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T:\Technical\rp\23\500 ILF-Incremental Loss Factor\MCW-Module C Work\Settlement Process\Settlement Workbooks - True-Up\"/>
    </mc:Choice>
  </mc:AlternateContent>
  <xr:revisionPtr revIDLastSave="0" documentId="13_ncr:1_{E57EBA93-B9CB-42BF-B303-A5829B564ED0}" xr6:coauthVersionLast="46" xr6:coauthVersionMax="46" xr10:uidLastSave="{00000000-0000-0000-0000-000000000000}"/>
  <bookViews>
    <workbookView xWindow="-15" yWindow="7785" windowWidth="28830" windowHeight="7830" xr2:uid="{00000000-000D-0000-FFFF-FFFF00000000}"/>
  </bookViews>
  <sheets>
    <sheet name="Total True-Up Adjustments" sheetId="9" r:id="rId1"/>
    <sheet name="Corrected With Uncollectible" sheetId="8" r:id="rId2"/>
    <sheet name="Correction Adjustments" sheetId="7" r:id="rId3"/>
    <sheet name="Module C Corrected" sheetId="6" r:id="rId4"/>
    <sheet name="Module C Initial" sheetId="1" r:id="rId5"/>
    <sheet name="DOS Adjustments Detail" sheetId="4" r:id="rId6"/>
    <sheet name="Interest on True-Up" sheetId="5" r:id="rId7"/>
    <sheet name="Interest Rate" sheetId="2" r:id="rId8"/>
    <sheet name="Lookup Tables" sheetId="3" r:id="rId9"/>
  </sheets>
  <definedNames>
    <definedName name="_xlnm._FilterDatabase" localSheetId="8" hidden="1">'Lookup Tables'!$B$1:$B$304</definedName>
    <definedName name="AdjustmentsInterestRate">OFFSET('Interest on True-Up'!$A$3,0,0,COUNTA('Interest on True-Up'!$G:$G)-2,7)</definedName>
    <definedName name="CumulativeInterestRate">OFFSET('Interest Rate'!$A$3,0,0,COUNTA('Interest Rate'!$G:$G)-2,7)</definedName>
    <definedName name="DOSDetail">OFFSET('DOS Adjustments Detail'!$C$5,0,0,COUNTA('DOS Adjustments Detail'!$C:$C)-1,146)</definedName>
    <definedName name="DOSLookup">OFFSET('Lookup Tables'!$H$2,0,0,COUNTA('Lookup Tables'!$H:$H)-1,2)</definedName>
    <definedName name="LocationLookup">OFFSET('Lookup Tables'!$A$2,0,0,COUNTA('Lookup Tables'!$B:$B)-1,2)</definedName>
    <definedName name="LossFactorLookup">OFFSET('Lookup Tables'!$D$2,0,0,COUNTA('Lookup Tables'!$D:$D)-1,3)</definedName>
    <definedName name="_xlnm.Print_Titles" localSheetId="1">'Corrected With Uncollectible'!$1:$4</definedName>
    <definedName name="_xlnm.Print_Titles" localSheetId="2">'Correction Adjustments'!$1:$4</definedName>
    <definedName name="_xlnm.Print_Titles" localSheetId="5">'DOS Adjustments Detail'!$1:$4</definedName>
    <definedName name="_xlnm.Print_Titles" localSheetId="6">'Interest on True-Up'!$1:$2</definedName>
    <definedName name="_xlnm.Print_Titles" localSheetId="7">'Interest Rate'!$1:$2</definedName>
    <definedName name="_xlnm.Print_Titles" localSheetId="8">'Lookup Tables'!$1:$1</definedName>
    <definedName name="_xlnm.Print_Titles" localSheetId="3">'Module C Corrected'!$1:$4</definedName>
    <definedName name="_xlnm.Print_Titles" localSheetId="4">'Module C Initial'!$1:$4</definedName>
    <definedName name="_xlnm.Print_Titles" localSheetId="0">'Total True-Up Adjustments'!$1:$4</definedName>
    <definedName name="UncollectibleLookup">OFFSET('Lookup Tables'!$K$2,0,0,COUNTA('Lookup Tables'!$K:$K)-1,7)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4" l="1"/>
  <c r="A2" i="6"/>
  <c r="A2" i="7"/>
  <c r="A2" i="8"/>
  <c r="C141" i="9"/>
  <c r="C140" i="9"/>
  <c r="C139" i="9"/>
  <c r="C138" i="9"/>
  <c r="C137" i="9"/>
  <c r="C136" i="9"/>
  <c r="C135" i="9"/>
  <c r="C134" i="9"/>
  <c r="C133" i="9"/>
  <c r="C132" i="9"/>
  <c r="C131" i="9"/>
  <c r="C130" i="9"/>
  <c r="C129" i="9"/>
  <c r="C128" i="9"/>
  <c r="C127" i="9"/>
  <c r="C126" i="9"/>
  <c r="C125" i="9"/>
  <c r="C124" i="9"/>
  <c r="C123" i="9"/>
  <c r="C122" i="9"/>
  <c r="C121" i="9"/>
  <c r="C120" i="9"/>
  <c r="C119" i="9"/>
  <c r="C118" i="9"/>
  <c r="C117" i="9"/>
  <c r="C116" i="9"/>
  <c r="C115" i="9"/>
  <c r="C114" i="9"/>
  <c r="C113" i="9"/>
  <c r="C112" i="9"/>
  <c r="C111" i="9"/>
  <c r="C110" i="9"/>
  <c r="C109" i="9"/>
  <c r="C108" i="9"/>
  <c r="C107" i="9"/>
  <c r="C106" i="9"/>
  <c r="C105" i="9"/>
  <c r="C104" i="9"/>
  <c r="C103" i="9"/>
  <c r="C102" i="9"/>
  <c r="C101" i="9"/>
  <c r="C100" i="9"/>
  <c r="C99" i="9"/>
  <c r="C98" i="9"/>
  <c r="C97" i="9"/>
  <c r="C96" i="9"/>
  <c r="C95" i="9"/>
  <c r="C94" i="9"/>
  <c r="C93" i="9"/>
  <c r="C92" i="9"/>
  <c r="C91" i="9"/>
  <c r="C90" i="9"/>
  <c r="C89" i="9"/>
  <c r="C88" i="9"/>
  <c r="C87" i="9"/>
  <c r="C86" i="9"/>
  <c r="C85" i="9"/>
  <c r="C84" i="9"/>
  <c r="C83" i="9"/>
  <c r="C82" i="9"/>
  <c r="C81" i="9"/>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D14" i="9" s="1"/>
  <c r="C13" i="9"/>
  <c r="C12" i="9"/>
  <c r="D12" i="9" s="1"/>
  <c r="C11" i="9"/>
  <c r="D11" i="9" s="1"/>
  <c r="C10" i="9"/>
  <c r="D10" i="9" s="1"/>
  <c r="C9" i="9"/>
  <c r="D9" i="9" s="1"/>
  <c r="C8" i="9"/>
  <c r="D8" i="9" s="1"/>
  <c r="C7" i="9"/>
  <c r="D7" i="9" s="1"/>
  <c r="C6" i="9"/>
  <c r="D6" i="9" s="1"/>
  <c r="C5" i="9"/>
  <c r="AN141" i="8"/>
  <c r="AM141" i="8"/>
  <c r="AL141" i="8"/>
  <c r="AK141" i="8"/>
  <c r="AJ141" i="8"/>
  <c r="AI141" i="8"/>
  <c r="AH141" i="8"/>
  <c r="AG141" i="8"/>
  <c r="AF141" i="8"/>
  <c r="AE141" i="8"/>
  <c r="AD141" i="8"/>
  <c r="AC141" i="8"/>
  <c r="AN140" i="8"/>
  <c r="AM140" i="8"/>
  <c r="AL140" i="8"/>
  <c r="AK140" i="8"/>
  <c r="AJ140" i="8"/>
  <c r="AI140" i="8"/>
  <c r="AH140" i="8"/>
  <c r="AG140" i="8"/>
  <c r="AF140" i="8"/>
  <c r="AE140" i="8"/>
  <c r="AD140" i="8"/>
  <c r="AC140" i="8"/>
  <c r="AN139" i="8"/>
  <c r="AM139" i="8"/>
  <c r="AL139" i="8"/>
  <c r="AK139" i="8"/>
  <c r="AJ139" i="8"/>
  <c r="AI139" i="8"/>
  <c r="AH139" i="8"/>
  <c r="AG139" i="8"/>
  <c r="AF139" i="8"/>
  <c r="AE139" i="8"/>
  <c r="AD139" i="8"/>
  <c r="AC139" i="8"/>
  <c r="AN138" i="8"/>
  <c r="AM138" i="8"/>
  <c r="AL138" i="8"/>
  <c r="AK138" i="8"/>
  <c r="AJ138" i="8"/>
  <c r="AI138" i="8"/>
  <c r="AH138" i="8"/>
  <c r="AG138" i="8"/>
  <c r="AF138" i="8"/>
  <c r="AE138" i="8"/>
  <c r="AD138" i="8"/>
  <c r="AC138" i="8"/>
  <c r="AN137" i="8"/>
  <c r="AM137" i="8"/>
  <c r="AL137" i="8"/>
  <c r="AK137" i="8"/>
  <c r="AJ137" i="8"/>
  <c r="AI137" i="8"/>
  <c r="AH137" i="8"/>
  <c r="AG137" i="8"/>
  <c r="AF137" i="8"/>
  <c r="AE137" i="8"/>
  <c r="AD137" i="8"/>
  <c r="AC137" i="8"/>
  <c r="AN136" i="8"/>
  <c r="AM136" i="8"/>
  <c r="AL136" i="8"/>
  <c r="AK136" i="8"/>
  <c r="AJ136" i="8"/>
  <c r="AI136" i="8"/>
  <c r="AH136" i="8"/>
  <c r="AG136" i="8"/>
  <c r="AF136" i="8"/>
  <c r="AE136" i="8"/>
  <c r="AD136" i="8"/>
  <c r="AC136" i="8"/>
  <c r="AN135" i="8"/>
  <c r="AM135" i="8"/>
  <c r="AL135" i="8"/>
  <c r="AK135" i="8"/>
  <c r="AJ135" i="8"/>
  <c r="AI135" i="8"/>
  <c r="AH135" i="8"/>
  <c r="AG135" i="8"/>
  <c r="AF135" i="8"/>
  <c r="AE135" i="8"/>
  <c r="AD135" i="8"/>
  <c r="AC135" i="8"/>
  <c r="AN134" i="8"/>
  <c r="AM134" i="8"/>
  <c r="AL134" i="8"/>
  <c r="AK134" i="8"/>
  <c r="AJ134" i="8"/>
  <c r="AI134" i="8"/>
  <c r="AH134" i="8"/>
  <c r="AG134" i="8"/>
  <c r="AF134" i="8"/>
  <c r="AE134" i="8"/>
  <c r="AD134" i="8"/>
  <c r="AC134" i="8"/>
  <c r="AN133" i="8"/>
  <c r="AM133" i="8"/>
  <c r="AL133" i="8"/>
  <c r="AK133" i="8"/>
  <c r="AJ133" i="8"/>
  <c r="AI133" i="8"/>
  <c r="AH133" i="8"/>
  <c r="AG133" i="8"/>
  <c r="AF133" i="8"/>
  <c r="AE133" i="8"/>
  <c r="AD133" i="8"/>
  <c r="AC133" i="8"/>
  <c r="AN132" i="8"/>
  <c r="AM132" i="8"/>
  <c r="AL132" i="8"/>
  <c r="AK132" i="8"/>
  <c r="AJ132" i="8"/>
  <c r="AI132" i="8"/>
  <c r="AH132" i="8"/>
  <c r="AG132" i="8"/>
  <c r="AF132" i="8"/>
  <c r="AE132" i="8"/>
  <c r="AD132" i="8"/>
  <c r="AC132" i="8"/>
  <c r="AN131" i="8"/>
  <c r="AM131" i="8"/>
  <c r="AL131" i="8"/>
  <c r="AK131" i="8"/>
  <c r="AJ131" i="8"/>
  <c r="AI131" i="8"/>
  <c r="AH131" i="8"/>
  <c r="AG131" i="8"/>
  <c r="AF131" i="8"/>
  <c r="AE131" i="8"/>
  <c r="AD131" i="8"/>
  <c r="AC131" i="8"/>
  <c r="AN130" i="8"/>
  <c r="AM130" i="8"/>
  <c r="AL130" i="8"/>
  <c r="AK130" i="8"/>
  <c r="AJ130" i="8"/>
  <c r="AI130" i="8"/>
  <c r="AH130" i="8"/>
  <c r="AG130" i="8"/>
  <c r="AF130" i="8"/>
  <c r="AE130" i="8"/>
  <c r="AD130" i="8"/>
  <c r="AC130" i="8"/>
  <c r="AN129" i="8"/>
  <c r="AM129" i="8"/>
  <c r="AL129" i="8"/>
  <c r="AK129" i="8"/>
  <c r="AJ129" i="8"/>
  <c r="AI129" i="8"/>
  <c r="AH129" i="8"/>
  <c r="AG129" i="8"/>
  <c r="AF129" i="8"/>
  <c r="AE129" i="8"/>
  <c r="AD129" i="8"/>
  <c r="AC129" i="8"/>
  <c r="AN128" i="8"/>
  <c r="AM128" i="8"/>
  <c r="AL128" i="8"/>
  <c r="AK128" i="8"/>
  <c r="AJ128" i="8"/>
  <c r="AI128" i="8"/>
  <c r="AH128" i="8"/>
  <c r="AG128" i="8"/>
  <c r="AF128" i="8"/>
  <c r="AE128" i="8"/>
  <c r="AD128" i="8"/>
  <c r="AC128" i="8"/>
  <c r="AN127" i="8"/>
  <c r="AM127" i="8"/>
  <c r="AL127" i="8"/>
  <c r="AK127" i="8"/>
  <c r="AJ127" i="8"/>
  <c r="AI127" i="8"/>
  <c r="AH127" i="8"/>
  <c r="AG127" i="8"/>
  <c r="AF127" i="8"/>
  <c r="AE127" i="8"/>
  <c r="AD127" i="8"/>
  <c r="AC127" i="8"/>
  <c r="AN126" i="8"/>
  <c r="AM126" i="8"/>
  <c r="AL126" i="8"/>
  <c r="AK126" i="8"/>
  <c r="AJ126" i="8"/>
  <c r="AI126" i="8"/>
  <c r="AH126" i="8"/>
  <c r="AG126" i="8"/>
  <c r="AF126" i="8"/>
  <c r="AE126" i="8"/>
  <c r="AD126" i="8"/>
  <c r="AC126" i="8"/>
  <c r="AN125" i="8"/>
  <c r="AM125" i="8"/>
  <c r="AL125" i="8"/>
  <c r="AK125" i="8"/>
  <c r="AJ125" i="8"/>
  <c r="AI125" i="8"/>
  <c r="AH125" i="8"/>
  <c r="AG125" i="8"/>
  <c r="AF125" i="8"/>
  <c r="AE125" i="8"/>
  <c r="AD125" i="8"/>
  <c r="AC125" i="8"/>
  <c r="AN124" i="8"/>
  <c r="AM124" i="8"/>
  <c r="AL124" i="8"/>
  <c r="AK124" i="8"/>
  <c r="AJ124" i="8"/>
  <c r="AI124" i="8"/>
  <c r="AH124" i="8"/>
  <c r="AG124" i="8"/>
  <c r="AF124" i="8"/>
  <c r="AE124" i="8"/>
  <c r="AD124" i="8"/>
  <c r="AC124" i="8"/>
  <c r="AN123" i="8"/>
  <c r="AM123" i="8"/>
  <c r="AL123" i="8"/>
  <c r="AK123" i="8"/>
  <c r="AJ123" i="8"/>
  <c r="AI123" i="8"/>
  <c r="AH123" i="8"/>
  <c r="AG123" i="8"/>
  <c r="AF123" i="8"/>
  <c r="AE123" i="8"/>
  <c r="AD123" i="8"/>
  <c r="AC123" i="8"/>
  <c r="AN122" i="8"/>
  <c r="AM122" i="8"/>
  <c r="AL122" i="8"/>
  <c r="AK122" i="8"/>
  <c r="AJ122" i="8"/>
  <c r="AI122" i="8"/>
  <c r="AH122" i="8"/>
  <c r="AG122" i="8"/>
  <c r="AF122" i="8"/>
  <c r="AE122" i="8"/>
  <c r="AD122" i="8"/>
  <c r="AC122" i="8"/>
  <c r="AN121" i="8"/>
  <c r="AM121" i="8"/>
  <c r="AL121" i="8"/>
  <c r="AK121" i="8"/>
  <c r="AJ121" i="8"/>
  <c r="AI121" i="8"/>
  <c r="AH121" i="8"/>
  <c r="AG121" i="8"/>
  <c r="AF121" i="8"/>
  <c r="AE121" i="8"/>
  <c r="AD121" i="8"/>
  <c r="AC121" i="8"/>
  <c r="AN120" i="8"/>
  <c r="AM120" i="8"/>
  <c r="AL120" i="8"/>
  <c r="AK120" i="8"/>
  <c r="AJ120" i="8"/>
  <c r="AI120" i="8"/>
  <c r="AH120" i="8"/>
  <c r="AG120" i="8"/>
  <c r="AF120" i="8"/>
  <c r="AE120" i="8"/>
  <c r="AD120" i="8"/>
  <c r="AC120" i="8"/>
  <c r="AN119" i="8"/>
  <c r="AM119" i="8"/>
  <c r="AL119" i="8"/>
  <c r="AK119" i="8"/>
  <c r="AJ119" i="8"/>
  <c r="AI119" i="8"/>
  <c r="AH119" i="8"/>
  <c r="AG119" i="8"/>
  <c r="AF119" i="8"/>
  <c r="AE119" i="8"/>
  <c r="AD119" i="8"/>
  <c r="AC119" i="8"/>
  <c r="AN118" i="8"/>
  <c r="AM118" i="8"/>
  <c r="AL118" i="8"/>
  <c r="AK118" i="8"/>
  <c r="AJ118" i="8"/>
  <c r="AI118" i="8"/>
  <c r="AH118" i="8"/>
  <c r="AG118" i="8"/>
  <c r="AF118" i="8"/>
  <c r="AE118" i="8"/>
  <c r="AD118" i="8"/>
  <c r="AC118" i="8"/>
  <c r="AN117" i="8"/>
  <c r="AM117" i="8"/>
  <c r="AL117" i="8"/>
  <c r="AK117" i="8"/>
  <c r="AJ117" i="8"/>
  <c r="AI117" i="8"/>
  <c r="AH117" i="8"/>
  <c r="AG117" i="8"/>
  <c r="AF117" i="8"/>
  <c r="AE117" i="8"/>
  <c r="AD117" i="8"/>
  <c r="AC117" i="8"/>
  <c r="AN116" i="8"/>
  <c r="AM116" i="8"/>
  <c r="AL116" i="8"/>
  <c r="AK116" i="8"/>
  <c r="AJ116" i="8"/>
  <c r="AI116" i="8"/>
  <c r="AH116" i="8"/>
  <c r="AG116" i="8"/>
  <c r="AF116" i="8"/>
  <c r="AE116" i="8"/>
  <c r="AD116" i="8"/>
  <c r="AC116" i="8"/>
  <c r="AN115" i="8"/>
  <c r="AM115" i="8"/>
  <c r="AL115" i="8"/>
  <c r="AK115" i="8"/>
  <c r="AJ115" i="8"/>
  <c r="AI115" i="8"/>
  <c r="AH115" i="8"/>
  <c r="AG115" i="8"/>
  <c r="AF115" i="8"/>
  <c r="AE115" i="8"/>
  <c r="AD115" i="8"/>
  <c r="AC115" i="8"/>
  <c r="AN114" i="8"/>
  <c r="AM114" i="8"/>
  <c r="AL114" i="8"/>
  <c r="AK114" i="8"/>
  <c r="AJ114" i="8"/>
  <c r="AI114" i="8"/>
  <c r="AH114" i="8"/>
  <c r="AG114" i="8"/>
  <c r="AF114" i="8"/>
  <c r="AE114" i="8"/>
  <c r="AD114" i="8"/>
  <c r="AC114" i="8"/>
  <c r="AN113" i="8"/>
  <c r="AM113" i="8"/>
  <c r="AL113" i="8"/>
  <c r="AK113" i="8"/>
  <c r="AJ113" i="8"/>
  <c r="AI113" i="8"/>
  <c r="AH113" i="8"/>
  <c r="AG113" i="8"/>
  <c r="AF113" i="8"/>
  <c r="AE113" i="8"/>
  <c r="AD113" i="8"/>
  <c r="AC113" i="8"/>
  <c r="AN112" i="8"/>
  <c r="AM112" i="8"/>
  <c r="AL112" i="8"/>
  <c r="AK112" i="8"/>
  <c r="AJ112" i="8"/>
  <c r="AI112" i="8"/>
  <c r="AH112" i="8"/>
  <c r="AG112" i="8"/>
  <c r="AF112" i="8"/>
  <c r="AE112" i="8"/>
  <c r="AD112" i="8"/>
  <c r="AC112" i="8"/>
  <c r="AN111" i="8"/>
  <c r="AM111" i="8"/>
  <c r="AL111" i="8"/>
  <c r="AK111" i="8"/>
  <c r="AJ111" i="8"/>
  <c r="AI111" i="8"/>
  <c r="AH111" i="8"/>
  <c r="AG111" i="8"/>
  <c r="AF111" i="8"/>
  <c r="AE111" i="8"/>
  <c r="AD111" i="8"/>
  <c r="AC111" i="8"/>
  <c r="AN110" i="8"/>
  <c r="AM110" i="8"/>
  <c r="AL110" i="8"/>
  <c r="AK110" i="8"/>
  <c r="AJ110" i="8"/>
  <c r="AI110" i="8"/>
  <c r="AH110" i="8"/>
  <c r="AG110" i="8"/>
  <c r="AF110" i="8"/>
  <c r="AE110" i="8"/>
  <c r="AD110" i="8"/>
  <c r="AC110" i="8"/>
  <c r="AN109" i="8"/>
  <c r="AM109" i="8"/>
  <c r="AL109" i="8"/>
  <c r="AK109" i="8"/>
  <c r="AJ109" i="8"/>
  <c r="AI109" i="8"/>
  <c r="AH109" i="8"/>
  <c r="AG109" i="8"/>
  <c r="AF109" i="8"/>
  <c r="AE109" i="8"/>
  <c r="AD109" i="8"/>
  <c r="AC109" i="8"/>
  <c r="AN108" i="8"/>
  <c r="AM108" i="8"/>
  <c r="AL108" i="8"/>
  <c r="AK108" i="8"/>
  <c r="AJ108" i="8"/>
  <c r="AI108" i="8"/>
  <c r="AH108" i="8"/>
  <c r="AG108" i="8"/>
  <c r="AF108" i="8"/>
  <c r="AE108" i="8"/>
  <c r="AD108" i="8"/>
  <c r="AC108" i="8"/>
  <c r="AN107" i="8"/>
  <c r="AM107" i="8"/>
  <c r="AL107" i="8"/>
  <c r="AK107" i="8"/>
  <c r="AJ107" i="8"/>
  <c r="AI107" i="8"/>
  <c r="AH107" i="8"/>
  <c r="AG107" i="8"/>
  <c r="AF107" i="8"/>
  <c r="AE107" i="8"/>
  <c r="AD107" i="8"/>
  <c r="AC107" i="8"/>
  <c r="AN106" i="8"/>
  <c r="AM106" i="8"/>
  <c r="AL106" i="8"/>
  <c r="AK106" i="8"/>
  <c r="AJ106" i="8"/>
  <c r="AI106" i="8"/>
  <c r="AH106" i="8"/>
  <c r="AG106" i="8"/>
  <c r="AF106" i="8"/>
  <c r="AE106" i="8"/>
  <c r="AD106" i="8"/>
  <c r="AC106" i="8"/>
  <c r="AN105" i="8"/>
  <c r="AM105" i="8"/>
  <c r="AL105" i="8"/>
  <c r="AK105" i="8"/>
  <c r="AJ105" i="8"/>
  <c r="AI105" i="8"/>
  <c r="AH105" i="8"/>
  <c r="AG105" i="8"/>
  <c r="AF105" i="8"/>
  <c r="AE105" i="8"/>
  <c r="AD105" i="8"/>
  <c r="AC105" i="8"/>
  <c r="AN104" i="8"/>
  <c r="AM104" i="8"/>
  <c r="AL104" i="8"/>
  <c r="AK104" i="8"/>
  <c r="AJ104" i="8"/>
  <c r="AI104" i="8"/>
  <c r="AH104" i="8"/>
  <c r="AG104" i="8"/>
  <c r="AF104" i="8"/>
  <c r="AE104" i="8"/>
  <c r="AD104" i="8"/>
  <c r="AC104" i="8"/>
  <c r="AN103" i="8"/>
  <c r="AM103" i="8"/>
  <c r="AL103" i="8"/>
  <c r="AK103" i="8"/>
  <c r="AJ103" i="8"/>
  <c r="AI103" i="8"/>
  <c r="AH103" i="8"/>
  <c r="AG103" i="8"/>
  <c r="AF103" i="8"/>
  <c r="AE103" i="8"/>
  <c r="AD103" i="8"/>
  <c r="AC103" i="8"/>
  <c r="AN102" i="8"/>
  <c r="AM102" i="8"/>
  <c r="AL102" i="8"/>
  <c r="AK102" i="8"/>
  <c r="AJ102" i="8"/>
  <c r="AI102" i="8"/>
  <c r="AH102" i="8"/>
  <c r="AG102" i="8"/>
  <c r="AF102" i="8"/>
  <c r="AE102" i="8"/>
  <c r="AD102" i="8"/>
  <c r="AC102" i="8"/>
  <c r="AN101" i="8"/>
  <c r="AM101" i="8"/>
  <c r="AL101" i="8"/>
  <c r="AK101" i="8"/>
  <c r="AJ101" i="8"/>
  <c r="AI101" i="8"/>
  <c r="AH101" i="8"/>
  <c r="AG101" i="8"/>
  <c r="AF101" i="8"/>
  <c r="AE101" i="8"/>
  <c r="AD101" i="8"/>
  <c r="AC101" i="8"/>
  <c r="AN100" i="8"/>
  <c r="AM100" i="8"/>
  <c r="AL100" i="8"/>
  <c r="AK100" i="8"/>
  <c r="AJ100" i="8"/>
  <c r="AI100" i="8"/>
  <c r="AH100" i="8"/>
  <c r="AG100" i="8"/>
  <c r="AF100" i="8"/>
  <c r="AE100" i="8"/>
  <c r="AD100" i="8"/>
  <c r="AC100" i="8"/>
  <c r="AN99" i="8"/>
  <c r="AM99" i="8"/>
  <c r="AL99" i="8"/>
  <c r="AK99" i="8"/>
  <c r="AJ99" i="8"/>
  <c r="AI99" i="8"/>
  <c r="AH99" i="8"/>
  <c r="AG99" i="8"/>
  <c r="AF99" i="8"/>
  <c r="AE99" i="8"/>
  <c r="AD99" i="8"/>
  <c r="AC99" i="8"/>
  <c r="AN98" i="8"/>
  <c r="AM98" i="8"/>
  <c r="AL98" i="8"/>
  <c r="AK98" i="8"/>
  <c r="AJ98" i="8"/>
  <c r="AI98" i="8"/>
  <c r="AH98" i="8"/>
  <c r="AG98" i="8"/>
  <c r="AF98" i="8"/>
  <c r="AE98" i="8"/>
  <c r="AD98" i="8"/>
  <c r="AC98" i="8"/>
  <c r="AN97" i="8"/>
  <c r="AM97" i="8"/>
  <c r="AL97" i="8"/>
  <c r="AK97" i="8"/>
  <c r="AJ97" i="8"/>
  <c r="AI97" i="8"/>
  <c r="AH97" i="8"/>
  <c r="AG97" i="8"/>
  <c r="AF97" i="8"/>
  <c r="AE97" i="8"/>
  <c r="AD97" i="8"/>
  <c r="AC97" i="8"/>
  <c r="AN96" i="8"/>
  <c r="AM96" i="8"/>
  <c r="AL96" i="8"/>
  <c r="AK96" i="8"/>
  <c r="AJ96" i="8"/>
  <c r="AI96" i="8"/>
  <c r="AH96" i="8"/>
  <c r="AG96" i="8"/>
  <c r="AF96" i="8"/>
  <c r="AE96" i="8"/>
  <c r="AD96" i="8"/>
  <c r="AC96" i="8"/>
  <c r="AN95" i="8"/>
  <c r="AM95" i="8"/>
  <c r="AL95" i="8"/>
  <c r="AK95" i="8"/>
  <c r="AJ95" i="8"/>
  <c r="AI95" i="8"/>
  <c r="AH95" i="8"/>
  <c r="AG95" i="8"/>
  <c r="AF95" i="8"/>
  <c r="AE95" i="8"/>
  <c r="AD95" i="8"/>
  <c r="AC95" i="8"/>
  <c r="AN94" i="8"/>
  <c r="AM94" i="8"/>
  <c r="AL94" i="8"/>
  <c r="AK94" i="8"/>
  <c r="AJ94" i="8"/>
  <c r="AI94" i="8"/>
  <c r="AH94" i="8"/>
  <c r="AG94" i="8"/>
  <c r="AF94" i="8"/>
  <c r="AE94" i="8"/>
  <c r="AD94" i="8"/>
  <c r="AC94" i="8"/>
  <c r="AN93" i="8"/>
  <c r="AM93" i="8"/>
  <c r="AL93" i="8"/>
  <c r="AK93" i="8"/>
  <c r="AJ93" i="8"/>
  <c r="AI93" i="8"/>
  <c r="AH93" i="8"/>
  <c r="AG93" i="8"/>
  <c r="AF93" i="8"/>
  <c r="AE93" i="8"/>
  <c r="AD93" i="8"/>
  <c r="AC93" i="8"/>
  <c r="AN92" i="8"/>
  <c r="AM92" i="8"/>
  <c r="AL92" i="8"/>
  <c r="AK92" i="8"/>
  <c r="AJ92" i="8"/>
  <c r="AI92" i="8"/>
  <c r="AH92" i="8"/>
  <c r="AG92" i="8"/>
  <c r="AF92" i="8"/>
  <c r="AE92" i="8"/>
  <c r="AD92" i="8"/>
  <c r="AC92" i="8"/>
  <c r="AN91" i="8"/>
  <c r="AM91" i="8"/>
  <c r="AL91" i="8"/>
  <c r="AK91" i="8"/>
  <c r="AJ91" i="8"/>
  <c r="AI91" i="8"/>
  <c r="AH91" i="8"/>
  <c r="AG91" i="8"/>
  <c r="AF91" i="8"/>
  <c r="AE91" i="8"/>
  <c r="AD91" i="8"/>
  <c r="AC91" i="8"/>
  <c r="AN90" i="8"/>
  <c r="AM90" i="8"/>
  <c r="AL90" i="8"/>
  <c r="AK90" i="8"/>
  <c r="AJ90" i="8"/>
  <c r="AI90" i="8"/>
  <c r="AH90" i="8"/>
  <c r="AG90" i="8"/>
  <c r="AF90" i="8"/>
  <c r="AE90" i="8"/>
  <c r="AD90" i="8"/>
  <c r="AC90" i="8"/>
  <c r="AN89" i="8"/>
  <c r="AM89" i="8"/>
  <c r="AL89" i="8"/>
  <c r="AK89" i="8"/>
  <c r="AJ89" i="8"/>
  <c r="AI89" i="8"/>
  <c r="AH89" i="8"/>
  <c r="AG89" i="8"/>
  <c r="AF89" i="8"/>
  <c r="AE89" i="8"/>
  <c r="AD89" i="8"/>
  <c r="AC89" i="8"/>
  <c r="AN88" i="8"/>
  <c r="AM88" i="8"/>
  <c r="AL88" i="8"/>
  <c r="AK88" i="8"/>
  <c r="AJ88" i="8"/>
  <c r="AI88" i="8"/>
  <c r="AH88" i="8"/>
  <c r="AG88" i="8"/>
  <c r="AF88" i="8"/>
  <c r="AE88" i="8"/>
  <c r="AD88" i="8"/>
  <c r="AC88" i="8"/>
  <c r="AN87" i="8"/>
  <c r="AM87" i="8"/>
  <c r="AL87" i="8"/>
  <c r="AK87" i="8"/>
  <c r="AJ87" i="8"/>
  <c r="AI87" i="8"/>
  <c r="AH87" i="8"/>
  <c r="AG87" i="8"/>
  <c r="AF87" i="8"/>
  <c r="AE87" i="8"/>
  <c r="AD87" i="8"/>
  <c r="AC87" i="8"/>
  <c r="AN86" i="8"/>
  <c r="AM86" i="8"/>
  <c r="AL86" i="8"/>
  <c r="AK86" i="8"/>
  <c r="AJ86" i="8"/>
  <c r="AI86" i="8"/>
  <c r="AH86" i="8"/>
  <c r="AG86" i="8"/>
  <c r="AF86" i="8"/>
  <c r="AE86" i="8"/>
  <c r="AD86" i="8"/>
  <c r="AC86" i="8"/>
  <c r="AN85" i="8"/>
  <c r="AM85" i="8"/>
  <c r="AL85" i="8"/>
  <c r="AK85" i="8"/>
  <c r="AJ85" i="8"/>
  <c r="AI85" i="8"/>
  <c r="AH85" i="8"/>
  <c r="AG85" i="8"/>
  <c r="AF85" i="8"/>
  <c r="AE85" i="8"/>
  <c r="AD85" i="8"/>
  <c r="AC85" i="8"/>
  <c r="AN84" i="8"/>
  <c r="AM84" i="8"/>
  <c r="AL84" i="8"/>
  <c r="AK84" i="8"/>
  <c r="AJ84" i="8"/>
  <c r="AI84" i="8"/>
  <c r="AH84" i="8"/>
  <c r="AG84" i="8"/>
  <c r="AF84" i="8"/>
  <c r="AE84" i="8"/>
  <c r="AD84" i="8"/>
  <c r="AC84" i="8"/>
  <c r="AN83" i="8"/>
  <c r="AM83" i="8"/>
  <c r="AL83" i="8"/>
  <c r="AK83" i="8"/>
  <c r="AJ83" i="8"/>
  <c r="AI83" i="8"/>
  <c r="AH83" i="8"/>
  <c r="AG83" i="8"/>
  <c r="AF83" i="8"/>
  <c r="AE83" i="8"/>
  <c r="AD83" i="8"/>
  <c r="AC83" i="8"/>
  <c r="AN82" i="8"/>
  <c r="AM82" i="8"/>
  <c r="AL82" i="8"/>
  <c r="AK82" i="8"/>
  <c r="AJ82" i="8"/>
  <c r="AI82" i="8"/>
  <c r="AH82" i="8"/>
  <c r="AG82" i="8"/>
  <c r="AF82" i="8"/>
  <c r="AE82" i="8"/>
  <c r="AD82" i="8"/>
  <c r="AC82" i="8"/>
  <c r="AN81" i="8"/>
  <c r="AM81" i="8"/>
  <c r="AL81" i="8"/>
  <c r="AK81" i="8"/>
  <c r="AJ81" i="8"/>
  <c r="AI81" i="8"/>
  <c r="AH81" i="8"/>
  <c r="AG81" i="8"/>
  <c r="AF81" i="8"/>
  <c r="AE81" i="8"/>
  <c r="AD81" i="8"/>
  <c r="AC81" i="8"/>
  <c r="AN80" i="8"/>
  <c r="AM80" i="8"/>
  <c r="AL80" i="8"/>
  <c r="AK80" i="8"/>
  <c r="AJ80" i="8"/>
  <c r="AI80" i="8"/>
  <c r="AH80" i="8"/>
  <c r="AG80" i="8"/>
  <c r="AF80" i="8"/>
  <c r="AE80" i="8"/>
  <c r="AD80" i="8"/>
  <c r="AC80" i="8"/>
  <c r="AN79" i="8"/>
  <c r="AM79" i="8"/>
  <c r="AL79" i="8"/>
  <c r="AK79" i="8"/>
  <c r="AJ79" i="8"/>
  <c r="AI79" i="8"/>
  <c r="AH79" i="8"/>
  <c r="AG79" i="8"/>
  <c r="AF79" i="8"/>
  <c r="AE79" i="8"/>
  <c r="AD79" i="8"/>
  <c r="AC79" i="8"/>
  <c r="AN78" i="8"/>
  <c r="AM78" i="8"/>
  <c r="AL78" i="8"/>
  <c r="AK78" i="8"/>
  <c r="AJ78" i="8"/>
  <c r="AI78" i="8"/>
  <c r="AH78" i="8"/>
  <c r="AG78" i="8"/>
  <c r="AF78" i="8"/>
  <c r="AE78" i="8"/>
  <c r="AD78" i="8"/>
  <c r="AC78" i="8"/>
  <c r="AN77" i="8"/>
  <c r="AM77" i="8"/>
  <c r="AL77" i="8"/>
  <c r="AK77" i="8"/>
  <c r="AJ77" i="8"/>
  <c r="AI77" i="8"/>
  <c r="AH77" i="8"/>
  <c r="AG77" i="8"/>
  <c r="AF77" i="8"/>
  <c r="AE77" i="8"/>
  <c r="AD77" i="8"/>
  <c r="AC77" i="8"/>
  <c r="AN76" i="8"/>
  <c r="AM76" i="8"/>
  <c r="AL76" i="8"/>
  <c r="AK76" i="8"/>
  <c r="AJ76" i="8"/>
  <c r="AI76" i="8"/>
  <c r="AH76" i="8"/>
  <c r="AG76" i="8"/>
  <c r="AF76" i="8"/>
  <c r="AE76" i="8"/>
  <c r="AD76" i="8"/>
  <c r="AC76" i="8"/>
  <c r="AN75" i="8"/>
  <c r="AM75" i="8"/>
  <c r="AL75" i="8"/>
  <c r="AK75" i="8"/>
  <c r="AJ75" i="8"/>
  <c r="AI75" i="8"/>
  <c r="AH75" i="8"/>
  <c r="AG75" i="8"/>
  <c r="AF75" i="8"/>
  <c r="AE75" i="8"/>
  <c r="AD75" i="8"/>
  <c r="AC75" i="8"/>
  <c r="AN74" i="8"/>
  <c r="AM74" i="8"/>
  <c r="AL74" i="8"/>
  <c r="AK74" i="8"/>
  <c r="AJ74" i="8"/>
  <c r="AI74" i="8"/>
  <c r="AH74" i="8"/>
  <c r="AG74" i="8"/>
  <c r="AF74" i="8"/>
  <c r="AE74" i="8"/>
  <c r="AD74" i="8"/>
  <c r="AC74" i="8"/>
  <c r="AN73" i="8"/>
  <c r="AM73" i="8"/>
  <c r="AL73" i="8"/>
  <c r="AK73" i="8"/>
  <c r="AJ73" i="8"/>
  <c r="AI73" i="8"/>
  <c r="AH73" i="8"/>
  <c r="AG73" i="8"/>
  <c r="AF73" i="8"/>
  <c r="AE73" i="8"/>
  <c r="AD73" i="8"/>
  <c r="AC73" i="8"/>
  <c r="AN72" i="8"/>
  <c r="AM72" i="8"/>
  <c r="AL72" i="8"/>
  <c r="AK72" i="8"/>
  <c r="AJ72" i="8"/>
  <c r="AI72" i="8"/>
  <c r="AH72" i="8"/>
  <c r="AG72" i="8"/>
  <c r="AF72" i="8"/>
  <c r="AE72" i="8"/>
  <c r="AD72" i="8"/>
  <c r="AC72" i="8"/>
  <c r="AN71" i="8"/>
  <c r="AM71" i="8"/>
  <c r="AL71" i="8"/>
  <c r="AK71" i="8"/>
  <c r="AJ71" i="8"/>
  <c r="AI71" i="8"/>
  <c r="AH71" i="8"/>
  <c r="AG71" i="8"/>
  <c r="AF71" i="8"/>
  <c r="AE71" i="8"/>
  <c r="AD71" i="8"/>
  <c r="AC71" i="8"/>
  <c r="AN70" i="8"/>
  <c r="AM70" i="8"/>
  <c r="AL70" i="8"/>
  <c r="AK70" i="8"/>
  <c r="AJ70" i="8"/>
  <c r="AI70" i="8"/>
  <c r="AH70" i="8"/>
  <c r="AG70" i="8"/>
  <c r="AF70" i="8"/>
  <c r="AE70" i="8"/>
  <c r="AD70" i="8"/>
  <c r="AC70" i="8"/>
  <c r="AN69" i="8"/>
  <c r="AM69" i="8"/>
  <c r="AL69" i="8"/>
  <c r="AK69" i="8"/>
  <c r="AJ69" i="8"/>
  <c r="AI69" i="8"/>
  <c r="AH69" i="8"/>
  <c r="AG69" i="8"/>
  <c r="AF69" i="8"/>
  <c r="AE69" i="8"/>
  <c r="AD69" i="8"/>
  <c r="AC69" i="8"/>
  <c r="AN68" i="8"/>
  <c r="AM68" i="8"/>
  <c r="AL68" i="8"/>
  <c r="AK68" i="8"/>
  <c r="AJ68" i="8"/>
  <c r="AI68" i="8"/>
  <c r="AH68" i="8"/>
  <c r="AG68" i="8"/>
  <c r="AF68" i="8"/>
  <c r="AE68" i="8"/>
  <c r="AD68" i="8"/>
  <c r="AC68" i="8"/>
  <c r="AN67" i="8"/>
  <c r="AM67" i="8"/>
  <c r="AL67" i="8"/>
  <c r="AK67" i="8"/>
  <c r="AJ67" i="8"/>
  <c r="AI67" i="8"/>
  <c r="AH67" i="8"/>
  <c r="AG67" i="8"/>
  <c r="AF67" i="8"/>
  <c r="AE67" i="8"/>
  <c r="AD67" i="8"/>
  <c r="AC67" i="8"/>
  <c r="AN66" i="8"/>
  <c r="AM66" i="8"/>
  <c r="AL66" i="8"/>
  <c r="AK66" i="8"/>
  <c r="AJ66" i="8"/>
  <c r="AI66" i="8"/>
  <c r="AH66" i="8"/>
  <c r="AG66" i="8"/>
  <c r="AF66" i="8"/>
  <c r="AE66" i="8"/>
  <c r="AD66" i="8"/>
  <c r="AC66" i="8"/>
  <c r="AN65" i="8"/>
  <c r="AM65" i="8"/>
  <c r="AL65" i="8"/>
  <c r="AK65" i="8"/>
  <c r="AJ65" i="8"/>
  <c r="AI65" i="8"/>
  <c r="AH65" i="8"/>
  <c r="AG65" i="8"/>
  <c r="AF65" i="8"/>
  <c r="AE65" i="8"/>
  <c r="AD65" i="8"/>
  <c r="AC65" i="8"/>
  <c r="AN64" i="8"/>
  <c r="AM64" i="8"/>
  <c r="AL64" i="8"/>
  <c r="AK64" i="8"/>
  <c r="AJ64" i="8"/>
  <c r="AI64" i="8"/>
  <c r="AH64" i="8"/>
  <c r="AG64" i="8"/>
  <c r="AF64" i="8"/>
  <c r="AE64" i="8"/>
  <c r="AD64" i="8"/>
  <c r="AC64" i="8"/>
  <c r="AN63" i="8"/>
  <c r="AM63" i="8"/>
  <c r="AL63" i="8"/>
  <c r="AK63" i="8"/>
  <c r="AJ63" i="8"/>
  <c r="AI63" i="8"/>
  <c r="AH63" i="8"/>
  <c r="AG63" i="8"/>
  <c r="AF63" i="8"/>
  <c r="AE63" i="8"/>
  <c r="AD63" i="8"/>
  <c r="AC63" i="8"/>
  <c r="AN62" i="8"/>
  <c r="AM62" i="8"/>
  <c r="AL62" i="8"/>
  <c r="AK62" i="8"/>
  <c r="AJ62" i="8"/>
  <c r="AI62" i="8"/>
  <c r="AH62" i="8"/>
  <c r="AG62" i="8"/>
  <c r="AF62" i="8"/>
  <c r="AE62" i="8"/>
  <c r="AD62" i="8"/>
  <c r="AC62" i="8"/>
  <c r="AN61" i="8"/>
  <c r="AM61" i="8"/>
  <c r="AL61" i="8"/>
  <c r="AK61" i="8"/>
  <c r="AJ61" i="8"/>
  <c r="AI61" i="8"/>
  <c r="AH61" i="8"/>
  <c r="AG61" i="8"/>
  <c r="AF61" i="8"/>
  <c r="AE61" i="8"/>
  <c r="AD61" i="8"/>
  <c r="AC61" i="8"/>
  <c r="AN60" i="8"/>
  <c r="AM60" i="8"/>
  <c r="AL60" i="8"/>
  <c r="AK60" i="8"/>
  <c r="AJ60" i="8"/>
  <c r="AI60" i="8"/>
  <c r="AH60" i="8"/>
  <c r="AG60" i="8"/>
  <c r="AF60" i="8"/>
  <c r="AE60" i="8"/>
  <c r="AD60" i="8"/>
  <c r="AC60" i="8"/>
  <c r="AN59" i="8"/>
  <c r="AM59" i="8"/>
  <c r="AL59" i="8"/>
  <c r="AK59" i="8"/>
  <c r="AJ59" i="8"/>
  <c r="AI59" i="8"/>
  <c r="AH59" i="8"/>
  <c r="AG59" i="8"/>
  <c r="AF59" i="8"/>
  <c r="AE59" i="8"/>
  <c r="AD59" i="8"/>
  <c r="AC59" i="8"/>
  <c r="AN58" i="8"/>
  <c r="AM58" i="8"/>
  <c r="AL58" i="8"/>
  <c r="AK58" i="8"/>
  <c r="AJ58" i="8"/>
  <c r="AI58" i="8"/>
  <c r="AH58" i="8"/>
  <c r="AG58" i="8"/>
  <c r="AF58" i="8"/>
  <c r="AE58" i="8"/>
  <c r="AD58" i="8"/>
  <c r="AC58" i="8"/>
  <c r="AN57" i="8"/>
  <c r="AM57" i="8"/>
  <c r="AL57" i="8"/>
  <c r="AK57" i="8"/>
  <c r="AJ57" i="8"/>
  <c r="AI57" i="8"/>
  <c r="AH57" i="8"/>
  <c r="AG57" i="8"/>
  <c r="AF57" i="8"/>
  <c r="AE57" i="8"/>
  <c r="AD57" i="8"/>
  <c r="AC57" i="8"/>
  <c r="AN56" i="8"/>
  <c r="AM56" i="8"/>
  <c r="AL56" i="8"/>
  <c r="AK56" i="8"/>
  <c r="AJ56" i="8"/>
  <c r="AI56" i="8"/>
  <c r="AH56" i="8"/>
  <c r="AG56" i="8"/>
  <c r="AF56" i="8"/>
  <c r="AE56" i="8"/>
  <c r="AD56" i="8"/>
  <c r="AC56" i="8"/>
  <c r="AN55" i="8"/>
  <c r="AM55" i="8"/>
  <c r="AL55" i="8"/>
  <c r="AK55" i="8"/>
  <c r="AJ55" i="8"/>
  <c r="AI55" i="8"/>
  <c r="AH55" i="8"/>
  <c r="AG55" i="8"/>
  <c r="AF55" i="8"/>
  <c r="AE55" i="8"/>
  <c r="AD55" i="8"/>
  <c r="AC55" i="8"/>
  <c r="AN54" i="8"/>
  <c r="AM54" i="8"/>
  <c r="AL54" i="8"/>
  <c r="AK54" i="8"/>
  <c r="AJ54" i="8"/>
  <c r="AI54" i="8"/>
  <c r="AH54" i="8"/>
  <c r="AG54" i="8"/>
  <c r="AF54" i="8"/>
  <c r="AE54" i="8"/>
  <c r="AD54" i="8"/>
  <c r="AC54" i="8"/>
  <c r="AN53" i="8"/>
  <c r="AM53" i="8"/>
  <c r="AL53" i="8"/>
  <c r="AK53" i="8"/>
  <c r="AJ53" i="8"/>
  <c r="AI53" i="8"/>
  <c r="AH53" i="8"/>
  <c r="AG53" i="8"/>
  <c r="AF53" i="8"/>
  <c r="AE53" i="8"/>
  <c r="AD53" i="8"/>
  <c r="AC53" i="8"/>
  <c r="AN52" i="8"/>
  <c r="AM52" i="8"/>
  <c r="AL52" i="8"/>
  <c r="AK52" i="8"/>
  <c r="AJ52" i="8"/>
  <c r="AI52" i="8"/>
  <c r="AH52" i="8"/>
  <c r="AG52" i="8"/>
  <c r="AF52" i="8"/>
  <c r="AE52" i="8"/>
  <c r="AD52" i="8"/>
  <c r="AC52" i="8"/>
  <c r="AN51" i="8"/>
  <c r="AM51" i="8"/>
  <c r="AL51" i="8"/>
  <c r="AK51" i="8"/>
  <c r="AJ51" i="8"/>
  <c r="AI51" i="8"/>
  <c r="AH51" i="8"/>
  <c r="AG51" i="8"/>
  <c r="AF51" i="8"/>
  <c r="AE51" i="8"/>
  <c r="AD51" i="8"/>
  <c r="AC51" i="8"/>
  <c r="AN50" i="8"/>
  <c r="AM50" i="8"/>
  <c r="AL50" i="8"/>
  <c r="AK50" i="8"/>
  <c r="AJ50" i="8"/>
  <c r="AI50" i="8"/>
  <c r="AH50" i="8"/>
  <c r="AG50" i="8"/>
  <c r="AF50" i="8"/>
  <c r="AE50" i="8"/>
  <c r="AD50" i="8"/>
  <c r="AC50" i="8"/>
  <c r="AN49" i="8"/>
  <c r="AM49" i="8"/>
  <c r="AL49" i="8"/>
  <c r="AK49" i="8"/>
  <c r="AJ49" i="8"/>
  <c r="AI49" i="8"/>
  <c r="AH49" i="8"/>
  <c r="AG49" i="8"/>
  <c r="AF49" i="8"/>
  <c r="AE49" i="8"/>
  <c r="AD49" i="8"/>
  <c r="AC49" i="8"/>
  <c r="AN48" i="8"/>
  <c r="AM48" i="8"/>
  <c r="AL48" i="8"/>
  <c r="AK48" i="8"/>
  <c r="AJ48" i="8"/>
  <c r="AI48" i="8"/>
  <c r="AH48" i="8"/>
  <c r="AG48" i="8"/>
  <c r="AF48" i="8"/>
  <c r="AE48" i="8"/>
  <c r="AD48" i="8"/>
  <c r="AC48" i="8"/>
  <c r="AN47" i="8"/>
  <c r="AM47" i="8"/>
  <c r="AL47" i="8"/>
  <c r="AK47" i="8"/>
  <c r="AJ47" i="8"/>
  <c r="AI47" i="8"/>
  <c r="AH47" i="8"/>
  <c r="AG47" i="8"/>
  <c r="AF47" i="8"/>
  <c r="AE47" i="8"/>
  <c r="AD47" i="8"/>
  <c r="AC47" i="8"/>
  <c r="AN46" i="8"/>
  <c r="AM46" i="8"/>
  <c r="AL46" i="8"/>
  <c r="AK46" i="8"/>
  <c r="AJ46" i="8"/>
  <c r="AI46" i="8"/>
  <c r="AH46" i="8"/>
  <c r="AG46" i="8"/>
  <c r="AF46" i="8"/>
  <c r="AE46" i="8"/>
  <c r="AD46" i="8"/>
  <c r="AC46" i="8"/>
  <c r="AN45" i="8"/>
  <c r="AM45" i="8"/>
  <c r="AL45" i="8"/>
  <c r="AK45" i="8"/>
  <c r="AJ45" i="8"/>
  <c r="AI45" i="8"/>
  <c r="AH45" i="8"/>
  <c r="AG45" i="8"/>
  <c r="AF45" i="8"/>
  <c r="AE45" i="8"/>
  <c r="AD45" i="8"/>
  <c r="AC45" i="8"/>
  <c r="AN44" i="8"/>
  <c r="AM44" i="8"/>
  <c r="AL44" i="8"/>
  <c r="AK44" i="8"/>
  <c r="AJ44" i="8"/>
  <c r="AI44" i="8"/>
  <c r="AH44" i="8"/>
  <c r="AG44" i="8"/>
  <c r="AF44" i="8"/>
  <c r="AE44" i="8"/>
  <c r="AD44" i="8"/>
  <c r="AC44" i="8"/>
  <c r="AN43" i="8"/>
  <c r="AM43" i="8"/>
  <c r="AL43" i="8"/>
  <c r="AK43" i="8"/>
  <c r="AJ43" i="8"/>
  <c r="AI43" i="8"/>
  <c r="AH43" i="8"/>
  <c r="AG43" i="8"/>
  <c r="AF43" i="8"/>
  <c r="AE43" i="8"/>
  <c r="AD43" i="8"/>
  <c r="AC43" i="8"/>
  <c r="AN42" i="8"/>
  <c r="AM42" i="8"/>
  <c r="AL42" i="8"/>
  <c r="AK42" i="8"/>
  <c r="AJ42" i="8"/>
  <c r="AI42" i="8"/>
  <c r="AH42" i="8"/>
  <c r="AG42" i="8"/>
  <c r="AF42" i="8"/>
  <c r="AE42" i="8"/>
  <c r="AD42" i="8"/>
  <c r="AC42" i="8"/>
  <c r="AN41" i="8"/>
  <c r="AM41" i="8"/>
  <c r="AL41" i="8"/>
  <c r="AK41" i="8"/>
  <c r="AJ41" i="8"/>
  <c r="AI41" i="8"/>
  <c r="AH41" i="8"/>
  <c r="AG41" i="8"/>
  <c r="AF41" i="8"/>
  <c r="AE41" i="8"/>
  <c r="AD41" i="8"/>
  <c r="AC41" i="8"/>
  <c r="AN40" i="8"/>
  <c r="AM40" i="8"/>
  <c r="AL40" i="8"/>
  <c r="AK40" i="8"/>
  <c r="AJ40" i="8"/>
  <c r="AI40" i="8"/>
  <c r="AH40" i="8"/>
  <c r="AG40" i="8"/>
  <c r="AF40" i="8"/>
  <c r="AE40" i="8"/>
  <c r="AD40" i="8"/>
  <c r="AC40" i="8"/>
  <c r="AN39" i="8"/>
  <c r="AM39" i="8"/>
  <c r="AL39" i="8"/>
  <c r="AK39" i="8"/>
  <c r="AJ39" i="8"/>
  <c r="AI39" i="8"/>
  <c r="AH39" i="8"/>
  <c r="AG39" i="8"/>
  <c r="AF39" i="8"/>
  <c r="AE39" i="8"/>
  <c r="AD39" i="8"/>
  <c r="AC39" i="8"/>
  <c r="AN38" i="8"/>
  <c r="AM38" i="8"/>
  <c r="AL38" i="8"/>
  <c r="AK38" i="8"/>
  <c r="AJ38" i="8"/>
  <c r="AI38" i="8"/>
  <c r="AH38" i="8"/>
  <c r="AG38" i="8"/>
  <c r="AF38" i="8"/>
  <c r="AE38" i="8"/>
  <c r="AD38" i="8"/>
  <c r="AC38" i="8"/>
  <c r="AN37" i="8"/>
  <c r="AM37" i="8"/>
  <c r="AL37" i="8"/>
  <c r="AK37" i="8"/>
  <c r="AJ37" i="8"/>
  <c r="AI37" i="8"/>
  <c r="AH37" i="8"/>
  <c r="AG37" i="8"/>
  <c r="AF37" i="8"/>
  <c r="AE37" i="8"/>
  <c r="AD37" i="8"/>
  <c r="AC37" i="8"/>
  <c r="AN36" i="8"/>
  <c r="AM36" i="8"/>
  <c r="AL36" i="8"/>
  <c r="AK36" i="8"/>
  <c r="AJ36" i="8"/>
  <c r="AI36" i="8"/>
  <c r="AH36" i="8"/>
  <c r="AG36" i="8"/>
  <c r="AF36" i="8"/>
  <c r="AE36" i="8"/>
  <c r="AD36" i="8"/>
  <c r="AC36" i="8"/>
  <c r="AN35" i="8"/>
  <c r="AM35" i="8"/>
  <c r="AL35" i="8"/>
  <c r="AK35" i="8"/>
  <c r="AJ35" i="8"/>
  <c r="AI35" i="8"/>
  <c r="AH35" i="8"/>
  <c r="AG35" i="8"/>
  <c r="AF35" i="8"/>
  <c r="AE35" i="8"/>
  <c r="AD35" i="8"/>
  <c r="AC35" i="8"/>
  <c r="AN34" i="8"/>
  <c r="AM34" i="8"/>
  <c r="AL34" i="8"/>
  <c r="AK34" i="8"/>
  <c r="AJ34" i="8"/>
  <c r="AI34" i="8"/>
  <c r="AH34" i="8"/>
  <c r="AG34" i="8"/>
  <c r="AF34" i="8"/>
  <c r="AE34" i="8"/>
  <c r="AD34" i="8"/>
  <c r="AC34" i="8"/>
  <c r="AN33" i="8"/>
  <c r="AM33" i="8"/>
  <c r="AL33" i="8"/>
  <c r="AK33" i="8"/>
  <c r="AJ33" i="8"/>
  <c r="AI33" i="8"/>
  <c r="AH33" i="8"/>
  <c r="AG33" i="8"/>
  <c r="AF33" i="8"/>
  <c r="AE33" i="8"/>
  <c r="AD33" i="8"/>
  <c r="AC33" i="8"/>
  <c r="AN32" i="8"/>
  <c r="AM32" i="8"/>
  <c r="AL32" i="8"/>
  <c r="AK32" i="8"/>
  <c r="AJ32" i="8"/>
  <c r="AI32" i="8"/>
  <c r="AH32" i="8"/>
  <c r="AG32" i="8"/>
  <c r="AF32" i="8"/>
  <c r="AE32" i="8"/>
  <c r="AD32" i="8"/>
  <c r="AC32" i="8"/>
  <c r="AN31" i="8"/>
  <c r="AM31" i="8"/>
  <c r="AL31" i="8"/>
  <c r="AK31" i="8"/>
  <c r="AJ31" i="8"/>
  <c r="AI31" i="8"/>
  <c r="AH31" i="8"/>
  <c r="AG31" i="8"/>
  <c r="AF31" i="8"/>
  <c r="AE31" i="8"/>
  <c r="AD31" i="8"/>
  <c r="AC31" i="8"/>
  <c r="AN30" i="8"/>
  <c r="AM30" i="8"/>
  <c r="AL30" i="8"/>
  <c r="AK30" i="8"/>
  <c r="AJ30" i="8"/>
  <c r="AI30" i="8"/>
  <c r="AH30" i="8"/>
  <c r="AG30" i="8"/>
  <c r="AF30" i="8"/>
  <c r="AE30" i="8"/>
  <c r="AD30" i="8"/>
  <c r="AC30" i="8"/>
  <c r="AN29" i="8"/>
  <c r="AM29" i="8"/>
  <c r="AL29" i="8"/>
  <c r="AK29" i="8"/>
  <c r="AJ29" i="8"/>
  <c r="AI29" i="8"/>
  <c r="AH29" i="8"/>
  <c r="AG29" i="8"/>
  <c r="AF29" i="8"/>
  <c r="AE29" i="8"/>
  <c r="AD29" i="8"/>
  <c r="AC29" i="8"/>
  <c r="AN28" i="8"/>
  <c r="AM28" i="8"/>
  <c r="AL28" i="8"/>
  <c r="AK28" i="8"/>
  <c r="AJ28" i="8"/>
  <c r="AI28" i="8"/>
  <c r="AH28" i="8"/>
  <c r="AG28" i="8"/>
  <c r="AF28" i="8"/>
  <c r="AE28" i="8"/>
  <c r="AD28" i="8"/>
  <c r="AC28" i="8"/>
  <c r="AN27" i="8"/>
  <c r="AM27" i="8"/>
  <c r="AL27" i="8"/>
  <c r="AK27" i="8"/>
  <c r="AJ27" i="8"/>
  <c r="AI27" i="8"/>
  <c r="AH27" i="8"/>
  <c r="AG27" i="8"/>
  <c r="AF27" i="8"/>
  <c r="AE27" i="8"/>
  <c r="AD27" i="8"/>
  <c r="AC27" i="8"/>
  <c r="AN26" i="8"/>
  <c r="AM26" i="8"/>
  <c r="AL26" i="8"/>
  <c r="AK26" i="8"/>
  <c r="AJ26" i="8"/>
  <c r="AI26" i="8"/>
  <c r="AH26" i="8"/>
  <c r="AG26" i="8"/>
  <c r="AF26" i="8"/>
  <c r="AE26" i="8"/>
  <c r="AD26" i="8"/>
  <c r="AC26" i="8"/>
  <c r="AN25" i="8"/>
  <c r="AM25" i="8"/>
  <c r="AL25" i="8"/>
  <c r="AK25" i="8"/>
  <c r="AJ25" i="8"/>
  <c r="AI25" i="8"/>
  <c r="AH25" i="8"/>
  <c r="AG25" i="8"/>
  <c r="AF25" i="8"/>
  <c r="AE25" i="8"/>
  <c r="AD25" i="8"/>
  <c r="AC25" i="8"/>
  <c r="AN24" i="8"/>
  <c r="AM24" i="8"/>
  <c r="AL24" i="8"/>
  <c r="AK24" i="8"/>
  <c r="AJ24" i="8"/>
  <c r="AI24" i="8"/>
  <c r="AH24" i="8"/>
  <c r="AG24" i="8"/>
  <c r="AF24" i="8"/>
  <c r="AE24" i="8"/>
  <c r="AD24" i="8"/>
  <c r="AC24" i="8"/>
  <c r="AN23" i="8"/>
  <c r="AM23" i="8"/>
  <c r="AL23" i="8"/>
  <c r="AK23" i="8"/>
  <c r="AJ23" i="8"/>
  <c r="AI23" i="8"/>
  <c r="AH23" i="8"/>
  <c r="AG23" i="8"/>
  <c r="AF23" i="8"/>
  <c r="AE23" i="8"/>
  <c r="AD23" i="8"/>
  <c r="AC23" i="8"/>
  <c r="AN22" i="8"/>
  <c r="AM22" i="8"/>
  <c r="AL22" i="8"/>
  <c r="AK22" i="8"/>
  <c r="AJ22" i="8"/>
  <c r="AI22" i="8"/>
  <c r="AH22" i="8"/>
  <c r="AG22" i="8"/>
  <c r="AF22" i="8"/>
  <c r="AE22" i="8"/>
  <c r="AD22" i="8"/>
  <c r="AC22" i="8"/>
  <c r="AN21" i="8"/>
  <c r="AM21" i="8"/>
  <c r="AL21" i="8"/>
  <c r="AK21" i="8"/>
  <c r="AJ21" i="8"/>
  <c r="AI21" i="8"/>
  <c r="AH21" i="8"/>
  <c r="AG21" i="8"/>
  <c r="AF21" i="8"/>
  <c r="AE21" i="8"/>
  <c r="AD21" i="8"/>
  <c r="AC21" i="8"/>
  <c r="AN20" i="8"/>
  <c r="AM20" i="8"/>
  <c r="AL20" i="8"/>
  <c r="AK20" i="8"/>
  <c r="AJ20" i="8"/>
  <c r="AI20" i="8"/>
  <c r="AH20" i="8"/>
  <c r="AG20" i="8"/>
  <c r="AF20" i="8"/>
  <c r="AE20" i="8"/>
  <c r="AD20" i="8"/>
  <c r="AC20" i="8"/>
  <c r="AN19" i="8"/>
  <c r="AM19" i="8"/>
  <c r="AL19" i="8"/>
  <c r="AK19" i="8"/>
  <c r="AJ19" i="8"/>
  <c r="AI19" i="8"/>
  <c r="AH19" i="8"/>
  <c r="AG19" i="8"/>
  <c r="AF19" i="8"/>
  <c r="AE19" i="8"/>
  <c r="AD19" i="8"/>
  <c r="AC19" i="8"/>
  <c r="AN18" i="8"/>
  <c r="AM18" i="8"/>
  <c r="AL18" i="8"/>
  <c r="AK18" i="8"/>
  <c r="AJ18" i="8"/>
  <c r="AI18" i="8"/>
  <c r="AH18" i="8"/>
  <c r="AG18" i="8"/>
  <c r="AF18" i="8"/>
  <c r="AE18" i="8"/>
  <c r="AD18" i="8"/>
  <c r="AC18" i="8"/>
  <c r="AN17" i="8"/>
  <c r="AM17" i="8"/>
  <c r="AL17" i="8"/>
  <c r="AK17" i="8"/>
  <c r="AJ17" i="8"/>
  <c r="AI17" i="8"/>
  <c r="AH17" i="8"/>
  <c r="AG17" i="8"/>
  <c r="AF17" i="8"/>
  <c r="AE17" i="8"/>
  <c r="AD17" i="8"/>
  <c r="AC17" i="8"/>
  <c r="AN16" i="8"/>
  <c r="AM16" i="8"/>
  <c r="AL16" i="8"/>
  <c r="AK16" i="8"/>
  <c r="AJ16" i="8"/>
  <c r="AI16" i="8"/>
  <c r="AH16" i="8"/>
  <c r="AG16" i="8"/>
  <c r="AF16" i="8"/>
  <c r="AE16" i="8"/>
  <c r="AD16" i="8"/>
  <c r="AC16" i="8"/>
  <c r="AN15" i="8"/>
  <c r="AM15" i="8"/>
  <c r="AL15" i="8"/>
  <c r="AK15" i="8"/>
  <c r="AJ15" i="8"/>
  <c r="AI15" i="8"/>
  <c r="AH15" i="8"/>
  <c r="AG15" i="8"/>
  <c r="AF15" i="8"/>
  <c r="AE15" i="8"/>
  <c r="AD15" i="8"/>
  <c r="AC15" i="8"/>
  <c r="AN14" i="8"/>
  <c r="AM14" i="8"/>
  <c r="AL14" i="8"/>
  <c r="AK14" i="8"/>
  <c r="AJ14" i="8"/>
  <c r="AI14" i="8"/>
  <c r="AH14" i="8"/>
  <c r="AG14" i="8"/>
  <c r="AF14" i="8"/>
  <c r="AE14" i="8"/>
  <c r="AD14" i="8"/>
  <c r="AC14" i="8"/>
  <c r="AN13" i="8"/>
  <c r="AM13" i="8"/>
  <c r="AL13" i="8"/>
  <c r="AK13" i="8"/>
  <c r="AJ13" i="8"/>
  <c r="AI13" i="8"/>
  <c r="AH13" i="8"/>
  <c r="AG13" i="8"/>
  <c r="AF13" i="8"/>
  <c r="AE13" i="8"/>
  <c r="AD13" i="8"/>
  <c r="AC13" i="8"/>
  <c r="AN12" i="8"/>
  <c r="AM12" i="8"/>
  <c r="AL12" i="8"/>
  <c r="AK12" i="8"/>
  <c r="AJ12" i="8"/>
  <c r="AI12" i="8"/>
  <c r="AH12" i="8"/>
  <c r="AG12" i="8"/>
  <c r="AF12" i="8"/>
  <c r="AE12" i="8"/>
  <c r="AD12" i="8"/>
  <c r="AC12" i="8"/>
  <c r="AN11" i="8"/>
  <c r="AM11" i="8"/>
  <c r="AL11" i="8"/>
  <c r="AK11" i="8"/>
  <c r="AJ11" i="8"/>
  <c r="AI11" i="8"/>
  <c r="AH11" i="8"/>
  <c r="AG11" i="8"/>
  <c r="AF11" i="8"/>
  <c r="AE11" i="8"/>
  <c r="AD11" i="8"/>
  <c r="AC11" i="8"/>
  <c r="AN10" i="8"/>
  <c r="AM10" i="8"/>
  <c r="AL10" i="8"/>
  <c r="AK10" i="8"/>
  <c r="AJ10" i="8"/>
  <c r="AI10" i="8"/>
  <c r="AH10" i="8"/>
  <c r="AG10" i="8"/>
  <c r="AF10" i="8"/>
  <c r="AE10" i="8"/>
  <c r="AD10" i="8"/>
  <c r="AC10" i="8"/>
  <c r="AN9" i="8"/>
  <c r="AM9" i="8"/>
  <c r="AL9" i="8"/>
  <c r="AK9" i="8"/>
  <c r="AJ9" i="8"/>
  <c r="AI9" i="8"/>
  <c r="AH9" i="8"/>
  <c r="AG9" i="8"/>
  <c r="AF9" i="8"/>
  <c r="AE9" i="8"/>
  <c r="AD9" i="8"/>
  <c r="AC9" i="8"/>
  <c r="AN8" i="8"/>
  <c r="AM8" i="8"/>
  <c r="AL8" i="8"/>
  <c r="AK8" i="8"/>
  <c r="AJ8" i="8"/>
  <c r="AI8" i="8"/>
  <c r="AH8" i="8"/>
  <c r="AG8" i="8"/>
  <c r="AF8" i="8"/>
  <c r="AE8" i="8"/>
  <c r="AD8" i="8"/>
  <c r="AC8" i="8"/>
  <c r="AN7" i="8"/>
  <c r="AM7" i="8"/>
  <c r="AL7" i="8"/>
  <c r="AK7" i="8"/>
  <c r="AJ7" i="8"/>
  <c r="AI7" i="8"/>
  <c r="AH7" i="8"/>
  <c r="AG7" i="8"/>
  <c r="AF7" i="8"/>
  <c r="AE7" i="8"/>
  <c r="AD7" i="8"/>
  <c r="AC7" i="8"/>
  <c r="AN6" i="8"/>
  <c r="AM6" i="8"/>
  <c r="AL6" i="8"/>
  <c r="AK6" i="8"/>
  <c r="AJ6" i="8"/>
  <c r="AI6" i="8"/>
  <c r="AH6" i="8"/>
  <c r="AG6" i="8"/>
  <c r="AF6" i="8"/>
  <c r="AE6" i="8"/>
  <c r="AD6" i="8"/>
  <c r="AC6" i="8"/>
  <c r="AN5" i="8"/>
  <c r="AM5" i="8"/>
  <c r="AL5" i="8"/>
  <c r="AK5" i="8"/>
  <c r="AJ5" i="8"/>
  <c r="AI5" i="8"/>
  <c r="AH5" i="8"/>
  <c r="AG5" i="8"/>
  <c r="AF5" i="8"/>
  <c r="AE5" i="8"/>
  <c r="AD5" i="8"/>
  <c r="AC5" i="8"/>
  <c r="C141" i="8"/>
  <c r="C140" i="8"/>
  <c r="C139" i="8"/>
  <c r="AQ139" i="8" s="1"/>
  <c r="C138" i="8"/>
  <c r="C137" i="8"/>
  <c r="C136" i="8"/>
  <c r="AU136" i="8" s="1"/>
  <c r="C135" i="8"/>
  <c r="C134" i="8"/>
  <c r="C133" i="8"/>
  <c r="AY133" i="8" s="1"/>
  <c r="C132" i="8"/>
  <c r="C131" i="8"/>
  <c r="AR131" i="8" s="1"/>
  <c r="C130" i="8"/>
  <c r="C129" i="8"/>
  <c r="C128" i="8"/>
  <c r="AV128" i="8" s="1"/>
  <c r="C127" i="8"/>
  <c r="C126" i="8"/>
  <c r="AP126" i="8" s="1"/>
  <c r="C125" i="8"/>
  <c r="AZ125" i="8" s="1"/>
  <c r="C124" i="8"/>
  <c r="C123" i="8"/>
  <c r="AT123" i="8" s="1"/>
  <c r="C122" i="8"/>
  <c r="C121" i="8"/>
  <c r="C120" i="8"/>
  <c r="AX120" i="8" s="1"/>
  <c r="C119" i="8"/>
  <c r="C118" i="8"/>
  <c r="AP118" i="8" s="1"/>
  <c r="C117" i="8"/>
  <c r="AZ117" i="8" s="1"/>
  <c r="C116" i="8"/>
  <c r="C115" i="8"/>
  <c r="AT115" i="8" s="1"/>
  <c r="C114" i="8"/>
  <c r="C113" i="8"/>
  <c r="C112" i="8"/>
  <c r="C111" i="8"/>
  <c r="C110" i="8"/>
  <c r="AP110" i="8" s="1"/>
  <c r="C109" i="8"/>
  <c r="AZ109" i="8" s="1"/>
  <c r="C108" i="8"/>
  <c r="C107" i="8"/>
  <c r="AR107" i="8" s="1"/>
  <c r="C106" i="8"/>
  <c r="C105" i="8"/>
  <c r="C104" i="8"/>
  <c r="C103" i="8"/>
  <c r="C102" i="8"/>
  <c r="AP102" i="8" s="1"/>
  <c r="C101" i="8"/>
  <c r="AZ101" i="8" s="1"/>
  <c r="C100" i="8"/>
  <c r="C99" i="8"/>
  <c r="AT99" i="8" s="1"/>
  <c r="C98" i="8"/>
  <c r="C97" i="8"/>
  <c r="C96" i="8"/>
  <c r="C95" i="8"/>
  <c r="C94" i="8"/>
  <c r="AP94" i="8" s="1"/>
  <c r="C93" i="8"/>
  <c r="AY93" i="8" s="1"/>
  <c r="C92" i="8"/>
  <c r="C91" i="8"/>
  <c r="C90" i="8"/>
  <c r="C89" i="8"/>
  <c r="C88" i="8"/>
  <c r="C87" i="8"/>
  <c r="C86" i="8"/>
  <c r="AP86" i="8" s="1"/>
  <c r="C85" i="8"/>
  <c r="AZ85" i="8" s="1"/>
  <c r="C84" i="8"/>
  <c r="C83" i="8"/>
  <c r="C82" i="8"/>
  <c r="AY82" i="8" s="1"/>
  <c r="C81" i="8"/>
  <c r="AX81" i="8" s="1"/>
  <c r="C80" i="8"/>
  <c r="C79" i="8"/>
  <c r="C78" i="8"/>
  <c r="AY78" i="8" s="1"/>
  <c r="C77" i="8"/>
  <c r="C76" i="8"/>
  <c r="AR76" i="8" s="1"/>
  <c r="C75" i="8"/>
  <c r="AP75" i="8" s="1"/>
  <c r="C74" i="8"/>
  <c r="AZ74" i="8" s="1"/>
  <c r="C73" i="8"/>
  <c r="C72" i="8"/>
  <c r="AQ72" i="8" s="1"/>
  <c r="C71" i="8"/>
  <c r="AP71" i="8" s="1"/>
  <c r="C70" i="8"/>
  <c r="C69" i="8"/>
  <c r="AV69" i="8" s="1"/>
  <c r="C68" i="8"/>
  <c r="AT68" i="8" s="1"/>
  <c r="C67" i="8"/>
  <c r="C66" i="8"/>
  <c r="C65" i="8"/>
  <c r="C64" i="8"/>
  <c r="AT64" i="8" s="1"/>
  <c r="C63" i="8"/>
  <c r="AP63" i="8" s="1"/>
  <c r="C62" i="8"/>
  <c r="AZ62" i="8" s="1"/>
  <c r="C61" i="8"/>
  <c r="AX61" i="8" s="1"/>
  <c r="C60" i="8"/>
  <c r="AT60" i="8" s="1"/>
  <c r="C59" i="8"/>
  <c r="C58" i="8"/>
  <c r="C57" i="8"/>
  <c r="AX57" i="8" s="1"/>
  <c r="C56" i="8"/>
  <c r="C55" i="8"/>
  <c r="AZ55" i="8" s="1"/>
  <c r="C54" i="8"/>
  <c r="AU54" i="8" s="1"/>
  <c r="C53" i="8"/>
  <c r="AY53" i="8" s="1"/>
  <c r="C52" i="8"/>
  <c r="AT52" i="8" s="1"/>
  <c r="C51" i="8"/>
  <c r="AO51" i="8" s="1"/>
  <c r="C50" i="8"/>
  <c r="AU50" i="8" s="1"/>
  <c r="C49" i="8"/>
  <c r="AW49" i="8" s="1"/>
  <c r="C48" i="8"/>
  <c r="C47" i="8"/>
  <c r="AW47" i="8" s="1"/>
  <c r="C46" i="8"/>
  <c r="AU46" i="8" s="1"/>
  <c r="C45" i="8"/>
  <c r="AY45" i="8" s="1"/>
  <c r="C44" i="8"/>
  <c r="AT44" i="8" s="1"/>
  <c r="C43" i="8"/>
  <c r="AO43" i="8" s="1"/>
  <c r="C42" i="8"/>
  <c r="AU42" i="8" s="1"/>
  <c r="C41" i="8"/>
  <c r="AX41" i="8" s="1"/>
  <c r="C40" i="8"/>
  <c r="C39" i="8"/>
  <c r="AW39" i="8" s="1"/>
  <c r="C38" i="8"/>
  <c r="AU38" i="8" s="1"/>
  <c r="C37" i="8"/>
  <c r="AY37" i="8" s="1"/>
  <c r="C36" i="8"/>
  <c r="AT36" i="8" s="1"/>
  <c r="C35" i="8"/>
  <c r="AO35" i="8" s="1"/>
  <c r="C34" i="8"/>
  <c r="AU34" i="8" s="1"/>
  <c r="C33" i="8"/>
  <c r="AY33" i="8" s="1"/>
  <c r="C32" i="8"/>
  <c r="C31" i="8"/>
  <c r="AZ31" i="8" s="1"/>
  <c r="C30" i="8"/>
  <c r="AU30" i="8" s="1"/>
  <c r="C29" i="8"/>
  <c r="AY29" i="8" s="1"/>
  <c r="C28" i="8"/>
  <c r="AT28" i="8" s="1"/>
  <c r="C27" i="8"/>
  <c r="AT27" i="8" s="1"/>
  <c r="C26" i="8"/>
  <c r="AX26" i="8" s="1"/>
  <c r="C25" i="8"/>
  <c r="AT25" i="8" s="1"/>
  <c r="C24" i="8"/>
  <c r="AX24" i="8" s="1"/>
  <c r="C23" i="8"/>
  <c r="AT23" i="8" s="1"/>
  <c r="C22" i="8"/>
  <c r="R22" i="8" s="1"/>
  <c r="BB22" i="8" s="1"/>
  <c r="C21" i="8"/>
  <c r="AT21" i="8" s="1"/>
  <c r="C20" i="8"/>
  <c r="Z20" i="8" s="1"/>
  <c r="BJ20" i="8" s="1"/>
  <c r="C19" i="8"/>
  <c r="AT19" i="8" s="1"/>
  <c r="C18" i="8"/>
  <c r="AX18" i="8" s="1"/>
  <c r="C17" i="8"/>
  <c r="U17" i="8" s="1"/>
  <c r="BE17" i="8" s="1"/>
  <c r="C16" i="8"/>
  <c r="Z16" i="8" s="1"/>
  <c r="BJ16" i="8" s="1"/>
  <c r="C15" i="8"/>
  <c r="AT15" i="8" s="1"/>
  <c r="C14" i="8"/>
  <c r="AX14" i="8" s="1"/>
  <c r="C13" i="8"/>
  <c r="AT13" i="8" s="1"/>
  <c r="C12" i="8"/>
  <c r="Z12" i="8" s="1"/>
  <c r="BJ12" i="8" s="1"/>
  <c r="C11" i="8"/>
  <c r="AT11" i="8" s="1"/>
  <c r="C10" i="8"/>
  <c r="AX10" i="8" s="1"/>
  <c r="C9" i="8"/>
  <c r="AT9" i="8" s="1"/>
  <c r="C8" i="8"/>
  <c r="AX8" i="8" s="1"/>
  <c r="C7" i="8"/>
  <c r="AT7" i="8" s="1"/>
  <c r="C6" i="8"/>
  <c r="R6" i="8" s="1"/>
  <c r="BB6" i="8" s="1"/>
  <c r="C5" i="8"/>
  <c r="AO5" i="8" s="1"/>
  <c r="C141" i="7"/>
  <c r="C140" i="7"/>
  <c r="C139" i="7"/>
  <c r="C138" i="7"/>
  <c r="C137" i="7"/>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D31" i="7" s="1"/>
  <c r="C30" i="7"/>
  <c r="C29" i="7"/>
  <c r="C28" i="7"/>
  <c r="C27" i="7"/>
  <c r="C26" i="7"/>
  <c r="C25" i="7"/>
  <c r="C24" i="7"/>
  <c r="C23" i="7"/>
  <c r="C22" i="7"/>
  <c r="C21" i="7"/>
  <c r="C20" i="7"/>
  <c r="C19" i="7"/>
  <c r="C18" i="7"/>
  <c r="C17" i="7"/>
  <c r="C16" i="7"/>
  <c r="C15" i="7"/>
  <c r="C14" i="7"/>
  <c r="C13" i="7"/>
  <c r="C12" i="7"/>
  <c r="C11" i="7"/>
  <c r="C10" i="7"/>
  <c r="C9" i="7"/>
  <c r="C8" i="7"/>
  <c r="C7" i="7"/>
  <c r="C6" i="7"/>
  <c r="C5" i="7"/>
  <c r="BL141" i="6"/>
  <c r="BK141" i="6"/>
  <c r="BJ141" i="6"/>
  <c r="BI141" i="6"/>
  <c r="BH141" i="6"/>
  <c r="BG141" i="6"/>
  <c r="BF141" i="6"/>
  <c r="BE141" i="6"/>
  <c r="BD141" i="6"/>
  <c r="BC141" i="6"/>
  <c r="BB141" i="6"/>
  <c r="BA141" i="6"/>
  <c r="C141" i="6"/>
  <c r="BL140" i="6"/>
  <c r="BK140" i="6"/>
  <c r="BJ140" i="6"/>
  <c r="BI140" i="6"/>
  <c r="BH140" i="6"/>
  <c r="BG140" i="6"/>
  <c r="BF140" i="6"/>
  <c r="BE140" i="6"/>
  <c r="BD140" i="6"/>
  <c r="BC140" i="6"/>
  <c r="BB140" i="6"/>
  <c r="BA140" i="6"/>
  <c r="C140" i="6"/>
  <c r="BQ140" i="6" s="1"/>
  <c r="BL139" i="6"/>
  <c r="BK139" i="6"/>
  <c r="BJ139" i="6"/>
  <c r="BI139" i="6"/>
  <c r="BH139" i="6"/>
  <c r="BG139" i="6"/>
  <c r="BF139" i="6"/>
  <c r="BE139" i="6"/>
  <c r="BD139" i="6"/>
  <c r="BC139" i="6"/>
  <c r="BB139" i="6"/>
  <c r="BA139" i="6"/>
  <c r="C139" i="6"/>
  <c r="BS139" i="6" s="1"/>
  <c r="BL138" i="6"/>
  <c r="BK138" i="6"/>
  <c r="BJ138" i="6"/>
  <c r="BI138" i="6"/>
  <c r="BH138" i="6"/>
  <c r="BG138" i="6"/>
  <c r="BF138" i="6"/>
  <c r="BE138" i="6"/>
  <c r="BD138" i="6"/>
  <c r="BC138" i="6"/>
  <c r="BB138" i="6"/>
  <c r="BA138" i="6"/>
  <c r="C138" i="6"/>
  <c r="BU138" i="6" s="1"/>
  <c r="BL137" i="6"/>
  <c r="BK137" i="6"/>
  <c r="BJ137" i="6"/>
  <c r="BI137" i="6"/>
  <c r="BH137" i="6"/>
  <c r="BG137" i="6"/>
  <c r="BF137" i="6"/>
  <c r="BE137" i="6"/>
  <c r="BD137" i="6"/>
  <c r="BC137" i="6"/>
  <c r="BB137" i="6"/>
  <c r="BA137" i="6"/>
  <c r="C137" i="6"/>
  <c r="BW137" i="6" s="1"/>
  <c r="BL136" i="6"/>
  <c r="BK136" i="6"/>
  <c r="BJ136" i="6"/>
  <c r="BI136" i="6"/>
  <c r="BH136" i="6"/>
  <c r="BG136" i="6"/>
  <c r="BF136" i="6"/>
  <c r="BE136" i="6"/>
  <c r="BD136" i="6"/>
  <c r="BC136" i="6"/>
  <c r="BB136" i="6"/>
  <c r="BA136" i="6"/>
  <c r="C136" i="6"/>
  <c r="BU136" i="6" s="1"/>
  <c r="BL135" i="6"/>
  <c r="BK135" i="6"/>
  <c r="BJ135" i="6"/>
  <c r="BI135" i="6"/>
  <c r="BH135" i="6"/>
  <c r="BG135" i="6"/>
  <c r="BF135" i="6"/>
  <c r="BE135" i="6"/>
  <c r="BD135" i="6"/>
  <c r="BC135" i="6"/>
  <c r="BB135" i="6"/>
  <c r="BA135" i="6"/>
  <c r="C135" i="6"/>
  <c r="BS135" i="6" s="1"/>
  <c r="BL134" i="6"/>
  <c r="BK134" i="6"/>
  <c r="BJ134" i="6"/>
  <c r="BI134" i="6"/>
  <c r="BH134" i="6"/>
  <c r="BG134" i="6"/>
  <c r="BF134" i="6"/>
  <c r="BE134" i="6"/>
  <c r="BD134" i="6"/>
  <c r="BC134" i="6"/>
  <c r="BB134" i="6"/>
  <c r="BA134" i="6"/>
  <c r="C134" i="6"/>
  <c r="BW134" i="6" s="1"/>
  <c r="BL133" i="6"/>
  <c r="BK133" i="6"/>
  <c r="BJ133" i="6"/>
  <c r="BI133" i="6"/>
  <c r="BH133" i="6"/>
  <c r="BG133" i="6"/>
  <c r="BF133" i="6"/>
  <c r="BE133" i="6"/>
  <c r="BD133" i="6"/>
  <c r="BC133" i="6"/>
  <c r="BB133" i="6"/>
  <c r="BA133" i="6"/>
  <c r="C133" i="6"/>
  <c r="BT133" i="6" s="1"/>
  <c r="BL132" i="6"/>
  <c r="BK132" i="6"/>
  <c r="BJ132" i="6"/>
  <c r="BI132" i="6"/>
  <c r="BH132" i="6"/>
  <c r="BG132" i="6"/>
  <c r="BF132" i="6"/>
  <c r="BE132" i="6"/>
  <c r="BD132" i="6"/>
  <c r="BC132" i="6"/>
  <c r="BB132" i="6"/>
  <c r="BA132" i="6"/>
  <c r="C132" i="6"/>
  <c r="BW132" i="6" s="1"/>
  <c r="BL131" i="6"/>
  <c r="BK131" i="6"/>
  <c r="BJ131" i="6"/>
  <c r="BI131" i="6"/>
  <c r="BH131" i="6"/>
  <c r="BG131" i="6"/>
  <c r="BF131" i="6"/>
  <c r="BE131" i="6"/>
  <c r="BD131" i="6"/>
  <c r="BC131" i="6"/>
  <c r="BB131" i="6"/>
  <c r="BA131" i="6"/>
  <c r="C131" i="6"/>
  <c r="BW131" i="6" s="1"/>
  <c r="BL130" i="6"/>
  <c r="BK130" i="6"/>
  <c r="BJ130" i="6"/>
  <c r="BI130" i="6"/>
  <c r="BH130" i="6"/>
  <c r="BG130" i="6"/>
  <c r="BF130" i="6"/>
  <c r="BE130" i="6"/>
  <c r="BD130" i="6"/>
  <c r="BC130" i="6"/>
  <c r="BB130" i="6"/>
  <c r="BA130" i="6"/>
  <c r="C130" i="6"/>
  <c r="BO130" i="6" s="1"/>
  <c r="BL129" i="6"/>
  <c r="BK129" i="6"/>
  <c r="BJ129" i="6"/>
  <c r="BI129" i="6"/>
  <c r="BH129" i="6"/>
  <c r="BG129" i="6"/>
  <c r="BF129" i="6"/>
  <c r="BE129" i="6"/>
  <c r="BD129" i="6"/>
  <c r="BC129" i="6"/>
  <c r="BB129" i="6"/>
  <c r="BA129" i="6"/>
  <c r="C129" i="6"/>
  <c r="BT129" i="6" s="1"/>
  <c r="BL128" i="6"/>
  <c r="BK128" i="6"/>
  <c r="BJ128" i="6"/>
  <c r="BI128" i="6"/>
  <c r="BH128" i="6"/>
  <c r="BG128" i="6"/>
  <c r="BF128" i="6"/>
  <c r="BE128" i="6"/>
  <c r="BD128" i="6"/>
  <c r="BC128" i="6"/>
  <c r="BB128" i="6"/>
  <c r="BA128" i="6"/>
  <c r="C128" i="6"/>
  <c r="BU128" i="6" s="1"/>
  <c r="BL127" i="6"/>
  <c r="BK127" i="6"/>
  <c r="BJ127" i="6"/>
  <c r="BI127" i="6"/>
  <c r="BH127" i="6"/>
  <c r="BG127" i="6"/>
  <c r="BF127" i="6"/>
  <c r="BE127" i="6"/>
  <c r="BD127" i="6"/>
  <c r="BC127" i="6"/>
  <c r="BB127" i="6"/>
  <c r="BA127" i="6"/>
  <c r="C127" i="6"/>
  <c r="BX127" i="6" s="1"/>
  <c r="BL126" i="6"/>
  <c r="BK126" i="6"/>
  <c r="BJ126" i="6"/>
  <c r="BI126" i="6"/>
  <c r="BH126" i="6"/>
  <c r="BG126" i="6"/>
  <c r="BF126" i="6"/>
  <c r="BE126" i="6"/>
  <c r="BD126" i="6"/>
  <c r="BC126" i="6"/>
  <c r="BB126" i="6"/>
  <c r="BA126" i="6"/>
  <c r="C126" i="6"/>
  <c r="BR126" i="6" s="1"/>
  <c r="BL125" i="6"/>
  <c r="BK125" i="6"/>
  <c r="BJ125" i="6"/>
  <c r="BI125" i="6"/>
  <c r="BH125" i="6"/>
  <c r="BG125" i="6"/>
  <c r="BF125" i="6"/>
  <c r="BE125" i="6"/>
  <c r="BD125" i="6"/>
  <c r="BC125" i="6"/>
  <c r="BB125" i="6"/>
  <c r="BA125" i="6"/>
  <c r="C125" i="6"/>
  <c r="BQ125" i="6" s="1"/>
  <c r="BL124" i="6"/>
  <c r="BK124" i="6"/>
  <c r="BJ124" i="6"/>
  <c r="BI124" i="6"/>
  <c r="BH124" i="6"/>
  <c r="BG124" i="6"/>
  <c r="BF124" i="6"/>
  <c r="BE124" i="6"/>
  <c r="BD124" i="6"/>
  <c r="BC124" i="6"/>
  <c r="BB124" i="6"/>
  <c r="BA124" i="6"/>
  <c r="C124" i="6"/>
  <c r="BS124" i="6" s="1"/>
  <c r="BL123" i="6"/>
  <c r="BK123" i="6"/>
  <c r="BJ123" i="6"/>
  <c r="BI123" i="6"/>
  <c r="BH123" i="6"/>
  <c r="BG123" i="6"/>
  <c r="BF123" i="6"/>
  <c r="BE123" i="6"/>
  <c r="BD123" i="6"/>
  <c r="BC123" i="6"/>
  <c r="BB123" i="6"/>
  <c r="BA123" i="6"/>
  <c r="C123" i="6"/>
  <c r="BQ123" i="6" s="1"/>
  <c r="BL122" i="6"/>
  <c r="BK122" i="6"/>
  <c r="BJ122" i="6"/>
  <c r="BI122" i="6"/>
  <c r="BH122" i="6"/>
  <c r="BG122" i="6"/>
  <c r="BF122" i="6"/>
  <c r="BE122" i="6"/>
  <c r="BD122" i="6"/>
  <c r="BC122" i="6"/>
  <c r="BB122" i="6"/>
  <c r="BA122" i="6"/>
  <c r="C122" i="6"/>
  <c r="BV122" i="6" s="1"/>
  <c r="BL121" i="6"/>
  <c r="BK121" i="6"/>
  <c r="BJ121" i="6"/>
  <c r="BI121" i="6"/>
  <c r="BH121" i="6"/>
  <c r="BG121" i="6"/>
  <c r="BF121" i="6"/>
  <c r="BE121" i="6"/>
  <c r="BD121" i="6"/>
  <c r="BC121" i="6"/>
  <c r="BB121" i="6"/>
  <c r="BA121" i="6"/>
  <c r="C121" i="6"/>
  <c r="BW121" i="6" s="1"/>
  <c r="BL120" i="6"/>
  <c r="BK120" i="6"/>
  <c r="BJ120" i="6"/>
  <c r="BI120" i="6"/>
  <c r="BH120" i="6"/>
  <c r="BG120" i="6"/>
  <c r="BF120" i="6"/>
  <c r="BE120" i="6"/>
  <c r="BD120" i="6"/>
  <c r="BC120" i="6"/>
  <c r="BB120" i="6"/>
  <c r="BA120" i="6"/>
  <c r="C120" i="6"/>
  <c r="BU120" i="6" s="1"/>
  <c r="BL119" i="6"/>
  <c r="BK119" i="6"/>
  <c r="BJ119" i="6"/>
  <c r="BI119" i="6"/>
  <c r="BH119" i="6"/>
  <c r="BG119" i="6"/>
  <c r="BF119" i="6"/>
  <c r="BE119" i="6"/>
  <c r="BD119" i="6"/>
  <c r="BC119" i="6"/>
  <c r="BB119" i="6"/>
  <c r="BA119" i="6"/>
  <c r="C119" i="6"/>
  <c r="BP119" i="6" s="1"/>
  <c r="BL118" i="6"/>
  <c r="BK118" i="6"/>
  <c r="BJ118" i="6"/>
  <c r="BI118" i="6"/>
  <c r="BH118" i="6"/>
  <c r="BG118" i="6"/>
  <c r="BF118" i="6"/>
  <c r="BE118" i="6"/>
  <c r="BD118" i="6"/>
  <c r="BC118" i="6"/>
  <c r="BB118" i="6"/>
  <c r="BA118" i="6"/>
  <c r="C118" i="6"/>
  <c r="BT118" i="6" s="1"/>
  <c r="BL117" i="6"/>
  <c r="BK117" i="6"/>
  <c r="BJ117" i="6"/>
  <c r="BI117" i="6"/>
  <c r="BH117" i="6"/>
  <c r="BG117" i="6"/>
  <c r="BF117" i="6"/>
  <c r="BE117" i="6"/>
  <c r="BD117" i="6"/>
  <c r="BC117" i="6"/>
  <c r="BB117" i="6"/>
  <c r="BA117" i="6"/>
  <c r="C117" i="6"/>
  <c r="BP117" i="6" s="1"/>
  <c r="BL116" i="6"/>
  <c r="BK116" i="6"/>
  <c r="BJ116" i="6"/>
  <c r="BI116" i="6"/>
  <c r="BH116" i="6"/>
  <c r="BG116" i="6"/>
  <c r="BF116" i="6"/>
  <c r="BE116" i="6"/>
  <c r="BD116" i="6"/>
  <c r="BC116" i="6"/>
  <c r="BB116" i="6"/>
  <c r="BA116" i="6"/>
  <c r="C116" i="6"/>
  <c r="BQ116" i="6" s="1"/>
  <c r="BL115" i="6"/>
  <c r="BK115" i="6"/>
  <c r="BJ115" i="6"/>
  <c r="BI115" i="6"/>
  <c r="BH115" i="6"/>
  <c r="BG115" i="6"/>
  <c r="BF115" i="6"/>
  <c r="BE115" i="6"/>
  <c r="BD115" i="6"/>
  <c r="BC115" i="6"/>
  <c r="BB115" i="6"/>
  <c r="BA115" i="6"/>
  <c r="C115" i="6"/>
  <c r="BP115" i="6" s="1"/>
  <c r="BL114" i="6"/>
  <c r="BK114" i="6"/>
  <c r="BJ114" i="6"/>
  <c r="BI114" i="6"/>
  <c r="BH114" i="6"/>
  <c r="BG114" i="6"/>
  <c r="BF114" i="6"/>
  <c r="BE114" i="6"/>
  <c r="BD114" i="6"/>
  <c r="BC114" i="6"/>
  <c r="BB114" i="6"/>
  <c r="BA114" i="6"/>
  <c r="C114" i="6"/>
  <c r="BT114" i="6" s="1"/>
  <c r="BL113" i="6"/>
  <c r="BK113" i="6"/>
  <c r="BJ113" i="6"/>
  <c r="BI113" i="6"/>
  <c r="BH113" i="6"/>
  <c r="BG113" i="6"/>
  <c r="BF113" i="6"/>
  <c r="BE113" i="6"/>
  <c r="BD113" i="6"/>
  <c r="BC113" i="6"/>
  <c r="BB113" i="6"/>
  <c r="BA113" i="6"/>
  <c r="C113" i="6"/>
  <c r="BT113" i="6" s="1"/>
  <c r="BL112" i="6"/>
  <c r="BK112" i="6"/>
  <c r="BJ112" i="6"/>
  <c r="BI112" i="6"/>
  <c r="BH112" i="6"/>
  <c r="BG112" i="6"/>
  <c r="BF112" i="6"/>
  <c r="BE112" i="6"/>
  <c r="BD112" i="6"/>
  <c r="BC112" i="6"/>
  <c r="BB112" i="6"/>
  <c r="BA112" i="6"/>
  <c r="C112" i="6"/>
  <c r="BO112" i="6" s="1"/>
  <c r="BL111" i="6"/>
  <c r="BK111" i="6"/>
  <c r="BJ111" i="6"/>
  <c r="BI111" i="6"/>
  <c r="BH111" i="6"/>
  <c r="BG111" i="6"/>
  <c r="BF111" i="6"/>
  <c r="BE111" i="6"/>
  <c r="BD111" i="6"/>
  <c r="BC111" i="6"/>
  <c r="BB111" i="6"/>
  <c r="BA111" i="6"/>
  <c r="C111" i="6"/>
  <c r="BQ111" i="6" s="1"/>
  <c r="BL110" i="6"/>
  <c r="BK110" i="6"/>
  <c r="BJ110" i="6"/>
  <c r="BI110" i="6"/>
  <c r="BH110" i="6"/>
  <c r="BG110" i="6"/>
  <c r="BF110" i="6"/>
  <c r="BE110" i="6"/>
  <c r="BD110" i="6"/>
  <c r="BC110" i="6"/>
  <c r="BB110" i="6"/>
  <c r="BA110" i="6"/>
  <c r="C110" i="6"/>
  <c r="BX110" i="6" s="1"/>
  <c r="BL109" i="6"/>
  <c r="BK109" i="6"/>
  <c r="BJ109" i="6"/>
  <c r="BI109" i="6"/>
  <c r="BH109" i="6"/>
  <c r="BG109" i="6"/>
  <c r="BF109" i="6"/>
  <c r="BE109" i="6"/>
  <c r="BD109" i="6"/>
  <c r="BC109" i="6"/>
  <c r="BB109" i="6"/>
  <c r="BA109" i="6"/>
  <c r="C109" i="6"/>
  <c r="BM109" i="6" s="1"/>
  <c r="BL108" i="6"/>
  <c r="BK108" i="6"/>
  <c r="BJ108" i="6"/>
  <c r="BI108" i="6"/>
  <c r="BH108" i="6"/>
  <c r="BG108" i="6"/>
  <c r="BF108" i="6"/>
  <c r="BE108" i="6"/>
  <c r="BD108" i="6"/>
  <c r="BC108" i="6"/>
  <c r="BB108" i="6"/>
  <c r="BA108" i="6"/>
  <c r="C108" i="6"/>
  <c r="BT108" i="6" s="1"/>
  <c r="BL107" i="6"/>
  <c r="BK107" i="6"/>
  <c r="BJ107" i="6"/>
  <c r="BI107" i="6"/>
  <c r="BH107" i="6"/>
  <c r="BG107" i="6"/>
  <c r="BF107" i="6"/>
  <c r="BE107" i="6"/>
  <c r="BD107" i="6"/>
  <c r="BC107" i="6"/>
  <c r="BB107" i="6"/>
  <c r="BA107" i="6"/>
  <c r="C107" i="6"/>
  <c r="BQ107" i="6" s="1"/>
  <c r="BL106" i="6"/>
  <c r="BK106" i="6"/>
  <c r="BJ106" i="6"/>
  <c r="BI106" i="6"/>
  <c r="BH106" i="6"/>
  <c r="BG106" i="6"/>
  <c r="BF106" i="6"/>
  <c r="BE106" i="6"/>
  <c r="BD106" i="6"/>
  <c r="BC106" i="6"/>
  <c r="BB106" i="6"/>
  <c r="BA106" i="6"/>
  <c r="C106" i="6"/>
  <c r="BV106" i="6" s="1"/>
  <c r="BL105" i="6"/>
  <c r="BK105" i="6"/>
  <c r="BJ105" i="6"/>
  <c r="BI105" i="6"/>
  <c r="BH105" i="6"/>
  <c r="BG105" i="6"/>
  <c r="BF105" i="6"/>
  <c r="BE105" i="6"/>
  <c r="BD105" i="6"/>
  <c r="BC105" i="6"/>
  <c r="BB105" i="6"/>
  <c r="BA105" i="6"/>
  <c r="C105" i="6"/>
  <c r="BP105" i="6" s="1"/>
  <c r="BL104" i="6"/>
  <c r="BK104" i="6"/>
  <c r="BJ104" i="6"/>
  <c r="BI104" i="6"/>
  <c r="BH104" i="6"/>
  <c r="BG104" i="6"/>
  <c r="BF104" i="6"/>
  <c r="BE104" i="6"/>
  <c r="BD104" i="6"/>
  <c r="BC104" i="6"/>
  <c r="BB104" i="6"/>
  <c r="BA104" i="6"/>
  <c r="C104" i="6"/>
  <c r="BU104" i="6" s="1"/>
  <c r="BL103" i="6"/>
  <c r="BK103" i="6"/>
  <c r="BJ103" i="6"/>
  <c r="BI103" i="6"/>
  <c r="BH103" i="6"/>
  <c r="BG103" i="6"/>
  <c r="BF103" i="6"/>
  <c r="BE103" i="6"/>
  <c r="BD103" i="6"/>
  <c r="BC103" i="6"/>
  <c r="BB103" i="6"/>
  <c r="BA103" i="6"/>
  <c r="C103" i="6"/>
  <c r="BW103" i="6" s="1"/>
  <c r="BL102" i="6"/>
  <c r="BK102" i="6"/>
  <c r="BJ102" i="6"/>
  <c r="BI102" i="6"/>
  <c r="BH102" i="6"/>
  <c r="BG102" i="6"/>
  <c r="BF102" i="6"/>
  <c r="BE102" i="6"/>
  <c r="BD102" i="6"/>
  <c r="BC102" i="6"/>
  <c r="BB102" i="6"/>
  <c r="BA102" i="6"/>
  <c r="C102" i="6"/>
  <c r="BN102" i="6" s="1"/>
  <c r="BL101" i="6"/>
  <c r="BK101" i="6"/>
  <c r="BJ101" i="6"/>
  <c r="BI101" i="6"/>
  <c r="BH101" i="6"/>
  <c r="BG101" i="6"/>
  <c r="BF101" i="6"/>
  <c r="BE101" i="6"/>
  <c r="BD101" i="6"/>
  <c r="BC101" i="6"/>
  <c r="BB101" i="6"/>
  <c r="BA101" i="6"/>
  <c r="C101" i="6"/>
  <c r="BU101" i="6" s="1"/>
  <c r="BL100" i="6"/>
  <c r="BK100" i="6"/>
  <c r="BJ100" i="6"/>
  <c r="BI100" i="6"/>
  <c r="BH100" i="6"/>
  <c r="BG100" i="6"/>
  <c r="BF100" i="6"/>
  <c r="BE100" i="6"/>
  <c r="BD100" i="6"/>
  <c r="BC100" i="6"/>
  <c r="BB100" i="6"/>
  <c r="BA100" i="6"/>
  <c r="C100" i="6"/>
  <c r="BM100" i="6" s="1"/>
  <c r="BL99" i="6"/>
  <c r="BK99" i="6"/>
  <c r="BJ99" i="6"/>
  <c r="BI99" i="6"/>
  <c r="BH99" i="6"/>
  <c r="BG99" i="6"/>
  <c r="BF99" i="6"/>
  <c r="BE99" i="6"/>
  <c r="BD99" i="6"/>
  <c r="BC99" i="6"/>
  <c r="BB99" i="6"/>
  <c r="BA99" i="6"/>
  <c r="C99" i="6"/>
  <c r="BQ99" i="6" s="1"/>
  <c r="BL98" i="6"/>
  <c r="BK98" i="6"/>
  <c r="BJ98" i="6"/>
  <c r="BI98" i="6"/>
  <c r="BH98" i="6"/>
  <c r="BG98" i="6"/>
  <c r="BF98" i="6"/>
  <c r="BE98" i="6"/>
  <c r="BD98" i="6"/>
  <c r="BC98" i="6"/>
  <c r="BB98" i="6"/>
  <c r="BA98" i="6"/>
  <c r="C98" i="6"/>
  <c r="BS98" i="6" s="1"/>
  <c r="BL97" i="6"/>
  <c r="BK97" i="6"/>
  <c r="BJ97" i="6"/>
  <c r="BI97" i="6"/>
  <c r="BH97" i="6"/>
  <c r="BG97" i="6"/>
  <c r="BF97" i="6"/>
  <c r="BE97" i="6"/>
  <c r="BD97" i="6"/>
  <c r="BC97" i="6"/>
  <c r="BB97" i="6"/>
  <c r="BA97" i="6"/>
  <c r="C97" i="6"/>
  <c r="BS97" i="6" s="1"/>
  <c r="BL96" i="6"/>
  <c r="BK96" i="6"/>
  <c r="BJ96" i="6"/>
  <c r="BI96" i="6"/>
  <c r="BH96" i="6"/>
  <c r="BG96" i="6"/>
  <c r="BF96" i="6"/>
  <c r="BE96" i="6"/>
  <c r="BD96" i="6"/>
  <c r="BC96" i="6"/>
  <c r="BB96" i="6"/>
  <c r="BA96" i="6"/>
  <c r="C96" i="6"/>
  <c r="BW96" i="6" s="1"/>
  <c r="BL95" i="6"/>
  <c r="BK95" i="6"/>
  <c r="BJ95" i="6"/>
  <c r="BI95" i="6"/>
  <c r="BH95" i="6"/>
  <c r="BG95" i="6"/>
  <c r="BF95" i="6"/>
  <c r="BE95" i="6"/>
  <c r="BD95" i="6"/>
  <c r="BC95" i="6"/>
  <c r="BB95" i="6"/>
  <c r="BA95" i="6"/>
  <c r="C95" i="6"/>
  <c r="BQ95" i="6" s="1"/>
  <c r="BL94" i="6"/>
  <c r="BK94" i="6"/>
  <c r="BJ94" i="6"/>
  <c r="BI94" i="6"/>
  <c r="BH94" i="6"/>
  <c r="BG94" i="6"/>
  <c r="BF94" i="6"/>
  <c r="BE94" i="6"/>
  <c r="BD94" i="6"/>
  <c r="BC94" i="6"/>
  <c r="BB94" i="6"/>
  <c r="BA94" i="6"/>
  <c r="C94" i="6"/>
  <c r="BU94" i="6" s="1"/>
  <c r="BL93" i="6"/>
  <c r="BK93" i="6"/>
  <c r="BJ93" i="6"/>
  <c r="BI93" i="6"/>
  <c r="BH93" i="6"/>
  <c r="BG93" i="6"/>
  <c r="BF93" i="6"/>
  <c r="BE93" i="6"/>
  <c r="BD93" i="6"/>
  <c r="BC93" i="6"/>
  <c r="BB93" i="6"/>
  <c r="BA93" i="6"/>
  <c r="C93" i="6"/>
  <c r="BS93" i="6" s="1"/>
  <c r="BL92" i="6"/>
  <c r="BK92" i="6"/>
  <c r="BJ92" i="6"/>
  <c r="BI92" i="6"/>
  <c r="BH92" i="6"/>
  <c r="BG92" i="6"/>
  <c r="BF92" i="6"/>
  <c r="BE92" i="6"/>
  <c r="BD92" i="6"/>
  <c r="BC92" i="6"/>
  <c r="BB92" i="6"/>
  <c r="BA92" i="6"/>
  <c r="C92" i="6"/>
  <c r="BX92" i="6" s="1"/>
  <c r="BL91" i="6"/>
  <c r="BK91" i="6"/>
  <c r="BJ91" i="6"/>
  <c r="BI91" i="6"/>
  <c r="BH91" i="6"/>
  <c r="BG91" i="6"/>
  <c r="BF91" i="6"/>
  <c r="BE91" i="6"/>
  <c r="BD91" i="6"/>
  <c r="BC91" i="6"/>
  <c r="BB91" i="6"/>
  <c r="BA91" i="6"/>
  <c r="C91" i="6"/>
  <c r="BW91" i="6" s="1"/>
  <c r="BL90" i="6"/>
  <c r="BK90" i="6"/>
  <c r="BJ90" i="6"/>
  <c r="BI90" i="6"/>
  <c r="BH90" i="6"/>
  <c r="BG90" i="6"/>
  <c r="BF90" i="6"/>
  <c r="BE90" i="6"/>
  <c r="BD90" i="6"/>
  <c r="BC90" i="6"/>
  <c r="BB90" i="6"/>
  <c r="BA90" i="6"/>
  <c r="C90" i="6"/>
  <c r="BU90" i="6" s="1"/>
  <c r="BL89" i="6"/>
  <c r="BK89" i="6"/>
  <c r="BJ89" i="6"/>
  <c r="BI89" i="6"/>
  <c r="BH89" i="6"/>
  <c r="BG89" i="6"/>
  <c r="BF89" i="6"/>
  <c r="BE89" i="6"/>
  <c r="BD89" i="6"/>
  <c r="BC89" i="6"/>
  <c r="BB89" i="6"/>
  <c r="BA89" i="6"/>
  <c r="C89" i="6"/>
  <c r="BO89" i="6" s="1"/>
  <c r="BL88" i="6"/>
  <c r="BK88" i="6"/>
  <c r="BJ88" i="6"/>
  <c r="BI88" i="6"/>
  <c r="BH88" i="6"/>
  <c r="BG88" i="6"/>
  <c r="BF88" i="6"/>
  <c r="BE88" i="6"/>
  <c r="BD88" i="6"/>
  <c r="BC88" i="6"/>
  <c r="BB88" i="6"/>
  <c r="BA88" i="6"/>
  <c r="C88" i="6"/>
  <c r="BX88" i="6" s="1"/>
  <c r="BL87" i="6"/>
  <c r="BK87" i="6"/>
  <c r="BJ87" i="6"/>
  <c r="BI87" i="6"/>
  <c r="BH87" i="6"/>
  <c r="BG87" i="6"/>
  <c r="BF87" i="6"/>
  <c r="BE87" i="6"/>
  <c r="BD87" i="6"/>
  <c r="BC87" i="6"/>
  <c r="BB87" i="6"/>
  <c r="BA87" i="6"/>
  <c r="C87" i="6"/>
  <c r="BL86" i="6"/>
  <c r="BK86" i="6"/>
  <c r="BJ86" i="6"/>
  <c r="BI86" i="6"/>
  <c r="BH86" i="6"/>
  <c r="BG86" i="6"/>
  <c r="BF86" i="6"/>
  <c r="BE86" i="6"/>
  <c r="BD86" i="6"/>
  <c r="BC86" i="6"/>
  <c r="BB86" i="6"/>
  <c r="BA86" i="6"/>
  <c r="C86" i="6"/>
  <c r="BW86" i="6" s="1"/>
  <c r="BL85" i="6"/>
  <c r="BK85" i="6"/>
  <c r="BJ85" i="6"/>
  <c r="BI85" i="6"/>
  <c r="BH85" i="6"/>
  <c r="BG85" i="6"/>
  <c r="BF85" i="6"/>
  <c r="BE85" i="6"/>
  <c r="BD85" i="6"/>
  <c r="BC85" i="6"/>
  <c r="BB85" i="6"/>
  <c r="BA85" i="6"/>
  <c r="C85" i="6"/>
  <c r="BV85" i="6" s="1"/>
  <c r="BL84" i="6"/>
  <c r="BK84" i="6"/>
  <c r="BJ84" i="6"/>
  <c r="BI84" i="6"/>
  <c r="BH84" i="6"/>
  <c r="BG84" i="6"/>
  <c r="BF84" i="6"/>
  <c r="BE84" i="6"/>
  <c r="BD84" i="6"/>
  <c r="BC84" i="6"/>
  <c r="BB84" i="6"/>
  <c r="BA84" i="6"/>
  <c r="C84" i="6"/>
  <c r="BQ84" i="6" s="1"/>
  <c r="BL83" i="6"/>
  <c r="BK83" i="6"/>
  <c r="BJ83" i="6"/>
  <c r="BI83" i="6"/>
  <c r="BH83" i="6"/>
  <c r="BG83" i="6"/>
  <c r="BF83" i="6"/>
  <c r="BE83" i="6"/>
  <c r="BD83" i="6"/>
  <c r="BC83" i="6"/>
  <c r="BB83" i="6"/>
  <c r="BA83" i="6"/>
  <c r="C83" i="6"/>
  <c r="BM83" i="6" s="1"/>
  <c r="BL82" i="6"/>
  <c r="BK82" i="6"/>
  <c r="BJ82" i="6"/>
  <c r="BI82" i="6"/>
  <c r="BH82" i="6"/>
  <c r="BG82" i="6"/>
  <c r="BF82" i="6"/>
  <c r="BE82" i="6"/>
  <c r="BD82" i="6"/>
  <c r="BC82" i="6"/>
  <c r="BB82" i="6"/>
  <c r="BA82" i="6"/>
  <c r="C82" i="6"/>
  <c r="BX82" i="6" s="1"/>
  <c r="BL81" i="6"/>
  <c r="BK81" i="6"/>
  <c r="BJ81" i="6"/>
  <c r="BI81" i="6"/>
  <c r="BH81" i="6"/>
  <c r="BG81" i="6"/>
  <c r="BF81" i="6"/>
  <c r="BE81" i="6"/>
  <c r="BD81" i="6"/>
  <c r="BC81" i="6"/>
  <c r="BB81" i="6"/>
  <c r="BA81" i="6"/>
  <c r="C81" i="6"/>
  <c r="BN81" i="6" s="1"/>
  <c r="BL80" i="6"/>
  <c r="BK80" i="6"/>
  <c r="BJ80" i="6"/>
  <c r="BI80" i="6"/>
  <c r="BH80" i="6"/>
  <c r="BG80" i="6"/>
  <c r="BF80" i="6"/>
  <c r="BE80" i="6"/>
  <c r="BD80" i="6"/>
  <c r="BC80" i="6"/>
  <c r="BB80" i="6"/>
  <c r="BA80" i="6"/>
  <c r="C80" i="6"/>
  <c r="BL79" i="6"/>
  <c r="BK79" i="6"/>
  <c r="BJ79" i="6"/>
  <c r="BI79" i="6"/>
  <c r="BH79" i="6"/>
  <c r="BG79" i="6"/>
  <c r="BF79" i="6"/>
  <c r="BE79" i="6"/>
  <c r="BD79" i="6"/>
  <c r="BC79" i="6"/>
  <c r="BB79" i="6"/>
  <c r="BA79" i="6"/>
  <c r="C79" i="6"/>
  <c r="BR79" i="6" s="1"/>
  <c r="BL78" i="6"/>
  <c r="BK78" i="6"/>
  <c r="BJ78" i="6"/>
  <c r="BI78" i="6"/>
  <c r="BH78" i="6"/>
  <c r="BG78" i="6"/>
  <c r="BF78" i="6"/>
  <c r="BE78" i="6"/>
  <c r="BD78" i="6"/>
  <c r="BC78" i="6"/>
  <c r="BB78" i="6"/>
  <c r="BA78" i="6"/>
  <c r="C78" i="6"/>
  <c r="BW78" i="6" s="1"/>
  <c r="BL77" i="6"/>
  <c r="BK77" i="6"/>
  <c r="BJ77" i="6"/>
  <c r="BI77" i="6"/>
  <c r="BH77" i="6"/>
  <c r="BG77" i="6"/>
  <c r="BF77" i="6"/>
  <c r="BE77" i="6"/>
  <c r="BD77" i="6"/>
  <c r="BC77" i="6"/>
  <c r="BB77" i="6"/>
  <c r="BA77" i="6"/>
  <c r="C77" i="6"/>
  <c r="BU77" i="6" s="1"/>
  <c r="BL76" i="6"/>
  <c r="BK76" i="6"/>
  <c r="BJ76" i="6"/>
  <c r="BI76" i="6"/>
  <c r="BH76" i="6"/>
  <c r="BG76" i="6"/>
  <c r="BF76" i="6"/>
  <c r="BE76" i="6"/>
  <c r="BD76" i="6"/>
  <c r="BC76" i="6"/>
  <c r="BB76" i="6"/>
  <c r="BA76" i="6"/>
  <c r="C76" i="6"/>
  <c r="BP76" i="6" s="1"/>
  <c r="BL75" i="6"/>
  <c r="BK75" i="6"/>
  <c r="BJ75" i="6"/>
  <c r="BI75" i="6"/>
  <c r="BH75" i="6"/>
  <c r="BG75" i="6"/>
  <c r="BF75" i="6"/>
  <c r="BE75" i="6"/>
  <c r="BD75" i="6"/>
  <c r="BC75" i="6"/>
  <c r="BB75" i="6"/>
  <c r="BA75" i="6"/>
  <c r="C75" i="6"/>
  <c r="BT75" i="6" s="1"/>
  <c r="BL74" i="6"/>
  <c r="BK74" i="6"/>
  <c r="BJ74" i="6"/>
  <c r="BI74" i="6"/>
  <c r="BH74" i="6"/>
  <c r="BG74" i="6"/>
  <c r="BF74" i="6"/>
  <c r="BE74" i="6"/>
  <c r="BD74" i="6"/>
  <c r="BC74" i="6"/>
  <c r="BB74" i="6"/>
  <c r="BA74" i="6"/>
  <c r="C74" i="6"/>
  <c r="BT74" i="6" s="1"/>
  <c r="BL73" i="6"/>
  <c r="BK73" i="6"/>
  <c r="BJ73" i="6"/>
  <c r="BI73" i="6"/>
  <c r="BH73" i="6"/>
  <c r="BG73" i="6"/>
  <c r="BF73" i="6"/>
  <c r="BE73" i="6"/>
  <c r="BD73" i="6"/>
  <c r="BC73" i="6"/>
  <c r="BB73" i="6"/>
  <c r="BA73" i="6"/>
  <c r="C73" i="6"/>
  <c r="BW73" i="6" s="1"/>
  <c r="BL72" i="6"/>
  <c r="BK72" i="6"/>
  <c r="BJ72" i="6"/>
  <c r="BI72" i="6"/>
  <c r="BH72" i="6"/>
  <c r="BG72" i="6"/>
  <c r="BF72" i="6"/>
  <c r="BE72" i="6"/>
  <c r="BD72" i="6"/>
  <c r="BC72" i="6"/>
  <c r="BB72" i="6"/>
  <c r="BA72" i="6"/>
  <c r="C72" i="6"/>
  <c r="BR72" i="6" s="1"/>
  <c r="BL71" i="6"/>
  <c r="BK71" i="6"/>
  <c r="BJ71" i="6"/>
  <c r="BI71" i="6"/>
  <c r="BH71" i="6"/>
  <c r="BG71" i="6"/>
  <c r="BF71" i="6"/>
  <c r="BE71" i="6"/>
  <c r="BD71" i="6"/>
  <c r="BC71" i="6"/>
  <c r="BB71" i="6"/>
  <c r="BA71" i="6"/>
  <c r="C71" i="6"/>
  <c r="BW71" i="6" s="1"/>
  <c r="BL70" i="6"/>
  <c r="BK70" i="6"/>
  <c r="BJ70" i="6"/>
  <c r="BI70" i="6"/>
  <c r="BH70" i="6"/>
  <c r="BG70" i="6"/>
  <c r="BF70" i="6"/>
  <c r="BE70" i="6"/>
  <c r="BD70" i="6"/>
  <c r="BC70" i="6"/>
  <c r="BB70" i="6"/>
  <c r="BA70" i="6"/>
  <c r="C70" i="6"/>
  <c r="BT70" i="6" s="1"/>
  <c r="BL69" i="6"/>
  <c r="BK69" i="6"/>
  <c r="BJ69" i="6"/>
  <c r="BI69" i="6"/>
  <c r="BH69" i="6"/>
  <c r="BG69" i="6"/>
  <c r="BF69" i="6"/>
  <c r="BE69" i="6"/>
  <c r="BD69" i="6"/>
  <c r="BC69" i="6"/>
  <c r="BB69" i="6"/>
  <c r="BA69" i="6"/>
  <c r="C69" i="6"/>
  <c r="BQ69" i="6" s="1"/>
  <c r="BL68" i="6"/>
  <c r="BK68" i="6"/>
  <c r="BJ68" i="6"/>
  <c r="BI68" i="6"/>
  <c r="BH68" i="6"/>
  <c r="BG68" i="6"/>
  <c r="BF68" i="6"/>
  <c r="BE68" i="6"/>
  <c r="BD68" i="6"/>
  <c r="BC68" i="6"/>
  <c r="BB68" i="6"/>
  <c r="BA68" i="6"/>
  <c r="C68" i="6"/>
  <c r="BM68" i="6" s="1"/>
  <c r="BL67" i="6"/>
  <c r="BK67" i="6"/>
  <c r="BJ67" i="6"/>
  <c r="BI67" i="6"/>
  <c r="BH67" i="6"/>
  <c r="BG67" i="6"/>
  <c r="BF67" i="6"/>
  <c r="BE67" i="6"/>
  <c r="BD67" i="6"/>
  <c r="BC67" i="6"/>
  <c r="BB67" i="6"/>
  <c r="BA67" i="6"/>
  <c r="C67" i="6"/>
  <c r="BM67" i="6" s="1"/>
  <c r="BL66" i="6"/>
  <c r="BK66" i="6"/>
  <c r="BJ66" i="6"/>
  <c r="BI66" i="6"/>
  <c r="BH66" i="6"/>
  <c r="BG66" i="6"/>
  <c r="BF66" i="6"/>
  <c r="BE66" i="6"/>
  <c r="BD66" i="6"/>
  <c r="BC66" i="6"/>
  <c r="BB66" i="6"/>
  <c r="BA66" i="6"/>
  <c r="C66" i="6"/>
  <c r="BQ66" i="6" s="1"/>
  <c r="BL65" i="6"/>
  <c r="BK65" i="6"/>
  <c r="BJ65" i="6"/>
  <c r="BI65" i="6"/>
  <c r="BH65" i="6"/>
  <c r="BG65" i="6"/>
  <c r="BF65" i="6"/>
  <c r="BE65" i="6"/>
  <c r="BD65" i="6"/>
  <c r="BC65" i="6"/>
  <c r="BB65" i="6"/>
  <c r="BA65" i="6"/>
  <c r="C65" i="6"/>
  <c r="BX65" i="6" s="1"/>
  <c r="BL64" i="6"/>
  <c r="BK64" i="6"/>
  <c r="BJ64" i="6"/>
  <c r="BI64" i="6"/>
  <c r="BH64" i="6"/>
  <c r="BG64" i="6"/>
  <c r="BF64" i="6"/>
  <c r="BE64" i="6"/>
  <c r="BD64" i="6"/>
  <c r="BC64" i="6"/>
  <c r="BB64" i="6"/>
  <c r="BA64" i="6"/>
  <c r="C64" i="6"/>
  <c r="BS64" i="6" s="1"/>
  <c r="BL63" i="6"/>
  <c r="BK63" i="6"/>
  <c r="BJ63" i="6"/>
  <c r="BI63" i="6"/>
  <c r="BH63" i="6"/>
  <c r="BG63" i="6"/>
  <c r="BF63" i="6"/>
  <c r="BE63" i="6"/>
  <c r="BD63" i="6"/>
  <c r="BC63" i="6"/>
  <c r="BB63" i="6"/>
  <c r="BA63" i="6"/>
  <c r="C63" i="6"/>
  <c r="BL62" i="6"/>
  <c r="BK62" i="6"/>
  <c r="BJ62" i="6"/>
  <c r="BI62" i="6"/>
  <c r="BH62" i="6"/>
  <c r="BG62" i="6"/>
  <c r="BF62" i="6"/>
  <c r="BE62" i="6"/>
  <c r="BD62" i="6"/>
  <c r="BC62" i="6"/>
  <c r="BB62" i="6"/>
  <c r="BA62" i="6"/>
  <c r="C62" i="6"/>
  <c r="BS62" i="6" s="1"/>
  <c r="BL61" i="6"/>
  <c r="BK61" i="6"/>
  <c r="BJ61" i="6"/>
  <c r="BI61" i="6"/>
  <c r="BH61" i="6"/>
  <c r="BG61" i="6"/>
  <c r="BF61" i="6"/>
  <c r="BE61" i="6"/>
  <c r="BD61" i="6"/>
  <c r="BC61" i="6"/>
  <c r="BB61" i="6"/>
  <c r="BA61" i="6"/>
  <c r="C61" i="6"/>
  <c r="BS61" i="6" s="1"/>
  <c r="BL60" i="6"/>
  <c r="BK60" i="6"/>
  <c r="BJ60" i="6"/>
  <c r="BI60" i="6"/>
  <c r="BH60" i="6"/>
  <c r="BG60" i="6"/>
  <c r="BF60" i="6"/>
  <c r="BE60" i="6"/>
  <c r="BD60" i="6"/>
  <c r="BC60" i="6"/>
  <c r="BB60" i="6"/>
  <c r="BA60" i="6"/>
  <c r="C60" i="6"/>
  <c r="BQ60" i="6" s="1"/>
  <c r="BL59" i="6"/>
  <c r="BK59" i="6"/>
  <c r="BJ59" i="6"/>
  <c r="BI59" i="6"/>
  <c r="BH59" i="6"/>
  <c r="BG59" i="6"/>
  <c r="BF59" i="6"/>
  <c r="BE59" i="6"/>
  <c r="BD59" i="6"/>
  <c r="BC59" i="6"/>
  <c r="BB59" i="6"/>
  <c r="BA59" i="6"/>
  <c r="C59" i="6"/>
  <c r="BQ59" i="6" s="1"/>
  <c r="BL58" i="6"/>
  <c r="BK58" i="6"/>
  <c r="BJ58" i="6"/>
  <c r="BI58" i="6"/>
  <c r="BH58" i="6"/>
  <c r="BG58" i="6"/>
  <c r="BF58" i="6"/>
  <c r="BE58" i="6"/>
  <c r="BD58" i="6"/>
  <c r="BC58" i="6"/>
  <c r="BB58" i="6"/>
  <c r="BA58" i="6"/>
  <c r="C58" i="6"/>
  <c r="BW58" i="6" s="1"/>
  <c r="BL57" i="6"/>
  <c r="BK57" i="6"/>
  <c r="BJ57" i="6"/>
  <c r="BI57" i="6"/>
  <c r="BH57" i="6"/>
  <c r="BG57" i="6"/>
  <c r="BF57" i="6"/>
  <c r="BE57" i="6"/>
  <c r="BD57" i="6"/>
  <c r="BC57" i="6"/>
  <c r="BB57" i="6"/>
  <c r="BA57" i="6"/>
  <c r="C57" i="6"/>
  <c r="BM57" i="6" s="1"/>
  <c r="BL56" i="6"/>
  <c r="BK56" i="6"/>
  <c r="BJ56" i="6"/>
  <c r="BI56" i="6"/>
  <c r="BH56" i="6"/>
  <c r="BG56" i="6"/>
  <c r="BF56" i="6"/>
  <c r="BE56" i="6"/>
  <c r="BD56" i="6"/>
  <c r="BC56" i="6"/>
  <c r="BB56" i="6"/>
  <c r="BA56" i="6"/>
  <c r="C56" i="6"/>
  <c r="BP56" i="6" s="1"/>
  <c r="BL55" i="6"/>
  <c r="BK55" i="6"/>
  <c r="BJ55" i="6"/>
  <c r="BI55" i="6"/>
  <c r="BH55" i="6"/>
  <c r="BG55" i="6"/>
  <c r="BF55" i="6"/>
  <c r="BE55" i="6"/>
  <c r="BD55" i="6"/>
  <c r="BC55" i="6"/>
  <c r="BB55" i="6"/>
  <c r="BA55" i="6"/>
  <c r="C55" i="6"/>
  <c r="BO55" i="6" s="1"/>
  <c r="BL54" i="6"/>
  <c r="BK54" i="6"/>
  <c r="BJ54" i="6"/>
  <c r="BI54" i="6"/>
  <c r="BH54" i="6"/>
  <c r="BG54" i="6"/>
  <c r="BF54" i="6"/>
  <c r="BE54" i="6"/>
  <c r="BD54" i="6"/>
  <c r="BC54" i="6"/>
  <c r="BB54" i="6"/>
  <c r="BA54" i="6"/>
  <c r="C54" i="6"/>
  <c r="BX54" i="6" s="1"/>
  <c r="BL53" i="6"/>
  <c r="BK53" i="6"/>
  <c r="BJ53" i="6"/>
  <c r="BI53" i="6"/>
  <c r="BH53" i="6"/>
  <c r="BG53" i="6"/>
  <c r="BF53" i="6"/>
  <c r="BE53" i="6"/>
  <c r="BD53" i="6"/>
  <c r="BC53" i="6"/>
  <c r="BB53" i="6"/>
  <c r="BA53" i="6"/>
  <c r="C53" i="6"/>
  <c r="BS53" i="6" s="1"/>
  <c r="BL52" i="6"/>
  <c r="BK52" i="6"/>
  <c r="BJ52" i="6"/>
  <c r="BI52" i="6"/>
  <c r="BH52" i="6"/>
  <c r="BG52" i="6"/>
  <c r="BF52" i="6"/>
  <c r="BE52" i="6"/>
  <c r="BD52" i="6"/>
  <c r="BC52" i="6"/>
  <c r="BB52" i="6"/>
  <c r="BA52" i="6"/>
  <c r="C52" i="6"/>
  <c r="BV52" i="6" s="1"/>
  <c r="BL51" i="6"/>
  <c r="BK51" i="6"/>
  <c r="BJ51" i="6"/>
  <c r="BI51" i="6"/>
  <c r="BH51" i="6"/>
  <c r="BG51" i="6"/>
  <c r="BF51" i="6"/>
  <c r="BE51" i="6"/>
  <c r="BD51" i="6"/>
  <c r="BC51" i="6"/>
  <c r="BB51" i="6"/>
  <c r="BA51" i="6"/>
  <c r="C51" i="6"/>
  <c r="D51" i="6" s="1"/>
  <c r="BL50" i="6"/>
  <c r="BK50" i="6"/>
  <c r="BJ50" i="6"/>
  <c r="BI50" i="6"/>
  <c r="BH50" i="6"/>
  <c r="BG50" i="6"/>
  <c r="BF50" i="6"/>
  <c r="BE50" i="6"/>
  <c r="BD50" i="6"/>
  <c r="BC50" i="6"/>
  <c r="BB50" i="6"/>
  <c r="BA50" i="6"/>
  <c r="C50" i="6"/>
  <c r="BX50" i="6" s="1"/>
  <c r="BL49" i="6"/>
  <c r="BK49" i="6"/>
  <c r="BJ49" i="6"/>
  <c r="BI49" i="6"/>
  <c r="BH49" i="6"/>
  <c r="BG49" i="6"/>
  <c r="BF49" i="6"/>
  <c r="BE49" i="6"/>
  <c r="BD49" i="6"/>
  <c r="BC49" i="6"/>
  <c r="BB49" i="6"/>
  <c r="BA49" i="6"/>
  <c r="C49" i="6"/>
  <c r="BR49" i="6" s="1"/>
  <c r="BL48" i="6"/>
  <c r="BK48" i="6"/>
  <c r="BJ48" i="6"/>
  <c r="BI48" i="6"/>
  <c r="BH48" i="6"/>
  <c r="BG48" i="6"/>
  <c r="BF48" i="6"/>
  <c r="BE48" i="6"/>
  <c r="BD48" i="6"/>
  <c r="BC48" i="6"/>
  <c r="BB48" i="6"/>
  <c r="BA48" i="6"/>
  <c r="C48" i="6"/>
  <c r="BU48" i="6" s="1"/>
  <c r="BL47" i="6"/>
  <c r="BK47" i="6"/>
  <c r="BJ47" i="6"/>
  <c r="BI47" i="6"/>
  <c r="BH47" i="6"/>
  <c r="BG47" i="6"/>
  <c r="BF47" i="6"/>
  <c r="BE47" i="6"/>
  <c r="BD47" i="6"/>
  <c r="BC47" i="6"/>
  <c r="BB47" i="6"/>
  <c r="BA47" i="6"/>
  <c r="C47" i="6"/>
  <c r="BQ47" i="6" s="1"/>
  <c r="BL46" i="6"/>
  <c r="BK46" i="6"/>
  <c r="BJ46" i="6"/>
  <c r="BI46" i="6"/>
  <c r="BH46" i="6"/>
  <c r="BG46" i="6"/>
  <c r="BF46" i="6"/>
  <c r="BE46" i="6"/>
  <c r="BD46" i="6"/>
  <c r="BC46" i="6"/>
  <c r="BB46" i="6"/>
  <c r="BA46" i="6"/>
  <c r="C46" i="6"/>
  <c r="BS46" i="6" s="1"/>
  <c r="BL45" i="6"/>
  <c r="BK45" i="6"/>
  <c r="BJ45" i="6"/>
  <c r="BI45" i="6"/>
  <c r="BH45" i="6"/>
  <c r="BG45" i="6"/>
  <c r="BF45" i="6"/>
  <c r="BE45" i="6"/>
  <c r="BD45" i="6"/>
  <c r="BC45" i="6"/>
  <c r="BB45" i="6"/>
  <c r="BA45" i="6"/>
  <c r="C45" i="6"/>
  <c r="BU45" i="6" s="1"/>
  <c r="BL44" i="6"/>
  <c r="BK44" i="6"/>
  <c r="BJ44" i="6"/>
  <c r="BI44" i="6"/>
  <c r="BH44" i="6"/>
  <c r="BG44" i="6"/>
  <c r="BF44" i="6"/>
  <c r="BE44" i="6"/>
  <c r="BD44" i="6"/>
  <c r="BC44" i="6"/>
  <c r="BB44" i="6"/>
  <c r="BA44" i="6"/>
  <c r="C44" i="6"/>
  <c r="BP44" i="6" s="1"/>
  <c r="BL43" i="6"/>
  <c r="BK43" i="6"/>
  <c r="BJ43" i="6"/>
  <c r="BI43" i="6"/>
  <c r="BH43" i="6"/>
  <c r="BG43" i="6"/>
  <c r="BF43" i="6"/>
  <c r="BE43" i="6"/>
  <c r="BD43" i="6"/>
  <c r="BC43" i="6"/>
  <c r="BB43" i="6"/>
  <c r="BA43" i="6"/>
  <c r="C43" i="6"/>
  <c r="BQ43" i="6" s="1"/>
  <c r="BL42" i="6"/>
  <c r="BK42" i="6"/>
  <c r="BJ42" i="6"/>
  <c r="BI42" i="6"/>
  <c r="BH42" i="6"/>
  <c r="BG42" i="6"/>
  <c r="BF42" i="6"/>
  <c r="BE42" i="6"/>
  <c r="BD42" i="6"/>
  <c r="BC42" i="6"/>
  <c r="BB42" i="6"/>
  <c r="BA42" i="6"/>
  <c r="C42" i="6"/>
  <c r="BS42" i="6" s="1"/>
  <c r="BL41" i="6"/>
  <c r="BK41" i="6"/>
  <c r="BJ41" i="6"/>
  <c r="BI41" i="6"/>
  <c r="BH41" i="6"/>
  <c r="BG41" i="6"/>
  <c r="BF41" i="6"/>
  <c r="BE41" i="6"/>
  <c r="BD41" i="6"/>
  <c r="BC41" i="6"/>
  <c r="BB41" i="6"/>
  <c r="BA41" i="6"/>
  <c r="C41" i="6"/>
  <c r="BS41" i="6" s="1"/>
  <c r="BL40" i="6"/>
  <c r="BK40" i="6"/>
  <c r="BJ40" i="6"/>
  <c r="BI40" i="6"/>
  <c r="BH40" i="6"/>
  <c r="BG40" i="6"/>
  <c r="BF40" i="6"/>
  <c r="BE40" i="6"/>
  <c r="BD40" i="6"/>
  <c r="BC40" i="6"/>
  <c r="BB40" i="6"/>
  <c r="BA40" i="6"/>
  <c r="C40" i="6"/>
  <c r="BP40" i="6" s="1"/>
  <c r="BL39" i="6"/>
  <c r="BK39" i="6"/>
  <c r="BJ39" i="6"/>
  <c r="BI39" i="6"/>
  <c r="BH39" i="6"/>
  <c r="BG39" i="6"/>
  <c r="BF39" i="6"/>
  <c r="BE39" i="6"/>
  <c r="BD39" i="6"/>
  <c r="BC39" i="6"/>
  <c r="BB39" i="6"/>
  <c r="BA39" i="6"/>
  <c r="C39" i="6"/>
  <c r="BT39" i="6" s="1"/>
  <c r="BL38" i="6"/>
  <c r="BK38" i="6"/>
  <c r="BJ38" i="6"/>
  <c r="BI38" i="6"/>
  <c r="BH38" i="6"/>
  <c r="BG38" i="6"/>
  <c r="BF38" i="6"/>
  <c r="BE38" i="6"/>
  <c r="BD38" i="6"/>
  <c r="BC38" i="6"/>
  <c r="BB38" i="6"/>
  <c r="BA38" i="6"/>
  <c r="C38" i="6"/>
  <c r="BV38" i="6" s="1"/>
  <c r="BL37" i="6"/>
  <c r="BK37" i="6"/>
  <c r="BJ37" i="6"/>
  <c r="BI37" i="6"/>
  <c r="BH37" i="6"/>
  <c r="BG37" i="6"/>
  <c r="BF37" i="6"/>
  <c r="BE37" i="6"/>
  <c r="BD37" i="6"/>
  <c r="BC37" i="6"/>
  <c r="BB37" i="6"/>
  <c r="BA37" i="6"/>
  <c r="C37" i="6"/>
  <c r="BP37" i="6" s="1"/>
  <c r="BL36" i="6"/>
  <c r="BK36" i="6"/>
  <c r="BJ36" i="6"/>
  <c r="BI36" i="6"/>
  <c r="BH36" i="6"/>
  <c r="BG36" i="6"/>
  <c r="BF36" i="6"/>
  <c r="BE36" i="6"/>
  <c r="BD36" i="6"/>
  <c r="BC36" i="6"/>
  <c r="BB36" i="6"/>
  <c r="BA36" i="6"/>
  <c r="C36" i="6"/>
  <c r="BO36" i="6" s="1"/>
  <c r="BL35" i="6"/>
  <c r="BK35" i="6"/>
  <c r="BJ35" i="6"/>
  <c r="BI35" i="6"/>
  <c r="BH35" i="6"/>
  <c r="BG35" i="6"/>
  <c r="BF35" i="6"/>
  <c r="BE35" i="6"/>
  <c r="BD35" i="6"/>
  <c r="BC35" i="6"/>
  <c r="BB35" i="6"/>
  <c r="BA35" i="6"/>
  <c r="C35" i="6"/>
  <c r="BR35" i="6" s="1"/>
  <c r="BL34" i="6"/>
  <c r="BK34" i="6"/>
  <c r="BJ34" i="6"/>
  <c r="BI34" i="6"/>
  <c r="BH34" i="6"/>
  <c r="BG34" i="6"/>
  <c r="BF34" i="6"/>
  <c r="BE34" i="6"/>
  <c r="BD34" i="6"/>
  <c r="BC34" i="6"/>
  <c r="BB34" i="6"/>
  <c r="BA34" i="6"/>
  <c r="C34" i="6"/>
  <c r="BT34" i="6" s="1"/>
  <c r="BL33" i="6"/>
  <c r="BK33" i="6"/>
  <c r="BJ33" i="6"/>
  <c r="BI33" i="6"/>
  <c r="BH33" i="6"/>
  <c r="BG33" i="6"/>
  <c r="BF33" i="6"/>
  <c r="BE33" i="6"/>
  <c r="BD33" i="6"/>
  <c r="BC33" i="6"/>
  <c r="BB33" i="6"/>
  <c r="BA33" i="6"/>
  <c r="C33" i="6"/>
  <c r="BN33" i="6" s="1"/>
  <c r="BL32" i="6"/>
  <c r="BK32" i="6"/>
  <c r="BJ32" i="6"/>
  <c r="BI32" i="6"/>
  <c r="BH32" i="6"/>
  <c r="BG32" i="6"/>
  <c r="BF32" i="6"/>
  <c r="BE32" i="6"/>
  <c r="BD32" i="6"/>
  <c r="BC32" i="6"/>
  <c r="BB32" i="6"/>
  <c r="BA32" i="6"/>
  <c r="C32" i="6"/>
  <c r="BX32" i="6" s="1"/>
  <c r="BL31" i="6"/>
  <c r="BK31" i="6"/>
  <c r="BJ31" i="6"/>
  <c r="BI31" i="6"/>
  <c r="BH31" i="6"/>
  <c r="BG31" i="6"/>
  <c r="BF31" i="6"/>
  <c r="BE31" i="6"/>
  <c r="BD31" i="6"/>
  <c r="BC31" i="6"/>
  <c r="BB31" i="6"/>
  <c r="BA31" i="6"/>
  <c r="C31" i="6"/>
  <c r="BW31" i="6" s="1"/>
  <c r="BL30" i="6"/>
  <c r="BK30" i="6"/>
  <c r="BJ30" i="6"/>
  <c r="BI30" i="6"/>
  <c r="BH30" i="6"/>
  <c r="BG30" i="6"/>
  <c r="BF30" i="6"/>
  <c r="BE30" i="6"/>
  <c r="BD30" i="6"/>
  <c r="BC30" i="6"/>
  <c r="BB30" i="6"/>
  <c r="BA30" i="6"/>
  <c r="C30" i="6"/>
  <c r="BS30" i="6" s="1"/>
  <c r="BL29" i="6"/>
  <c r="BK29" i="6"/>
  <c r="BJ29" i="6"/>
  <c r="BI29" i="6"/>
  <c r="BH29" i="6"/>
  <c r="BG29" i="6"/>
  <c r="BF29" i="6"/>
  <c r="BE29" i="6"/>
  <c r="BD29" i="6"/>
  <c r="BC29" i="6"/>
  <c r="BB29" i="6"/>
  <c r="BA29" i="6"/>
  <c r="C29" i="6"/>
  <c r="BM29" i="6" s="1"/>
  <c r="BL28" i="6"/>
  <c r="BK28" i="6"/>
  <c r="BJ28" i="6"/>
  <c r="BI28" i="6"/>
  <c r="BH28" i="6"/>
  <c r="BG28" i="6"/>
  <c r="BF28" i="6"/>
  <c r="BE28" i="6"/>
  <c r="BD28" i="6"/>
  <c r="BC28" i="6"/>
  <c r="BB28" i="6"/>
  <c r="BA28" i="6"/>
  <c r="C28" i="6"/>
  <c r="D28" i="6" s="1"/>
  <c r="BL27" i="6"/>
  <c r="BK27" i="6"/>
  <c r="BJ27" i="6"/>
  <c r="BI27" i="6"/>
  <c r="BH27" i="6"/>
  <c r="BG27" i="6"/>
  <c r="BF27" i="6"/>
  <c r="BE27" i="6"/>
  <c r="BD27" i="6"/>
  <c r="BC27" i="6"/>
  <c r="BB27" i="6"/>
  <c r="BA27" i="6"/>
  <c r="C27" i="6"/>
  <c r="BT27" i="6" s="1"/>
  <c r="BL26" i="6"/>
  <c r="BK26" i="6"/>
  <c r="BJ26" i="6"/>
  <c r="BI26" i="6"/>
  <c r="BH26" i="6"/>
  <c r="BG26" i="6"/>
  <c r="BF26" i="6"/>
  <c r="BE26" i="6"/>
  <c r="BD26" i="6"/>
  <c r="BC26" i="6"/>
  <c r="BB26" i="6"/>
  <c r="BA26" i="6"/>
  <c r="C26" i="6"/>
  <c r="BS26" i="6" s="1"/>
  <c r="BL25" i="6"/>
  <c r="BK25" i="6"/>
  <c r="BJ25" i="6"/>
  <c r="BI25" i="6"/>
  <c r="BH25" i="6"/>
  <c r="BG25" i="6"/>
  <c r="BF25" i="6"/>
  <c r="BE25" i="6"/>
  <c r="BD25" i="6"/>
  <c r="BC25" i="6"/>
  <c r="BB25" i="6"/>
  <c r="BA25" i="6"/>
  <c r="C25" i="6"/>
  <c r="BS25" i="6" s="1"/>
  <c r="BL24" i="6"/>
  <c r="BK24" i="6"/>
  <c r="BJ24" i="6"/>
  <c r="BI24" i="6"/>
  <c r="BH24" i="6"/>
  <c r="BG24" i="6"/>
  <c r="BF24" i="6"/>
  <c r="BE24" i="6"/>
  <c r="BD24" i="6"/>
  <c r="BC24" i="6"/>
  <c r="BB24" i="6"/>
  <c r="BA24" i="6"/>
  <c r="C24" i="6"/>
  <c r="BQ24" i="6" s="1"/>
  <c r="BL23" i="6"/>
  <c r="BK23" i="6"/>
  <c r="BJ23" i="6"/>
  <c r="BI23" i="6"/>
  <c r="BH23" i="6"/>
  <c r="BG23" i="6"/>
  <c r="BF23" i="6"/>
  <c r="BE23" i="6"/>
  <c r="BD23" i="6"/>
  <c r="BC23" i="6"/>
  <c r="BB23" i="6"/>
  <c r="BA23" i="6"/>
  <c r="C23" i="6"/>
  <c r="BL22" i="6"/>
  <c r="BK22" i="6"/>
  <c r="BJ22" i="6"/>
  <c r="BI22" i="6"/>
  <c r="BH22" i="6"/>
  <c r="BG22" i="6"/>
  <c r="BF22" i="6"/>
  <c r="BE22" i="6"/>
  <c r="BD22" i="6"/>
  <c r="BC22" i="6"/>
  <c r="BB22" i="6"/>
  <c r="BA22" i="6"/>
  <c r="C22" i="6"/>
  <c r="BQ22" i="6" s="1"/>
  <c r="BL21" i="6"/>
  <c r="BK21" i="6"/>
  <c r="BJ21" i="6"/>
  <c r="BI21" i="6"/>
  <c r="BH21" i="6"/>
  <c r="BG21" i="6"/>
  <c r="BF21" i="6"/>
  <c r="BE21" i="6"/>
  <c r="BD21" i="6"/>
  <c r="BC21" i="6"/>
  <c r="BB21" i="6"/>
  <c r="BA21" i="6"/>
  <c r="C21" i="6"/>
  <c r="BS21" i="6" s="1"/>
  <c r="BL20" i="6"/>
  <c r="BK20" i="6"/>
  <c r="BJ20" i="6"/>
  <c r="BI20" i="6"/>
  <c r="BH20" i="6"/>
  <c r="BG20" i="6"/>
  <c r="BF20" i="6"/>
  <c r="BE20" i="6"/>
  <c r="BD20" i="6"/>
  <c r="BC20" i="6"/>
  <c r="BB20" i="6"/>
  <c r="BA20" i="6"/>
  <c r="C20" i="6"/>
  <c r="BN20" i="6" s="1"/>
  <c r="BL19" i="6"/>
  <c r="BK19" i="6"/>
  <c r="BJ19" i="6"/>
  <c r="BI19" i="6"/>
  <c r="BH19" i="6"/>
  <c r="BG19" i="6"/>
  <c r="BF19" i="6"/>
  <c r="BE19" i="6"/>
  <c r="BD19" i="6"/>
  <c r="BC19" i="6"/>
  <c r="BB19" i="6"/>
  <c r="BA19" i="6"/>
  <c r="C19" i="6"/>
  <c r="BO19" i="6" s="1"/>
  <c r="BL18" i="6"/>
  <c r="BK18" i="6"/>
  <c r="BJ18" i="6"/>
  <c r="BI18" i="6"/>
  <c r="BH18" i="6"/>
  <c r="BG18" i="6"/>
  <c r="BF18" i="6"/>
  <c r="BE18" i="6"/>
  <c r="BD18" i="6"/>
  <c r="BC18" i="6"/>
  <c r="BB18" i="6"/>
  <c r="BA18" i="6"/>
  <c r="C18" i="6"/>
  <c r="BP18" i="6" s="1"/>
  <c r="BL17" i="6"/>
  <c r="BK17" i="6"/>
  <c r="BJ17" i="6"/>
  <c r="BI17" i="6"/>
  <c r="BH17" i="6"/>
  <c r="BG17" i="6"/>
  <c r="BF17" i="6"/>
  <c r="BE17" i="6"/>
  <c r="BD17" i="6"/>
  <c r="BC17" i="6"/>
  <c r="BB17" i="6"/>
  <c r="BA17" i="6"/>
  <c r="C17" i="6"/>
  <c r="BS17" i="6" s="1"/>
  <c r="BL16" i="6"/>
  <c r="BK16" i="6"/>
  <c r="BJ16" i="6"/>
  <c r="BI16" i="6"/>
  <c r="BH16" i="6"/>
  <c r="BG16" i="6"/>
  <c r="BF16" i="6"/>
  <c r="BE16" i="6"/>
  <c r="BD16" i="6"/>
  <c r="BC16" i="6"/>
  <c r="BB16" i="6"/>
  <c r="BA16" i="6"/>
  <c r="C16" i="6"/>
  <c r="BN16" i="6" s="1"/>
  <c r="BL15" i="6"/>
  <c r="BK15" i="6"/>
  <c r="BJ15" i="6"/>
  <c r="BI15" i="6"/>
  <c r="BH15" i="6"/>
  <c r="BG15" i="6"/>
  <c r="BF15" i="6"/>
  <c r="BE15" i="6"/>
  <c r="BD15" i="6"/>
  <c r="BC15" i="6"/>
  <c r="BB15" i="6"/>
  <c r="BA15" i="6"/>
  <c r="C15" i="6"/>
  <c r="D15" i="6" s="1"/>
  <c r="BL14" i="6"/>
  <c r="BK14" i="6"/>
  <c r="BJ14" i="6"/>
  <c r="BI14" i="6"/>
  <c r="BH14" i="6"/>
  <c r="BG14" i="6"/>
  <c r="BF14" i="6"/>
  <c r="BE14" i="6"/>
  <c r="BD14" i="6"/>
  <c r="BC14" i="6"/>
  <c r="BB14" i="6"/>
  <c r="BA14" i="6"/>
  <c r="C14" i="6"/>
  <c r="BQ14" i="6" s="1"/>
  <c r="BL13" i="6"/>
  <c r="BK13" i="6"/>
  <c r="BJ13" i="6"/>
  <c r="BI13" i="6"/>
  <c r="BH13" i="6"/>
  <c r="BG13" i="6"/>
  <c r="BF13" i="6"/>
  <c r="BE13" i="6"/>
  <c r="BD13" i="6"/>
  <c r="BC13" i="6"/>
  <c r="BB13" i="6"/>
  <c r="BA13" i="6"/>
  <c r="C13" i="6"/>
  <c r="BQ13" i="6" s="1"/>
  <c r="BL12" i="6"/>
  <c r="BK12" i="6"/>
  <c r="BJ12" i="6"/>
  <c r="BI12" i="6"/>
  <c r="BH12" i="6"/>
  <c r="BG12" i="6"/>
  <c r="BF12" i="6"/>
  <c r="BE12" i="6"/>
  <c r="BD12" i="6"/>
  <c r="BC12" i="6"/>
  <c r="BB12" i="6"/>
  <c r="BA12" i="6"/>
  <c r="C12" i="6"/>
  <c r="BU12" i="6" s="1"/>
  <c r="BL11" i="6"/>
  <c r="BK11" i="6"/>
  <c r="BJ11" i="6"/>
  <c r="BI11" i="6"/>
  <c r="BH11" i="6"/>
  <c r="BG11" i="6"/>
  <c r="BF11" i="6"/>
  <c r="BE11" i="6"/>
  <c r="BD11" i="6"/>
  <c r="BC11" i="6"/>
  <c r="BB11" i="6"/>
  <c r="BA11" i="6"/>
  <c r="C11" i="6"/>
  <c r="BX11" i="6" s="1"/>
  <c r="BL10" i="6"/>
  <c r="BK10" i="6"/>
  <c r="BJ10" i="6"/>
  <c r="BI10" i="6"/>
  <c r="BH10" i="6"/>
  <c r="BG10" i="6"/>
  <c r="BF10" i="6"/>
  <c r="BE10" i="6"/>
  <c r="BD10" i="6"/>
  <c r="BC10" i="6"/>
  <c r="BB10" i="6"/>
  <c r="BA10" i="6"/>
  <c r="C10" i="6"/>
  <c r="BR10" i="6" s="1"/>
  <c r="BL9" i="6"/>
  <c r="BK9" i="6"/>
  <c r="BJ9" i="6"/>
  <c r="BI9" i="6"/>
  <c r="BH9" i="6"/>
  <c r="BG9" i="6"/>
  <c r="BF9" i="6"/>
  <c r="BE9" i="6"/>
  <c r="BD9" i="6"/>
  <c r="BC9" i="6"/>
  <c r="BB9" i="6"/>
  <c r="BA9" i="6"/>
  <c r="C9" i="6"/>
  <c r="BT9" i="6" s="1"/>
  <c r="BL8" i="6"/>
  <c r="BK8" i="6"/>
  <c r="BJ8" i="6"/>
  <c r="BI8" i="6"/>
  <c r="BH8" i="6"/>
  <c r="BG8" i="6"/>
  <c r="BF8" i="6"/>
  <c r="BE8" i="6"/>
  <c r="BD8" i="6"/>
  <c r="BC8" i="6"/>
  <c r="BB8" i="6"/>
  <c r="BA8" i="6"/>
  <c r="C8" i="6"/>
  <c r="BU8" i="6" s="1"/>
  <c r="BL7" i="6"/>
  <c r="BK7" i="6"/>
  <c r="BJ7" i="6"/>
  <c r="BI7" i="6"/>
  <c r="BH7" i="6"/>
  <c r="BG7" i="6"/>
  <c r="BF7" i="6"/>
  <c r="BE7" i="6"/>
  <c r="BD7" i="6"/>
  <c r="BC7" i="6"/>
  <c r="BB7" i="6"/>
  <c r="BA7" i="6"/>
  <c r="C7" i="6"/>
  <c r="BP7" i="6" s="1"/>
  <c r="BL6" i="6"/>
  <c r="BK6" i="6"/>
  <c r="BJ6" i="6"/>
  <c r="BI6" i="6"/>
  <c r="BH6" i="6"/>
  <c r="BG6" i="6"/>
  <c r="BF6" i="6"/>
  <c r="BE6" i="6"/>
  <c r="BD6" i="6"/>
  <c r="BC6" i="6"/>
  <c r="BB6" i="6"/>
  <c r="BA6" i="6"/>
  <c r="C6" i="6"/>
  <c r="BQ6" i="6" s="1"/>
  <c r="BL5" i="6"/>
  <c r="BK5" i="6"/>
  <c r="BJ5" i="6"/>
  <c r="BI5" i="6"/>
  <c r="BH5" i="6"/>
  <c r="BG5" i="6"/>
  <c r="BF5" i="6"/>
  <c r="BE5" i="6"/>
  <c r="BD5" i="6"/>
  <c r="BC5" i="6"/>
  <c r="BB5" i="6"/>
  <c r="BA5" i="6"/>
  <c r="C5" i="6"/>
  <c r="BT5" i="6" s="1"/>
  <c r="AY3" i="6"/>
  <c r="AA3" i="6"/>
  <c r="O3" i="6"/>
  <c r="D5" i="9" l="1"/>
  <c r="D13" i="9"/>
  <c r="AI77" i="9"/>
  <c r="AN77" i="9"/>
  <c r="AF77" i="9"/>
  <c r="AM77" i="9"/>
  <c r="AE77" i="9"/>
  <c r="AL77" i="9"/>
  <c r="AD77" i="9"/>
  <c r="AJ77" i="9"/>
  <c r="AK77" i="9"/>
  <c r="AG77" i="9"/>
  <c r="AC77" i="9"/>
  <c r="AH77" i="9"/>
  <c r="D15" i="9"/>
  <c r="D16" i="9"/>
  <c r="J77" i="9"/>
  <c r="AA77" i="9"/>
  <c r="S77" i="9"/>
  <c r="Y77" i="9"/>
  <c r="Q77" i="9"/>
  <c r="X77" i="9"/>
  <c r="W77" i="9"/>
  <c r="AB77" i="9"/>
  <c r="Z77" i="9"/>
  <c r="V77" i="9"/>
  <c r="U77" i="9"/>
  <c r="T77" i="9"/>
  <c r="R77" i="9"/>
  <c r="D17" i="9"/>
  <c r="D121" i="9"/>
  <c r="D18" i="9"/>
  <c r="D19" i="9"/>
  <c r="D25" i="9"/>
  <c r="D33" i="9"/>
  <c r="D41" i="9"/>
  <c r="D48" i="9"/>
  <c r="D56" i="9"/>
  <c r="D64" i="9"/>
  <c r="D72" i="9"/>
  <c r="D80" i="9"/>
  <c r="D87" i="9"/>
  <c r="D95" i="9"/>
  <c r="D103" i="9"/>
  <c r="D111" i="9"/>
  <c r="D119" i="9"/>
  <c r="D126" i="9"/>
  <c r="D134" i="9"/>
  <c r="D26" i="9"/>
  <c r="D34" i="9"/>
  <c r="D42" i="9"/>
  <c r="D49" i="9"/>
  <c r="D57" i="9"/>
  <c r="D65" i="9"/>
  <c r="D73" i="9"/>
  <c r="D81" i="9"/>
  <c r="D88" i="9"/>
  <c r="D96" i="9"/>
  <c r="D104" i="9"/>
  <c r="D112" i="9"/>
  <c r="D120" i="9"/>
  <c r="D127" i="9"/>
  <c r="D135" i="9"/>
  <c r="D27" i="9"/>
  <c r="D35" i="9"/>
  <c r="D43" i="9"/>
  <c r="D50" i="9"/>
  <c r="D58" i="9"/>
  <c r="D66" i="9"/>
  <c r="D74" i="9"/>
  <c r="D82" i="9"/>
  <c r="D89" i="9"/>
  <c r="D97" i="9"/>
  <c r="D105" i="9"/>
  <c r="D113" i="9"/>
  <c r="D128" i="9"/>
  <c r="D136" i="9"/>
  <c r="D20" i="9"/>
  <c r="D28" i="9"/>
  <c r="D36" i="9"/>
  <c r="D44" i="9"/>
  <c r="D51" i="9"/>
  <c r="D59" i="9"/>
  <c r="D67" i="9"/>
  <c r="D75" i="9"/>
  <c r="D83" i="9"/>
  <c r="D90" i="9"/>
  <c r="D98" i="9"/>
  <c r="D106" i="9"/>
  <c r="D114" i="9"/>
  <c r="D129" i="9"/>
  <c r="D137" i="9"/>
  <c r="I77" i="9"/>
  <c r="D21" i="9"/>
  <c r="D29" i="9"/>
  <c r="D37" i="9"/>
  <c r="D45" i="9"/>
  <c r="D52" i="9"/>
  <c r="D60" i="9"/>
  <c r="D68" i="9"/>
  <c r="D76" i="9"/>
  <c r="D91" i="9"/>
  <c r="D99" i="9"/>
  <c r="D107" i="9"/>
  <c r="D115" i="9"/>
  <c r="D122" i="9"/>
  <c r="D130" i="9"/>
  <c r="D138" i="9"/>
  <c r="D22" i="9"/>
  <c r="D30" i="9"/>
  <c r="D38" i="9"/>
  <c r="D46" i="9"/>
  <c r="D53" i="9"/>
  <c r="D61" i="9"/>
  <c r="D69" i="9"/>
  <c r="D77" i="9"/>
  <c r="L77" i="9"/>
  <c r="K77" i="9"/>
  <c r="P77" i="9"/>
  <c r="H77" i="9"/>
  <c r="O77" i="9"/>
  <c r="G77" i="9"/>
  <c r="F77" i="9"/>
  <c r="E77" i="9"/>
  <c r="N77" i="9"/>
  <c r="M77" i="9"/>
  <c r="D84" i="9"/>
  <c r="D92" i="9"/>
  <c r="D100" i="9"/>
  <c r="D108" i="9"/>
  <c r="D116" i="9"/>
  <c r="D123" i="9"/>
  <c r="D131" i="9"/>
  <c r="D139" i="9"/>
  <c r="D23" i="9"/>
  <c r="D31" i="9"/>
  <c r="D39" i="9"/>
  <c r="D54" i="9"/>
  <c r="D62" i="9"/>
  <c r="D70" i="9"/>
  <c r="D78" i="9"/>
  <c r="D85" i="9"/>
  <c r="D93" i="9"/>
  <c r="D101" i="9"/>
  <c r="D109" i="9"/>
  <c r="D117" i="9"/>
  <c r="D124" i="9"/>
  <c r="D132" i="9"/>
  <c r="D140" i="9"/>
  <c r="D24" i="9"/>
  <c r="D32" i="9"/>
  <c r="D40" i="9"/>
  <c r="D47" i="9"/>
  <c r="D55" i="9"/>
  <c r="D63" i="9"/>
  <c r="D71" i="9"/>
  <c r="D79" i="9"/>
  <c r="D86" i="9"/>
  <c r="D94" i="9"/>
  <c r="D102" i="9"/>
  <c r="D110" i="9"/>
  <c r="D118" i="9"/>
  <c r="D125" i="9"/>
  <c r="D133" i="9"/>
  <c r="D141" i="9"/>
  <c r="AZ10" i="8"/>
  <c r="AR16" i="8"/>
  <c r="AR22" i="8"/>
  <c r="AR28" i="8"/>
  <c r="AZ39" i="8"/>
  <c r="AR53" i="8"/>
  <c r="AZ78" i="8"/>
  <c r="AV5" i="8"/>
  <c r="AV11" i="8"/>
  <c r="AZ16" i="8"/>
  <c r="AZ22" i="8"/>
  <c r="AR29" i="8"/>
  <c r="AV42" i="8"/>
  <c r="AV54" i="8"/>
  <c r="AR6" i="8"/>
  <c r="AR12" i="8"/>
  <c r="AR18" i="8"/>
  <c r="AV23" i="8"/>
  <c r="AV30" i="8"/>
  <c r="AZ43" i="8"/>
  <c r="AZ6" i="8"/>
  <c r="AZ12" i="8"/>
  <c r="AZ18" i="8"/>
  <c r="AR24" i="8"/>
  <c r="AR45" i="8"/>
  <c r="AU61" i="8"/>
  <c r="AZ93" i="8"/>
  <c r="AV7" i="8"/>
  <c r="AV13" i="8"/>
  <c r="AV19" i="8"/>
  <c r="AZ24" i="8"/>
  <c r="AV34" i="8"/>
  <c r="AV46" i="8"/>
  <c r="AY101" i="8"/>
  <c r="AR8" i="8"/>
  <c r="AR14" i="8"/>
  <c r="AR20" i="8"/>
  <c r="AR26" i="8"/>
  <c r="AZ35" i="8"/>
  <c r="AZ47" i="8"/>
  <c r="AR68" i="8"/>
  <c r="AT107" i="8"/>
  <c r="AZ8" i="8"/>
  <c r="AZ14" i="8"/>
  <c r="AZ20" i="8"/>
  <c r="AZ26" i="8"/>
  <c r="AR37" i="8"/>
  <c r="AV50" i="8"/>
  <c r="AR115" i="8"/>
  <c r="AR10" i="8"/>
  <c r="AV15" i="8"/>
  <c r="AV21" i="8"/>
  <c r="AV27" i="8"/>
  <c r="AV38" i="8"/>
  <c r="AZ51" i="8"/>
  <c r="AQ123" i="8"/>
  <c r="AV31" i="8"/>
  <c r="AU31" i="8"/>
  <c r="AT31" i="8"/>
  <c r="AS31" i="8"/>
  <c r="AV55" i="8"/>
  <c r="AU55" i="8"/>
  <c r="AT55" i="8"/>
  <c r="AS55" i="8"/>
  <c r="AT79" i="8"/>
  <c r="AS79" i="8"/>
  <c r="AZ79" i="8"/>
  <c r="AR79" i="8"/>
  <c r="AY79" i="8"/>
  <c r="AQ79" i="8"/>
  <c r="AX79" i="8"/>
  <c r="AW79" i="8"/>
  <c r="AV79" i="8"/>
  <c r="AU79" i="8"/>
  <c r="AO79" i="8"/>
  <c r="AX103" i="8"/>
  <c r="AP103" i="8"/>
  <c r="AW103" i="8"/>
  <c r="AO103" i="8"/>
  <c r="AV103" i="8"/>
  <c r="AU103" i="8"/>
  <c r="AZ103" i="8"/>
  <c r="AY103" i="8"/>
  <c r="AT103" i="8"/>
  <c r="AS103" i="8"/>
  <c r="AR103" i="8"/>
  <c r="AQ103" i="8"/>
  <c r="Z32" i="8"/>
  <c r="BJ32" i="8" s="1"/>
  <c r="AZ32" i="8"/>
  <c r="AR32" i="8"/>
  <c r="AY32" i="8"/>
  <c r="AQ32" i="8"/>
  <c r="AX32" i="8"/>
  <c r="AP32" i="8"/>
  <c r="AW32" i="8"/>
  <c r="AO32" i="8"/>
  <c r="AZ40" i="8"/>
  <c r="AR40" i="8"/>
  <c r="AY40" i="8"/>
  <c r="AQ40" i="8"/>
  <c r="AX40" i="8"/>
  <c r="AP40" i="8"/>
  <c r="AW40" i="8"/>
  <c r="AO40" i="8"/>
  <c r="AZ48" i="8"/>
  <c r="AR48" i="8"/>
  <c r="AY48" i="8"/>
  <c r="AQ48" i="8"/>
  <c r="AX48" i="8"/>
  <c r="AP48" i="8"/>
  <c r="AW48" i="8"/>
  <c r="AO48" i="8"/>
  <c r="AX56" i="8"/>
  <c r="AU56" i="8"/>
  <c r="AR56" i="8"/>
  <c r="AQ56" i="8"/>
  <c r="AZ56" i="8"/>
  <c r="AP56" i="8"/>
  <c r="AY56" i="8"/>
  <c r="AO56" i="8"/>
  <c r="AX64" i="8"/>
  <c r="AP64" i="8"/>
  <c r="AW64" i="8"/>
  <c r="AO64" i="8"/>
  <c r="AV64" i="8"/>
  <c r="AU64" i="8"/>
  <c r="AZ64" i="8"/>
  <c r="AY64" i="8"/>
  <c r="AS64" i="8"/>
  <c r="AX72" i="8"/>
  <c r="AP72" i="8"/>
  <c r="AW72" i="8"/>
  <c r="AO72" i="8"/>
  <c r="AV72" i="8"/>
  <c r="AU72" i="8"/>
  <c r="AZ72" i="8"/>
  <c r="AY72" i="8"/>
  <c r="AS72" i="8"/>
  <c r="AX80" i="8"/>
  <c r="AP80" i="8"/>
  <c r="AW80" i="8"/>
  <c r="AO80" i="8"/>
  <c r="AV80" i="8"/>
  <c r="AU80" i="8"/>
  <c r="AZ80" i="8"/>
  <c r="AY80" i="8"/>
  <c r="AS80" i="8"/>
  <c r="AT88" i="8"/>
  <c r="AS88" i="8"/>
  <c r="AZ88" i="8"/>
  <c r="AR88" i="8"/>
  <c r="AY88" i="8"/>
  <c r="AQ88" i="8"/>
  <c r="AP88" i="8"/>
  <c r="AO88" i="8"/>
  <c r="AW88" i="8"/>
  <c r="AT96" i="8"/>
  <c r="AS96" i="8"/>
  <c r="AZ96" i="8"/>
  <c r="AR96" i="8"/>
  <c r="AY96" i="8"/>
  <c r="AQ96" i="8"/>
  <c r="AP96" i="8"/>
  <c r="AO96" i="8"/>
  <c r="AW96" i="8"/>
  <c r="AT104" i="8"/>
  <c r="AS104" i="8"/>
  <c r="AZ104" i="8"/>
  <c r="AR104" i="8"/>
  <c r="AY104" i="8"/>
  <c r="AQ104" i="8"/>
  <c r="AP104" i="8"/>
  <c r="AO104" i="8"/>
  <c r="AW104" i="8"/>
  <c r="AX111" i="8"/>
  <c r="AP111" i="8"/>
  <c r="AW111" i="8"/>
  <c r="AO111" i="8"/>
  <c r="AV111" i="8"/>
  <c r="AU111" i="8"/>
  <c r="AZ111" i="8"/>
  <c r="AY111" i="8"/>
  <c r="AT111" i="8"/>
  <c r="AS111" i="8"/>
  <c r="AR111" i="8"/>
  <c r="AQ111" i="8"/>
  <c r="AX119" i="8"/>
  <c r="AP119" i="8"/>
  <c r="AW119" i="8"/>
  <c r="AO119" i="8"/>
  <c r="AV119" i="8"/>
  <c r="AU119" i="8"/>
  <c r="AZ119" i="8"/>
  <c r="AY119" i="8"/>
  <c r="AT119" i="8"/>
  <c r="AS119" i="8"/>
  <c r="AR119" i="8"/>
  <c r="AQ119" i="8"/>
  <c r="AX127" i="8"/>
  <c r="AP127" i="8"/>
  <c r="AW127" i="8"/>
  <c r="AO127" i="8"/>
  <c r="AV127" i="8"/>
  <c r="AU127" i="8"/>
  <c r="AZ127" i="8"/>
  <c r="AY127" i="8"/>
  <c r="AT127" i="8"/>
  <c r="AS127" i="8"/>
  <c r="AR127" i="8"/>
  <c r="AQ127" i="8"/>
  <c r="AX135" i="8"/>
  <c r="AP135" i="8"/>
  <c r="AW135" i="8"/>
  <c r="AO135" i="8"/>
  <c r="AV135" i="8"/>
  <c r="AU135" i="8"/>
  <c r="AZ135" i="8"/>
  <c r="AY135" i="8"/>
  <c r="AT135" i="8"/>
  <c r="AS135" i="8"/>
  <c r="AR135" i="8"/>
  <c r="AQ135" i="8"/>
  <c r="AU5" i="8"/>
  <c r="AQ6" i="8"/>
  <c r="AY6" i="8"/>
  <c r="AU7" i="8"/>
  <c r="AQ8" i="8"/>
  <c r="AY8" i="8"/>
  <c r="AU9" i="8"/>
  <c r="AQ10" i="8"/>
  <c r="AY10" i="8"/>
  <c r="AU11" i="8"/>
  <c r="AQ12" i="8"/>
  <c r="AY12" i="8"/>
  <c r="AU13" i="8"/>
  <c r="AQ14" i="8"/>
  <c r="AY14" i="8"/>
  <c r="AU15" i="8"/>
  <c r="AQ16" i="8"/>
  <c r="AY16" i="8"/>
  <c r="AU17" i="8"/>
  <c r="AQ18" i="8"/>
  <c r="AY18" i="8"/>
  <c r="AU19" i="8"/>
  <c r="AQ20" i="8"/>
  <c r="AY20" i="8"/>
  <c r="AU21" i="8"/>
  <c r="AQ22" i="8"/>
  <c r="AY22" i="8"/>
  <c r="AU23" i="8"/>
  <c r="AQ24" i="8"/>
  <c r="AY24" i="8"/>
  <c r="AU25" i="8"/>
  <c r="AQ26" i="8"/>
  <c r="AY26" i="8"/>
  <c r="AU27" i="8"/>
  <c r="AQ28" i="8"/>
  <c r="AQ29" i="8"/>
  <c r="AY31" i="8"/>
  <c r="AQ33" i="8"/>
  <c r="AY35" i="8"/>
  <c r="AQ37" i="8"/>
  <c r="AY39" i="8"/>
  <c r="AQ41" i="8"/>
  <c r="AY43" i="8"/>
  <c r="AQ45" i="8"/>
  <c r="AY47" i="8"/>
  <c r="AQ49" i="8"/>
  <c r="AY51" i="8"/>
  <c r="AQ53" i="8"/>
  <c r="AY55" i="8"/>
  <c r="AW57" i="8"/>
  <c r="AR64" i="8"/>
  <c r="AQ68" i="8"/>
  <c r="AQ115" i="8"/>
  <c r="AT65" i="8"/>
  <c r="AS65" i="8"/>
  <c r="AZ65" i="8"/>
  <c r="AR65" i="8"/>
  <c r="AY65" i="8"/>
  <c r="AQ65" i="8"/>
  <c r="AP65" i="8"/>
  <c r="AO65" i="8"/>
  <c r="AW65" i="8"/>
  <c r="AX97" i="8"/>
  <c r="AP97" i="8"/>
  <c r="AW97" i="8"/>
  <c r="AO97" i="8"/>
  <c r="AV97" i="8"/>
  <c r="AU97" i="8"/>
  <c r="AT97" i="8"/>
  <c r="AS97" i="8"/>
  <c r="AR97" i="8"/>
  <c r="AQ97" i="8"/>
  <c r="AZ97" i="8"/>
  <c r="AY97" i="8"/>
  <c r="AT136" i="8"/>
  <c r="AS136" i="8"/>
  <c r="AZ136" i="8"/>
  <c r="AR136" i="8"/>
  <c r="AY136" i="8"/>
  <c r="AQ136" i="8"/>
  <c r="AP136" i="8"/>
  <c r="AO136" i="8"/>
  <c r="AW136" i="8"/>
  <c r="AV9" i="8"/>
  <c r="AZ34" i="8"/>
  <c r="AR34" i="8"/>
  <c r="AY34" i="8"/>
  <c r="AQ34" i="8"/>
  <c r="AX34" i="8"/>
  <c r="AP34" i="8"/>
  <c r="AW34" i="8"/>
  <c r="AO34" i="8"/>
  <c r="AA42" i="8"/>
  <c r="BK42" i="8" s="1"/>
  <c r="AZ42" i="8"/>
  <c r="AR42" i="8"/>
  <c r="AY42" i="8"/>
  <c r="AQ42" i="8"/>
  <c r="AX42" i="8"/>
  <c r="AP42" i="8"/>
  <c r="AW42" i="8"/>
  <c r="AO42" i="8"/>
  <c r="AZ50" i="8"/>
  <c r="AR50" i="8"/>
  <c r="AY50" i="8"/>
  <c r="AQ50" i="8"/>
  <c r="AX50" i="8"/>
  <c r="AP50" i="8"/>
  <c r="AW50" i="8"/>
  <c r="AO50" i="8"/>
  <c r="AX58" i="8"/>
  <c r="AP58" i="8"/>
  <c r="AW58" i="8"/>
  <c r="AO58" i="8"/>
  <c r="AV58" i="8"/>
  <c r="AU58" i="8"/>
  <c r="AT58" i="8"/>
  <c r="AS58" i="8"/>
  <c r="AR58" i="8"/>
  <c r="AQ58" i="8"/>
  <c r="AX66" i="8"/>
  <c r="AP66" i="8"/>
  <c r="AW66" i="8"/>
  <c r="AO66" i="8"/>
  <c r="AV66" i="8"/>
  <c r="AU66" i="8"/>
  <c r="AT66" i="8"/>
  <c r="AS66" i="8"/>
  <c r="AR66" i="8"/>
  <c r="AQ66" i="8"/>
  <c r="AX74" i="8"/>
  <c r="AP74" i="8"/>
  <c r="AW74" i="8"/>
  <c r="AO74" i="8"/>
  <c r="AV74" i="8"/>
  <c r="AU74" i="8"/>
  <c r="AT74" i="8"/>
  <c r="AS74" i="8"/>
  <c r="AR74" i="8"/>
  <c r="AQ74" i="8"/>
  <c r="AX82" i="8"/>
  <c r="AP82" i="8"/>
  <c r="AW82" i="8"/>
  <c r="AO82" i="8"/>
  <c r="AV82" i="8"/>
  <c r="AU82" i="8"/>
  <c r="AT82" i="8"/>
  <c r="AS82" i="8"/>
  <c r="AR82" i="8"/>
  <c r="AQ82" i="8"/>
  <c r="AT90" i="8"/>
  <c r="AS90" i="8"/>
  <c r="AZ90" i="8"/>
  <c r="AR90" i="8"/>
  <c r="AY90" i="8"/>
  <c r="AQ90" i="8"/>
  <c r="AX90" i="8"/>
  <c r="AW90" i="8"/>
  <c r="AV90" i="8"/>
  <c r="AU90" i="8"/>
  <c r="AP90" i="8"/>
  <c r="AO90" i="8"/>
  <c r="AT98" i="8"/>
  <c r="AS98" i="8"/>
  <c r="AZ98" i="8"/>
  <c r="AR98" i="8"/>
  <c r="AY98" i="8"/>
  <c r="AQ98" i="8"/>
  <c r="AX98" i="8"/>
  <c r="AW98" i="8"/>
  <c r="AV98" i="8"/>
  <c r="AU98" i="8"/>
  <c r="AP98" i="8"/>
  <c r="AO98" i="8"/>
  <c r="AT106" i="8"/>
  <c r="AS106" i="8"/>
  <c r="AZ106" i="8"/>
  <c r="AR106" i="8"/>
  <c r="AY106" i="8"/>
  <c r="AQ106" i="8"/>
  <c r="AX106" i="8"/>
  <c r="AW106" i="8"/>
  <c r="AV106" i="8"/>
  <c r="AU106" i="8"/>
  <c r="AP106" i="8"/>
  <c r="AO106" i="8"/>
  <c r="AX113" i="8"/>
  <c r="AP113" i="8"/>
  <c r="AW113" i="8"/>
  <c r="AO113" i="8"/>
  <c r="AV113" i="8"/>
  <c r="AU113" i="8"/>
  <c r="AT113" i="8"/>
  <c r="AS113" i="8"/>
  <c r="AR113" i="8"/>
  <c r="AQ113" i="8"/>
  <c r="AZ113" i="8"/>
  <c r="AY113" i="8"/>
  <c r="AX121" i="8"/>
  <c r="AP121" i="8"/>
  <c r="AW121" i="8"/>
  <c r="AO121" i="8"/>
  <c r="AV121" i="8"/>
  <c r="AU121" i="8"/>
  <c r="AT121" i="8"/>
  <c r="AS121" i="8"/>
  <c r="AR121" i="8"/>
  <c r="AQ121" i="8"/>
  <c r="AZ121" i="8"/>
  <c r="AY121" i="8"/>
  <c r="AX129" i="8"/>
  <c r="AP129" i="8"/>
  <c r="AW129" i="8"/>
  <c r="AO129" i="8"/>
  <c r="AV129" i="8"/>
  <c r="AU129" i="8"/>
  <c r="AT129" i="8"/>
  <c r="AS129" i="8"/>
  <c r="AR129" i="8"/>
  <c r="AQ129" i="8"/>
  <c r="AZ129" i="8"/>
  <c r="AY129" i="8"/>
  <c r="AX137" i="8"/>
  <c r="AP137" i="8"/>
  <c r="AW137" i="8"/>
  <c r="AO137" i="8"/>
  <c r="AV137" i="8"/>
  <c r="AU137" i="8"/>
  <c r="AT137" i="8"/>
  <c r="AS137" i="8"/>
  <c r="AR137" i="8"/>
  <c r="AQ137" i="8"/>
  <c r="AZ137" i="8"/>
  <c r="AY137" i="8"/>
  <c r="AW5" i="8"/>
  <c r="AS6" i="8"/>
  <c r="AO7" i="8"/>
  <c r="AW7" i="8"/>
  <c r="AS8" i="8"/>
  <c r="AO9" i="8"/>
  <c r="AW9" i="8"/>
  <c r="AS10" i="8"/>
  <c r="AO11" i="8"/>
  <c r="AW11" i="8"/>
  <c r="AS12" i="8"/>
  <c r="AO13" i="8"/>
  <c r="AW13" i="8"/>
  <c r="AS14" i="8"/>
  <c r="AO15" i="8"/>
  <c r="AW15" i="8"/>
  <c r="AS16" i="8"/>
  <c r="AO17" i="8"/>
  <c r="AW17" i="8"/>
  <c r="AS18" i="8"/>
  <c r="AO19" i="8"/>
  <c r="AW19" i="8"/>
  <c r="AS20" i="8"/>
  <c r="AO21" i="8"/>
  <c r="AW21" i="8"/>
  <c r="AS22" i="8"/>
  <c r="AO23" i="8"/>
  <c r="AW23" i="8"/>
  <c r="AS24" i="8"/>
  <c r="AO25" i="8"/>
  <c r="AW25" i="8"/>
  <c r="AS26" i="8"/>
  <c r="AO27" i="8"/>
  <c r="AW27" i="8"/>
  <c r="AS28" i="8"/>
  <c r="AW29" i="8"/>
  <c r="AO31" i="8"/>
  <c r="AS32" i="8"/>
  <c r="AW33" i="8"/>
  <c r="AS36" i="8"/>
  <c r="AW37" i="8"/>
  <c r="AO39" i="8"/>
  <c r="AS40" i="8"/>
  <c r="AW41" i="8"/>
  <c r="AS44" i="8"/>
  <c r="AW45" i="8"/>
  <c r="AO47" i="8"/>
  <c r="AS48" i="8"/>
  <c r="AS52" i="8"/>
  <c r="AW53" i="8"/>
  <c r="AO55" i="8"/>
  <c r="AS56" i="8"/>
  <c r="AY58" i="8"/>
  <c r="AV61" i="8"/>
  <c r="AU65" i="8"/>
  <c r="AR72" i="8"/>
  <c r="AQ76" i="8"/>
  <c r="AP79" i="8"/>
  <c r="AZ82" i="8"/>
  <c r="AU88" i="8"/>
  <c r="AY109" i="8"/>
  <c r="AR123" i="8"/>
  <c r="AQ131" i="8"/>
  <c r="AX136" i="8"/>
  <c r="AV49" i="8"/>
  <c r="AU49" i="8"/>
  <c r="AT49" i="8"/>
  <c r="AS49" i="8"/>
  <c r="AT73" i="8"/>
  <c r="AS73" i="8"/>
  <c r="AZ73" i="8"/>
  <c r="AR73" i="8"/>
  <c r="AY73" i="8"/>
  <c r="AQ73" i="8"/>
  <c r="AP73" i="8"/>
  <c r="AO73" i="8"/>
  <c r="AW73" i="8"/>
  <c r="AT128" i="8"/>
  <c r="AS128" i="8"/>
  <c r="AZ128" i="8"/>
  <c r="AR128" i="8"/>
  <c r="AY128" i="8"/>
  <c r="AQ128" i="8"/>
  <c r="AP128" i="8"/>
  <c r="AO128" i="8"/>
  <c r="AW128" i="8"/>
  <c r="AR33" i="8"/>
  <c r="AR49" i="8"/>
  <c r="AV35" i="8"/>
  <c r="AU35" i="8"/>
  <c r="AT35" i="8"/>
  <c r="AS35" i="8"/>
  <c r="AV43" i="8"/>
  <c r="AU43" i="8"/>
  <c r="AT43" i="8"/>
  <c r="AS43" i="8"/>
  <c r="AV51" i="8"/>
  <c r="AU51" i="8"/>
  <c r="AT51" i="8"/>
  <c r="AS51" i="8"/>
  <c r="AT59" i="8"/>
  <c r="AS59" i="8"/>
  <c r="AZ59" i="8"/>
  <c r="AR59" i="8"/>
  <c r="AY59" i="8"/>
  <c r="AQ59" i="8"/>
  <c r="AX59" i="8"/>
  <c r="AW59" i="8"/>
  <c r="AV59" i="8"/>
  <c r="AU59" i="8"/>
  <c r="V67" i="8"/>
  <c r="BF67" i="8" s="1"/>
  <c r="AT67" i="8"/>
  <c r="AS67" i="8"/>
  <c r="AZ67" i="8"/>
  <c r="AR67" i="8"/>
  <c r="AY67" i="8"/>
  <c r="AQ67" i="8"/>
  <c r="AX67" i="8"/>
  <c r="AW67" i="8"/>
  <c r="AV67" i="8"/>
  <c r="AU67" i="8"/>
  <c r="AO67" i="8"/>
  <c r="AT75" i="8"/>
  <c r="AS75" i="8"/>
  <c r="AZ75" i="8"/>
  <c r="AR75" i="8"/>
  <c r="AY75" i="8"/>
  <c r="AQ75" i="8"/>
  <c r="AX75" i="8"/>
  <c r="AW75" i="8"/>
  <c r="AV75" i="8"/>
  <c r="AU75" i="8"/>
  <c r="AO75" i="8"/>
  <c r="V83" i="8"/>
  <c r="BF83" i="8" s="1"/>
  <c r="AT83" i="8"/>
  <c r="AS83" i="8"/>
  <c r="AZ83" i="8"/>
  <c r="AR83" i="8"/>
  <c r="AY83" i="8"/>
  <c r="AQ83" i="8"/>
  <c r="AX83" i="8"/>
  <c r="AW83" i="8"/>
  <c r="AV83" i="8"/>
  <c r="AU83" i="8"/>
  <c r="AO83" i="8"/>
  <c r="AX91" i="8"/>
  <c r="AP91" i="8"/>
  <c r="AW91" i="8"/>
  <c r="AO91" i="8"/>
  <c r="AV91" i="8"/>
  <c r="AU91" i="8"/>
  <c r="AZ91" i="8"/>
  <c r="AY91" i="8"/>
  <c r="AS91" i="8"/>
  <c r="U99" i="8"/>
  <c r="BE99" i="8" s="1"/>
  <c r="AX99" i="8"/>
  <c r="AP99" i="8"/>
  <c r="AW99" i="8"/>
  <c r="AO99" i="8"/>
  <c r="AV99" i="8"/>
  <c r="AU99" i="8"/>
  <c r="AZ99" i="8"/>
  <c r="AY99" i="8"/>
  <c r="AS99" i="8"/>
  <c r="X107" i="8"/>
  <c r="BH107" i="8" s="1"/>
  <c r="AX107" i="8"/>
  <c r="AP107" i="8"/>
  <c r="AW107" i="8"/>
  <c r="AO107" i="8"/>
  <c r="AV107" i="8"/>
  <c r="AU107" i="8"/>
  <c r="AZ107" i="8"/>
  <c r="AY107" i="8"/>
  <c r="AS107" i="8"/>
  <c r="AT114" i="8"/>
  <c r="AS114" i="8"/>
  <c r="AZ114" i="8"/>
  <c r="AR114" i="8"/>
  <c r="AY114" i="8"/>
  <c r="AQ114" i="8"/>
  <c r="AX114" i="8"/>
  <c r="AW114" i="8"/>
  <c r="AV114" i="8"/>
  <c r="AU114" i="8"/>
  <c r="AP114" i="8"/>
  <c r="AO114" i="8"/>
  <c r="AT122" i="8"/>
  <c r="AS122" i="8"/>
  <c r="AZ122" i="8"/>
  <c r="AR122" i="8"/>
  <c r="AY122" i="8"/>
  <c r="AQ122" i="8"/>
  <c r="AX122" i="8"/>
  <c r="AW122" i="8"/>
  <c r="AV122" i="8"/>
  <c r="AU122" i="8"/>
  <c r="AP122" i="8"/>
  <c r="AO122" i="8"/>
  <c r="AT130" i="8"/>
  <c r="AS130" i="8"/>
  <c r="AZ130" i="8"/>
  <c r="AR130" i="8"/>
  <c r="AY130" i="8"/>
  <c r="AQ130" i="8"/>
  <c r="AX130" i="8"/>
  <c r="AW130" i="8"/>
  <c r="AV130" i="8"/>
  <c r="AU130" i="8"/>
  <c r="AP130" i="8"/>
  <c r="AO130" i="8"/>
  <c r="AT138" i="8"/>
  <c r="AS138" i="8"/>
  <c r="AZ138" i="8"/>
  <c r="AR138" i="8"/>
  <c r="AY138" i="8"/>
  <c r="AQ138" i="8"/>
  <c r="AX138" i="8"/>
  <c r="AW138" i="8"/>
  <c r="AV138" i="8"/>
  <c r="AU138" i="8"/>
  <c r="AP138" i="8"/>
  <c r="AO138" i="8"/>
  <c r="AP5" i="8"/>
  <c r="AX5" i="8"/>
  <c r="AT6" i="8"/>
  <c r="AP7" i="8"/>
  <c r="AX7" i="8"/>
  <c r="AT8" i="8"/>
  <c r="AP9" i="8"/>
  <c r="AX9" i="8"/>
  <c r="AT10" i="8"/>
  <c r="AP11" i="8"/>
  <c r="AX11" i="8"/>
  <c r="AT12" i="8"/>
  <c r="AP13" i="8"/>
  <c r="AX13" i="8"/>
  <c r="AT14" i="8"/>
  <c r="AP15" i="8"/>
  <c r="AX15" i="8"/>
  <c r="AT16" i="8"/>
  <c r="AP17" i="8"/>
  <c r="AX17" i="8"/>
  <c r="AT18" i="8"/>
  <c r="AP19" i="8"/>
  <c r="AX19" i="8"/>
  <c r="AT20" i="8"/>
  <c r="AP21" i="8"/>
  <c r="AX21" i="8"/>
  <c r="AT22" i="8"/>
  <c r="AP23" i="8"/>
  <c r="AX23" i="8"/>
  <c r="AT24" i="8"/>
  <c r="AP25" i="8"/>
  <c r="AX25" i="8"/>
  <c r="AT26" i="8"/>
  <c r="AP27" i="8"/>
  <c r="AX27" i="8"/>
  <c r="AX29" i="8"/>
  <c r="AP31" i="8"/>
  <c r="AT32" i="8"/>
  <c r="AX33" i="8"/>
  <c r="AP35" i="8"/>
  <c r="AX37" i="8"/>
  <c r="AP39" i="8"/>
  <c r="AT40" i="8"/>
  <c r="AP43" i="8"/>
  <c r="AX45" i="8"/>
  <c r="AP47" i="8"/>
  <c r="AT48" i="8"/>
  <c r="AX49" i="8"/>
  <c r="AP51" i="8"/>
  <c r="AX53" i="8"/>
  <c r="AP55" i="8"/>
  <c r="AT56" i="8"/>
  <c r="AZ58" i="8"/>
  <c r="AV65" i="8"/>
  <c r="AU69" i="8"/>
  <c r="AT72" i="8"/>
  <c r="AQ80" i="8"/>
  <c r="AP83" i="8"/>
  <c r="AV88" i="8"/>
  <c r="AU96" i="8"/>
  <c r="AY117" i="8"/>
  <c r="AV41" i="8"/>
  <c r="AU41" i="8"/>
  <c r="AT41" i="8"/>
  <c r="AS41" i="8"/>
  <c r="AX89" i="8"/>
  <c r="AP89" i="8"/>
  <c r="AW89" i="8"/>
  <c r="AO89" i="8"/>
  <c r="AV89" i="8"/>
  <c r="AU89" i="8"/>
  <c r="AT89" i="8"/>
  <c r="AS89" i="8"/>
  <c r="AR89" i="8"/>
  <c r="AQ89" i="8"/>
  <c r="AZ89" i="8"/>
  <c r="AY89" i="8"/>
  <c r="AX105" i="8"/>
  <c r="AP105" i="8"/>
  <c r="AW105" i="8"/>
  <c r="AO105" i="8"/>
  <c r="AV105" i="8"/>
  <c r="AU105" i="8"/>
  <c r="AT105" i="8"/>
  <c r="AS105" i="8"/>
  <c r="AR105" i="8"/>
  <c r="AQ105" i="8"/>
  <c r="AZ105" i="8"/>
  <c r="AY105" i="8"/>
  <c r="AV17" i="8"/>
  <c r="AV25" i="8"/>
  <c r="Z28" i="8"/>
  <c r="BJ28" i="8" s="1"/>
  <c r="AZ28" i="8"/>
  <c r="AY28" i="8"/>
  <c r="AX28" i="8"/>
  <c r="AW28" i="8"/>
  <c r="Z36" i="8"/>
  <c r="BJ36" i="8" s="1"/>
  <c r="AZ36" i="8"/>
  <c r="AR36" i="8"/>
  <c r="AY36" i="8"/>
  <c r="AQ36" i="8"/>
  <c r="AX36" i="8"/>
  <c r="AP36" i="8"/>
  <c r="AW36" i="8"/>
  <c r="AO36" i="8"/>
  <c r="AZ44" i="8"/>
  <c r="AR44" i="8"/>
  <c r="AY44" i="8"/>
  <c r="AQ44" i="8"/>
  <c r="AX44" i="8"/>
  <c r="AP44" i="8"/>
  <c r="AW44" i="8"/>
  <c r="AO44" i="8"/>
  <c r="AZ52" i="8"/>
  <c r="AR52" i="8"/>
  <c r="AY52" i="8"/>
  <c r="AQ52" i="8"/>
  <c r="AX52" i="8"/>
  <c r="AP52" i="8"/>
  <c r="AW52" i="8"/>
  <c r="AO52" i="8"/>
  <c r="AX60" i="8"/>
  <c r="AP60" i="8"/>
  <c r="AW60" i="8"/>
  <c r="AO60" i="8"/>
  <c r="AV60" i="8"/>
  <c r="AU60" i="8"/>
  <c r="AZ60" i="8"/>
  <c r="AY60" i="8"/>
  <c r="AS60" i="8"/>
  <c r="AX68" i="8"/>
  <c r="AP68" i="8"/>
  <c r="AW68" i="8"/>
  <c r="AO68" i="8"/>
  <c r="AV68" i="8"/>
  <c r="AU68" i="8"/>
  <c r="AZ68" i="8"/>
  <c r="AY68" i="8"/>
  <c r="AS68" i="8"/>
  <c r="AX76" i="8"/>
  <c r="AP76" i="8"/>
  <c r="AW76" i="8"/>
  <c r="AO76" i="8"/>
  <c r="AV76" i="8"/>
  <c r="AU76" i="8"/>
  <c r="AZ76" i="8"/>
  <c r="AY76" i="8"/>
  <c r="AS76" i="8"/>
  <c r="AX84" i="8"/>
  <c r="AP84" i="8"/>
  <c r="AW84" i="8"/>
  <c r="AO84" i="8"/>
  <c r="AV84" i="8"/>
  <c r="AU84" i="8"/>
  <c r="AZ84" i="8"/>
  <c r="AY84" i="8"/>
  <c r="AS84" i="8"/>
  <c r="AT92" i="8"/>
  <c r="AS92" i="8"/>
  <c r="AZ92" i="8"/>
  <c r="AR92" i="8"/>
  <c r="AY92" i="8"/>
  <c r="AQ92" i="8"/>
  <c r="AP92" i="8"/>
  <c r="AO92" i="8"/>
  <c r="AX92" i="8"/>
  <c r="AW92" i="8"/>
  <c r="AV92" i="8"/>
  <c r="AU92" i="8"/>
  <c r="AT100" i="8"/>
  <c r="AS100" i="8"/>
  <c r="AZ100" i="8"/>
  <c r="AR100" i="8"/>
  <c r="AY100" i="8"/>
  <c r="AQ100" i="8"/>
  <c r="AP100" i="8"/>
  <c r="AO100" i="8"/>
  <c r="AX100" i="8"/>
  <c r="AW100" i="8"/>
  <c r="AV100" i="8"/>
  <c r="AU100" i="8"/>
  <c r="AX115" i="8"/>
  <c r="AP115" i="8"/>
  <c r="AW115" i="8"/>
  <c r="AO115" i="8"/>
  <c r="AV115" i="8"/>
  <c r="AU115" i="8"/>
  <c r="AZ115" i="8"/>
  <c r="AY115" i="8"/>
  <c r="AS115" i="8"/>
  <c r="X123" i="8"/>
  <c r="BH123" i="8" s="1"/>
  <c r="AX123" i="8"/>
  <c r="AP123" i="8"/>
  <c r="AW123" i="8"/>
  <c r="AO123" i="8"/>
  <c r="AV123" i="8"/>
  <c r="AU123" i="8"/>
  <c r="AZ123" i="8"/>
  <c r="AY123" i="8"/>
  <c r="AS123" i="8"/>
  <c r="AX131" i="8"/>
  <c r="AP131" i="8"/>
  <c r="AW131" i="8"/>
  <c r="AO131" i="8"/>
  <c r="AV131" i="8"/>
  <c r="AU131" i="8"/>
  <c r="AZ131" i="8"/>
  <c r="AY131" i="8"/>
  <c r="AS131" i="8"/>
  <c r="X139" i="8"/>
  <c r="BH139" i="8" s="1"/>
  <c r="AX139" i="8"/>
  <c r="AP139" i="8"/>
  <c r="AW139" i="8"/>
  <c r="AO139" i="8"/>
  <c r="AV139" i="8"/>
  <c r="AU139" i="8"/>
  <c r="AZ139" i="8"/>
  <c r="AY139" i="8"/>
  <c r="AS139" i="8"/>
  <c r="AQ5" i="8"/>
  <c r="AY5" i="8"/>
  <c r="AU6" i="8"/>
  <c r="AQ7" i="8"/>
  <c r="AY7" i="8"/>
  <c r="AU8" i="8"/>
  <c r="AQ9" i="8"/>
  <c r="AY9" i="8"/>
  <c r="AU10" i="8"/>
  <c r="AQ11" i="8"/>
  <c r="AY11" i="8"/>
  <c r="AU12" i="8"/>
  <c r="AQ13" i="8"/>
  <c r="AY13" i="8"/>
  <c r="AU14" i="8"/>
  <c r="AQ15" i="8"/>
  <c r="AY15" i="8"/>
  <c r="AU16" i="8"/>
  <c r="AQ17" i="8"/>
  <c r="AY17" i="8"/>
  <c r="AU18" i="8"/>
  <c r="AQ19" i="8"/>
  <c r="AY19" i="8"/>
  <c r="AU20" i="8"/>
  <c r="AQ21" i="8"/>
  <c r="AY21" i="8"/>
  <c r="AU22" i="8"/>
  <c r="AQ23" i="8"/>
  <c r="AY23" i="8"/>
  <c r="AU24" i="8"/>
  <c r="AQ25" i="8"/>
  <c r="AY25" i="8"/>
  <c r="AU26" i="8"/>
  <c r="AQ27" i="8"/>
  <c r="AY27" i="8"/>
  <c r="AU28" i="8"/>
  <c r="AQ31" i="8"/>
  <c r="AU32" i="8"/>
  <c r="AQ35" i="8"/>
  <c r="AU36" i="8"/>
  <c r="AQ39" i="8"/>
  <c r="AU40" i="8"/>
  <c r="AY41" i="8"/>
  <c r="AQ43" i="8"/>
  <c r="AU44" i="8"/>
  <c r="AQ47" i="8"/>
  <c r="AU48" i="8"/>
  <c r="AY49" i="8"/>
  <c r="AQ51" i="8"/>
  <c r="AU52" i="8"/>
  <c r="AQ55" i="8"/>
  <c r="AV56" i="8"/>
  <c r="AO59" i="8"/>
  <c r="AY62" i="8"/>
  <c r="AX65" i="8"/>
  <c r="AU73" i="8"/>
  <c r="AT76" i="8"/>
  <c r="AR80" i="8"/>
  <c r="AQ84" i="8"/>
  <c r="AX88" i="8"/>
  <c r="AV96" i="8"/>
  <c r="AU104" i="8"/>
  <c r="AY125" i="8"/>
  <c r="AT131" i="8"/>
  <c r="AR139" i="8"/>
  <c r="U33" i="8"/>
  <c r="BE33" i="8" s="1"/>
  <c r="AV33" i="8"/>
  <c r="AU33" i="8"/>
  <c r="AT33" i="8"/>
  <c r="AS33" i="8"/>
  <c r="AT81" i="8"/>
  <c r="AS81" i="8"/>
  <c r="AZ81" i="8"/>
  <c r="AR81" i="8"/>
  <c r="AY81" i="8"/>
  <c r="AQ81" i="8"/>
  <c r="AP81" i="8"/>
  <c r="AO81" i="8"/>
  <c r="AW81" i="8"/>
  <c r="AT112" i="8"/>
  <c r="AS112" i="8"/>
  <c r="AZ112" i="8"/>
  <c r="AR112" i="8"/>
  <c r="AY112" i="8"/>
  <c r="AQ112" i="8"/>
  <c r="AP112" i="8"/>
  <c r="AO112" i="8"/>
  <c r="AW112" i="8"/>
  <c r="AR41" i="8"/>
  <c r="AV136" i="8"/>
  <c r="AV29" i="8"/>
  <c r="AU29" i="8"/>
  <c r="AT29" i="8"/>
  <c r="AS29" i="8"/>
  <c r="AV37" i="8"/>
  <c r="AU37" i="8"/>
  <c r="AT37" i="8"/>
  <c r="AS37" i="8"/>
  <c r="AV45" i="8"/>
  <c r="AU45" i="8"/>
  <c r="AT45" i="8"/>
  <c r="AS45" i="8"/>
  <c r="AV53" i="8"/>
  <c r="AU53" i="8"/>
  <c r="AT53" i="8"/>
  <c r="AS53" i="8"/>
  <c r="AT61" i="8"/>
  <c r="AS61" i="8"/>
  <c r="AZ61" i="8"/>
  <c r="AR61" i="8"/>
  <c r="AY61" i="8"/>
  <c r="AQ61" i="8"/>
  <c r="AP61" i="8"/>
  <c r="AO61" i="8"/>
  <c r="AW61" i="8"/>
  <c r="AT69" i="8"/>
  <c r="AS69" i="8"/>
  <c r="AZ69" i="8"/>
  <c r="AR69" i="8"/>
  <c r="AY69" i="8"/>
  <c r="AQ69" i="8"/>
  <c r="AP69" i="8"/>
  <c r="AO69" i="8"/>
  <c r="AW69" i="8"/>
  <c r="AT77" i="8"/>
  <c r="AS77" i="8"/>
  <c r="AZ77" i="8"/>
  <c r="AR77" i="8"/>
  <c r="AY77" i="8"/>
  <c r="AQ77" i="8"/>
  <c r="AP77" i="8"/>
  <c r="AO77" i="8"/>
  <c r="AW77" i="8"/>
  <c r="AX85" i="8"/>
  <c r="AW85" i="8"/>
  <c r="AV85" i="8"/>
  <c r="AU85" i="8"/>
  <c r="AT85" i="8"/>
  <c r="AS85" i="8"/>
  <c r="AR85" i="8"/>
  <c r="AQ85" i="8"/>
  <c r="AP85" i="8"/>
  <c r="AO85" i="8"/>
  <c r="AX93" i="8"/>
  <c r="AP93" i="8"/>
  <c r="AW93" i="8"/>
  <c r="AO93" i="8"/>
  <c r="AV93" i="8"/>
  <c r="AU93" i="8"/>
  <c r="AT93" i="8"/>
  <c r="AS93" i="8"/>
  <c r="AR93" i="8"/>
  <c r="AQ93" i="8"/>
  <c r="AX101" i="8"/>
  <c r="AP101" i="8"/>
  <c r="AW101" i="8"/>
  <c r="AO101" i="8"/>
  <c r="AV101" i="8"/>
  <c r="AU101" i="8"/>
  <c r="AT101" i="8"/>
  <c r="AS101" i="8"/>
  <c r="AR101" i="8"/>
  <c r="AQ101" i="8"/>
  <c r="AT108" i="8"/>
  <c r="AS108" i="8"/>
  <c r="AZ108" i="8"/>
  <c r="AR108" i="8"/>
  <c r="AY108" i="8"/>
  <c r="AQ108" i="8"/>
  <c r="AP108" i="8"/>
  <c r="AO108" i="8"/>
  <c r="AX108" i="8"/>
  <c r="AW108" i="8"/>
  <c r="AV108" i="8"/>
  <c r="AU108" i="8"/>
  <c r="AT116" i="8"/>
  <c r="AS116" i="8"/>
  <c r="AZ116" i="8"/>
  <c r="AR116" i="8"/>
  <c r="AY116" i="8"/>
  <c r="AQ116" i="8"/>
  <c r="AP116" i="8"/>
  <c r="AO116" i="8"/>
  <c r="AX116" i="8"/>
  <c r="AW116" i="8"/>
  <c r="AV116" i="8"/>
  <c r="AU116" i="8"/>
  <c r="AT124" i="8"/>
  <c r="AS124" i="8"/>
  <c r="AZ124" i="8"/>
  <c r="AR124" i="8"/>
  <c r="AY124" i="8"/>
  <c r="AQ124" i="8"/>
  <c r="AP124" i="8"/>
  <c r="AO124" i="8"/>
  <c r="AX124" i="8"/>
  <c r="AW124" i="8"/>
  <c r="AV124" i="8"/>
  <c r="AU124" i="8"/>
  <c r="AT132" i="8"/>
  <c r="AS132" i="8"/>
  <c r="AZ132" i="8"/>
  <c r="AR132" i="8"/>
  <c r="AY132" i="8"/>
  <c r="AQ132" i="8"/>
  <c r="AP132" i="8"/>
  <c r="AO132" i="8"/>
  <c r="AX132" i="8"/>
  <c r="AW132" i="8"/>
  <c r="AV132" i="8"/>
  <c r="AU132" i="8"/>
  <c r="AT140" i="8"/>
  <c r="AS140" i="8"/>
  <c r="AZ140" i="8"/>
  <c r="AR140" i="8"/>
  <c r="AY140" i="8"/>
  <c r="AQ140" i="8"/>
  <c r="AP140" i="8"/>
  <c r="AO140" i="8"/>
  <c r="AX140" i="8"/>
  <c r="AW140" i="8"/>
  <c r="AV140" i="8"/>
  <c r="AU140" i="8"/>
  <c r="AR5" i="8"/>
  <c r="AZ5" i="8"/>
  <c r="AV6" i="8"/>
  <c r="AR7" i="8"/>
  <c r="AZ7" i="8"/>
  <c r="AV8" i="8"/>
  <c r="AR9" i="8"/>
  <c r="AZ9" i="8"/>
  <c r="AV10" i="8"/>
  <c r="AR11" i="8"/>
  <c r="AZ11" i="8"/>
  <c r="AV12" i="8"/>
  <c r="AR13" i="8"/>
  <c r="AZ13" i="8"/>
  <c r="AV14" i="8"/>
  <c r="AR15" i="8"/>
  <c r="AZ15" i="8"/>
  <c r="AV16" i="8"/>
  <c r="AR17" i="8"/>
  <c r="AZ17" i="8"/>
  <c r="AV18" i="8"/>
  <c r="AR19" i="8"/>
  <c r="AZ19" i="8"/>
  <c r="AV20" i="8"/>
  <c r="AR21" i="8"/>
  <c r="AZ21" i="8"/>
  <c r="AV22" i="8"/>
  <c r="AR23" i="8"/>
  <c r="AZ23" i="8"/>
  <c r="AV24" i="8"/>
  <c r="AR25" i="8"/>
  <c r="AZ25" i="8"/>
  <c r="AV26" i="8"/>
  <c r="AR27" i="8"/>
  <c r="AZ27" i="8"/>
  <c r="AV28" i="8"/>
  <c r="AZ29" i="8"/>
  <c r="AR31" i="8"/>
  <c r="AV32" i="8"/>
  <c r="AZ33" i="8"/>
  <c r="AR35" i="8"/>
  <c r="AV36" i="8"/>
  <c r="AZ37" i="8"/>
  <c r="AR39" i="8"/>
  <c r="AV40" i="8"/>
  <c r="AZ41" i="8"/>
  <c r="AR43" i="8"/>
  <c r="AV44" i="8"/>
  <c r="AZ45" i="8"/>
  <c r="AR47" i="8"/>
  <c r="AV48" i="8"/>
  <c r="AZ49" i="8"/>
  <c r="AR51" i="8"/>
  <c r="AV52" i="8"/>
  <c r="AZ53" i="8"/>
  <c r="AR55" i="8"/>
  <c r="AW56" i="8"/>
  <c r="AP59" i="8"/>
  <c r="AY66" i="8"/>
  <c r="AX69" i="8"/>
  <c r="AV73" i="8"/>
  <c r="AU77" i="8"/>
  <c r="AT80" i="8"/>
  <c r="AR84" i="8"/>
  <c r="AQ91" i="8"/>
  <c r="AX96" i="8"/>
  <c r="AV104" i="8"/>
  <c r="AU112" i="8"/>
  <c r="AT139" i="8"/>
  <c r="AT57" i="8"/>
  <c r="AS57" i="8"/>
  <c r="AZ57" i="8"/>
  <c r="AR57" i="8"/>
  <c r="AY57" i="8"/>
  <c r="AQ57" i="8"/>
  <c r="AP57" i="8"/>
  <c r="AO57" i="8"/>
  <c r="AT120" i="8"/>
  <c r="AS120" i="8"/>
  <c r="AZ120" i="8"/>
  <c r="AR120" i="8"/>
  <c r="AY120" i="8"/>
  <c r="AQ120" i="8"/>
  <c r="AP120" i="8"/>
  <c r="AO120" i="8"/>
  <c r="AW120" i="8"/>
  <c r="AX128" i="8"/>
  <c r="AZ30" i="8"/>
  <c r="AR30" i="8"/>
  <c r="AY30" i="8"/>
  <c r="AQ30" i="8"/>
  <c r="AX30" i="8"/>
  <c r="AP30" i="8"/>
  <c r="AW30" i="8"/>
  <c r="AO30" i="8"/>
  <c r="Y38" i="8"/>
  <c r="BI38" i="8" s="1"/>
  <c r="AZ38" i="8"/>
  <c r="AR38" i="8"/>
  <c r="AY38" i="8"/>
  <c r="AQ38" i="8"/>
  <c r="AX38" i="8"/>
  <c r="AP38" i="8"/>
  <c r="AW38" i="8"/>
  <c r="AO38" i="8"/>
  <c r="R46" i="8"/>
  <c r="BB46" i="8" s="1"/>
  <c r="AZ46" i="8"/>
  <c r="AR46" i="8"/>
  <c r="AY46" i="8"/>
  <c r="AQ46" i="8"/>
  <c r="AX46" i="8"/>
  <c r="AP46" i="8"/>
  <c r="AW46" i="8"/>
  <c r="AO46" i="8"/>
  <c r="AZ54" i="8"/>
  <c r="AR54" i="8"/>
  <c r="AY54" i="8"/>
  <c r="AQ54" i="8"/>
  <c r="AX54" i="8"/>
  <c r="AP54" i="8"/>
  <c r="AW54" i="8"/>
  <c r="AO54" i="8"/>
  <c r="R62" i="8"/>
  <c r="BB62" i="8" s="1"/>
  <c r="AX62" i="8"/>
  <c r="AP62" i="8"/>
  <c r="AW62" i="8"/>
  <c r="AO62" i="8"/>
  <c r="AV62" i="8"/>
  <c r="AU62" i="8"/>
  <c r="AT62" i="8"/>
  <c r="AS62" i="8"/>
  <c r="AR62" i="8"/>
  <c r="AQ62" i="8"/>
  <c r="AX70" i="8"/>
  <c r="AP70" i="8"/>
  <c r="AW70" i="8"/>
  <c r="AO70" i="8"/>
  <c r="AV70" i="8"/>
  <c r="AU70" i="8"/>
  <c r="AT70" i="8"/>
  <c r="AS70" i="8"/>
  <c r="AR70" i="8"/>
  <c r="AQ70" i="8"/>
  <c r="R78" i="8"/>
  <c r="BB78" i="8" s="1"/>
  <c r="AX78" i="8"/>
  <c r="AP78" i="8"/>
  <c r="AW78" i="8"/>
  <c r="AO78" i="8"/>
  <c r="AV78" i="8"/>
  <c r="AU78" i="8"/>
  <c r="AT78" i="8"/>
  <c r="AS78" i="8"/>
  <c r="AR78" i="8"/>
  <c r="AQ78" i="8"/>
  <c r="T86" i="8"/>
  <c r="BD86" i="8" s="1"/>
  <c r="AT86" i="8"/>
  <c r="AS86" i="8"/>
  <c r="AZ86" i="8"/>
  <c r="AR86" i="8"/>
  <c r="AY86" i="8"/>
  <c r="AQ86" i="8"/>
  <c r="AX86" i="8"/>
  <c r="AW86" i="8"/>
  <c r="AV86" i="8"/>
  <c r="AU86" i="8"/>
  <c r="AO86" i="8"/>
  <c r="AT94" i="8"/>
  <c r="AS94" i="8"/>
  <c r="AZ94" i="8"/>
  <c r="AR94" i="8"/>
  <c r="AY94" i="8"/>
  <c r="AQ94" i="8"/>
  <c r="AX94" i="8"/>
  <c r="AW94" i="8"/>
  <c r="AV94" i="8"/>
  <c r="AU94" i="8"/>
  <c r="AO94" i="8"/>
  <c r="AT102" i="8"/>
  <c r="AS102" i="8"/>
  <c r="AZ102" i="8"/>
  <c r="AR102" i="8"/>
  <c r="AY102" i="8"/>
  <c r="AQ102" i="8"/>
  <c r="AX102" i="8"/>
  <c r="AW102" i="8"/>
  <c r="AV102" i="8"/>
  <c r="AU102" i="8"/>
  <c r="AO102" i="8"/>
  <c r="AX109" i="8"/>
  <c r="AP109" i="8"/>
  <c r="AW109" i="8"/>
  <c r="AO109" i="8"/>
  <c r="AV109" i="8"/>
  <c r="AU109" i="8"/>
  <c r="AT109" i="8"/>
  <c r="AS109" i="8"/>
  <c r="AR109" i="8"/>
  <c r="AQ109" i="8"/>
  <c r="AX117" i="8"/>
  <c r="AP117" i="8"/>
  <c r="AW117" i="8"/>
  <c r="AO117" i="8"/>
  <c r="AV117" i="8"/>
  <c r="AU117" i="8"/>
  <c r="AT117" i="8"/>
  <c r="AS117" i="8"/>
  <c r="AR117" i="8"/>
  <c r="AQ117" i="8"/>
  <c r="AX125" i="8"/>
  <c r="AP125" i="8"/>
  <c r="AW125" i="8"/>
  <c r="AO125" i="8"/>
  <c r="AV125" i="8"/>
  <c r="AU125" i="8"/>
  <c r="AT125" i="8"/>
  <c r="AS125" i="8"/>
  <c r="AR125" i="8"/>
  <c r="AQ125" i="8"/>
  <c r="AX133" i="8"/>
  <c r="AP133" i="8"/>
  <c r="AW133" i="8"/>
  <c r="AO133" i="8"/>
  <c r="AV133" i="8"/>
  <c r="AU133" i="8"/>
  <c r="AT133" i="8"/>
  <c r="AS133" i="8"/>
  <c r="AR133" i="8"/>
  <c r="AQ133" i="8"/>
  <c r="AX141" i="8"/>
  <c r="AP141" i="8"/>
  <c r="AW141" i="8"/>
  <c r="AO141" i="8"/>
  <c r="AV141" i="8"/>
  <c r="AU141" i="8"/>
  <c r="AT141" i="8"/>
  <c r="AS141" i="8"/>
  <c r="AR141" i="8"/>
  <c r="AQ141" i="8"/>
  <c r="AS5" i="8"/>
  <c r="AO6" i="8"/>
  <c r="AW6" i="8"/>
  <c r="AS7" i="8"/>
  <c r="AO8" i="8"/>
  <c r="AW8" i="8"/>
  <c r="AS9" i="8"/>
  <c r="AO10" i="8"/>
  <c r="AW10" i="8"/>
  <c r="AS11" i="8"/>
  <c r="AO12" i="8"/>
  <c r="AW12" i="8"/>
  <c r="AS13" i="8"/>
  <c r="AO14" i="8"/>
  <c r="AW14" i="8"/>
  <c r="AS15" i="8"/>
  <c r="AO16" i="8"/>
  <c r="AW16" i="8"/>
  <c r="AS17" i="8"/>
  <c r="AO18" i="8"/>
  <c r="AW18" i="8"/>
  <c r="AS19" i="8"/>
  <c r="AO20" i="8"/>
  <c r="AW20" i="8"/>
  <c r="AS21" i="8"/>
  <c r="AO22" i="8"/>
  <c r="AW22" i="8"/>
  <c r="AS23" i="8"/>
  <c r="AO24" i="8"/>
  <c r="AW24" i="8"/>
  <c r="AS25" i="8"/>
  <c r="AO26" i="8"/>
  <c r="AW26" i="8"/>
  <c r="AS27" i="8"/>
  <c r="AO28" i="8"/>
  <c r="AO29" i="8"/>
  <c r="AS30" i="8"/>
  <c r="AW31" i="8"/>
  <c r="AO33" i="8"/>
  <c r="AS34" i="8"/>
  <c r="AW35" i="8"/>
  <c r="AO37" i="8"/>
  <c r="AS38" i="8"/>
  <c r="AO41" i="8"/>
  <c r="AS42" i="8"/>
  <c r="AW43" i="8"/>
  <c r="AO45" i="8"/>
  <c r="AS46" i="8"/>
  <c r="AO49" i="8"/>
  <c r="AS50" i="8"/>
  <c r="AW51" i="8"/>
  <c r="AO53" i="8"/>
  <c r="AS54" i="8"/>
  <c r="AW55" i="8"/>
  <c r="AU57" i="8"/>
  <c r="AQ60" i="8"/>
  <c r="AZ66" i="8"/>
  <c r="AY70" i="8"/>
  <c r="AX73" i="8"/>
  <c r="AV77" i="8"/>
  <c r="AU81" i="8"/>
  <c r="AT84" i="8"/>
  <c r="AR91" i="8"/>
  <c r="AQ99" i="8"/>
  <c r="AX104" i="8"/>
  <c r="AV112" i="8"/>
  <c r="AU120" i="8"/>
  <c r="AZ133" i="8"/>
  <c r="AY141" i="8"/>
  <c r="AV39" i="8"/>
  <c r="AU39" i="8"/>
  <c r="AT39" i="8"/>
  <c r="AS39" i="8"/>
  <c r="AV47" i="8"/>
  <c r="AU47" i="8"/>
  <c r="AT47" i="8"/>
  <c r="AS47" i="8"/>
  <c r="AT63" i="8"/>
  <c r="AS63" i="8"/>
  <c r="AZ63" i="8"/>
  <c r="AR63" i="8"/>
  <c r="AY63" i="8"/>
  <c r="AQ63" i="8"/>
  <c r="AX63" i="8"/>
  <c r="AW63" i="8"/>
  <c r="AV63" i="8"/>
  <c r="AU63" i="8"/>
  <c r="AO63" i="8"/>
  <c r="AT71" i="8"/>
  <c r="AS71" i="8"/>
  <c r="AZ71" i="8"/>
  <c r="AR71" i="8"/>
  <c r="AY71" i="8"/>
  <c r="AQ71" i="8"/>
  <c r="AX71" i="8"/>
  <c r="AW71" i="8"/>
  <c r="AV71" i="8"/>
  <c r="AU71" i="8"/>
  <c r="AO71" i="8"/>
  <c r="AX87" i="8"/>
  <c r="AP87" i="8"/>
  <c r="AW87" i="8"/>
  <c r="AO87" i="8"/>
  <c r="AV87" i="8"/>
  <c r="AU87" i="8"/>
  <c r="AZ87" i="8"/>
  <c r="AY87" i="8"/>
  <c r="AT87" i="8"/>
  <c r="AS87" i="8"/>
  <c r="AR87" i="8"/>
  <c r="AQ87" i="8"/>
  <c r="AX95" i="8"/>
  <c r="AP95" i="8"/>
  <c r="AW95" i="8"/>
  <c r="AO95" i="8"/>
  <c r="AV95" i="8"/>
  <c r="AU95" i="8"/>
  <c r="AZ95" i="8"/>
  <c r="AY95" i="8"/>
  <c r="AT95" i="8"/>
  <c r="AS95" i="8"/>
  <c r="AR95" i="8"/>
  <c r="AQ95" i="8"/>
  <c r="AT110" i="8"/>
  <c r="AS110" i="8"/>
  <c r="AZ110" i="8"/>
  <c r="AR110" i="8"/>
  <c r="AY110" i="8"/>
  <c r="AQ110" i="8"/>
  <c r="AX110" i="8"/>
  <c r="AW110" i="8"/>
  <c r="AV110" i="8"/>
  <c r="AU110" i="8"/>
  <c r="AO110" i="8"/>
  <c r="AT118" i="8"/>
  <c r="AS118" i="8"/>
  <c r="AZ118" i="8"/>
  <c r="AR118" i="8"/>
  <c r="AY118" i="8"/>
  <c r="AQ118" i="8"/>
  <c r="AX118" i="8"/>
  <c r="AW118" i="8"/>
  <c r="AV118" i="8"/>
  <c r="AU118" i="8"/>
  <c r="AO118" i="8"/>
  <c r="AT126" i="8"/>
  <c r="AS126" i="8"/>
  <c r="AZ126" i="8"/>
  <c r="AR126" i="8"/>
  <c r="AY126" i="8"/>
  <c r="AQ126" i="8"/>
  <c r="AX126" i="8"/>
  <c r="AW126" i="8"/>
  <c r="AV126" i="8"/>
  <c r="AU126" i="8"/>
  <c r="AO126" i="8"/>
  <c r="AT134" i="8"/>
  <c r="AS134" i="8"/>
  <c r="AZ134" i="8"/>
  <c r="AR134" i="8"/>
  <c r="AY134" i="8"/>
  <c r="AQ134" i="8"/>
  <c r="AX134" i="8"/>
  <c r="AW134" i="8"/>
  <c r="AV134" i="8"/>
  <c r="AU134" i="8"/>
  <c r="AO134" i="8"/>
  <c r="AT5" i="8"/>
  <c r="AP6" i="8"/>
  <c r="AX6" i="8"/>
  <c r="AP8" i="8"/>
  <c r="AP10" i="8"/>
  <c r="AP12" i="8"/>
  <c r="AX12" i="8"/>
  <c r="AP14" i="8"/>
  <c r="AP16" i="8"/>
  <c r="AX16" i="8"/>
  <c r="AT17" i="8"/>
  <c r="AP18" i="8"/>
  <c r="AP20" i="8"/>
  <c r="AX20" i="8"/>
  <c r="AP22" i="8"/>
  <c r="AX22" i="8"/>
  <c r="AP24" i="8"/>
  <c r="AP26" i="8"/>
  <c r="AP28" i="8"/>
  <c r="AP29" i="8"/>
  <c r="AT30" i="8"/>
  <c r="AX31" i="8"/>
  <c r="AP33" i="8"/>
  <c r="AT34" i="8"/>
  <c r="AX35" i="8"/>
  <c r="AP37" i="8"/>
  <c r="AT38" i="8"/>
  <c r="AX39" i="8"/>
  <c r="AP41" i="8"/>
  <c r="AT42" i="8"/>
  <c r="AX43" i="8"/>
  <c r="AP45" i="8"/>
  <c r="AT46" i="8"/>
  <c r="AX47" i="8"/>
  <c r="AP49" i="8"/>
  <c r="AT50" i="8"/>
  <c r="AX51" i="8"/>
  <c r="AP53" i="8"/>
  <c r="AT54" i="8"/>
  <c r="AX55" i="8"/>
  <c r="AV57" i="8"/>
  <c r="AR60" i="8"/>
  <c r="AQ64" i="8"/>
  <c r="AP67" i="8"/>
  <c r="AZ70" i="8"/>
  <c r="AY74" i="8"/>
  <c r="AX77" i="8"/>
  <c r="AV81" i="8"/>
  <c r="AY85" i="8"/>
  <c r="AT91" i="8"/>
  <c r="AR99" i="8"/>
  <c r="AQ107" i="8"/>
  <c r="AX112" i="8"/>
  <c r="AV120" i="8"/>
  <c r="AU128" i="8"/>
  <c r="AP134" i="8"/>
  <c r="AZ141" i="8"/>
  <c r="R42" i="8"/>
  <c r="BB42" i="8" s="1"/>
  <c r="U139" i="8"/>
  <c r="BE139" i="8" s="1"/>
  <c r="R38" i="8"/>
  <c r="BB38" i="8" s="1"/>
  <c r="K10" i="8"/>
  <c r="W10" i="8"/>
  <c r="BG10" i="8" s="1"/>
  <c r="V10" i="8"/>
  <c r="BF10" i="8" s="1"/>
  <c r="AB10" i="8"/>
  <c r="BL10" i="8" s="1"/>
  <c r="T10" i="8"/>
  <c r="BD10" i="8" s="1"/>
  <c r="AA10" i="8"/>
  <c r="BK10" i="8" s="1"/>
  <c r="S10" i="8"/>
  <c r="BC10" i="8" s="1"/>
  <c r="Q10" i="8"/>
  <c r="BA10" i="8" s="1"/>
  <c r="Z10" i="8"/>
  <c r="BJ10" i="8" s="1"/>
  <c r="X10" i="8"/>
  <c r="BH10" i="8" s="1"/>
  <c r="U10" i="8"/>
  <c r="BE10" i="8" s="1"/>
  <c r="Y10" i="8"/>
  <c r="BI10" i="8" s="1"/>
  <c r="I26" i="8"/>
  <c r="W26" i="8"/>
  <c r="BG26" i="8" s="1"/>
  <c r="V26" i="8"/>
  <c r="BF26" i="8" s="1"/>
  <c r="AB26" i="8"/>
  <c r="BL26" i="8" s="1"/>
  <c r="T26" i="8"/>
  <c r="BD26" i="8" s="1"/>
  <c r="AA26" i="8"/>
  <c r="BK26" i="8" s="1"/>
  <c r="S26" i="8"/>
  <c r="BC26" i="8" s="1"/>
  <c r="Q26" i="8"/>
  <c r="BA26" i="8" s="1"/>
  <c r="Z26" i="8"/>
  <c r="BJ26" i="8" s="1"/>
  <c r="X26" i="8"/>
  <c r="BH26" i="8" s="1"/>
  <c r="U26" i="8"/>
  <c r="BE26" i="8" s="1"/>
  <c r="Y26" i="8"/>
  <c r="BI26" i="8" s="1"/>
  <c r="F27" i="8"/>
  <c r="AA27" i="8"/>
  <c r="BK27" i="8" s="1"/>
  <c r="S27" i="8"/>
  <c r="BC27" i="8" s="1"/>
  <c r="Z27" i="8"/>
  <c r="BJ27" i="8" s="1"/>
  <c r="R27" i="8"/>
  <c r="BB27" i="8" s="1"/>
  <c r="X27" i="8"/>
  <c r="BH27" i="8" s="1"/>
  <c r="W27" i="8"/>
  <c r="BG27" i="8" s="1"/>
  <c r="U27" i="8"/>
  <c r="BE27" i="8" s="1"/>
  <c r="T27" i="8"/>
  <c r="BD27" i="8" s="1"/>
  <c r="Q27" i="8"/>
  <c r="BA27" i="8" s="1"/>
  <c r="AB27" i="8"/>
  <c r="BL27" i="8" s="1"/>
  <c r="Y27" i="8"/>
  <c r="BI27" i="8" s="1"/>
  <c r="O34" i="8"/>
  <c r="W34" i="8"/>
  <c r="BG34" i="8" s="1"/>
  <c r="V34" i="8"/>
  <c r="BF34" i="8" s="1"/>
  <c r="AB34" i="8"/>
  <c r="BL34" i="8" s="1"/>
  <c r="T34" i="8"/>
  <c r="BD34" i="8" s="1"/>
  <c r="AA34" i="8"/>
  <c r="BK34" i="8" s="1"/>
  <c r="S34" i="8"/>
  <c r="BC34" i="8" s="1"/>
  <c r="Q34" i="8"/>
  <c r="BA34" i="8" s="1"/>
  <c r="Z34" i="8"/>
  <c r="BJ34" i="8" s="1"/>
  <c r="X34" i="8"/>
  <c r="BH34" i="8" s="1"/>
  <c r="U34" i="8"/>
  <c r="BE34" i="8" s="1"/>
  <c r="Y34" i="8"/>
  <c r="BI34" i="8" s="1"/>
  <c r="R34" i="8"/>
  <c r="BB34" i="8" s="1"/>
  <c r="X104" i="8"/>
  <c r="BH104" i="8" s="1"/>
  <c r="W104" i="8"/>
  <c r="BG104" i="8" s="1"/>
  <c r="V104" i="8"/>
  <c r="BF104" i="8" s="1"/>
  <c r="U104" i="8"/>
  <c r="BE104" i="8" s="1"/>
  <c r="AA104" i="8"/>
  <c r="BK104" i="8" s="1"/>
  <c r="S104" i="8"/>
  <c r="BC104" i="8" s="1"/>
  <c r="Z104" i="8"/>
  <c r="BJ104" i="8" s="1"/>
  <c r="R104" i="8"/>
  <c r="BB104" i="8" s="1"/>
  <c r="T104" i="8"/>
  <c r="BD104" i="8" s="1"/>
  <c r="Q104" i="8"/>
  <c r="BA104" i="8" s="1"/>
  <c r="AB104" i="8"/>
  <c r="BL104" i="8" s="1"/>
  <c r="Y104" i="8"/>
  <c r="BI104" i="8" s="1"/>
  <c r="BQ13" i="8"/>
  <c r="AA13" i="8"/>
  <c r="BK13" i="8" s="1"/>
  <c r="S13" i="8"/>
  <c r="BC13" i="8" s="1"/>
  <c r="Z13" i="8"/>
  <c r="BJ13" i="8" s="1"/>
  <c r="R13" i="8"/>
  <c r="BB13" i="8" s="1"/>
  <c r="X13" i="8"/>
  <c r="BH13" i="8" s="1"/>
  <c r="W13" i="8"/>
  <c r="BG13" i="8" s="1"/>
  <c r="AB13" i="8"/>
  <c r="BL13" i="8" s="1"/>
  <c r="Y13" i="8"/>
  <c r="BI13" i="8" s="1"/>
  <c r="V13" i="8"/>
  <c r="BF13" i="8" s="1"/>
  <c r="T13" i="8"/>
  <c r="BD13" i="8" s="1"/>
  <c r="Q13" i="8"/>
  <c r="BA13" i="8" s="1"/>
  <c r="U13" i="8"/>
  <c r="BE13" i="8" s="1"/>
  <c r="K14" i="8"/>
  <c r="W14" i="8"/>
  <c r="BG14" i="8" s="1"/>
  <c r="V14" i="8"/>
  <c r="BF14" i="8" s="1"/>
  <c r="AB14" i="8"/>
  <c r="BL14" i="8" s="1"/>
  <c r="T14" i="8"/>
  <c r="BD14" i="8" s="1"/>
  <c r="AA14" i="8"/>
  <c r="BK14" i="8" s="1"/>
  <c r="S14" i="8"/>
  <c r="BC14" i="8" s="1"/>
  <c r="Q14" i="8"/>
  <c r="BA14" i="8" s="1"/>
  <c r="Z14" i="8"/>
  <c r="BJ14" i="8" s="1"/>
  <c r="X14" i="8"/>
  <c r="BH14" i="8" s="1"/>
  <c r="U14" i="8"/>
  <c r="BE14" i="8" s="1"/>
  <c r="Y14" i="8"/>
  <c r="BI14" i="8" s="1"/>
  <c r="R14" i="8"/>
  <c r="BB14" i="8" s="1"/>
  <c r="K29" i="8"/>
  <c r="AA29" i="8"/>
  <c r="BK29" i="8" s="1"/>
  <c r="S29" i="8"/>
  <c r="BC29" i="8" s="1"/>
  <c r="Z29" i="8"/>
  <c r="BJ29" i="8" s="1"/>
  <c r="R29" i="8"/>
  <c r="BB29" i="8" s="1"/>
  <c r="X29" i="8"/>
  <c r="BH29" i="8" s="1"/>
  <c r="W29" i="8"/>
  <c r="BG29" i="8" s="1"/>
  <c r="AB29" i="8"/>
  <c r="BL29" i="8" s="1"/>
  <c r="Y29" i="8"/>
  <c r="BI29" i="8" s="1"/>
  <c r="V29" i="8"/>
  <c r="BF29" i="8" s="1"/>
  <c r="T29" i="8"/>
  <c r="BD29" i="8" s="1"/>
  <c r="Q29" i="8"/>
  <c r="BA29" i="8" s="1"/>
  <c r="U29" i="8"/>
  <c r="BE29" i="8" s="1"/>
  <c r="O30" i="8"/>
  <c r="W30" i="8"/>
  <c r="BG30" i="8" s="1"/>
  <c r="V30" i="8"/>
  <c r="BF30" i="8" s="1"/>
  <c r="AB30" i="8"/>
  <c r="BL30" i="8" s="1"/>
  <c r="T30" i="8"/>
  <c r="BD30" i="8" s="1"/>
  <c r="AA30" i="8"/>
  <c r="BK30" i="8" s="1"/>
  <c r="S30" i="8"/>
  <c r="BC30" i="8" s="1"/>
  <c r="Q30" i="8"/>
  <c r="BA30" i="8" s="1"/>
  <c r="Z30" i="8"/>
  <c r="BJ30" i="8" s="1"/>
  <c r="X30" i="8"/>
  <c r="BH30" i="8" s="1"/>
  <c r="U30" i="8"/>
  <c r="BE30" i="8" s="1"/>
  <c r="Y30" i="8"/>
  <c r="BI30" i="8" s="1"/>
  <c r="R30" i="8"/>
  <c r="BB30" i="8" s="1"/>
  <c r="X92" i="8"/>
  <c r="BH92" i="8" s="1"/>
  <c r="W92" i="8"/>
  <c r="BG92" i="8" s="1"/>
  <c r="V92" i="8"/>
  <c r="BF92" i="8" s="1"/>
  <c r="U92" i="8"/>
  <c r="BE92" i="8" s="1"/>
  <c r="AA92" i="8"/>
  <c r="BK92" i="8" s="1"/>
  <c r="S92" i="8"/>
  <c r="BC92" i="8" s="1"/>
  <c r="Z92" i="8"/>
  <c r="BJ92" i="8" s="1"/>
  <c r="R92" i="8"/>
  <c r="BB92" i="8" s="1"/>
  <c r="AB92" i="8"/>
  <c r="BL92" i="8" s="1"/>
  <c r="Y92" i="8"/>
  <c r="BI92" i="8" s="1"/>
  <c r="T92" i="8"/>
  <c r="BD92" i="8" s="1"/>
  <c r="Q92" i="8"/>
  <c r="BA92" i="8" s="1"/>
  <c r="X136" i="8"/>
  <c r="BH136" i="8" s="1"/>
  <c r="W136" i="8"/>
  <c r="BG136" i="8" s="1"/>
  <c r="V136" i="8"/>
  <c r="BF136" i="8" s="1"/>
  <c r="U136" i="8"/>
  <c r="BE136" i="8" s="1"/>
  <c r="AA136" i="8"/>
  <c r="BK136" i="8" s="1"/>
  <c r="S136" i="8"/>
  <c r="BC136" i="8" s="1"/>
  <c r="Z136" i="8"/>
  <c r="BJ136" i="8" s="1"/>
  <c r="R136" i="8"/>
  <c r="BB136" i="8" s="1"/>
  <c r="T136" i="8"/>
  <c r="BD136" i="8" s="1"/>
  <c r="Q136" i="8"/>
  <c r="BA136" i="8" s="1"/>
  <c r="AB136" i="8"/>
  <c r="BL136" i="8" s="1"/>
  <c r="Y136" i="8"/>
  <c r="BI136" i="8" s="1"/>
  <c r="BS11" i="8"/>
  <c r="AA11" i="8"/>
  <c r="BK11" i="8" s="1"/>
  <c r="S11" i="8"/>
  <c r="BC11" i="8" s="1"/>
  <c r="Z11" i="8"/>
  <c r="BJ11" i="8" s="1"/>
  <c r="R11" i="8"/>
  <c r="BB11" i="8" s="1"/>
  <c r="X11" i="8"/>
  <c r="BH11" i="8" s="1"/>
  <c r="W11" i="8"/>
  <c r="BG11" i="8" s="1"/>
  <c r="U11" i="8"/>
  <c r="BE11" i="8" s="1"/>
  <c r="T11" i="8"/>
  <c r="BD11" i="8" s="1"/>
  <c r="Q11" i="8"/>
  <c r="BA11" i="8" s="1"/>
  <c r="AB11" i="8"/>
  <c r="BL11" i="8" s="1"/>
  <c r="Y11" i="8"/>
  <c r="BI11" i="8" s="1"/>
  <c r="I15" i="8"/>
  <c r="AA15" i="8"/>
  <c r="BK15" i="8" s="1"/>
  <c r="S15" i="8"/>
  <c r="BC15" i="8" s="1"/>
  <c r="Z15" i="8"/>
  <c r="BJ15" i="8" s="1"/>
  <c r="R15" i="8"/>
  <c r="BB15" i="8" s="1"/>
  <c r="X15" i="8"/>
  <c r="BH15" i="8" s="1"/>
  <c r="W15" i="8"/>
  <c r="BG15" i="8" s="1"/>
  <c r="U15" i="8"/>
  <c r="BE15" i="8" s="1"/>
  <c r="T15" i="8"/>
  <c r="BD15" i="8" s="1"/>
  <c r="Q15" i="8"/>
  <c r="BA15" i="8" s="1"/>
  <c r="AB15" i="8"/>
  <c r="BL15" i="8" s="1"/>
  <c r="Y15" i="8"/>
  <c r="BI15" i="8" s="1"/>
  <c r="N31" i="8"/>
  <c r="AA31" i="8"/>
  <c r="BK31" i="8" s="1"/>
  <c r="S31" i="8"/>
  <c r="BC31" i="8" s="1"/>
  <c r="Z31" i="8"/>
  <c r="BJ31" i="8" s="1"/>
  <c r="R31" i="8"/>
  <c r="BB31" i="8" s="1"/>
  <c r="X31" i="8"/>
  <c r="BH31" i="8" s="1"/>
  <c r="W31" i="8"/>
  <c r="BG31" i="8" s="1"/>
  <c r="U31" i="8"/>
  <c r="BE31" i="8" s="1"/>
  <c r="T31" i="8"/>
  <c r="BD31" i="8" s="1"/>
  <c r="Q31" i="8"/>
  <c r="BA31" i="8" s="1"/>
  <c r="AB31" i="8"/>
  <c r="BL31" i="8" s="1"/>
  <c r="Y31" i="8"/>
  <c r="BI31" i="8" s="1"/>
  <c r="AB97" i="8"/>
  <c r="BL97" i="8" s="1"/>
  <c r="T97" i="8"/>
  <c r="BD97" i="8" s="1"/>
  <c r="AA97" i="8"/>
  <c r="BK97" i="8" s="1"/>
  <c r="S97" i="8"/>
  <c r="BC97" i="8" s="1"/>
  <c r="Z97" i="8"/>
  <c r="BJ97" i="8" s="1"/>
  <c r="R97" i="8"/>
  <c r="BB97" i="8" s="1"/>
  <c r="Y97" i="8"/>
  <c r="BI97" i="8" s="1"/>
  <c r="Q97" i="8"/>
  <c r="BA97" i="8" s="1"/>
  <c r="W97" i="8"/>
  <c r="BG97" i="8" s="1"/>
  <c r="V97" i="8"/>
  <c r="BF97" i="8" s="1"/>
  <c r="X97" i="8"/>
  <c r="BH97" i="8" s="1"/>
  <c r="U97" i="8"/>
  <c r="BE97" i="8" s="1"/>
  <c r="R26" i="8"/>
  <c r="BB26" i="8" s="1"/>
  <c r="X128" i="8"/>
  <c r="BH128" i="8" s="1"/>
  <c r="W128" i="8"/>
  <c r="BG128" i="8" s="1"/>
  <c r="V128" i="8"/>
  <c r="BF128" i="8" s="1"/>
  <c r="U128" i="8"/>
  <c r="BE128" i="8" s="1"/>
  <c r="AA128" i="8"/>
  <c r="BK128" i="8" s="1"/>
  <c r="S128" i="8"/>
  <c r="BC128" i="8" s="1"/>
  <c r="Z128" i="8"/>
  <c r="BJ128" i="8" s="1"/>
  <c r="R128" i="8"/>
  <c r="BB128" i="8" s="1"/>
  <c r="T128" i="8"/>
  <c r="BD128" i="8" s="1"/>
  <c r="Q128" i="8"/>
  <c r="BA128" i="8" s="1"/>
  <c r="Y128" i="8"/>
  <c r="BI128" i="8" s="1"/>
  <c r="AB128" i="8"/>
  <c r="BL128" i="8" s="1"/>
  <c r="V27" i="8"/>
  <c r="BF27" i="8" s="1"/>
  <c r="E18" i="8"/>
  <c r="W18" i="8"/>
  <c r="BG18" i="8" s="1"/>
  <c r="V18" i="8"/>
  <c r="BF18" i="8" s="1"/>
  <c r="AB18" i="8"/>
  <c r="BL18" i="8" s="1"/>
  <c r="T18" i="8"/>
  <c r="BD18" i="8" s="1"/>
  <c r="AA18" i="8"/>
  <c r="BK18" i="8" s="1"/>
  <c r="S18" i="8"/>
  <c r="BC18" i="8" s="1"/>
  <c r="Q18" i="8"/>
  <c r="BA18" i="8" s="1"/>
  <c r="Z18" i="8"/>
  <c r="BJ18" i="8" s="1"/>
  <c r="X18" i="8"/>
  <c r="BH18" i="8" s="1"/>
  <c r="U18" i="8"/>
  <c r="BE18" i="8" s="1"/>
  <c r="Y18" i="8"/>
  <c r="BI18" i="8" s="1"/>
  <c r="R18" i="8"/>
  <c r="BB18" i="8" s="1"/>
  <c r="F19" i="8"/>
  <c r="AA19" i="8"/>
  <c r="BK19" i="8" s="1"/>
  <c r="S19" i="8"/>
  <c r="BC19" i="8" s="1"/>
  <c r="Z19" i="8"/>
  <c r="BJ19" i="8" s="1"/>
  <c r="R19" i="8"/>
  <c r="BB19" i="8" s="1"/>
  <c r="X19" i="8"/>
  <c r="BH19" i="8" s="1"/>
  <c r="W19" i="8"/>
  <c r="BG19" i="8" s="1"/>
  <c r="U19" i="8"/>
  <c r="BE19" i="8" s="1"/>
  <c r="T19" i="8"/>
  <c r="BD19" i="8" s="1"/>
  <c r="Q19" i="8"/>
  <c r="BA19" i="8" s="1"/>
  <c r="AB19" i="8"/>
  <c r="BL19" i="8" s="1"/>
  <c r="Y19" i="8"/>
  <c r="BI19" i="8" s="1"/>
  <c r="V19" i="8"/>
  <c r="BF19" i="8" s="1"/>
  <c r="N37" i="8"/>
  <c r="AA37" i="8"/>
  <c r="BK37" i="8" s="1"/>
  <c r="S37" i="8"/>
  <c r="BC37" i="8" s="1"/>
  <c r="Z37" i="8"/>
  <c r="BJ37" i="8" s="1"/>
  <c r="R37" i="8"/>
  <c r="BB37" i="8" s="1"/>
  <c r="X37" i="8"/>
  <c r="BH37" i="8" s="1"/>
  <c r="W37" i="8"/>
  <c r="BG37" i="8" s="1"/>
  <c r="AB37" i="8"/>
  <c r="BL37" i="8" s="1"/>
  <c r="Y37" i="8"/>
  <c r="BI37" i="8" s="1"/>
  <c r="V37" i="8"/>
  <c r="BF37" i="8" s="1"/>
  <c r="T37" i="8"/>
  <c r="BD37" i="8" s="1"/>
  <c r="Q37" i="8"/>
  <c r="BA37" i="8" s="1"/>
  <c r="U37" i="8"/>
  <c r="BE37" i="8" s="1"/>
  <c r="R10" i="8"/>
  <c r="BB10" i="8" s="1"/>
  <c r="V31" i="8"/>
  <c r="BF31" i="8" s="1"/>
  <c r="K6" i="8"/>
  <c r="W6" i="8"/>
  <c r="BG6" i="8" s="1"/>
  <c r="V6" i="8"/>
  <c r="BF6" i="8" s="1"/>
  <c r="AB6" i="8"/>
  <c r="BL6" i="8" s="1"/>
  <c r="T6" i="8"/>
  <c r="BD6" i="8" s="1"/>
  <c r="AA6" i="8"/>
  <c r="BK6" i="8" s="1"/>
  <c r="S6" i="8"/>
  <c r="BC6" i="8" s="1"/>
  <c r="Q6" i="8"/>
  <c r="BA6" i="8" s="1"/>
  <c r="Z6" i="8"/>
  <c r="BJ6" i="8" s="1"/>
  <c r="X6" i="8"/>
  <c r="BH6" i="8" s="1"/>
  <c r="U6" i="8"/>
  <c r="BE6" i="8" s="1"/>
  <c r="Y6" i="8"/>
  <c r="BI6" i="8" s="1"/>
  <c r="I21" i="8"/>
  <c r="AA21" i="8"/>
  <c r="BK21" i="8" s="1"/>
  <c r="S21" i="8"/>
  <c r="BC21" i="8" s="1"/>
  <c r="Z21" i="8"/>
  <c r="BJ21" i="8" s="1"/>
  <c r="R21" i="8"/>
  <c r="BB21" i="8" s="1"/>
  <c r="X21" i="8"/>
  <c r="BH21" i="8" s="1"/>
  <c r="W21" i="8"/>
  <c r="BG21" i="8" s="1"/>
  <c r="AB21" i="8"/>
  <c r="BL21" i="8" s="1"/>
  <c r="Y21" i="8"/>
  <c r="BI21" i="8" s="1"/>
  <c r="V21" i="8"/>
  <c r="BF21" i="8" s="1"/>
  <c r="T21" i="8"/>
  <c r="BD21" i="8" s="1"/>
  <c r="Q21" i="8"/>
  <c r="BA21" i="8" s="1"/>
  <c r="U21" i="8"/>
  <c r="BE21" i="8" s="1"/>
  <c r="O22" i="8"/>
  <c r="W22" i="8"/>
  <c r="BG22" i="8" s="1"/>
  <c r="V22" i="8"/>
  <c r="BF22" i="8" s="1"/>
  <c r="AB22" i="8"/>
  <c r="BL22" i="8" s="1"/>
  <c r="T22" i="8"/>
  <c r="BD22" i="8" s="1"/>
  <c r="AA22" i="8"/>
  <c r="BK22" i="8" s="1"/>
  <c r="S22" i="8"/>
  <c r="BC22" i="8" s="1"/>
  <c r="Q22" i="8"/>
  <c r="BA22" i="8" s="1"/>
  <c r="Z22" i="8"/>
  <c r="BJ22" i="8" s="1"/>
  <c r="X22" i="8"/>
  <c r="BH22" i="8" s="1"/>
  <c r="U22" i="8"/>
  <c r="BE22" i="8" s="1"/>
  <c r="Y22" i="8"/>
  <c r="BI22" i="8" s="1"/>
  <c r="O120" i="8"/>
  <c r="X120" i="8"/>
  <c r="BH120" i="8" s="1"/>
  <c r="W120" i="8"/>
  <c r="BG120" i="8" s="1"/>
  <c r="V120" i="8"/>
  <c r="BF120" i="8" s="1"/>
  <c r="U120" i="8"/>
  <c r="BE120" i="8" s="1"/>
  <c r="AA120" i="8"/>
  <c r="BK120" i="8" s="1"/>
  <c r="S120" i="8"/>
  <c r="BC120" i="8" s="1"/>
  <c r="Z120" i="8"/>
  <c r="BJ120" i="8" s="1"/>
  <c r="R120" i="8"/>
  <c r="BB120" i="8" s="1"/>
  <c r="T120" i="8"/>
  <c r="BD120" i="8" s="1"/>
  <c r="Q120" i="8"/>
  <c r="BA120" i="8" s="1"/>
  <c r="AB120" i="8"/>
  <c r="BL120" i="8" s="1"/>
  <c r="Y120" i="8"/>
  <c r="BI120" i="8" s="1"/>
  <c r="V11" i="8"/>
  <c r="BF11" i="8" s="1"/>
  <c r="BR5" i="8"/>
  <c r="AA5" i="8"/>
  <c r="BK5" i="8" s="1"/>
  <c r="S5" i="8"/>
  <c r="BC5" i="8" s="1"/>
  <c r="Z5" i="8"/>
  <c r="BJ5" i="8" s="1"/>
  <c r="R5" i="8"/>
  <c r="BB5" i="8" s="1"/>
  <c r="X5" i="8"/>
  <c r="BH5" i="8" s="1"/>
  <c r="W5" i="8"/>
  <c r="BG5" i="8" s="1"/>
  <c r="AB5" i="8"/>
  <c r="BL5" i="8" s="1"/>
  <c r="Y5" i="8"/>
  <c r="BI5" i="8" s="1"/>
  <c r="V5" i="8"/>
  <c r="BF5" i="8" s="1"/>
  <c r="T5" i="8"/>
  <c r="BD5" i="8" s="1"/>
  <c r="U5" i="8"/>
  <c r="BE5" i="8" s="1"/>
  <c r="BU7" i="8"/>
  <c r="AA7" i="8"/>
  <c r="BK7" i="8" s="1"/>
  <c r="S7" i="8"/>
  <c r="BC7" i="8" s="1"/>
  <c r="Z7" i="8"/>
  <c r="BJ7" i="8" s="1"/>
  <c r="R7" i="8"/>
  <c r="BB7" i="8" s="1"/>
  <c r="X7" i="8"/>
  <c r="BH7" i="8" s="1"/>
  <c r="W7" i="8"/>
  <c r="BG7" i="8" s="1"/>
  <c r="U7" i="8"/>
  <c r="BE7" i="8" s="1"/>
  <c r="T7" i="8"/>
  <c r="BD7" i="8" s="1"/>
  <c r="Q7" i="8"/>
  <c r="BA7" i="8" s="1"/>
  <c r="AB7" i="8"/>
  <c r="BL7" i="8" s="1"/>
  <c r="Y7" i="8"/>
  <c r="BI7" i="8" s="1"/>
  <c r="V7" i="8"/>
  <c r="BF7" i="8" s="1"/>
  <c r="M23" i="8"/>
  <c r="AA23" i="8"/>
  <c r="BK23" i="8" s="1"/>
  <c r="S23" i="8"/>
  <c r="BC23" i="8" s="1"/>
  <c r="Z23" i="8"/>
  <c r="BJ23" i="8" s="1"/>
  <c r="R23" i="8"/>
  <c r="BB23" i="8" s="1"/>
  <c r="X23" i="8"/>
  <c r="BH23" i="8" s="1"/>
  <c r="W23" i="8"/>
  <c r="BG23" i="8" s="1"/>
  <c r="U23" i="8"/>
  <c r="BE23" i="8" s="1"/>
  <c r="T23" i="8"/>
  <c r="BD23" i="8" s="1"/>
  <c r="Q23" i="8"/>
  <c r="BA23" i="8" s="1"/>
  <c r="AB23" i="8"/>
  <c r="BL23" i="8" s="1"/>
  <c r="Y23" i="8"/>
  <c r="BI23" i="8" s="1"/>
  <c r="V23" i="8"/>
  <c r="BF23" i="8" s="1"/>
  <c r="F35" i="8"/>
  <c r="AA35" i="8"/>
  <c r="BK35" i="8" s="1"/>
  <c r="S35" i="8"/>
  <c r="BC35" i="8" s="1"/>
  <c r="Z35" i="8"/>
  <c r="BJ35" i="8" s="1"/>
  <c r="R35" i="8"/>
  <c r="BB35" i="8" s="1"/>
  <c r="X35" i="8"/>
  <c r="BH35" i="8" s="1"/>
  <c r="W35" i="8"/>
  <c r="BG35" i="8" s="1"/>
  <c r="U35" i="8"/>
  <c r="BE35" i="8" s="1"/>
  <c r="T35" i="8"/>
  <c r="BD35" i="8" s="1"/>
  <c r="Q35" i="8"/>
  <c r="BA35" i="8" s="1"/>
  <c r="AB35" i="8"/>
  <c r="BL35" i="8" s="1"/>
  <c r="Y35" i="8"/>
  <c r="BI35" i="8" s="1"/>
  <c r="V35" i="8"/>
  <c r="BF35" i="8" s="1"/>
  <c r="V15" i="8"/>
  <c r="BF15" i="8" s="1"/>
  <c r="F43" i="8"/>
  <c r="U43" i="8"/>
  <c r="BE43" i="8" s="1"/>
  <c r="AB43" i="8"/>
  <c r="BL43" i="8" s="1"/>
  <c r="T43" i="8"/>
  <c r="BD43" i="8" s="1"/>
  <c r="AA43" i="8"/>
  <c r="BK43" i="8" s="1"/>
  <c r="S43" i="8"/>
  <c r="BC43" i="8" s="1"/>
  <c r="Z43" i="8"/>
  <c r="BJ43" i="8" s="1"/>
  <c r="R43" i="8"/>
  <c r="BB43" i="8" s="1"/>
  <c r="Y43" i="8"/>
  <c r="BI43" i="8" s="1"/>
  <c r="Q43" i="8"/>
  <c r="BA43" i="8" s="1"/>
  <c r="X43" i="8"/>
  <c r="BH43" i="8" s="1"/>
  <c r="W43" i="8"/>
  <c r="BG43" i="8" s="1"/>
  <c r="V43" i="8"/>
  <c r="BF43" i="8" s="1"/>
  <c r="I45" i="8"/>
  <c r="U45" i="8"/>
  <c r="BE45" i="8" s="1"/>
  <c r="AB45" i="8"/>
  <c r="BL45" i="8" s="1"/>
  <c r="T45" i="8"/>
  <c r="BD45" i="8" s="1"/>
  <c r="AA45" i="8"/>
  <c r="BK45" i="8" s="1"/>
  <c r="S45" i="8"/>
  <c r="BC45" i="8" s="1"/>
  <c r="Z45" i="8"/>
  <c r="BJ45" i="8" s="1"/>
  <c r="R45" i="8"/>
  <c r="BB45" i="8" s="1"/>
  <c r="Y45" i="8"/>
  <c r="BI45" i="8" s="1"/>
  <c r="Q45" i="8"/>
  <c r="BA45" i="8" s="1"/>
  <c r="X45" i="8"/>
  <c r="BH45" i="8" s="1"/>
  <c r="W45" i="8"/>
  <c r="BG45" i="8" s="1"/>
  <c r="V45" i="8"/>
  <c r="BF45" i="8" s="1"/>
  <c r="O51" i="8"/>
  <c r="U51" i="8"/>
  <c r="BE51" i="8" s="1"/>
  <c r="AB51" i="8"/>
  <c r="BL51" i="8" s="1"/>
  <c r="T51" i="8"/>
  <c r="BD51" i="8" s="1"/>
  <c r="AA51" i="8"/>
  <c r="BK51" i="8" s="1"/>
  <c r="S51" i="8"/>
  <c r="BC51" i="8" s="1"/>
  <c r="Z51" i="8"/>
  <c r="BJ51" i="8" s="1"/>
  <c r="R51" i="8"/>
  <c r="BB51" i="8" s="1"/>
  <c r="Y51" i="8"/>
  <c r="BI51" i="8" s="1"/>
  <c r="Q51" i="8"/>
  <c r="BA51" i="8" s="1"/>
  <c r="X51" i="8"/>
  <c r="BH51" i="8" s="1"/>
  <c r="W51" i="8"/>
  <c r="BG51" i="8" s="1"/>
  <c r="V51" i="8"/>
  <c r="BF51" i="8" s="1"/>
  <c r="U53" i="8"/>
  <c r="BE53" i="8" s="1"/>
  <c r="AB53" i="8"/>
  <c r="BL53" i="8" s="1"/>
  <c r="T53" i="8"/>
  <c r="BD53" i="8" s="1"/>
  <c r="AA53" i="8"/>
  <c r="BK53" i="8" s="1"/>
  <c r="S53" i="8"/>
  <c r="BC53" i="8" s="1"/>
  <c r="Z53" i="8"/>
  <c r="BJ53" i="8" s="1"/>
  <c r="R53" i="8"/>
  <c r="BB53" i="8" s="1"/>
  <c r="Y53" i="8"/>
  <c r="BI53" i="8" s="1"/>
  <c r="Q53" i="8"/>
  <c r="BA53" i="8" s="1"/>
  <c r="X53" i="8"/>
  <c r="BH53" i="8" s="1"/>
  <c r="V53" i="8"/>
  <c r="BF53" i="8" s="1"/>
  <c r="W53" i="8"/>
  <c r="BG53" i="8" s="1"/>
  <c r="O59" i="8"/>
  <c r="U59" i="8"/>
  <c r="BE59" i="8" s="1"/>
  <c r="AB59" i="8"/>
  <c r="BL59" i="8" s="1"/>
  <c r="T59" i="8"/>
  <c r="BD59" i="8" s="1"/>
  <c r="AA59" i="8"/>
  <c r="BK59" i="8" s="1"/>
  <c r="S59" i="8"/>
  <c r="BC59" i="8" s="1"/>
  <c r="Z59" i="8"/>
  <c r="BJ59" i="8" s="1"/>
  <c r="R59" i="8"/>
  <c r="BB59" i="8" s="1"/>
  <c r="Y59" i="8"/>
  <c r="BI59" i="8" s="1"/>
  <c r="Q59" i="8"/>
  <c r="BA59" i="8" s="1"/>
  <c r="X59" i="8"/>
  <c r="BH59" i="8" s="1"/>
  <c r="W59" i="8"/>
  <c r="BG59" i="8" s="1"/>
  <c r="V59" i="8"/>
  <c r="BF59" i="8" s="1"/>
  <c r="M61" i="8"/>
  <c r="U61" i="8"/>
  <c r="BE61" i="8" s="1"/>
  <c r="AB61" i="8"/>
  <c r="BL61" i="8" s="1"/>
  <c r="T61" i="8"/>
  <c r="BD61" i="8" s="1"/>
  <c r="AA61" i="8"/>
  <c r="BK61" i="8" s="1"/>
  <c r="S61" i="8"/>
  <c r="BC61" i="8" s="1"/>
  <c r="Z61" i="8"/>
  <c r="BJ61" i="8" s="1"/>
  <c r="R61" i="8"/>
  <c r="BB61" i="8" s="1"/>
  <c r="Y61" i="8"/>
  <c r="BI61" i="8" s="1"/>
  <c r="Q61" i="8"/>
  <c r="BA61" i="8" s="1"/>
  <c r="X61" i="8"/>
  <c r="BH61" i="8" s="1"/>
  <c r="W61" i="8"/>
  <c r="BG61" i="8" s="1"/>
  <c r="V61" i="8"/>
  <c r="BF61" i="8" s="1"/>
  <c r="O67" i="8"/>
  <c r="U67" i="8"/>
  <c r="BE67" i="8" s="1"/>
  <c r="AB67" i="8"/>
  <c r="BL67" i="8" s="1"/>
  <c r="T67" i="8"/>
  <c r="BD67" i="8" s="1"/>
  <c r="AA67" i="8"/>
  <c r="BK67" i="8" s="1"/>
  <c r="S67" i="8"/>
  <c r="BC67" i="8" s="1"/>
  <c r="Z67" i="8"/>
  <c r="BJ67" i="8" s="1"/>
  <c r="R67" i="8"/>
  <c r="BB67" i="8" s="1"/>
  <c r="Y67" i="8"/>
  <c r="BI67" i="8" s="1"/>
  <c r="Q67" i="8"/>
  <c r="BA67" i="8" s="1"/>
  <c r="X67" i="8"/>
  <c r="BH67" i="8" s="1"/>
  <c r="W67" i="8"/>
  <c r="BG67" i="8" s="1"/>
  <c r="N69" i="8"/>
  <c r="U69" i="8"/>
  <c r="BE69" i="8" s="1"/>
  <c r="AB69" i="8"/>
  <c r="BL69" i="8" s="1"/>
  <c r="T69" i="8"/>
  <c r="BD69" i="8" s="1"/>
  <c r="AA69" i="8"/>
  <c r="BK69" i="8" s="1"/>
  <c r="S69" i="8"/>
  <c r="BC69" i="8" s="1"/>
  <c r="Z69" i="8"/>
  <c r="BJ69" i="8" s="1"/>
  <c r="R69" i="8"/>
  <c r="BB69" i="8" s="1"/>
  <c r="Y69" i="8"/>
  <c r="BI69" i="8" s="1"/>
  <c r="Q69" i="8"/>
  <c r="BA69" i="8" s="1"/>
  <c r="X69" i="8"/>
  <c r="BH69" i="8" s="1"/>
  <c r="V69" i="8"/>
  <c r="BF69" i="8" s="1"/>
  <c r="W69" i="8"/>
  <c r="BG69" i="8" s="1"/>
  <c r="O75" i="8"/>
  <c r="U75" i="8"/>
  <c r="BE75" i="8" s="1"/>
  <c r="AB75" i="8"/>
  <c r="BL75" i="8" s="1"/>
  <c r="T75" i="8"/>
  <c r="BD75" i="8" s="1"/>
  <c r="AA75" i="8"/>
  <c r="BK75" i="8" s="1"/>
  <c r="S75" i="8"/>
  <c r="BC75" i="8" s="1"/>
  <c r="Z75" i="8"/>
  <c r="BJ75" i="8" s="1"/>
  <c r="R75" i="8"/>
  <c r="BB75" i="8" s="1"/>
  <c r="Y75" i="8"/>
  <c r="BI75" i="8" s="1"/>
  <c r="Q75" i="8"/>
  <c r="BA75" i="8" s="1"/>
  <c r="X75" i="8"/>
  <c r="BH75" i="8" s="1"/>
  <c r="W75" i="8"/>
  <c r="BG75" i="8" s="1"/>
  <c r="V75" i="8"/>
  <c r="BF75" i="8" s="1"/>
  <c r="N77" i="8"/>
  <c r="U77" i="8"/>
  <c r="BE77" i="8" s="1"/>
  <c r="AB77" i="8"/>
  <c r="BL77" i="8" s="1"/>
  <c r="T77" i="8"/>
  <c r="BD77" i="8" s="1"/>
  <c r="AA77" i="8"/>
  <c r="BK77" i="8" s="1"/>
  <c r="S77" i="8"/>
  <c r="BC77" i="8" s="1"/>
  <c r="Z77" i="8"/>
  <c r="BJ77" i="8" s="1"/>
  <c r="R77" i="8"/>
  <c r="BB77" i="8" s="1"/>
  <c r="Y77" i="8"/>
  <c r="BI77" i="8" s="1"/>
  <c r="Q77" i="8"/>
  <c r="BA77" i="8" s="1"/>
  <c r="X77" i="8"/>
  <c r="BH77" i="8" s="1"/>
  <c r="W77" i="8"/>
  <c r="BG77" i="8" s="1"/>
  <c r="V77" i="8"/>
  <c r="BF77" i="8" s="1"/>
  <c r="O83" i="8"/>
  <c r="U83" i="8"/>
  <c r="BE83" i="8" s="1"/>
  <c r="AB83" i="8"/>
  <c r="BL83" i="8" s="1"/>
  <c r="T83" i="8"/>
  <c r="BD83" i="8" s="1"/>
  <c r="AA83" i="8"/>
  <c r="BK83" i="8" s="1"/>
  <c r="S83" i="8"/>
  <c r="BC83" i="8" s="1"/>
  <c r="Z83" i="8"/>
  <c r="BJ83" i="8" s="1"/>
  <c r="R83" i="8"/>
  <c r="BB83" i="8" s="1"/>
  <c r="Y83" i="8"/>
  <c r="BI83" i="8" s="1"/>
  <c r="Q83" i="8"/>
  <c r="BA83" i="8" s="1"/>
  <c r="X83" i="8"/>
  <c r="BH83" i="8" s="1"/>
  <c r="W83" i="8"/>
  <c r="BG83" i="8" s="1"/>
  <c r="AB85" i="8"/>
  <c r="BL85" i="8" s="1"/>
  <c r="AA85" i="8"/>
  <c r="BK85" i="8" s="1"/>
  <c r="Z85" i="8"/>
  <c r="BJ85" i="8" s="1"/>
  <c r="R85" i="8"/>
  <c r="BB85" i="8" s="1"/>
  <c r="Y85" i="8"/>
  <c r="BI85" i="8" s="1"/>
  <c r="W85" i="8"/>
  <c r="BG85" i="8" s="1"/>
  <c r="V85" i="8"/>
  <c r="BF85" i="8" s="1"/>
  <c r="X85" i="8"/>
  <c r="BH85" i="8" s="1"/>
  <c r="U85" i="8"/>
  <c r="BE85" i="8" s="1"/>
  <c r="T85" i="8"/>
  <c r="BD85" i="8" s="1"/>
  <c r="S85" i="8"/>
  <c r="BC85" i="8" s="1"/>
  <c r="Q85" i="8"/>
  <c r="BA85" i="8" s="1"/>
  <c r="N112" i="8"/>
  <c r="X112" i="8"/>
  <c r="BH112" i="8" s="1"/>
  <c r="W112" i="8"/>
  <c r="BG112" i="8" s="1"/>
  <c r="V112" i="8"/>
  <c r="BF112" i="8" s="1"/>
  <c r="U112" i="8"/>
  <c r="BE112" i="8" s="1"/>
  <c r="AA112" i="8"/>
  <c r="BK112" i="8" s="1"/>
  <c r="S112" i="8"/>
  <c r="BC112" i="8" s="1"/>
  <c r="Z112" i="8"/>
  <c r="BJ112" i="8" s="1"/>
  <c r="R112" i="8"/>
  <c r="BB112" i="8" s="1"/>
  <c r="T112" i="8"/>
  <c r="BD112" i="8" s="1"/>
  <c r="Q112" i="8"/>
  <c r="BA112" i="8" s="1"/>
  <c r="Y112" i="8"/>
  <c r="BI112" i="8" s="1"/>
  <c r="AB112" i="8"/>
  <c r="BL112" i="8" s="1"/>
  <c r="BQ8" i="8"/>
  <c r="W8" i="8"/>
  <c r="BG8" i="8" s="1"/>
  <c r="V8" i="8"/>
  <c r="BF8" i="8" s="1"/>
  <c r="AB8" i="8"/>
  <c r="BL8" i="8" s="1"/>
  <c r="T8" i="8"/>
  <c r="BD8" i="8" s="1"/>
  <c r="AA8" i="8"/>
  <c r="BK8" i="8" s="1"/>
  <c r="S8" i="8"/>
  <c r="BC8" i="8" s="1"/>
  <c r="Y8" i="8"/>
  <c r="BI8" i="8" s="1"/>
  <c r="X8" i="8"/>
  <c r="BH8" i="8" s="1"/>
  <c r="U8" i="8"/>
  <c r="BE8" i="8" s="1"/>
  <c r="R8" i="8"/>
  <c r="BB8" i="8" s="1"/>
  <c r="M16" i="8"/>
  <c r="W16" i="8"/>
  <c r="BG16" i="8" s="1"/>
  <c r="V16" i="8"/>
  <c r="BF16" i="8" s="1"/>
  <c r="AB16" i="8"/>
  <c r="BL16" i="8" s="1"/>
  <c r="T16" i="8"/>
  <c r="BD16" i="8" s="1"/>
  <c r="AA16" i="8"/>
  <c r="BK16" i="8" s="1"/>
  <c r="S16" i="8"/>
  <c r="BC16" i="8" s="1"/>
  <c r="Y16" i="8"/>
  <c r="BI16" i="8" s="1"/>
  <c r="X16" i="8"/>
  <c r="BH16" i="8" s="1"/>
  <c r="U16" i="8"/>
  <c r="BE16" i="8" s="1"/>
  <c r="R16" i="8"/>
  <c r="BB16" i="8" s="1"/>
  <c r="M24" i="8"/>
  <c r="W24" i="8"/>
  <c r="BG24" i="8" s="1"/>
  <c r="V24" i="8"/>
  <c r="BF24" i="8" s="1"/>
  <c r="AB24" i="8"/>
  <c r="BL24" i="8" s="1"/>
  <c r="T24" i="8"/>
  <c r="BD24" i="8" s="1"/>
  <c r="AA24" i="8"/>
  <c r="BK24" i="8" s="1"/>
  <c r="S24" i="8"/>
  <c r="BC24" i="8" s="1"/>
  <c r="Y24" i="8"/>
  <c r="BI24" i="8" s="1"/>
  <c r="X24" i="8"/>
  <c r="BH24" i="8" s="1"/>
  <c r="U24" i="8"/>
  <c r="BE24" i="8" s="1"/>
  <c r="R24" i="8"/>
  <c r="BB24" i="8" s="1"/>
  <c r="M32" i="8"/>
  <c r="W32" i="8"/>
  <c r="BG32" i="8" s="1"/>
  <c r="V32" i="8"/>
  <c r="BF32" i="8" s="1"/>
  <c r="AB32" i="8"/>
  <c r="BL32" i="8" s="1"/>
  <c r="T32" i="8"/>
  <c r="BD32" i="8" s="1"/>
  <c r="AA32" i="8"/>
  <c r="BK32" i="8" s="1"/>
  <c r="S32" i="8"/>
  <c r="BC32" i="8" s="1"/>
  <c r="Y32" i="8"/>
  <c r="BI32" i="8" s="1"/>
  <c r="X32" i="8"/>
  <c r="BH32" i="8" s="1"/>
  <c r="U32" i="8"/>
  <c r="BE32" i="8" s="1"/>
  <c r="R32" i="8"/>
  <c r="BB32" i="8" s="1"/>
  <c r="M40" i="8"/>
  <c r="W40" i="8"/>
  <c r="BG40" i="8" s="1"/>
  <c r="V40" i="8"/>
  <c r="BF40" i="8" s="1"/>
  <c r="AB40" i="8"/>
  <c r="BL40" i="8" s="1"/>
  <c r="T40" i="8"/>
  <c r="BD40" i="8" s="1"/>
  <c r="AA40" i="8"/>
  <c r="BK40" i="8" s="1"/>
  <c r="S40" i="8"/>
  <c r="BC40" i="8" s="1"/>
  <c r="Y40" i="8"/>
  <c r="BI40" i="8" s="1"/>
  <c r="X40" i="8"/>
  <c r="BH40" i="8" s="1"/>
  <c r="U40" i="8"/>
  <c r="BE40" i="8" s="1"/>
  <c r="R40" i="8"/>
  <c r="BB40" i="8" s="1"/>
  <c r="J48" i="8"/>
  <c r="Y48" i="8"/>
  <c r="BI48" i="8" s="1"/>
  <c r="Q48" i="8"/>
  <c r="BA48" i="8" s="1"/>
  <c r="X48" i="8"/>
  <c r="BH48" i="8" s="1"/>
  <c r="W48" i="8"/>
  <c r="BG48" i="8" s="1"/>
  <c r="V48" i="8"/>
  <c r="BF48" i="8" s="1"/>
  <c r="U48" i="8"/>
  <c r="BE48" i="8" s="1"/>
  <c r="AB48" i="8"/>
  <c r="BL48" i="8" s="1"/>
  <c r="T48" i="8"/>
  <c r="BD48" i="8" s="1"/>
  <c r="AA48" i="8"/>
  <c r="BK48" i="8" s="1"/>
  <c r="Z48" i="8"/>
  <c r="BJ48" i="8" s="1"/>
  <c r="R48" i="8"/>
  <c r="BB48" i="8" s="1"/>
  <c r="J56" i="8"/>
  <c r="Y56" i="8"/>
  <c r="BI56" i="8" s="1"/>
  <c r="Q56" i="8"/>
  <c r="BA56" i="8" s="1"/>
  <c r="X56" i="8"/>
  <c r="BH56" i="8" s="1"/>
  <c r="W56" i="8"/>
  <c r="BG56" i="8" s="1"/>
  <c r="V56" i="8"/>
  <c r="BF56" i="8" s="1"/>
  <c r="U56" i="8"/>
  <c r="BE56" i="8" s="1"/>
  <c r="AB56" i="8"/>
  <c r="BL56" i="8" s="1"/>
  <c r="T56" i="8"/>
  <c r="BD56" i="8" s="1"/>
  <c r="AA56" i="8"/>
  <c r="BK56" i="8" s="1"/>
  <c r="S56" i="8"/>
  <c r="BC56" i="8" s="1"/>
  <c r="R56" i="8"/>
  <c r="BB56" i="8" s="1"/>
  <c r="J64" i="8"/>
  <c r="Y64" i="8"/>
  <c r="BI64" i="8" s="1"/>
  <c r="Q64" i="8"/>
  <c r="BA64" i="8" s="1"/>
  <c r="X64" i="8"/>
  <c r="BH64" i="8" s="1"/>
  <c r="W64" i="8"/>
  <c r="BG64" i="8" s="1"/>
  <c r="V64" i="8"/>
  <c r="BF64" i="8" s="1"/>
  <c r="U64" i="8"/>
  <c r="BE64" i="8" s="1"/>
  <c r="AB64" i="8"/>
  <c r="BL64" i="8" s="1"/>
  <c r="T64" i="8"/>
  <c r="BD64" i="8" s="1"/>
  <c r="AA64" i="8"/>
  <c r="BK64" i="8" s="1"/>
  <c r="Z64" i="8"/>
  <c r="BJ64" i="8" s="1"/>
  <c r="R64" i="8"/>
  <c r="BB64" i="8" s="1"/>
  <c r="J72" i="8"/>
  <c r="Y72" i="8"/>
  <c r="BI72" i="8" s="1"/>
  <c r="Q72" i="8"/>
  <c r="BA72" i="8" s="1"/>
  <c r="X72" i="8"/>
  <c r="BH72" i="8" s="1"/>
  <c r="W72" i="8"/>
  <c r="BG72" i="8" s="1"/>
  <c r="V72" i="8"/>
  <c r="BF72" i="8" s="1"/>
  <c r="U72" i="8"/>
  <c r="BE72" i="8" s="1"/>
  <c r="AB72" i="8"/>
  <c r="BL72" i="8" s="1"/>
  <c r="T72" i="8"/>
  <c r="BD72" i="8" s="1"/>
  <c r="AA72" i="8"/>
  <c r="BK72" i="8" s="1"/>
  <c r="S72" i="8"/>
  <c r="BC72" i="8" s="1"/>
  <c r="R72" i="8"/>
  <c r="BB72" i="8" s="1"/>
  <c r="J80" i="8"/>
  <c r="Y80" i="8"/>
  <c r="BI80" i="8" s="1"/>
  <c r="Q80" i="8"/>
  <c r="BA80" i="8" s="1"/>
  <c r="X80" i="8"/>
  <c r="BH80" i="8" s="1"/>
  <c r="W80" i="8"/>
  <c r="BG80" i="8" s="1"/>
  <c r="V80" i="8"/>
  <c r="BF80" i="8" s="1"/>
  <c r="U80" i="8"/>
  <c r="BE80" i="8" s="1"/>
  <c r="AB80" i="8"/>
  <c r="BL80" i="8" s="1"/>
  <c r="T80" i="8"/>
  <c r="BD80" i="8" s="1"/>
  <c r="AA80" i="8"/>
  <c r="BK80" i="8" s="1"/>
  <c r="Z80" i="8"/>
  <c r="BJ80" i="8" s="1"/>
  <c r="R80" i="8"/>
  <c r="BB80" i="8" s="1"/>
  <c r="X88" i="8"/>
  <c r="BH88" i="8" s="1"/>
  <c r="W88" i="8"/>
  <c r="BG88" i="8" s="1"/>
  <c r="V88" i="8"/>
  <c r="BF88" i="8" s="1"/>
  <c r="U88" i="8"/>
  <c r="BE88" i="8" s="1"/>
  <c r="AA88" i="8"/>
  <c r="BK88" i="8" s="1"/>
  <c r="S88" i="8"/>
  <c r="BC88" i="8" s="1"/>
  <c r="Z88" i="8"/>
  <c r="BJ88" i="8" s="1"/>
  <c r="R88" i="8"/>
  <c r="BB88" i="8" s="1"/>
  <c r="T88" i="8"/>
  <c r="BD88" i="8" s="1"/>
  <c r="Q88" i="8"/>
  <c r="BA88" i="8" s="1"/>
  <c r="AB88" i="8"/>
  <c r="BL88" i="8" s="1"/>
  <c r="Y88" i="8"/>
  <c r="BI88" i="8" s="1"/>
  <c r="K91" i="8"/>
  <c r="AB91" i="8"/>
  <c r="BL91" i="8" s="1"/>
  <c r="T91" i="8"/>
  <c r="BD91" i="8" s="1"/>
  <c r="AA91" i="8"/>
  <c r="BK91" i="8" s="1"/>
  <c r="S91" i="8"/>
  <c r="BC91" i="8" s="1"/>
  <c r="Z91" i="8"/>
  <c r="BJ91" i="8" s="1"/>
  <c r="R91" i="8"/>
  <c r="BB91" i="8" s="1"/>
  <c r="Y91" i="8"/>
  <c r="BI91" i="8" s="1"/>
  <c r="Q91" i="8"/>
  <c r="BA91" i="8" s="1"/>
  <c r="W91" i="8"/>
  <c r="BG91" i="8" s="1"/>
  <c r="V91" i="8"/>
  <c r="BF91" i="8" s="1"/>
  <c r="U91" i="8"/>
  <c r="BE91" i="8" s="1"/>
  <c r="X91" i="8"/>
  <c r="BH91" i="8" s="1"/>
  <c r="Q16" i="8"/>
  <c r="BA16" i="8" s="1"/>
  <c r="Q32" i="8"/>
  <c r="BA32" i="8" s="1"/>
  <c r="S64" i="8"/>
  <c r="BC64" i="8" s="1"/>
  <c r="J42" i="8"/>
  <c r="Y42" i="8"/>
  <c r="BI42" i="8" s="1"/>
  <c r="X42" i="8"/>
  <c r="BH42" i="8" s="1"/>
  <c r="AB42" i="8"/>
  <c r="BL42" i="8" s="1"/>
  <c r="W42" i="8"/>
  <c r="BG42" i="8" s="1"/>
  <c r="V42" i="8"/>
  <c r="BF42" i="8" s="1"/>
  <c r="T42" i="8"/>
  <c r="BD42" i="8" s="1"/>
  <c r="S42" i="8"/>
  <c r="BC42" i="8" s="1"/>
  <c r="Q42" i="8"/>
  <c r="BA42" i="8" s="1"/>
  <c r="Z42" i="8"/>
  <c r="BJ42" i="8" s="1"/>
  <c r="U42" i="8"/>
  <c r="BE42" i="8" s="1"/>
  <c r="Y50" i="8"/>
  <c r="BI50" i="8" s="1"/>
  <c r="Q50" i="8"/>
  <c r="BA50" i="8" s="1"/>
  <c r="X50" i="8"/>
  <c r="BH50" i="8" s="1"/>
  <c r="W50" i="8"/>
  <c r="BG50" i="8" s="1"/>
  <c r="V50" i="8"/>
  <c r="BF50" i="8" s="1"/>
  <c r="U50" i="8"/>
  <c r="BE50" i="8" s="1"/>
  <c r="AB50" i="8"/>
  <c r="BL50" i="8" s="1"/>
  <c r="T50" i="8"/>
  <c r="BD50" i="8" s="1"/>
  <c r="S50" i="8"/>
  <c r="BC50" i="8" s="1"/>
  <c r="R50" i="8"/>
  <c r="BB50" i="8" s="1"/>
  <c r="AA50" i="8"/>
  <c r="BK50" i="8" s="1"/>
  <c r="Z50" i="8"/>
  <c r="BJ50" i="8" s="1"/>
  <c r="Y58" i="8"/>
  <c r="BI58" i="8" s="1"/>
  <c r="Q58" i="8"/>
  <c r="BA58" i="8" s="1"/>
  <c r="X58" i="8"/>
  <c r="BH58" i="8" s="1"/>
  <c r="W58" i="8"/>
  <c r="BG58" i="8" s="1"/>
  <c r="V58" i="8"/>
  <c r="BF58" i="8" s="1"/>
  <c r="U58" i="8"/>
  <c r="BE58" i="8" s="1"/>
  <c r="AB58" i="8"/>
  <c r="BL58" i="8" s="1"/>
  <c r="T58" i="8"/>
  <c r="BD58" i="8" s="1"/>
  <c r="S58" i="8"/>
  <c r="BC58" i="8" s="1"/>
  <c r="R58" i="8"/>
  <c r="BB58" i="8" s="1"/>
  <c r="Z58" i="8"/>
  <c r="BJ58" i="8" s="1"/>
  <c r="Y66" i="8"/>
  <c r="BI66" i="8" s="1"/>
  <c r="Q66" i="8"/>
  <c r="BA66" i="8" s="1"/>
  <c r="X66" i="8"/>
  <c r="BH66" i="8" s="1"/>
  <c r="W66" i="8"/>
  <c r="BG66" i="8" s="1"/>
  <c r="V66" i="8"/>
  <c r="BF66" i="8" s="1"/>
  <c r="U66" i="8"/>
  <c r="BE66" i="8" s="1"/>
  <c r="AB66" i="8"/>
  <c r="BL66" i="8" s="1"/>
  <c r="T66" i="8"/>
  <c r="BD66" i="8" s="1"/>
  <c r="S66" i="8"/>
  <c r="BC66" i="8" s="1"/>
  <c r="R66" i="8"/>
  <c r="BB66" i="8" s="1"/>
  <c r="AA66" i="8"/>
  <c r="BK66" i="8" s="1"/>
  <c r="Z66" i="8"/>
  <c r="BJ66" i="8" s="1"/>
  <c r="Y74" i="8"/>
  <c r="BI74" i="8" s="1"/>
  <c r="Q74" i="8"/>
  <c r="BA74" i="8" s="1"/>
  <c r="X74" i="8"/>
  <c r="BH74" i="8" s="1"/>
  <c r="W74" i="8"/>
  <c r="BG74" i="8" s="1"/>
  <c r="V74" i="8"/>
  <c r="BF74" i="8" s="1"/>
  <c r="U74" i="8"/>
  <c r="BE74" i="8" s="1"/>
  <c r="AB74" i="8"/>
  <c r="BL74" i="8" s="1"/>
  <c r="T74" i="8"/>
  <c r="BD74" i="8" s="1"/>
  <c r="S74" i="8"/>
  <c r="BC74" i="8" s="1"/>
  <c r="R74" i="8"/>
  <c r="BB74" i="8" s="1"/>
  <c r="Z74" i="8"/>
  <c r="BJ74" i="8" s="1"/>
  <c r="Y82" i="8"/>
  <c r="BI82" i="8" s="1"/>
  <c r="Q82" i="8"/>
  <c r="BA82" i="8" s="1"/>
  <c r="X82" i="8"/>
  <c r="BH82" i="8" s="1"/>
  <c r="W82" i="8"/>
  <c r="BG82" i="8" s="1"/>
  <c r="V82" i="8"/>
  <c r="BF82" i="8" s="1"/>
  <c r="U82" i="8"/>
  <c r="BE82" i="8" s="1"/>
  <c r="AB82" i="8"/>
  <c r="BL82" i="8" s="1"/>
  <c r="T82" i="8"/>
  <c r="BD82" i="8" s="1"/>
  <c r="S82" i="8"/>
  <c r="BC82" i="8" s="1"/>
  <c r="R82" i="8"/>
  <c r="BB82" i="8" s="1"/>
  <c r="AA82" i="8"/>
  <c r="BK82" i="8" s="1"/>
  <c r="Z82" i="8"/>
  <c r="BJ82" i="8" s="1"/>
  <c r="J99" i="8"/>
  <c r="AB99" i="8"/>
  <c r="BL99" i="8" s="1"/>
  <c r="T99" i="8"/>
  <c r="BD99" i="8" s="1"/>
  <c r="AA99" i="8"/>
  <c r="BK99" i="8" s="1"/>
  <c r="S99" i="8"/>
  <c r="BC99" i="8" s="1"/>
  <c r="Z99" i="8"/>
  <c r="BJ99" i="8" s="1"/>
  <c r="R99" i="8"/>
  <c r="BB99" i="8" s="1"/>
  <c r="Y99" i="8"/>
  <c r="BI99" i="8" s="1"/>
  <c r="Q99" i="8"/>
  <c r="BA99" i="8" s="1"/>
  <c r="W99" i="8"/>
  <c r="BG99" i="8" s="1"/>
  <c r="V99" i="8"/>
  <c r="BF99" i="8" s="1"/>
  <c r="X99" i="8"/>
  <c r="BH99" i="8" s="1"/>
  <c r="AB113" i="8"/>
  <c r="BL113" i="8" s="1"/>
  <c r="T113" i="8"/>
  <c r="BD113" i="8" s="1"/>
  <c r="AA113" i="8"/>
  <c r="BK113" i="8" s="1"/>
  <c r="S113" i="8"/>
  <c r="BC113" i="8" s="1"/>
  <c r="Z113" i="8"/>
  <c r="BJ113" i="8" s="1"/>
  <c r="R113" i="8"/>
  <c r="BB113" i="8" s="1"/>
  <c r="Y113" i="8"/>
  <c r="BI113" i="8" s="1"/>
  <c r="Q113" i="8"/>
  <c r="BA113" i="8" s="1"/>
  <c r="W113" i="8"/>
  <c r="BG113" i="8" s="1"/>
  <c r="V113" i="8"/>
  <c r="BF113" i="8" s="1"/>
  <c r="X113" i="8"/>
  <c r="BH113" i="8" s="1"/>
  <c r="U113" i="8"/>
  <c r="BE113" i="8" s="1"/>
  <c r="AB121" i="8"/>
  <c r="BL121" i="8" s="1"/>
  <c r="T121" i="8"/>
  <c r="BD121" i="8" s="1"/>
  <c r="AA121" i="8"/>
  <c r="BK121" i="8" s="1"/>
  <c r="S121" i="8"/>
  <c r="BC121" i="8" s="1"/>
  <c r="Z121" i="8"/>
  <c r="BJ121" i="8" s="1"/>
  <c r="R121" i="8"/>
  <c r="BB121" i="8" s="1"/>
  <c r="Y121" i="8"/>
  <c r="BI121" i="8" s="1"/>
  <c r="Q121" i="8"/>
  <c r="BA121" i="8" s="1"/>
  <c r="W121" i="8"/>
  <c r="BG121" i="8" s="1"/>
  <c r="V121" i="8"/>
  <c r="BF121" i="8" s="1"/>
  <c r="X121" i="8"/>
  <c r="BH121" i="8" s="1"/>
  <c r="U121" i="8"/>
  <c r="BE121" i="8" s="1"/>
  <c r="AB129" i="8"/>
  <c r="BL129" i="8" s="1"/>
  <c r="T129" i="8"/>
  <c r="BD129" i="8" s="1"/>
  <c r="AA129" i="8"/>
  <c r="BK129" i="8" s="1"/>
  <c r="S129" i="8"/>
  <c r="BC129" i="8" s="1"/>
  <c r="Z129" i="8"/>
  <c r="BJ129" i="8" s="1"/>
  <c r="R129" i="8"/>
  <c r="BB129" i="8" s="1"/>
  <c r="Y129" i="8"/>
  <c r="BI129" i="8" s="1"/>
  <c r="Q129" i="8"/>
  <c r="BA129" i="8" s="1"/>
  <c r="W129" i="8"/>
  <c r="BG129" i="8" s="1"/>
  <c r="V129" i="8"/>
  <c r="BF129" i="8" s="1"/>
  <c r="X129" i="8"/>
  <c r="BH129" i="8" s="1"/>
  <c r="U129" i="8"/>
  <c r="BE129" i="8" s="1"/>
  <c r="AB137" i="8"/>
  <c r="BL137" i="8" s="1"/>
  <c r="T137" i="8"/>
  <c r="BD137" i="8" s="1"/>
  <c r="AA137" i="8"/>
  <c r="BK137" i="8" s="1"/>
  <c r="S137" i="8"/>
  <c r="BC137" i="8" s="1"/>
  <c r="Z137" i="8"/>
  <c r="BJ137" i="8" s="1"/>
  <c r="R137" i="8"/>
  <c r="BB137" i="8" s="1"/>
  <c r="Y137" i="8"/>
  <c r="BI137" i="8" s="1"/>
  <c r="Q137" i="8"/>
  <c r="BA137" i="8" s="1"/>
  <c r="W137" i="8"/>
  <c r="BG137" i="8" s="1"/>
  <c r="V137" i="8"/>
  <c r="BF137" i="8" s="1"/>
  <c r="X137" i="8"/>
  <c r="BH137" i="8" s="1"/>
  <c r="U137" i="8"/>
  <c r="BE137" i="8" s="1"/>
  <c r="Q12" i="8"/>
  <c r="BA12" i="8" s="1"/>
  <c r="Q28" i="8"/>
  <c r="BA28" i="8" s="1"/>
  <c r="S48" i="8"/>
  <c r="BC48" i="8" s="1"/>
  <c r="N39" i="8"/>
  <c r="AA39" i="8"/>
  <c r="BK39" i="8" s="1"/>
  <c r="S39" i="8"/>
  <c r="BC39" i="8" s="1"/>
  <c r="Z39" i="8"/>
  <c r="BJ39" i="8" s="1"/>
  <c r="R39" i="8"/>
  <c r="BB39" i="8" s="1"/>
  <c r="X39" i="8"/>
  <c r="BH39" i="8" s="1"/>
  <c r="W39" i="8"/>
  <c r="BG39" i="8" s="1"/>
  <c r="U39" i="8"/>
  <c r="BE39" i="8" s="1"/>
  <c r="T39" i="8"/>
  <c r="BD39" i="8" s="1"/>
  <c r="Q39" i="8"/>
  <c r="BA39" i="8" s="1"/>
  <c r="AB39" i="8"/>
  <c r="BL39" i="8" s="1"/>
  <c r="Y39" i="8"/>
  <c r="BI39" i="8" s="1"/>
  <c r="U47" i="8"/>
  <c r="BE47" i="8" s="1"/>
  <c r="AB47" i="8"/>
  <c r="BL47" i="8" s="1"/>
  <c r="T47" i="8"/>
  <c r="BD47" i="8" s="1"/>
  <c r="AA47" i="8"/>
  <c r="BK47" i="8" s="1"/>
  <c r="S47" i="8"/>
  <c r="BC47" i="8" s="1"/>
  <c r="Z47" i="8"/>
  <c r="BJ47" i="8" s="1"/>
  <c r="R47" i="8"/>
  <c r="BB47" i="8" s="1"/>
  <c r="Y47" i="8"/>
  <c r="BI47" i="8" s="1"/>
  <c r="Q47" i="8"/>
  <c r="BA47" i="8" s="1"/>
  <c r="X47" i="8"/>
  <c r="BH47" i="8" s="1"/>
  <c r="W47" i="8"/>
  <c r="BG47" i="8" s="1"/>
  <c r="V47" i="8"/>
  <c r="BF47" i="8" s="1"/>
  <c r="U55" i="8"/>
  <c r="BE55" i="8" s="1"/>
  <c r="AB55" i="8"/>
  <c r="BL55" i="8" s="1"/>
  <c r="T55" i="8"/>
  <c r="BD55" i="8" s="1"/>
  <c r="AA55" i="8"/>
  <c r="BK55" i="8" s="1"/>
  <c r="S55" i="8"/>
  <c r="BC55" i="8" s="1"/>
  <c r="Z55" i="8"/>
  <c r="BJ55" i="8" s="1"/>
  <c r="R55" i="8"/>
  <c r="BB55" i="8" s="1"/>
  <c r="Y55" i="8"/>
  <c r="BI55" i="8" s="1"/>
  <c r="Q55" i="8"/>
  <c r="BA55" i="8" s="1"/>
  <c r="X55" i="8"/>
  <c r="BH55" i="8" s="1"/>
  <c r="W55" i="8"/>
  <c r="BG55" i="8" s="1"/>
  <c r="V55" i="8"/>
  <c r="BF55" i="8" s="1"/>
  <c r="U63" i="8"/>
  <c r="BE63" i="8" s="1"/>
  <c r="AB63" i="8"/>
  <c r="BL63" i="8" s="1"/>
  <c r="T63" i="8"/>
  <c r="BD63" i="8" s="1"/>
  <c r="AA63" i="8"/>
  <c r="BK63" i="8" s="1"/>
  <c r="S63" i="8"/>
  <c r="BC63" i="8" s="1"/>
  <c r="Z63" i="8"/>
  <c r="BJ63" i="8" s="1"/>
  <c r="R63" i="8"/>
  <c r="BB63" i="8" s="1"/>
  <c r="Y63" i="8"/>
  <c r="BI63" i="8" s="1"/>
  <c r="Q63" i="8"/>
  <c r="BA63" i="8" s="1"/>
  <c r="X63" i="8"/>
  <c r="BH63" i="8" s="1"/>
  <c r="W63" i="8"/>
  <c r="BG63" i="8" s="1"/>
  <c r="V63" i="8"/>
  <c r="BF63" i="8" s="1"/>
  <c r="U71" i="8"/>
  <c r="BE71" i="8" s="1"/>
  <c r="AB71" i="8"/>
  <c r="BL71" i="8" s="1"/>
  <c r="T71" i="8"/>
  <c r="BD71" i="8" s="1"/>
  <c r="AA71" i="8"/>
  <c r="BK71" i="8" s="1"/>
  <c r="S71" i="8"/>
  <c r="BC71" i="8" s="1"/>
  <c r="Z71" i="8"/>
  <c r="BJ71" i="8" s="1"/>
  <c r="R71" i="8"/>
  <c r="BB71" i="8" s="1"/>
  <c r="Y71" i="8"/>
  <c r="BI71" i="8" s="1"/>
  <c r="Q71" i="8"/>
  <c r="BA71" i="8" s="1"/>
  <c r="X71" i="8"/>
  <c r="BH71" i="8" s="1"/>
  <c r="W71" i="8"/>
  <c r="BG71" i="8" s="1"/>
  <c r="V71" i="8"/>
  <c r="BF71" i="8" s="1"/>
  <c r="U79" i="8"/>
  <c r="BE79" i="8" s="1"/>
  <c r="AB79" i="8"/>
  <c r="BL79" i="8" s="1"/>
  <c r="T79" i="8"/>
  <c r="BD79" i="8" s="1"/>
  <c r="AA79" i="8"/>
  <c r="BK79" i="8" s="1"/>
  <c r="S79" i="8"/>
  <c r="BC79" i="8" s="1"/>
  <c r="Z79" i="8"/>
  <c r="BJ79" i="8" s="1"/>
  <c r="R79" i="8"/>
  <c r="BB79" i="8" s="1"/>
  <c r="Y79" i="8"/>
  <c r="BI79" i="8" s="1"/>
  <c r="Q79" i="8"/>
  <c r="BA79" i="8" s="1"/>
  <c r="X79" i="8"/>
  <c r="BH79" i="8" s="1"/>
  <c r="W79" i="8"/>
  <c r="BG79" i="8" s="1"/>
  <c r="V79" i="8"/>
  <c r="BF79" i="8" s="1"/>
  <c r="J87" i="8"/>
  <c r="AB87" i="8"/>
  <c r="BL87" i="8" s="1"/>
  <c r="T87" i="8"/>
  <c r="BD87" i="8" s="1"/>
  <c r="AA87" i="8"/>
  <c r="BK87" i="8" s="1"/>
  <c r="S87" i="8"/>
  <c r="BC87" i="8" s="1"/>
  <c r="Z87" i="8"/>
  <c r="BJ87" i="8" s="1"/>
  <c r="R87" i="8"/>
  <c r="BB87" i="8" s="1"/>
  <c r="Y87" i="8"/>
  <c r="BI87" i="8" s="1"/>
  <c r="Q87" i="8"/>
  <c r="BA87" i="8" s="1"/>
  <c r="W87" i="8"/>
  <c r="BG87" i="8" s="1"/>
  <c r="V87" i="8"/>
  <c r="BF87" i="8" s="1"/>
  <c r="X87" i="8"/>
  <c r="BH87" i="8" s="1"/>
  <c r="U87" i="8"/>
  <c r="BE87" i="8" s="1"/>
  <c r="AB89" i="8"/>
  <c r="BL89" i="8" s="1"/>
  <c r="T89" i="8"/>
  <c r="BD89" i="8" s="1"/>
  <c r="AA89" i="8"/>
  <c r="BK89" i="8" s="1"/>
  <c r="S89" i="8"/>
  <c r="BC89" i="8" s="1"/>
  <c r="Z89" i="8"/>
  <c r="BJ89" i="8" s="1"/>
  <c r="R89" i="8"/>
  <c r="BB89" i="8" s="1"/>
  <c r="Y89" i="8"/>
  <c r="BI89" i="8" s="1"/>
  <c r="Q89" i="8"/>
  <c r="BA89" i="8" s="1"/>
  <c r="W89" i="8"/>
  <c r="BG89" i="8" s="1"/>
  <c r="V89" i="8"/>
  <c r="BF89" i="8" s="1"/>
  <c r="X89" i="8"/>
  <c r="BH89" i="8" s="1"/>
  <c r="U89" i="8"/>
  <c r="BE89" i="8" s="1"/>
  <c r="O96" i="8"/>
  <c r="X96" i="8"/>
  <c r="BH96" i="8" s="1"/>
  <c r="W96" i="8"/>
  <c r="BG96" i="8" s="1"/>
  <c r="V96" i="8"/>
  <c r="BF96" i="8" s="1"/>
  <c r="U96" i="8"/>
  <c r="BE96" i="8" s="1"/>
  <c r="AA96" i="8"/>
  <c r="BK96" i="8" s="1"/>
  <c r="S96" i="8"/>
  <c r="BC96" i="8" s="1"/>
  <c r="Z96" i="8"/>
  <c r="BJ96" i="8" s="1"/>
  <c r="R96" i="8"/>
  <c r="BB96" i="8" s="1"/>
  <c r="T96" i="8"/>
  <c r="BD96" i="8" s="1"/>
  <c r="Q96" i="8"/>
  <c r="BA96" i="8" s="1"/>
  <c r="AB96" i="8"/>
  <c r="BL96" i="8" s="1"/>
  <c r="Y96" i="8"/>
  <c r="BI96" i="8" s="1"/>
  <c r="AB105" i="8"/>
  <c r="BL105" i="8" s="1"/>
  <c r="T105" i="8"/>
  <c r="BD105" i="8" s="1"/>
  <c r="AA105" i="8"/>
  <c r="BK105" i="8" s="1"/>
  <c r="S105" i="8"/>
  <c r="BC105" i="8" s="1"/>
  <c r="Z105" i="8"/>
  <c r="BJ105" i="8" s="1"/>
  <c r="R105" i="8"/>
  <c r="BB105" i="8" s="1"/>
  <c r="Y105" i="8"/>
  <c r="BI105" i="8" s="1"/>
  <c r="Q105" i="8"/>
  <c r="BA105" i="8" s="1"/>
  <c r="W105" i="8"/>
  <c r="BG105" i="8" s="1"/>
  <c r="V105" i="8"/>
  <c r="BF105" i="8" s="1"/>
  <c r="X105" i="8"/>
  <c r="BH105" i="8" s="1"/>
  <c r="U105" i="8"/>
  <c r="BE105" i="8" s="1"/>
  <c r="V39" i="8"/>
  <c r="BF39" i="8" s="1"/>
  <c r="Z72" i="8"/>
  <c r="BJ72" i="8" s="1"/>
  <c r="BQ12" i="8"/>
  <c r="W12" i="8"/>
  <c r="BG12" i="8" s="1"/>
  <c r="V12" i="8"/>
  <c r="BF12" i="8" s="1"/>
  <c r="AB12" i="8"/>
  <c r="BL12" i="8" s="1"/>
  <c r="T12" i="8"/>
  <c r="BD12" i="8" s="1"/>
  <c r="AA12" i="8"/>
  <c r="BK12" i="8" s="1"/>
  <c r="S12" i="8"/>
  <c r="BC12" i="8" s="1"/>
  <c r="Y12" i="8"/>
  <c r="BI12" i="8" s="1"/>
  <c r="X12" i="8"/>
  <c r="BH12" i="8" s="1"/>
  <c r="U12" i="8"/>
  <c r="BE12" i="8" s="1"/>
  <c r="R12" i="8"/>
  <c r="BB12" i="8" s="1"/>
  <c r="E20" i="8"/>
  <c r="W20" i="8"/>
  <c r="BG20" i="8" s="1"/>
  <c r="V20" i="8"/>
  <c r="BF20" i="8" s="1"/>
  <c r="AB20" i="8"/>
  <c r="BL20" i="8" s="1"/>
  <c r="T20" i="8"/>
  <c r="BD20" i="8" s="1"/>
  <c r="AA20" i="8"/>
  <c r="BK20" i="8" s="1"/>
  <c r="S20" i="8"/>
  <c r="BC20" i="8" s="1"/>
  <c r="Y20" i="8"/>
  <c r="BI20" i="8" s="1"/>
  <c r="X20" i="8"/>
  <c r="BH20" i="8" s="1"/>
  <c r="U20" i="8"/>
  <c r="BE20" i="8" s="1"/>
  <c r="R20" i="8"/>
  <c r="BB20" i="8" s="1"/>
  <c r="E28" i="8"/>
  <c r="W28" i="8"/>
  <c r="BG28" i="8" s="1"/>
  <c r="V28" i="8"/>
  <c r="BF28" i="8" s="1"/>
  <c r="AB28" i="8"/>
  <c r="BL28" i="8" s="1"/>
  <c r="T28" i="8"/>
  <c r="BD28" i="8" s="1"/>
  <c r="AA28" i="8"/>
  <c r="BK28" i="8" s="1"/>
  <c r="S28" i="8"/>
  <c r="BC28" i="8" s="1"/>
  <c r="Y28" i="8"/>
  <c r="BI28" i="8" s="1"/>
  <c r="X28" i="8"/>
  <c r="BH28" i="8" s="1"/>
  <c r="U28" i="8"/>
  <c r="BE28" i="8" s="1"/>
  <c r="R28" i="8"/>
  <c r="BB28" i="8" s="1"/>
  <c r="E36" i="8"/>
  <c r="W36" i="8"/>
  <c r="BG36" i="8" s="1"/>
  <c r="V36" i="8"/>
  <c r="BF36" i="8" s="1"/>
  <c r="AB36" i="8"/>
  <c r="BL36" i="8" s="1"/>
  <c r="T36" i="8"/>
  <c r="BD36" i="8" s="1"/>
  <c r="AA36" i="8"/>
  <c r="BK36" i="8" s="1"/>
  <c r="S36" i="8"/>
  <c r="BC36" i="8" s="1"/>
  <c r="Y36" i="8"/>
  <c r="BI36" i="8" s="1"/>
  <c r="X36" i="8"/>
  <c r="BH36" i="8" s="1"/>
  <c r="U36" i="8"/>
  <c r="BE36" i="8" s="1"/>
  <c r="R36" i="8"/>
  <c r="BB36" i="8" s="1"/>
  <c r="E44" i="8"/>
  <c r="Y44" i="8"/>
  <c r="BI44" i="8" s="1"/>
  <c r="Q44" i="8"/>
  <c r="BA44" i="8" s="1"/>
  <c r="X44" i="8"/>
  <c r="BH44" i="8" s="1"/>
  <c r="W44" i="8"/>
  <c r="BG44" i="8" s="1"/>
  <c r="V44" i="8"/>
  <c r="BF44" i="8" s="1"/>
  <c r="U44" i="8"/>
  <c r="BE44" i="8" s="1"/>
  <c r="AB44" i="8"/>
  <c r="BL44" i="8" s="1"/>
  <c r="T44" i="8"/>
  <c r="BD44" i="8" s="1"/>
  <c r="AA44" i="8"/>
  <c r="BK44" i="8" s="1"/>
  <c r="Z44" i="8"/>
  <c r="BJ44" i="8" s="1"/>
  <c r="R44" i="8"/>
  <c r="BB44" i="8" s="1"/>
  <c r="S44" i="8"/>
  <c r="BC44" i="8" s="1"/>
  <c r="Y52" i="8"/>
  <c r="BI52" i="8" s="1"/>
  <c r="Q52" i="8"/>
  <c r="BA52" i="8" s="1"/>
  <c r="X52" i="8"/>
  <c r="BH52" i="8" s="1"/>
  <c r="W52" i="8"/>
  <c r="BG52" i="8" s="1"/>
  <c r="V52" i="8"/>
  <c r="BF52" i="8" s="1"/>
  <c r="U52" i="8"/>
  <c r="BE52" i="8" s="1"/>
  <c r="AB52" i="8"/>
  <c r="BL52" i="8" s="1"/>
  <c r="T52" i="8"/>
  <c r="BD52" i="8" s="1"/>
  <c r="AA52" i="8"/>
  <c r="BK52" i="8" s="1"/>
  <c r="Z52" i="8"/>
  <c r="BJ52" i="8" s="1"/>
  <c r="R52" i="8"/>
  <c r="BB52" i="8" s="1"/>
  <c r="S52" i="8"/>
  <c r="BC52" i="8" s="1"/>
  <c r="Y60" i="8"/>
  <c r="BI60" i="8" s="1"/>
  <c r="Q60" i="8"/>
  <c r="BA60" i="8" s="1"/>
  <c r="X60" i="8"/>
  <c r="BH60" i="8" s="1"/>
  <c r="W60" i="8"/>
  <c r="BG60" i="8" s="1"/>
  <c r="V60" i="8"/>
  <c r="BF60" i="8" s="1"/>
  <c r="U60" i="8"/>
  <c r="BE60" i="8" s="1"/>
  <c r="AB60" i="8"/>
  <c r="BL60" i="8" s="1"/>
  <c r="T60" i="8"/>
  <c r="BD60" i="8" s="1"/>
  <c r="AA60" i="8"/>
  <c r="BK60" i="8" s="1"/>
  <c r="Z60" i="8"/>
  <c r="BJ60" i="8" s="1"/>
  <c r="R60" i="8"/>
  <c r="BB60" i="8" s="1"/>
  <c r="S60" i="8"/>
  <c r="BC60" i="8" s="1"/>
  <c r="Y68" i="8"/>
  <c r="BI68" i="8" s="1"/>
  <c r="Q68" i="8"/>
  <c r="BA68" i="8" s="1"/>
  <c r="X68" i="8"/>
  <c r="BH68" i="8" s="1"/>
  <c r="W68" i="8"/>
  <c r="BG68" i="8" s="1"/>
  <c r="V68" i="8"/>
  <c r="BF68" i="8" s="1"/>
  <c r="U68" i="8"/>
  <c r="BE68" i="8" s="1"/>
  <c r="AB68" i="8"/>
  <c r="BL68" i="8" s="1"/>
  <c r="T68" i="8"/>
  <c r="BD68" i="8" s="1"/>
  <c r="AA68" i="8"/>
  <c r="BK68" i="8" s="1"/>
  <c r="Z68" i="8"/>
  <c r="BJ68" i="8" s="1"/>
  <c r="R68" i="8"/>
  <c r="BB68" i="8" s="1"/>
  <c r="S68" i="8"/>
  <c r="BC68" i="8" s="1"/>
  <c r="Y76" i="8"/>
  <c r="BI76" i="8" s="1"/>
  <c r="Q76" i="8"/>
  <c r="BA76" i="8" s="1"/>
  <c r="X76" i="8"/>
  <c r="BH76" i="8" s="1"/>
  <c r="W76" i="8"/>
  <c r="BG76" i="8" s="1"/>
  <c r="V76" i="8"/>
  <c r="BF76" i="8" s="1"/>
  <c r="U76" i="8"/>
  <c r="BE76" i="8" s="1"/>
  <c r="AB76" i="8"/>
  <c r="BL76" i="8" s="1"/>
  <c r="T76" i="8"/>
  <c r="BD76" i="8" s="1"/>
  <c r="AA76" i="8"/>
  <c r="BK76" i="8" s="1"/>
  <c r="Z76" i="8"/>
  <c r="BJ76" i="8" s="1"/>
  <c r="R76" i="8"/>
  <c r="BB76" i="8" s="1"/>
  <c r="S76" i="8"/>
  <c r="BC76" i="8" s="1"/>
  <c r="Y84" i="8"/>
  <c r="BI84" i="8" s="1"/>
  <c r="Q84" i="8"/>
  <c r="BA84" i="8" s="1"/>
  <c r="X84" i="8"/>
  <c r="BH84" i="8" s="1"/>
  <c r="W84" i="8"/>
  <c r="BG84" i="8" s="1"/>
  <c r="V84" i="8"/>
  <c r="BF84" i="8" s="1"/>
  <c r="U84" i="8"/>
  <c r="BE84" i="8" s="1"/>
  <c r="AB84" i="8"/>
  <c r="BL84" i="8" s="1"/>
  <c r="T84" i="8"/>
  <c r="BD84" i="8" s="1"/>
  <c r="AA84" i="8"/>
  <c r="BK84" i="8" s="1"/>
  <c r="Z84" i="8"/>
  <c r="BJ84" i="8" s="1"/>
  <c r="R84" i="8"/>
  <c r="BB84" i="8" s="1"/>
  <c r="S84" i="8"/>
  <c r="BC84" i="8" s="1"/>
  <c r="Q8" i="8"/>
  <c r="BA8" i="8" s="1"/>
  <c r="Q24" i="8"/>
  <c r="BA24" i="8" s="1"/>
  <c r="Q40" i="8"/>
  <c r="BA40" i="8" s="1"/>
  <c r="AA74" i="8"/>
  <c r="BK74" i="8" s="1"/>
  <c r="BQ9" i="8"/>
  <c r="AA9" i="8"/>
  <c r="BK9" i="8" s="1"/>
  <c r="S9" i="8"/>
  <c r="BC9" i="8" s="1"/>
  <c r="Z9" i="8"/>
  <c r="BJ9" i="8" s="1"/>
  <c r="R9" i="8"/>
  <c r="BB9" i="8" s="1"/>
  <c r="X9" i="8"/>
  <c r="BH9" i="8" s="1"/>
  <c r="W9" i="8"/>
  <c r="BG9" i="8" s="1"/>
  <c r="AB9" i="8"/>
  <c r="BL9" i="8" s="1"/>
  <c r="Y9" i="8"/>
  <c r="BI9" i="8" s="1"/>
  <c r="V9" i="8"/>
  <c r="BF9" i="8" s="1"/>
  <c r="T9" i="8"/>
  <c r="BD9" i="8" s="1"/>
  <c r="Q9" i="8"/>
  <c r="BA9" i="8" s="1"/>
  <c r="K17" i="8"/>
  <c r="AA17" i="8"/>
  <c r="BK17" i="8" s="1"/>
  <c r="S17" i="8"/>
  <c r="BC17" i="8" s="1"/>
  <c r="Z17" i="8"/>
  <c r="BJ17" i="8" s="1"/>
  <c r="R17" i="8"/>
  <c r="BB17" i="8" s="1"/>
  <c r="X17" i="8"/>
  <c r="BH17" i="8" s="1"/>
  <c r="W17" i="8"/>
  <c r="BG17" i="8" s="1"/>
  <c r="AB17" i="8"/>
  <c r="BL17" i="8" s="1"/>
  <c r="Y17" i="8"/>
  <c r="BI17" i="8" s="1"/>
  <c r="V17" i="8"/>
  <c r="BF17" i="8" s="1"/>
  <c r="T17" i="8"/>
  <c r="BD17" i="8" s="1"/>
  <c r="Q17" i="8"/>
  <c r="BA17" i="8" s="1"/>
  <c r="K25" i="8"/>
  <c r="AA25" i="8"/>
  <c r="BK25" i="8" s="1"/>
  <c r="S25" i="8"/>
  <c r="BC25" i="8" s="1"/>
  <c r="Z25" i="8"/>
  <c r="BJ25" i="8" s="1"/>
  <c r="R25" i="8"/>
  <c r="BB25" i="8" s="1"/>
  <c r="X25" i="8"/>
  <c r="BH25" i="8" s="1"/>
  <c r="W25" i="8"/>
  <c r="BG25" i="8" s="1"/>
  <c r="AB25" i="8"/>
  <c r="BL25" i="8" s="1"/>
  <c r="Y25" i="8"/>
  <c r="BI25" i="8" s="1"/>
  <c r="V25" i="8"/>
  <c r="BF25" i="8" s="1"/>
  <c r="T25" i="8"/>
  <c r="BD25" i="8" s="1"/>
  <c r="Q25" i="8"/>
  <c r="BA25" i="8" s="1"/>
  <c r="K33" i="8"/>
  <c r="AA33" i="8"/>
  <c r="BK33" i="8" s="1"/>
  <c r="S33" i="8"/>
  <c r="BC33" i="8" s="1"/>
  <c r="Z33" i="8"/>
  <c r="BJ33" i="8" s="1"/>
  <c r="R33" i="8"/>
  <c r="BB33" i="8" s="1"/>
  <c r="X33" i="8"/>
  <c r="BH33" i="8" s="1"/>
  <c r="W33" i="8"/>
  <c r="BG33" i="8" s="1"/>
  <c r="AB33" i="8"/>
  <c r="BL33" i="8" s="1"/>
  <c r="Y33" i="8"/>
  <c r="BI33" i="8" s="1"/>
  <c r="V33" i="8"/>
  <c r="BF33" i="8" s="1"/>
  <c r="T33" i="8"/>
  <c r="BD33" i="8" s="1"/>
  <c r="Q33" i="8"/>
  <c r="BA33" i="8" s="1"/>
  <c r="K41" i="8"/>
  <c r="AA41" i="8"/>
  <c r="BK41" i="8" s="1"/>
  <c r="S41" i="8"/>
  <c r="BC41" i="8" s="1"/>
  <c r="Z41" i="8"/>
  <c r="BJ41" i="8" s="1"/>
  <c r="R41" i="8"/>
  <c r="BB41" i="8" s="1"/>
  <c r="X41" i="8"/>
  <c r="BH41" i="8" s="1"/>
  <c r="W41" i="8"/>
  <c r="BG41" i="8" s="1"/>
  <c r="AB41" i="8"/>
  <c r="BL41" i="8" s="1"/>
  <c r="Y41" i="8"/>
  <c r="BI41" i="8" s="1"/>
  <c r="V41" i="8"/>
  <c r="BF41" i="8" s="1"/>
  <c r="T41" i="8"/>
  <c r="BD41" i="8" s="1"/>
  <c r="Q41" i="8"/>
  <c r="BA41" i="8" s="1"/>
  <c r="G49" i="8"/>
  <c r="U49" i="8"/>
  <c r="BE49" i="8" s="1"/>
  <c r="AB49" i="8"/>
  <c r="BL49" i="8" s="1"/>
  <c r="T49" i="8"/>
  <c r="BD49" i="8" s="1"/>
  <c r="AA49" i="8"/>
  <c r="BK49" i="8" s="1"/>
  <c r="S49" i="8"/>
  <c r="BC49" i="8" s="1"/>
  <c r="Z49" i="8"/>
  <c r="BJ49" i="8" s="1"/>
  <c r="R49" i="8"/>
  <c r="BB49" i="8" s="1"/>
  <c r="Y49" i="8"/>
  <c r="BI49" i="8" s="1"/>
  <c r="Q49" i="8"/>
  <c r="BA49" i="8" s="1"/>
  <c r="X49" i="8"/>
  <c r="BH49" i="8" s="1"/>
  <c r="V49" i="8"/>
  <c r="BF49" i="8" s="1"/>
  <c r="W49" i="8"/>
  <c r="BG49" i="8" s="1"/>
  <c r="M57" i="8"/>
  <c r="U57" i="8"/>
  <c r="BE57" i="8" s="1"/>
  <c r="AB57" i="8"/>
  <c r="BL57" i="8" s="1"/>
  <c r="T57" i="8"/>
  <c r="BD57" i="8" s="1"/>
  <c r="AA57" i="8"/>
  <c r="BK57" i="8" s="1"/>
  <c r="S57" i="8"/>
  <c r="BC57" i="8" s="1"/>
  <c r="Z57" i="8"/>
  <c r="BJ57" i="8" s="1"/>
  <c r="R57" i="8"/>
  <c r="BB57" i="8" s="1"/>
  <c r="Y57" i="8"/>
  <c r="BI57" i="8" s="1"/>
  <c r="Q57" i="8"/>
  <c r="BA57" i="8" s="1"/>
  <c r="X57" i="8"/>
  <c r="BH57" i="8" s="1"/>
  <c r="V57" i="8"/>
  <c r="BF57" i="8" s="1"/>
  <c r="W57" i="8"/>
  <c r="BG57" i="8" s="1"/>
  <c r="M65" i="8"/>
  <c r="U65" i="8"/>
  <c r="BE65" i="8" s="1"/>
  <c r="AB65" i="8"/>
  <c r="BL65" i="8" s="1"/>
  <c r="T65" i="8"/>
  <c r="BD65" i="8" s="1"/>
  <c r="AA65" i="8"/>
  <c r="BK65" i="8" s="1"/>
  <c r="S65" i="8"/>
  <c r="BC65" i="8" s="1"/>
  <c r="Z65" i="8"/>
  <c r="BJ65" i="8" s="1"/>
  <c r="R65" i="8"/>
  <c r="BB65" i="8" s="1"/>
  <c r="Y65" i="8"/>
  <c r="BI65" i="8" s="1"/>
  <c r="Q65" i="8"/>
  <c r="BA65" i="8" s="1"/>
  <c r="X65" i="8"/>
  <c r="BH65" i="8" s="1"/>
  <c r="V65" i="8"/>
  <c r="BF65" i="8" s="1"/>
  <c r="W65" i="8"/>
  <c r="BG65" i="8" s="1"/>
  <c r="M73" i="8"/>
  <c r="U73" i="8"/>
  <c r="BE73" i="8" s="1"/>
  <c r="AB73" i="8"/>
  <c r="BL73" i="8" s="1"/>
  <c r="T73" i="8"/>
  <c r="BD73" i="8" s="1"/>
  <c r="AA73" i="8"/>
  <c r="BK73" i="8" s="1"/>
  <c r="S73" i="8"/>
  <c r="BC73" i="8" s="1"/>
  <c r="Z73" i="8"/>
  <c r="BJ73" i="8" s="1"/>
  <c r="R73" i="8"/>
  <c r="BB73" i="8" s="1"/>
  <c r="Y73" i="8"/>
  <c r="BI73" i="8" s="1"/>
  <c r="Q73" i="8"/>
  <c r="BA73" i="8" s="1"/>
  <c r="X73" i="8"/>
  <c r="BH73" i="8" s="1"/>
  <c r="V73" i="8"/>
  <c r="BF73" i="8" s="1"/>
  <c r="W73" i="8"/>
  <c r="BG73" i="8" s="1"/>
  <c r="M81" i="8"/>
  <c r="U81" i="8"/>
  <c r="BE81" i="8" s="1"/>
  <c r="AB81" i="8"/>
  <c r="BL81" i="8" s="1"/>
  <c r="T81" i="8"/>
  <c r="BD81" i="8" s="1"/>
  <c r="AA81" i="8"/>
  <c r="BK81" i="8" s="1"/>
  <c r="S81" i="8"/>
  <c r="BC81" i="8" s="1"/>
  <c r="Z81" i="8"/>
  <c r="BJ81" i="8" s="1"/>
  <c r="R81" i="8"/>
  <c r="BB81" i="8" s="1"/>
  <c r="Y81" i="8"/>
  <c r="BI81" i="8" s="1"/>
  <c r="Q81" i="8"/>
  <c r="BA81" i="8" s="1"/>
  <c r="X81" i="8"/>
  <c r="BH81" i="8" s="1"/>
  <c r="V81" i="8"/>
  <c r="BF81" i="8" s="1"/>
  <c r="W81" i="8"/>
  <c r="BG81" i="8" s="1"/>
  <c r="Z8" i="8"/>
  <c r="BJ8" i="8" s="1"/>
  <c r="Z24" i="8"/>
  <c r="BJ24" i="8" s="1"/>
  <c r="Z40" i="8"/>
  <c r="BJ40" i="8" s="1"/>
  <c r="Z56" i="8"/>
  <c r="BJ56" i="8" s="1"/>
  <c r="O38" i="8"/>
  <c r="W38" i="8"/>
  <c r="BG38" i="8" s="1"/>
  <c r="V38" i="8"/>
  <c r="BF38" i="8" s="1"/>
  <c r="AB38" i="8"/>
  <c r="BL38" i="8" s="1"/>
  <c r="T38" i="8"/>
  <c r="BD38" i="8" s="1"/>
  <c r="AA38" i="8"/>
  <c r="BK38" i="8" s="1"/>
  <c r="S38" i="8"/>
  <c r="BC38" i="8" s="1"/>
  <c r="Q38" i="8"/>
  <c r="BA38" i="8" s="1"/>
  <c r="Z38" i="8"/>
  <c r="BJ38" i="8" s="1"/>
  <c r="X38" i="8"/>
  <c r="BH38" i="8" s="1"/>
  <c r="U38" i="8"/>
  <c r="BE38" i="8" s="1"/>
  <c r="O46" i="8"/>
  <c r="Y46" i="8"/>
  <c r="BI46" i="8" s="1"/>
  <c r="Q46" i="8"/>
  <c r="BA46" i="8" s="1"/>
  <c r="X46" i="8"/>
  <c r="BH46" i="8" s="1"/>
  <c r="W46" i="8"/>
  <c r="BG46" i="8" s="1"/>
  <c r="V46" i="8"/>
  <c r="BF46" i="8" s="1"/>
  <c r="U46" i="8"/>
  <c r="BE46" i="8" s="1"/>
  <c r="AB46" i="8"/>
  <c r="BL46" i="8" s="1"/>
  <c r="T46" i="8"/>
  <c r="BD46" i="8" s="1"/>
  <c r="Z46" i="8"/>
  <c r="BJ46" i="8" s="1"/>
  <c r="S46" i="8"/>
  <c r="BC46" i="8" s="1"/>
  <c r="AA46" i="8"/>
  <c r="BK46" i="8" s="1"/>
  <c r="K54" i="8"/>
  <c r="Y54" i="8"/>
  <c r="BI54" i="8" s="1"/>
  <c r="Q54" i="8"/>
  <c r="BA54" i="8" s="1"/>
  <c r="X54" i="8"/>
  <c r="BH54" i="8" s="1"/>
  <c r="W54" i="8"/>
  <c r="BG54" i="8" s="1"/>
  <c r="V54" i="8"/>
  <c r="BF54" i="8" s="1"/>
  <c r="U54" i="8"/>
  <c r="BE54" i="8" s="1"/>
  <c r="AB54" i="8"/>
  <c r="BL54" i="8" s="1"/>
  <c r="T54" i="8"/>
  <c r="BD54" i="8" s="1"/>
  <c r="Z54" i="8"/>
  <c r="BJ54" i="8" s="1"/>
  <c r="S54" i="8"/>
  <c r="BC54" i="8" s="1"/>
  <c r="AA54" i="8"/>
  <c r="BK54" i="8" s="1"/>
  <c r="R54" i="8"/>
  <c r="BB54" i="8" s="1"/>
  <c r="K62" i="8"/>
  <c r="Y62" i="8"/>
  <c r="BI62" i="8" s="1"/>
  <c r="Q62" i="8"/>
  <c r="BA62" i="8" s="1"/>
  <c r="X62" i="8"/>
  <c r="BH62" i="8" s="1"/>
  <c r="W62" i="8"/>
  <c r="BG62" i="8" s="1"/>
  <c r="V62" i="8"/>
  <c r="BF62" i="8" s="1"/>
  <c r="U62" i="8"/>
  <c r="BE62" i="8" s="1"/>
  <c r="AB62" i="8"/>
  <c r="BL62" i="8" s="1"/>
  <c r="T62" i="8"/>
  <c r="BD62" i="8" s="1"/>
  <c r="Z62" i="8"/>
  <c r="BJ62" i="8" s="1"/>
  <c r="S62" i="8"/>
  <c r="BC62" i="8" s="1"/>
  <c r="AA62" i="8"/>
  <c r="BK62" i="8" s="1"/>
  <c r="K70" i="8"/>
  <c r="Y70" i="8"/>
  <c r="BI70" i="8" s="1"/>
  <c r="Q70" i="8"/>
  <c r="BA70" i="8" s="1"/>
  <c r="X70" i="8"/>
  <c r="BH70" i="8" s="1"/>
  <c r="W70" i="8"/>
  <c r="BG70" i="8" s="1"/>
  <c r="V70" i="8"/>
  <c r="BF70" i="8" s="1"/>
  <c r="U70" i="8"/>
  <c r="BE70" i="8" s="1"/>
  <c r="AB70" i="8"/>
  <c r="BL70" i="8" s="1"/>
  <c r="T70" i="8"/>
  <c r="BD70" i="8" s="1"/>
  <c r="Z70" i="8"/>
  <c r="BJ70" i="8" s="1"/>
  <c r="S70" i="8"/>
  <c r="BC70" i="8" s="1"/>
  <c r="AA70" i="8"/>
  <c r="BK70" i="8" s="1"/>
  <c r="R70" i="8"/>
  <c r="BB70" i="8" s="1"/>
  <c r="K78" i="8"/>
  <c r="Y78" i="8"/>
  <c r="BI78" i="8" s="1"/>
  <c r="Q78" i="8"/>
  <c r="BA78" i="8" s="1"/>
  <c r="X78" i="8"/>
  <c r="BH78" i="8" s="1"/>
  <c r="W78" i="8"/>
  <c r="BG78" i="8" s="1"/>
  <c r="V78" i="8"/>
  <c r="BF78" i="8" s="1"/>
  <c r="U78" i="8"/>
  <c r="BE78" i="8" s="1"/>
  <c r="AB78" i="8"/>
  <c r="BL78" i="8" s="1"/>
  <c r="T78" i="8"/>
  <c r="BD78" i="8" s="1"/>
  <c r="Z78" i="8"/>
  <c r="BJ78" i="8" s="1"/>
  <c r="S78" i="8"/>
  <c r="BC78" i="8" s="1"/>
  <c r="AA78" i="8"/>
  <c r="BK78" i="8" s="1"/>
  <c r="G86" i="8"/>
  <c r="X86" i="8"/>
  <c r="BH86" i="8" s="1"/>
  <c r="W86" i="8"/>
  <c r="BG86" i="8" s="1"/>
  <c r="V86" i="8"/>
  <c r="BF86" i="8" s="1"/>
  <c r="U86" i="8"/>
  <c r="BE86" i="8" s="1"/>
  <c r="AA86" i="8"/>
  <c r="BK86" i="8" s="1"/>
  <c r="S86" i="8"/>
  <c r="BC86" i="8" s="1"/>
  <c r="Z86" i="8"/>
  <c r="BJ86" i="8" s="1"/>
  <c r="R86" i="8"/>
  <c r="BB86" i="8" s="1"/>
  <c r="AB86" i="8"/>
  <c r="BL86" i="8" s="1"/>
  <c r="Y86" i="8"/>
  <c r="BI86" i="8" s="1"/>
  <c r="Q86" i="8"/>
  <c r="BA86" i="8" s="1"/>
  <c r="AB107" i="8"/>
  <c r="BL107" i="8" s="1"/>
  <c r="T107" i="8"/>
  <c r="BD107" i="8" s="1"/>
  <c r="AA107" i="8"/>
  <c r="BK107" i="8" s="1"/>
  <c r="S107" i="8"/>
  <c r="BC107" i="8" s="1"/>
  <c r="Z107" i="8"/>
  <c r="BJ107" i="8" s="1"/>
  <c r="R107" i="8"/>
  <c r="BB107" i="8" s="1"/>
  <c r="Y107" i="8"/>
  <c r="BI107" i="8" s="1"/>
  <c r="Q107" i="8"/>
  <c r="BA107" i="8" s="1"/>
  <c r="W107" i="8"/>
  <c r="BG107" i="8" s="1"/>
  <c r="V107" i="8"/>
  <c r="BF107" i="8" s="1"/>
  <c r="U107" i="8"/>
  <c r="BE107" i="8" s="1"/>
  <c r="AB141" i="8"/>
  <c r="BL141" i="8" s="1"/>
  <c r="T141" i="8"/>
  <c r="BD141" i="8" s="1"/>
  <c r="AA141" i="8"/>
  <c r="BK141" i="8" s="1"/>
  <c r="S141" i="8"/>
  <c r="BC141" i="8" s="1"/>
  <c r="Z141" i="8"/>
  <c r="BJ141" i="8" s="1"/>
  <c r="R141" i="8"/>
  <c r="BB141" i="8" s="1"/>
  <c r="Y141" i="8"/>
  <c r="BI141" i="8" s="1"/>
  <c r="Q141" i="8"/>
  <c r="BA141" i="8" s="1"/>
  <c r="W141" i="8"/>
  <c r="BG141" i="8" s="1"/>
  <c r="V141" i="8"/>
  <c r="BF141" i="8" s="1"/>
  <c r="X141" i="8"/>
  <c r="BH141" i="8" s="1"/>
  <c r="U141" i="8"/>
  <c r="BE141" i="8" s="1"/>
  <c r="U9" i="8"/>
  <c r="BE9" i="8" s="1"/>
  <c r="Q20" i="8"/>
  <c r="BA20" i="8" s="1"/>
  <c r="U25" i="8"/>
  <c r="BE25" i="8" s="1"/>
  <c r="Q36" i="8"/>
  <c r="BA36" i="8" s="1"/>
  <c r="U41" i="8"/>
  <c r="BE41" i="8" s="1"/>
  <c r="AA58" i="8"/>
  <c r="BK58" i="8" s="1"/>
  <c r="S80" i="8"/>
  <c r="BC80" i="8" s="1"/>
  <c r="G94" i="8"/>
  <c r="X94" i="8"/>
  <c r="BH94" i="8" s="1"/>
  <c r="W94" i="8"/>
  <c r="BG94" i="8" s="1"/>
  <c r="V94" i="8"/>
  <c r="BF94" i="8" s="1"/>
  <c r="U94" i="8"/>
  <c r="BE94" i="8" s="1"/>
  <c r="AA94" i="8"/>
  <c r="BK94" i="8" s="1"/>
  <c r="S94" i="8"/>
  <c r="BC94" i="8" s="1"/>
  <c r="Z94" i="8"/>
  <c r="BJ94" i="8" s="1"/>
  <c r="R94" i="8"/>
  <c r="BB94" i="8" s="1"/>
  <c r="AB94" i="8"/>
  <c r="BL94" i="8" s="1"/>
  <c r="Y94" i="8"/>
  <c r="BI94" i="8" s="1"/>
  <c r="T94" i="8"/>
  <c r="BD94" i="8" s="1"/>
  <c r="Q94" i="8"/>
  <c r="BA94" i="8" s="1"/>
  <c r="G102" i="8"/>
  <c r="X102" i="8"/>
  <c r="BH102" i="8" s="1"/>
  <c r="W102" i="8"/>
  <c r="BG102" i="8" s="1"/>
  <c r="V102" i="8"/>
  <c r="BF102" i="8" s="1"/>
  <c r="U102" i="8"/>
  <c r="BE102" i="8" s="1"/>
  <c r="AA102" i="8"/>
  <c r="BK102" i="8" s="1"/>
  <c r="S102" i="8"/>
  <c r="BC102" i="8" s="1"/>
  <c r="Z102" i="8"/>
  <c r="BJ102" i="8" s="1"/>
  <c r="R102" i="8"/>
  <c r="BB102" i="8" s="1"/>
  <c r="AB102" i="8"/>
  <c r="BL102" i="8" s="1"/>
  <c r="Y102" i="8"/>
  <c r="BI102" i="8" s="1"/>
  <c r="Q102" i="8"/>
  <c r="BA102" i="8" s="1"/>
  <c r="G110" i="8"/>
  <c r="X110" i="8"/>
  <c r="BH110" i="8" s="1"/>
  <c r="W110" i="8"/>
  <c r="BG110" i="8" s="1"/>
  <c r="V110" i="8"/>
  <c r="BF110" i="8" s="1"/>
  <c r="U110" i="8"/>
  <c r="BE110" i="8" s="1"/>
  <c r="AA110" i="8"/>
  <c r="BK110" i="8" s="1"/>
  <c r="S110" i="8"/>
  <c r="BC110" i="8" s="1"/>
  <c r="Z110" i="8"/>
  <c r="BJ110" i="8" s="1"/>
  <c r="R110" i="8"/>
  <c r="BB110" i="8" s="1"/>
  <c r="AB110" i="8"/>
  <c r="BL110" i="8" s="1"/>
  <c r="Y110" i="8"/>
  <c r="BI110" i="8" s="1"/>
  <c r="T110" i="8"/>
  <c r="BD110" i="8" s="1"/>
  <c r="X118" i="8"/>
  <c r="BH118" i="8" s="1"/>
  <c r="W118" i="8"/>
  <c r="BG118" i="8" s="1"/>
  <c r="V118" i="8"/>
  <c r="BF118" i="8" s="1"/>
  <c r="U118" i="8"/>
  <c r="BE118" i="8" s="1"/>
  <c r="AA118" i="8"/>
  <c r="BK118" i="8" s="1"/>
  <c r="S118" i="8"/>
  <c r="BC118" i="8" s="1"/>
  <c r="Z118" i="8"/>
  <c r="BJ118" i="8" s="1"/>
  <c r="R118" i="8"/>
  <c r="BB118" i="8" s="1"/>
  <c r="AB118" i="8"/>
  <c r="BL118" i="8" s="1"/>
  <c r="Y118" i="8"/>
  <c r="BI118" i="8" s="1"/>
  <c r="X126" i="8"/>
  <c r="BH126" i="8" s="1"/>
  <c r="W126" i="8"/>
  <c r="BG126" i="8" s="1"/>
  <c r="V126" i="8"/>
  <c r="BF126" i="8" s="1"/>
  <c r="U126" i="8"/>
  <c r="BE126" i="8" s="1"/>
  <c r="AA126" i="8"/>
  <c r="BK126" i="8" s="1"/>
  <c r="S126" i="8"/>
  <c r="BC126" i="8" s="1"/>
  <c r="Z126" i="8"/>
  <c r="BJ126" i="8" s="1"/>
  <c r="R126" i="8"/>
  <c r="BB126" i="8" s="1"/>
  <c r="AB126" i="8"/>
  <c r="BL126" i="8" s="1"/>
  <c r="Y126" i="8"/>
  <c r="BI126" i="8" s="1"/>
  <c r="T126" i="8"/>
  <c r="BD126" i="8" s="1"/>
  <c r="Q126" i="8"/>
  <c r="BA126" i="8" s="1"/>
  <c r="X134" i="8"/>
  <c r="BH134" i="8" s="1"/>
  <c r="W134" i="8"/>
  <c r="BG134" i="8" s="1"/>
  <c r="V134" i="8"/>
  <c r="BF134" i="8" s="1"/>
  <c r="U134" i="8"/>
  <c r="BE134" i="8" s="1"/>
  <c r="AA134" i="8"/>
  <c r="BK134" i="8" s="1"/>
  <c r="S134" i="8"/>
  <c r="BC134" i="8" s="1"/>
  <c r="Z134" i="8"/>
  <c r="BJ134" i="8" s="1"/>
  <c r="R134" i="8"/>
  <c r="BB134" i="8" s="1"/>
  <c r="AB134" i="8"/>
  <c r="BL134" i="8" s="1"/>
  <c r="Y134" i="8"/>
  <c r="BI134" i="8" s="1"/>
  <c r="Q134" i="8"/>
  <c r="BA134" i="8" s="1"/>
  <c r="T102" i="8"/>
  <c r="BD102" i="8" s="1"/>
  <c r="AB115" i="8"/>
  <c r="BL115" i="8" s="1"/>
  <c r="T115" i="8"/>
  <c r="BD115" i="8" s="1"/>
  <c r="AA115" i="8"/>
  <c r="BK115" i="8" s="1"/>
  <c r="S115" i="8"/>
  <c r="BC115" i="8" s="1"/>
  <c r="Z115" i="8"/>
  <c r="BJ115" i="8" s="1"/>
  <c r="R115" i="8"/>
  <c r="BB115" i="8" s="1"/>
  <c r="Y115" i="8"/>
  <c r="BI115" i="8" s="1"/>
  <c r="Q115" i="8"/>
  <c r="BA115" i="8" s="1"/>
  <c r="W115" i="8"/>
  <c r="BG115" i="8" s="1"/>
  <c r="V115" i="8"/>
  <c r="BF115" i="8" s="1"/>
  <c r="X115" i="8"/>
  <c r="BH115" i="8" s="1"/>
  <c r="U115" i="8"/>
  <c r="BE115" i="8" s="1"/>
  <c r="J123" i="8"/>
  <c r="AB123" i="8"/>
  <c r="BL123" i="8" s="1"/>
  <c r="T123" i="8"/>
  <c r="BD123" i="8" s="1"/>
  <c r="AA123" i="8"/>
  <c r="BK123" i="8" s="1"/>
  <c r="S123" i="8"/>
  <c r="BC123" i="8" s="1"/>
  <c r="Z123" i="8"/>
  <c r="BJ123" i="8" s="1"/>
  <c r="R123" i="8"/>
  <c r="BB123" i="8" s="1"/>
  <c r="Y123" i="8"/>
  <c r="BI123" i="8" s="1"/>
  <c r="Q123" i="8"/>
  <c r="BA123" i="8" s="1"/>
  <c r="W123" i="8"/>
  <c r="BG123" i="8" s="1"/>
  <c r="V123" i="8"/>
  <c r="BF123" i="8" s="1"/>
  <c r="U123" i="8"/>
  <c r="BE123" i="8" s="1"/>
  <c r="K131" i="8"/>
  <c r="AB131" i="8"/>
  <c r="BL131" i="8" s="1"/>
  <c r="T131" i="8"/>
  <c r="BD131" i="8" s="1"/>
  <c r="AA131" i="8"/>
  <c r="BK131" i="8" s="1"/>
  <c r="S131" i="8"/>
  <c r="BC131" i="8" s="1"/>
  <c r="Z131" i="8"/>
  <c r="BJ131" i="8" s="1"/>
  <c r="R131" i="8"/>
  <c r="BB131" i="8" s="1"/>
  <c r="Y131" i="8"/>
  <c r="BI131" i="8" s="1"/>
  <c r="Q131" i="8"/>
  <c r="BA131" i="8" s="1"/>
  <c r="W131" i="8"/>
  <c r="BG131" i="8" s="1"/>
  <c r="V131" i="8"/>
  <c r="BF131" i="8" s="1"/>
  <c r="X131" i="8"/>
  <c r="BH131" i="8" s="1"/>
  <c r="X138" i="8"/>
  <c r="BH138" i="8" s="1"/>
  <c r="W138" i="8"/>
  <c r="BG138" i="8" s="1"/>
  <c r="V138" i="8"/>
  <c r="BF138" i="8" s="1"/>
  <c r="U138" i="8"/>
  <c r="BE138" i="8" s="1"/>
  <c r="AA138" i="8"/>
  <c r="BK138" i="8" s="1"/>
  <c r="S138" i="8"/>
  <c r="BC138" i="8" s="1"/>
  <c r="Z138" i="8"/>
  <c r="BJ138" i="8" s="1"/>
  <c r="R138" i="8"/>
  <c r="BB138" i="8" s="1"/>
  <c r="AB138" i="8"/>
  <c r="BL138" i="8" s="1"/>
  <c r="Y138" i="8"/>
  <c r="BI138" i="8" s="1"/>
  <c r="T138" i="8"/>
  <c r="BD138" i="8" s="1"/>
  <c r="Q138" i="8"/>
  <c r="BA138" i="8" s="1"/>
  <c r="AB93" i="8"/>
  <c r="BL93" i="8" s="1"/>
  <c r="T93" i="8"/>
  <c r="BD93" i="8" s="1"/>
  <c r="AA93" i="8"/>
  <c r="BK93" i="8" s="1"/>
  <c r="S93" i="8"/>
  <c r="BC93" i="8" s="1"/>
  <c r="Z93" i="8"/>
  <c r="BJ93" i="8" s="1"/>
  <c r="R93" i="8"/>
  <c r="BB93" i="8" s="1"/>
  <c r="Y93" i="8"/>
  <c r="BI93" i="8" s="1"/>
  <c r="Q93" i="8"/>
  <c r="BA93" i="8" s="1"/>
  <c r="W93" i="8"/>
  <c r="BG93" i="8" s="1"/>
  <c r="V93" i="8"/>
  <c r="BF93" i="8" s="1"/>
  <c r="X93" i="8"/>
  <c r="BH93" i="8" s="1"/>
  <c r="U93" i="8"/>
  <c r="BE93" i="8" s="1"/>
  <c r="AB101" i="8"/>
  <c r="BL101" i="8" s="1"/>
  <c r="T101" i="8"/>
  <c r="BD101" i="8" s="1"/>
  <c r="AA101" i="8"/>
  <c r="BK101" i="8" s="1"/>
  <c r="S101" i="8"/>
  <c r="BC101" i="8" s="1"/>
  <c r="Z101" i="8"/>
  <c r="BJ101" i="8" s="1"/>
  <c r="R101" i="8"/>
  <c r="BB101" i="8" s="1"/>
  <c r="Y101" i="8"/>
  <c r="BI101" i="8" s="1"/>
  <c r="Q101" i="8"/>
  <c r="BA101" i="8" s="1"/>
  <c r="W101" i="8"/>
  <c r="BG101" i="8" s="1"/>
  <c r="V101" i="8"/>
  <c r="BF101" i="8" s="1"/>
  <c r="X101" i="8"/>
  <c r="BH101" i="8" s="1"/>
  <c r="U101" i="8"/>
  <c r="BE101" i="8" s="1"/>
  <c r="AB109" i="8"/>
  <c r="BL109" i="8" s="1"/>
  <c r="T109" i="8"/>
  <c r="BD109" i="8" s="1"/>
  <c r="AA109" i="8"/>
  <c r="BK109" i="8" s="1"/>
  <c r="S109" i="8"/>
  <c r="BC109" i="8" s="1"/>
  <c r="Z109" i="8"/>
  <c r="BJ109" i="8" s="1"/>
  <c r="R109" i="8"/>
  <c r="BB109" i="8" s="1"/>
  <c r="Y109" i="8"/>
  <c r="BI109" i="8" s="1"/>
  <c r="Q109" i="8"/>
  <c r="BA109" i="8" s="1"/>
  <c r="W109" i="8"/>
  <c r="BG109" i="8" s="1"/>
  <c r="V109" i="8"/>
  <c r="BF109" i="8" s="1"/>
  <c r="X109" i="8"/>
  <c r="BH109" i="8" s="1"/>
  <c r="U109" i="8"/>
  <c r="BE109" i="8" s="1"/>
  <c r="AB117" i="8"/>
  <c r="BL117" i="8" s="1"/>
  <c r="T117" i="8"/>
  <c r="BD117" i="8" s="1"/>
  <c r="AA117" i="8"/>
  <c r="BK117" i="8" s="1"/>
  <c r="S117" i="8"/>
  <c r="BC117" i="8" s="1"/>
  <c r="Z117" i="8"/>
  <c r="BJ117" i="8" s="1"/>
  <c r="R117" i="8"/>
  <c r="BB117" i="8" s="1"/>
  <c r="Y117" i="8"/>
  <c r="BI117" i="8" s="1"/>
  <c r="Q117" i="8"/>
  <c r="BA117" i="8" s="1"/>
  <c r="W117" i="8"/>
  <c r="BG117" i="8" s="1"/>
  <c r="V117" i="8"/>
  <c r="BF117" i="8" s="1"/>
  <c r="X117" i="8"/>
  <c r="BH117" i="8" s="1"/>
  <c r="U117" i="8"/>
  <c r="BE117" i="8" s="1"/>
  <c r="AB125" i="8"/>
  <c r="BL125" i="8" s="1"/>
  <c r="T125" i="8"/>
  <c r="BD125" i="8" s="1"/>
  <c r="AA125" i="8"/>
  <c r="BK125" i="8" s="1"/>
  <c r="S125" i="8"/>
  <c r="BC125" i="8" s="1"/>
  <c r="Z125" i="8"/>
  <c r="BJ125" i="8" s="1"/>
  <c r="R125" i="8"/>
  <c r="BB125" i="8" s="1"/>
  <c r="Y125" i="8"/>
  <c r="BI125" i="8" s="1"/>
  <c r="Q125" i="8"/>
  <c r="BA125" i="8" s="1"/>
  <c r="W125" i="8"/>
  <c r="BG125" i="8" s="1"/>
  <c r="V125" i="8"/>
  <c r="BF125" i="8" s="1"/>
  <c r="X125" i="8"/>
  <c r="BH125" i="8" s="1"/>
  <c r="U125" i="8"/>
  <c r="BE125" i="8" s="1"/>
  <c r="AB133" i="8"/>
  <c r="BL133" i="8" s="1"/>
  <c r="T133" i="8"/>
  <c r="BD133" i="8" s="1"/>
  <c r="AA133" i="8"/>
  <c r="BK133" i="8" s="1"/>
  <c r="S133" i="8"/>
  <c r="BC133" i="8" s="1"/>
  <c r="Z133" i="8"/>
  <c r="BJ133" i="8" s="1"/>
  <c r="R133" i="8"/>
  <c r="BB133" i="8" s="1"/>
  <c r="Y133" i="8"/>
  <c r="BI133" i="8" s="1"/>
  <c r="Q133" i="8"/>
  <c r="BA133" i="8" s="1"/>
  <c r="W133" i="8"/>
  <c r="BG133" i="8" s="1"/>
  <c r="V133" i="8"/>
  <c r="BF133" i="8" s="1"/>
  <c r="X133" i="8"/>
  <c r="BH133" i="8" s="1"/>
  <c r="U133" i="8"/>
  <c r="BE133" i="8" s="1"/>
  <c r="Q110" i="8"/>
  <c r="BA110" i="8" s="1"/>
  <c r="U131" i="8"/>
  <c r="BE131" i="8" s="1"/>
  <c r="X90" i="8"/>
  <c r="BH90" i="8" s="1"/>
  <c r="W90" i="8"/>
  <c r="BG90" i="8" s="1"/>
  <c r="V90" i="8"/>
  <c r="BF90" i="8" s="1"/>
  <c r="U90" i="8"/>
  <c r="BE90" i="8" s="1"/>
  <c r="AA90" i="8"/>
  <c r="BK90" i="8" s="1"/>
  <c r="S90" i="8"/>
  <c r="BC90" i="8" s="1"/>
  <c r="Z90" i="8"/>
  <c r="BJ90" i="8" s="1"/>
  <c r="R90" i="8"/>
  <c r="BB90" i="8" s="1"/>
  <c r="AB90" i="8"/>
  <c r="BL90" i="8" s="1"/>
  <c r="Y90" i="8"/>
  <c r="BI90" i="8" s="1"/>
  <c r="T90" i="8"/>
  <c r="BD90" i="8" s="1"/>
  <c r="Q90" i="8"/>
  <c r="BA90" i="8" s="1"/>
  <c r="X98" i="8"/>
  <c r="BH98" i="8" s="1"/>
  <c r="W98" i="8"/>
  <c r="BG98" i="8" s="1"/>
  <c r="V98" i="8"/>
  <c r="BF98" i="8" s="1"/>
  <c r="U98" i="8"/>
  <c r="BE98" i="8" s="1"/>
  <c r="AA98" i="8"/>
  <c r="BK98" i="8" s="1"/>
  <c r="S98" i="8"/>
  <c r="BC98" i="8" s="1"/>
  <c r="Z98" i="8"/>
  <c r="BJ98" i="8" s="1"/>
  <c r="R98" i="8"/>
  <c r="BB98" i="8" s="1"/>
  <c r="AB98" i="8"/>
  <c r="BL98" i="8" s="1"/>
  <c r="Y98" i="8"/>
  <c r="BI98" i="8" s="1"/>
  <c r="T98" i="8"/>
  <c r="BD98" i="8" s="1"/>
  <c r="Q98" i="8"/>
  <c r="BA98" i="8" s="1"/>
  <c r="X106" i="8"/>
  <c r="BH106" i="8" s="1"/>
  <c r="W106" i="8"/>
  <c r="BG106" i="8" s="1"/>
  <c r="V106" i="8"/>
  <c r="BF106" i="8" s="1"/>
  <c r="U106" i="8"/>
  <c r="BE106" i="8" s="1"/>
  <c r="AA106" i="8"/>
  <c r="BK106" i="8" s="1"/>
  <c r="S106" i="8"/>
  <c r="BC106" i="8" s="1"/>
  <c r="Z106" i="8"/>
  <c r="BJ106" i="8" s="1"/>
  <c r="R106" i="8"/>
  <c r="BB106" i="8" s="1"/>
  <c r="AB106" i="8"/>
  <c r="BL106" i="8" s="1"/>
  <c r="Y106" i="8"/>
  <c r="BI106" i="8" s="1"/>
  <c r="T106" i="8"/>
  <c r="BD106" i="8" s="1"/>
  <c r="Q106" i="8"/>
  <c r="BA106" i="8" s="1"/>
  <c r="X114" i="8"/>
  <c r="BH114" i="8" s="1"/>
  <c r="W114" i="8"/>
  <c r="BG114" i="8" s="1"/>
  <c r="V114" i="8"/>
  <c r="BF114" i="8" s="1"/>
  <c r="U114" i="8"/>
  <c r="BE114" i="8" s="1"/>
  <c r="AA114" i="8"/>
  <c r="BK114" i="8" s="1"/>
  <c r="S114" i="8"/>
  <c r="BC114" i="8" s="1"/>
  <c r="Z114" i="8"/>
  <c r="BJ114" i="8" s="1"/>
  <c r="R114" i="8"/>
  <c r="BB114" i="8" s="1"/>
  <c r="AB114" i="8"/>
  <c r="BL114" i="8" s="1"/>
  <c r="Y114" i="8"/>
  <c r="BI114" i="8" s="1"/>
  <c r="T114" i="8"/>
  <c r="BD114" i="8" s="1"/>
  <c r="Q114" i="8"/>
  <c r="BA114" i="8" s="1"/>
  <c r="X122" i="8"/>
  <c r="BH122" i="8" s="1"/>
  <c r="W122" i="8"/>
  <c r="BG122" i="8" s="1"/>
  <c r="V122" i="8"/>
  <c r="BF122" i="8" s="1"/>
  <c r="U122" i="8"/>
  <c r="BE122" i="8" s="1"/>
  <c r="AA122" i="8"/>
  <c r="BK122" i="8" s="1"/>
  <c r="S122" i="8"/>
  <c r="BC122" i="8" s="1"/>
  <c r="Z122" i="8"/>
  <c r="BJ122" i="8" s="1"/>
  <c r="R122" i="8"/>
  <c r="BB122" i="8" s="1"/>
  <c r="AB122" i="8"/>
  <c r="BL122" i="8" s="1"/>
  <c r="Y122" i="8"/>
  <c r="BI122" i="8" s="1"/>
  <c r="T122" i="8"/>
  <c r="BD122" i="8" s="1"/>
  <c r="Q122" i="8"/>
  <c r="BA122" i="8" s="1"/>
  <c r="X130" i="8"/>
  <c r="BH130" i="8" s="1"/>
  <c r="W130" i="8"/>
  <c r="BG130" i="8" s="1"/>
  <c r="V130" i="8"/>
  <c r="BF130" i="8" s="1"/>
  <c r="U130" i="8"/>
  <c r="BE130" i="8" s="1"/>
  <c r="AA130" i="8"/>
  <c r="BK130" i="8" s="1"/>
  <c r="S130" i="8"/>
  <c r="BC130" i="8" s="1"/>
  <c r="Z130" i="8"/>
  <c r="BJ130" i="8" s="1"/>
  <c r="R130" i="8"/>
  <c r="BB130" i="8" s="1"/>
  <c r="AB130" i="8"/>
  <c r="BL130" i="8" s="1"/>
  <c r="Y130" i="8"/>
  <c r="BI130" i="8" s="1"/>
  <c r="T130" i="8"/>
  <c r="BD130" i="8" s="1"/>
  <c r="Q130" i="8"/>
  <c r="BA130" i="8" s="1"/>
  <c r="T134" i="8"/>
  <c r="BD134" i="8" s="1"/>
  <c r="AB95" i="8"/>
  <c r="BL95" i="8" s="1"/>
  <c r="T95" i="8"/>
  <c r="BD95" i="8" s="1"/>
  <c r="AA95" i="8"/>
  <c r="BK95" i="8" s="1"/>
  <c r="S95" i="8"/>
  <c r="BC95" i="8" s="1"/>
  <c r="Z95" i="8"/>
  <c r="BJ95" i="8" s="1"/>
  <c r="R95" i="8"/>
  <c r="BB95" i="8" s="1"/>
  <c r="Y95" i="8"/>
  <c r="BI95" i="8" s="1"/>
  <c r="Q95" i="8"/>
  <c r="BA95" i="8" s="1"/>
  <c r="W95" i="8"/>
  <c r="BG95" i="8" s="1"/>
  <c r="V95" i="8"/>
  <c r="BF95" i="8" s="1"/>
  <c r="X95" i="8"/>
  <c r="BH95" i="8" s="1"/>
  <c r="U95" i="8"/>
  <c r="BE95" i="8" s="1"/>
  <c r="AB103" i="8"/>
  <c r="BL103" i="8" s="1"/>
  <c r="T103" i="8"/>
  <c r="BD103" i="8" s="1"/>
  <c r="AA103" i="8"/>
  <c r="BK103" i="8" s="1"/>
  <c r="S103" i="8"/>
  <c r="BC103" i="8" s="1"/>
  <c r="Z103" i="8"/>
  <c r="BJ103" i="8" s="1"/>
  <c r="R103" i="8"/>
  <c r="BB103" i="8" s="1"/>
  <c r="Y103" i="8"/>
  <c r="BI103" i="8" s="1"/>
  <c r="Q103" i="8"/>
  <c r="BA103" i="8" s="1"/>
  <c r="W103" i="8"/>
  <c r="BG103" i="8" s="1"/>
  <c r="V103" i="8"/>
  <c r="BF103" i="8" s="1"/>
  <c r="X103" i="8"/>
  <c r="BH103" i="8" s="1"/>
  <c r="U103" i="8"/>
  <c r="BE103" i="8" s="1"/>
  <c r="AB111" i="8"/>
  <c r="BL111" i="8" s="1"/>
  <c r="T111" i="8"/>
  <c r="BD111" i="8" s="1"/>
  <c r="AA111" i="8"/>
  <c r="BK111" i="8" s="1"/>
  <c r="S111" i="8"/>
  <c r="BC111" i="8" s="1"/>
  <c r="Z111" i="8"/>
  <c r="BJ111" i="8" s="1"/>
  <c r="R111" i="8"/>
  <c r="BB111" i="8" s="1"/>
  <c r="Y111" i="8"/>
  <c r="BI111" i="8" s="1"/>
  <c r="Q111" i="8"/>
  <c r="BA111" i="8" s="1"/>
  <c r="W111" i="8"/>
  <c r="BG111" i="8" s="1"/>
  <c r="V111" i="8"/>
  <c r="BF111" i="8" s="1"/>
  <c r="X111" i="8"/>
  <c r="BH111" i="8" s="1"/>
  <c r="U111" i="8"/>
  <c r="BE111" i="8" s="1"/>
  <c r="AB119" i="8"/>
  <c r="BL119" i="8" s="1"/>
  <c r="T119" i="8"/>
  <c r="BD119" i="8" s="1"/>
  <c r="AA119" i="8"/>
  <c r="BK119" i="8" s="1"/>
  <c r="S119" i="8"/>
  <c r="BC119" i="8" s="1"/>
  <c r="Z119" i="8"/>
  <c r="BJ119" i="8" s="1"/>
  <c r="R119" i="8"/>
  <c r="BB119" i="8" s="1"/>
  <c r="Y119" i="8"/>
  <c r="BI119" i="8" s="1"/>
  <c r="Q119" i="8"/>
  <c r="BA119" i="8" s="1"/>
  <c r="W119" i="8"/>
  <c r="BG119" i="8" s="1"/>
  <c r="V119" i="8"/>
  <c r="BF119" i="8" s="1"/>
  <c r="X119" i="8"/>
  <c r="BH119" i="8" s="1"/>
  <c r="U119" i="8"/>
  <c r="BE119" i="8" s="1"/>
  <c r="AB127" i="8"/>
  <c r="BL127" i="8" s="1"/>
  <c r="T127" i="8"/>
  <c r="BD127" i="8" s="1"/>
  <c r="AA127" i="8"/>
  <c r="BK127" i="8" s="1"/>
  <c r="S127" i="8"/>
  <c r="BC127" i="8" s="1"/>
  <c r="Z127" i="8"/>
  <c r="BJ127" i="8" s="1"/>
  <c r="R127" i="8"/>
  <c r="BB127" i="8" s="1"/>
  <c r="Y127" i="8"/>
  <c r="BI127" i="8" s="1"/>
  <c r="Q127" i="8"/>
  <c r="BA127" i="8" s="1"/>
  <c r="W127" i="8"/>
  <c r="BG127" i="8" s="1"/>
  <c r="V127" i="8"/>
  <c r="BF127" i="8" s="1"/>
  <c r="X127" i="8"/>
  <c r="BH127" i="8" s="1"/>
  <c r="U127" i="8"/>
  <c r="BE127" i="8" s="1"/>
  <c r="AB135" i="8"/>
  <c r="BL135" i="8" s="1"/>
  <c r="T135" i="8"/>
  <c r="BD135" i="8" s="1"/>
  <c r="AA135" i="8"/>
  <c r="BK135" i="8" s="1"/>
  <c r="S135" i="8"/>
  <c r="BC135" i="8" s="1"/>
  <c r="Z135" i="8"/>
  <c r="BJ135" i="8" s="1"/>
  <c r="R135" i="8"/>
  <c r="BB135" i="8" s="1"/>
  <c r="Y135" i="8"/>
  <c r="BI135" i="8" s="1"/>
  <c r="Q135" i="8"/>
  <c r="BA135" i="8" s="1"/>
  <c r="W135" i="8"/>
  <c r="BG135" i="8" s="1"/>
  <c r="V135" i="8"/>
  <c r="BF135" i="8" s="1"/>
  <c r="X135" i="8"/>
  <c r="BH135" i="8" s="1"/>
  <c r="U135" i="8"/>
  <c r="BE135" i="8" s="1"/>
  <c r="Q118" i="8"/>
  <c r="BA118" i="8" s="1"/>
  <c r="X100" i="8"/>
  <c r="BH100" i="8" s="1"/>
  <c r="W100" i="8"/>
  <c r="BG100" i="8" s="1"/>
  <c r="V100" i="8"/>
  <c r="BF100" i="8" s="1"/>
  <c r="U100" i="8"/>
  <c r="BE100" i="8" s="1"/>
  <c r="AA100" i="8"/>
  <c r="BK100" i="8" s="1"/>
  <c r="S100" i="8"/>
  <c r="BC100" i="8" s="1"/>
  <c r="Z100" i="8"/>
  <c r="BJ100" i="8" s="1"/>
  <c r="R100" i="8"/>
  <c r="BB100" i="8" s="1"/>
  <c r="AB100" i="8"/>
  <c r="BL100" i="8" s="1"/>
  <c r="Y100" i="8"/>
  <c r="BI100" i="8" s="1"/>
  <c r="T100" i="8"/>
  <c r="BD100" i="8" s="1"/>
  <c r="Q100" i="8"/>
  <c r="BA100" i="8" s="1"/>
  <c r="X108" i="8"/>
  <c r="BH108" i="8" s="1"/>
  <c r="W108" i="8"/>
  <c r="BG108" i="8" s="1"/>
  <c r="V108" i="8"/>
  <c r="BF108" i="8" s="1"/>
  <c r="U108" i="8"/>
  <c r="BE108" i="8" s="1"/>
  <c r="AA108" i="8"/>
  <c r="BK108" i="8" s="1"/>
  <c r="S108" i="8"/>
  <c r="BC108" i="8" s="1"/>
  <c r="Z108" i="8"/>
  <c r="BJ108" i="8" s="1"/>
  <c r="R108" i="8"/>
  <c r="BB108" i="8" s="1"/>
  <c r="AB108" i="8"/>
  <c r="BL108" i="8" s="1"/>
  <c r="Y108" i="8"/>
  <c r="BI108" i="8" s="1"/>
  <c r="T108" i="8"/>
  <c r="BD108" i="8" s="1"/>
  <c r="Q108" i="8"/>
  <c r="BA108" i="8" s="1"/>
  <c r="X116" i="8"/>
  <c r="BH116" i="8" s="1"/>
  <c r="W116" i="8"/>
  <c r="BG116" i="8" s="1"/>
  <c r="V116" i="8"/>
  <c r="BF116" i="8" s="1"/>
  <c r="U116" i="8"/>
  <c r="BE116" i="8" s="1"/>
  <c r="AA116" i="8"/>
  <c r="BK116" i="8" s="1"/>
  <c r="S116" i="8"/>
  <c r="BC116" i="8" s="1"/>
  <c r="Z116" i="8"/>
  <c r="BJ116" i="8" s="1"/>
  <c r="R116" i="8"/>
  <c r="BB116" i="8" s="1"/>
  <c r="AB116" i="8"/>
  <c r="BL116" i="8" s="1"/>
  <c r="Y116" i="8"/>
  <c r="BI116" i="8" s="1"/>
  <c r="T116" i="8"/>
  <c r="BD116" i="8" s="1"/>
  <c r="Q116" i="8"/>
  <c r="BA116" i="8" s="1"/>
  <c r="X124" i="8"/>
  <c r="BH124" i="8" s="1"/>
  <c r="W124" i="8"/>
  <c r="BG124" i="8" s="1"/>
  <c r="V124" i="8"/>
  <c r="BF124" i="8" s="1"/>
  <c r="U124" i="8"/>
  <c r="BE124" i="8" s="1"/>
  <c r="AA124" i="8"/>
  <c r="BK124" i="8" s="1"/>
  <c r="S124" i="8"/>
  <c r="BC124" i="8" s="1"/>
  <c r="Z124" i="8"/>
  <c r="BJ124" i="8" s="1"/>
  <c r="R124" i="8"/>
  <c r="BB124" i="8" s="1"/>
  <c r="AB124" i="8"/>
  <c r="BL124" i="8" s="1"/>
  <c r="Y124" i="8"/>
  <c r="BI124" i="8" s="1"/>
  <c r="T124" i="8"/>
  <c r="BD124" i="8" s="1"/>
  <c r="Q124" i="8"/>
  <c r="BA124" i="8" s="1"/>
  <c r="X132" i="8"/>
  <c r="BH132" i="8" s="1"/>
  <c r="W132" i="8"/>
  <c r="BG132" i="8" s="1"/>
  <c r="V132" i="8"/>
  <c r="BF132" i="8" s="1"/>
  <c r="U132" i="8"/>
  <c r="BE132" i="8" s="1"/>
  <c r="AA132" i="8"/>
  <c r="BK132" i="8" s="1"/>
  <c r="S132" i="8"/>
  <c r="BC132" i="8" s="1"/>
  <c r="Z132" i="8"/>
  <c r="BJ132" i="8" s="1"/>
  <c r="R132" i="8"/>
  <c r="BB132" i="8" s="1"/>
  <c r="AB132" i="8"/>
  <c r="BL132" i="8" s="1"/>
  <c r="Y132" i="8"/>
  <c r="BI132" i="8" s="1"/>
  <c r="T132" i="8"/>
  <c r="BD132" i="8" s="1"/>
  <c r="Q132" i="8"/>
  <c r="BA132" i="8" s="1"/>
  <c r="T118" i="8"/>
  <c r="BD118" i="8" s="1"/>
  <c r="X140" i="8"/>
  <c r="BH140" i="8" s="1"/>
  <c r="W140" i="8"/>
  <c r="BG140" i="8" s="1"/>
  <c r="V140" i="8"/>
  <c r="BF140" i="8" s="1"/>
  <c r="U140" i="8"/>
  <c r="BE140" i="8" s="1"/>
  <c r="AA140" i="8"/>
  <c r="BK140" i="8" s="1"/>
  <c r="S140" i="8"/>
  <c r="BC140" i="8" s="1"/>
  <c r="Z140" i="8"/>
  <c r="BJ140" i="8" s="1"/>
  <c r="R140" i="8"/>
  <c r="BB140" i="8" s="1"/>
  <c r="AB140" i="8"/>
  <c r="BL140" i="8" s="1"/>
  <c r="Y140" i="8"/>
  <c r="BI140" i="8" s="1"/>
  <c r="T140" i="8"/>
  <c r="BD140" i="8" s="1"/>
  <c r="Q140" i="8"/>
  <c r="BA140" i="8" s="1"/>
  <c r="AB139" i="8"/>
  <c r="BL139" i="8" s="1"/>
  <c r="T139" i="8"/>
  <c r="BD139" i="8" s="1"/>
  <c r="AA139" i="8"/>
  <c r="BK139" i="8" s="1"/>
  <c r="S139" i="8"/>
  <c r="BC139" i="8" s="1"/>
  <c r="Z139" i="8"/>
  <c r="BJ139" i="8" s="1"/>
  <c r="R139" i="8"/>
  <c r="BB139" i="8" s="1"/>
  <c r="Y139" i="8"/>
  <c r="BI139" i="8" s="1"/>
  <c r="Q139" i="8"/>
  <c r="BA139" i="8" s="1"/>
  <c r="W139" i="8"/>
  <c r="BG139" i="8" s="1"/>
  <c r="V139" i="8"/>
  <c r="BF139" i="8" s="1"/>
  <c r="M6" i="8"/>
  <c r="I9" i="8"/>
  <c r="M12" i="8"/>
  <c r="E17" i="8"/>
  <c r="N23" i="8"/>
  <c r="M31" i="8"/>
  <c r="J38" i="8"/>
  <c r="I46" i="8"/>
  <c r="F83" i="8"/>
  <c r="H7" i="8"/>
  <c r="P9" i="8"/>
  <c r="E14" i="8"/>
  <c r="F17" i="8"/>
  <c r="E25" i="8"/>
  <c r="M39" i="8"/>
  <c r="J46" i="8"/>
  <c r="E67" i="8"/>
  <c r="F86" i="8"/>
  <c r="I7" i="8"/>
  <c r="L10" i="8"/>
  <c r="L14" i="8"/>
  <c r="I18" i="8"/>
  <c r="F25" i="8"/>
  <c r="E33" i="8"/>
  <c r="I48" i="8"/>
  <c r="F67" i="8"/>
  <c r="P7" i="8"/>
  <c r="H11" i="8"/>
  <c r="M14" i="8"/>
  <c r="M19" i="8"/>
  <c r="F33" i="8"/>
  <c r="E41" i="8"/>
  <c r="M69" i="8"/>
  <c r="J91" i="8"/>
  <c r="E8" i="8"/>
  <c r="I11" i="8"/>
  <c r="H15" i="8"/>
  <c r="N19" i="8"/>
  <c r="M27" i="8"/>
  <c r="I34" i="8"/>
  <c r="F41" i="8"/>
  <c r="E51" i="8"/>
  <c r="E75" i="8"/>
  <c r="L8" i="8"/>
  <c r="P11" i="8"/>
  <c r="I22" i="8"/>
  <c r="N27" i="8"/>
  <c r="M35" i="8"/>
  <c r="I42" i="8"/>
  <c r="F51" i="8"/>
  <c r="F75" i="8"/>
  <c r="F102" i="8"/>
  <c r="E6" i="8"/>
  <c r="M8" i="8"/>
  <c r="E12" i="8"/>
  <c r="E16" i="8"/>
  <c r="J22" i="8"/>
  <c r="I30" i="8"/>
  <c r="N35" i="8"/>
  <c r="M43" i="8"/>
  <c r="E59" i="8"/>
  <c r="M77" i="8"/>
  <c r="L6" i="8"/>
  <c r="H9" i="8"/>
  <c r="L12" i="8"/>
  <c r="F16" i="8"/>
  <c r="J30" i="8"/>
  <c r="I38" i="8"/>
  <c r="N43" i="8"/>
  <c r="F59" i="8"/>
  <c r="E83" i="8"/>
  <c r="Q5" i="8"/>
  <c r="BP53" i="8"/>
  <c r="L53" i="8"/>
  <c r="K53" i="8"/>
  <c r="I53" i="8"/>
  <c r="P53" i="8"/>
  <c r="H53" i="8"/>
  <c r="F53" i="8"/>
  <c r="O53" i="8"/>
  <c r="J53" i="8"/>
  <c r="P13" i="8"/>
  <c r="E45" i="8"/>
  <c r="I64" i="8"/>
  <c r="I72" i="8"/>
  <c r="BX26" i="8"/>
  <c r="N26" i="8"/>
  <c r="F26" i="8"/>
  <c r="L26" i="8"/>
  <c r="K26" i="8"/>
  <c r="P26" i="8"/>
  <c r="H26" i="8"/>
  <c r="BQ61" i="8"/>
  <c r="L61" i="8"/>
  <c r="K61" i="8"/>
  <c r="I61" i="8"/>
  <c r="P61" i="8"/>
  <c r="H61" i="8"/>
  <c r="F61" i="8"/>
  <c r="O61" i="8"/>
  <c r="J61" i="8"/>
  <c r="M10" i="8"/>
  <c r="J18" i="8"/>
  <c r="F29" i="8"/>
  <c r="J34" i="8"/>
  <c r="N61" i="8"/>
  <c r="BV15" i="8"/>
  <c r="P15" i="8"/>
  <c r="BQ23" i="8"/>
  <c r="J23" i="8"/>
  <c r="P23" i="8"/>
  <c r="H23" i="8"/>
  <c r="O23" i="8"/>
  <c r="G23" i="8"/>
  <c r="L23" i="8"/>
  <c r="BS31" i="8"/>
  <c r="J31" i="8"/>
  <c r="P31" i="8"/>
  <c r="H31" i="8"/>
  <c r="O31" i="8"/>
  <c r="G31" i="8"/>
  <c r="L31" i="8"/>
  <c r="D39" i="8"/>
  <c r="J39" i="8"/>
  <c r="P39" i="8"/>
  <c r="H39" i="8"/>
  <c r="O39" i="8"/>
  <c r="G39" i="8"/>
  <c r="L39" i="8"/>
  <c r="BV47" i="8"/>
  <c r="L47" i="8"/>
  <c r="K47" i="8"/>
  <c r="I47" i="8"/>
  <c r="P47" i="8"/>
  <c r="H47" i="8"/>
  <c r="N47" i="8"/>
  <c r="J47" i="8"/>
  <c r="G47" i="8"/>
  <c r="BN54" i="8"/>
  <c r="P58" i="8"/>
  <c r="H58" i="8"/>
  <c r="O58" i="8"/>
  <c r="G58" i="8"/>
  <c r="M58" i="8"/>
  <c r="E58" i="8"/>
  <c r="L58" i="8"/>
  <c r="J58" i="8"/>
  <c r="F58" i="8"/>
  <c r="N58" i="8"/>
  <c r="P66" i="8"/>
  <c r="H66" i="8"/>
  <c r="O66" i="8"/>
  <c r="G66" i="8"/>
  <c r="M66" i="8"/>
  <c r="E66" i="8"/>
  <c r="L66" i="8"/>
  <c r="J66" i="8"/>
  <c r="F66" i="8"/>
  <c r="N66" i="8"/>
  <c r="P74" i="8"/>
  <c r="H74" i="8"/>
  <c r="O74" i="8"/>
  <c r="G74" i="8"/>
  <c r="M74" i="8"/>
  <c r="E74" i="8"/>
  <c r="L74" i="8"/>
  <c r="J74" i="8"/>
  <c r="F74" i="8"/>
  <c r="N74" i="8"/>
  <c r="BX82" i="8"/>
  <c r="P82" i="8"/>
  <c r="H82" i="8"/>
  <c r="O82" i="8"/>
  <c r="G82" i="8"/>
  <c r="M82" i="8"/>
  <c r="E82" i="8"/>
  <c r="L82" i="8"/>
  <c r="J82" i="8"/>
  <c r="F82" i="8"/>
  <c r="N82" i="8"/>
  <c r="BX90" i="8"/>
  <c r="K90" i="8"/>
  <c r="I90" i="8"/>
  <c r="P90" i="8"/>
  <c r="H90" i="8"/>
  <c r="M90" i="8"/>
  <c r="E90" i="8"/>
  <c r="N90" i="8"/>
  <c r="L90" i="8"/>
  <c r="G90" i="8"/>
  <c r="O90" i="8"/>
  <c r="K98" i="8"/>
  <c r="I98" i="8"/>
  <c r="P98" i="8"/>
  <c r="H98" i="8"/>
  <c r="M98" i="8"/>
  <c r="E98" i="8"/>
  <c r="N98" i="8"/>
  <c r="L98" i="8"/>
  <c r="J98" i="8"/>
  <c r="G98" i="8"/>
  <c r="F98" i="8"/>
  <c r="O98" i="8"/>
  <c r="BX106" i="8"/>
  <c r="L106" i="8"/>
  <c r="K106" i="8"/>
  <c r="J106" i="8"/>
  <c r="I106" i="8"/>
  <c r="P106" i="8"/>
  <c r="H106" i="8"/>
  <c r="M106" i="8"/>
  <c r="E106" i="8"/>
  <c r="O106" i="8"/>
  <c r="N106" i="8"/>
  <c r="G106" i="8"/>
  <c r="F106" i="8"/>
  <c r="BT114" i="8"/>
  <c r="L114" i="8"/>
  <c r="K114" i="8"/>
  <c r="J114" i="8"/>
  <c r="I114" i="8"/>
  <c r="P114" i="8"/>
  <c r="H114" i="8"/>
  <c r="M114" i="8"/>
  <c r="E114" i="8"/>
  <c r="O114" i="8"/>
  <c r="N114" i="8"/>
  <c r="G114" i="8"/>
  <c r="F114" i="8"/>
  <c r="BQ122" i="8"/>
  <c r="L122" i="8"/>
  <c r="K122" i="8"/>
  <c r="J122" i="8"/>
  <c r="I122" i="8"/>
  <c r="P122" i="8"/>
  <c r="H122" i="8"/>
  <c r="M122" i="8"/>
  <c r="E122" i="8"/>
  <c r="O122" i="8"/>
  <c r="N122" i="8"/>
  <c r="G122" i="8"/>
  <c r="F122" i="8"/>
  <c r="BO130" i="8"/>
  <c r="L130" i="8"/>
  <c r="K130" i="8"/>
  <c r="J130" i="8"/>
  <c r="I130" i="8"/>
  <c r="P130" i="8"/>
  <c r="H130" i="8"/>
  <c r="M130" i="8"/>
  <c r="E130" i="8"/>
  <c r="O130" i="8"/>
  <c r="N130" i="8"/>
  <c r="G130" i="8"/>
  <c r="F130" i="8"/>
  <c r="BQ138" i="8"/>
  <c r="L138" i="8"/>
  <c r="K138" i="8"/>
  <c r="J138" i="8"/>
  <c r="I138" i="8"/>
  <c r="P138" i="8"/>
  <c r="H138" i="8"/>
  <c r="M138" i="8"/>
  <c r="E138" i="8"/>
  <c r="O138" i="8"/>
  <c r="N138" i="8"/>
  <c r="G138" i="8"/>
  <c r="F138" i="8"/>
  <c r="J5" i="8"/>
  <c r="F6" i="8"/>
  <c r="N6" i="8"/>
  <c r="J7" i="8"/>
  <c r="F8" i="8"/>
  <c r="N8" i="8"/>
  <c r="J9" i="8"/>
  <c r="F10" i="8"/>
  <c r="N10" i="8"/>
  <c r="J11" i="8"/>
  <c r="F12" i="8"/>
  <c r="N12" i="8"/>
  <c r="J13" i="8"/>
  <c r="F14" i="8"/>
  <c r="N14" i="8"/>
  <c r="J15" i="8"/>
  <c r="G16" i="8"/>
  <c r="I17" i="8"/>
  <c r="M18" i="8"/>
  <c r="M22" i="8"/>
  <c r="E24" i="8"/>
  <c r="I25" i="8"/>
  <c r="M26" i="8"/>
  <c r="I29" i="8"/>
  <c r="M30" i="8"/>
  <c r="E32" i="8"/>
  <c r="I33" i="8"/>
  <c r="M34" i="8"/>
  <c r="I37" i="8"/>
  <c r="M38" i="8"/>
  <c r="E40" i="8"/>
  <c r="I41" i="8"/>
  <c r="M42" i="8"/>
  <c r="M46" i="8"/>
  <c r="E49" i="8"/>
  <c r="M51" i="8"/>
  <c r="I54" i="8"/>
  <c r="E57" i="8"/>
  <c r="M59" i="8"/>
  <c r="I62" i="8"/>
  <c r="E65" i="8"/>
  <c r="M67" i="8"/>
  <c r="I70" i="8"/>
  <c r="E73" i="8"/>
  <c r="M75" i="8"/>
  <c r="I78" i="8"/>
  <c r="E81" i="8"/>
  <c r="M83" i="8"/>
  <c r="F94" i="8"/>
  <c r="BU21" i="8"/>
  <c r="J21" i="8"/>
  <c r="P21" i="8"/>
  <c r="H21" i="8"/>
  <c r="O21" i="8"/>
  <c r="G21" i="8"/>
  <c r="L21" i="8"/>
  <c r="BW45" i="8"/>
  <c r="J45" i="8"/>
  <c r="P45" i="8"/>
  <c r="H45" i="8"/>
  <c r="O45" i="8"/>
  <c r="G45" i="8"/>
  <c r="L45" i="8"/>
  <c r="BP88" i="8"/>
  <c r="K88" i="8"/>
  <c r="I88" i="8"/>
  <c r="P88" i="8"/>
  <c r="H88" i="8"/>
  <c r="M88" i="8"/>
  <c r="E88" i="8"/>
  <c r="L88" i="8"/>
  <c r="J88" i="8"/>
  <c r="F88" i="8"/>
  <c r="G88" i="8"/>
  <c r="BS128" i="8"/>
  <c r="L128" i="8"/>
  <c r="K128" i="8"/>
  <c r="J128" i="8"/>
  <c r="I128" i="8"/>
  <c r="P128" i="8"/>
  <c r="H128" i="8"/>
  <c r="M128" i="8"/>
  <c r="E128" i="8"/>
  <c r="G128" i="8"/>
  <c r="F128" i="8"/>
  <c r="O128" i="8"/>
  <c r="N128" i="8"/>
  <c r="E21" i="8"/>
  <c r="I56" i="8"/>
  <c r="I80" i="8"/>
  <c r="BV85" i="8"/>
  <c r="O85" i="8"/>
  <c r="M85" i="8"/>
  <c r="L85" i="8"/>
  <c r="I85" i="8"/>
  <c r="P85" i="8"/>
  <c r="N85" i="8"/>
  <c r="J85" i="8"/>
  <c r="H85" i="8"/>
  <c r="F85" i="8"/>
  <c r="K85" i="8"/>
  <c r="BV117" i="8"/>
  <c r="P117" i="8"/>
  <c r="H117" i="8"/>
  <c r="O117" i="8"/>
  <c r="G117" i="8"/>
  <c r="N117" i="8"/>
  <c r="F117" i="8"/>
  <c r="M117" i="8"/>
  <c r="E117" i="8"/>
  <c r="L117" i="8"/>
  <c r="I117" i="8"/>
  <c r="K117" i="8"/>
  <c r="J117" i="8"/>
  <c r="E10" i="8"/>
  <c r="I13" i="8"/>
  <c r="J26" i="8"/>
  <c r="F45" i="8"/>
  <c r="BT20" i="8"/>
  <c r="N20" i="8"/>
  <c r="F20" i="8"/>
  <c r="L20" i="8"/>
  <c r="K20" i="8"/>
  <c r="P20" i="8"/>
  <c r="H20" i="8"/>
  <c r="BW28" i="8"/>
  <c r="N28" i="8"/>
  <c r="F28" i="8"/>
  <c r="L28" i="8"/>
  <c r="K28" i="8"/>
  <c r="P28" i="8"/>
  <c r="H28" i="8"/>
  <c r="BW36" i="8"/>
  <c r="N36" i="8"/>
  <c r="F36" i="8"/>
  <c r="L36" i="8"/>
  <c r="K36" i="8"/>
  <c r="P36" i="8"/>
  <c r="H36" i="8"/>
  <c r="BV44" i="8"/>
  <c r="N44" i="8"/>
  <c r="F44" i="8"/>
  <c r="L44" i="8"/>
  <c r="K44" i="8"/>
  <c r="P44" i="8"/>
  <c r="H44" i="8"/>
  <c r="BT52" i="8"/>
  <c r="P52" i="8"/>
  <c r="H52" i="8"/>
  <c r="O52" i="8"/>
  <c r="G52" i="8"/>
  <c r="M52" i="8"/>
  <c r="E52" i="8"/>
  <c r="L52" i="8"/>
  <c r="N52" i="8"/>
  <c r="K52" i="8"/>
  <c r="F52" i="8"/>
  <c r="BT55" i="8"/>
  <c r="L55" i="8"/>
  <c r="K55" i="8"/>
  <c r="I55" i="8"/>
  <c r="P55" i="8"/>
  <c r="H55" i="8"/>
  <c r="N55" i="8"/>
  <c r="J55" i="8"/>
  <c r="G55" i="8"/>
  <c r="BU63" i="8"/>
  <c r="L63" i="8"/>
  <c r="K63" i="8"/>
  <c r="I63" i="8"/>
  <c r="P63" i="8"/>
  <c r="H63" i="8"/>
  <c r="N63" i="8"/>
  <c r="J63" i="8"/>
  <c r="G63" i="8"/>
  <c r="BS71" i="8"/>
  <c r="L71" i="8"/>
  <c r="K71" i="8"/>
  <c r="I71" i="8"/>
  <c r="P71" i="8"/>
  <c r="H71" i="8"/>
  <c r="N71" i="8"/>
  <c r="J71" i="8"/>
  <c r="G71" i="8"/>
  <c r="BV79" i="8"/>
  <c r="L79" i="8"/>
  <c r="K79" i="8"/>
  <c r="I79" i="8"/>
  <c r="P79" i="8"/>
  <c r="H79" i="8"/>
  <c r="N79" i="8"/>
  <c r="J79" i="8"/>
  <c r="G79" i="8"/>
  <c r="BV87" i="8"/>
  <c r="O87" i="8"/>
  <c r="G87" i="8"/>
  <c r="M87" i="8"/>
  <c r="E87" i="8"/>
  <c r="L87" i="8"/>
  <c r="I87" i="8"/>
  <c r="H87" i="8"/>
  <c r="F87" i="8"/>
  <c r="P87" i="8"/>
  <c r="K87" i="8"/>
  <c r="BS95" i="8"/>
  <c r="O95" i="8"/>
  <c r="G95" i="8"/>
  <c r="M95" i="8"/>
  <c r="E95" i="8"/>
  <c r="L95" i="8"/>
  <c r="I95" i="8"/>
  <c r="H95" i="8"/>
  <c r="F95" i="8"/>
  <c r="P95" i="8"/>
  <c r="N95" i="8"/>
  <c r="K95" i="8"/>
  <c r="J95" i="8"/>
  <c r="BT103" i="8"/>
  <c r="P103" i="8"/>
  <c r="H103" i="8"/>
  <c r="O103" i="8"/>
  <c r="G103" i="8"/>
  <c r="N103" i="8"/>
  <c r="F103" i="8"/>
  <c r="M103" i="8"/>
  <c r="E103" i="8"/>
  <c r="L103" i="8"/>
  <c r="I103" i="8"/>
  <c r="K103" i="8"/>
  <c r="J103" i="8"/>
  <c r="BP111" i="8"/>
  <c r="P111" i="8"/>
  <c r="H111" i="8"/>
  <c r="O111" i="8"/>
  <c r="G111" i="8"/>
  <c r="N111" i="8"/>
  <c r="F111" i="8"/>
  <c r="M111" i="8"/>
  <c r="E111" i="8"/>
  <c r="L111" i="8"/>
  <c r="I111" i="8"/>
  <c r="K111" i="8"/>
  <c r="J111" i="8"/>
  <c r="BS119" i="8"/>
  <c r="P119" i="8"/>
  <c r="H119" i="8"/>
  <c r="O119" i="8"/>
  <c r="G119" i="8"/>
  <c r="N119" i="8"/>
  <c r="F119" i="8"/>
  <c r="M119" i="8"/>
  <c r="E119" i="8"/>
  <c r="L119" i="8"/>
  <c r="I119" i="8"/>
  <c r="K119" i="8"/>
  <c r="J119" i="8"/>
  <c r="BX127" i="8"/>
  <c r="P127" i="8"/>
  <c r="H127" i="8"/>
  <c r="O127" i="8"/>
  <c r="G127" i="8"/>
  <c r="N127" i="8"/>
  <c r="F127" i="8"/>
  <c r="M127" i="8"/>
  <c r="E127" i="8"/>
  <c r="L127" i="8"/>
  <c r="I127" i="8"/>
  <c r="K127" i="8"/>
  <c r="J127" i="8"/>
  <c r="P135" i="8"/>
  <c r="H135" i="8"/>
  <c r="O135" i="8"/>
  <c r="G135" i="8"/>
  <c r="N135" i="8"/>
  <c r="F135" i="8"/>
  <c r="M135" i="8"/>
  <c r="E135" i="8"/>
  <c r="L135" i="8"/>
  <c r="I135" i="8"/>
  <c r="K135" i="8"/>
  <c r="J135" i="8"/>
  <c r="K5" i="8"/>
  <c r="G6" i="8"/>
  <c r="O6" i="8"/>
  <c r="K7" i="8"/>
  <c r="G8" i="8"/>
  <c r="O8" i="8"/>
  <c r="K9" i="8"/>
  <c r="G10" i="8"/>
  <c r="O10" i="8"/>
  <c r="K11" i="8"/>
  <c r="G12" i="8"/>
  <c r="O12" i="8"/>
  <c r="K13" i="8"/>
  <c r="G14" i="8"/>
  <c r="O14" i="8"/>
  <c r="K15" i="8"/>
  <c r="H16" i="8"/>
  <c r="O18" i="8"/>
  <c r="G20" i="8"/>
  <c r="K21" i="8"/>
  <c r="G24" i="8"/>
  <c r="O26" i="8"/>
  <c r="G28" i="8"/>
  <c r="G32" i="8"/>
  <c r="G36" i="8"/>
  <c r="K37" i="8"/>
  <c r="G40" i="8"/>
  <c r="O42" i="8"/>
  <c r="G44" i="8"/>
  <c r="K45" i="8"/>
  <c r="G57" i="8"/>
  <c r="G65" i="8"/>
  <c r="G73" i="8"/>
  <c r="G81" i="8"/>
  <c r="N87" i="8"/>
  <c r="BR29" i="8"/>
  <c r="J29" i="8"/>
  <c r="P29" i="8"/>
  <c r="H29" i="8"/>
  <c r="O29" i="8"/>
  <c r="G29" i="8"/>
  <c r="L29" i="8"/>
  <c r="BT56" i="8"/>
  <c r="P56" i="8"/>
  <c r="H56" i="8"/>
  <c r="O56" i="8"/>
  <c r="G56" i="8"/>
  <c r="M56" i="8"/>
  <c r="E56" i="8"/>
  <c r="L56" i="8"/>
  <c r="N56" i="8"/>
  <c r="K56" i="8"/>
  <c r="F56" i="8"/>
  <c r="BS104" i="8"/>
  <c r="L104" i="8"/>
  <c r="K104" i="8"/>
  <c r="J104" i="8"/>
  <c r="I104" i="8"/>
  <c r="P104" i="8"/>
  <c r="H104" i="8"/>
  <c r="M104" i="8"/>
  <c r="E104" i="8"/>
  <c r="G104" i="8"/>
  <c r="F104" i="8"/>
  <c r="O104" i="8"/>
  <c r="N104" i="8"/>
  <c r="L136" i="8"/>
  <c r="K136" i="8"/>
  <c r="J136" i="8"/>
  <c r="I136" i="8"/>
  <c r="P136" i="8"/>
  <c r="H136" i="8"/>
  <c r="M136" i="8"/>
  <c r="E136" i="8"/>
  <c r="G136" i="8"/>
  <c r="F136" i="8"/>
  <c r="O136" i="8"/>
  <c r="N136" i="8"/>
  <c r="H5" i="8"/>
  <c r="P5" i="8"/>
  <c r="E29" i="8"/>
  <c r="E37" i="8"/>
  <c r="BX50" i="8"/>
  <c r="P50" i="8"/>
  <c r="H50" i="8"/>
  <c r="O50" i="8"/>
  <c r="G50" i="8"/>
  <c r="M50" i="8"/>
  <c r="E50" i="8"/>
  <c r="L50" i="8"/>
  <c r="J50" i="8"/>
  <c r="F50" i="8"/>
  <c r="N50" i="8"/>
  <c r="BV101" i="8"/>
  <c r="O101" i="8"/>
  <c r="G101" i="8"/>
  <c r="M101" i="8"/>
  <c r="E101" i="8"/>
  <c r="L101" i="8"/>
  <c r="I101" i="8"/>
  <c r="P101" i="8"/>
  <c r="N101" i="8"/>
  <c r="J101" i="8"/>
  <c r="H101" i="8"/>
  <c r="F101" i="8"/>
  <c r="K101" i="8"/>
  <c r="BQ141" i="8"/>
  <c r="P141" i="8"/>
  <c r="H141" i="8"/>
  <c r="O141" i="8"/>
  <c r="G141" i="8"/>
  <c r="N141" i="8"/>
  <c r="F141" i="8"/>
  <c r="M141" i="8"/>
  <c r="E141" i="8"/>
  <c r="L141" i="8"/>
  <c r="I141" i="8"/>
  <c r="K141" i="8"/>
  <c r="J141" i="8"/>
  <c r="F37" i="8"/>
  <c r="N53" i="8"/>
  <c r="BO17" i="8"/>
  <c r="J17" i="8"/>
  <c r="P17" i="8"/>
  <c r="H17" i="8"/>
  <c r="O17" i="8"/>
  <c r="G17" i="8"/>
  <c r="L17" i="8"/>
  <c r="BU25" i="8"/>
  <c r="J25" i="8"/>
  <c r="P25" i="8"/>
  <c r="H25" i="8"/>
  <c r="O25" i="8"/>
  <c r="G25" i="8"/>
  <c r="L25" i="8"/>
  <c r="BU33" i="8"/>
  <c r="J33" i="8"/>
  <c r="P33" i="8"/>
  <c r="H33" i="8"/>
  <c r="O33" i="8"/>
  <c r="G33" i="8"/>
  <c r="L33" i="8"/>
  <c r="BR41" i="8"/>
  <c r="J41" i="8"/>
  <c r="P41" i="8"/>
  <c r="H41" i="8"/>
  <c r="O41" i="8"/>
  <c r="G41" i="8"/>
  <c r="L41" i="8"/>
  <c r="BU49" i="8"/>
  <c r="L49" i="8"/>
  <c r="K49" i="8"/>
  <c r="I49" i="8"/>
  <c r="P49" i="8"/>
  <c r="H49" i="8"/>
  <c r="F49" i="8"/>
  <c r="O49" i="8"/>
  <c r="J49" i="8"/>
  <c r="P60" i="8"/>
  <c r="H60" i="8"/>
  <c r="O60" i="8"/>
  <c r="G60" i="8"/>
  <c r="M60" i="8"/>
  <c r="E60" i="8"/>
  <c r="L60" i="8"/>
  <c r="N60" i="8"/>
  <c r="K60" i="8"/>
  <c r="F60" i="8"/>
  <c r="BQ68" i="8"/>
  <c r="P68" i="8"/>
  <c r="H68" i="8"/>
  <c r="O68" i="8"/>
  <c r="G68" i="8"/>
  <c r="M68" i="8"/>
  <c r="E68" i="8"/>
  <c r="L68" i="8"/>
  <c r="N68" i="8"/>
  <c r="K68" i="8"/>
  <c r="F68" i="8"/>
  <c r="BS76" i="8"/>
  <c r="P76" i="8"/>
  <c r="H76" i="8"/>
  <c r="O76" i="8"/>
  <c r="G76" i="8"/>
  <c r="M76" i="8"/>
  <c r="E76" i="8"/>
  <c r="L76" i="8"/>
  <c r="N76" i="8"/>
  <c r="K76" i="8"/>
  <c r="F76" i="8"/>
  <c r="BS84" i="8"/>
  <c r="P84" i="8"/>
  <c r="H84" i="8"/>
  <c r="O84" i="8"/>
  <c r="G84" i="8"/>
  <c r="M84" i="8"/>
  <c r="E84" i="8"/>
  <c r="L84" i="8"/>
  <c r="N84" i="8"/>
  <c r="K84" i="8"/>
  <c r="F84" i="8"/>
  <c r="BP92" i="8"/>
  <c r="K92" i="8"/>
  <c r="I92" i="8"/>
  <c r="P92" i="8"/>
  <c r="H92" i="8"/>
  <c r="M92" i="8"/>
  <c r="E92" i="8"/>
  <c r="L92" i="8"/>
  <c r="J92" i="8"/>
  <c r="F92" i="8"/>
  <c r="O92" i="8"/>
  <c r="N92" i="8"/>
  <c r="G92" i="8"/>
  <c r="BQ100" i="8"/>
  <c r="K100" i="8"/>
  <c r="I100" i="8"/>
  <c r="P100" i="8"/>
  <c r="H100" i="8"/>
  <c r="M100" i="8"/>
  <c r="E100" i="8"/>
  <c r="L100" i="8"/>
  <c r="J100" i="8"/>
  <c r="F100" i="8"/>
  <c r="O100" i="8"/>
  <c r="N100" i="8"/>
  <c r="G100" i="8"/>
  <c r="BR108" i="8"/>
  <c r="L108" i="8"/>
  <c r="K108" i="8"/>
  <c r="J108" i="8"/>
  <c r="I108" i="8"/>
  <c r="P108" i="8"/>
  <c r="H108" i="8"/>
  <c r="M108" i="8"/>
  <c r="E108" i="8"/>
  <c r="O108" i="8"/>
  <c r="N108" i="8"/>
  <c r="G108" i="8"/>
  <c r="F108" i="8"/>
  <c r="L116" i="8"/>
  <c r="K116" i="8"/>
  <c r="J116" i="8"/>
  <c r="I116" i="8"/>
  <c r="P116" i="8"/>
  <c r="H116" i="8"/>
  <c r="M116" i="8"/>
  <c r="E116" i="8"/>
  <c r="O116" i="8"/>
  <c r="N116" i="8"/>
  <c r="G116" i="8"/>
  <c r="F116" i="8"/>
  <c r="BS124" i="8"/>
  <c r="L124" i="8"/>
  <c r="K124" i="8"/>
  <c r="J124" i="8"/>
  <c r="I124" i="8"/>
  <c r="P124" i="8"/>
  <c r="H124" i="8"/>
  <c r="M124" i="8"/>
  <c r="E124" i="8"/>
  <c r="O124" i="8"/>
  <c r="N124" i="8"/>
  <c r="G124" i="8"/>
  <c r="F124" i="8"/>
  <c r="BW132" i="8"/>
  <c r="L132" i="8"/>
  <c r="K132" i="8"/>
  <c r="J132" i="8"/>
  <c r="I132" i="8"/>
  <c r="P132" i="8"/>
  <c r="H132" i="8"/>
  <c r="M132" i="8"/>
  <c r="E132" i="8"/>
  <c r="O132" i="8"/>
  <c r="N132" i="8"/>
  <c r="G132" i="8"/>
  <c r="F132" i="8"/>
  <c r="BV140" i="8"/>
  <c r="L140" i="8"/>
  <c r="K140" i="8"/>
  <c r="J140" i="8"/>
  <c r="I140" i="8"/>
  <c r="P140" i="8"/>
  <c r="H140" i="8"/>
  <c r="M140" i="8"/>
  <c r="E140" i="8"/>
  <c r="O140" i="8"/>
  <c r="N140" i="8"/>
  <c r="G140" i="8"/>
  <c r="F140" i="8"/>
  <c r="L5" i="8"/>
  <c r="H6" i="8"/>
  <c r="P6" i="8"/>
  <c r="L7" i="8"/>
  <c r="H8" i="8"/>
  <c r="P8" i="8"/>
  <c r="L9" i="8"/>
  <c r="H10" i="8"/>
  <c r="P10" i="8"/>
  <c r="L11" i="8"/>
  <c r="H12" i="8"/>
  <c r="P12" i="8"/>
  <c r="L13" i="8"/>
  <c r="H14" i="8"/>
  <c r="P14" i="8"/>
  <c r="L15" i="8"/>
  <c r="I16" i="8"/>
  <c r="M17" i="8"/>
  <c r="E19" i="8"/>
  <c r="I20" i="8"/>
  <c r="M21" i="8"/>
  <c r="E23" i="8"/>
  <c r="I24" i="8"/>
  <c r="M25" i="8"/>
  <c r="E27" i="8"/>
  <c r="I28" i="8"/>
  <c r="M29" i="8"/>
  <c r="E31" i="8"/>
  <c r="I32" i="8"/>
  <c r="M33" i="8"/>
  <c r="E35" i="8"/>
  <c r="I36" i="8"/>
  <c r="M37" i="8"/>
  <c r="E39" i="8"/>
  <c r="I40" i="8"/>
  <c r="M41" i="8"/>
  <c r="E43" i="8"/>
  <c r="I44" i="8"/>
  <c r="M45" i="8"/>
  <c r="E47" i="8"/>
  <c r="M49" i="8"/>
  <c r="I52" i="8"/>
  <c r="E55" i="8"/>
  <c r="I60" i="8"/>
  <c r="E63" i="8"/>
  <c r="I68" i="8"/>
  <c r="E71" i="8"/>
  <c r="I76" i="8"/>
  <c r="E79" i="8"/>
  <c r="I84" i="8"/>
  <c r="N88" i="8"/>
  <c r="N96" i="8"/>
  <c r="P80" i="8"/>
  <c r="H80" i="8"/>
  <c r="O80" i="8"/>
  <c r="G80" i="8"/>
  <c r="M80" i="8"/>
  <c r="E80" i="8"/>
  <c r="L80" i="8"/>
  <c r="N80" i="8"/>
  <c r="K80" i="8"/>
  <c r="F80" i="8"/>
  <c r="BS112" i="8"/>
  <c r="L112" i="8"/>
  <c r="K112" i="8"/>
  <c r="J112" i="8"/>
  <c r="I112" i="8"/>
  <c r="P112" i="8"/>
  <c r="H112" i="8"/>
  <c r="M112" i="8"/>
  <c r="E112" i="8"/>
  <c r="G112" i="8"/>
  <c r="F112" i="8"/>
  <c r="O112" i="8"/>
  <c r="H13" i="8"/>
  <c r="BW42" i="8"/>
  <c r="N42" i="8"/>
  <c r="F42" i="8"/>
  <c r="L42" i="8"/>
  <c r="K42" i="8"/>
  <c r="P42" i="8"/>
  <c r="H42" i="8"/>
  <c r="BO69" i="8"/>
  <c r="L69" i="8"/>
  <c r="K69" i="8"/>
  <c r="I69" i="8"/>
  <c r="P69" i="8"/>
  <c r="H69" i="8"/>
  <c r="F69" i="8"/>
  <c r="O69" i="8"/>
  <c r="J69" i="8"/>
  <c r="BS125" i="8"/>
  <c r="P125" i="8"/>
  <c r="H125" i="8"/>
  <c r="O125" i="8"/>
  <c r="G125" i="8"/>
  <c r="N125" i="8"/>
  <c r="F125" i="8"/>
  <c r="M125" i="8"/>
  <c r="E125" i="8"/>
  <c r="L125" i="8"/>
  <c r="I125" i="8"/>
  <c r="K125" i="8"/>
  <c r="J125" i="8"/>
  <c r="BQ22" i="8"/>
  <c r="N22" i="8"/>
  <c r="F22" i="8"/>
  <c r="L22" i="8"/>
  <c r="K22" i="8"/>
  <c r="P22" i="8"/>
  <c r="H22" i="8"/>
  <c r="BS30" i="8"/>
  <c r="N30" i="8"/>
  <c r="F30" i="8"/>
  <c r="L30" i="8"/>
  <c r="K30" i="8"/>
  <c r="P30" i="8"/>
  <c r="H30" i="8"/>
  <c r="BU38" i="8"/>
  <c r="N38" i="8"/>
  <c r="F38" i="8"/>
  <c r="L38" i="8"/>
  <c r="K38" i="8"/>
  <c r="P38" i="8"/>
  <c r="H38" i="8"/>
  <c r="BX46" i="8"/>
  <c r="N46" i="8"/>
  <c r="F46" i="8"/>
  <c r="L46" i="8"/>
  <c r="K46" i="8"/>
  <c r="P46" i="8"/>
  <c r="H46" i="8"/>
  <c r="BX54" i="8"/>
  <c r="P54" i="8"/>
  <c r="H54" i="8"/>
  <c r="O54" i="8"/>
  <c r="G54" i="8"/>
  <c r="M54" i="8"/>
  <c r="E54" i="8"/>
  <c r="L54" i="8"/>
  <c r="J54" i="8"/>
  <c r="F54" i="8"/>
  <c r="N54" i="8"/>
  <c r="BX57" i="8"/>
  <c r="L57" i="8"/>
  <c r="K57" i="8"/>
  <c r="I57" i="8"/>
  <c r="P57" i="8"/>
  <c r="H57" i="8"/>
  <c r="F57" i="8"/>
  <c r="O57" i="8"/>
  <c r="J57" i="8"/>
  <c r="BT65" i="8"/>
  <c r="L65" i="8"/>
  <c r="K65" i="8"/>
  <c r="I65" i="8"/>
  <c r="P65" i="8"/>
  <c r="H65" i="8"/>
  <c r="F65" i="8"/>
  <c r="O65" i="8"/>
  <c r="J65" i="8"/>
  <c r="BX73" i="8"/>
  <c r="L73" i="8"/>
  <c r="K73" i="8"/>
  <c r="I73" i="8"/>
  <c r="P73" i="8"/>
  <c r="H73" i="8"/>
  <c r="F73" i="8"/>
  <c r="O73" i="8"/>
  <c r="J73" i="8"/>
  <c r="BW81" i="8"/>
  <c r="L81" i="8"/>
  <c r="K81" i="8"/>
  <c r="I81" i="8"/>
  <c r="P81" i="8"/>
  <c r="H81" i="8"/>
  <c r="F81" i="8"/>
  <c r="O81" i="8"/>
  <c r="J81" i="8"/>
  <c r="BP89" i="8"/>
  <c r="O89" i="8"/>
  <c r="G89" i="8"/>
  <c r="M89" i="8"/>
  <c r="E89" i="8"/>
  <c r="L89" i="8"/>
  <c r="I89" i="8"/>
  <c r="P89" i="8"/>
  <c r="N89" i="8"/>
  <c r="J89" i="8"/>
  <c r="H89" i="8"/>
  <c r="K89" i="8"/>
  <c r="F89" i="8"/>
  <c r="BS97" i="8"/>
  <c r="O97" i="8"/>
  <c r="G97" i="8"/>
  <c r="M97" i="8"/>
  <c r="E97" i="8"/>
  <c r="L97" i="8"/>
  <c r="I97" i="8"/>
  <c r="P97" i="8"/>
  <c r="N97" i="8"/>
  <c r="J97" i="8"/>
  <c r="H97" i="8"/>
  <c r="K97" i="8"/>
  <c r="F97" i="8"/>
  <c r="BV105" i="8"/>
  <c r="P105" i="8"/>
  <c r="H105" i="8"/>
  <c r="O105" i="8"/>
  <c r="G105" i="8"/>
  <c r="N105" i="8"/>
  <c r="F105" i="8"/>
  <c r="M105" i="8"/>
  <c r="E105" i="8"/>
  <c r="L105" i="8"/>
  <c r="I105" i="8"/>
  <c r="K105" i="8"/>
  <c r="J105" i="8"/>
  <c r="BW113" i="8"/>
  <c r="P113" i="8"/>
  <c r="H113" i="8"/>
  <c r="O113" i="8"/>
  <c r="G113" i="8"/>
  <c r="N113" i="8"/>
  <c r="F113" i="8"/>
  <c r="M113" i="8"/>
  <c r="E113" i="8"/>
  <c r="L113" i="8"/>
  <c r="I113" i="8"/>
  <c r="K113" i="8"/>
  <c r="J113" i="8"/>
  <c r="BR121" i="8"/>
  <c r="P121" i="8"/>
  <c r="H121" i="8"/>
  <c r="O121" i="8"/>
  <c r="G121" i="8"/>
  <c r="N121" i="8"/>
  <c r="F121" i="8"/>
  <c r="M121" i="8"/>
  <c r="E121" i="8"/>
  <c r="L121" i="8"/>
  <c r="I121" i="8"/>
  <c r="K121" i="8"/>
  <c r="J121" i="8"/>
  <c r="BT129" i="8"/>
  <c r="P129" i="8"/>
  <c r="H129" i="8"/>
  <c r="O129" i="8"/>
  <c r="G129" i="8"/>
  <c r="N129" i="8"/>
  <c r="F129" i="8"/>
  <c r="M129" i="8"/>
  <c r="E129" i="8"/>
  <c r="L129" i="8"/>
  <c r="I129" i="8"/>
  <c r="K129" i="8"/>
  <c r="J129" i="8"/>
  <c r="P137" i="8"/>
  <c r="H137" i="8"/>
  <c r="O137" i="8"/>
  <c r="G137" i="8"/>
  <c r="N137" i="8"/>
  <c r="F137" i="8"/>
  <c r="M137" i="8"/>
  <c r="E137" i="8"/>
  <c r="L137" i="8"/>
  <c r="I137" i="8"/>
  <c r="K137" i="8"/>
  <c r="J137" i="8"/>
  <c r="M5" i="8"/>
  <c r="I6" i="8"/>
  <c r="E7" i="8"/>
  <c r="M7" i="8"/>
  <c r="I8" i="8"/>
  <c r="E9" i="8"/>
  <c r="M9" i="8"/>
  <c r="I10" i="8"/>
  <c r="E11" i="8"/>
  <c r="M11" i="8"/>
  <c r="I12" i="8"/>
  <c r="E13" i="8"/>
  <c r="M13" i="8"/>
  <c r="I14" i="8"/>
  <c r="E15" i="8"/>
  <c r="M15" i="8"/>
  <c r="J16" i="8"/>
  <c r="N17" i="8"/>
  <c r="J20" i="8"/>
  <c r="N21" i="8"/>
  <c r="F23" i="8"/>
  <c r="J24" i="8"/>
  <c r="N25" i="8"/>
  <c r="J28" i="8"/>
  <c r="N29" i="8"/>
  <c r="F31" i="8"/>
  <c r="J32" i="8"/>
  <c r="N33" i="8"/>
  <c r="J36" i="8"/>
  <c r="F39" i="8"/>
  <c r="J40" i="8"/>
  <c r="N41" i="8"/>
  <c r="J44" i="8"/>
  <c r="N45" i="8"/>
  <c r="F47" i="8"/>
  <c r="N49" i="8"/>
  <c r="J52" i="8"/>
  <c r="F55" i="8"/>
  <c r="N57" i="8"/>
  <c r="J60" i="8"/>
  <c r="F63" i="8"/>
  <c r="N65" i="8"/>
  <c r="J68" i="8"/>
  <c r="F71" i="8"/>
  <c r="N73" i="8"/>
  <c r="J76" i="8"/>
  <c r="F79" i="8"/>
  <c r="N81" i="8"/>
  <c r="J84" i="8"/>
  <c r="O88" i="8"/>
  <c r="J37" i="8"/>
  <c r="P37" i="8"/>
  <c r="H37" i="8"/>
  <c r="O37" i="8"/>
  <c r="G37" i="8"/>
  <c r="L37" i="8"/>
  <c r="D64" i="8"/>
  <c r="P64" i="8"/>
  <c r="H64" i="8"/>
  <c r="O64" i="8"/>
  <c r="G64" i="8"/>
  <c r="M64" i="8"/>
  <c r="E64" i="8"/>
  <c r="L64" i="8"/>
  <c r="N64" i="8"/>
  <c r="K64" i="8"/>
  <c r="F64" i="8"/>
  <c r="BT120" i="8"/>
  <c r="L120" i="8"/>
  <c r="K120" i="8"/>
  <c r="J120" i="8"/>
  <c r="I120" i="8"/>
  <c r="P120" i="8"/>
  <c r="H120" i="8"/>
  <c r="M120" i="8"/>
  <c r="E120" i="8"/>
  <c r="G120" i="8"/>
  <c r="F120" i="8"/>
  <c r="N120" i="8"/>
  <c r="M53" i="8"/>
  <c r="BS34" i="8"/>
  <c r="N34" i="8"/>
  <c r="F34" i="8"/>
  <c r="L34" i="8"/>
  <c r="K34" i="8"/>
  <c r="P34" i="8"/>
  <c r="H34" i="8"/>
  <c r="BQ77" i="8"/>
  <c r="L77" i="8"/>
  <c r="K77" i="8"/>
  <c r="I77" i="8"/>
  <c r="P77" i="8"/>
  <c r="H77" i="8"/>
  <c r="F77" i="8"/>
  <c r="O77" i="8"/>
  <c r="J77" i="8"/>
  <c r="BV109" i="8"/>
  <c r="P109" i="8"/>
  <c r="H109" i="8"/>
  <c r="O109" i="8"/>
  <c r="G109" i="8"/>
  <c r="N109" i="8"/>
  <c r="F109" i="8"/>
  <c r="M109" i="8"/>
  <c r="E109" i="8"/>
  <c r="L109" i="8"/>
  <c r="I109" i="8"/>
  <c r="K109" i="8"/>
  <c r="J109" i="8"/>
  <c r="BO19" i="8"/>
  <c r="J19" i="8"/>
  <c r="P19" i="8"/>
  <c r="H19" i="8"/>
  <c r="O19" i="8"/>
  <c r="G19" i="8"/>
  <c r="L19" i="8"/>
  <c r="BX27" i="8"/>
  <c r="J27" i="8"/>
  <c r="P27" i="8"/>
  <c r="H27" i="8"/>
  <c r="O27" i="8"/>
  <c r="G27" i="8"/>
  <c r="L27" i="8"/>
  <c r="BQ35" i="8"/>
  <c r="J35" i="8"/>
  <c r="P35" i="8"/>
  <c r="H35" i="8"/>
  <c r="O35" i="8"/>
  <c r="G35" i="8"/>
  <c r="L35" i="8"/>
  <c r="J43" i="8"/>
  <c r="P43" i="8"/>
  <c r="H43" i="8"/>
  <c r="O43" i="8"/>
  <c r="G43" i="8"/>
  <c r="L43" i="8"/>
  <c r="BR51" i="8"/>
  <c r="L51" i="8"/>
  <c r="K51" i="8"/>
  <c r="I51" i="8"/>
  <c r="P51" i="8"/>
  <c r="H51" i="8"/>
  <c r="N51" i="8"/>
  <c r="J51" i="8"/>
  <c r="G51" i="8"/>
  <c r="D62" i="8"/>
  <c r="P62" i="8"/>
  <c r="H62" i="8"/>
  <c r="O62" i="8"/>
  <c r="G62" i="8"/>
  <c r="M62" i="8"/>
  <c r="E62" i="8"/>
  <c r="L62" i="8"/>
  <c r="J62" i="8"/>
  <c r="F62" i="8"/>
  <c r="N62" i="8"/>
  <c r="P70" i="8"/>
  <c r="H70" i="8"/>
  <c r="O70" i="8"/>
  <c r="G70" i="8"/>
  <c r="M70" i="8"/>
  <c r="E70" i="8"/>
  <c r="L70" i="8"/>
  <c r="J70" i="8"/>
  <c r="F70" i="8"/>
  <c r="N70" i="8"/>
  <c r="BU78" i="8"/>
  <c r="P78" i="8"/>
  <c r="H78" i="8"/>
  <c r="O78" i="8"/>
  <c r="G78" i="8"/>
  <c r="M78" i="8"/>
  <c r="E78" i="8"/>
  <c r="L78" i="8"/>
  <c r="J78" i="8"/>
  <c r="F78" i="8"/>
  <c r="N78" i="8"/>
  <c r="BV86" i="8"/>
  <c r="K86" i="8"/>
  <c r="I86" i="8"/>
  <c r="P86" i="8"/>
  <c r="H86" i="8"/>
  <c r="M86" i="8"/>
  <c r="E86" i="8"/>
  <c r="N86" i="8"/>
  <c r="L86" i="8"/>
  <c r="O86" i="8"/>
  <c r="J86" i="8"/>
  <c r="BT94" i="8"/>
  <c r="K94" i="8"/>
  <c r="I94" i="8"/>
  <c r="P94" i="8"/>
  <c r="H94" i="8"/>
  <c r="M94" i="8"/>
  <c r="E94" i="8"/>
  <c r="N94" i="8"/>
  <c r="L94" i="8"/>
  <c r="O94" i="8"/>
  <c r="J94" i="8"/>
  <c r="BX102" i="8"/>
  <c r="L102" i="8"/>
  <c r="K102" i="8"/>
  <c r="I102" i="8"/>
  <c r="P102" i="8"/>
  <c r="H102" i="8"/>
  <c r="M102" i="8"/>
  <c r="E102" i="8"/>
  <c r="O102" i="8"/>
  <c r="N102" i="8"/>
  <c r="J102" i="8"/>
  <c r="L110" i="8"/>
  <c r="K110" i="8"/>
  <c r="J110" i="8"/>
  <c r="I110" i="8"/>
  <c r="P110" i="8"/>
  <c r="H110" i="8"/>
  <c r="M110" i="8"/>
  <c r="E110" i="8"/>
  <c r="O110" i="8"/>
  <c r="N110" i="8"/>
  <c r="F110" i="8"/>
  <c r="BP118" i="8"/>
  <c r="L118" i="8"/>
  <c r="K118" i="8"/>
  <c r="J118" i="8"/>
  <c r="I118" i="8"/>
  <c r="P118" i="8"/>
  <c r="H118" i="8"/>
  <c r="M118" i="8"/>
  <c r="E118" i="8"/>
  <c r="O118" i="8"/>
  <c r="N118" i="8"/>
  <c r="G118" i="8"/>
  <c r="F118" i="8"/>
  <c r="BU126" i="8"/>
  <c r="L126" i="8"/>
  <c r="K126" i="8"/>
  <c r="J126" i="8"/>
  <c r="I126" i="8"/>
  <c r="P126" i="8"/>
  <c r="H126" i="8"/>
  <c r="M126" i="8"/>
  <c r="E126" i="8"/>
  <c r="O126" i="8"/>
  <c r="N126" i="8"/>
  <c r="G126" i="8"/>
  <c r="F126" i="8"/>
  <c r="BS134" i="8"/>
  <c r="L134" i="8"/>
  <c r="K134" i="8"/>
  <c r="J134" i="8"/>
  <c r="I134" i="8"/>
  <c r="P134" i="8"/>
  <c r="H134" i="8"/>
  <c r="M134" i="8"/>
  <c r="E134" i="8"/>
  <c r="O134" i="8"/>
  <c r="N134" i="8"/>
  <c r="G134" i="8"/>
  <c r="F5" i="8"/>
  <c r="N5" i="8"/>
  <c r="J6" i="8"/>
  <c r="F7" i="8"/>
  <c r="N7" i="8"/>
  <c r="J8" i="8"/>
  <c r="F9" i="8"/>
  <c r="N9" i="8"/>
  <c r="J10" i="8"/>
  <c r="F11" i="8"/>
  <c r="N11" i="8"/>
  <c r="J12" i="8"/>
  <c r="F13" i="8"/>
  <c r="N13" i="8"/>
  <c r="J14" i="8"/>
  <c r="F15" i="8"/>
  <c r="N15" i="8"/>
  <c r="I19" i="8"/>
  <c r="M20" i="8"/>
  <c r="E22" i="8"/>
  <c r="I23" i="8"/>
  <c r="E26" i="8"/>
  <c r="I27" i="8"/>
  <c r="M28" i="8"/>
  <c r="E30" i="8"/>
  <c r="I31" i="8"/>
  <c r="E34" i="8"/>
  <c r="I35" i="8"/>
  <c r="M36" i="8"/>
  <c r="E38" i="8"/>
  <c r="I39" i="8"/>
  <c r="E42" i="8"/>
  <c r="I43" i="8"/>
  <c r="M44" i="8"/>
  <c r="E46" i="8"/>
  <c r="M47" i="8"/>
  <c r="I50" i="8"/>
  <c r="E53" i="8"/>
  <c r="M55" i="8"/>
  <c r="I58" i="8"/>
  <c r="E61" i="8"/>
  <c r="M63" i="8"/>
  <c r="I66" i="8"/>
  <c r="E69" i="8"/>
  <c r="M71" i="8"/>
  <c r="I74" i="8"/>
  <c r="E77" i="8"/>
  <c r="M79" i="8"/>
  <c r="I82" i="8"/>
  <c r="E85" i="8"/>
  <c r="F90" i="8"/>
  <c r="BS72" i="8"/>
  <c r="P72" i="8"/>
  <c r="H72" i="8"/>
  <c r="O72" i="8"/>
  <c r="G72" i="8"/>
  <c r="M72" i="8"/>
  <c r="E72" i="8"/>
  <c r="L72" i="8"/>
  <c r="N72" i="8"/>
  <c r="K72" i="8"/>
  <c r="F72" i="8"/>
  <c r="BT96" i="8"/>
  <c r="K96" i="8"/>
  <c r="I96" i="8"/>
  <c r="P96" i="8"/>
  <c r="H96" i="8"/>
  <c r="M96" i="8"/>
  <c r="E96" i="8"/>
  <c r="L96" i="8"/>
  <c r="J96" i="8"/>
  <c r="F96" i="8"/>
  <c r="G96" i="8"/>
  <c r="BM18" i="8"/>
  <c r="N18" i="8"/>
  <c r="F18" i="8"/>
  <c r="L18" i="8"/>
  <c r="K18" i="8"/>
  <c r="P18" i="8"/>
  <c r="H18" i="8"/>
  <c r="BP93" i="8"/>
  <c r="O93" i="8"/>
  <c r="G93" i="8"/>
  <c r="M93" i="8"/>
  <c r="E93" i="8"/>
  <c r="L93" i="8"/>
  <c r="I93" i="8"/>
  <c r="P93" i="8"/>
  <c r="N93" i="8"/>
  <c r="J93" i="8"/>
  <c r="H93" i="8"/>
  <c r="F93" i="8"/>
  <c r="K93" i="8"/>
  <c r="BU133" i="8"/>
  <c r="P133" i="8"/>
  <c r="H133" i="8"/>
  <c r="O133" i="8"/>
  <c r="G133" i="8"/>
  <c r="N133" i="8"/>
  <c r="F133" i="8"/>
  <c r="M133" i="8"/>
  <c r="E133" i="8"/>
  <c r="L133" i="8"/>
  <c r="I133" i="8"/>
  <c r="K133" i="8"/>
  <c r="J133" i="8"/>
  <c r="I5" i="8"/>
  <c r="F21" i="8"/>
  <c r="BR16" i="8"/>
  <c r="N16" i="8"/>
  <c r="L16" i="8"/>
  <c r="K16" i="8"/>
  <c r="P16" i="8"/>
  <c r="BW24" i="8"/>
  <c r="N24" i="8"/>
  <c r="F24" i="8"/>
  <c r="L24" i="8"/>
  <c r="K24" i="8"/>
  <c r="P24" i="8"/>
  <c r="H24" i="8"/>
  <c r="N32" i="8"/>
  <c r="F32" i="8"/>
  <c r="L32" i="8"/>
  <c r="K32" i="8"/>
  <c r="P32" i="8"/>
  <c r="H32" i="8"/>
  <c r="N40" i="8"/>
  <c r="F40" i="8"/>
  <c r="L40" i="8"/>
  <c r="K40" i="8"/>
  <c r="P40" i="8"/>
  <c r="H40" i="8"/>
  <c r="BW48" i="8"/>
  <c r="P48" i="8"/>
  <c r="H48" i="8"/>
  <c r="O48" i="8"/>
  <c r="G48" i="8"/>
  <c r="M48" i="8"/>
  <c r="E48" i="8"/>
  <c r="L48" i="8"/>
  <c r="N48" i="8"/>
  <c r="K48" i="8"/>
  <c r="F48" i="8"/>
  <c r="BU59" i="8"/>
  <c r="L59" i="8"/>
  <c r="K59" i="8"/>
  <c r="I59" i="8"/>
  <c r="P59" i="8"/>
  <c r="H59" i="8"/>
  <c r="N59" i="8"/>
  <c r="J59" i="8"/>
  <c r="G59" i="8"/>
  <c r="L67" i="8"/>
  <c r="K67" i="8"/>
  <c r="I67" i="8"/>
  <c r="P67" i="8"/>
  <c r="H67" i="8"/>
  <c r="N67" i="8"/>
  <c r="J67" i="8"/>
  <c r="G67" i="8"/>
  <c r="BP75" i="8"/>
  <c r="L75" i="8"/>
  <c r="K75" i="8"/>
  <c r="I75" i="8"/>
  <c r="P75" i="8"/>
  <c r="H75" i="8"/>
  <c r="N75" i="8"/>
  <c r="J75" i="8"/>
  <c r="G75" i="8"/>
  <c r="BR83" i="8"/>
  <c r="L83" i="8"/>
  <c r="K83" i="8"/>
  <c r="I83" i="8"/>
  <c r="P83" i="8"/>
  <c r="H83" i="8"/>
  <c r="N83" i="8"/>
  <c r="J83" i="8"/>
  <c r="G83" i="8"/>
  <c r="BV91" i="8"/>
  <c r="O91" i="8"/>
  <c r="G91" i="8"/>
  <c r="M91" i="8"/>
  <c r="E91" i="8"/>
  <c r="L91" i="8"/>
  <c r="I91" i="8"/>
  <c r="H91" i="8"/>
  <c r="F91" i="8"/>
  <c r="P91" i="8"/>
  <c r="N91" i="8"/>
  <c r="BP99" i="8"/>
  <c r="O99" i="8"/>
  <c r="G99" i="8"/>
  <c r="M99" i="8"/>
  <c r="E99" i="8"/>
  <c r="L99" i="8"/>
  <c r="I99" i="8"/>
  <c r="H99" i="8"/>
  <c r="F99" i="8"/>
  <c r="P99" i="8"/>
  <c r="N99" i="8"/>
  <c r="BU107" i="8"/>
  <c r="P107" i="8"/>
  <c r="H107" i="8"/>
  <c r="O107" i="8"/>
  <c r="G107" i="8"/>
  <c r="N107" i="8"/>
  <c r="F107" i="8"/>
  <c r="M107" i="8"/>
  <c r="E107" i="8"/>
  <c r="L107" i="8"/>
  <c r="I107" i="8"/>
  <c r="K107" i="8"/>
  <c r="J107" i="8"/>
  <c r="BW115" i="8"/>
  <c r="P115" i="8"/>
  <c r="H115" i="8"/>
  <c r="O115" i="8"/>
  <c r="G115" i="8"/>
  <c r="N115" i="8"/>
  <c r="F115" i="8"/>
  <c r="M115" i="8"/>
  <c r="E115" i="8"/>
  <c r="L115" i="8"/>
  <c r="I115" i="8"/>
  <c r="K115" i="8"/>
  <c r="J115" i="8"/>
  <c r="BW123" i="8"/>
  <c r="P123" i="8"/>
  <c r="H123" i="8"/>
  <c r="O123" i="8"/>
  <c r="G123" i="8"/>
  <c r="N123" i="8"/>
  <c r="F123" i="8"/>
  <c r="M123" i="8"/>
  <c r="E123" i="8"/>
  <c r="L123" i="8"/>
  <c r="I123" i="8"/>
  <c r="K123" i="8"/>
  <c r="BS131" i="8"/>
  <c r="P131" i="8"/>
  <c r="H131" i="8"/>
  <c r="O131" i="8"/>
  <c r="G131" i="8"/>
  <c r="N131" i="8"/>
  <c r="F131" i="8"/>
  <c r="M131" i="8"/>
  <c r="E131" i="8"/>
  <c r="L131" i="8"/>
  <c r="I131" i="8"/>
  <c r="J131" i="8"/>
  <c r="BU139" i="8"/>
  <c r="P139" i="8"/>
  <c r="H139" i="8"/>
  <c r="O139" i="8"/>
  <c r="G139" i="8"/>
  <c r="N139" i="8"/>
  <c r="F139" i="8"/>
  <c r="M139" i="8"/>
  <c r="E139" i="8"/>
  <c r="L139" i="8"/>
  <c r="I139" i="8"/>
  <c r="K139" i="8"/>
  <c r="J139" i="8"/>
  <c r="G5" i="8"/>
  <c r="O5" i="8"/>
  <c r="G7" i="8"/>
  <c r="O7" i="8"/>
  <c r="K8" i="8"/>
  <c r="G9" i="8"/>
  <c r="O9" i="8"/>
  <c r="G11" i="8"/>
  <c r="O11" i="8"/>
  <c r="K12" i="8"/>
  <c r="G13" i="8"/>
  <c r="O13" i="8"/>
  <c r="G15" i="8"/>
  <c r="O15" i="8"/>
  <c r="O16" i="8"/>
  <c r="G18" i="8"/>
  <c r="K19" i="8"/>
  <c r="O20" i="8"/>
  <c r="G22" i="8"/>
  <c r="K23" i="8"/>
  <c r="O24" i="8"/>
  <c r="G26" i="8"/>
  <c r="K27" i="8"/>
  <c r="O28" i="8"/>
  <c r="G30" i="8"/>
  <c r="K31" i="8"/>
  <c r="O32" i="8"/>
  <c r="G34" i="8"/>
  <c r="K35" i="8"/>
  <c r="O36" i="8"/>
  <c r="G38" i="8"/>
  <c r="K39" i="8"/>
  <c r="O40" i="8"/>
  <c r="G42" i="8"/>
  <c r="K43" i="8"/>
  <c r="O44" i="8"/>
  <c r="G46" i="8"/>
  <c r="O47" i="8"/>
  <c r="K50" i="8"/>
  <c r="G53" i="8"/>
  <c r="O55" i="8"/>
  <c r="K58" i="8"/>
  <c r="G61" i="8"/>
  <c r="O63" i="8"/>
  <c r="K66" i="8"/>
  <c r="G69" i="8"/>
  <c r="O71" i="8"/>
  <c r="K74" i="8"/>
  <c r="G77" i="8"/>
  <c r="O79" i="8"/>
  <c r="K82" i="8"/>
  <c r="G85" i="8"/>
  <c r="J90" i="8"/>
  <c r="K99" i="8"/>
  <c r="F134" i="8"/>
  <c r="BU64" i="8"/>
  <c r="E5" i="8"/>
  <c r="BM22" i="8"/>
  <c r="BQ75" i="8"/>
  <c r="BU46" i="8"/>
  <c r="BN83" i="8"/>
  <c r="BX15" i="8"/>
  <c r="BW68" i="8"/>
  <c r="BO23" i="8"/>
  <c r="D50" i="8"/>
  <c r="D57" i="8"/>
  <c r="BT90" i="8"/>
  <c r="BP129" i="8"/>
  <c r="BM7" i="8"/>
  <c r="BR22" i="8"/>
  <c r="O2" i="3"/>
  <c r="BN15" i="8"/>
  <c r="BR21" i="8"/>
  <c r="BX22" i="8"/>
  <c r="BQ39" i="8"/>
  <c r="BM61" i="8"/>
  <c r="BU89" i="8"/>
  <c r="BM95" i="8"/>
  <c r="BW47" i="8"/>
  <c r="BP73" i="8"/>
  <c r="BN27" i="8"/>
  <c r="BN50" i="8"/>
  <c r="BU53" i="8"/>
  <c r="BR57" i="8"/>
  <c r="BM72" i="8"/>
  <c r="BX85" i="8"/>
  <c r="BO105" i="8"/>
  <c r="BM108" i="8"/>
  <c r="BQ111" i="8"/>
  <c r="BV72" i="8"/>
  <c r="BQ130" i="8"/>
  <c r="BX29" i="8"/>
  <c r="D31" i="8"/>
  <c r="BO107" i="8"/>
  <c r="BM111" i="8"/>
  <c r="BV112" i="8"/>
  <c r="D86" i="8"/>
  <c r="BM128" i="8"/>
  <c r="BT15" i="8"/>
  <c r="BN22" i="8"/>
  <c r="BO27" i="8"/>
  <c r="BS39" i="8"/>
  <c r="BM45" i="8"/>
  <c r="BN57" i="8"/>
  <c r="D108" i="8"/>
  <c r="BW111" i="8"/>
  <c r="BM115" i="8"/>
  <c r="BT27" i="8"/>
  <c r="BS100" i="8"/>
  <c r="D111" i="8"/>
  <c r="BQ121" i="8"/>
  <c r="BN11" i="8"/>
  <c r="BV22" i="8"/>
  <c r="D27" i="8"/>
  <c r="BV27" i="8"/>
  <c r="BS35" i="8"/>
  <c r="BM87" i="8"/>
  <c r="BO114" i="8"/>
  <c r="BU20" i="8"/>
  <c r="BW27" i="8"/>
  <c r="BQ31" i="8"/>
  <c r="BM41" i="8"/>
  <c r="D125" i="8"/>
  <c r="BP30" i="8"/>
  <c r="BP34" i="8"/>
  <c r="BM51" i="8"/>
  <c r="BV65" i="8"/>
  <c r="BP68" i="8"/>
  <c r="BN72" i="8"/>
  <c r="BP79" i="8"/>
  <c r="BN86" i="8"/>
  <c r="D100" i="8"/>
  <c r="BT113" i="8"/>
  <c r="D121" i="8"/>
  <c r="BM123" i="8"/>
  <c r="BR138" i="8"/>
  <c r="BS12" i="8"/>
  <c r="BR13" i="8"/>
  <c r="BU16" i="8"/>
  <c r="BR17" i="8"/>
  <c r="BN18" i="8"/>
  <c r="BR46" i="8"/>
  <c r="BX48" i="8"/>
  <c r="BU51" i="8"/>
  <c r="BX61" i="8"/>
  <c r="BQ89" i="8"/>
  <c r="BV93" i="8"/>
  <c r="BU95" i="8"/>
  <c r="BX96" i="8"/>
  <c r="BU115" i="8"/>
  <c r="BT124" i="8"/>
  <c r="BX125" i="8"/>
  <c r="BO131" i="8"/>
  <c r="BT12" i="8"/>
  <c r="BW16" i="8"/>
  <c r="BS17" i="8"/>
  <c r="BP18" i="8"/>
  <c r="D46" i="8"/>
  <c r="BS46" i="8"/>
  <c r="BQ57" i="8"/>
  <c r="BM68" i="8"/>
  <c r="D89" i="8"/>
  <c r="BR89" i="8"/>
  <c r="BX93" i="8"/>
  <c r="BW95" i="8"/>
  <c r="D104" i="8"/>
  <c r="BX115" i="8"/>
  <c r="D17" i="8"/>
  <c r="BU57" i="8"/>
  <c r="BN61" i="8"/>
  <c r="BU68" i="8"/>
  <c r="BS86" i="8"/>
  <c r="BX89" i="8"/>
  <c r="BM93" i="8"/>
  <c r="BM102" i="8"/>
  <c r="BM103" i="8"/>
  <c r="BQ107" i="8"/>
  <c r="BS108" i="8"/>
  <c r="BM109" i="8"/>
  <c r="BN112" i="8"/>
  <c r="BN113" i="8"/>
  <c r="BU128" i="8"/>
  <c r="BQ129" i="8"/>
  <c r="BP139" i="8"/>
  <c r="BM15" i="8"/>
  <c r="BS22" i="8"/>
  <c r="BN23" i="8"/>
  <c r="BT24" i="8"/>
  <c r="BN53" i="8"/>
  <c r="BV54" i="8"/>
  <c r="BR61" i="8"/>
  <c r="D68" i="8"/>
  <c r="BV68" i="8"/>
  <c r="BO73" i="8"/>
  <c r="BW86" i="8"/>
  <c r="BN93" i="8"/>
  <c r="BS102" i="8"/>
  <c r="BQ103" i="8"/>
  <c r="BN105" i="8"/>
  <c r="BT106" i="8"/>
  <c r="BU108" i="8"/>
  <c r="BR109" i="8"/>
  <c r="BR111" i="8"/>
  <c r="BU112" i="8"/>
  <c r="BO113" i="8"/>
  <c r="BM114" i="8"/>
  <c r="BW117" i="8"/>
  <c r="BO121" i="8"/>
  <c r="BU127" i="8"/>
  <c r="BV128" i="8"/>
  <c r="BX129" i="8"/>
  <c r="BX139" i="8"/>
  <c r="BS61" i="8"/>
  <c r="BQ93" i="8"/>
  <c r="BR103" i="8"/>
  <c r="BS109" i="8"/>
  <c r="BR9" i="8"/>
  <c r="BQ15" i="8"/>
  <c r="BM33" i="8"/>
  <c r="BQ41" i="8"/>
  <c r="BO44" i="8"/>
  <c r="BU45" i="8"/>
  <c r="BM46" i="8"/>
  <c r="BP49" i="8"/>
  <c r="BV50" i="8"/>
  <c r="BN51" i="8"/>
  <c r="BQ59" i="8"/>
  <c r="BU61" i="8"/>
  <c r="BN65" i="8"/>
  <c r="BW72" i="8"/>
  <c r="BS73" i="8"/>
  <c r="BS83" i="8"/>
  <c r="BM89" i="8"/>
  <c r="D93" i="8"/>
  <c r="BR93" i="8"/>
  <c r="BN95" i="8"/>
  <c r="D102" i="8"/>
  <c r="D103" i="8"/>
  <c r="BU103" i="8"/>
  <c r="BO104" i="8"/>
  <c r="BW105" i="8"/>
  <c r="D109" i="8"/>
  <c r="BW109" i="8"/>
  <c r="BV113" i="8"/>
  <c r="BU114" i="8"/>
  <c r="BN115" i="8"/>
  <c r="BU121" i="8"/>
  <c r="BW126" i="8"/>
  <c r="BN132" i="8"/>
  <c r="BU18" i="8"/>
  <c r="BR12" i="8"/>
  <c r="D15" i="8"/>
  <c r="BS15" i="8"/>
  <c r="BS27" i="8"/>
  <c r="BT33" i="8"/>
  <c r="BS44" i="8"/>
  <c r="BP46" i="8"/>
  <c r="BW50" i="8"/>
  <c r="BT51" i="8"/>
  <c r="BM57" i="8"/>
  <c r="BV59" i="8"/>
  <c r="BV61" i="8"/>
  <c r="BU65" i="8"/>
  <c r="BT83" i="8"/>
  <c r="BN89" i="8"/>
  <c r="BM91" i="8"/>
  <c r="BU93" i="8"/>
  <c r="BO94" i="8"/>
  <c r="BO95" i="8"/>
  <c r="BO96" i="8"/>
  <c r="BV103" i="8"/>
  <c r="BX114" i="8"/>
  <c r="BS115" i="8"/>
  <c r="BU119" i="8"/>
  <c r="BW121" i="8"/>
  <c r="BP125" i="8"/>
  <c r="BT141" i="8"/>
  <c r="BU66" i="8"/>
  <c r="BT66" i="8"/>
  <c r="BS66" i="8"/>
  <c r="BQ66" i="8"/>
  <c r="BN66" i="8"/>
  <c r="BN116" i="8"/>
  <c r="BX116" i="8"/>
  <c r="BM116" i="8"/>
  <c r="BV116" i="8"/>
  <c r="BU116" i="8"/>
  <c r="BT116" i="8"/>
  <c r="BS116" i="8"/>
  <c r="BQ116" i="8"/>
  <c r="D116" i="8"/>
  <c r="BN7" i="8"/>
  <c r="BO21" i="8"/>
  <c r="BV23" i="8"/>
  <c r="BS23" i="8"/>
  <c r="D23" i="8"/>
  <c r="BW23" i="8"/>
  <c r="D26" i="8"/>
  <c r="BR26" i="8"/>
  <c r="BN30" i="8"/>
  <c r="BP39" i="8"/>
  <c r="BN39" i="8"/>
  <c r="BV39" i="8"/>
  <c r="BT39" i="8"/>
  <c r="BX39" i="8"/>
  <c r="BT45" i="8"/>
  <c r="BR45" i="8"/>
  <c r="BN99" i="8"/>
  <c r="BX99" i="8"/>
  <c r="BM99" i="8"/>
  <c r="BV99" i="8"/>
  <c r="BU99" i="8"/>
  <c r="BS99" i="8"/>
  <c r="BR99" i="8"/>
  <c r="BQ99" i="8"/>
  <c r="D99" i="8"/>
  <c r="BU70" i="8"/>
  <c r="BT70" i="8"/>
  <c r="BS70" i="8"/>
  <c r="BQ70" i="8"/>
  <c r="BN70" i="8"/>
  <c r="BP7" i="8"/>
  <c r="BQ11" i="8"/>
  <c r="D11" i="8"/>
  <c r="BP11" i="8"/>
  <c r="BU11" i="8"/>
  <c r="BT11" i="8"/>
  <c r="BO24" i="8"/>
  <c r="BM24" i="8"/>
  <c r="BU24" i="8"/>
  <c r="BV26" i="8"/>
  <c r="BR34" i="8"/>
  <c r="BQ34" i="8"/>
  <c r="D34" i="8"/>
  <c r="BX34" i="8"/>
  <c r="BM34" i="8"/>
  <c r="BV34" i="8"/>
  <c r="BU34" i="8"/>
  <c r="BO37" i="8"/>
  <c r="BM37" i="8"/>
  <c r="BR49" i="8"/>
  <c r="BQ49" i="8"/>
  <c r="D49" i="8"/>
  <c r="BM49" i="8"/>
  <c r="BX49" i="8"/>
  <c r="BV49" i="8"/>
  <c r="BQ55" i="8"/>
  <c r="BN55" i="8"/>
  <c r="BM55" i="8"/>
  <c r="BV55" i="8"/>
  <c r="BU55" i="8"/>
  <c r="BX135" i="8"/>
  <c r="BW135" i="8"/>
  <c r="BM135" i="8"/>
  <c r="BQ5" i="8"/>
  <c r="D7" i="8"/>
  <c r="BQ7" i="8"/>
  <c r="BV11" i="8"/>
  <c r="BV35" i="8"/>
  <c r="BT35" i="8"/>
  <c r="BP35" i="8"/>
  <c r="BN35" i="8"/>
  <c r="BX35" i="8"/>
  <c r="BU42" i="8"/>
  <c r="BM53" i="8"/>
  <c r="BX53" i="8"/>
  <c r="BV53" i="8"/>
  <c r="BR53" i="8"/>
  <c r="BQ53" i="8"/>
  <c r="D53" i="8"/>
  <c r="BN75" i="8"/>
  <c r="BM75" i="8"/>
  <c r="BX75" i="8"/>
  <c r="BU75" i="8"/>
  <c r="BS75" i="8"/>
  <c r="BV75" i="8"/>
  <c r="BR82" i="8"/>
  <c r="BU26" i="8"/>
  <c r="BS26" i="8"/>
  <c r="BN26" i="8"/>
  <c r="BR67" i="8"/>
  <c r="D67" i="8"/>
  <c r="BS7" i="8"/>
  <c r="BX11" i="8"/>
  <c r="BM21" i="8"/>
  <c r="BS21" i="8"/>
  <c r="D21" i="8"/>
  <c r="BW21" i="8"/>
  <c r="BR30" i="8"/>
  <c r="BQ30" i="8"/>
  <c r="D30" i="8"/>
  <c r="BX30" i="8"/>
  <c r="BM30" i="8"/>
  <c r="BV30" i="8"/>
  <c r="BU30" i="8"/>
  <c r="D35" i="8"/>
  <c r="BO36" i="8"/>
  <c r="BN36" i="8"/>
  <c r="D63" i="8"/>
  <c r="BR63" i="8"/>
  <c r="BQ63" i="8"/>
  <c r="D75" i="8"/>
  <c r="BS140" i="8"/>
  <c r="BQ140" i="8"/>
  <c r="BN140" i="8"/>
  <c r="BX38" i="8"/>
  <c r="BM38" i="8"/>
  <c r="BV38" i="8"/>
  <c r="BR38" i="8"/>
  <c r="BQ38" i="8"/>
  <c r="D38" i="8"/>
  <c r="BT7" i="8"/>
  <c r="BS8" i="8"/>
  <c r="BN16" i="8"/>
  <c r="BM16" i="8"/>
  <c r="BV16" i="8"/>
  <c r="BR18" i="8"/>
  <c r="BQ18" i="8"/>
  <c r="D18" i="8"/>
  <c r="BV18" i="8"/>
  <c r="BS18" i="8"/>
  <c r="BX21" i="8"/>
  <c r="BV31" i="8"/>
  <c r="BT31" i="8"/>
  <c r="BP31" i="8"/>
  <c r="BN31" i="8"/>
  <c r="BX31" i="8"/>
  <c r="BN38" i="8"/>
  <c r="BM66" i="8"/>
  <c r="BS67" i="8"/>
  <c r="BM70" i="8"/>
  <c r="BU79" i="8"/>
  <c r="BT79" i="8"/>
  <c r="BS79" i="8"/>
  <c r="BQ79" i="8"/>
  <c r="D79" i="8"/>
  <c r="BN79" i="8"/>
  <c r="BX79" i="8"/>
  <c r="BM79" i="8"/>
  <c r="BX84" i="8"/>
  <c r="BT84" i="8"/>
  <c r="BR110" i="8"/>
  <c r="D110" i="8"/>
  <c r="BP116" i="8"/>
  <c r="BV136" i="8"/>
  <c r="BU136" i="8"/>
  <c r="BS136" i="8"/>
  <c r="BQ26" i="8"/>
  <c r="BV7" i="8"/>
  <c r="BT8" i="8"/>
  <c r="BM26" i="8"/>
  <c r="BP38" i="8"/>
  <c r="BR42" i="8"/>
  <c r="BO42" i="8"/>
  <c r="BR66" i="8"/>
  <c r="BX67" i="8"/>
  <c r="BR70" i="8"/>
  <c r="BP82" i="8"/>
  <c r="BM82" i="8"/>
  <c r="BU82" i="8"/>
  <c r="BS82" i="8"/>
  <c r="D82" i="8"/>
  <c r="BR97" i="8"/>
  <c r="BN97" i="8"/>
  <c r="BM97" i="8"/>
  <c r="BW97" i="8"/>
  <c r="BV97" i="8"/>
  <c r="BX7" i="8"/>
  <c r="BM11" i="8"/>
  <c r="BX18" i="8"/>
  <c r="BQ24" i="8"/>
  <c r="BT25" i="8"/>
  <c r="BP26" i="8"/>
  <c r="BN34" i="8"/>
  <c r="BR37" i="8"/>
  <c r="BS38" i="8"/>
  <c r="BN49" i="8"/>
  <c r="BR55" i="8"/>
  <c r="BV66" i="8"/>
  <c r="BV70" i="8"/>
  <c r="BS78" i="8"/>
  <c r="BO78" i="8"/>
  <c r="BM78" i="8"/>
  <c r="BX78" i="8"/>
  <c r="BW78" i="8"/>
  <c r="BP15" i="8"/>
  <c r="BU22" i="8"/>
  <c r="BQ27" i="8"/>
  <c r="BQ46" i="8"/>
  <c r="BO50" i="8"/>
  <c r="BV51" i="8"/>
  <c r="BP57" i="8"/>
  <c r="BM59" i="8"/>
  <c r="BT61" i="8"/>
  <c r="BW65" i="8"/>
  <c r="BU83" i="8"/>
  <c r="BM85" i="8"/>
  <c r="BN87" i="8"/>
  <c r="BV89" i="8"/>
  <c r="BV90" i="8"/>
  <c r="BN91" i="8"/>
  <c r="BT100" i="8"/>
  <c r="BN103" i="8"/>
  <c r="BX103" i="8"/>
  <c r="BU105" i="8"/>
  <c r="BN106" i="8"/>
  <c r="BW108" i="8"/>
  <c r="BN109" i="8"/>
  <c r="BU111" i="8"/>
  <c r="BW112" i="8"/>
  <c r="BQ113" i="8"/>
  <c r="BP115" i="8"/>
  <c r="BW119" i="8"/>
  <c r="BO122" i="8"/>
  <c r="BN123" i="8"/>
  <c r="BU124" i="8"/>
  <c r="BR125" i="8"/>
  <c r="BQ126" i="8"/>
  <c r="BM127" i="8"/>
  <c r="BS129" i="8"/>
  <c r="BN130" i="8"/>
  <c r="BS50" i="8"/>
  <c r="BN59" i="8"/>
  <c r="BP64" i="8"/>
  <c r="BM65" i="8"/>
  <c r="BX65" i="8"/>
  <c r="BM83" i="8"/>
  <c r="BV83" i="8"/>
  <c r="BN85" i="8"/>
  <c r="BQ87" i="8"/>
  <c r="BQ91" i="8"/>
  <c r="BM96" i="8"/>
  <c r="BW100" i="8"/>
  <c r="BP103" i="8"/>
  <c r="BO106" i="8"/>
  <c r="BQ109" i="8"/>
  <c r="BV111" i="8"/>
  <c r="BM112" i="8"/>
  <c r="BS113" i="8"/>
  <c r="D115" i="8"/>
  <c r="BR115" i="8"/>
  <c r="BX119" i="8"/>
  <c r="BO123" i="8"/>
  <c r="BO127" i="8"/>
  <c r="D129" i="8"/>
  <c r="BM131" i="8"/>
  <c r="BO138" i="8"/>
  <c r="BM139" i="8"/>
  <c r="BP85" i="8"/>
  <c r="BR87" i="8"/>
  <c r="BR91" i="8"/>
  <c r="BX100" i="8"/>
  <c r="BT123" i="8"/>
  <c r="BR59" i="8"/>
  <c r="BP65" i="8"/>
  <c r="BM81" i="8"/>
  <c r="BP83" i="8"/>
  <c r="D85" i="8"/>
  <c r="BQ85" i="8"/>
  <c r="BT87" i="8"/>
  <c r="BT91" i="8"/>
  <c r="BQ96" i="8"/>
  <c r="BW106" i="8"/>
  <c r="BP112" i="8"/>
  <c r="BO117" i="8"/>
  <c r="BM119" i="8"/>
  <c r="BU123" i="8"/>
  <c r="BM124" i="8"/>
  <c r="BW127" i="8"/>
  <c r="BN128" i="8"/>
  <c r="BQ131" i="8"/>
  <c r="BO132" i="8"/>
  <c r="BM133" i="8"/>
  <c r="BM134" i="8"/>
  <c r="BQ139" i="8"/>
  <c r="BU15" i="8"/>
  <c r="BP22" i="8"/>
  <c r="BT44" i="8"/>
  <c r="BQ51" i="8"/>
  <c r="BW54" i="8"/>
  <c r="BV57" i="8"/>
  <c r="BT59" i="8"/>
  <c r="BP61" i="8"/>
  <c r="D65" i="8"/>
  <c r="BS65" i="8"/>
  <c r="BR72" i="8"/>
  <c r="BO81" i="8"/>
  <c r="D83" i="8"/>
  <c r="BQ83" i="8"/>
  <c r="BR85" i="8"/>
  <c r="BU87" i="8"/>
  <c r="BU91" i="8"/>
  <c r="D96" i="8"/>
  <c r="BS96" i="8"/>
  <c r="BN100" i="8"/>
  <c r="BS103" i="8"/>
  <c r="BQ108" i="8"/>
  <c r="BU109" i="8"/>
  <c r="BN111" i="8"/>
  <c r="D112" i="8"/>
  <c r="BQ112" i="8"/>
  <c r="BR114" i="8"/>
  <c r="BV115" i="8"/>
  <c r="BQ117" i="8"/>
  <c r="BN119" i="8"/>
  <c r="BV123" i="8"/>
  <c r="BQ124" i="8"/>
  <c r="BR128" i="8"/>
  <c r="D131" i="8"/>
  <c r="BV132" i="8"/>
  <c r="BT133" i="8"/>
  <c r="BQ134" i="8"/>
  <c r="D139" i="8"/>
  <c r="BS139" i="8"/>
  <c r="D22" i="8"/>
  <c r="D29" i="8"/>
  <c r="D61" i="8"/>
  <c r="BU81" i="8"/>
  <c r="BU85" i="8"/>
  <c r="BO100" i="8"/>
  <c r="BT117" i="8"/>
  <c r="BU118" i="8"/>
  <c r="BR119" i="8"/>
  <c r="BR124" i="8"/>
  <c r="BR134" i="8"/>
  <c r="BW6" i="8"/>
  <c r="BO14" i="8"/>
  <c r="D6" i="8"/>
  <c r="BP6" i="8"/>
  <c r="BX6" i="8"/>
  <c r="D10" i="8"/>
  <c r="BP10" i="8"/>
  <c r="BX10" i="8"/>
  <c r="D14" i="8"/>
  <c r="BP14" i="8"/>
  <c r="BX14" i="8"/>
  <c r="BU19" i="8"/>
  <c r="BM19" i="8"/>
  <c r="BR19" i="8"/>
  <c r="BP19" i="8"/>
  <c r="BU32" i="8"/>
  <c r="BM32" i="8"/>
  <c r="BS32" i="8"/>
  <c r="BR32" i="8"/>
  <c r="BX32" i="8"/>
  <c r="BP32" i="8"/>
  <c r="D32" i="8"/>
  <c r="BN32" i="8"/>
  <c r="BW32" i="8"/>
  <c r="BV32" i="8"/>
  <c r="BO32" i="8"/>
  <c r="BO6" i="8"/>
  <c r="BW10" i="8"/>
  <c r="BS5" i="8"/>
  <c r="BQ6" i="8"/>
  <c r="BO7" i="8"/>
  <c r="BW7" i="8"/>
  <c r="BM8" i="8"/>
  <c r="BU8" i="8"/>
  <c r="BS9" i="8"/>
  <c r="BQ10" i="8"/>
  <c r="BO11" i="8"/>
  <c r="BW11" i="8"/>
  <c r="BM12" i="8"/>
  <c r="BU12" i="8"/>
  <c r="BS13" i="8"/>
  <c r="BQ14" i="8"/>
  <c r="BO15" i="8"/>
  <c r="BW15" i="8"/>
  <c r="BO16" i="8"/>
  <c r="BT17" i="8"/>
  <c r="D19" i="8"/>
  <c r="BQ19" i="8"/>
  <c r="BV20" i="8"/>
  <c r="BQ21" i="8"/>
  <c r="BV21" i="8"/>
  <c r="BN21" i="8"/>
  <c r="BP21" i="8"/>
  <c r="BX23" i="8"/>
  <c r="BS24" i="8"/>
  <c r="BX24" i="8"/>
  <c r="BP24" i="8"/>
  <c r="D24" i="8"/>
  <c r="BN24" i="8"/>
  <c r="BR24" i="8"/>
  <c r="BW25" i="8"/>
  <c r="BT5" i="8"/>
  <c r="BR6" i="8"/>
  <c r="BN8" i="8"/>
  <c r="BV8" i="8"/>
  <c r="BT9" i="8"/>
  <c r="BR10" i="8"/>
  <c r="BN12" i="8"/>
  <c r="BV12" i="8"/>
  <c r="BT13" i="8"/>
  <c r="BR14" i="8"/>
  <c r="BS16" i="8"/>
  <c r="BX16" i="8"/>
  <c r="BP16" i="8"/>
  <c r="D16" i="8"/>
  <c r="BQ16" i="8"/>
  <c r="BU17" i="8"/>
  <c r="BS19" i="8"/>
  <c r="BM20" i="8"/>
  <c r="BW20" i="8"/>
  <c r="BX25" i="8"/>
  <c r="BO10" i="8"/>
  <c r="BW14" i="8"/>
  <c r="BM5" i="8"/>
  <c r="BU5" i="8"/>
  <c r="BS6" i="8"/>
  <c r="BO8" i="8"/>
  <c r="BW8" i="8"/>
  <c r="BM9" i="8"/>
  <c r="BU9" i="8"/>
  <c r="BS10" i="8"/>
  <c r="BO12" i="8"/>
  <c r="BW12" i="8"/>
  <c r="BM13" i="8"/>
  <c r="BU13" i="8"/>
  <c r="BS14" i="8"/>
  <c r="BW17" i="8"/>
  <c r="BT19" i="8"/>
  <c r="BN20" i="8"/>
  <c r="BM25" i="8"/>
  <c r="BO28" i="8"/>
  <c r="BP29" i="8"/>
  <c r="BN5" i="8"/>
  <c r="BV5" i="8"/>
  <c r="BT6" i="8"/>
  <c r="BR7" i="8"/>
  <c r="D8" i="8"/>
  <c r="BP8" i="8"/>
  <c r="BX8" i="8"/>
  <c r="BN9" i="8"/>
  <c r="BV9" i="8"/>
  <c r="BT10" i="8"/>
  <c r="BR11" i="8"/>
  <c r="D12" i="8"/>
  <c r="BP12" i="8"/>
  <c r="BX12" i="8"/>
  <c r="BN13" i="8"/>
  <c r="BV13" i="8"/>
  <c r="BT14" i="8"/>
  <c r="BR15" i="8"/>
  <c r="BT16" i="8"/>
  <c r="BM17" i="8"/>
  <c r="BX17" i="8"/>
  <c r="BV19" i="8"/>
  <c r="BO20" i="8"/>
  <c r="BT21" i="8"/>
  <c r="BU23" i="8"/>
  <c r="BM23" i="8"/>
  <c r="BR23" i="8"/>
  <c r="BT23" i="8"/>
  <c r="BP23" i="8"/>
  <c r="BV24" i="8"/>
  <c r="BO25" i="8"/>
  <c r="BR28" i="8"/>
  <c r="BS33" i="8"/>
  <c r="BQ33" i="8"/>
  <c r="BX33" i="8"/>
  <c r="BP33" i="8"/>
  <c r="D33" i="8"/>
  <c r="BV33" i="8"/>
  <c r="BN33" i="8"/>
  <c r="BO33" i="8"/>
  <c r="BW33" i="8"/>
  <c r="BR33" i="8"/>
  <c r="BO5" i="8"/>
  <c r="BW5" i="8"/>
  <c r="BM6" i="8"/>
  <c r="BU6" i="8"/>
  <c r="BO9" i="8"/>
  <c r="BW9" i="8"/>
  <c r="BM10" i="8"/>
  <c r="BU10" i="8"/>
  <c r="BO13" i="8"/>
  <c r="BW13" i="8"/>
  <c r="BM14" i="8"/>
  <c r="BU14" i="8"/>
  <c r="BW19" i="8"/>
  <c r="BS20" i="8"/>
  <c r="BX20" i="8"/>
  <c r="BP20" i="8"/>
  <c r="D20" i="8"/>
  <c r="BQ20" i="8"/>
  <c r="BQ25" i="8"/>
  <c r="BV25" i="8"/>
  <c r="BN25" i="8"/>
  <c r="BS25" i="8"/>
  <c r="BP25" i="8"/>
  <c r="BT28" i="8"/>
  <c r="BS29" i="8"/>
  <c r="BQ29" i="8"/>
  <c r="BV29" i="8"/>
  <c r="BN29" i="8"/>
  <c r="BM29" i="8"/>
  <c r="BW29" i="8"/>
  <c r="BT29" i="8"/>
  <c r="BO29" i="8"/>
  <c r="BU29" i="8"/>
  <c r="BQ32" i="8"/>
  <c r="D5" i="8"/>
  <c r="BP5" i="8"/>
  <c r="BX5" i="8"/>
  <c r="BN6" i="8"/>
  <c r="BV6" i="8"/>
  <c r="BR8" i="8"/>
  <c r="D9" i="8"/>
  <c r="BP9" i="8"/>
  <c r="BX9" i="8"/>
  <c r="BN10" i="8"/>
  <c r="BV10" i="8"/>
  <c r="D13" i="8"/>
  <c r="BP13" i="8"/>
  <c r="BX13" i="8"/>
  <c r="BN14" i="8"/>
  <c r="BV14" i="8"/>
  <c r="BQ17" i="8"/>
  <c r="BV17" i="8"/>
  <c r="BN17" i="8"/>
  <c r="BP17" i="8"/>
  <c r="BN19" i="8"/>
  <c r="BX19" i="8"/>
  <c r="BR20" i="8"/>
  <c r="D25" i="8"/>
  <c r="BR25" i="8"/>
  <c r="BU28" i="8"/>
  <c r="BM28" i="8"/>
  <c r="BS28" i="8"/>
  <c r="BX28" i="8"/>
  <c r="BP28" i="8"/>
  <c r="D28" i="8"/>
  <c r="BQ28" i="8"/>
  <c r="BN28" i="8"/>
  <c r="BV28" i="8"/>
  <c r="BT32" i="8"/>
  <c r="BW40" i="8"/>
  <c r="BT43" i="8"/>
  <c r="BR43" i="8"/>
  <c r="BW43" i="8"/>
  <c r="BM43" i="8"/>
  <c r="BV43" i="8"/>
  <c r="BU43" i="8"/>
  <c r="BS43" i="8"/>
  <c r="BP43" i="8"/>
  <c r="D43" i="8"/>
  <c r="BX43" i="8"/>
  <c r="BQ36" i="8"/>
  <c r="BS37" i="8"/>
  <c r="BQ37" i="8"/>
  <c r="BX37" i="8"/>
  <c r="BP37" i="8"/>
  <c r="D37" i="8"/>
  <c r="BV37" i="8"/>
  <c r="BN37" i="8"/>
  <c r="BT37" i="8"/>
  <c r="BN40" i="8"/>
  <c r="BU36" i="8"/>
  <c r="BM36" i="8"/>
  <c r="BS36" i="8"/>
  <c r="BR36" i="8"/>
  <c r="BX36" i="8"/>
  <c r="BP36" i="8"/>
  <c r="D36" i="8"/>
  <c r="BT36" i="8"/>
  <c r="BU37" i="8"/>
  <c r="BO40" i="8"/>
  <c r="BX41" i="8"/>
  <c r="BP41" i="8"/>
  <c r="D41" i="8"/>
  <c r="BV41" i="8"/>
  <c r="BN41" i="8"/>
  <c r="BO41" i="8"/>
  <c r="BW41" i="8"/>
  <c r="BU41" i="8"/>
  <c r="BS41" i="8"/>
  <c r="BT41" i="8"/>
  <c r="BU27" i="8"/>
  <c r="BM27" i="8"/>
  <c r="BR27" i="8"/>
  <c r="BP27" i="8"/>
  <c r="BV36" i="8"/>
  <c r="BW37" i="8"/>
  <c r="BQ40" i="8"/>
  <c r="BN43" i="8"/>
  <c r="BU40" i="8"/>
  <c r="BM40" i="8"/>
  <c r="BS40" i="8"/>
  <c r="BR40" i="8"/>
  <c r="BX40" i="8"/>
  <c r="BP40" i="8"/>
  <c r="D40" i="8"/>
  <c r="BT40" i="8"/>
  <c r="BO43" i="8"/>
  <c r="BV40" i="8"/>
  <c r="BQ43" i="8"/>
  <c r="BR60" i="8"/>
  <c r="BQ60" i="8"/>
  <c r="BX60" i="8"/>
  <c r="BP60" i="8"/>
  <c r="D60" i="8"/>
  <c r="BV60" i="8"/>
  <c r="BN60" i="8"/>
  <c r="BU60" i="8"/>
  <c r="BM60" i="8"/>
  <c r="BS60" i="8"/>
  <c r="BO60" i="8"/>
  <c r="BT60" i="8"/>
  <c r="BT18" i="8"/>
  <c r="BT22" i="8"/>
  <c r="BT26" i="8"/>
  <c r="BT30" i="8"/>
  <c r="BR31" i="8"/>
  <c r="BT34" i="8"/>
  <c r="BR35" i="8"/>
  <c r="BT38" i="8"/>
  <c r="BR39" i="8"/>
  <c r="BM42" i="8"/>
  <c r="BX42" i="8"/>
  <c r="BU44" i="8"/>
  <c r="BO45" i="8"/>
  <c r="BX47" i="8"/>
  <c r="BQ56" i="8"/>
  <c r="BX56" i="8"/>
  <c r="BP56" i="8"/>
  <c r="D56" i="8"/>
  <c r="BV56" i="8"/>
  <c r="BN56" i="8"/>
  <c r="BU56" i="8"/>
  <c r="BM56" i="8"/>
  <c r="BR56" i="8"/>
  <c r="BO56" i="8"/>
  <c r="BW56" i="8"/>
  <c r="BS56" i="8"/>
  <c r="BV42" i="8"/>
  <c r="BN42" i="8"/>
  <c r="BT42" i="8"/>
  <c r="BP42" i="8"/>
  <c r="BM44" i="8"/>
  <c r="BW44" i="8"/>
  <c r="BQ45" i="8"/>
  <c r="BX45" i="8"/>
  <c r="BP45" i="8"/>
  <c r="D45" i="8"/>
  <c r="BV45" i="8"/>
  <c r="BN45" i="8"/>
  <c r="BS45" i="8"/>
  <c r="BN47" i="8"/>
  <c r="BM48" i="8"/>
  <c r="BP58" i="8"/>
  <c r="BO18" i="8"/>
  <c r="BW18" i="8"/>
  <c r="BO22" i="8"/>
  <c r="BW22" i="8"/>
  <c r="BO26" i="8"/>
  <c r="BW26" i="8"/>
  <c r="BO30" i="8"/>
  <c r="BW30" i="8"/>
  <c r="BM31" i="8"/>
  <c r="BU31" i="8"/>
  <c r="BO34" i="8"/>
  <c r="BW34" i="8"/>
  <c r="BM35" i="8"/>
  <c r="BU35" i="8"/>
  <c r="BO38" i="8"/>
  <c r="BW38" i="8"/>
  <c r="BM39" i="8"/>
  <c r="BU39" i="8"/>
  <c r="D42" i="8"/>
  <c r="BQ42" i="8"/>
  <c r="BN44" i="8"/>
  <c r="BO47" i="8"/>
  <c r="BO48" i="8"/>
  <c r="BU47" i="8"/>
  <c r="BM47" i="8"/>
  <c r="BT47" i="8"/>
  <c r="BS47" i="8"/>
  <c r="BR47" i="8"/>
  <c r="BP47" i="8"/>
  <c r="BV48" i="8"/>
  <c r="BN48" i="8"/>
  <c r="BU48" i="8"/>
  <c r="BT48" i="8"/>
  <c r="BS48" i="8"/>
  <c r="BR48" i="8"/>
  <c r="BP48" i="8"/>
  <c r="BW60" i="8"/>
  <c r="BO31" i="8"/>
  <c r="BW31" i="8"/>
  <c r="BO35" i="8"/>
  <c r="BW35" i="8"/>
  <c r="BO39" i="8"/>
  <c r="BW39" i="8"/>
  <c r="BS42" i="8"/>
  <c r="BR44" i="8"/>
  <c r="BX44" i="8"/>
  <c r="BP44" i="8"/>
  <c r="D44" i="8"/>
  <c r="BQ44" i="8"/>
  <c r="D47" i="8"/>
  <c r="BQ47" i="8"/>
  <c r="D48" i="8"/>
  <c r="BQ48" i="8"/>
  <c r="BU58" i="8"/>
  <c r="BM58" i="8"/>
  <c r="BT58" i="8"/>
  <c r="BR58" i="8"/>
  <c r="BQ58" i="8"/>
  <c r="BN58" i="8"/>
  <c r="BX58" i="8"/>
  <c r="BW58" i="8"/>
  <c r="BV58" i="8"/>
  <c r="BS58" i="8"/>
  <c r="D58" i="8"/>
  <c r="BO58" i="8"/>
  <c r="D52" i="8"/>
  <c r="BS52" i="8"/>
  <c r="BX62" i="8"/>
  <c r="BP62" i="8"/>
  <c r="BW62" i="8"/>
  <c r="BN62" i="8"/>
  <c r="BV62" i="8"/>
  <c r="BM62" i="8"/>
  <c r="BU62" i="8"/>
  <c r="BS62" i="8"/>
  <c r="BR62" i="8"/>
  <c r="BT62" i="8"/>
  <c r="BW52" i="8"/>
  <c r="BV71" i="8"/>
  <c r="BN71" i="8"/>
  <c r="BU71" i="8"/>
  <c r="BM71" i="8"/>
  <c r="BR71" i="8"/>
  <c r="BQ71" i="8"/>
  <c r="BP71" i="8"/>
  <c r="BO71" i="8"/>
  <c r="BX71" i="8"/>
  <c r="BW71" i="8"/>
  <c r="BT71" i="8"/>
  <c r="D71" i="8"/>
  <c r="BT46" i="8"/>
  <c r="BU50" i="8"/>
  <c r="BM50" i="8"/>
  <c r="BR50" i="8"/>
  <c r="BQ50" i="8"/>
  <c r="BP50" i="8"/>
  <c r="BX52" i="8"/>
  <c r="BO54" i="8"/>
  <c r="BR69" i="8"/>
  <c r="BQ69" i="8"/>
  <c r="BX69" i="8"/>
  <c r="BN69" i="8"/>
  <c r="BW69" i="8"/>
  <c r="BM69" i="8"/>
  <c r="BV69" i="8"/>
  <c r="BU69" i="8"/>
  <c r="BT69" i="8"/>
  <c r="BS69" i="8"/>
  <c r="BP69" i="8"/>
  <c r="D69" i="8"/>
  <c r="BU54" i="8"/>
  <c r="BM54" i="8"/>
  <c r="BR54" i="8"/>
  <c r="BQ54" i="8"/>
  <c r="BP54" i="8"/>
  <c r="BN46" i="8"/>
  <c r="BV46" i="8"/>
  <c r="BT50" i="8"/>
  <c r="BO52" i="8"/>
  <c r="D54" i="8"/>
  <c r="BS54" i="8"/>
  <c r="BO46" i="8"/>
  <c r="BW46" i="8"/>
  <c r="BP52" i="8"/>
  <c r="BT54" i="8"/>
  <c r="BO62" i="8"/>
  <c r="BQ52" i="8"/>
  <c r="BV52" i="8"/>
  <c r="BN52" i="8"/>
  <c r="BU52" i="8"/>
  <c r="BM52" i="8"/>
  <c r="BR52" i="8"/>
  <c r="BQ62" i="8"/>
  <c r="BS49" i="8"/>
  <c r="BO51" i="8"/>
  <c r="BW51" i="8"/>
  <c r="BS53" i="8"/>
  <c r="BO55" i="8"/>
  <c r="BW55" i="8"/>
  <c r="BS57" i="8"/>
  <c r="BO59" i="8"/>
  <c r="BW59" i="8"/>
  <c r="BS63" i="8"/>
  <c r="BQ64" i="8"/>
  <c r="BT67" i="8"/>
  <c r="BN68" i="8"/>
  <c r="BX68" i="8"/>
  <c r="BO74" i="8"/>
  <c r="BN76" i="8"/>
  <c r="BT49" i="8"/>
  <c r="D51" i="8"/>
  <c r="BP51" i="8"/>
  <c r="BX51" i="8"/>
  <c r="BT53" i="8"/>
  <c r="D55" i="8"/>
  <c r="BP55" i="8"/>
  <c r="BX55" i="8"/>
  <c r="BT57" i="8"/>
  <c r="D59" i="8"/>
  <c r="BP59" i="8"/>
  <c r="BX59" i="8"/>
  <c r="BT63" i="8"/>
  <c r="BR64" i="8"/>
  <c r="BW67" i="8"/>
  <c r="BT68" i="8"/>
  <c r="BS68" i="8"/>
  <c r="BO68" i="8"/>
  <c r="BV73" i="8"/>
  <c r="BN73" i="8"/>
  <c r="BW73" i="8"/>
  <c r="BM73" i="8"/>
  <c r="BU73" i="8"/>
  <c r="BR73" i="8"/>
  <c r="BQ73" i="8"/>
  <c r="D73" i="8"/>
  <c r="BT73" i="8"/>
  <c r="BP74" i="8"/>
  <c r="BT74" i="8"/>
  <c r="BW74" i="8"/>
  <c r="BN74" i="8"/>
  <c r="BV74" i="8"/>
  <c r="BM74" i="8"/>
  <c r="BR74" i="8"/>
  <c r="BQ74" i="8"/>
  <c r="BS74" i="8"/>
  <c r="BM63" i="8"/>
  <c r="BW63" i="8"/>
  <c r="BV64" i="8"/>
  <c r="BO67" i="8"/>
  <c r="D74" i="8"/>
  <c r="BU74" i="8"/>
  <c r="BU76" i="8"/>
  <c r="BM76" i="8"/>
  <c r="BR76" i="8"/>
  <c r="BX76" i="8"/>
  <c r="BP76" i="8"/>
  <c r="D76" i="8"/>
  <c r="BW76" i="8"/>
  <c r="BV76" i="8"/>
  <c r="BT76" i="8"/>
  <c r="BQ76" i="8"/>
  <c r="BO76" i="8"/>
  <c r="BN80" i="8"/>
  <c r="BO49" i="8"/>
  <c r="BW49" i="8"/>
  <c r="BS51" i="8"/>
  <c r="BO53" i="8"/>
  <c r="BW53" i="8"/>
  <c r="BS55" i="8"/>
  <c r="BO57" i="8"/>
  <c r="BW57" i="8"/>
  <c r="BS59" i="8"/>
  <c r="BO61" i="8"/>
  <c r="BW61" i="8"/>
  <c r="BO63" i="8"/>
  <c r="BX63" i="8"/>
  <c r="BM64" i="8"/>
  <c r="BW64" i="8"/>
  <c r="BR65" i="8"/>
  <c r="BQ65" i="8"/>
  <c r="BO65" i="8"/>
  <c r="BP67" i="8"/>
  <c r="BR68" i="8"/>
  <c r="BX74" i="8"/>
  <c r="BT80" i="8"/>
  <c r="BV63" i="8"/>
  <c r="BN63" i="8"/>
  <c r="BP63" i="8"/>
  <c r="BN64" i="8"/>
  <c r="BX64" i="8"/>
  <c r="BV67" i="8"/>
  <c r="BN67" i="8"/>
  <c r="BU67" i="8"/>
  <c r="BM67" i="8"/>
  <c r="BQ67" i="8"/>
  <c r="BT64" i="8"/>
  <c r="BS64" i="8"/>
  <c r="BO64" i="8"/>
  <c r="BU80" i="8"/>
  <c r="BM80" i="8"/>
  <c r="BS80" i="8"/>
  <c r="BR80" i="8"/>
  <c r="BX80" i="8"/>
  <c r="BP80" i="8"/>
  <c r="D80" i="8"/>
  <c r="BW80" i="8"/>
  <c r="BV80" i="8"/>
  <c r="BQ80" i="8"/>
  <c r="BO80" i="8"/>
  <c r="BX72" i="8"/>
  <c r="BP72" i="8"/>
  <c r="BO72" i="8"/>
  <c r="BM77" i="8"/>
  <c r="BR81" i="8"/>
  <c r="D72" i="8"/>
  <c r="BQ72" i="8"/>
  <c r="BO77" i="8"/>
  <c r="BS81" i="8"/>
  <c r="BQ81" i="8"/>
  <c r="BX81" i="8"/>
  <c r="BP81" i="8"/>
  <c r="D81" i="8"/>
  <c r="BV81" i="8"/>
  <c r="BN81" i="8"/>
  <c r="BT81" i="8"/>
  <c r="BS77" i="8"/>
  <c r="BX77" i="8"/>
  <c r="BP77" i="8"/>
  <c r="D77" i="8"/>
  <c r="BV77" i="8"/>
  <c r="BN77" i="8"/>
  <c r="BR77" i="8"/>
  <c r="BO66" i="8"/>
  <c r="BW66" i="8"/>
  <c r="BO70" i="8"/>
  <c r="BW70" i="8"/>
  <c r="BT72" i="8"/>
  <c r="BT77" i="8"/>
  <c r="BQ78" i="8"/>
  <c r="BV78" i="8"/>
  <c r="BN78" i="8"/>
  <c r="BT78" i="8"/>
  <c r="BP78" i="8"/>
  <c r="D66" i="8"/>
  <c r="BP66" i="8"/>
  <c r="BX66" i="8"/>
  <c r="D70" i="8"/>
  <c r="BP70" i="8"/>
  <c r="BX70" i="8"/>
  <c r="BU72" i="8"/>
  <c r="BU77" i="8"/>
  <c r="D78" i="8"/>
  <c r="BR78" i="8"/>
  <c r="BW77" i="8"/>
  <c r="BV98" i="8"/>
  <c r="BN98" i="8"/>
  <c r="BQ98" i="8"/>
  <c r="BS98" i="8"/>
  <c r="BR98" i="8"/>
  <c r="D98" i="8"/>
  <c r="BX98" i="8"/>
  <c r="BM98" i="8"/>
  <c r="BT98" i="8"/>
  <c r="BP98" i="8"/>
  <c r="BO98" i="8"/>
  <c r="BW98" i="8"/>
  <c r="BU98" i="8"/>
  <c r="BV88" i="8"/>
  <c r="BN88" i="8"/>
  <c r="BU88" i="8"/>
  <c r="BM88" i="8"/>
  <c r="BQ88" i="8"/>
  <c r="BR88" i="8"/>
  <c r="BV92" i="8"/>
  <c r="BN92" i="8"/>
  <c r="BU92" i="8"/>
  <c r="BM92" i="8"/>
  <c r="BT92" i="8"/>
  <c r="BQ92" i="8"/>
  <c r="BR92" i="8"/>
  <c r="BR75" i="8"/>
  <c r="BR79" i="8"/>
  <c r="BT82" i="8"/>
  <c r="BW84" i="8"/>
  <c r="BX86" i="8"/>
  <c r="D88" i="8"/>
  <c r="BS88" i="8"/>
  <c r="BW90" i="8"/>
  <c r="D92" i="8"/>
  <c r="BS92" i="8"/>
  <c r="BT88" i="8"/>
  <c r="BW92" i="8"/>
  <c r="BT75" i="8"/>
  <c r="BN82" i="8"/>
  <c r="BV82" i="8"/>
  <c r="BO84" i="8"/>
  <c r="BO86" i="8"/>
  <c r="BW88" i="8"/>
  <c r="BN90" i="8"/>
  <c r="BX92" i="8"/>
  <c r="BP94" i="8"/>
  <c r="BO82" i="8"/>
  <c r="BW82" i="8"/>
  <c r="BP84" i="8"/>
  <c r="BR86" i="8"/>
  <c r="BQ86" i="8"/>
  <c r="BU86" i="8"/>
  <c r="BM86" i="8"/>
  <c r="BP86" i="8"/>
  <c r="BX88" i="8"/>
  <c r="BO90" i="8"/>
  <c r="BV84" i="8"/>
  <c r="BN84" i="8"/>
  <c r="BU84" i="8"/>
  <c r="BM84" i="8"/>
  <c r="BQ84" i="8"/>
  <c r="BR90" i="8"/>
  <c r="BQ90" i="8"/>
  <c r="BU90" i="8"/>
  <c r="BM90" i="8"/>
  <c r="BP90" i="8"/>
  <c r="BV94" i="8"/>
  <c r="BN94" i="8"/>
  <c r="BR94" i="8"/>
  <c r="BX94" i="8"/>
  <c r="BM94" i="8"/>
  <c r="BW94" i="8"/>
  <c r="BU94" i="8"/>
  <c r="BS94" i="8"/>
  <c r="BQ94" i="8"/>
  <c r="D94" i="8"/>
  <c r="BO75" i="8"/>
  <c r="BW75" i="8"/>
  <c r="BO79" i="8"/>
  <c r="BW79" i="8"/>
  <c r="BQ82" i="8"/>
  <c r="BW83" i="8"/>
  <c r="BO83" i="8"/>
  <c r="BX83" i="8"/>
  <c r="D84" i="8"/>
  <c r="BR84" i="8"/>
  <c r="BT86" i="8"/>
  <c r="BO88" i="8"/>
  <c r="D90" i="8"/>
  <c r="BS90" i="8"/>
  <c r="BO92" i="8"/>
  <c r="BO85" i="8"/>
  <c r="BW85" i="8"/>
  <c r="BS87" i="8"/>
  <c r="BO89" i="8"/>
  <c r="BW89" i="8"/>
  <c r="BS91" i="8"/>
  <c r="BO93" i="8"/>
  <c r="BW93" i="8"/>
  <c r="BV95" i="8"/>
  <c r="BR96" i="8"/>
  <c r="BV96" i="8"/>
  <c r="BN96" i="8"/>
  <c r="BP96" i="8"/>
  <c r="BU97" i="8"/>
  <c r="BO101" i="8"/>
  <c r="BS85" i="8"/>
  <c r="BO87" i="8"/>
  <c r="BW87" i="8"/>
  <c r="BS89" i="8"/>
  <c r="BO91" i="8"/>
  <c r="BW91" i="8"/>
  <c r="BS93" i="8"/>
  <c r="BT95" i="8"/>
  <c r="BX95" i="8"/>
  <c r="BP95" i="8"/>
  <c r="D95" i="8"/>
  <c r="BQ95" i="8"/>
  <c r="BU96" i="8"/>
  <c r="BO97" i="8"/>
  <c r="BQ101" i="8"/>
  <c r="BT85" i="8"/>
  <c r="D87" i="8"/>
  <c r="BP87" i="8"/>
  <c r="BX87" i="8"/>
  <c r="BT89" i="8"/>
  <c r="D91" i="8"/>
  <c r="BP91" i="8"/>
  <c r="BX91" i="8"/>
  <c r="BT93" i="8"/>
  <c r="BR95" i="8"/>
  <c r="BW96" i="8"/>
  <c r="BX97" i="8"/>
  <c r="BP97" i="8"/>
  <c r="D97" i="8"/>
  <c r="BT97" i="8"/>
  <c r="BQ97" i="8"/>
  <c r="BX101" i="8"/>
  <c r="BP101" i="8"/>
  <c r="D101" i="8"/>
  <c r="BT101" i="8"/>
  <c r="BS101" i="8"/>
  <c r="BN101" i="8"/>
  <c r="BM101" i="8"/>
  <c r="BW101" i="8"/>
  <c r="BU101" i="8"/>
  <c r="BR101" i="8"/>
  <c r="BV100" i="8"/>
  <c r="BO102" i="8"/>
  <c r="BP104" i="8"/>
  <c r="BM105" i="8"/>
  <c r="BX107" i="8"/>
  <c r="BP107" i="8"/>
  <c r="D107" i="8"/>
  <c r="BT107" i="8"/>
  <c r="BS107" i="8"/>
  <c r="BR107" i="8"/>
  <c r="BW107" i="8"/>
  <c r="BN107" i="8"/>
  <c r="BV107" i="8"/>
  <c r="BM107" i="8"/>
  <c r="BV102" i="8"/>
  <c r="BN102" i="8"/>
  <c r="BR102" i="8"/>
  <c r="BQ102" i="8"/>
  <c r="BP102" i="8"/>
  <c r="BR104" i="8"/>
  <c r="BV104" i="8"/>
  <c r="BN104" i="8"/>
  <c r="BU104" i="8"/>
  <c r="BM104" i="8"/>
  <c r="BQ104" i="8"/>
  <c r="BT102" i="8"/>
  <c r="BT104" i="8"/>
  <c r="BX105" i="8"/>
  <c r="BP105" i="8"/>
  <c r="D105" i="8"/>
  <c r="BT105" i="8"/>
  <c r="BS105" i="8"/>
  <c r="BQ105" i="8"/>
  <c r="BR106" i="8"/>
  <c r="BQ106" i="8"/>
  <c r="BV106" i="8"/>
  <c r="BM106" i="8"/>
  <c r="BU106" i="8"/>
  <c r="BP106" i="8"/>
  <c r="BQ110" i="8"/>
  <c r="BR100" i="8"/>
  <c r="BU100" i="8"/>
  <c r="BM100" i="8"/>
  <c r="BP100" i="8"/>
  <c r="BU102" i="8"/>
  <c r="BW104" i="8"/>
  <c r="BR105" i="8"/>
  <c r="D106" i="8"/>
  <c r="BS106" i="8"/>
  <c r="BW102" i="8"/>
  <c r="BX104" i="8"/>
  <c r="BV110" i="8"/>
  <c r="BN110" i="8"/>
  <c r="BS110" i="8"/>
  <c r="BX110" i="8"/>
  <c r="BO110" i="8"/>
  <c r="BW110" i="8"/>
  <c r="BU110" i="8"/>
  <c r="BT110" i="8"/>
  <c r="BP110" i="8"/>
  <c r="BM110" i="8"/>
  <c r="BO99" i="8"/>
  <c r="BW99" i="8"/>
  <c r="BO103" i="8"/>
  <c r="BW103" i="8"/>
  <c r="BO108" i="8"/>
  <c r="BX108" i="8"/>
  <c r="BX109" i="8"/>
  <c r="BP109" i="8"/>
  <c r="BT109" i="8"/>
  <c r="BO109" i="8"/>
  <c r="BO118" i="8"/>
  <c r="BV108" i="8"/>
  <c r="BN108" i="8"/>
  <c r="BP108" i="8"/>
  <c r="BR120" i="8"/>
  <c r="BS118" i="8"/>
  <c r="BV118" i="8"/>
  <c r="BN118" i="8"/>
  <c r="BT118" i="8"/>
  <c r="BR118" i="8"/>
  <c r="BQ118" i="8"/>
  <c r="D118" i="8"/>
  <c r="BX118" i="8"/>
  <c r="BM118" i="8"/>
  <c r="BW118" i="8"/>
  <c r="BX120" i="8"/>
  <c r="BP120" i="8"/>
  <c r="D120" i="8"/>
  <c r="BV120" i="8"/>
  <c r="BN120" i="8"/>
  <c r="BO120" i="8"/>
  <c r="BS120" i="8"/>
  <c r="BW120" i="8"/>
  <c r="BU120" i="8"/>
  <c r="BQ120" i="8"/>
  <c r="BM120" i="8"/>
  <c r="BT99" i="8"/>
  <c r="BT108" i="8"/>
  <c r="BS114" i="8"/>
  <c r="BV114" i="8"/>
  <c r="BN114" i="8"/>
  <c r="BP114" i="8"/>
  <c r="BU117" i="8"/>
  <c r="BM117" i="8"/>
  <c r="BX117" i="8"/>
  <c r="BP117" i="8"/>
  <c r="D117" i="8"/>
  <c r="BR117" i="8"/>
  <c r="BQ119" i="8"/>
  <c r="BT119" i="8"/>
  <c r="BO119" i="8"/>
  <c r="BT111" i="8"/>
  <c r="BO111" i="8"/>
  <c r="BX111" i="8"/>
  <c r="BR112" i="8"/>
  <c r="BO112" i="8"/>
  <c r="BX112" i="8"/>
  <c r="D114" i="8"/>
  <c r="BQ114" i="8"/>
  <c r="BS117" i="8"/>
  <c r="D119" i="8"/>
  <c r="BP119" i="8"/>
  <c r="BN122" i="8"/>
  <c r="BT122" i="8"/>
  <c r="BS122" i="8"/>
  <c r="BR122" i="8"/>
  <c r="BP122" i="8"/>
  <c r="D122" i="8"/>
  <c r="BX122" i="8"/>
  <c r="BM122" i="8"/>
  <c r="BV122" i="8"/>
  <c r="BU122" i="8"/>
  <c r="BX137" i="8"/>
  <c r="BP137" i="8"/>
  <c r="D137" i="8"/>
  <c r="BV137" i="8"/>
  <c r="BN137" i="8"/>
  <c r="BR137" i="8"/>
  <c r="BO137" i="8"/>
  <c r="BM137" i="8"/>
  <c r="BW137" i="8"/>
  <c r="BU137" i="8"/>
  <c r="BT137" i="8"/>
  <c r="BS137" i="8"/>
  <c r="BQ137" i="8"/>
  <c r="BS111" i="8"/>
  <c r="BT112" i="8"/>
  <c r="BU113" i="8"/>
  <c r="BM113" i="8"/>
  <c r="BX113" i="8"/>
  <c r="BP113" i="8"/>
  <c r="D113" i="8"/>
  <c r="BR113" i="8"/>
  <c r="BW114" i="8"/>
  <c r="BQ115" i="8"/>
  <c r="BT115" i="8"/>
  <c r="BO115" i="8"/>
  <c r="BN117" i="8"/>
  <c r="BV119" i="8"/>
  <c r="BW122" i="8"/>
  <c r="BR116" i="8"/>
  <c r="BM121" i="8"/>
  <c r="BX121" i="8"/>
  <c r="BR123" i="8"/>
  <c r="BQ123" i="8"/>
  <c r="BX123" i="8"/>
  <c r="BP123" i="8"/>
  <c r="D123" i="8"/>
  <c r="BS123" i="8"/>
  <c r="BO125" i="8"/>
  <c r="BV126" i="8"/>
  <c r="BV121" i="8"/>
  <c r="BN121" i="8"/>
  <c r="BT121" i="8"/>
  <c r="BP121" i="8"/>
  <c r="BV125" i="8"/>
  <c r="BN125" i="8"/>
  <c r="BU125" i="8"/>
  <c r="BM125" i="8"/>
  <c r="BT125" i="8"/>
  <c r="BQ125" i="8"/>
  <c r="BM126" i="8"/>
  <c r="BX126" i="8"/>
  <c r="BN126" i="8"/>
  <c r="BT126" i="8"/>
  <c r="BS126" i="8"/>
  <c r="BR126" i="8"/>
  <c r="BO126" i="8"/>
  <c r="BO116" i="8"/>
  <c r="BW116" i="8"/>
  <c r="BS121" i="8"/>
  <c r="BW125" i="8"/>
  <c r="D126" i="8"/>
  <c r="BP126" i="8"/>
  <c r="BR127" i="8"/>
  <c r="BV127" i="8"/>
  <c r="BN127" i="8"/>
  <c r="BP127" i="8"/>
  <c r="BU130" i="8"/>
  <c r="BM130" i="8"/>
  <c r="BT130" i="8"/>
  <c r="BS130" i="8"/>
  <c r="BX130" i="8"/>
  <c r="BP130" i="8"/>
  <c r="D130" i="8"/>
  <c r="BR130" i="8"/>
  <c r="BN124" i="8"/>
  <c r="BV124" i="8"/>
  <c r="D127" i="8"/>
  <c r="BQ127" i="8"/>
  <c r="BV130" i="8"/>
  <c r="BO124" i="8"/>
  <c r="BW124" i="8"/>
  <c r="BS127" i="8"/>
  <c r="BW130" i="8"/>
  <c r="D124" i="8"/>
  <c r="BP124" i="8"/>
  <c r="BX124" i="8"/>
  <c r="BT127" i="8"/>
  <c r="BT128" i="8"/>
  <c r="BR129" i="8"/>
  <c r="BV131" i="8"/>
  <c r="BN131" i="8"/>
  <c r="BT131" i="8"/>
  <c r="BR131" i="8"/>
  <c r="BP131" i="8"/>
  <c r="BM132" i="8"/>
  <c r="BW133" i="8"/>
  <c r="BV138" i="8"/>
  <c r="BN138" i="8"/>
  <c r="BT138" i="8"/>
  <c r="BX138" i="8"/>
  <c r="BP138" i="8"/>
  <c r="D138" i="8"/>
  <c r="BM138" i="8"/>
  <c r="BW138" i="8"/>
  <c r="BU138" i="8"/>
  <c r="BS138" i="8"/>
  <c r="BO128" i="8"/>
  <c r="BW128" i="8"/>
  <c r="BM129" i="8"/>
  <c r="BU129" i="8"/>
  <c r="BU131" i="8"/>
  <c r="BT132" i="8"/>
  <c r="BR132" i="8"/>
  <c r="BX132" i="8"/>
  <c r="BP132" i="8"/>
  <c r="D132" i="8"/>
  <c r="BQ132" i="8"/>
  <c r="BO133" i="8"/>
  <c r="D128" i="8"/>
  <c r="BP128" i="8"/>
  <c r="BX128" i="8"/>
  <c r="BN129" i="8"/>
  <c r="BV129" i="8"/>
  <c r="BW131" i="8"/>
  <c r="BS132" i="8"/>
  <c r="BQ133" i="8"/>
  <c r="BQ128" i="8"/>
  <c r="BO129" i="8"/>
  <c r="BW129" i="8"/>
  <c r="BX131" i="8"/>
  <c r="BU132" i="8"/>
  <c r="BR133" i="8"/>
  <c r="BX133" i="8"/>
  <c r="BP133" i="8"/>
  <c r="D133" i="8"/>
  <c r="BV133" i="8"/>
  <c r="BN133" i="8"/>
  <c r="BS133" i="8"/>
  <c r="BT134" i="8"/>
  <c r="BO135" i="8"/>
  <c r="BW136" i="8"/>
  <c r="BU134" i="8"/>
  <c r="BT135" i="8"/>
  <c r="BR135" i="8"/>
  <c r="BV135" i="8"/>
  <c r="BN135" i="8"/>
  <c r="BP135" i="8"/>
  <c r="BM136" i="8"/>
  <c r="BN134" i="8"/>
  <c r="BV134" i="8"/>
  <c r="D135" i="8"/>
  <c r="BQ135" i="8"/>
  <c r="BN136" i="8"/>
  <c r="BX134" i="8"/>
  <c r="BO134" i="8"/>
  <c r="BW134" i="8"/>
  <c r="BS135" i="8"/>
  <c r="BO136" i="8"/>
  <c r="D134" i="8"/>
  <c r="BP134" i="8"/>
  <c r="BU135" i="8"/>
  <c r="BR136" i="8"/>
  <c r="BX136" i="8"/>
  <c r="BP136" i="8"/>
  <c r="D136" i="8"/>
  <c r="BT136" i="8"/>
  <c r="BQ136" i="8"/>
  <c r="BN139" i="8"/>
  <c r="BV139" i="8"/>
  <c r="BT140" i="8"/>
  <c r="BR141" i="8"/>
  <c r="BO139" i="8"/>
  <c r="BW139" i="8"/>
  <c r="BM140" i="8"/>
  <c r="BU140" i="8"/>
  <c r="BS141" i="8"/>
  <c r="BO140" i="8"/>
  <c r="BW140" i="8"/>
  <c r="BM141" i="8"/>
  <c r="BU141" i="8"/>
  <c r="BR139" i="8"/>
  <c r="D140" i="8"/>
  <c r="BP140" i="8"/>
  <c r="BX140" i="8"/>
  <c r="BN141" i="8"/>
  <c r="BV141" i="8"/>
  <c r="BO141" i="8"/>
  <c r="BW141" i="8"/>
  <c r="BT139" i="8"/>
  <c r="BR140" i="8"/>
  <c r="D141" i="8"/>
  <c r="BP141" i="8"/>
  <c r="BX141" i="8"/>
  <c r="D70" i="7"/>
  <c r="D6" i="7"/>
  <c r="D97" i="7"/>
  <c r="D74" i="7"/>
  <c r="D62" i="7"/>
  <c r="D59" i="7"/>
  <c r="D110" i="7"/>
  <c r="D125" i="7"/>
  <c r="D126" i="7"/>
  <c r="D60" i="7"/>
  <c r="D69" i="7"/>
  <c r="D18" i="7"/>
  <c r="D100" i="7"/>
  <c r="D57" i="7"/>
  <c r="D14" i="7"/>
  <c r="D115" i="7"/>
  <c r="D43" i="7"/>
  <c r="D79" i="7"/>
  <c r="D108" i="7"/>
  <c r="D105" i="7"/>
  <c r="D118" i="7"/>
  <c r="D81" i="7"/>
  <c r="D10" i="7"/>
  <c r="D91" i="7"/>
  <c r="D93" i="7"/>
  <c r="D13" i="7"/>
  <c r="D19" i="7"/>
  <c r="D68" i="7"/>
  <c r="D27" i="7"/>
  <c r="D66" i="7"/>
  <c r="D77" i="7"/>
  <c r="D7" i="7"/>
  <c r="D17" i="7"/>
  <c r="D58" i="7"/>
  <c r="D61" i="7"/>
  <c r="D64" i="7"/>
  <c r="D75" i="7"/>
  <c r="D5" i="7"/>
  <c r="D11" i="7"/>
  <c r="D21" i="7"/>
  <c r="D51" i="7"/>
  <c r="D52" i="7"/>
  <c r="D9" i="7"/>
  <c r="D15" i="7"/>
  <c r="D56" i="7"/>
  <c r="D41" i="7"/>
  <c r="D44" i="7"/>
  <c r="D54" i="7"/>
  <c r="D78" i="7"/>
  <c r="D73" i="7"/>
  <c r="D87" i="7"/>
  <c r="D92" i="7"/>
  <c r="D116" i="7"/>
  <c r="D120" i="7"/>
  <c r="D132" i="7"/>
  <c r="D96" i="7"/>
  <c r="D106" i="7"/>
  <c r="D124" i="7"/>
  <c r="D130" i="7"/>
  <c r="D137" i="7"/>
  <c r="D99" i="7"/>
  <c r="D127" i="7"/>
  <c r="D101" i="7"/>
  <c r="D119" i="7"/>
  <c r="D121" i="7"/>
  <c r="D122" i="7"/>
  <c r="D123" i="7"/>
  <c r="D128" i="7"/>
  <c r="D134" i="7"/>
  <c r="D141" i="7"/>
  <c r="D23" i="7"/>
  <c r="D26" i="7"/>
  <c r="D30" i="7"/>
  <c r="D8" i="7"/>
  <c r="D12" i="7"/>
  <c r="D16" i="7"/>
  <c r="D20" i="7"/>
  <c r="D22" i="7"/>
  <c r="D37" i="7"/>
  <c r="D24" i="7"/>
  <c r="D28" i="7"/>
  <c r="D34" i="7"/>
  <c r="D38" i="7"/>
  <c r="D42" i="7"/>
  <c r="D32" i="7"/>
  <c r="D35" i="7"/>
  <c r="D39" i="7"/>
  <c r="D33" i="7"/>
  <c r="D25" i="7"/>
  <c r="D29" i="7"/>
  <c r="D36" i="7"/>
  <c r="D40" i="7"/>
  <c r="D50" i="7"/>
  <c r="D46" i="7"/>
  <c r="D47" i="7"/>
  <c r="D48" i="7"/>
  <c r="D45" i="7"/>
  <c r="D49" i="7"/>
  <c r="D63" i="7"/>
  <c r="D53" i="7"/>
  <c r="D67" i="7"/>
  <c r="D55" i="7"/>
  <c r="D65" i="7"/>
  <c r="D71" i="7"/>
  <c r="D72" i="7"/>
  <c r="D83" i="7"/>
  <c r="D89" i="7"/>
  <c r="D85" i="7"/>
  <c r="D82" i="7"/>
  <c r="D84" i="7"/>
  <c r="D86" i="7"/>
  <c r="D76" i="7"/>
  <c r="D80" i="7"/>
  <c r="D88" i="7"/>
  <c r="D90" i="7"/>
  <c r="D95" i="7"/>
  <c r="D98" i="7"/>
  <c r="D102" i="7"/>
  <c r="D94" i="7"/>
  <c r="D103" i="7"/>
  <c r="D109" i="7"/>
  <c r="D104" i="7"/>
  <c r="D111" i="7"/>
  <c r="D113" i="7"/>
  <c r="D112" i="7"/>
  <c r="D107" i="7"/>
  <c r="D117" i="7"/>
  <c r="D114" i="7"/>
  <c r="D131" i="7"/>
  <c r="D129" i="7"/>
  <c r="D133" i="7"/>
  <c r="D136" i="7"/>
  <c r="D138" i="7"/>
  <c r="D135" i="7"/>
  <c r="D139" i="7"/>
  <c r="D140" i="7"/>
  <c r="BS100" i="6"/>
  <c r="BM101" i="6"/>
  <c r="BX104" i="6"/>
  <c r="BR99" i="6"/>
  <c r="BT103" i="6"/>
  <c r="BR27" i="6"/>
  <c r="BR30" i="6"/>
  <c r="BQ90" i="6"/>
  <c r="BO102" i="6"/>
  <c r="BT26" i="6"/>
  <c r="BN65" i="6"/>
  <c r="BQ9" i="6"/>
  <c r="BN12" i="6"/>
  <c r="BT29" i="6"/>
  <c r="BW64" i="6"/>
  <c r="BV70" i="6"/>
  <c r="BT30" i="6"/>
  <c r="BQ81" i="6"/>
  <c r="BM108" i="6"/>
  <c r="BS114" i="6"/>
  <c r="D116" i="6"/>
  <c r="BQ129" i="6"/>
  <c r="BU114" i="6"/>
  <c r="BV72" i="6"/>
  <c r="BX117" i="6"/>
  <c r="BM134" i="6"/>
  <c r="BP28" i="6"/>
  <c r="BR134" i="6"/>
  <c r="BN37" i="6"/>
  <c r="BS65" i="6"/>
  <c r="BS13" i="6"/>
  <c r="BV37" i="6"/>
  <c r="D123" i="6"/>
  <c r="BQ70" i="6"/>
  <c r="BO82" i="6"/>
  <c r="BN109" i="6"/>
  <c r="D11" i="6"/>
  <c r="BR14" i="6"/>
  <c r="BR17" i="6"/>
  <c r="BQ20" i="6"/>
  <c r="BP27" i="6"/>
  <c r="BM82" i="6"/>
  <c r="BM99" i="6"/>
  <c r="BW100" i="6"/>
  <c r="BN101" i="6"/>
  <c r="BP108" i="6"/>
  <c r="BW109" i="6"/>
  <c r="BU117" i="6"/>
  <c r="BS130" i="6"/>
  <c r="BQ54" i="6"/>
  <c r="BN57" i="6"/>
  <c r="BS101" i="6"/>
  <c r="BW108" i="6"/>
  <c r="BM112" i="6"/>
  <c r="BX120" i="6"/>
  <c r="BM8" i="6"/>
  <c r="BT13" i="6"/>
  <c r="BX27" i="6"/>
  <c r="BO57" i="6"/>
  <c r="BO71" i="6"/>
  <c r="BX75" i="6"/>
  <c r="BV81" i="6"/>
  <c r="BS82" i="6"/>
  <c r="BN98" i="6"/>
  <c r="D101" i="6"/>
  <c r="D108" i="6"/>
  <c r="BN112" i="6"/>
  <c r="BP116" i="6"/>
  <c r="BM123" i="6"/>
  <c r="BN128" i="6"/>
  <c r="BU129" i="6"/>
  <c r="BS8" i="6"/>
  <c r="BT25" i="6"/>
  <c r="D27" i="6"/>
  <c r="BV34" i="6"/>
  <c r="BM37" i="6"/>
  <c r="BW57" i="6"/>
  <c r="BW82" i="6"/>
  <c r="BM104" i="6"/>
  <c r="BM105" i="6"/>
  <c r="BS123" i="6"/>
  <c r="BU126" i="6"/>
  <c r="BT127" i="6"/>
  <c r="BV128" i="6"/>
  <c r="BS138" i="6"/>
  <c r="BX7" i="6"/>
  <c r="BS49" i="6"/>
  <c r="BM52" i="6"/>
  <c r="BS69" i="6"/>
  <c r="BV74" i="6"/>
  <c r="BO85" i="6"/>
  <c r="BM97" i="6"/>
  <c r="BN105" i="6"/>
  <c r="BV126" i="6"/>
  <c r="BU127" i="6"/>
  <c r="BP11" i="6"/>
  <c r="BV69" i="6"/>
  <c r="BQ85" i="6"/>
  <c r="BS105" i="6"/>
  <c r="BN52" i="6"/>
  <c r="BR6" i="6"/>
  <c r="BR21" i="6"/>
  <c r="BN29" i="6"/>
  <c r="BM45" i="6"/>
  <c r="BV48" i="6"/>
  <c r="BU52" i="6"/>
  <c r="BN68" i="6"/>
  <c r="BM84" i="6"/>
  <c r="BM96" i="6"/>
  <c r="D105" i="6"/>
  <c r="BU105" i="6"/>
  <c r="BM110" i="6"/>
  <c r="D127" i="6"/>
  <c r="BV8" i="6"/>
  <c r="BW27" i="6"/>
  <c r="BV30" i="6"/>
  <c r="D54" i="6"/>
  <c r="BP84" i="6"/>
  <c r="BQ97" i="6"/>
  <c r="BQ101" i="6"/>
  <c r="BU108" i="6"/>
  <c r="BP110" i="6"/>
  <c r="BV42" i="6"/>
  <c r="BS84" i="6"/>
  <c r="BU97" i="6"/>
  <c r="BR110" i="6"/>
  <c r="BV12" i="6"/>
  <c r="BM16" i="6"/>
  <c r="BU20" i="6"/>
  <c r="BS37" i="6"/>
  <c r="BO56" i="6"/>
  <c r="BU57" i="6"/>
  <c r="BM58" i="6"/>
  <c r="BV68" i="6"/>
  <c r="BO74" i="6"/>
  <c r="BP75" i="6"/>
  <c r="BU82" i="6"/>
  <c r="D84" i="6"/>
  <c r="BT84" i="6"/>
  <c r="BN85" i="6"/>
  <c r="BO86" i="6"/>
  <c r="D97" i="6"/>
  <c r="BV97" i="6"/>
  <c r="BV101" i="6"/>
  <c r="BQ102" i="6"/>
  <c r="BQ105" i="6"/>
  <c r="D110" i="6"/>
  <c r="BT110" i="6"/>
  <c r="BR114" i="6"/>
  <c r="BQ115" i="6"/>
  <c r="BV116" i="6"/>
  <c r="BM117" i="6"/>
  <c r="BM120" i="6"/>
  <c r="BP123" i="6"/>
  <c r="BS54" i="6"/>
  <c r="BS5" i="6"/>
  <c r="D7" i="6"/>
  <c r="BM19" i="6"/>
  <c r="D37" i="6"/>
  <c r="BT37" i="6"/>
  <c r="BQ38" i="6"/>
  <c r="BN42" i="6"/>
  <c r="BV47" i="6"/>
  <c r="BV57" i="6"/>
  <c r="BX67" i="6"/>
  <c r="BR75" i="6"/>
  <c r="BU84" i="6"/>
  <c r="BX101" i="6"/>
  <c r="BW102" i="6"/>
  <c r="BU110" i="6"/>
  <c r="BX116" i="6"/>
  <c r="BN117" i="6"/>
  <c r="BT119" i="6"/>
  <c r="BN120" i="6"/>
  <c r="BR123" i="6"/>
  <c r="BR124" i="6"/>
  <c r="BM132" i="6"/>
  <c r="BQ10" i="6"/>
  <c r="BN26" i="6"/>
  <c r="BT35" i="6"/>
  <c r="BT38" i="6"/>
  <c r="BT41" i="6"/>
  <c r="BR42" i="6"/>
  <c r="BR43" i="6"/>
  <c r="BN73" i="6"/>
  <c r="BS75" i="6"/>
  <c r="BX76" i="6"/>
  <c r="BS79" i="6"/>
  <c r="BX84" i="6"/>
  <c r="BQ94" i="6"/>
  <c r="BQ117" i="6"/>
  <c r="BR120" i="6"/>
  <c r="BQ121" i="6"/>
  <c r="BU131" i="6"/>
  <c r="BV26" i="6"/>
  <c r="BQ25" i="6"/>
  <c r="BR26" i="6"/>
  <c r="BQ30" i="6"/>
  <c r="BN34" i="6"/>
  <c r="BX37" i="6"/>
  <c r="BX41" i="6"/>
  <c r="BT42" i="6"/>
  <c r="BX46" i="6"/>
  <c r="BP54" i="6"/>
  <c r="BU72" i="6"/>
  <c r="D75" i="6"/>
  <c r="BU75" i="6"/>
  <c r="BX79" i="6"/>
  <c r="BT94" i="6"/>
  <c r="BO100" i="6"/>
  <c r="BV105" i="6"/>
  <c r="D117" i="6"/>
  <c r="BS117" i="6"/>
  <c r="BV118" i="6"/>
  <c r="D120" i="6"/>
  <c r="BV120" i="6"/>
  <c r="BV121" i="6"/>
  <c r="BU123" i="6"/>
  <c r="BM128" i="6"/>
  <c r="BM129" i="6"/>
  <c r="BM130" i="6"/>
  <c r="BX131" i="6"/>
  <c r="BQ138" i="6"/>
  <c r="BS20" i="6"/>
  <c r="BT24" i="6"/>
  <c r="BP29" i="6"/>
  <c r="D33" i="6"/>
  <c r="BS33" i="6"/>
  <c r="BU41" i="6"/>
  <c r="BQ45" i="6"/>
  <c r="BW47" i="6"/>
  <c r="BT49" i="6"/>
  <c r="BP50" i="6"/>
  <c r="BU53" i="6"/>
  <c r="BP65" i="6"/>
  <c r="BV66" i="6"/>
  <c r="BP68" i="6"/>
  <c r="BT69" i="6"/>
  <c r="BQ73" i="6"/>
  <c r="BT79" i="6"/>
  <c r="BT81" i="6"/>
  <c r="BM88" i="6"/>
  <c r="BM92" i="6"/>
  <c r="BT95" i="6"/>
  <c r="BO96" i="6"/>
  <c r="BO98" i="6"/>
  <c r="D111" i="6"/>
  <c r="BS111" i="6"/>
  <c r="BR115" i="6"/>
  <c r="BW119" i="6"/>
  <c r="BS134" i="6"/>
  <c r="BQ5" i="6"/>
  <c r="BN8" i="6"/>
  <c r="BM12" i="6"/>
  <c r="BQ17" i="6"/>
  <c r="BX18" i="6"/>
  <c r="BT20" i="6"/>
  <c r="BQ21" i="6"/>
  <c r="BU24" i="6"/>
  <c r="BQ26" i="6"/>
  <c r="D29" i="6"/>
  <c r="BS29" i="6"/>
  <c r="BT33" i="6"/>
  <c r="BU37" i="6"/>
  <c r="BN38" i="6"/>
  <c r="BV41" i="6"/>
  <c r="BQ42" i="6"/>
  <c r="BR45" i="6"/>
  <c r="D47" i="6"/>
  <c r="BU49" i="6"/>
  <c r="BQ50" i="6"/>
  <c r="BR54" i="6"/>
  <c r="BP55" i="6"/>
  <c r="BS57" i="6"/>
  <c r="D65" i="6"/>
  <c r="BQ65" i="6"/>
  <c r="D68" i="6"/>
  <c r="BS68" i="6"/>
  <c r="BU69" i="6"/>
  <c r="BN70" i="6"/>
  <c r="BX72" i="6"/>
  <c r="BT73" i="6"/>
  <c r="BM75" i="6"/>
  <c r="BU79" i="6"/>
  <c r="BU81" i="6"/>
  <c r="BM86" i="6"/>
  <c r="BP88" i="6"/>
  <c r="BP92" i="6"/>
  <c r="BU95" i="6"/>
  <c r="BP96" i="6"/>
  <c r="BX97" i="6"/>
  <c r="BU100" i="6"/>
  <c r="BV102" i="6"/>
  <c r="BP104" i="6"/>
  <c r="BQ110" i="6"/>
  <c r="BX111" i="6"/>
  <c r="D115" i="6"/>
  <c r="BS115" i="6"/>
  <c r="BN116" i="6"/>
  <c r="BT117" i="6"/>
  <c r="D119" i="6"/>
  <c r="BP120" i="6"/>
  <c r="BT123" i="6"/>
  <c r="BQ124" i="6"/>
  <c r="BQ128" i="6"/>
  <c r="BU134" i="6"/>
  <c r="BM138" i="6"/>
  <c r="BP33" i="6"/>
  <c r="BV24" i="6"/>
  <c r="BU33" i="6"/>
  <c r="BS45" i="6"/>
  <c r="BR50" i="6"/>
  <c r="BQ88" i="6"/>
  <c r="BQ92" i="6"/>
  <c r="BU96" i="6"/>
  <c r="BR104" i="6"/>
  <c r="BX115" i="6"/>
  <c r="BN118" i="6"/>
  <c r="BR128" i="6"/>
  <c r="BU137" i="6"/>
  <c r="BQ139" i="6"/>
  <c r="BT53" i="6"/>
  <c r="BS66" i="6"/>
  <c r="BS9" i="6"/>
  <c r="BS12" i="6"/>
  <c r="BP15" i="6"/>
  <c r="BV20" i="6"/>
  <c r="BU29" i="6"/>
  <c r="BN30" i="6"/>
  <c r="BV33" i="6"/>
  <c r="BQ34" i="6"/>
  <c r="BR38" i="6"/>
  <c r="BM41" i="6"/>
  <c r="BT45" i="6"/>
  <c r="BP46" i="6"/>
  <c r="D50" i="6"/>
  <c r="BS50" i="6"/>
  <c r="BO51" i="6"/>
  <c r="BO58" i="6"/>
  <c r="BT65" i="6"/>
  <c r="BW68" i="6"/>
  <c r="BM69" i="6"/>
  <c r="BX69" i="6"/>
  <c r="BR70" i="6"/>
  <c r="BM72" i="6"/>
  <c r="BQ75" i="6"/>
  <c r="BM79" i="6"/>
  <c r="BT82" i="6"/>
  <c r="BQ86" i="6"/>
  <c r="D88" i="6"/>
  <c r="BS88" i="6"/>
  <c r="D92" i="6"/>
  <c r="BS92" i="6"/>
  <c r="BM94" i="6"/>
  <c r="BN97" i="6"/>
  <c r="BP101" i="6"/>
  <c r="D104" i="6"/>
  <c r="BS104" i="6"/>
  <c r="BX105" i="6"/>
  <c r="BS110" i="6"/>
  <c r="BM114" i="6"/>
  <c r="BV117" i="6"/>
  <c r="BQ118" i="6"/>
  <c r="BM121" i="6"/>
  <c r="BX123" i="6"/>
  <c r="BS128" i="6"/>
  <c r="BS24" i="6"/>
  <c r="BU61" i="6"/>
  <c r="BX15" i="6"/>
  <c r="BM24" i="6"/>
  <c r="BV29" i="6"/>
  <c r="BM32" i="6"/>
  <c r="BX33" i="6"/>
  <c r="BR34" i="6"/>
  <c r="BS38" i="6"/>
  <c r="BQ39" i="6"/>
  <c r="BO40" i="6"/>
  <c r="BN41" i="6"/>
  <c r="BQ46" i="6"/>
  <c r="BP51" i="6"/>
  <c r="BM53" i="6"/>
  <c r="BQ58" i="6"/>
  <c r="BM59" i="6"/>
  <c r="BM60" i="6"/>
  <c r="BM61" i="6"/>
  <c r="BU65" i="6"/>
  <c r="BN66" i="6"/>
  <c r="BX68" i="6"/>
  <c r="BN69" i="6"/>
  <c r="BN72" i="6"/>
  <c r="BS78" i="6"/>
  <c r="BP79" i="6"/>
  <c r="BR83" i="6"/>
  <c r="BT88" i="6"/>
  <c r="BT92" i="6"/>
  <c r="BN93" i="6"/>
  <c r="BM95" i="6"/>
  <c r="BP97" i="6"/>
  <c r="BR118" i="6"/>
  <c r="BO122" i="6"/>
  <c r="BO129" i="6"/>
  <c r="BM133" i="6"/>
  <c r="BS95" i="6"/>
  <c r="BK2" i="6"/>
  <c r="BM20" i="6"/>
  <c r="BN24" i="6"/>
  <c r="BX29" i="6"/>
  <c r="BW32" i="6"/>
  <c r="BM33" i="6"/>
  <c r="BS34" i="6"/>
  <c r="BQ35" i="6"/>
  <c r="BP36" i="6"/>
  <c r="BR39" i="6"/>
  <c r="BP41" i="6"/>
  <c r="BR46" i="6"/>
  <c r="BM49" i="6"/>
  <c r="BW51" i="6"/>
  <c r="BR53" i="6"/>
  <c r="BU58" i="6"/>
  <c r="BO59" i="6"/>
  <c r="BO60" i="6"/>
  <c r="BQ61" i="6"/>
  <c r="BV65" i="6"/>
  <c r="BO66" i="6"/>
  <c r="BP69" i="6"/>
  <c r="BP72" i="6"/>
  <c r="BM77" i="6"/>
  <c r="BQ79" i="6"/>
  <c r="BM81" i="6"/>
  <c r="BS83" i="6"/>
  <c r="BU88" i="6"/>
  <c r="BU92" i="6"/>
  <c r="BW93" i="6"/>
  <c r="BO95" i="6"/>
  <c r="BP111" i="6"/>
  <c r="BS118" i="6"/>
  <c r="BS133" i="6"/>
  <c r="BR111" i="6"/>
  <c r="BU133" i="6"/>
  <c r="D41" i="6"/>
  <c r="D46" i="6"/>
  <c r="BM65" i="6"/>
  <c r="BP67" i="6"/>
  <c r="D69" i="6"/>
  <c r="D72" i="6"/>
  <c r="D79" i="6"/>
  <c r="BQ134" i="6"/>
  <c r="BO7" i="6"/>
  <c r="BW7" i="6"/>
  <c r="BO11" i="6"/>
  <c r="BW11" i="6"/>
  <c r="BO15" i="6"/>
  <c r="BW15" i="6"/>
  <c r="BM5" i="6"/>
  <c r="BU5" i="6"/>
  <c r="BS6" i="6"/>
  <c r="BQ7" i="6"/>
  <c r="BO8" i="6"/>
  <c r="BW8" i="6"/>
  <c r="BM9" i="6"/>
  <c r="BU9" i="6"/>
  <c r="BS10" i="6"/>
  <c r="BQ11" i="6"/>
  <c r="BO12" i="6"/>
  <c r="BW12" i="6"/>
  <c r="BM13" i="6"/>
  <c r="BU13" i="6"/>
  <c r="BS14" i="6"/>
  <c r="BQ15" i="6"/>
  <c r="BR16" i="6"/>
  <c r="BX16" i="6"/>
  <c r="BP16" i="6"/>
  <c r="BW16" i="6"/>
  <c r="BO16" i="6"/>
  <c r="BQ16" i="6"/>
  <c r="BN19" i="6"/>
  <c r="BN5" i="6"/>
  <c r="BV5" i="6"/>
  <c r="BT6" i="6"/>
  <c r="BR7" i="6"/>
  <c r="D8" i="6"/>
  <c r="BP8" i="6"/>
  <c r="BX8" i="6"/>
  <c r="BN9" i="6"/>
  <c r="BV9" i="6"/>
  <c r="BT10" i="6"/>
  <c r="BR11" i="6"/>
  <c r="D12" i="6"/>
  <c r="BP12" i="6"/>
  <c r="BX12" i="6"/>
  <c r="BN13" i="6"/>
  <c r="BV13" i="6"/>
  <c r="BT14" i="6"/>
  <c r="BR15" i="6"/>
  <c r="D16" i="6"/>
  <c r="BS16" i="6"/>
  <c r="BO5" i="6"/>
  <c r="BW5" i="6"/>
  <c r="BM6" i="6"/>
  <c r="BU6" i="6"/>
  <c r="BS7" i="6"/>
  <c r="BQ8" i="6"/>
  <c r="BO9" i="6"/>
  <c r="BW9" i="6"/>
  <c r="BM10" i="6"/>
  <c r="BU10" i="6"/>
  <c r="BS11" i="6"/>
  <c r="BQ12" i="6"/>
  <c r="BO13" i="6"/>
  <c r="BW13" i="6"/>
  <c r="BM14" i="6"/>
  <c r="BU14" i="6"/>
  <c r="BS15" i="6"/>
  <c r="BT16" i="6"/>
  <c r="BO18" i="6"/>
  <c r="BT19" i="6"/>
  <c r="BS19" i="6"/>
  <c r="BR19" i="6"/>
  <c r="BQ19" i="6"/>
  <c r="BX19" i="6"/>
  <c r="BP19" i="6"/>
  <c r="D19" i="6"/>
  <c r="BU19" i="6"/>
  <c r="BU23" i="6"/>
  <c r="BM23" i="6"/>
  <c r="BT23" i="6"/>
  <c r="BS23" i="6"/>
  <c r="BR23" i="6"/>
  <c r="BQ23" i="6"/>
  <c r="BX23" i="6"/>
  <c r="BP23" i="6"/>
  <c r="D23" i="6"/>
  <c r="BV23" i="6"/>
  <c r="BN23" i="6"/>
  <c r="D5" i="6"/>
  <c r="BP5" i="6"/>
  <c r="BX5" i="6"/>
  <c r="BN6" i="6"/>
  <c r="BV6" i="6"/>
  <c r="BT7" i="6"/>
  <c r="BR8" i="6"/>
  <c r="D9" i="6"/>
  <c r="BP9" i="6"/>
  <c r="BX9" i="6"/>
  <c r="BN10" i="6"/>
  <c r="BV10" i="6"/>
  <c r="BT11" i="6"/>
  <c r="BR12" i="6"/>
  <c r="D13" i="6"/>
  <c r="BP13" i="6"/>
  <c r="BX13" i="6"/>
  <c r="BN14" i="6"/>
  <c r="BV14" i="6"/>
  <c r="BT15" i="6"/>
  <c r="BU16" i="6"/>
  <c r="BV19" i="6"/>
  <c r="BO6" i="6"/>
  <c r="BW6" i="6"/>
  <c r="BM7" i="6"/>
  <c r="BU7" i="6"/>
  <c r="BO10" i="6"/>
  <c r="BW10" i="6"/>
  <c r="BM11" i="6"/>
  <c r="BU11" i="6"/>
  <c r="BO14" i="6"/>
  <c r="BW14" i="6"/>
  <c r="BM15" i="6"/>
  <c r="BU15" i="6"/>
  <c r="BV16" i="6"/>
  <c r="BV18" i="6"/>
  <c r="BN18" i="6"/>
  <c r="BU18" i="6"/>
  <c r="BM18" i="6"/>
  <c r="BT18" i="6"/>
  <c r="BS18" i="6"/>
  <c r="BR18" i="6"/>
  <c r="BQ18" i="6"/>
  <c r="BW19" i="6"/>
  <c r="BO23" i="6"/>
  <c r="BR5" i="6"/>
  <c r="D6" i="6"/>
  <c r="BP6" i="6"/>
  <c r="BX6" i="6"/>
  <c r="BN7" i="6"/>
  <c r="BV7" i="6"/>
  <c r="BT8" i="6"/>
  <c r="BR9" i="6"/>
  <c r="D10" i="6"/>
  <c r="BP10" i="6"/>
  <c r="BX10" i="6"/>
  <c r="BN11" i="6"/>
  <c r="BV11" i="6"/>
  <c r="BT12" i="6"/>
  <c r="BR13" i="6"/>
  <c r="D14" i="6"/>
  <c r="BP14" i="6"/>
  <c r="BX14" i="6"/>
  <c r="BN15" i="6"/>
  <c r="BV15" i="6"/>
  <c r="D18" i="6"/>
  <c r="BW18" i="6"/>
  <c r="BW23" i="6"/>
  <c r="D22" i="6"/>
  <c r="BP22" i="6"/>
  <c r="BX22" i="6"/>
  <c r="BT28" i="6"/>
  <c r="BS28" i="6"/>
  <c r="BQ28" i="6"/>
  <c r="BO28" i="6"/>
  <c r="D44" i="6"/>
  <c r="BX44" i="6"/>
  <c r="BT17" i="6"/>
  <c r="BT21" i="6"/>
  <c r="BR22" i="6"/>
  <c r="BU25" i="6"/>
  <c r="BR28" i="6"/>
  <c r="BU36" i="6"/>
  <c r="BM36" i="6"/>
  <c r="BT36" i="6"/>
  <c r="BS36" i="6"/>
  <c r="BR36" i="6"/>
  <c r="BQ36" i="6"/>
  <c r="BV36" i="6"/>
  <c r="BN36" i="6"/>
  <c r="BW36" i="6"/>
  <c r="BM17" i="6"/>
  <c r="BU17" i="6"/>
  <c r="BO20" i="6"/>
  <c r="BW20" i="6"/>
  <c r="BM21" i="6"/>
  <c r="BU21" i="6"/>
  <c r="BS22" i="6"/>
  <c r="BO24" i="6"/>
  <c r="BW24" i="6"/>
  <c r="BM25" i="6"/>
  <c r="BV25" i="6"/>
  <c r="BU28" i="6"/>
  <c r="BO31" i="6"/>
  <c r="BO32" i="6"/>
  <c r="D36" i="6"/>
  <c r="BX36" i="6"/>
  <c r="BN17" i="6"/>
  <c r="BV17" i="6"/>
  <c r="D20" i="6"/>
  <c r="BP20" i="6"/>
  <c r="BX20" i="6"/>
  <c r="BN21" i="6"/>
  <c r="BV21" i="6"/>
  <c r="BT22" i="6"/>
  <c r="D24" i="6"/>
  <c r="BP24" i="6"/>
  <c r="BX24" i="6"/>
  <c r="BN25" i="6"/>
  <c r="BW25" i="6"/>
  <c r="BO27" i="6"/>
  <c r="BV28" i="6"/>
  <c r="BQ31" i="6"/>
  <c r="BT32" i="6"/>
  <c r="BS32" i="6"/>
  <c r="BQ32" i="6"/>
  <c r="BV32" i="6"/>
  <c r="BN32" i="6"/>
  <c r="BP32" i="6"/>
  <c r="BO17" i="6"/>
  <c r="BW17" i="6"/>
  <c r="BO21" i="6"/>
  <c r="BW21" i="6"/>
  <c r="BM22" i="6"/>
  <c r="BU22" i="6"/>
  <c r="BR25" i="6"/>
  <c r="BO25" i="6"/>
  <c r="BX25" i="6"/>
  <c r="BW28" i="6"/>
  <c r="BR31" i="6"/>
  <c r="D32" i="6"/>
  <c r="BR32" i="6"/>
  <c r="BU40" i="6"/>
  <c r="BM40" i="6"/>
  <c r="BT40" i="6"/>
  <c r="BS40" i="6"/>
  <c r="BR40" i="6"/>
  <c r="BQ40" i="6"/>
  <c r="BV40" i="6"/>
  <c r="BN40" i="6"/>
  <c r="BW40" i="6"/>
  <c r="BO44" i="6"/>
  <c r="D17" i="6"/>
  <c r="BP17" i="6"/>
  <c r="BX17" i="6"/>
  <c r="BR20" i="6"/>
  <c r="D21" i="6"/>
  <c r="BP21" i="6"/>
  <c r="BX21" i="6"/>
  <c r="BN22" i="6"/>
  <c r="BV22" i="6"/>
  <c r="BR24" i="6"/>
  <c r="D25" i="6"/>
  <c r="BP25" i="6"/>
  <c r="BV27" i="6"/>
  <c r="BN27" i="6"/>
  <c r="BU27" i="6"/>
  <c r="BM27" i="6"/>
  <c r="BS27" i="6"/>
  <c r="BQ27" i="6"/>
  <c r="BM28" i="6"/>
  <c r="BX28" i="6"/>
  <c r="BV31" i="6"/>
  <c r="BN31" i="6"/>
  <c r="BU31" i="6"/>
  <c r="BM31" i="6"/>
  <c r="BS31" i="6"/>
  <c r="BX31" i="6"/>
  <c r="BP31" i="6"/>
  <c r="D31" i="6"/>
  <c r="BT31" i="6"/>
  <c r="BU32" i="6"/>
  <c r="D40" i="6"/>
  <c r="BX40" i="6"/>
  <c r="BO22" i="6"/>
  <c r="BW22" i="6"/>
  <c r="BN28" i="6"/>
  <c r="BU44" i="6"/>
  <c r="BM44" i="6"/>
  <c r="BT44" i="6"/>
  <c r="BS44" i="6"/>
  <c r="BR44" i="6"/>
  <c r="BQ44" i="6"/>
  <c r="BV44" i="6"/>
  <c r="BN44" i="6"/>
  <c r="BW44" i="6"/>
  <c r="D35" i="6"/>
  <c r="BP35" i="6"/>
  <c r="BX35" i="6"/>
  <c r="D39" i="6"/>
  <c r="BP39" i="6"/>
  <c r="BX39" i="6"/>
  <c r="D43" i="6"/>
  <c r="BP43" i="6"/>
  <c r="BX43" i="6"/>
  <c r="BS48" i="6"/>
  <c r="BR48" i="6"/>
  <c r="BQ48" i="6"/>
  <c r="BX48" i="6"/>
  <c r="BP48" i="6"/>
  <c r="D48" i="6"/>
  <c r="BT48" i="6"/>
  <c r="BT63" i="6"/>
  <c r="BS63" i="6"/>
  <c r="BR63" i="6"/>
  <c r="BX63" i="6"/>
  <c r="BP63" i="6"/>
  <c r="D63" i="6"/>
  <c r="BV63" i="6"/>
  <c r="BN63" i="6"/>
  <c r="BM63" i="6"/>
  <c r="BW63" i="6"/>
  <c r="BO63" i="6"/>
  <c r="BM26" i="6"/>
  <c r="BU26" i="6"/>
  <c r="BO29" i="6"/>
  <c r="BW29" i="6"/>
  <c r="BM30" i="6"/>
  <c r="BU30" i="6"/>
  <c r="BO33" i="6"/>
  <c r="BW33" i="6"/>
  <c r="BM34" i="6"/>
  <c r="BU34" i="6"/>
  <c r="BS35" i="6"/>
  <c r="BO37" i="6"/>
  <c r="BW37" i="6"/>
  <c r="BM38" i="6"/>
  <c r="BU38" i="6"/>
  <c r="BS39" i="6"/>
  <c r="BO41" i="6"/>
  <c r="BW41" i="6"/>
  <c r="BM42" i="6"/>
  <c r="BU42" i="6"/>
  <c r="BS43" i="6"/>
  <c r="BX47" i="6"/>
  <c r="BW48" i="6"/>
  <c r="BU51" i="6"/>
  <c r="BM51" i="6"/>
  <c r="BT51" i="6"/>
  <c r="BS51" i="6"/>
  <c r="BR51" i="6"/>
  <c r="BV51" i="6"/>
  <c r="BN51" i="6"/>
  <c r="BQ51" i="6"/>
  <c r="BT43" i="6"/>
  <c r="BR56" i="6"/>
  <c r="BV56" i="6"/>
  <c r="BN56" i="6"/>
  <c r="BT56" i="6"/>
  <c r="BX56" i="6"/>
  <c r="BW56" i="6"/>
  <c r="BU56" i="6"/>
  <c r="BS56" i="6"/>
  <c r="BQ56" i="6"/>
  <c r="D56" i="6"/>
  <c r="BM56" i="6"/>
  <c r="BO26" i="6"/>
  <c r="BW26" i="6"/>
  <c r="BQ29" i="6"/>
  <c r="BO30" i="6"/>
  <c r="BW30" i="6"/>
  <c r="BQ33" i="6"/>
  <c r="BO34" i="6"/>
  <c r="BW34" i="6"/>
  <c r="BM35" i="6"/>
  <c r="BU35" i="6"/>
  <c r="BQ37" i="6"/>
  <c r="BO38" i="6"/>
  <c r="BW38" i="6"/>
  <c r="BM39" i="6"/>
  <c r="BU39" i="6"/>
  <c r="BQ41" i="6"/>
  <c r="BO42" i="6"/>
  <c r="BW42" i="6"/>
  <c r="BM43" i="6"/>
  <c r="BU43" i="6"/>
  <c r="BN47" i="6"/>
  <c r="BM48" i="6"/>
  <c r="BX51" i="6"/>
  <c r="BU55" i="6"/>
  <c r="BM55" i="6"/>
  <c r="BT55" i="6"/>
  <c r="BS55" i="6"/>
  <c r="BR55" i="6"/>
  <c r="BQ55" i="6"/>
  <c r="BV55" i="6"/>
  <c r="BN55" i="6"/>
  <c r="BW55" i="6"/>
  <c r="BQ63" i="6"/>
  <c r="D26" i="6"/>
  <c r="BP26" i="6"/>
  <c r="BX26" i="6"/>
  <c r="BR29" i="6"/>
  <c r="D30" i="6"/>
  <c r="BP30" i="6"/>
  <c r="BX30" i="6"/>
  <c r="BR33" i="6"/>
  <c r="D34" i="6"/>
  <c r="BP34" i="6"/>
  <c r="BX34" i="6"/>
  <c r="BN35" i="6"/>
  <c r="BV35" i="6"/>
  <c r="BR37" i="6"/>
  <c r="D38" i="6"/>
  <c r="BP38" i="6"/>
  <c r="BX38" i="6"/>
  <c r="BN39" i="6"/>
  <c r="BV39" i="6"/>
  <c r="BR41" i="6"/>
  <c r="D42" i="6"/>
  <c r="BP42" i="6"/>
  <c r="BX42" i="6"/>
  <c r="BN43" i="6"/>
  <c r="BV43" i="6"/>
  <c r="BO47" i="6"/>
  <c r="BN48" i="6"/>
  <c r="D55" i="6"/>
  <c r="BX55" i="6"/>
  <c r="BU63" i="6"/>
  <c r="BO35" i="6"/>
  <c r="BW35" i="6"/>
  <c r="BO39" i="6"/>
  <c r="BW39" i="6"/>
  <c r="BO43" i="6"/>
  <c r="BW43" i="6"/>
  <c r="BU47" i="6"/>
  <c r="BM47" i="6"/>
  <c r="BT47" i="6"/>
  <c r="BS47" i="6"/>
  <c r="BR47" i="6"/>
  <c r="BP47" i="6"/>
  <c r="BO48" i="6"/>
  <c r="BT52" i="6"/>
  <c r="BO52" i="6"/>
  <c r="BW52" i="6"/>
  <c r="BR60" i="6"/>
  <c r="BX60" i="6"/>
  <c r="BP60" i="6"/>
  <c r="D60" i="6"/>
  <c r="BV60" i="6"/>
  <c r="BN60" i="6"/>
  <c r="BT60" i="6"/>
  <c r="BS60" i="6"/>
  <c r="BO62" i="6"/>
  <c r="BV67" i="6"/>
  <c r="BN67" i="6"/>
  <c r="BS67" i="6"/>
  <c r="BW67" i="6"/>
  <c r="BU67" i="6"/>
  <c r="BT67" i="6"/>
  <c r="BR67" i="6"/>
  <c r="BQ67" i="6"/>
  <c r="D67" i="6"/>
  <c r="BO67" i="6"/>
  <c r="BN45" i="6"/>
  <c r="BV45" i="6"/>
  <c r="BT46" i="6"/>
  <c r="BN49" i="6"/>
  <c r="BV49" i="6"/>
  <c r="BT50" i="6"/>
  <c r="D52" i="6"/>
  <c r="BP52" i="6"/>
  <c r="BX52" i="6"/>
  <c r="BN53" i="6"/>
  <c r="BV53" i="6"/>
  <c r="BT54" i="6"/>
  <c r="BT59" i="6"/>
  <c r="BR59" i="6"/>
  <c r="BX59" i="6"/>
  <c r="BP59" i="6"/>
  <c r="D59" i="6"/>
  <c r="BV59" i="6"/>
  <c r="BN59" i="6"/>
  <c r="BS59" i="6"/>
  <c r="BU60" i="6"/>
  <c r="BQ62" i="6"/>
  <c r="BM64" i="6"/>
  <c r="BO45" i="6"/>
  <c r="BW45" i="6"/>
  <c r="BM46" i="6"/>
  <c r="BU46" i="6"/>
  <c r="BO49" i="6"/>
  <c r="BW49" i="6"/>
  <c r="BM50" i="6"/>
  <c r="BU50" i="6"/>
  <c r="BQ52" i="6"/>
  <c r="BO53" i="6"/>
  <c r="BW53" i="6"/>
  <c r="BM54" i="6"/>
  <c r="BU54" i="6"/>
  <c r="BX57" i="6"/>
  <c r="BP57" i="6"/>
  <c r="D57" i="6"/>
  <c r="BT57" i="6"/>
  <c r="BR57" i="6"/>
  <c r="BQ57" i="6"/>
  <c r="BV58" i="6"/>
  <c r="BN58" i="6"/>
  <c r="BT58" i="6"/>
  <c r="BR58" i="6"/>
  <c r="BX58" i="6"/>
  <c r="BP58" i="6"/>
  <c r="D58" i="6"/>
  <c r="BS58" i="6"/>
  <c r="BU59" i="6"/>
  <c r="BW60" i="6"/>
  <c r="BO64" i="6"/>
  <c r="D45" i="6"/>
  <c r="BP45" i="6"/>
  <c r="BX45" i="6"/>
  <c r="BN46" i="6"/>
  <c r="BV46" i="6"/>
  <c r="D49" i="6"/>
  <c r="BP49" i="6"/>
  <c r="BX49" i="6"/>
  <c r="BN50" i="6"/>
  <c r="BV50" i="6"/>
  <c r="BR52" i="6"/>
  <c r="D53" i="6"/>
  <c r="BP53" i="6"/>
  <c r="BX53" i="6"/>
  <c r="BN54" i="6"/>
  <c r="BV54" i="6"/>
  <c r="BW59" i="6"/>
  <c r="BV62" i="6"/>
  <c r="BN62" i="6"/>
  <c r="BU62" i="6"/>
  <c r="BM62" i="6"/>
  <c r="BT62" i="6"/>
  <c r="BR62" i="6"/>
  <c r="BX62" i="6"/>
  <c r="BP62" i="6"/>
  <c r="D62" i="6"/>
  <c r="BW62" i="6"/>
  <c r="BO46" i="6"/>
  <c r="BW46" i="6"/>
  <c r="BQ49" i="6"/>
  <c r="BO50" i="6"/>
  <c r="BW50" i="6"/>
  <c r="BS52" i="6"/>
  <c r="BQ53" i="6"/>
  <c r="BO54" i="6"/>
  <c r="BW54" i="6"/>
  <c r="BR64" i="6"/>
  <c r="BQ64" i="6"/>
  <c r="BX64" i="6"/>
  <c r="BP64" i="6"/>
  <c r="D64" i="6"/>
  <c r="BV64" i="6"/>
  <c r="BN64" i="6"/>
  <c r="BT64" i="6"/>
  <c r="BU64" i="6"/>
  <c r="BR61" i="6"/>
  <c r="BT66" i="6"/>
  <c r="BR68" i="6"/>
  <c r="BX71" i="6"/>
  <c r="BU76" i="6"/>
  <c r="BM76" i="6"/>
  <c r="BT76" i="6"/>
  <c r="BR76" i="6"/>
  <c r="BS76" i="6"/>
  <c r="BQ76" i="6"/>
  <c r="D76" i="6"/>
  <c r="BO76" i="6"/>
  <c r="BN76" i="6"/>
  <c r="BW76" i="6"/>
  <c r="BT61" i="6"/>
  <c r="BW66" i="6"/>
  <c r="BU68" i="6"/>
  <c r="BQ78" i="6"/>
  <c r="BX78" i="6"/>
  <c r="BP78" i="6"/>
  <c r="D78" i="6"/>
  <c r="BV78" i="6"/>
  <c r="BN78" i="6"/>
  <c r="BO78" i="6"/>
  <c r="BM78" i="6"/>
  <c r="BU78" i="6"/>
  <c r="BT78" i="6"/>
  <c r="BR78" i="6"/>
  <c r="BN61" i="6"/>
  <c r="BV61" i="6"/>
  <c r="BP71" i="6"/>
  <c r="BO61" i="6"/>
  <c r="BW61" i="6"/>
  <c r="BQ71" i="6"/>
  <c r="BV71" i="6"/>
  <c r="BN71" i="6"/>
  <c r="BU71" i="6"/>
  <c r="BM71" i="6"/>
  <c r="BS71" i="6"/>
  <c r="BR71" i="6"/>
  <c r="BQ87" i="6"/>
  <c r="BX87" i="6"/>
  <c r="BP87" i="6"/>
  <c r="D87" i="6"/>
  <c r="BV87" i="6"/>
  <c r="BN87" i="6"/>
  <c r="BT87" i="6"/>
  <c r="BR87" i="6"/>
  <c r="BM87" i="6"/>
  <c r="BW87" i="6"/>
  <c r="BU87" i="6"/>
  <c r="BS87" i="6"/>
  <c r="BO87" i="6"/>
  <c r="D61" i="6"/>
  <c r="BP61" i="6"/>
  <c r="BX61" i="6"/>
  <c r="BX66" i="6"/>
  <c r="BP66" i="6"/>
  <c r="D66" i="6"/>
  <c r="BU66" i="6"/>
  <c r="BM66" i="6"/>
  <c r="BR66" i="6"/>
  <c r="BT68" i="6"/>
  <c r="BQ68" i="6"/>
  <c r="BO68" i="6"/>
  <c r="D71" i="6"/>
  <c r="BT71" i="6"/>
  <c r="BV76" i="6"/>
  <c r="BO65" i="6"/>
  <c r="BW65" i="6"/>
  <c r="BO69" i="6"/>
  <c r="BW69" i="6"/>
  <c r="BM70" i="6"/>
  <c r="BU70" i="6"/>
  <c r="BQ72" i="6"/>
  <c r="BS73" i="6"/>
  <c r="BU74" i="6"/>
  <c r="BT77" i="6"/>
  <c r="BX80" i="6"/>
  <c r="BU89" i="6"/>
  <c r="BM89" i="6"/>
  <c r="BT89" i="6"/>
  <c r="BR89" i="6"/>
  <c r="BX89" i="6"/>
  <c r="BP89" i="6"/>
  <c r="D89" i="6"/>
  <c r="BQ89" i="6"/>
  <c r="BN89" i="6"/>
  <c r="BW89" i="6"/>
  <c r="BV89" i="6"/>
  <c r="BO70" i="6"/>
  <c r="BW70" i="6"/>
  <c r="BS72" i="6"/>
  <c r="BU73" i="6"/>
  <c r="BM74" i="6"/>
  <c r="BW74" i="6"/>
  <c r="BV77" i="6"/>
  <c r="BN80" i="6"/>
  <c r="BR65" i="6"/>
  <c r="BR69" i="6"/>
  <c r="D70" i="6"/>
  <c r="BP70" i="6"/>
  <c r="BX70" i="6"/>
  <c r="BT72" i="6"/>
  <c r="BM73" i="6"/>
  <c r="BV73" i="6"/>
  <c r="BN74" i="6"/>
  <c r="BW77" i="6"/>
  <c r="BO80" i="6"/>
  <c r="BU80" i="6"/>
  <c r="BM80" i="6"/>
  <c r="BT80" i="6"/>
  <c r="BR80" i="6"/>
  <c r="BQ80" i="6"/>
  <c r="BP80" i="6"/>
  <c r="BR73" i="6"/>
  <c r="BO73" i="6"/>
  <c r="BX73" i="6"/>
  <c r="BQ74" i="6"/>
  <c r="BX74" i="6"/>
  <c r="BP74" i="6"/>
  <c r="D74" i="6"/>
  <c r="BR74" i="6"/>
  <c r="BN77" i="6"/>
  <c r="D80" i="6"/>
  <c r="BS80" i="6"/>
  <c r="BS70" i="6"/>
  <c r="BO72" i="6"/>
  <c r="BW72" i="6"/>
  <c r="D73" i="6"/>
  <c r="BP73" i="6"/>
  <c r="BS74" i="6"/>
  <c r="BO77" i="6"/>
  <c r="BV80" i="6"/>
  <c r="BQ83" i="6"/>
  <c r="BX83" i="6"/>
  <c r="BP83" i="6"/>
  <c r="D83" i="6"/>
  <c r="BT83" i="6"/>
  <c r="BO83" i="6"/>
  <c r="BN83" i="6"/>
  <c r="BW83" i="6"/>
  <c r="BV83" i="6"/>
  <c r="BU83" i="6"/>
  <c r="BS89" i="6"/>
  <c r="BS77" i="6"/>
  <c r="BR77" i="6"/>
  <c r="BX77" i="6"/>
  <c r="BP77" i="6"/>
  <c r="D77" i="6"/>
  <c r="BQ77" i="6"/>
  <c r="BW80" i="6"/>
  <c r="BO81" i="6"/>
  <c r="BW81" i="6"/>
  <c r="BS86" i="6"/>
  <c r="BR86" i="6"/>
  <c r="BX86" i="6"/>
  <c r="BP86" i="6"/>
  <c r="D86" i="6"/>
  <c r="BV86" i="6"/>
  <c r="BN86" i="6"/>
  <c r="BT86" i="6"/>
  <c r="BW90" i="6"/>
  <c r="D81" i="6"/>
  <c r="BP81" i="6"/>
  <c r="BX81" i="6"/>
  <c r="BU85" i="6"/>
  <c r="BM85" i="6"/>
  <c r="BT85" i="6"/>
  <c r="BR85" i="6"/>
  <c r="BX85" i="6"/>
  <c r="BP85" i="6"/>
  <c r="D85" i="6"/>
  <c r="BS85" i="6"/>
  <c r="BU86" i="6"/>
  <c r="BM91" i="6"/>
  <c r="BN75" i="6"/>
  <c r="BV75" i="6"/>
  <c r="BN79" i="6"/>
  <c r="BV79" i="6"/>
  <c r="BR81" i="6"/>
  <c r="BR82" i="6"/>
  <c r="BV82" i="6"/>
  <c r="BN82" i="6"/>
  <c r="BP82" i="6"/>
  <c r="BW85" i="6"/>
  <c r="BM90" i="6"/>
  <c r="BO91" i="6"/>
  <c r="BO93" i="6"/>
  <c r="BO75" i="6"/>
  <c r="BW75" i="6"/>
  <c r="BO79" i="6"/>
  <c r="BW79" i="6"/>
  <c r="BS81" i="6"/>
  <c r="D82" i="6"/>
  <c r="BQ82" i="6"/>
  <c r="BO90" i="6"/>
  <c r="BR91" i="6"/>
  <c r="BQ91" i="6"/>
  <c r="BX91" i="6"/>
  <c r="BP91" i="6"/>
  <c r="D91" i="6"/>
  <c r="BV91" i="6"/>
  <c r="BN91" i="6"/>
  <c r="BT91" i="6"/>
  <c r="BS91" i="6"/>
  <c r="BU93" i="6"/>
  <c r="BM93" i="6"/>
  <c r="BT93" i="6"/>
  <c r="BR93" i="6"/>
  <c r="BQ93" i="6"/>
  <c r="BX93" i="6"/>
  <c r="BP93" i="6"/>
  <c r="D93" i="6"/>
  <c r="BV93" i="6"/>
  <c r="BS90" i="6"/>
  <c r="BR90" i="6"/>
  <c r="BX90" i="6"/>
  <c r="BP90" i="6"/>
  <c r="D90" i="6"/>
  <c r="BV90" i="6"/>
  <c r="BN90" i="6"/>
  <c r="BT90" i="6"/>
  <c r="BU91" i="6"/>
  <c r="BR84" i="6"/>
  <c r="BR88" i="6"/>
  <c r="BR92" i="6"/>
  <c r="BN94" i="6"/>
  <c r="BV94" i="6"/>
  <c r="BO94" i="6"/>
  <c r="BW94" i="6"/>
  <c r="BS103" i="6"/>
  <c r="BQ103" i="6"/>
  <c r="BX103" i="6"/>
  <c r="BP103" i="6"/>
  <c r="D103" i="6"/>
  <c r="BV103" i="6"/>
  <c r="BN103" i="6"/>
  <c r="BU103" i="6"/>
  <c r="BR103" i="6"/>
  <c r="BO103" i="6"/>
  <c r="BM103" i="6"/>
  <c r="D94" i="6"/>
  <c r="BP94" i="6"/>
  <c r="BX94" i="6"/>
  <c r="BS99" i="6"/>
  <c r="BX99" i="6"/>
  <c r="BP99" i="6"/>
  <c r="D99" i="6"/>
  <c r="BV99" i="6"/>
  <c r="BN99" i="6"/>
  <c r="BO99" i="6"/>
  <c r="BU99" i="6"/>
  <c r="BT99" i="6"/>
  <c r="BW99" i="6"/>
  <c r="BN84" i="6"/>
  <c r="BV84" i="6"/>
  <c r="BN88" i="6"/>
  <c r="BV88" i="6"/>
  <c r="BN92" i="6"/>
  <c r="BV92" i="6"/>
  <c r="BR94" i="6"/>
  <c r="BU98" i="6"/>
  <c r="BM98" i="6"/>
  <c r="BR98" i="6"/>
  <c r="BX98" i="6"/>
  <c r="BP98" i="6"/>
  <c r="D98" i="6"/>
  <c r="BQ98" i="6"/>
  <c r="BW98" i="6"/>
  <c r="BV98" i="6"/>
  <c r="BT98" i="6"/>
  <c r="BO84" i="6"/>
  <c r="BW84" i="6"/>
  <c r="BO88" i="6"/>
  <c r="BW88" i="6"/>
  <c r="BO92" i="6"/>
  <c r="BW92" i="6"/>
  <c r="BS94" i="6"/>
  <c r="BQ96" i="6"/>
  <c r="BV96" i="6"/>
  <c r="BN96" i="6"/>
  <c r="BT96" i="6"/>
  <c r="BX96" i="6"/>
  <c r="BR96" i="6"/>
  <c r="D96" i="6"/>
  <c r="BS96" i="6"/>
  <c r="BQ100" i="6"/>
  <c r="BV100" i="6"/>
  <c r="BN100" i="6"/>
  <c r="BT100" i="6"/>
  <c r="BP100" i="6"/>
  <c r="BN106" i="6"/>
  <c r="BW95" i="6"/>
  <c r="D100" i="6"/>
  <c r="BR100" i="6"/>
  <c r="BO106" i="6"/>
  <c r="BP107" i="6"/>
  <c r="BU106" i="6"/>
  <c r="BM106" i="6"/>
  <c r="BT106" i="6"/>
  <c r="BS106" i="6"/>
  <c r="BR106" i="6"/>
  <c r="BQ106" i="6"/>
  <c r="BX106" i="6"/>
  <c r="BP106" i="6"/>
  <c r="D106" i="6"/>
  <c r="BW106" i="6"/>
  <c r="BU107" i="6"/>
  <c r="BM107" i="6"/>
  <c r="BT107" i="6"/>
  <c r="BO107" i="6"/>
  <c r="BX107" i="6"/>
  <c r="BN107" i="6"/>
  <c r="BW107" i="6"/>
  <c r="BV107" i="6"/>
  <c r="BS107" i="6"/>
  <c r="BR107" i="6"/>
  <c r="BX95" i="6"/>
  <c r="BP95" i="6"/>
  <c r="D95" i="6"/>
  <c r="BV95" i="6"/>
  <c r="BN95" i="6"/>
  <c r="BR95" i="6"/>
  <c r="BX100" i="6"/>
  <c r="BU102" i="6"/>
  <c r="BM102" i="6"/>
  <c r="BS102" i="6"/>
  <c r="BR102" i="6"/>
  <c r="BX102" i="6"/>
  <c r="BP102" i="6"/>
  <c r="D102" i="6"/>
  <c r="BT102" i="6"/>
  <c r="D107" i="6"/>
  <c r="BR97" i="6"/>
  <c r="BR101" i="6"/>
  <c r="BT104" i="6"/>
  <c r="BR105" i="6"/>
  <c r="BV108" i="6"/>
  <c r="BO109" i="6"/>
  <c r="BQ109" i="6"/>
  <c r="BX109" i="6"/>
  <c r="BP109" i="6"/>
  <c r="D109" i="6"/>
  <c r="BR109" i="6"/>
  <c r="BT112" i="6"/>
  <c r="BR112" i="6"/>
  <c r="BU112" i="6"/>
  <c r="BS112" i="6"/>
  <c r="BQ112" i="6"/>
  <c r="BP112" i="6"/>
  <c r="D112" i="6"/>
  <c r="BV112" i="6"/>
  <c r="BW112" i="6"/>
  <c r="BT97" i="6"/>
  <c r="BT101" i="6"/>
  <c r="BN104" i="6"/>
  <c r="BV104" i="6"/>
  <c r="BT105" i="6"/>
  <c r="BN108" i="6"/>
  <c r="BX108" i="6"/>
  <c r="BS109" i="6"/>
  <c r="BX112" i="6"/>
  <c r="BO104" i="6"/>
  <c r="BW104" i="6"/>
  <c r="BS108" i="6"/>
  <c r="BR108" i="6"/>
  <c r="BO108" i="6"/>
  <c r="BT109" i="6"/>
  <c r="BQ113" i="6"/>
  <c r="BU109" i="6"/>
  <c r="BS113" i="6"/>
  <c r="BO97" i="6"/>
  <c r="BW97" i="6"/>
  <c r="BO101" i="6"/>
  <c r="BW101" i="6"/>
  <c r="BQ104" i="6"/>
  <c r="BO105" i="6"/>
  <c r="BW105" i="6"/>
  <c r="BQ108" i="6"/>
  <c r="BV109" i="6"/>
  <c r="BR113" i="6"/>
  <c r="BX113" i="6"/>
  <c r="BP113" i="6"/>
  <c r="D113" i="6"/>
  <c r="BN113" i="6"/>
  <c r="BW113" i="6"/>
  <c r="BM113" i="6"/>
  <c r="BV113" i="6"/>
  <c r="BU113" i="6"/>
  <c r="BO113" i="6"/>
  <c r="BO111" i="6"/>
  <c r="BW111" i="6"/>
  <c r="BN110" i="6"/>
  <c r="BV110" i="6"/>
  <c r="BT111" i="6"/>
  <c r="BO110" i="6"/>
  <c r="BW110" i="6"/>
  <c r="BM111" i="6"/>
  <c r="BU111" i="6"/>
  <c r="BN111" i="6"/>
  <c r="BV111" i="6"/>
  <c r="BN114" i="6"/>
  <c r="BV114" i="6"/>
  <c r="BT115" i="6"/>
  <c r="BR116" i="6"/>
  <c r="BX119" i="6"/>
  <c r="BO114" i="6"/>
  <c r="BW114" i="6"/>
  <c r="BM115" i="6"/>
  <c r="BU115" i="6"/>
  <c r="BS116" i="6"/>
  <c r="D114" i="6"/>
  <c r="BP114" i="6"/>
  <c r="BX114" i="6"/>
  <c r="BN115" i="6"/>
  <c r="BV115" i="6"/>
  <c r="BT116" i="6"/>
  <c r="BQ114" i="6"/>
  <c r="BO115" i="6"/>
  <c r="BW115" i="6"/>
  <c r="BM116" i="6"/>
  <c r="BU116" i="6"/>
  <c r="BO119" i="6"/>
  <c r="BO116" i="6"/>
  <c r="BW116" i="6"/>
  <c r="BU119" i="6"/>
  <c r="BM119" i="6"/>
  <c r="BS119" i="6"/>
  <c r="BQ119" i="6"/>
  <c r="BV119" i="6"/>
  <c r="BN119" i="6"/>
  <c r="BR119" i="6"/>
  <c r="BR117" i="6"/>
  <c r="D118" i="6"/>
  <c r="BP118" i="6"/>
  <c r="BX118" i="6"/>
  <c r="BT120" i="6"/>
  <c r="BU121" i="6"/>
  <c r="BN122" i="6"/>
  <c r="BQ122" i="6"/>
  <c r="BX122" i="6"/>
  <c r="BP122" i="6"/>
  <c r="D122" i="6"/>
  <c r="BR122" i="6"/>
  <c r="BO120" i="6"/>
  <c r="BW120" i="6"/>
  <c r="BN121" i="6"/>
  <c r="BX121" i="6"/>
  <c r="BS122" i="6"/>
  <c r="BS121" i="6"/>
  <c r="BR121" i="6"/>
  <c r="BO121" i="6"/>
  <c r="BT122" i="6"/>
  <c r="BP125" i="6"/>
  <c r="BO117" i="6"/>
  <c r="BW117" i="6"/>
  <c r="BM118" i="6"/>
  <c r="BU118" i="6"/>
  <c r="BQ120" i="6"/>
  <c r="D121" i="6"/>
  <c r="BP121" i="6"/>
  <c r="BU122" i="6"/>
  <c r="BV125" i="6"/>
  <c r="BN125" i="6"/>
  <c r="BU125" i="6"/>
  <c r="BM125" i="6"/>
  <c r="BO125" i="6"/>
  <c r="BX125" i="6"/>
  <c r="BW125" i="6"/>
  <c r="BT125" i="6"/>
  <c r="BS125" i="6"/>
  <c r="BR125" i="6"/>
  <c r="BO118" i="6"/>
  <c r="BW118" i="6"/>
  <c r="BS120" i="6"/>
  <c r="BT121" i="6"/>
  <c r="BM122" i="6"/>
  <c r="BW122" i="6"/>
  <c r="D125" i="6"/>
  <c r="BN123" i="6"/>
  <c r="BV123" i="6"/>
  <c r="BT124" i="6"/>
  <c r="BM126" i="6"/>
  <c r="BW126" i="6"/>
  <c r="BX137" i="6"/>
  <c r="BP137" i="6"/>
  <c r="D137" i="6"/>
  <c r="BV137" i="6"/>
  <c r="BN137" i="6"/>
  <c r="BT137" i="6"/>
  <c r="BR137" i="6"/>
  <c r="BQ137" i="6"/>
  <c r="BO137" i="6"/>
  <c r="BM137" i="6"/>
  <c r="BS137" i="6"/>
  <c r="BO123" i="6"/>
  <c r="BW123" i="6"/>
  <c r="BM124" i="6"/>
  <c r="BU124" i="6"/>
  <c r="BN126" i="6"/>
  <c r="BX126" i="6"/>
  <c r="BN124" i="6"/>
  <c r="BV124" i="6"/>
  <c r="BT126" i="6"/>
  <c r="BS126" i="6"/>
  <c r="BO126" i="6"/>
  <c r="BM127" i="6"/>
  <c r="BO124" i="6"/>
  <c r="BW124" i="6"/>
  <c r="D126" i="6"/>
  <c r="BP126" i="6"/>
  <c r="BP127" i="6"/>
  <c r="BT135" i="6"/>
  <c r="BR135" i="6"/>
  <c r="BX135" i="6"/>
  <c r="BP135" i="6"/>
  <c r="D135" i="6"/>
  <c r="BV135" i="6"/>
  <c r="BN135" i="6"/>
  <c r="BM135" i="6"/>
  <c r="BW135" i="6"/>
  <c r="BU135" i="6"/>
  <c r="BQ135" i="6"/>
  <c r="BO135" i="6"/>
  <c r="D124" i="6"/>
  <c r="BP124" i="6"/>
  <c r="BX124" i="6"/>
  <c r="BQ126" i="6"/>
  <c r="BR127" i="6"/>
  <c r="BQ127" i="6"/>
  <c r="BW127" i="6"/>
  <c r="BO127" i="6"/>
  <c r="BV127" i="6"/>
  <c r="BN127" i="6"/>
  <c r="BS127" i="6"/>
  <c r="BT128" i="6"/>
  <c r="BR129" i="6"/>
  <c r="BX129" i="6"/>
  <c r="BP129" i="6"/>
  <c r="D129" i="6"/>
  <c r="BV129" i="6"/>
  <c r="BN129" i="6"/>
  <c r="BS129" i="6"/>
  <c r="BQ130" i="6"/>
  <c r="BM131" i="6"/>
  <c r="BN132" i="6"/>
  <c r="BQ136" i="6"/>
  <c r="BX130" i="6"/>
  <c r="BP130" i="6"/>
  <c r="D130" i="6"/>
  <c r="BV130" i="6"/>
  <c r="BN130" i="6"/>
  <c r="BT130" i="6"/>
  <c r="BR130" i="6"/>
  <c r="BO131" i="6"/>
  <c r="BO132" i="6"/>
  <c r="BS136" i="6"/>
  <c r="BV131" i="6"/>
  <c r="BN131" i="6"/>
  <c r="BT131" i="6"/>
  <c r="BR131" i="6"/>
  <c r="BP131" i="6"/>
  <c r="BT132" i="6"/>
  <c r="BS132" i="6"/>
  <c r="BR132" i="6"/>
  <c r="BX132" i="6"/>
  <c r="BP132" i="6"/>
  <c r="D132" i="6"/>
  <c r="BQ132" i="6"/>
  <c r="BO128" i="6"/>
  <c r="BW128" i="6"/>
  <c r="BW129" i="6"/>
  <c r="BU130" i="6"/>
  <c r="D131" i="6"/>
  <c r="BQ131" i="6"/>
  <c r="BU132" i="6"/>
  <c r="BR136" i="6"/>
  <c r="BX136" i="6"/>
  <c r="BP136" i="6"/>
  <c r="D136" i="6"/>
  <c r="BV136" i="6"/>
  <c r="BN136" i="6"/>
  <c r="BT136" i="6"/>
  <c r="BO136" i="6"/>
  <c r="BM136" i="6"/>
  <c r="BW136" i="6"/>
  <c r="D128" i="6"/>
  <c r="BP128" i="6"/>
  <c r="BX128" i="6"/>
  <c r="BW130" i="6"/>
  <c r="BS131" i="6"/>
  <c r="BV132" i="6"/>
  <c r="BN133" i="6"/>
  <c r="BV133" i="6"/>
  <c r="BT134" i="6"/>
  <c r="BO133" i="6"/>
  <c r="BW133" i="6"/>
  <c r="D133" i="6"/>
  <c r="BP133" i="6"/>
  <c r="BX133" i="6"/>
  <c r="BN134" i="6"/>
  <c r="BQ133" i="6"/>
  <c r="BV134" i="6"/>
  <c r="BX134" i="6"/>
  <c r="BO134" i="6"/>
  <c r="BR133" i="6"/>
  <c r="D134" i="6"/>
  <c r="BP134" i="6"/>
  <c r="BO138" i="6"/>
  <c r="BW138" i="6"/>
  <c r="BM139" i="6"/>
  <c r="BU139" i="6"/>
  <c r="BS140" i="6"/>
  <c r="BQ141" i="6"/>
  <c r="D138" i="6"/>
  <c r="BP138" i="6"/>
  <c r="BX138" i="6"/>
  <c r="BN139" i="6"/>
  <c r="BV139" i="6"/>
  <c r="BT140" i="6"/>
  <c r="BR141" i="6"/>
  <c r="BO139" i="6"/>
  <c r="BW139" i="6"/>
  <c r="BM140" i="6"/>
  <c r="BU140" i="6"/>
  <c r="BS141" i="6"/>
  <c r="BR138" i="6"/>
  <c r="D139" i="6"/>
  <c r="BP139" i="6"/>
  <c r="BX139" i="6"/>
  <c r="BN140" i="6"/>
  <c r="BV140" i="6"/>
  <c r="BT141" i="6"/>
  <c r="BO140" i="6"/>
  <c r="BW140" i="6"/>
  <c r="BM141" i="6"/>
  <c r="BU141" i="6"/>
  <c r="BT138" i="6"/>
  <c r="BR139" i="6"/>
  <c r="D140" i="6"/>
  <c r="BP140" i="6"/>
  <c r="BX140" i="6"/>
  <c r="BN141" i="6"/>
  <c r="BV141" i="6"/>
  <c r="BO141" i="6"/>
  <c r="BW141" i="6"/>
  <c r="BN138" i="6"/>
  <c r="BV138" i="6"/>
  <c r="BT139" i="6"/>
  <c r="BR140" i="6"/>
  <c r="D141" i="6"/>
  <c r="BP141" i="6"/>
  <c r="BX141" i="6"/>
  <c r="AY3" i="8" l="1"/>
  <c r="AA3" i="8"/>
  <c r="BA5" i="8"/>
  <c r="BK2" i="8" s="1"/>
  <c r="O3" i="8"/>
  <c r="E10" i="5" l="1"/>
  <c r="E9" i="5"/>
  <c r="E8" i="5"/>
  <c r="E7" i="5"/>
  <c r="E6" i="5"/>
  <c r="E5" i="5"/>
  <c r="B6" i="5"/>
  <c r="E4" i="5"/>
  <c r="C4" i="5"/>
  <c r="D4" i="5" s="1"/>
  <c r="E3" i="5"/>
  <c r="C3" i="5"/>
  <c r="D3" i="5" s="1"/>
  <c r="C133" i="1"/>
  <c r="C134" i="1"/>
  <c r="C135" i="1"/>
  <c r="C136" i="1"/>
  <c r="C137" i="1"/>
  <c r="BA133" i="1"/>
  <c r="BB133" i="1"/>
  <c r="BC133" i="1"/>
  <c r="BD133" i="1"/>
  <c r="BE133" i="1"/>
  <c r="BF133" i="1"/>
  <c r="BG133" i="1"/>
  <c r="BH133" i="1"/>
  <c r="BI133" i="1"/>
  <c r="BJ133" i="1"/>
  <c r="BK133" i="1"/>
  <c r="BL133" i="1"/>
  <c r="BA134" i="1"/>
  <c r="BB134" i="1"/>
  <c r="BC134" i="1"/>
  <c r="BD134" i="1"/>
  <c r="BE134" i="1"/>
  <c r="BF134" i="1"/>
  <c r="BG134" i="1"/>
  <c r="BH134" i="1"/>
  <c r="BI134" i="1"/>
  <c r="BJ134" i="1"/>
  <c r="BK134" i="1"/>
  <c r="BL134" i="1"/>
  <c r="BA135" i="1"/>
  <c r="BB135" i="1"/>
  <c r="BC135" i="1"/>
  <c r="BD135" i="1"/>
  <c r="BE135" i="1"/>
  <c r="BF135" i="1"/>
  <c r="BG135" i="1"/>
  <c r="BH135" i="1"/>
  <c r="BI135" i="1"/>
  <c r="BJ135" i="1"/>
  <c r="BK135" i="1"/>
  <c r="BL135" i="1"/>
  <c r="BA136" i="1"/>
  <c r="BB136" i="1"/>
  <c r="BC136" i="1"/>
  <c r="BD136" i="1"/>
  <c r="BE136" i="1"/>
  <c r="BF136" i="1"/>
  <c r="BG136" i="1"/>
  <c r="BH136" i="1"/>
  <c r="BI136" i="1"/>
  <c r="BJ136" i="1"/>
  <c r="BK136" i="1"/>
  <c r="BL136" i="1"/>
  <c r="BA137" i="1"/>
  <c r="BB137" i="1"/>
  <c r="BC137" i="1"/>
  <c r="BD137" i="1"/>
  <c r="BE137" i="1"/>
  <c r="BF137" i="1"/>
  <c r="BG137" i="1"/>
  <c r="BH137" i="1"/>
  <c r="BI137" i="1"/>
  <c r="BJ137" i="1"/>
  <c r="BK137" i="1"/>
  <c r="BL137" i="1"/>
  <c r="F3" i="5" l="1"/>
  <c r="F4" i="5"/>
  <c r="C5" i="5"/>
  <c r="D5" i="5" s="1"/>
  <c r="F5" i="5" s="1"/>
  <c r="C6" i="5"/>
  <c r="D6" i="5" s="1"/>
  <c r="F6" i="5" s="1"/>
  <c r="B7" i="5"/>
  <c r="D136" i="1"/>
  <c r="D135" i="1"/>
  <c r="D134" i="1"/>
  <c r="D133" i="1"/>
  <c r="B8" i="5" l="1"/>
  <c r="C7" i="5"/>
  <c r="D7" i="5" s="1"/>
  <c r="F7" i="5" s="1"/>
  <c r="CV31" i="4"/>
  <c r="CU31" i="4"/>
  <c r="CT31" i="4"/>
  <c r="CS31" i="4"/>
  <c r="CR31" i="4"/>
  <c r="CQ31" i="4"/>
  <c r="CP31" i="4"/>
  <c r="CO31" i="4"/>
  <c r="CN31" i="4"/>
  <c r="CM31" i="4"/>
  <c r="CL31" i="4"/>
  <c r="CK31" i="4"/>
  <c r="BL31" i="4"/>
  <c r="BK31" i="4"/>
  <c r="BJ31" i="4"/>
  <c r="BI31" i="4"/>
  <c r="BH31" i="4"/>
  <c r="BG31" i="4"/>
  <c r="BF31" i="4"/>
  <c r="BE31" i="4"/>
  <c r="BD31" i="4"/>
  <c r="BC31" i="4"/>
  <c r="BB31" i="4"/>
  <c r="BA31" i="4"/>
  <c r="AZ31" i="4"/>
  <c r="AY31" i="4"/>
  <c r="AX31" i="4"/>
  <c r="AW31" i="4"/>
  <c r="AV31" i="4"/>
  <c r="AU31" i="4"/>
  <c r="AT31" i="4"/>
  <c r="AS31" i="4"/>
  <c r="AR31" i="4"/>
  <c r="AQ31" i="4"/>
  <c r="AP31" i="4"/>
  <c r="AO31" i="4"/>
  <c r="AN31" i="4"/>
  <c r="AM31" i="4"/>
  <c r="AL31" i="4"/>
  <c r="AK31" i="4"/>
  <c r="AJ31" i="4"/>
  <c r="AI31" i="4"/>
  <c r="AH31" i="4"/>
  <c r="AG31" i="4"/>
  <c r="AF31" i="4"/>
  <c r="AE31" i="4"/>
  <c r="AD31" i="4"/>
  <c r="AC31" i="4"/>
  <c r="P31" i="4"/>
  <c r="O31" i="4"/>
  <c r="N31" i="4"/>
  <c r="M31" i="4"/>
  <c r="L31" i="4"/>
  <c r="K31" i="4"/>
  <c r="J31" i="4"/>
  <c r="I31" i="4"/>
  <c r="H31" i="4"/>
  <c r="G31" i="4"/>
  <c r="F31" i="4"/>
  <c r="E31" i="4"/>
  <c r="CV30" i="4"/>
  <c r="DH30" i="4" s="1"/>
  <c r="DT30" i="4" s="1"/>
  <c r="CU30" i="4"/>
  <c r="DG30" i="4" s="1"/>
  <c r="DS30" i="4" s="1"/>
  <c r="CT30" i="4"/>
  <c r="DF30" i="4" s="1"/>
  <c r="DR30" i="4" s="1"/>
  <c r="CS30" i="4"/>
  <c r="DE30" i="4" s="1"/>
  <c r="DQ30" i="4" s="1"/>
  <c r="CR30" i="4"/>
  <c r="DD30" i="4" s="1"/>
  <c r="DP30" i="4" s="1"/>
  <c r="CQ30" i="4"/>
  <c r="DC30" i="4" s="1"/>
  <c r="DO30" i="4" s="1"/>
  <c r="CP30" i="4"/>
  <c r="DB30" i="4" s="1"/>
  <c r="DN30" i="4" s="1"/>
  <c r="CO30" i="4"/>
  <c r="DA30" i="4" s="1"/>
  <c r="DM30" i="4" s="1"/>
  <c r="CN30" i="4"/>
  <c r="CZ30" i="4" s="1"/>
  <c r="DL30" i="4" s="1"/>
  <c r="CM30" i="4"/>
  <c r="CY30" i="4" s="1"/>
  <c r="DK30" i="4" s="1"/>
  <c r="CL30" i="4"/>
  <c r="CX30" i="4" s="1"/>
  <c r="DJ30" i="4" s="1"/>
  <c r="CK30" i="4"/>
  <c r="CW30" i="4" s="1"/>
  <c r="DI30" i="4" s="1"/>
  <c r="CJ30" i="4"/>
  <c r="CI30" i="4"/>
  <c r="CH30" i="4"/>
  <c r="CG30" i="4"/>
  <c r="CF30" i="4"/>
  <c r="CE30" i="4"/>
  <c r="CD30" i="4"/>
  <c r="CC30" i="4"/>
  <c r="CB30" i="4"/>
  <c r="CA30" i="4"/>
  <c r="BZ30" i="4"/>
  <c r="BY30" i="4"/>
  <c r="CV29" i="4"/>
  <c r="DH29" i="4" s="1"/>
  <c r="DT29" i="4" s="1"/>
  <c r="CU29" i="4"/>
  <c r="DG29" i="4" s="1"/>
  <c r="DS29" i="4" s="1"/>
  <c r="CT29" i="4"/>
  <c r="DF29" i="4" s="1"/>
  <c r="DR29" i="4" s="1"/>
  <c r="CS29" i="4"/>
  <c r="DE29" i="4" s="1"/>
  <c r="DQ29" i="4" s="1"/>
  <c r="CR29" i="4"/>
  <c r="DD29" i="4" s="1"/>
  <c r="DP29" i="4" s="1"/>
  <c r="CQ29" i="4"/>
  <c r="DC29" i="4" s="1"/>
  <c r="DO29" i="4" s="1"/>
  <c r="CP29" i="4"/>
  <c r="DB29" i="4" s="1"/>
  <c r="DN29" i="4" s="1"/>
  <c r="CO29" i="4"/>
  <c r="DA29" i="4" s="1"/>
  <c r="DM29" i="4" s="1"/>
  <c r="CN29" i="4"/>
  <c r="CZ29" i="4" s="1"/>
  <c r="DL29" i="4" s="1"/>
  <c r="CM29" i="4"/>
  <c r="CY29" i="4" s="1"/>
  <c r="DK29" i="4" s="1"/>
  <c r="CL29" i="4"/>
  <c r="CX29" i="4" s="1"/>
  <c r="DJ29" i="4" s="1"/>
  <c r="CK29" i="4"/>
  <c r="CW29" i="4" s="1"/>
  <c r="DI29" i="4" s="1"/>
  <c r="CJ29" i="4"/>
  <c r="CI29" i="4"/>
  <c r="CH29" i="4"/>
  <c r="CG29" i="4"/>
  <c r="CF29" i="4"/>
  <c r="CE29" i="4"/>
  <c r="CD29" i="4"/>
  <c r="CC29" i="4"/>
  <c r="CB29" i="4"/>
  <c r="CA29" i="4"/>
  <c r="BZ29" i="4"/>
  <c r="BY29" i="4"/>
  <c r="CV28" i="4"/>
  <c r="DH28" i="4" s="1"/>
  <c r="CU28" i="4"/>
  <c r="DG28" i="4" s="1"/>
  <c r="DS28" i="4" s="1"/>
  <c r="CT28" i="4"/>
  <c r="DF28" i="4" s="1"/>
  <c r="DR28" i="4" s="1"/>
  <c r="CS28" i="4"/>
  <c r="DE28" i="4" s="1"/>
  <c r="DQ28" i="4" s="1"/>
  <c r="CR28" i="4"/>
  <c r="DD28" i="4" s="1"/>
  <c r="CQ28" i="4"/>
  <c r="DC28" i="4" s="1"/>
  <c r="CP28" i="4"/>
  <c r="DB28" i="4" s="1"/>
  <c r="CO28" i="4"/>
  <c r="DA28" i="4" s="1"/>
  <c r="CN28" i="4"/>
  <c r="CZ28" i="4" s="1"/>
  <c r="CM28" i="4"/>
  <c r="CY28" i="4" s="1"/>
  <c r="DK28" i="4" s="1"/>
  <c r="CL28" i="4"/>
  <c r="CX28" i="4" s="1"/>
  <c r="DJ28" i="4" s="1"/>
  <c r="CK28" i="4"/>
  <c r="CW28" i="4" s="1"/>
  <c r="CJ28" i="4"/>
  <c r="CI28" i="4"/>
  <c r="CH28" i="4"/>
  <c r="CG28" i="4"/>
  <c r="CF28" i="4"/>
  <c r="CE28" i="4"/>
  <c r="CD28" i="4"/>
  <c r="CD31" i="4" s="1"/>
  <c r="CC28" i="4"/>
  <c r="CB28" i="4"/>
  <c r="CA28" i="4"/>
  <c r="BZ28" i="4"/>
  <c r="BY28" i="4"/>
  <c r="D31" i="4"/>
  <c r="D30" i="4"/>
  <c r="D29" i="4"/>
  <c r="D28" i="4"/>
  <c r="D22" i="4"/>
  <c r="D23" i="4"/>
  <c r="CV26" i="4"/>
  <c r="DH26" i="4" s="1"/>
  <c r="DT26" i="4" s="1"/>
  <c r="CU26" i="4"/>
  <c r="DG26" i="4" s="1"/>
  <c r="DS26" i="4" s="1"/>
  <c r="CT26" i="4"/>
  <c r="DF26" i="4" s="1"/>
  <c r="DR26" i="4" s="1"/>
  <c r="CS26" i="4"/>
  <c r="DE26" i="4" s="1"/>
  <c r="DQ26" i="4" s="1"/>
  <c r="CR26" i="4"/>
  <c r="DD26" i="4" s="1"/>
  <c r="DP26" i="4" s="1"/>
  <c r="CQ26" i="4"/>
  <c r="DC26" i="4" s="1"/>
  <c r="DO26" i="4" s="1"/>
  <c r="CP26" i="4"/>
  <c r="DB26" i="4" s="1"/>
  <c r="DN26" i="4" s="1"/>
  <c r="CO26" i="4"/>
  <c r="DA26" i="4" s="1"/>
  <c r="DM26" i="4" s="1"/>
  <c r="CN26" i="4"/>
  <c r="CZ26" i="4" s="1"/>
  <c r="DL26" i="4" s="1"/>
  <c r="CM26" i="4"/>
  <c r="CY26" i="4" s="1"/>
  <c r="DK26" i="4" s="1"/>
  <c r="CL26" i="4"/>
  <c r="CX26" i="4" s="1"/>
  <c r="DJ26" i="4" s="1"/>
  <c r="CK26" i="4"/>
  <c r="CW26" i="4" s="1"/>
  <c r="DI26" i="4" s="1"/>
  <c r="CJ26" i="4"/>
  <c r="CI26" i="4"/>
  <c r="CH26" i="4"/>
  <c r="CG26" i="4"/>
  <c r="CF26" i="4"/>
  <c r="CE26" i="4"/>
  <c r="CD26" i="4"/>
  <c r="CC26" i="4"/>
  <c r="CB26" i="4"/>
  <c r="CA26" i="4"/>
  <c r="BZ26" i="4"/>
  <c r="BY26" i="4"/>
  <c r="CV25" i="4"/>
  <c r="DH25" i="4" s="1"/>
  <c r="DT25" i="4" s="1"/>
  <c r="CU25" i="4"/>
  <c r="DG25" i="4" s="1"/>
  <c r="DS25" i="4" s="1"/>
  <c r="CT25" i="4"/>
  <c r="DF25" i="4" s="1"/>
  <c r="DR25" i="4" s="1"/>
  <c r="CS25" i="4"/>
  <c r="DE25" i="4" s="1"/>
  <c r="DQ25" i="4" s="1"/>
  <c r="CR25" i="4"/>
  <c r="DD25" i="4" s="1"/>
  <c r="DP25" i="4" s="1"/>
  <c r="CQ25" i="4"/>
  <c r="DC25" i="4" s="1"/>
  <c r="DO25" i="4" s="1"/>
  <c r="CP25" i="4"/>
  <c r="DB25" i="4" s="1"/>
  <c r="DN25" i="4" s="1"/>
  <c r="CO25" i="4"/>
  <c r="DA25" i="4" s="1"/>
  <c r="DM25" i="4" s="1"/>
  <c r="CN25" i="4"/>
  <c r="CZ25" i="4" s="1"/>
  <c r="DL25" i="4" s="1"/>
  <c r="CM25" i="4"/>
  <c r="CY25" i="4" s="1"/>
  <c r="DK25" i="4" s="1"/>
  <c r="CL25" i="4"/>
  <c r="CX25" i="4" s="1"/>
  <c r="DJ25" i="4" s="1"/>
  <c r="CK25" i="4"/>
  <c r="CW25" i="4" s="1"/>
  <c r="DI25" i="4" s="1"/>
  <c r="CJ25" i="4"/>
  <c r="CI25" i="4"/>
  <c r="CH25" i="4"/>
  <c r="CG25" i="4"/>
  <c r="CF25" i="4"/>
  <c r="CE25" i="4"/>
  <c r="CD25" i="4"/>
  <c r="CC25" i="4"/>
  <c r="CB25" i="4"/>
  <c r="CA25" i="4"/>
  <c r="BZ25" i="4"/>
  <c r="BY25" i="4"/>
  <c r="CV24" i="4"/>
  <c r="DH24" i="4" s="1"/>
  <c r="DT24" i="4" s="1"/>
  <c r="CU24" i="4"/>
  <c r="DG24" i="4" s="1"/>
  <c r="DS24" i="4" s="1"/>
  <c r="CT24" i="4"/>
  <c r="DF24" i="4" s="1"/>
  <c r="DR24" i="4" s="1"/>
  <c r="CS24" i="4"/>
  <c r="DE24" i="4" s="1"/>
  <c r="DQ24" i="4" s="1"/>
  <c r="CR24" i="4"/>
  <c r="DD24" i="4" s="1"/>
  <c r="DP24" i="4" s="1"/>
  <c r="CQ24" i="4"/>
  <c r="DC24" i="4" s="1"/>
  <c r="DO24" i="4" s="1"/>
  <c r="CP24" i="4"/>
  <c r="DB24" i="4" s="1"/>
  <c r="DN24" i="4" s="1"/>
  <c r="CO24" i="4"/>
  <c r="DA24" i="4" s="1"/>
  <c r="DM24" i="4" s="1"/>
  <c r="CN24" i="4"/>
  <c r="CZ24" i="4" s="1"/>
  <c r="DL24" i="4" s="1"/>
  <c r="CM24" i="4"/>
  <c r="CY24" i="4" s="1"/>
  <c r="DK24" i="4" s="1"/>
  <c r="CL24" i="4"/>
  <c r="CX24" i="4" s="1"/>
  <c r="DJ24" i="4" s="1"/>
  <c r="CK24" i="4"/>
  <c r="CW24" i="4" s="1"/>
  <c r="DI24" i="4" s="1"/>
  <c r="CJ24" i="4"/>
  <c r="CI24" i="4"/>
  <c r="CH24" i="4"/>
  <c r="CG24" i="4"/>
  <c r="CF24" i="4"/>
  <c r="CE24" i="4"/>
  <c r="CD24" i="4"/>
  <c r="CC24" i="4"/>
  <c r="CB24" i="4"/>
  <c r="CA24" i="4"/>
  <c r="BZ24" i="4"/>
  <c r="BY24" i="4"/>
  <c r="CV23" i="4"/>
  <c r="DH23" i="4" s="1"/>
  <c r="DT23" i="4" s="1"/>
  <c r="CU23" i="4"/>
  <c r="DG23" i="4" s="1"/>
  <c r="DS23" i="4" s="1"/>
  <c r="CT23" i="4"/>
  <c r="DF23" i="4" s="1"/>
  <c r="DR23" i="4" s="1"/>
  <c r="CS23" i="4"/>
  <c r="DE23" i="4" s="1"/>
  <c r="DQ23" i="4" s="1"/>
  <c r="CR23" i="4"/>
  <c r="DD23" i="4" s="1"/>
  <c r="DP23" i="4" s="1"/>
  <c r="CQ23" i="4"/>
  <c r="DC23" i="4" s="1"/>
  <c r="DO23" i="4" s="1"/>
  <c r="CP23" i="4"/>
  <c r="DB23" i="4" s="1"/>
  <c r="DN23" i="4" s="1"/>
  <c r="CO23" i="4"/>
  <c r="DA23" i="4" s="1"/>
  <c r="DM23" i="4" s="1"/>
  <c r="CN23" i="4"/>
  <c r="CZ23" i="4" s="1"/>
  <c r="DL23" i="4" s="1"/>
  <c r="CM23" i="4"/>
  <c r="CY23" i="4" s="1"/>
  <c r="DK23" i="4" s="1"/>
  <c r="CL23" i="4"/>
  <c r="CX23" i="4" s="1"/>
  <c r="DJ23" i="4" s="1"/>
  <c r="CK23" i="4"/>
  <c r="CW23" i="4" s="1"/>
  <c r="DI23" i="4" s="1"/>
  <c r="CJ23" i="4"/>
  <c r="CI23" i="4"/>
  <c r="CH23" i="4"/>
  <c r="CG23" i="4"/>
  <c r="CF23" i="4"/>
  <c r="CE23" i="4"/>
  <c r="CD23" i="4"/>
  <c r="CC23" i="4"/>
  <c r="CB23" i="4"/>
  <c r="CA23" i="4"/>
  <c r="BZ23" i="4"/>
  <c r="BY23" i="4"/>
  <c r="CV22" i="4"/>
  <c r="DH22" i="4" s="1"/>
  <c r="DT22" i="4" s="1"/>
  <c r="CU22" i="4"/>
  <c r="DG22" i="4" s="1"/>
  <c r="DS22" i="4" s="1"/>
  <c r="CT22" i="4"/>
  <c r="DF22" i="4" s="1"/>
  <c r="DR22" i="4" s="1"/>
  <c r="CS22" i="4"/>
  <c r="DE22" i="4" s="1"/>
  <c r="DQ22" i="4" s="1"/>
  <c r="CR22" i="4"/>
  <c r="DD22" i="4" s="1"/>
  <c r="DP22" i="4" s="1"/>
  <c r="CQ22" i="4"/>
  <c r="DC22" i="4" s="1"/>
  <c r="DO22" i="4" s="1"/>
  <c r="CP22" i="4"/>
  <c r="DB22" i="4" s="1"/>
  <c r="DN22" i="4" s="1"/>
  <c r="CO22" i="4"/>
  <c r="DA22" i="4" s="1"/>
  <c r="DM22" i="4" s="1"/>
  <c r="CN22" i="4"/>
  <c r="CZ22" i="4" s="1"/>
  <c r="DL22" i="4" s="1"/>
  <c r="CM22" i="4"/>
  <c r="CY22" i="4" s="1"/>
  <c r="DK22" i="4" s="1"/>
  <c r="CL22" i="4"/>
  <c r="CX22" i="4" s="1"/>
  <c r="DJ22" i="4" s="1"/>
  <c r="CK22" i="4"/>
  <c r="CW22" i="4" s="1"/>
  <c r="DI22" i="4" s="1"/>
  <c r="CJ22" i="4"/>
  <c r="CI22" i="4"/>
  <c r="CH22" i="4"/>
  <c r="CG22" i="4"/>
  <c r="CF22" i="4"/>
  <c r="CE22" i="4"/>
  <c r="CD22" i="4"/>
  <c r="CC22" i="4"/>
  <c r="CB22" i="4"/>
  <c r="CA22" i="4"/>
  <c r="BZ22" i="4"/>
  <c r="BY22" i="4"/>
  <c r="CV21" i="4"/>
  <c r="DH21" i="4" s="1"/>
  <c r="DT21" i="4" s="1"/>
  <c r="CU21" i="4"/>
  <c r="DG21" i="4" s="1"/>
  <c r="DS21" i="4" s="1"/>
  <c r="CT21" i="4"/>
  <c r="DF21" i="4" s="1"/>
  <c r="DR21" i="4" s="1"/>
  <c r="CS21" i="4"/>
  <c r="DE21" i="4" s="1"/>
  <c r="DQ21" i="4" s="1"/>
  <c r="CR21" i="4"/>
  <c r="DD21" i="4" s="1"/>
  <c r="DP21" i="4" s="1"/>
  <c r="CQ21" i="4"/>
  <c r="DC21" i="4" s="1"/>
  <c r="DO21" i="4" s="1"/>
  <c r="CP21" i="4"/>
  <c r="DB21" i="4" s="1"/>
  <c r="DN21" i="4" s="1"/>
  <c r="CO21" i="4"/>
  <c r="DA21" i="4" s="1"/>
  <c r="DM21" i="4" s="1"/>
  <c r="CN21" i="4"/>
  <c r="CZ21" i="4" s="1"/>
  <c r="DL21" i="4" s="1"/>
  <c r="CM21" i="4"/>
  <c r="CY21" i="4" s="1"/>
  <c r="DK21" i="4" s="1"/>
  <c r="CL21" i="4"/>
  <c r="CX21" i="4" s="1"/>
  <c r="DJ21" i="4" s="1"/>
  <c r="CK21" i="4"/>
  <c r="CW21" i="4" s="1"/>
  <c r="DI21" i="4" s="1"/>
  <c r="CJ21" i="4"/>
  <c r="CI21" i="4"/>
  <c r="CH21" i="4"/>
  <c r="CG21" i="4"/>
  <c r="CF21" i="4"/>
  <c r="CE21" i="4"/>
  <c r="CD21" i="4"/>
  <c r="CC21" i="4"/>
  <c r="CB21" i="4"/>
  <c r="CA21" i="4"/>
  <c r="BZ21" i="4"/>
  <c r="BY21" i="4"/>
  <c r="CV20" i="4"/>
  <c r="DH20" i="4" s="1"/>
  <c r="DT20" i="4" s="1"/>
  <c r="CU20" i="4"/>
  <c r="DG20" i="4" s="1"/>
  <c r="DS20" i="4" s="1"/>
  <c r="CT20" i="4"/>
  <c r="DF20" i="4" s="1"/>
  <c r="DR20" i="4" s="1"/>
  <c r="CS20" i="4"/>
  <c r="DE20" i="4" s="1"/>
  <c r="DQ20" i="4" s="1"/>
  <c r="CR20" i="4"/>
  <c r="DD20" i="4" s="1"/>
  <c r="DP20" i="4" s="1"/>
  <c r="CQ20" i="4"/>
  <c r="DC20" i="4" s="1"/>
  <c r="DO20" i="4" s="1"/>
  <c r="CP20" i="4"/>
  <c r="DB20" i="4" s="1"/>
  <c r="DN20" i="4" s="1"/>
  <c r="CO20" i="4"/>
  <c r="DA20" i="4" s="1"/>
  <c r="DM20" i="4" s="1"/>
  <c r="CN20" i="4"/>
  <c r="CZ20" i="4" s="1"/>
  <c r="DL20" i="4" s="1"/>
  <c r="CM20" i="4"/>
  <c r="CY20" i="4" s="1"/>
  <c r="DK20" i="4" s="1"/>
  <c r="CL20" i="4"/>
  <c r="CX20" i="4" s="1"/>
  <c r="DJ20" i="4" s="1"/>
  <c r="CK20" i="4"/>
  <c r="CW20" i="4" s="1"/>
  <c r="DI20" i="4" s="1"/>
  <c r="CJ20" i="4"/>
  <c r="CI20" i="4"/>
  <c r="CH20" i="4"/>
  <c r="CG20" i="4"/>
  <c r="CF20" i="4"/>
  <c r="CE20" i="4"/>
  <c r="CD20" i="4"/>
  <c r="CC20" i="4"/>
  <c r="CB20" i="4"/>
  <c r="CA20" i="4"/>
  <c r="BZ20" i="4"/>
  <c r="BY20" i="4"/>
  <c r="CV11" i="4"/>
  <c r="DH11" i="4" s="1"/>
  <c r="DT11" i="4" s="1"/>
  <c r="CU11" i="4"/>
  <c r="DG11" i="4" s="1"/>
  <c r="DS11" i="4" s="1"/>
  <c r="CT11" i="4"/>
  <c r="DF11" i="4" s="1"/>
  <c r="DR11" i="4" s="1"/>
  <c r="CS11" i="4"/>
  <c r="DE11" i="4" s="1"/>
  <c r="DQ11" i="4" s="1"/>
  <c r="CR11" i="4"/>
  <c r="DD11" i="4" s="1"/>
  <c r="DP11" i="4" s="1"/>
  <c r="CQ11" i="4"/>
  <c r="DC11" i="4" s="1"/>
  <c r="DO11" i="4" s="1"/>
  <c r="CP11" i="4"/>
  <c r="DB11" i="4" s="1"/>
  <c r="DN11" i="4" s="1"/>
  <c r="CO11" i="4"/>
  <c r="DA11" i="4" s="1"/>
  <c r="DM11" i="4" s="1"/>
  <c r="CN11" i="4"/>
  <c r="CZ11" i="4" s="1"/>
  <c r="DL11" i="4" s="1"/>
  <c r="CM11" i="4"/>
  <c r="CY11" i="4" s="1"/>
  <c r="DK11" i="4" s="1"/>
  <c r="CL11" i="4"/>
  <c r="CX11" i="4" s="1"/>
  <c r="DJ11" i="4" s="1"/>
  <c r="CK11" i="4"/>
  <c r="CW11" i="4" s="1"/>
  <c r="DI11" i="4" s="1"/>
  <c r="CJ11" i="4"/>
  <c r="CI11" i="4"/>
  <c r="CH11" i="4"/>
  <c r="CG11" i="4"/>
  <c r="CF11" i="4"/>
  <c r="CE11" i="4"/>
  <c r="CD11" i="4"/>
  <c r="CC11" i="4"/>
  <c r="CB11" i="4"/>
  <c r="CA11" i="4"/>
  <c r="BZ11" i="4"/>
  <c r="BY11" i="4"/>
  <c r="CV10" i="4"/>
  <c r="DH10" i="4" s="1"/>
  <c r="DT10" i="4" s="1"/>
  <c r="CU10" i="4"/>
  <c r="DG10" i="4" s="1"/>
  <c r="DS10" i="4" s="1"/>
  <c r="CT10" i="4"/>
  <c r="DF10" i="4" s="1"/>
  <c r="DR10" i="4" s="1"/>
  <c r="CS10" i="4"/>
  <c r="DE10" i="4" s="1"/>
  <c r="DQ10" i="4" s="1"/>
  <c r="CR10" i="4"/>
  <c r="DD10" i="4" s="1"/>
  <c r="DP10" i="4" s="1"/>
  <c r="CQ10" i="4"/>
  <c r="DC10" i="4" s="1"/>
  <c r="DO10" i="4" s="1"/>
  <c r="CP10" i="4"/>
  <c r="DB10" i="4" s="1"/>
  <c r="DN10" i="4" s="1"/>
  <c r="CO10" i="4"/>
  <c r="DA10" i="4" s="1"/>
  <c r="DM10" i="4" s="1"/>
  <c r="CN10" i="4"/>
  <c r="CZ10" i="4" s="1"/>
  <c r="DL10" i="4" s="1"/>
  <c r="CM10" i="4"/>
  <c r="CY10" i="4" s="1"/>
  <c r="DK10" i="4" s="1"/>
  <c r="CL10" i="4"/>
  <c r="CX10" i="4" s="1"/>
  <c r="DJ10" i="4" s="1"/>
  <c r="CK10" i="4"/>
  <c r="CW10" i="4" s="1"/>
  <c r="DI10" i="4" s="1"/>
  <c r="CJ10" i="4"/>
  <c r="CI10" i="4"/>
  <c r="CH10" i="4"/>
  <c r="CG10" i="4"/>
  <c r="CF10" i="4"/>
  <c r="CE10" i="4"/>
  <c r="CD10" i="4"/>
  <c r="CC10" i="4"/>
  <c r="CB10" i="4"/>
  <c r="CA10" i="4"/>
  <c r="BZ10" i="4"/>
  <c r="BY10" i="4"/>
  <c r="CV9" i="4"/>
  <c r="DH9" i="4" s="1"/>
  <c r="DT9" i="4" s="1"/>
  <c r="CU9" i="4"/>
  <c r="DG9" i="4" s="1"/>
  <c r="DS9" i="4" s="1"/>
  <c r="CT9" i="4"/>
  <c r="DF9" i="4" s="1"/>
  <c r="DR9" i="4" s="1"/>
  <c r="CS9" i="4"/>
  <c r="DE9" i="4" s="1"/>
  <c r="DQ9" i="4" s="1"/>
  <c r="CR9" i="4"/>
  <c r="DD9" i="4" s="1"/>
  <c r="DP9" i="4" s="1"/>
  <c r="CQ9" i="4"/>
  <c r="DC9" i="4" s="1"/>
  <c r="DO9" i="4" s="1"/>
  <c r="CP9" i="4"/>
  <c r="DB9" i="4" s="1"/>
  <c r="DN9" i="4" s="1"/>
  <c r="CO9" i="4"/>
  <c r="DA9" i="4" s="1"/>
  <c r="DM9" i="4" s="1"/>
  <c r="CN9" i="4"/>
  <c r="CZ9" i="4" s="1"/>
  <c r="DL9" i="4" s="1"/>
  <c r="CM9" i="4"/>
  <c r="CY9" i="4" s="1"/>
  <c r="DK9" i="4" s="1"/>
  <c r="CL9" i="4"/>
  <c r="CX9" i="4" s="1"/>
  <c r="DJ9" i="4" s="1"/>
  <c r="CK9" i="4"/>
  <c r="CW9" i="4" s="1"/>
  <c r="DI9" i="4" s="1"/>
  <c r="CJ9" i="4"/>
  <c r="CI9" i="4"/>
  <c r="CH9" i="4"/>
  <c r="CG9" i="4"/>
  <c r="CF9" i="4"/>
  <c r="CE9" i="4"/>
  <c r="CD9" i="4"/>
  <c r="CC9" i="4"/>
  <c r="CB9" i="4"/>
  <c r="CA9" i="4"/>
  <c r="BZ9" i="4"/>
  <c r="BY9" i="4"/>
  <c r="CV8" i="4"/>
  <c r="DH8" i="4" s="1"/>
  <c r="DT8" i="4" s="1"/>
  <c r="CU8" i="4"/>
  <c r="DG8" i="4" s="1"/>
  <c r="DS8" i="4" s="1"/>
  <c r="CT8" i="4"/>
  <c r="DF8" i="4" s="1"/>
  <c r="DR8" i="4" s="1"/>
  <c r="CS8" i="4"/>
  <c r="DE8" i="4" s="1"/>
  <c r="DQ8" i="4" s="1"/>
  <c r="CR8" i="4"/>
  <c r="DD8" i="4" s="1"/>
  <c r="DP8" i="4" s="1"/>
  <c r="CQ8" i="4"/>
  <c r="DC8" i="4" s="1"/>
  <c r="DO8" i="4" s="1"/>
  <c r="CP8" i="4"/>
  <c r="DB8" i="4" s="1"/>
  <c r="DN8" i="4" s="1"/>
  <c r="CO8" i="4"/>
  <c r="DA8" i="4" s="1"/>
  <c r="DM8" i="4" s="1"/>
  <c r="CN8" i="4"/>
  <c r="CZ8" i="4" s="1"/>
  <c r="DL8" i="4" s="1"/>
  <c r="CM8" i="4"/>
  <c r="CY8" i="4" s="1"/>
  <c r="DK8" i="4" s="1"/>
  <c r="CL8" i="4"/>
  <c r="CX8" i="4" s="1"/>
  <c r="DJ8" i="4" s="1"/>
  <c r="CK8" i="4"/>
  <c r="CW8" i="4" s="1"/>
  <c r="DI8" i="4" s="1"/>
  <c r="CJ8" i="4"/>
  <c r="CI8" i="4"/>
  <c r="CH8" i="4"/>
  <c r="CG8" i="4"/>
  <c r="CF8" i="4"/>
  <c r="CE8" i="4"/>
  <c r="CD8" i="4"/>
  <c r="CC8" i="4"/>
  <c r="CB8" i="4"/>
  <c r="CA8" i="4"/>
  <c r="BZ8" i="4"/>
  <c r="BY8" i="4"/>
  <c r="CV7" i="4"/>
  <c r="DH7" i="4" s="1"/>
  <c r="DT7" i="4" s="1"/>
  <c r="CU7" i="4"/>
  <c r="DG7" i="4" s="1"/>
  <c r="DS7" i="4" s="1"/>
  <c r="CT7" i="4"/>
  <c r="DF7" i="4" s="1"/>
  <c r="DR7" i="4" s="1"/>
  <c r="CS7" i="4"/>
  <c r="DE7" i="4" s="1"/>
  <c r="DQ7" i="4" s="1"/>
  <c r="CR7" i="4"/>
  <c r="DD7" i="4" s="1"/>
  <c r="DP7" i="4" s="1"/>
  <c r="CQ7" i="4"/>
  <c r="DC7" i="4" s="1"/>
  <c r="DO7" i="4" s="1"/>
  <c r="CP7" i="4"/>
  <c r="DB7" i="4" s="1"/>
  <c r="DN7" i="4" s="1"/>
  <c r="CO7" i="4"/>
  <c r="DA7" i="4" s="1"/>
  <c r="DM7" i="4" s="1"/>
  <c r="CN7" i="4"/>
  <c r="CZ7" i="4" s="1"/>
  <c r="DL7" i="4" s="1"/>
  <c r="CM7" i="4"/>
  <c r="CY7" i="4" s="1"/>
  <c r="DK7" i="4" s="1"/>
  <c r="CL7" i="4"/>
  <c r="CX7" i="4" s="1"/>
  <c r="DJ7" i="4" s="1"/>
  <c r="CK7" i="4"/>
  <c r="CW7" i="4" s="1"/>
  <c r="DI7" i="4" s="1"/>
  <c r="CJ7" i="4"/>
  <c r="CI7" i="4"/>
  <c r="CH7" i="4"/>
  <c r="CG7" i="4"/>
  <c r="CF7" i="4"/>
  <c r="CE7" i="4"/>
  <c r="CD7" i="4"/>
  <c r="CC7" i="4"/>
  <c r="CB7" i="4"/>
  <c r="CA7" i="4"/>
  <c r="BZ7" i="4"/>
  <c r="BY7" i="4"/>
  <c r="CV6" i="4"/>
  <c r="DH6" i="4" s="1"/>
  <c r="DT6" i="4" s="1"/>
  <c r="CU6" i="4"/>
  <c r="DG6" i="4" s="1"/>
  <c r="DS6" i="4" s="1"/>
  <c r="CT6" i="4"/>
  <c r="DF6" i="4" s="1"/>
  <c r="DR6" i="4" s="1"/>
  <c r="CS6" i="4"/>
  <c r="DE6" i="4" s="1"/>
  <c r="DQ6" i="4" s="1"/>
  <c r="CR6" i="4"/>
  <c r="DD6" i="4" s="1"/>
  <c r="DP6" i="4" s="1"/>
  <c r="CQ6" i="4"/>
  <c r="DC6" i="4" s="1"/>
  <c r="DO6" i="4" s="1"/>
  <c r="CP6" i="4"/>
  <c r="DB6" i="4" s="1"/>
  <c r="DN6" i="4" s="1"/>
  <c r="CO6" i="4"/>
  <c r="DA6" i="4" s="1"/>
  <c r="DM6" i="4" s="1"/>
  <c r="CN6" i="4"/>
  <c r="CZ6" i="4" s="1"/>
  <c r="DL6" i="4" s="1"/>
  <c r="CM6" i="4"/>
  <c r="CY6" i="4" s="1"/>
  <c r="DK6" i="4" s="1"/>
  <c r="CL6" i="4"/>
  <c r="CX6" i="4" s="1"/>
  <c r="DJ6" i="4" s="1"/>
  <c r="CK6" i="4"/>
  <c r="CW6" i="4" s="1"/>
  <c r="DI6" i="4" s="1"/>
  <c r="CJ6" i="4"/>
  <c r="CI6" i="4"/>
  <c r="CH6" i="4"/>
  <c r="CG6" i="4"/>
  <c r="CF6" i="4"/>
  <c r="CE6" i="4"/>
  <c r="CD6" i="4"/>
  <c r="CC6" i="4"/>
  <c r="CB6" i="4"/>
  <c r="CA6" i="4"/>
  <c r="BZ6" i="4"/>
  <c r="BY6" i="4"/>
  <c r="D7" i="4"/>
  <c r="D8" i="4"/>
  <c r="D9" i="4"/>
  <c r="D10" i="4"/>
  <c r="D11" i="4"/>
  <c r="CF31" i="4" l="1"/>
  <c r="DU26" i="4"/>
  <c r="EG26" i="4" s="1"/>
  <c r="C8" i="5"/>
  <c r="D8" i="5" s="1"/>
  <c r="F8" i="5" s="1"/>
  <c r="B9" i="5"/>
  <c r="DW6" i="4"/>
  <c r="EI6" i="4" s="1"/>
  <c r="DY6" i="4"/>
  <c r="EK6" i="4" s="1"/>
  <c r="EE6" i="4"/>
  <c r="EQ6" i="4" s="1"/>
  <c r="DW7" i="4"/>
  <c r="EI7" i="4" s="1"/>
  <c r="DY7" i="4"/>
  <c r="EK7" i="4" s="1"/>
  <c r="EE7" i="4"/>
  <c r="EQ7" i="4" s="1"/>
  <c r="DW8" i="4"/>
  <c r="EI8" i="4" s="1"/>
  <c r="DY8" i="4"/>
  <c r="EK8" i="4" s="1"/>
  <c r="EE8" i="4"/>
  <c r="EQ8" i="4" s="1"/>
  <c r="DW9" i="4"/>
  <c r="EI9" i="4" s="1"/>
  <c r="DY9" i="4"/>
  <c r="EK9" i="4" s="1"/>
  <c r="EE9" i="4"/>
  <c r="EQ9" i="4" s="1"/>
  <c r="DW10" i="4"/>
  <c r="EI10" i="4" s="1"/>
  <c r="DY10" i="4"/>
  <c r="EK10" i="4" s="1"/>
  <c r="EE10" i="4"/>
  <c r="EQ10" i="4" s="1"/>
  <c r="DW11" i="4"/>
  <c r="EI11" i="4" s="1"/>
  <c r="DY11" i="4"/>
  <c r="EK11" i="4" s="1"/>
  <c r="DU20" i="4"/>
  <c r="EG20" i="4" s="1"/>
  <c r="DW20" i="4"/>
  <c r="EI20" i="4" s="1"/>
  <c r="DY20" i="4"/>
  <c r="EK20" i="4" s="1"/>
  <c r="EA20" i="4"/>
  <c r="EM20" i="4" s="1"/>
  <c r="EC20" i="4"/>
  <c r="EO20" i="4" s="1"/>
  <c r="EE20" i="4"/>
  <c r="EQ20" i="4" s="1"/>
  <c r="DU21" i="4"/>
  <c r="EG21" i="4" s="1"/>
  <c r="DW21" i="4"/>
  <c r="EI21" i="4" s="1"/>
  <c r="DY21" i="4"/>
  <c r="EK21" i="4" s="1"/>
  <c r="EA21" i="4"/>
  <c r="EM21" i="4" s="1"/>
  <c r="EC21" i="4"/>
  <c r="EO21" i="4" s="1"/>
  <c r="EE21" i="4"/>
  <c r="EQ21" i="4" s="1"/>
  <c r="DU22" i="4"/>
  <c r="EG22" i="4" s="1"/>
  <c r="DW22" i="4"/>
  <c r="EI22" i="4" s="1"/>
  <c r="DY22" i="4"/>
  <c r="EK22" i="4" s="1"/>
  <c r="EA22" i="4"/>
  <c r="EM22" i="4" s="1"/>
  <c r="EC22" i="4"/>
  <c r="EO22" i="4" s="1"/>
  <c r="EE22" i="4"/>
  <c r="EQ22" i="4" s="1"/>
  <c r="DU23" i="4"/>
  <c r="EG23" i="4" s="1"/>
  <c r="DW23" i="4"/>
  <c r="EI23" i="4" s="1"/>
  <c r="DY23" i="4"/>
  <c r="EK23" i="4" s="1"/>
  <c r="EA23" i="4"/>
  <c r="EM23" i="4" s="1"/>
  <c r="EC23" i="4"/>
  <c r="EO23" i="4" s="1"/>
  <c r="EE23" i="4"/>
  <c r="EQ23" i="4" s="1"/>
  <c r="DU24" i="4"/>
  <c r="EG24" i="4" s="1"/>
  <c r="DW24" i="4"/>
  <c r="EI24" i="4" s="1"/>
  <c r="DY24" i="4"/>
  <c r="EK24" i="4" s="1"/>
  <c r="EA24" i="4"/>
  <c r="EM24" i="4" s="1"/>
  <c r="EC24" i="4"/>
  <c r="EO24" i="4" s="1"/>
  <c r="EE24" i="4"/>
  <c r="EQ24" i="4" s="1"/>
  <c r="DU25" i="4"/>
  <c r="EG25" i="4" s="1"/>
  <c r="DW25" i="4"/>
  <c r="EI25" i="4" s="1"/>
  <c r="DY25" i="4"/>
  <c r="EK25" i="4" s="1"/>
  <c r="EA25" i="4"/>
  <c r="EM25" i="4" s="1"/>
  <c r="EC25" i="4"/>
  <c r="EO25" i="4" s="1"/>
  <c r="EE25" i="4"/>
  <c r="EQ25" i="4" s="1"/>
  <c r="DW26" i="4"/>
  <c r="EI26" i="4" s="1"/>
  <c r="DY26" i="4"/>
  <c r="EK26" i="4" s="1"/>
  <c r="EA26" i="4"/>
  <c r="EM26" i="4" s="1"/>
  <c r="EC26" i="4"/>
  <c r="EO26" i="4" s="1"/>
  <c r="EE26" i="4"/>
  <c r="EQ26" i="4" s="1"/>
  <c r="DW29" i="4"/>
  <c r="EI29" i="4" s="1"/>
  <c r="EC29" i="4"/>
  <c r="EO29" i="4" s="1"/>
  <c r="EE29" i="4"/>
  <c r="EQ29" i="4" s="1"/>
  <c r="DU30" i="4"/>
  <c r="EG30" i="4" s="1"/>
  <c r="DW30" i="4"/>
  <c r="EI30" i="4" s="1"/>
  <c r="EC30" i="4"/>
  <c r="EO30" i="4" s="1"/>
  <c r="EE30" i="4"/>
  <c r="EQ30" i="4" s="1"/>
  <c r="DV6" i="4"/>
  <c r="EH6" i="4" s="1"/>
  <c r="DX6" i="4"/>
  <c r="EJ6" i="4" s="1"/>
  <c r="DZ6" i="4"/>
  <c r="EL6" i="4" s="1"/>
  <c r="EF6" i="4"/>
  <c r="ER6" i="4" s="1"/>
  <c r="DV7" i="4"/>
  <c r="EH7" i="4" s="1"/>
  <c r="DX7" i="4"/>
  <c r="EJ7" i="4" s="1"/>
  <c r="DZ7" i="4"/>
  <c r="EL7" i="4" s="1"/>
  <c r="EF7" i="4"/>
  <c r="ER7" i="4" s="1"/>
  <c r="DV8" i="4"/>
  <c r="EH8" i="4" s="1"/>
  <c r="DX8" i="4"/>
  <c r="EJ8" i="4" s="1"/>
  <c r="DZ8" i="4"/>
  <c r="EL8" i="4" s="1"/>
  <c r="ED8" i="4"/>
  <c r="EP8" i="4" s="1"/>
  <c r="EF8" i="4"/>
  <c r="ER8" i="4" s="1"/>
  <c r="DV9" i="4"/>
  <c r="EH9" i="4" s="1"/>
  <c r="DX9" i="4"/>
  <c r="EJ9" i="4" s="1"/>
  <c r="DZ9" i="4"/>
  <c r="EL9" i="4" s="1"/>
  <c r="ED9" i="4"/>
  <c r="EP9" i="4" s="1"/>
  <c r="EF9" i="4"/>
  <c r="ER9" i="4" s="1"/>
  <c r="DV10" i="4"/>
  <c r="EH10" i="4" s="1"/>
  <c r="DX10" i="4"/>
  <c r="EJ10" i="4" s="1"/>
  <c r="DZ10" i="4"/>
  <c r="EL10" i="4" s="1"/>
  <c r="ED10" i="4"/>
  <c r="EP10" i="4" s="1"/>
  <c r="EF10" i="4"/>
  <c r="ER10" i="4" s="1"/>
  <c r="DV11" i="4"/>
  <c r="EH11" i="4" s="1"/>
  <c r="DX11" i="4"/>
  <c r="EJ11" i="4" s="1"/>
  <c r="DZ11" i="4"/>
  <c r="EL11" i="4" s="1"/>
  <c r="ED11" i="4"/>
  <c r="EP11" i="4" s="1"/>
  <c r="EF11" i="4"/>
  <c r="ER11" i="4" s="1"/>
  <c r="DV20" i="4"/>
  <c r="EH20" i="4" s="1"/>
  <c r="DX20" i="4"/>
  <c r="EJ20" i="4" s="1"/>
  <c r="DZ20" i="4"/>
  <c r="EL20" i="4" s="1"/>
  <c r="EB20" i="4"/>
  <c r="EN20" i="4" s="1"/>
  <c r="ED20" i="4"/>
  <c r="EP20" i="4" s="1"/>
  <c r="EF20" i="4"/>
  <c r="ER20" i="4" s="1"/>
  <c r="DV21" i="4"/>
  <c r="EH21" i="4" s="1"/>
  <c r="DX21" i="4"/>
  <c r="EJ21" i="4" s="1"/>
  <c r="DZ21" i="4"/>
  <c r="EL21" i="4" s="1"/>
  <c r="EB21" i="4"/>
  <c r="EN21" i="4" s="1"/>
  <c r="ED21" i="4"/>
  <c r="EP21" i="4" s="1"/>
  <c r="EF21" i="4"/>
  <c r="ER21" i="4" s="1"/>
  <c r="DV22" i="4"/>
  <c r="EH22" i="4" s="1"/>
  <c r="DX22" i="4"/>
  <c r="EJ22" i="4" s="1"/>
  <c r="DZ22" i="4"/>
  <c r="EL22" i="4" s="1"/>
  <c r="EB22" i="4"/>
  <c r="EN22" i="4" s="1"/>
  <c r="ED22" i="4"/>
  <c r="EP22" i="4" s="1"/>
  <c r="EF22" i="4"/>
  <c r="ER22" i="4" s="1"/>
  <c r="DV23" i="4"/>
  <c r="EH23" i="4" s="1"/>
  <c r="DX23" i="4"/>
  <c r="EJ23" i="4" s="1"/>
  <c r="DZ23" i="4"/>
  <c r="EL23" i="4" s="1"/>
  <c r="EB23" i="4"/>
  <c r="EN23" i="4" s="1"/>
  <c r="ED23" i="4"/>
  <c r="EP23" i="4" s="1"/>
  <c r="EF23" i="4"/>
  <c r="ER23" i="4" s="1"/>
  <c r="DV24" i="4"/>
  <c r="EH24" i="4" s="1"/>
  <c r="DX24" i="4"/>
  <c r="EJ24" i="4" s="1"/>
  <c r="DZ24" i="4"/>
  <c r="EL24" i="4" s="1"/>
  <c r="EB24" i="4"/>
  <c r="EN24" i="4" s="1"/>
  <c r="ED24" i="4"/>
  <c r="EP24" i="4" s="1"/>
  <c r="EF24" i="4"/>
  <c r="ER24" i="4" s="1"/>
  <c r="DV25" i="4"/>
  <c r="EH25" i="4" s="1"/>
  <c r="DX25" i="4"/>
  <c r="EJ25" i="4" s="1"/>
  <c r="DZ25" i="4"/>
  <c r="EL25" i="4" s="1"/>
  <c r="EB25" i="4"/>
  <c r="EN25" i="4" s="1"/>
  <c r="ED25" i="4"/>
  <c r="EP25" i="4" s="1"/>
  <c r="EF25" i="4"/>
  <c r="ER25" i="4" s="1"/>
  <c r="DV26" i="4"/>
  <c r="EH26" i="4" s="1"/>
  <c r="DX26" i="4"/>
  <c r="EJ26" i="4" s="1"/>
  <c r="DZ26" i="4"/>
  <c r="EL26" i="4" s="1"/>
  <c r="EB26" i="4"/>
  <c r="EN26" i="4" s="1"/>
  <c r="ED26" i="4"/>
  <c r="EP26" i="4" s="1"/>
  <c r="EF26" i="4"/>
  <c r="ER26" i="4" s="1"/>
  <c r="DV29" i="4"/>
  <c r="EH29" i="4" s="1"/>
  <c r="DX29" i="4"/>
  <c r="EJ29" i="4" s="1"/>
  <c r="ED29" i="4"/>
  <c r="EP29" i="4" s="1"/>
  <c r="ED30" i="4"/>
  <c r="EP30" i="4" s="1"/>
  <c r="DY29" i="4"/>
  <c r="EK29" i="4" s="1"/>
  <c r="DZ30" i="4"/>
  <c r="EL30" i="4" s="1"/>
  <c r="EB29" i="4"/>
  <c r="EN29" i="4" s="1"/>
  <c r="EB30" i="4"/>
  <c r="EN30" i="4" s="1"/>
  <c r="CW31" i="4"/>
  <c r="DD31" i="4"/>
  <c r="BY31" i="4"/>
  <c r="CG31" i="4"/>
  <c r="DZ29" i="4"/>
  <c r="EL29" i="4" s="1"/>
  <c r="BZ31" i="4"/>
  <c r="CH31" i="4"/>
  <c r="EA29" i="4"/>
  <c r="EM29" i="4" s="1"/>
  <c r="CA31" i="4"/>
  <c r="CI31" i="4"/>
  <c r="CB31" i="4"/>
  <c r="CJ31" i="4"/>
  <c r="DX30" i="4"/>
  <c r="EJ30" i="4" s="1"/>
  <c r="EF30" i="4"/>
  <c r="ER30" i="4" s="1"/>
  <c r="CC31" i="4"/>
  <c r="DY30" i="4"/>
  <c r="EK30" i="4" s="1"/>
  <c r="DU29" i="4"/>
  <c r="EG29" i="4" s="1"/>
  <c r="DV30" i="4"/>
  <c r="EH30" i="4" s="1"/>
  <c r="CE31" i="4"/>
  <c r="EF29" i="4"/>
  <c r="ER29" i="4" s="1"/>
  <c r="EA30" i="4"/>
  <c r="EM30" i="4" s="1"/>
  <c r="DT28" i="4"/>
  <c r="DH31" i="4"/>
  <c r="DA31" i="4"/>
  <c r="DM28" i="4"/>
  <c r="DB31" i="4"/>
  <c r="DN28" i="4"/>
  <c r="DJ31" i="4"/>
  <c r="DV28" i="4"/>
  <c r="DC31" i="4"/>
  <c r="DO28" i="4"/>
  <c r="DK31" i="4"/>
  <c r="DW28" i="4"/>
  <c r="DL28" i="4"/>
  <c r="CZ31" i="4"/>
  <c r="EC28" i="4"/>
  <c r="DQ31" i="4"/>
  <c r="DR31" i="4"/>
  <c r="ED28" i="4"/>
  <c r="DS31" i="4"/>
  <c r="EE28" i="4"/>
  <c r="CY31" i="4"/>
  <c r="DG31" i="4"/>
  <c r="DE31" i="4"/>
  <c r="DF31" i="4"/>
  <c r="DP28" i="4"/>
  <c r="CX31" i="4"/>
  <c r="DI28" i="4"/>
  <c r="EA6" i="4"/>
  <c r="EM6" i="4" s="1"/>
  <c r="EA7" i="4"/>
  <c r="EM7" i="4" s="1"/>
  <c r="EB6" i="4"/>
  <c r="EN6" i="4" s="1"/>
  <c r="EB7" i="4"/>
  <c r="EN7" i="4" s="1"/>
  <c r="EA8" i="4"/>
  <c r="EM8" i="4" s="1"/>
  <c r="EA9" i="4"/>
  <c r="EM9" i="4" s="1"/>
  <c r="EA10" i="4"/>
  <c r="EM10" i="4" s="1"/>
  <c r="EA11" i="4"/>
  <c r="EM11" i="4" s="1"/>
  <c r="DU6" i="4"/>
  <c r="EG6" i="4" s="1"/>
  <c r="EC6" i="4"/>
  <c r="EO6" i="4" s="1"/>
  <c r="DU7" i="4"/>
  <c r="EG7" i="4" s="1"/>
  <c r="EC7" i="4"/>
  <c r="EO7" i="4" s="1"/>
  <c r="EB8" i="4"/>
  <c r="EN8" i="4" s="1"/>
  <c r="EB9" i="4"/>
  <c r="EN9" i="4" s="1"/>
  <c r="EB10" i="4"/>
  <c r="EN10" i="4" s="1"/>
  <c r="EB11" i="4"/>
  <c r="EN11" i="4" s="1"/>
  <c r="ED6" i="4"/>
  <c r="EP6" i="4" s="1"/>
  <c r="ED7" i="4"/>
  <c r="EP7" i="4" s="1"/>
  <c r="DU8" i="4"/>
  <c r="EG8" i="4" s="1"/>
  <c r="EC8" i="4"/>
  <c r="EO8" i="4" s="1"/>
  <c r="DU9" i="4"/>
  <c r="EG9" i="4" s="1"/>
  <c r="EC9" i="4"/>
  <c r="EO9" i="4" s="1"/>
  <c r="DU10" i="4"/>
  <c r="EG10" i="4" s="1"/>
  <c r="EC10" i="4"/>
  <c r="EO10" i="4" s="1"/>
  <c r="DU11" i="4"/>
  <c r="EG11" i="4" s="1"/>
  <c r="EC11" i="4"/>
  <c r="EO11" i="4" s="1"/>
  <c r="EE11" i="4"/>
  <c r="EQ11" i="4" s="1"/>
  <c r="E186" i="2"/>
  <c r="C9" i="5" l="1"/>
  <c r="D9" i="5" s="1"/>
  <c r="F9" i="5" s="1"/>
  <c r="B10" i="5"/>
  <c r="C10" i="5" s="1"/>
  <c r="D10" i="5" s="1"/>
  <c r="F10" i="5" s="1"/>
  <c r="DZ28" i="4"/>
  <c r="DN31" i="4"/>
  <c r="DL31" i="4"/>
  <c r="DX28" i="4"/>
  <c r="EQ28" i="4"/>
  <c r="EQ31" i="4" s="1"/>
  <c r="EE31" i="4"/>
  <c r="EI28" i="4"/>
  <c r="EI31" i="4" s="1"/>
  <c r="DW31" i="4"/>
  <c r="DY28" i="4"/>
  <c r="DM31" i="4"/>
  <c r="DI31" i="4"/>
  <c r="DU28" i="4"/>
  <c r="EH28" i="4"/>
  <c r="EH31" i="4" s="1"/>
  <c r="DV31" i="4"/>
  <c r="EP28" i="4"/>
  <c r="EP31" i="4" s="1"/>
  <c r="ED31" i="4"/>
  <c r="EA28" i="4"/>
  <c r="DO31" i="4"/>
  <c r="EO28" i="4"/>
  <c r="EO31" i="4" s="1"/>
  <c r="EC31" i="4"/>
  <c r="EB28" i="4"/>
  <c r="DP31" i="4"/>
  <c r="DT31" i="4"/>
  <c r="EF28" i="4"/>
  <c r="CV27" i="4"/>
  <c r="CU27" i="4"/>
  <c r="CT27" i="4"/>
  <c r="CS27" i="4"/>
  <c r="CR27" i="4"/>
  <c r="CQ27" i="4"/>
  <c r="CP27" i="4"/>
  <c r="CO27" i="4"/>
  <c r="CN27" i="4"/>
  <c r="CM27" i="4"/>
  <c r="CL27" i="4"/>
  <c r="CK27" i="4"/>
  <c r="BL27" i="4"/>
  <c r="BK27" i="4"/>
  <c r="BJ27" i="4"/>
  <c r="BI27" i="4"/>
  <c r="BH27" i="4"/>
  <c r="BG27" i="4"/>
  <c r="BF27" i="4"/>
  <c r="BE27" i="4"/>
  <c r="BD27" i="4"/>
  <c r="BC27" i="4"/>
  <c r="BB27" i="4"/>
  <c r="BA27" i="4"/>
  <c r="AZ27" i="4"/>
  <c r="AY27" i="4"/>
  <c r="AX27" i="4"/>
  <c r="AW27" i="4"/>
  <c r="AV27" i="4"/>
  <c r="AU27" i="4"/>
  <c r="AT27" i="4"/>
  <c r="AS27" i="4"/>
  <c r="AR27" i="4"/>
  <c r="AQ27" i="4"/>
  <c r="AP27" i="4"/>
  <c r="AO27" i="4"/>
  <c r="AN27" i="4"/>
  <c r="AM27" i="4"/>
  <c r="AL27" i="4"/>
  <c r="AK27" i="4"/>
  <c r="AJ27" i="4"/>
  <c r="AI27" i="4"/>
  <c r="AH27" i="4"/>
  <c r="AG27" i="4"/>
  <c r="AF27" i="4"/>
  <c r="AE27" i="4"/>
  <c r="AD27" i="4"/>
  <c r="AC27" i="4"/>
  <c r="P27" i="4"/>
  <c r="O27" i="4"/>
  <c r="N27" i="4"/>
  <c r="M27" i="4"/>
  <c r="L27" i="4"/>
  <c r="K27" i="4"/>
  <c r="J27" i="4"/>
  <c r="I27" i="4"/>
  <c r="H27" i="4"/>
  <c r="G27" i="4"/>
  <c r="F27" i="4"/>
  <c r="E27" i="4"/>
  <c r="C27" i="4"/>
  <c r="D27" i="4" s="1"/>
  <c r="D26" i="4"/>
  <c r="D25" i="4"/>
  <c r="D24" i="4"/>
  <c r="D21" i="4"/>
  <c r="D20" i="4"/>
  <c r="CV19" i="4"/>
  <c r="DH19" i="4" s="1"/>
  <c r="CU19" i="4"/>
  <c r="DG19" i="4" s="1"/>
  <c r="CT19" i="4"/>
  <c r="DF19" i="4" s="1"/>
  <c r="CS19" i="4"/>
  <c r="DE19" i="4" s="1"/>
  <c r="DQ19" i="4" s="1"/>
  <c r="CR19" i="4"/>
  <c r="DD19" i="4" s="1"/>
  <c r="CQ19" i="4"/>
  <c r="DC19" i="4" s="1"/>
  <c r="CP19" i="4"/>
  <c r="DB19" i="4" s="1"/>
  <c r="CO19" i="4"/>
  <c r="DA19" i="4" s="1"/>
  <c r="CN19" i="4"/>
  <c r="CZ19" i="4" s="1"/>
  <c r="CM19" i="4"/>
  <c r="CY19" i="4" s="1"/>
  <c r="CL19" i="4"/>
  <c r="CX19" i="4" s="1"/>
  <c r="CK19" i="4"/>
  <c r="CW19" i="4" s="1"/>
  <c r="DI19" i="4" s="1"/>
  <c r="CJ19" i="4"/>
  <c r="CI19" i="4"/>
  <c r="CH19" i="4"/>
  <c r="CG19" i="4"/>
  <c r="CF19" i="4"/>
  <c r="CE19" i="4"/>
  <c r="CD19" i="4"/>
  <c r="CC19" i="4"/>
  <c r="CB19" i="4"/>
  <c r="CA19" i="4"/>
  <c r="BZ19" i="4"/>
  <c r="BY19" i="4"/>
  <c r="D19" i="4"/>
  <c r="CV16" i="4"/>
  <c r="DH16" i="4" s="1"/>
  <c r="DT16" i="4" s="1"/>
  <c r="CU16" i="4"/>
  <c r="DG16" i="4" s="1"/>
  <c r="DS16" i="4" s="1"/>
  <c r="CT16" i="4"/>
  <c r="DF16" i="4" s="1"/>
  <c r="DR16" i="4" s="1"/>
  <c r="CS16" i="4"/>
  <c r="DE16" i="4" s="1"/>
  <c r="DQ16" i="4" s="1"/>
  <c r="CR16" i="4"/>
  <c r="DD16" i="4" s="1"/>
  <c r="DP16" i="4" s="1"/>
  <c r="CQ16" i="4"/>
  <c r="DC16" i="4" s="1"/>
  <c r="DO16" i="4" s="1"/>
  <c r="CP16" i="4"/>
  <c r="DB16" i="4" s="1"/>
  <c r="DN16" i="4" s="1"/>
  <c r="CO16" i="4"/>
  <c r="DA16" i="4" s="1"/>
  <c r="DM16" i="4" s="1"/>
  <c r="CN16" i="4"/>
  <c r="CZ16" i="4" s="1"/>
  <c r="DL16" i="4" s="1"/>
  <c r="CM16" i="4"/>
  <c r="CY16" i="4" s="1"/>
  <c r="DK16" i="4" s="1"/>
  <c r="CL16" i="4"/>
  <c r="CX16" i="4" s="1"/>
  <c r="DJ16" i="4" s="1"/>
  <c r="CK16" i="4"/>
  <c r="CW16" i="4" s="1"/>
  <c r="DI16" i="4" s="1"/>
  <c r="CJ16" i="4"/>
  <c r="CI16" i="4"/>
  <c r="CH16" i="4"/>
  <c r="CG16" i="4"/>
  <c r="CF16" i="4"/>
  <c r="CE16" i="4"/>
  <c r="CD16" i="4"/>
  <c r="CC16" i="4"/>
  <c r="CB16" i="4"/>
  <c r="CA16" i="4"/>
  <c r="BZ16" i="4"/>
  <c r="BY16" i="4"/>
  <c r="D16" i="4"/>
  <c r="C12" i="4"/>
  <c r="CV18" i="4"/>
  <c r="CU18" i="4"/>
  <c r="CT18" i="4"/>
  <c r="CS18" i="4"/>
  <c r="CR18" i="4"/>
  <c r="CQ18" i="4"/>
  <c r="CP18" i="4"/>
  <c r="CO18" i="4"/>
  <c r="CN18" i="4"/>
  <c r="CM18" i="4"/>
  <c r="CL18" i="4"/>
  <c r="CK18" i="4"/>
  <c r="BL18" i="4"/>
  <c r="BK18" i="4"/>
  <c r="BJ18" i="4"/>
  <c r="BI18" i="4"/>
  <c r="BH18" i="4"/>
  <c r="BG18" i="4"/>
  <c r="BF18" i="4"/>
  <c r="BE18" i="4"/>
  <c r="BD18" i="4"/>
  <c r="BC18" i="4"/>
  <c r="BB18" i="4"/>
  <c r="BA18" i="4"/>
  <c r="AZ18" i="4"/>
  <c r="AY18" i="4"/>
  <c r="AX18" i="4"/>
  <c r="AW18" i="4"/>
  <c r="AV18" i="4"/>
  <c r="AU18" i="4"/>
  <c r="AT18" i="4"/>
  <c r="AS18" i="4"/>
  <c r="AR18" i="4"/>
  <c r="AQ18" i="4"/>
  <c r="AP18" i="4"/>
  <c r="AO18" i="4"/>
  <c r="AN18" i="4"/>
  <c r="AM18" i="4"/>
  <c r="AL18" i="4"/>
  <c r="AK18" i="4"/>
  <c r="AJ18" i="4"/>
  <c r="AI18" i="4"/>
  <c r="AH18" i="4"/>
  <c r="AG18" i="4"/>
  <c r="AF18" i="4"/>
  <c r="AE18" i="4"/>
  <c r="AD18" i="4"/>
  <c r="AC18" i="4"/>
  <c r="P18" i="4"/>
  <c r="O18" i="4"/>
  <c r="N18" i="4"/>
  <c r="M18" i="4"/>
  <c r="L18" i="4"/>
  <c r="K18" i="4"/>
  <c r="J18" i="4"/>
  <c r="I18" i="4"/>
  <c r="H18" i="4"/>
  <c r="G18" i="4"/>
  <c r="F18" i="4"/>
  <c r="E18" i="4"/>
  <c r="C18" i="4"/>
  <c r="D18" i="4" s="1"/>
  <c r="CV17" i="4"/>
  <c r="DH17" i="4" s="1"/>
  <c r="DT17" i="4" s="1"/>
  <c r="CU17" i="4"/>
  <c r="DG17" i="4" s="1"/>
  <c r="DS17" i="4" s="1"/>
  <c r="CT17" i="4"/>
  <c r="DF17" i="4" s="1"/>
  <c r="DR17" i="4" s="1"/>
  <c r="CS17" i="4"/>
  <c r="DE17" i="4" s="1"/>
  <c r="DQ17" i="4" s="1"/>
  <c r="CR17" i="4"/>
  <c r="DD17" i="4" s="1"/>
  <c r="DP17" i="4" s="1"/>
  <c r="CQ17" i="4"/>
  <c r="DC17" i="4" s="1"/>
  <c r="DO17" i="4" s="1"/>
  <c r="CP17" i="4"/>
  <c r="DB17" i="4" s="1"/>
  <c r="DN17" i="4" s="1"/>
  <c r="CO17" i="4"/>
  <c r="DA17" i="4" s="1"/>
  <c r="DM17" i="4" s="1"/>
  <c r="CN17" i="4"/>
  <c r="CZ17" i="4" s="1"/>
  <c r="DL17" i="4" s="1"/>
  <c r="CM17" i="4"/>
  <c r="CY17" i="4" s="1"/>
  <c r="DK17" i="4" s="1"/>
  <c r="CL17" i="4"/>
  <c r="CX17" i="4" s="1"/>
  <c r="DJ17" i="4" s="1"/>
  <c r="CK17" i="4"/>
  <c r="CW17" i="4" s="1"/>
  <c r="DI17" i="4" s="1"/>
  <c r="CJ17" i="4"/>
  <c r="CI17" i="4"/>
  <c r="CH17" i="4"/>
  <c r="CG17" i="4"/>
  <c r="CF17" i="4"/>
  <c r="CE17" i="4"/>
  <c r="CD17" i="4"/>
  <c r="CC17" i="4"/>
  <c r="CB17" i="4"/>
  <c r="CA17" i="4"/>
  <c r="BZ17" i="4"/>
  <c r="BY17" i="4"/>
  <c r="D17" i="4"/>
  <c r="CV15" i="4"/>
  <c r="DH15" i="4" s="1"/>
  <c r="DT15" i="4" s="1"/>
  <c r="CU15" i="4"/>
  <c r="DG15" i="4" s="1"/>
  <c r="DS15" i="4" s="1"/>
  <c r="CT15" i="4"/>
  <c r="DF15" i="4" s="1"/>
  <c r="DR15" i="4" s="1"/>
  <c r="CS15" i="4"/>
  <c r="DE15" i="4" s="1"/>
  <c r="DQ15" i="4" s="1"/>
  <c r="CR15" i="4"/>
  <c r="DD15" i="4" s="1"/>
  <c r="DP15" i="4" s="1"/>
  <c r="CQ15" i="4"/>
  <c r="DC15" i="4" s="1"/>
  <c r="DO15" i="4" s="1"/>
  <c r="CP15" i="4"/>
  <c r="DB15" i="4" s="1"/>
  <c r="DN15" i="4" s="1"/>
  <c r="CO15" i="4"/>
  <c r="DA15" i="4" s="1"/>
  <c r="DM15" i="4" s="1"/>
  <c r="CN15" i="4"/>
  <c r="CZ15" i="4" s="1"/>
  <c r="DL15" i="4" s="1"/>
  <c r="CM15" i="4"/>
  <c r="CY15" i="4" s="1"/>
  <c r="DK15" i="4" s="1"/>
  <c r="CL15" i="4"/>
  <c r="CX15" i="4" s="1"/>
  <c r="DJ15" i="4" s="1"/>
  <c r="CK15" i="4"/>
  <c r="CW15" i="4" s="1"/>
  <c r="DI15" i="4" s="1"/>
  <c r="CJ15" i="4"/>
  <c r="CI15" i="4"/>
  <c r="CH15" i="4"/>
  <c r="CG15" i="4"/>
  <c r="CF15" i="4"/>
  <c r="CE15" i="4"/>
  <c r="CD15" i="4"/>
  <c r="CC15" i="4"/>
  <c r="CB15" i="4"/>
  <c r="CA15" i="4"/>
  <c r="BZ15" i="4"/>
  <c r="BY15" i="4"/>
  <c r="D15" i="4"/>
  <c r="CV14" i="4"/>
  <c r="DH14" i="4" s="1"/>
  <c r="DT14" i="4" s="1"/>
  <c r="CU14" i="4"/>
  <c r="DG14" i="4" s="1"/>
  <c r="DS14" i="4" s="1"/>
  <c r="CT14" i="4"/>
  <c r="DF14" i="4" s="1"/>
  <c r="DR14" i="4" s="1"/>
  <c r="CS14" i="4"/>
  <c r="DE14" i="4" s="1"/>
  <c r="DQ14" i="4" s="1"/>
  <c r="CR14" i="4"/>
  <c r="DD14" i="4" s="1"/>
  <c r="DP14" i="4" s="1"/>
  <c r="CQ14" i="4"/>
  <c r="DC14" i="4" s="1"/>
  <c r="DO14" i="4" s="1"/>
  <c r="CP14" i="4"/>
  <c r="DB14" i="4" s="1"/>
  <c r="DN14" i="4" s="1"/>
  <c r="CO14" i="4"/>
  <c r="DA14" i="4" s="1"/>
  <c r="DM14" i="4" s="1"/>
  <c r="CN14" i="4"/>
  <c r="CZ14" i="4" s="1"/>
  <c r="DL14" i="4" s="1"/>
  <c r="CM14" i="4"/>
  <c r="CY14" i="4" s="1"/>
  <c r="DK14" i="4" s="1"/>
  <c r="CL14" i="4"/>
  <c r="CX14" i="4" s="1"/>
  <c r="DJ14" i="4" s="1"/>
  <c r="CK14" i="4"/>
  <c r="CW14" i="4" s="1"/>
  <c r="DI14" i="4" s="1"/>
  <c r="CJ14" i="4"/>
  <c r="CI14" i="4"/>
  <c r="CH14" i="4"/>
  <c r="CG14" i="4"/>
  <c r="CF14" i="4"/>
  <c r="CE14" i="4"/>
  <c r="CD14" i="4"/>
  <c r="CC14" i="4"/>
  <c r="CB14" i="4"/>
  <c r="CA14" i="4"/>
  <c r="BZ14" i="4"/>
  <c r="BY14" i="4"/>
  <c r="D14" i="4"/>
  <c r="CV13" i="4"/>
  <c r="DH13" i="4" s="1"/>
  <c r="CU13" i="4"/>
  <c r="DG13" i="4" s="1"/>
  <c r="CT13" i="4"/>
  <c r="DF13" i="4" s="1"/>
  <c r="CS13" i="4"/>
  <c r="DE13" i="4" s="1"/>
  <c r="DQ13" i="4" s="1"/>
  <c r="CR13" i="4"/>
  <c r="DD13" i="4" s="1"/>
  <c r="CQ13" i="4"/>
  <c r="DC13" i="4" s="1"/>
  <c r="CP13" i="4"/>
  <c r="DB13" i="4" s="1"/>
  <c r="CO13" i="4"/>
  <c r="DA13" i="4" s="1"/>
  <c r="CN13" i="4"/>
  <c r="CZ13" i="4" s="1"/>
  <c r="CM13" i="4"/>
  <c r="CY13" i="4" s="1"/>
  <c r="CL13" i="4"/>
  <c r="CX13" i="4" s="1"/>
  <c r="CK13" i="4"/>
  <c r="CW13" i="4" s="1"/>
  <c r="CJ13" i="4"/>
  <c r="CI13" i="4"/>
  <c r="CH13" i="4"/>
  <c r="CG13" i="4"/>
  <c r="CF13" i="4"/>
  <c r="CE13" i="4"/>
  <c r="CD13" i="4"/>
  <c r="CC13" i="4"/>
  <c r="CB13" i="4"/>
  <c r="CA13" i="4"/>
  <c r="BZ13" i="4"/>
  <c r="BY13" i="4"/>
  <c r="D13" i="4"/>
  <c r="CB141" i="8" l="1"/>
  <c r="CG140" i="8"/>
  <c r="BY139" i="8"/>
  <c r="BY141" i="8"/>
  <c r="CD140" i="8"/>
  <c r="CA140" i="8"/>
  <c r="BY140" i="8"/>
  <c r="CI139" i="8"/>
  <c r="CG139" i="8"/>
  <c r="CI136" i="8"/>
  <c r="CF139" i="8"/>
  <c r="CG136" i="8"/>
  <c r="CI135" i="8"/>
  <c r="CA133" i="8"/>
  <c r="CC132" i="8"/>
  <c r="CF131" i="8"/>
  <c r="CG141" i="8"/>
  <c r="CI140" i="8"/>
  <c r="CA139" i="8"/>
  <c r="CA134" i="8"/>
  <c r="CJ141" i="8"/>
  <c r="CC139" i="8"/>
  <c r="CC134" i="8"/>
  <c r="CI133" i="8"/>
  <c r="CJ129" i="8"/>
  <c r="CI128" i="8"/>
  <c r="BZ134" i="8"/>
  <c r="CG133" i="8"/>
  <c r="CI132" i="8"/>
  <c r="CI129" i="8"/>
  <c r="CH128" i="8"/>
  <c r="BY135" i="8"/>
  <c r="BY133" i="8"/>
  <c r="CA132" i="8"/>
  <c r="CG129" i="8"/>
  <c r="CD128" i="8"/>
  <c r="CE136" i="8"/>
  <c r="CA131" i="8"/>
  <c r="CF129" i="8"/>
  <c r="CA128" i="8"/>
  <c r="CJ124" i="8"/>
  <c r="BY124" i="8"/>
  <c r="CA123" i="8"/>
  <c r="BY131" i="8"/>
  <c r="CB129" i="8"/>
  <c r="BZ128" i="8"/>
  <c r="CJ127" i="8"/>
  <c r="CA129" i="8"/>
  <c r="CI127" i="8"/>
  <c r="CF125" i="8"/>
  <c r="CH124" i="8"/>
  <c r="BY129" i="8"/>
  <c r="CG127" i="8"/>
  <c r="CG124" i="8"/>
  <c r="CI123" i="8"/>
  <c r="CG130" i="8"/>
  <c r="BY127" i="8"/>
  <c r="CB124" i="8"/>
  <c r="CF126" i="8"/>
  <c r="BZ124" i="8"/>
  <c r="CC121" i="8"/>
  <c r="CH119" i="8"/>
  <c r="CJ117" i="8"/>
  <c r="BZ117" i="8"/>
  <c r="CD116" i="8"/>
  <c r="CA115" i="8"/>
  <c r="CE126" i="8"/>
  <c r="CA121" i="8"/>
  <c r="CC116" i="8"/>
  <c r="BY121" i="8"/>
  <c r="CE119" i="8"/>
  <c r="CH117" i="8"/>
  <c r="CB116" i="8"/>
  <c r="CF127" i="8"/>
  <c r="CI130" i="8"/>
  <c r="CG125" i="8"/>
  <c r="CI124" i="8"/>
  <c r="CE123" i="8"/>
  <c r="CI121" i="8"/>
  <c r="CI116" i="8"/>
  <c r="CE115" i="8"/>
  <c r="CH113" i="8"/>
  <c r="CF130" i="8"/>
  <c r="CA125" i="8"/>
  <c r="CC124" i="8"/>
  <c r="CC123" i="8"/>
  <c r="CG121" i="8"/>
  <c r="CG116" i="8"/>
  <c r="CD115" i="8"/>
  <c r="CG113" i="8"/>
  <c r="CC122" i="8"/>
  <c r="CI119" i="8"/>
  <c r="BY114" i="8"/>
  <c r="CJ113" i="8"/>
  <c r="CD112" i="8"/>
  <c r="BZ111" i="8"/>
  <c r="CH109" i="8"/>
  <c r="CE108" i="8"/>
  <c r="BZ130" i="8"/>
  <c r="CJ123" i="8"/>
  <c r="CD119" i="8"/>
  <c r="CI113" i="8"/>
  <c r="CB112" i="8"/>
  <c r="BY111" i="8"/>
  <c r="CG109" i="8"/>
  <c r="CJ103" i="8"/>
  <c r="CB103" i="8"/>
  <c r="CB123" i="8"/>
  <c r="CC119" i="8"/>
  <c r="CE113" i="8"/>
  <c r="CA112" i="8"/>
  <c r="CI111" i="8"/>
  <c r="CE109" i="8"/>
  <c r="CB108" i="8"/>
  <c r="CF121" i="8"/>
  <c r="CJ116" i="8"/>
  <c r="CJ114" i="8"/>
  <c r="CD113" i="8"/>
  <c r="BY112" i="8"/>
  <c r="CH111" i="8"/>
  <c r="CF116" i="8"/>
  <c r="CI115" i="8"/>
  <c r="CH114" i="8"/>
  <c r="CE131" i="8"/>
  <c r="CG117" i="8"/>
  <c r="CA116" i="8"/>
  <c r="CH115" i="8"/>
  <c r="CF114" i="8"/>
  <c r="BZ113" i="8"/>
  <c r="CI112" i="8"/>
  <c r="CE111" i="8"/>
  <c r="CA109" i="8"/>
  <c r="CF103" i="8"/>
  <c r="CI125" i="8"/>
  <c r="CE117" i="8"/>
  <c r="BY116" i="8"/>
  <c r="CF115" i="8"/>
  <c r="CE114" i="8"/>
  <c r="BY113" i="8"/>
  <c r="CF112" i="8"/>
  <c r="CD111" i="8"/>
  <c r="CA117" i="8"/>
  <c r="CC110" i="8"/>
  <c r="CF108" i="8"/>
  <c r="CA124" i="8"/>
  <c r="CI109" i="8"/>
  <c r="CA108" i="8"/>
  <c r="CI106" i="8"/>
  <c r="CG105" i="8"/>
  <c r="BZ103" i="8"/>
  <c r="CB100" i="8"/>
  <c r="CH99" i="8"/>
  <c r="CD109" i="8"/>
  <c r="BZ108" i="8"/>
  <c r="BY103" i="8"/>
  <c r="CG99" i="8"/>
  <c r="CC114" i="8"/>
  <c r="CC109" i="8"/>
  <c r="CI103" i="8"/>
  <c r="CJ100" i="8"/>
  <c r="BY100" i="8"/>
  <c r="CF99" i="8"/>
  <c r="CJ112" i="8"/>
  <c r="BY109" i="8"/>
  <c r="CD107" i="8"/>
  <c r="CC106" i="8"/>
  <c r="CC105" i="8"/>
  <c r="CF104" i="8"/>
  <c r="CE112" i="8"/>
  <c r="BZ107" i="8"/>
  <c r="CB106" i="8"/>
  <c r="BZ105" i="8"/>
  <c r="CG103" i="8"/>
  <c r="CG100" i="8"/>
  <c r="BY125" i="8"/>
  <c r="CF111" i="8"/>
  <c r="CJ108" i="8"/>
  <c r="CD103" i="8"/>
  <c r="CA99" i="8"/>
  <c r="CI108" i="8"/>
  <c r="CI99" i="8"/>
  <c r="CC97" i="8"/>
  <c r="CI96" i="8"/>
  <c r="CI100" i="8"/>
  <c r="CD99" i="8"/>
  <c r="CA113" i="8"/>
  <c r="CE100" i="8"/>
  <c r="CC99" i="8"/>
  <c r="CA104" i="8"/>
  <c r="CH103" i="8"/>
  <c r="CD100" i="8"/>
  <c r="BZ99" i="8"/>
  <c r="BY97" i="8"/>
  <c r="CE96" i="8"/>
  <c r="BZ95" i="8"/>
  <c r="CH93" i="8"/>
  <c r="BZ93" i="8"/>
  <c r="CD91" i="8"/>
  <c r="BY104" i="8"/>
  <c r="CC103" i="8"/>
  <c r="BY99" i="8"/>
  <c r="CI97" i="8"/>
  <c r="CC96" i="8"/>
  <c r="CC115" i="8"/>
  <c r="CA103" i="8"/>
  <c r="CE102" i="8"/>
  <c r="CH97" i="8"/>
  <c r="CB96" i="8"/>
  <c r="CH95" i="8"/>
  <c r="CF93" i="8"/>
  <c r="CH105" i="8"/>
  <c r="CA102" i="8"/>
  <c r="CD95" i="8"/>
  <c r="BY93" i="8"/>
  <c r="CB91" i="8"/>
  <c r="CH89" i="8"/>
  <c r="CC87" i="8"/>
  <c r="BY95" i="8"/>
  <c r="BZ91" i="8"/>
  <c r="CG89" i="8"/>
  <c r="CB87" i="8"/>
  <c r="CE86" i="8"/>
  <c r="CH85" i="8"/>
  <c r="CG83" i="8"/>
  <c r="CF82" i="8"/>
  <c r="BY91" i="8"/>
  <c r="CF89" i="8"/>
  <c r="BZ87" i="8"/>
  <c r="CG85" i="8"/>
  <c r="CD83" i="8"/>
  <c r="CC79" i="8"/>
  <c r="CD89" i="8"/>
  <c r="BY87" i="8"/>
  <c r="CF85" i="8"/>
  <c r="CC83" i="8"/>
  <c r="CJ79" i="8"/>
  <c r="CB79" i="8"/>
  <c r="CD97" i="8"/>
  <c r="CJ91" i="8"/>
  <c r="CC89" i="8"/>
  <c r="CJ87" i="8"/>
  <c r="CA86" i="8"/>
  <c r="CD85" i="8"/>
  <c r="CH84" i="8"/>
  <c r="CB83" i="8"/>
  <c r="CJ96" i="8"/>
  <c r="CG93" i="8"/>
  <c r="CH91" i="8"/>
  <c r="BZ89" i="8"/>
  <c r="CH87" i="8"/>
  <c r="CC85" i="8"/>
  <c r="CA83" i="8"/>
  <c r="CJ110" i="8"/>
  <c r="BY96" i="8"/>
  <c r="CI95" i="8"/>
  <c r="CJ94" i="8"/>
  <c r="CD93" i="8"/>
  <c r="CG91" i="8"/>
  <c r="CI90" i="8"/>
  <c r="BY89" i="8"/>
  <c r="CC93" i="8"/>
  <c r="CF90" i="8"/>
  <c r="CI86" i="8"/>
  <c r="BY83" i="8"/>
  <c r="CC82" i="8"/>
  <c r="CC81" i="8"/>
  <c r="BY79" i="8"/>
  <c r="CF78" i="8"/>
  <c r="CA75" i="8"/>
  <c r="CD101" i="8"/>
  <c r="CE95" i="8"/>
  <c r="CB88" i="8"/>
  <c r="CG87" i="8"/>
  <c r="CF84" i="8"/>
  <c r="CA82" i="8"/>
  <c r="BY75" i="8"/>
  <c r="CD87" i="8"/>
  <c r="CE84" i="8"/>
  <c r="BZ82" i="8"/>
  <c r="CF92" i="8"/>
  <c r="CI79" i="8"/>
  <c r="CA78" i="8"/>
  <c r="CA111" i="8"/>
  <c r="BZ85" i="8"/>
  <c r="CJ83" i="8"/>
  <c r="CF79" i="8"/>
  <c r="CF75" i="8"/>
  <c r="CJ70" i="8"/>
  <c r="CB70" i="8"/>
  <c r="CC91" i="8"/>
  <c r="BY85" i="8"/>
  <c r="CI83" i="8"/>
  <c r="CI82" i="8"/>
  <c r="CD79" i="8"/>
  <c r="CI78" i="8"/>
  <c r="CD75" i="8"/>
  <c r="CE94" i="8"/>
  <c r="CG79" i="8"/>
  <c r="CG73" i="8"/>
  <c r="CJ72" i="8"/>
  <c r="CD70" i="8"/>
  <c r="CF68" i="8"/>
  <c r="CB67" i="8"/>
  <c r="CH66" i="8"/>
  <c r="CC65" i="8"/>
  <c r="CA79" i="8"/>
  <c r="CC77" i="8"/>
  <c r="CI75" i="8"/>
  <c r="CC73" i="8"/>
  <c r="CG72" i="8"/>
  <c r="CC70" i="8"/>
  <c r="CE68" i="8"/>
  <c r="CG66" i="8"/>
  <c r="CB65" i="8"/>
  <c r="CF61" i="8"/>
  <c r="CJ59" i="8"/>
  <c r="CB59" i="8"/>
  <c r="CH82" i="8"/>
  <c r="CH78" i="8"/>
  <c r="BY77" i="8"/>
  <c r="CG75" i="8"/>
  <c r="CE72" i="8"/>
  <c r="CA70" i="8"/>
  <c r="CD66" i="8"/>
  <c r="CJ86" i="8"/>
  <c r="BZ78" i="8"/>
  <c r="CC75" i="8"/>
  <c r="BY73" i="8"/>
  <c r="CB72" i="8"/>
  <c r="BZ70" i="8"/>
  <c r="CC68" i="8"/>
  <c r="CC66" i="8"/>
  <c r="CJ65" i="8"/>
  <c r="CD61" i="8"/>
  <c r="CH59" i="8"/>
  <c r="BZ59" i="8"/>
  <c r="CD57" i="8"/>
  <c r="CA76" i="8"/>
  <c r="CA72" i="8"/>
  <c r="BY70" i="8"/>
  <c r="BZ68" i="8"/>
  <c r="CH67" i="8"/>
  <c r="CB66" i="8"/>
  <c r="CI65" i="8"/>
  <c r="BZ83" i="8"/>
  <c r="CI70" i="8"/>
  <c r="CA66" i="8"/>
  <c r="CF65" i="8"/>
  <c r="CJ61" i="8"/>
  <c r="CB61" i="8"/>
  <c r="CH70" i="8"/>
  <c r="CJ66" i="8"/>
  <c r="BZ66" i="8"/>
  <c r="CE65" i="8"/>
  <c r="CI61" i="8"/>
  <c r="CA61" i="8"/>
  <c r="BZ64" i="8"/>
  <c r="CC61" i="8"/>
  <c r="CC59" i="8"/>
  <c r="CC57" i="8"/>
  <c r="CD55" i="8"/>
  <c r="CI54" i="8"/>
  <c r="BY53" i="8"/>
  <c r="CD65" i="8"/>
  <c r="CJ63" i="8"/>
  <c r="BZ61" i="8"/>
  <c r="BY59" i="8"/>
  <c r="BZ57" i="8"/>
  <c r="CC55" i="8"/>
  <c r="CD51" i="8"/>
  <c r="CI50" i="8"/>
  <c r="BY49" i="8"/>
  <c r="CD74" i="8"/>
  <c r="CG70" i="8"/>
  <c r="CG68" i="8"/>
  <c r="CI63" i="8"/>
  <c r="BY61" i="8"/>
  <c r="BY57" i="8"/>
  <c r="CB55" i="8"/>
  <c r="CH53" i="8"/>
  <c r="CC51" i="8"/>
  <c r="CH73" i="8"/>
  <c r="CE63" i="8"/>
  <c r="BZ55" i="8"/>
  <c r="CG53" i="8"/>
  <c r="CB51" i="8"/>
  <c r="CE50" i="8"/>
  <c r="CH49" i="8"/>
  <c r="CI66" i="8"/>
  <c r="CA63" i="8"/>
  <c r="BY55" i="8"/>
  <c r="CF53" i="8"/>
  <c r="BZ51" i="8"/>
  <c r="CG49" i="8"/>
  <c r="CE67" i="8"/>
  <c r="BY66" i="8"/>
  <c r="BZ63" i="8"/>
  <c r="CH57" i="8"/>
  <c r="CJ55" i="8"/>
  <c r="CA54" i="8"/>
  <c r="CD53" i="8"/>
  <c r="BY51" i="8"/>
  <c r="CB50" i="8"/>
  <c r="CF49" i="8"/>
  <c r="CC128" i="8"/>
  <c r="CE64" i="8"/>
  <c r="CG61" i="8"/>
  <c r="CD59" i="8"/>
  <c r="CF57" i="8"/>
  <c r="CG55" i="8"/>
  <c r="CJ54" i="8"/>
  <c r="BZ53" i="8"/>
  <c r="CH51" i="8"/>
  <c r="CH55" i="8"/>
  <c r="CC53" i="8"/>
  <c r="CH46" i="8"/>
  <c r="CJ45" i="8"/>
  <c r="CG38" i="8"/>
  <c r="BY38" i="8"/>
  <c r="CG34" i="8"/>
  <c r="BY34" i="8"/>
  <c r="CG30" i="8"/>
  <c r="BY30" i="8"/>
  <c r="CE81" i="8"/>
  <c r="CG59" i="8"/>
  <c r="CG46" i="8"/>
  <c r="CI45" i="8"/>
  <c r="CA44" i="8"/>
  <c r="CJ51" i="8"/>
  <c r="CH45" i="8"/>
  <c r="CH52" i="8"/>
  <c r="CG51" i="8"/>
  <c r="CD49" i="8"/>
  <c r="CA46" i="8"/>
  <c r="CJ39" i="8"/>
  <c r="CB39" i="8"/>
  <c r="CD38" i="8"/>
  <c r="CJ35" i="8"/>
  <c r="CB35" i="8"/>
  <c r="CD34" i="8"/>
  <c r="CJ31" i="8"/>
  <c r="CA69" i="8"/>
  <c r="BY62" i="8"/>
  <c r="CG57" i="8"/>
  <c r="CH61" i="8"/>
  <c r="BZ49" i="8"/>
  <c r="CJ50" i="8"/>
  <c r="CA50" i="8"/>
  <c r="CD44" i="8"/>
  <c r="CB41" i="8"/>
  <c r="CI39" i="8"/>
  <c r="BZ34" i="8"/>
  <c r="CB31" i="8"/>
  <c r="CF30" i="8"/>
  <c r="CD27" i="8"/>
  <c r="CI26" i="8"/>
  <c r="BY26" i="8"/>
  <c r="CC49" i="8"/>
  <c r="CC44" i="8"/>
  <c r="CI42" i="8"/>
  <c r="CA41" i="8"/>
  <c r="CG39" i="8"/>
  <c r="CI38" i="8"/>
  <c r="BZ37" i="8"/>
  <c r="CG42" i="8"/>
  <c r="CF39" i="8"/>
  <c r="CH38" i="8"/>
  <c r="CI35" i="8"/>
  <c r="BY31" i="8"/>
  <c r="CC30" i="8"/>
  <c r="CG26" i="8"/>
  <c r="BZ22" i="8"/>
  <c r="CC45" i="8"/>
  <c r="CF42" i="8"/>
  <c r="CD39" i="8"/>
  <c r="CF38" i="8"/>
  <c r="CG35" i="8"/>
  <c r="CI34" i="8"/>
  <c r="CA45" i="8"/>
  <c r="CC42" i="8"/>
  <c r="CA39" i="8"/>
  <c r="CC38" i="8"/>
  <c r="CF35" i="8"/>
  <c r="CH34" i="8"/>
  <c r="CI31" i="8"/>
  <c r="BZ30" i="8"/>
  <c r="CG44" i="8"/>
  <c r="CE41" i="8"/>
  <c r="CC37" i="8"/>
  <c r="CB36" i="8"/>
  <c r="BY35" i="8"/>
  <c r="CA34" i="8"/>
  <c r="CD31" i="8"/>
  <c r="CH30" i="8"/>
  <c r="BY42" i="8"/>
  <c r="CI30" i="8"/>
  <c r="CJ27" i="8"/>
  <c r="CH26" i="8"/>
  <c r="BZ24" i="8"/>
  <c r="CF23" i="8"/>
  <c r="CA22" i="8"/>
  <c r="CH21" i="8"/>
  <c r="CD18" i="8"/>
  <c r="CG16" i="8"/>
  <c r="CB15" i="8"/>
  <c r="CJ11" i="8"/>
  <c r="CB11" i="8"/>
  <c r="CJ7" i="8"/>
  <c r="CB7" i="8"/>
  <c r="BZ45" i="8"/>
  <c r="CJ33" i="8"/>
  <c r="CD30" i="8"/>
  <c r="CI27" i="8"/>
  <c r="CF26" i="8"/>
  <c r="CD23" i="8"/>
  <c r="BY22" i="8"/>
  <c r="CF21" i="8"/>
  <c r="CC18" i="8"/>
  <c r="CJ17" i="8"/>
  <c r="BZ17" i="8"/>
  <c r="CE16" i="8"/>
  <c r="CA15" i="8"/>
  <c r="CI11" i="8"/>
  <c r="CA11" i="8"/>
  <c r="CG8" i="8"/>
  <c r="BY8" i="8"/>
  <c r="CI7" i="8"/>
  <c r="CA7" i="8"/>
  <c r="CA38" i="8"/>
  <c r="CH37" i="8"/>
  <c r="CG31" i="8"/>
  <c r="CA30" i="8"/>
  <c r="CG27" i="8"/>
  <c r="CD26" i="8"/>
  <c r="CI22" i="8"/>
  <c r="CA18" i="8"/>
  <c r="CB17" i="8"/>
  <c r="BY5" i="8"/>
  <c r="BZ48" i="8"/>
  <c r="BZ38" i="8"/>
  <c r="CE37" i="8"/>
  <c r="CF31" i="8"/>
  <c r="CF27" i="8"/>
  <c r="CC26" i="8"/>
  <c r="CG24" i="8"/>
  <c r="CA23" i="8"/>
  <c r="CH22" i="8"/>
  <c r="CC21" i="8"/>
  <c r="BZ18" i="8"/>
  <c r="CC16" i="8"/>
  <c r="CI15" i="8"/>
  <c r="BY15" i="8"/>
  <c r="CG11" i="8"/>
  <c r="BY11" i="8"/>
  <c r="CG7" i="8"/>
  <c r="BY7" i="8"/>
  <c r="CC11" i="8"/>
  <c r="CG9" i="8"/>
  <c r="CI8" i="8"/>
  <c r="BY39" i="8"/>
  <c r="CE36" i="8"/>
  <c r="CA31" i="8"/>
  <c r="CE27" i="8"/>
  <c r="CA26" i="8"/>
  <c r="CE24" i="8"/>
  <c r="BY23" i="8"/>
  <c r="CG22" i="8"/>
  <c r="CB21" i="8"/>
  <c r="CI18" i="8"/>
  <c r="BY18" i="8"/>
  <c r="CG15" i="8"/>
  <c r="CF11" i="8"/>
  <c r="CF7" i="8"/>
  <c r="CI41" i="8"/>
  <c r="CC29" i="8"/>
  <c r="CF25" i="8"/>
  <c r="CI21" i="8"/>
  <c r="CD20" i="8"/>
  <c r="CJ19" i="8"/>
  <c r="CF18" i="8"/>
  <c r="BY9" i="8"/>
  <c r="CA8" i="8"/>
  <c r="BY47" i="8"/>
  <c r="CC43" i="8"/>
  <c r="CC40" i="8"/>
  <c r="CD36" i="8"/>
  <c r="CF34" i="8"/>
  <c r="CB27" i="8"/>
  <c r="BZ26" i="8"/>
  <c r="CF22" i="8"/>
  <c r="CH18" i="8"/>
  <c r="BZ46" i="8"/>
  <c r="CB32" i="8"/>
  <c r="CC22" i="8"/>
  <c r="BY19" i="8"/>
  <c r="CH16" i="8"/>
  <c r="CC7" i="8"/>
  <c r="CI46" i="8"/>
  <c r="BY43" i="8"/>
  <c r="BY40" i="8"/>
  <c r="CD35" i="8"/>
  <c r="CC34" i="8"/>
  <c r="CE29" i="8"/>
  <c r="BY28" i="8"/>
  <c r="BY27" i="8"/>
  <c r="CH25" i="8"/>
  <c r="CC24" i="8"/>
  <c r="CI23" i="8"/>
  <c r="CD22" i="8"/>
  <c r="CJ21" i="8"/>
  <c r="BZ21" i="8"/>
  <c r="CE20" i="8"/>
  <c r="CG18" i="8"/>
  <c r="CC17" i="8"/>
  <c r="CJ16" i="8"/>
  <c r="BY16" i="8"/>
  <c r="CE15" i="8"/>
  <c r="CD11" i="8"/>
  <c r="CH9" i="8"/>
  <c r="BZ9" i="8"/>
  <c r="CJ8" i="8"/>
  <c r="CB8" i="8"/>
  <c r="CD7" i="8"/>
  <c r="CH5" i="8"/>
  <c r="BZ5" i="8"/>
  <c r="CA35" i="8"/>
  <c r="CB24" i="8"/>
  <c r="CG23" i="8"/>
  <c r="CD15" i="8"/>
  <c r="CG5" i="8"/>
  <c r="CD10" i="8"/>
  <c r="CD14" i="8"/>
  <c r="CF32" i="8"/>
  <c r="CI5" i="8"/>
  <c r="CF15" i="8"/>
  <c r="CG20" i="8"/>
  <c r="CA21" i="8"/>
  <c r="CB28" i="8"/>
  <c r="CJ9" i="8"/>
  <c r="CF16" i="8"/>
  <c r="CE28" i="8"/>
  <c r="CE19" i="8"/>
  <c r="CF19" i="8"/>
  <c r="BZ23" i="8"/>
  <c r="CE33" i="8"/>
  <c r="CE38" i="8"/>
  <c r="CA20" i="8"/>
  <c r="CG25" i="8"/>
  <c r="CF29" i="8"/>
  <c r="CA17" i="8"/>
  <c r="CF28" i="8"/>
  <c r="CH43" i="8"/>
  <c r="CE43" i="8"/>
  <c r="CB45" i="8"/>
  <c r="BY37" i="8"/>
  <c r="CF41" i="8"/>
  <c r="BZ41" i="8"/>
  <c r="CA27" i="8"/>
  <c r="CH40" i="8"/>
  <c r="CA40" i="8"/>
  <c r="CJ56" i="8"/>
  <c r="CD60" i="8"/>
  <c r="CJ18" i="8"/>
  <c r="CB30" i="8"/>
  <c r="CH39" i="8"/>
  <c r="CI71" i="8"/>
  <c r="CD56" i="8"/>
  <c r="CE56" i="8"/>
  <c r="CD42" i="8"/>
  <c r="CD47" i="8"/>
  <c r="CF47" i="8"/>
  <c r="CB48" i="8"/>
  <c r="CI48" i="8"/>
  <c r="BZ58" i="8"/>
  <c r="CJ67" i="8"/>
  <c r="CI59" i="8"/>
  <c r="CH71" i="8"/>
  <c r="CE71" i="8"/>
  <c r="CH50" i="8"/>
  <c r="BY69" i="8"/>
  <c r="CF69" i="8"/>
  <c r="CB69" i="8"/>
  <c r="BZ54" i="8"/>
  <c r="CI57" i="8"/>
  <c r="CB49" i="8"/>
  <c r="CJ53" i="8"/>
  <c r="CE73" i="8"/>
  <c r="BZ74" i="8"/>
  <c r="CH76" i="8"/>
  <c r="CJ76" i="8"/>
  <c r="CB76" i="8"/>
  <c r="BZ65" i="8"/>
  <c r="BZ67" i="8"/>
  <c r="CE75" i="8"/>
  <c r="BY64" i="8"/>
  <c r="CA80" i="8"/>
  <c r="CH72" i="8"/>
  <c r="BZ72" i="8"/>
  <c r="CG77" i="8"/>
  <c r="CB78" i="8"/>
  <c r="CH77" i="8"/>
  <c r="CD98" i="8"/>
  <c r="CB98" i="8"/>
  <c r="CH98" i="8"/>
  <c r="BY88" i="8"/>
  <c r="CC92" i="8"/>
  <c r="BZ79" i="8"/>
  <c r="CI92" i="8"/>
  <c r="CB75" i="8"/>
  <c r="BY86" i="8"/>
  <c r="CJ88" i="8"/>
  <c r="BY90" i="8"/>
  <c r="CD94" i="8"/>
  <c r="BY82" i="8"/>
  <c r="CE90" i="8"/>
  <c r="CA87" i="8"/>
  <c r="BY106" i="8"/>
  <c r="CE87" i="8"/>
  <c r="CA93" i="8"/>
  <c r="CB85" i="8"/>
  <c r="CA97" i="8"/>
  <c r="CC104" i="8"/>
  <c r="CG104" i="8"/>
  <c r="CI105" i="8"/>
  <c r="CJ106" i="8"/>
  <c r="CI104" i="8"/>
  <c r="CF110" i="8"/>
  <c r="CD108" i="8"/>
  <c r="BY132" i="8"/>
  <c r="CJ118" i="8"/>
  <c r="BZ114" i="8"/>
  <c r="CG111" i="8"/>
  <c r="BZ122" i="8"/>
  <c r="BY137" i="8"/>
  <c r="CC137" i="8"/>
  <c r="BZ125" i="8"/>
  <c r="CH123" i="8"/>
  <c r="CD125" i="8"/>
  <c r="CC126" i="8"/>
  <c r="CE127" i="8"/>
  <c r="CD131" i="8"/>
  <c r="BZ138" i="8"/>
  <c r="CF132" i="8"/>
  <c r="CC138" i="8"/>
  <c r="CF133" i="8"/>
  <c r="CE133" i="8"/>
  <c r="CG134" i="8"/>
  <c r="CF134" i="8"/>
  <c r="CF136" i="8"/>
  <c r="CD136" i="8"/>
  <c r="CC140" i="8"/>
  <c r="CF140" i="8"/>
  <c r="CB139" i="8"/>
  <c r="CG33" i="8"/>
  <c r="CH60" i="8"/>
  <c r="CB34" i="8"/>
  <c r="CJ71" i="8"/>
  <c r="BZ73" i="8"/>
  <c r="CA65" i="8"/>
  <c r="CD67" i="8"/>
  <c r="CC72" i="8"/>
  <c r="CC98" i="8"/>
  <c r="CG92" i="8"/>
  <c r="CG95" i="8"/>
  <c r="CH110" i="8"/>
  <c r="BZ109" i="8"/>
  <c r="CG126" i="8"/>
  <c r="CD127" i="8"/>
  <c r="CF135" i="8"/>
  <c r="CB140" i="8"/>
  <c r="CE141" i="8"/>
  <c r="CH8" i="8"/>
  <c r="CJ23" i="8"/>
  <c r="CE32" i="8"/>
  <c r="CC8" i="8"/>
  <c r="CG21" i="8"/>
  <c r="CJ24" i="8"/>
  <c r="CH29" i="8"/>
  <c r="CD19" i="8"/>
  <c r="CE47" i="8"/>
  <c r="CA10" i="8"/>
  <c r="CJ40" i="8"/>
  <c r="CD9" i="8"/>
  <c r="BZ15" i="8"/>
  <c r="CF33" i="8"/>
  <c r="CG48" i="8"/>
  <c r="BY25" i="8"/>
  <c r="CB25" i="8"/>
  <c r="CD29" i="8"/>
  <c r="CG17" i="8"/>
  <c r="CE25" i="8"/>
  <c r="BZ43" i="8"/>
  <c r="CH68" i="8"/>
  <c r="CI36" i="8"/>
  <c r="CC27" i="8"/>
  <c r="BZ40" i="8"/>
  <c r="BY36" i="8"/>
  <c r="CG60" i="8"/>
  <c r="CI60" i="8"/>
  <c r="CJ30" i="8"/>
  <c r="BZ35" i="8"/>
  <c r="CG56" i="8"/>
  <c r="CC39" i="8"/>
  <c r="CI47" i="8"/>
  <c r="CD48" i="8"/>
  <c r="CG63" i="8"/>
  <c r="CE42" i="8"/>
  <c r="CC58" i="8"/>
  <c r="CJ62" i="8"/>
  <c r="BZ62" i="8"/>
  <c r="BZ71" i="8"/>
  <c r="CD80" i="8"/>
  <c r="BZ50" i="8"/>
  <c r="CJ52" i="8"/>
  <c r="CE54" i="8"/>
  <c r="CF54" i="8"/>
  <c r="CC52" i="8"/>
  <c r="CH64" i="8"/>
  <c r="CA53" i="8"/>
  <c r="CF67" i="8"/>
  <c r="CJ49" i="8"/>
  <c r="CG67" i="8"/>
  <c r="BY68" i="8"/>
  <c r="BY67" i="8"/>
  <c r="BZ76" i="8"/>
  <c r="CC67" i="8"/>
  <c r="CJ64" i="8"/>
  <c r="CC74" i="8"/>
  <c r="CB80" i="8"/>
  <c r="CJ80" i="8"/>
  <c r="CI72" i="8"/>
  <c r="CF81" i="8"/>
  <c r="CJ81" i="8"/>
  <c r="CD77" i="8"/>
  <c r="CE66" i="8"/>
  <c r="CG78" i="8"/>
  <c r="CD88" i="8"/>
  <c r="CH79" i="8"/>
  <c r="CB102" i="8"/>
  <c r="CJ75" i="8"/>
  <c r="CE82" i="8"/>
  <c r="CG94" i="8"/>
  <c r="CF83" i="8"/>
  <c r="CB84" i="8"/>
  <c r="CI87" i="8"/>
  <c r="CJ99" i="8"/>
  <c r="CI93" i="8"/>
  <c r="CF100" i="8"/>
  <c r="CI101" i="8"/>
  <c r="CG101" i="8"/>
  <c r="CB107" i="8"/>
  <c r="CE107" i="8"/>
  <c r="CC102" i="8"/>
  <c r="CF105" i="8"/>
  <c r="CA105" i="8"/>
  <c r="CA106" i="8"/>
  <c r="CF106" i="8"/>
  <c r="CJ102" i="8"/>
  <c r="CG110" i="8"/>
  <c r="CI118" i="8"/>
  <c r="CC118" i="8"/>
  <c r="CG118" i="8"/>
  <c r="CD120" i="8"/>
  <c r="BY120" i="8"/>
  <c r="CG120" i="8"/>
  <c r="CI114" i="8"/>
  <c r="CC117" i="8"/>
  <c r="CB117" i="8"/>
  <c r="BZ119" i="8"/>
  <c r="CH112" i="8"/>
  <c r="CB114" i="8"/>
  <c r="CJ122" i="8"/>
  <c r="CH137" i="8"/>
  <c r="CJ137" i="8"/>
  <c r="CG114" i="8"/>
  <c r="BZ115" i="8"/>
  <c r="BY126" i="8"/>
  <c r="BZ123" i="8"/>
  <c r="CI126" i="8"/>
  <c r="CD126" i="8"/>
  <c r="CC130" i="8"/>
  <c r="CC127" i="8"/>
  <c r="BY130" i="8"/>
  <c r="CJ138" i="8"/>
  <c r="CA138" i="8"/>
  <c r="CG131" i="8"/>
  <c r="CI131" i="8"/>
  <c r="CJ135" i="8"/>
  <c r="CF141" i="8"/>
  <c r="BZ141" i="8"/>
  <c r="CC141" i="8"/>
  <c r="CF14" i="8"/>
  <c r="CJ25" i="8"/>
  <c r="CJ29" i="8"/>
  <c r="CE22" i="8"/>
  <c r="CB43" i="8"/>
  <c r="CD37" i="8"/>
  <c r="CC41" i="8"/>
  <c r="CA68" i="8"/>
  <c r="CG64" i="8"/>
  <c r="CF70" i="8"/>
  <c r="CD86" i="8"/>
  <c r="CD90" i="8"/>
  <c r="BZ106" i="8"/>
  <c r="CF119" i="8"/>
  <c r="CJ125" i="8"/>
  <c r="CE130" i="8"/>
  <c r="BZ132" i="8"/>
  <c r="BZ133" i="8"/>
  <c r="CF9" i="8"/>
  <c r="BZ16" i="8"/>
  <c r="CE14" i="8"/>
  <c r="CF10" i="8"/>
  <c r="CH19" i="8"/>
  <c r="CI32" i="8"/>
  <c r="CE11" i="8"/>
  <c r="BY14" i="8"/>
  <c r="BY21" i="8"/>
  <c r="CI24" i="8"/>
  <c r="BY24" i="8"/>
  <c r="CJ32" i="8"/>
  <c r="BZ10" i="8"/>
  <c r="CI10" i="8"/>
  <c r="CA14" i="8"/>
  <c r="BY20" i="8"/>
  <c r="BZ7" i="8"/>
  <c r="CJ15" i="8"/>
  <c r="CE23" i="8"/>
  <c r="CH28" i="8"/>
  <c r="CB33" i="8"/>
  <c r="CF58" i="8"/>
  <c r="CF20" i="8"/>
  <c r="CB29" i="8"/>
  <c r="BY17" i="8"/>
  <c r="CC28" i="8"/>
  <c r="CE31" i="8"/>
  <c r="CD43" i="8"/>
  <c r="CE35" i="8"/>
  <c r="CF37" i="8"/>
  <c r="CJ37" i="8"/>
  <c r="CA36" i="8"/>
  <c r="CH41" i="8"/>
  <c r="CF40" i="8"/>
  <c r="CI40" i="8"/>
  <c r="CB37" i="8"/>
  <c r="BY60" i="8"/>
  <c r="CE60" i="8"/>
  <c r="CB22" i="8"/>
  <c r="CH35" i="8"/>
  <c r="BY56" i="8"/>
  <c r="CB56" i="8"/>
  <c r="CI44" i="8"/>
  <c r="CD45" i="8"/>
  <c r="CF48" i="8"/>
  <c r="CB54" i="8"/>
  <c r="CA47" i="8"/>
  <c r="CJ48" i="8"/>
  <c r="CH44" i="8"/>
  <c r="CB44" i="8"/>
  <c r="CG58" i="8"/>
  <c r="CE62" i="8"/>
  <c r="CA62" i="8"/>
  <c r="CD71" i="8"/>
  <c r="CB71" i="8"/>
  <c r="CJ69" i="8"/>
  <c r="CE69" i="8"/>
  <c r="CG54" i="8"/>
  <c r="CE61" i="8"/>
  <c r="CI53" i="8"/>
  <c r="CJ68" i="8"/>
  <c r="CD73" i="8"/>
  <c r="CJ73" i="8"/>
  <c r="CE74" i="8"/>
  <c r="CI67" i="8"/>
  <c r="CI76" i="8"/>
  <c r="CE76" i="8"/>
  <c r="CG65" i="8"/>
  <c r="CD68" i="8"/>
  <c r="BY63" i="8"/>
  <c r="CB64" i="8"/>
  <c r="CB77" i="8"/>
  <c r="CH80" i="8"/>
  <c r="BY80" i="8"/>
  <c r="CH81" i="8"/>
  <c r="BZ77" i="8"/>
  <c r="CI77" i="8"/>
  <c r="BY78" i="8"/>
  <c r="CF98" i="8"/>
  <c r="CH92" i="8"/>
  <c r="CI88" i="8"/>
  <c r="CC86" i="8"/>
  <c r="BZ92" i="8"/>
  <c r="CA84" i="8"/>
  <c r="CC90" i="8"/>
  <c r="BY94" i="8"/>
  <c r="CE83" i="8"/>
  <c r="CE92" i="8"/>
  <c r="CE93" i="8"/>
  <c r="CA89" i="8"/>
  <c r="CJ95" i="8"/>
  <c r="CA95" i="8"/>
  <c r="CB93" i="8"/>
  <c r="CF101" i="8"/>
  <c r="CA101" i="8"/>
  <c r="CH102" i="8"/>
  <c r="CH104" i="8"/>
  <c r="CH107" i="8"/>
  <c r="CE105" i="8"/>
  <c r="CE110" i="8"/>
  <c r="CE99" i="8"/>
  <c r="CJ109" i="8"/>
  <c r="CA118" i="8"/>
  <c r="CA114" i="8"/>
  <c r="CG119" i="8"/>
  <c r="CE122" i="8"/>
  <c r="BZ112" i="8"/>
  <c r="CB122" i="8"/>
  <c r="CD122" i="8"/>
  <c r="CF137" i="8"/>
  <c r="BZ137" i="8"/>
  <c r="CF113" i="8"/>
  <c r="CG115" i="8"/>
  <c r="BY122" i="8"/>
  <c r="CJ121" i="8"/>
  <c r="CE125" i="8"/>
  <c r="CA126" i="8"/>
  <c r="CC136" i="8"/>
  <c r="CA127" i="8"/>
  <c r="CC133" i="8"/>
  <c r="CB127" i="8"/>
  <c r="CG128" i="8"/>
  <c r="CC131" i="8"/>
  <c r="CB138" i="8"/>
  <c r="BY138" i="8"/>
  <c r="CJ132" i="8"/>
  <c r="CE134" i="8"/>
  <c r="CB135" i="8"/>
  <c r="CE135" i="8"/>
  <c r="BY134" i="8"/>
  <c r="CH141" i="8"/>
  <c r="CA141" i="8"/>
  <c r="BZ140" i="8"/>
  <c r="BZ32" i="8"/>
  <c r="BY10" i="8"/>
  <c r="CF8" i="8"/>
  <c r="CB14" i="8"/>
  <c r="CJ26" i="8"/>
  <c r="BY44" i="8"/>
  <c r="CC48" i="8"/>
  <c r="CA52" i="8"/>
  <c r="CD63" i="8"/>
  <c r="BY101" i="8"/>
  <c r="CG107" i="8"/>
  <c r="CF102" i="8"/>
  <c r="CD106" i="8"/>
  <c r="CI107" i="8"/>
  <c r="CC112" i="8"/>
  <c r="CF123" i="8"/>
  <c r="BZ121" i="8"/>
  <c r="CJ134" i="8"/>
  <c r="BZ20" i="8"/>
  <c r="BZ19" i="8"/>
  <c r="CA32" i="8"/>
  <c r="CG32" i="8"/>
  <c r="CA9" i="8"/>
  <c r="CG14" i="8"/>
  <c r="CE17" i="8"/>
  <c r="CA24" i="8"/>
  <c r="CG36" i="8"/>
  <c r="CH10" i="8"/>
  <c r="BZ14" i="8"/>
  <c r="CI14" i="8"/>
  <c r="CJ20" i="8"/>
  <c r="CB10" i="8"/>
  <c r="CE21" i="8"/>
  <c r="CI33" i="8"/>
  <c r="BZ33" i="8"/>
  <c r="CE9" i="8"/>
  <c r="CD25" i="8"/>
  <c r="CI29" i="8"/>
  <c r="CI19" i="8"/>
  <c r="CE34" i="8"/>
  <c r="CG43" i="8"/>
  <c r="CE39" i="8"/>
  <c r="CD40" i="8"/>
  <c r="CC60" i="8"/>
  <c r="CB60" i="8"/>
  <c r="CJ22" i="8"/>
  <c r="BZ31" i="8"/>
  <c r="CC56" i="8"/>
  <c r="CA56" i="8"/>
  <c r="CJ42" i="8"/>
  <c r="CG45" i="8"/>
  <c r="CE49" i="8"/>
  <c r="CC47" i="8"/>
  <c r="CA48" i="8"/>
  <c r="BZ44" i="8"/>
  <c r="BY58" i="8"/>
  <c r="CI58" i="8"/>
  <c r="CF52" i="8"/>
  <c r="CG71" i="8"/>
  <c r="CA71" i="8"/>
  <c r="CG50" i="8"/>
  <c r="CC62" i="8"/>
  <c r="BZ52" i="8"/>
  <c r="BY54" i="8"/>
  <c r="CI62" i="8"/>
  <c r="CG52" i="8"/>
  <c r="CA49" i="8"/>
  <c r="CE59" i="8"/>
  <c r="CF59" i="8"/>
  <c r="CB68" i="8"/>
  <c r="CA73" i="8"/>
  <c r="CF66" i="8"/>
  <c r="CF76" i="8"/>
  <c r="CA55" i="8"/>
  <c r="BY65" i="8"/>
  <c r="CB73" i="8"/>
  <c r="CH63" i="8"/>
  <c r="CE79" i="8"/>
  <c r="BZ80" i="8"/>
  <c r="CF72" i="8"/>
  <c r="CI81" i="8"/>
  <c r="CA77" i="8"/>
  <c r="CC78" i="8"/>
  <c r="CE78" i="8"/>
  <c r="CG98" i="8"/>
  <c r="CI98" i="8"/>
  <c r="CE88" i="8"/>
  <c r="CJ92" i="8"/>
  <c r="CJ93" i="8"/>
  <c r="CB82" i="8"/>
  <c r="CF88" i="8"/>
  <c r="CH88" i="8"/>
  <c r="BZ84" i="8"/>
  <c r="CD84" i="8"/>
  <c r="BZ88" i="8"/>
  <c r="CH94" i="8"/>
  <c r="CF94" i="8"/>
  <c r="CF86" i="8"/>
  <c r="CA94" i="8"/>
  <c r="CA96" i="8"/>
  <c r="CI89" i="8"/>
  <c r="CB95" i="8"/>
  <c r="CE97" i="8"/>
  <c r="CE101" i="8"/>
  <c r="CF107" i="8"/>
  <c r="CJ107" i="8"/>
  <c r="BZ102" i="8"/>
  <c r="BZ104" i="8"/>
  <c r="CE106" i="8"/>
  <c r="CA100" i="8"/>
  <c r="CJ104" i="8"/>
  <c r="CA110" i="8"/>
  <c r="CB109" i="8"/>
  <c r="CB118" i="8"/>
  <c r="BY118" i="8"/>
  <c r="CI120" i="8"/>
  <c r="CB99" i="8"/>
  <c r="BY119" i="8"/>
  <c r="CJ111" i="8"/>
  <c r="CD117" i="8"/>
  <c r="CI137" i="8"/>
  <c r="BY115" i="8"/>
  <c r="BY117" i="8"/>
  <c r="CG123" i="8"/>
  <c r="CD123" i="8"/>
  <c r="CB121" i="8"/>
  <c r="CC125" i="8"/>
  <c r="CH127" i="8"/>
  <c r="CD130" i="8"/>
  <c r="CA130" i="8"/>
  <c r="CH134" i="8"/>
  <c r="CE129" i="8"/>
  <c r="CB128" i="8"/>
  <c r="CJ131" i="8"/>
  <c r="CI138" i="8"/>
  <c r="CB132" i="8"/>
  <c r="CE132" i="8"/>
  <c r="CC135" i="8"/>
  <c r="CI141" i="8"/>
  <c r="BZ139" i="8"/>
  <c r="CD141" i="8"/>
  <c r="CA19" i="8"/>
  <c r="CC10" i="8"/>
  <c r="CG29" i="8"/>
  <c r="CE45" i="8"/>
  <c r="CJ47" i="8"/>
  <c r="CB57" i="8"/>
  <c r="CD76" i="8"/>
  <c r="CD72" i="8"/>
  <c r="CI94" i="8"/>
  <c r="CH83" i="8"/>
  <c r="CA91" i="8"/>
  <c r="CJ101" i="8"/>
  <c r="CA120" i="8"/>
  <c r="CB105" i="8"/>
  <c r="CE103" i="8"/>
  <c r="CF118" i="8"/>
  <c r="CB119" i="8"/>
  <c r="CG112" i="8"/>
  <c r="CJ126" i="8"/>
  <c r="CH7" i="8"/>
  <c r="CH11" i="8"/>
  <c r="CD32" i="8"/>
  <c r="CI9" i="8"/>
  <c r="CC15" i="8"/>
  <c r="CD21" i="8"/>
  <c r="CE10" i="8"/>
  <c r="CH14" i="8"/>
  <c r="CH20" i="8"/>
  <c r="CE8" i="8"/>
  <c r="CJ10" i="8"/>
  <c r="CD16" i="8"/>
  <c r="CC23" i="8"/>
  <c r="CA33" i="8"/>
  <c r="CC14" i="8"/>
  <c r="CA29" i="8"/>
  <c r="BZ29" i="8"/>
  <c r="CD17" i="8"/>
  <c r="CD28" i="8"/>
  <c r="CA43" i="8"/>
  <c r="CI37" i="8"/>
  <c r="CE40" i="8"/>
  <c r="CH36" i="8"/>
  <c r="CJ36" i="8"/>
  <c r="CD41" i="8"/>
  <c r="CG41" i="8"/>
  <c r="CH27" i="8"/>
  <c r="CF60" i="8"/>
  <c r="CA60" i="8"/>
  <c r="CH31" i="8"/>
  <c r="CB38" i="8"/>
  <c r="CE44" i="8"/>
  <c r="CF56" i="8"/>
  <c r="BZ56" i="8"/>
  <c r="CB42" i="8"/>
  <c r="BY45" i="8"/>
  <c r="CC35" i="8"/>
  <c r="CA42" i="8"/>
  <c r="CH47" i="8"/>
  <c r="CE48" i="8"/>
  <c r="CJ58" i="8"/>
  <c r="CF62" i="8"/>
  <c r="BY71" i="8"/>
  <c r="BY50" i="8"/>
  <c r="CH69" i="8"/>
  <c r="CD69" i="8"/>
  <c r="CC54" i="8"/>
  <c r="CF50" i="8"/>
  <c r="BY52" i="8"/>
  <c r="CI49" i="8"/>
  <c r="CF55" i="8"/>
  <c r="CJ74" i="8"/>
  <c r="CG76" i="8"/>
  <c r="CI64" i="8"/>
  <c r="CC80" i="8"/>
  <c r="CG82" i="8"/>
  <c r="CA81" i="8"/>
  <c r="CE70" i="8"/>
  <c r="CD78" i="8"/>
  <c r="BZ81" i="8"/>
  <c r="CB81" i="8"/>
  <c r="BY98" i="8"/>
  <c r="CE98" i="8"/>
  <c r="CC88" i="8"/>
  <c r="CF91" i="8"/>
  <c r="CB92" i="8"/>
  <c r="CJ82" i="8"/>
  <c r="CJ89" i="8"/>
  <c r="CD82" i="8"/>
  <c r="CA90" i="8"/>
  <c r="CH86" i="8"/>
  <c r="CH90" i="8"/>
  <c r="BZ94" i="8"/>
  <c r="CE89" i="8"/>
  <c r="CH96" i="8"/>
  <c r="CA85" i="8"/>
  <c r="CF96" i="8"/>
  <c r="CC95" i="8"/>
  <c r="CJ97" i="8"/>
  <c r="BZ101" i="8"/>
  <c r="CA107" i="8"/>
  <c r="BY107" i="8"/>
  <c r="CE104" i="8"/>
  <c r="CD105" i="8"/>
  <c r="CH100" i="8"/>
  <c r="CD110" i="8"/>
  <c r="CI110" i="8"/>
  <c r="BY108" i="8"/>
  <c r="CD118" i="8"/>
  <c r="BZ118" i="8"/>
  <c r="CJ120" i="8"/>
  <c r="CD114" i="8"/>
  <c r="CF117" i="8"/>
  <c r="CB111" i="8"/>
  <c r="CI122" i="8"/>
  <c r="CB137" i="8"/>
  <c r="CC111" i="8"/>
  <c r="CI117" i="8"/>
  <c r="BZ116" i="8"/>
  <c r="BY123" i="8"/>
  <c r="CH126" i="8"/>
  <c r="CE121" i="8"/>
  <c r="BZ127" i="8"/>
  <c r="CJ130" i="8"/>
  <c r="CA135" i="8"/>
  <c r="CJ128" i="8"/>
  <c r="CB131" i="8"/>
  <c r="CF138" i="8"/>
  <c r="CE128" i="8"/>
  <c r="CF128" i="8"/>
  <c r="CG132" i="8"/>
  <c r="CD133" i="8"/>
  <c r="CH135" i="8"/>
  <c r="CA136" i="8"/>
  <c r="CI134" i="8"/>
  <c r="CG135" i="8"/>
  <c r="CJ136" i="8"/>
  <c r="CD139" i="8"/>
  <c r="CH139" i="8"/>
  <c r="CB19" i="8"/>
  <c r="CB5" i="8"/>
  <c r="CA16" i="8"/>
  <c r="CC5" i="8"/>
  <c r="CA28" i="8"/>
  <c r="CB40" i="8"/>
  <c r="CH56" i="8"/>
  <c r="CI56" i="8"/>
  <c r="CH48" i="8"/>
  <c r="CF71" i="8"/>
  <c r="CI51" i="8"/>
  <c r="BZ97" i="8"/>
  <c r="CJ77" i="8"/>
  <c r="BZ98" i="8"/>
  <c r="CG84" i="8"/>
  <c r="CE85" i="8"/>
  <c r="CE91" i="8"/>
  <c r="CH118" i="8"/>
  <c r="CD137" i="8"/>
  <c r="CE137" i="8"/>
  <c r="CB115" i="8"/>
  <c r="CH131" i="8"/>
  <c r="CH140" i="8"/>
  <c r="CI17" i="8"/>
  <c r="CH32" i="8"/>
  <c r="CH15" i="8"/>
  <c r="CF24" i="8"/>
  <c r="CD24" i="8"/>
  <c r="CD8" i="8"/>
  <c r="CI16" i="8"/>
  <c r="CB16" i="8"/>
  <c r="CH17" i="8"/>
  <c r="BZ25" i="8"/>
  <c r="CD5" i="8"/>
  <c r="CB23" i="8"/>
  <c r="CD33" i="8"/>
  <c r="CH33" i="8"/>
  <c r="CE5" i="8"/>
  <c r="CE30" i="8"/>
  <c r="CC20" i="8"/>
  <c r="CI28" i="8"/>
  <c r="CJ43" i="8"/>
  <c r="CA37" i="8"/>
  <c r="CI43" i="8"/>
  <c r="BZ36" i="8"/>
  <c r="BZ27" i="8"/>
  <c r="BY41" i="8"/>
  <c r="CE53" i="8"/>
  <c r="CB26" i="8"/>
  <c r="CJ38" i="8"/>
  <c r="BZ47" i="8"/>
  <c r="CF44" i="8"/>
  <c r="CG47" i="8"/>
  <c r="CB58" i="8"/>
  <c r="CD58" i="8"/>
  <c r="CD62" i="8"/>
  <c r="CH74" i="8"/>
  <c r="CC71" i="8"/>
  <c r="CC50" i="8"/>
  <c r="BZ69" i="8"/>
  <c r="CI69" i="8"/>
  <c r="CE52" i="8"/>
  <c r="CE55" i="8"/>
  <c r="CB63" i="8"/>
  <c r="CG74" i="8"/>
  <c r="CF51" i="8"/>
  <c r="CC63" i="8"/>
  <c r="CI68" i="8"/>
  <c r="CF73" i="8"/>
  <c r="CI73" i="8"/>
  <c r="CB74" i="8"/>
  <c r="CA74" i="8"/>
  <c r="CF63" i="8"/>
  <c r="CC76" i="8"/>
  <c r="CA67" i="8"/>
  <c r="CA64" i="8"/>
  <c r="CF80" i="8"/>
  <c r="CG80" i="8"/>
  <c r="CF87" i="8"/>
  <c r="CD81" i="8"/>
  <c r="CF77" i="8"/>
  <c r="CE77" i="8"/>
  <c r="CJ84" i="8"/>
  <c r="CA98" i="8"/>
  <c r="CD92" i="8"/>
  <c r="BZ75" i="8"/>
  <c r="CJ90" i="8"/>
  <c r="BZ86" i="8"/>
  <c r="BZ90" i="8"/>
  <c r="CC94" i="8"/>
  <c r="CA88" i="8"/>
  <c r="BZ96" i="8"/>
  <c r="CG97" i="8"/>
  <c r="CI85" i="8"/>
  <c r="CF95" i="8"/>
  <c r="CB89" i="8"/>
  <c r="CB97" i="8"/>
  <c r="CC101" i="8"/>
  <c r="CG108" i="8"/>
  <c r="CG102" i="8"/>
  <c r="CD104" i="8"/>
  <c r="CJ105" i="8"/>
  <c r="CH106" i="8"/>
  <c r="BZ100" i="8"/>
  <c r="CI102" i="8"/>
  <c r="CG106" i="8"/>
  <c r="BZ110" i="8"/>
  <c r="CH108" i="8"/>
  <c r="CF120" i="8"/>
  <c r="BZ120" i="8"/>
  <c r="CE120" i="8"/>
  <c r="CC108" i="8"/>
  <c r="CJ119" i="8"/>
  <c r="CA122" i="8"/>
  <c r="CG137" i="8"/>
  <c r="CJ115" i="8"/>
  <c r="CH116" i="8"/>
  <c r="BZ126" i="8"/>
  <c r="CB130" i="8"/>
  <c r="CH130" i="8"/>
  <c r="CJ133" i="8"/>
  <c r="CH138" i="8"/>
  <c r="CH132" i="8"/>
  <c r="CD132" i="8"/>
  <c r="CE138" i="8"/>
  <c r="CH133" i="8"/>
  <c r="CJ139" i="8"/>
  <c r="BZ135" i="8"/>
  <c r="BY136" i="8"/>
  <c r="CD134" i="8"/>
  <c r="CH136" i="8"/>
  <c r="CB136" i="8"/>
  <c r="CE139" i="8"/>
  <c r="BY32" i="8"/>
  <c r="CE7" i="8"/>
  <c r="CC25" i="8"/>
  <c r="CE58" i="8"/>
  <c r="CC69" i="8"/>
  <c r="CD54" i="8"/>
  <c r="CI55" i="8"/>
  <c r="CG81" i="8"/>
  <c r="CG96" i="8"/>
  <c r="BY105" i="8"/>
  <c r="CE116" i="8"/>
  <c r="CH125" i="8"/>
  <c r="BZ136" i="8"/>
  <c r="CE140" i="8"/>
  <c r="CA25" i="8"/>
  <c r="CJ28" i="8"/>
  <c r="CC19" i="8"/>
  <c r="CC32" i="8"/>
  <c r="CA5" i="8"/>
  <c r="CG10" i="8"/>
  <c r="CI25" i="8"/>
  <c r="CJ5" i="8"/>
  <c r="CB9" i="8"/>
  <c r="CF17" i="8"/>
  <c r="CE26" i="8"/>
  <c r="CC9" i="8"/>
  <c r="CG28" i="8"/>
  <c r="CJ14" i="8"/>
  <c r="CH23" i="8"/>
  <c r="CH24" i="8"/>
  <c r="BY33" i="8"/>
  <c r="CC33" i="8"/>
  <c r="CI20" i="8"/>
  <c r="CB20" i="8"/>
  <c r="BY29" i="8"/>
  <c r="CH42" i="8"/>
  <c r="CG37" i="8"/>
  <c r="CF36" i="8"/>
  <c r="CG40" i="8"/>
  <c r="CJ41" i="8"/>
  <c r="CJ44" i="8"/>
  <c r="BZ60" i="8"/>
  <c r="CJ60" i="8"/>
  <c r="CB18" i="8"/>
  <c r="CJ34" i="8"/>
  <c r="BZ39" i="8"/>
  <c r="BY48" i="8"/>
  <c r="BZ42" i="8"/>
  <c r="CC31" i="8"/>
  <c r="CB47" i="8"/>
  <c r="CB52" i="8"/>
  <c r="CH58" i="8"/>
  <c r="CA58" i="8"/>
  <c r="CG62" i="8"/>
  <c r="CB62" i="8"/>
  <c r="CI52" i="8"/>
  <c r="CD50" i="8"/>
  <c r="CG69" i="8"/>
  <c r="CH54" i="8"/>
  <c r="CH62" i="8"/>
  <c r="CE57" i="8"/>
  <c r="CE51" i="8"/>
  <c r="CA57" i="8"/>
  <c r="CC64" i="8"/>
  <c r="CB53" i="8"/>
  <c r="CJ57" i="8"/>
  <c r="CD64" i="8"/>
  <c r="CF74" i="8"/>
  <c r="CI74" i="8"/>
  <c r="CF64" i="8"/>
  <c r="BY76" i="8"/>
  <c r="CA51" i="8"/>
  <c r="CA59" i="8"/>
  <c r="CH65" i="8"/>
  <c r="BY74" i="8"/>
  <c r="CI80" i="8"/>
  <c r="CE80" i="8"/>
  <c r="BY72" i="8"/>
  <c r="BY81" i="8"/>
  <c r="CJ78" i="8"/>
  <c r="CB90" i="8"/>
  <c r="CG88" i="8"/>
  <c r="BY92" i="8"/>
  <c r="CJ85" i="8"/>
  <c r="CI84" i="8"/>
  <c r="CG86" i="8"/>
  <c r="CG90" i="8"/>
  <c r="CA92" i="8"/>
  <c r="CB94" i="8"/>
  <c r="CI91" i="8"/>
  <c r="CD96" i="8"/>
  <c r="CB104" i="8"/>
  <c r="CF97" i="8"/>
  <c r="CB101" i="8"/>
  <c r="CC107" i="8"/>
  <c r="CD102" i="8"/>
  <c r="CC100" i="8"/>
  <c r="CF122" i="8"/>
  <c r="CB110" i="8"/>
  <c r="BY110" i="8"/>
  <c r="CF109" i="8"/>
  <c r="CE118" i="8"/>
  <c r="CC120" i="8"/>
  <c r="CB120" i="8"/>
  <c r="CH120" i="8"/>
  <c r="CH121" i="8"/>
  <c r="CH122" i="8"/>
  <c r="CG122" i="8"/>
  <c r="CC113" i="8"/>
  <c r="CB113" i="8"/>
  <c r="CD121" i="8"/>
  <c r="CF124" i="8"/>
  <c r="CB125" i="8"/>
  <c r="CB126" i="8"/>
  <c r="CD124" i="8"/>
  <c r="CE124" i="8"/>
  <c r="CH129" i="8"/>
  <c r="BZ131" i="8"/>
  <c r="CG138" i="8"/>
  <c r="CC129" i="8"/>
  <c r="CB133" i="8"/>
  <c r="CD129" i="8"/>
  <c r="BY128" i="8"/>
  <c r="CD135" i="8"/>
  <c r="CB134" i="8"/>
  <c r="CJ140" i="8"/>
  <c r="CF5" i="8"/>
  <c r="CE18" i="8"/>
  <c r="BZ11" i="8"/>
  <c r="CG19" i="8"/>
  <c r="BZ8" i="8"/>
  <c r="BZ28" i="8"/>
  <c r="CF43" i="8"/>
  <c r="CC36" i="8"/>
  <c r="CF45" i="8"/>
  <c r="CD52" i="8"/>
  <c r="CB86" i="8"/>
  <c r="CJ98" i="8"/>
  <c r="CH75" i="8"/>
  <c r="BY84" i="8"/>
  <c r="CC84" i="8"/>
  <c r="CH101" i="8"/>
  <c r="BY102" i="8"/>
  <c r="CA119" i="8"/>
  <c r="CA137" i="8"/>
  <c r="BZ129" i="8"/>
  <c r="CD138" i="8"/>
  <c r="CI139" i="6"/>
  <c r="CG139" i="6"/>
  <c r="CI138" i="6"/>
  <c r="CG140" i="6"/>
  <c r="CA139" i="6"/>
  <c r="CG138" i="6"/>
  <c r="BY140" i="6"/>
  <c r="BY138" i="6"/>
  <c r="CB133" i="6"/>
  <c r="CA133" i="6"/>
  <c r="CG134" i="6"/>
  <c r="CG130" i="6"/>
  <c r="CI129" i="6"/>
  <c r="CE134" i="6"/>
  <c r="CG129" i="6"/>
  <c r="CC128" i="6"/>
  <c r="CC134" i="6"/>
  <c r="BY139" i="6"/>
  <c r="CA138" i="6"/>
  <c r="CI133" i="6"/>
  <c r="BY132" i="6"/>
  <c r="BY130" i="6"/>
  <c r="CC129" i="6"/>
  <c r="CG128" i="6"/>
  <c r="CH123" i="6"/>
  <c r="BZ123" i="6"/>
  <c r="CC133" i="6"/>
  <c r="CB129" i="6"/>
  <c r="CD128" i="6"/>
  <c r="CA129" i="6"/>
  <c r="CA128" i="6"/>
  <c r="CF123" i="6"/>
  <c r="BZ128" i="6"/>
  <c r="BY128" i="6"/>
  <c r="CI137" i="6"/>
  <c r="CI131" i="6"/>
  <c r="CC138" i="6"/>
  <c r="CC132" i="6"/>
  <c r="CH128" i="6"/>
  <c r="CJ127" i="6"/>
  <c r="CC123" i="6"/>
  <c r="CF126" i="6"/>
  <c r="CB123" i="6"/>
  <c r="CG131" i="6"/>
  <c r="CE126" i="6"/>
  <c r="CI124" i="6"/>
  <c r="CA123" i="6"/>
  <c r="CJ133" i="6"/>
  <c r="CD126" i="6"/>
  <c r="CH124" i="6"/>
  <c r="BY123" i="6"/>
  <c r="CG120" i="6"/>
  <c r="CG124" i="6"/>
  <c r="CA124" i="6"/>
  <c r="CJ123" i="6"/>
  <c r="CG121" i="6"/>
  <c r="BZ130" i="6"/>
  <c r="CI128" i="6"/>
  <c r="BY124" i="6"/>
  <c r="CG123" i="6"/>
  <c r="CA130" i="6"/>
  <c r="CB125" i="6"/>
  <c r="BZ124" i="6"/>
  <c r="CA122" i="6"/>
  <c r="CI120" i="6"/>
  <c r="CG118" i="6"/>
  <c r="CG117" i="6"/>
  <c r="CE120" i="6"/>
  <c r="CD120" i="6"/>
  <c r="CB118" i="6"/>
  <c r="CD117" i="6"/>
  <c r="CI123" i="6"/>
  <c r="BZ120" i="6"/>
  <c r="CA118" i="6"/>
  <c r="CC117" i="6"/>
  <c r="CF121" i="6"/>
  <c r="BZ118" i="6"/>
  <c r="CB117" i="6"/>
  <c r="CC121" i="6"/>
  <c r="CJ118" i="6"/>
  <c r="BY118" i="6"/>
  <c r="CA117" i="6"/>
  <c r="CJ117" i="6"/>
  <c r="CG116" i="6"/>
  <c r="CA115" i="6"/>
  <c r="CA114" i="6"/>
  <c r="CI117" i="6"/>
  <c r="CF116" i="6"/>
  <c r="BZ115" i="6"/>
  <c r="BZ114" i="6"/>
  <c r="CJ119" i="6"/>
  <c r="CI118" i="6"/>
  <c r="CF117" i="6"/>
  <c r="CD116" i="6"/>
  <c r="BY115" i="6"/>
  <c r="CF119" i="6"/>
  <c r="CH118" i="6"/>
  <c r="BY117" i="6"/>
  <c r="BY116" i="6"/>
  <c r="CJ114" i="6"/>
  <c r="CD118" i="6"/>
  <c r="CI115" i="6"/>
  <c r="CF115" i="6"/>
  <c r="CB114" i="6"/>
  <c r="CG111" i="6"/>
  <c r="CB110" i="6"/>
  <c r="CF111" i="6"/>
  <c r="CA110" i="6"/>
  <c r="CI114" i="6"/>
  <c r="CG112" i="6"/>
  <c r="BZ111" i="6"/>
  <c r="BZ110" i="6"/>
  <c r="CB108" i="6"/>
  <c r="CD105" i="6"/>
  <c r="CH115" i="6"/>
  <c r="CH114" i="6"/>
  <c r="BY111" i="6"/>
  <c r="CJ110" i="6"/>
  <c r="BY110" i="6"/>
  <c r="CC105" i="6"/>
  <c r="CC101" i="6"/>
  <c r="CG115" i="6"/>
  <c r="CC114" i="6"/>
  <c r="CI110" i="6"/>
  <c r="CH110" i="6"/>
  <c r="CG108" i="6"/>
  <c r="CI105" i="6"/>
  <c r="CA105" i="6"/>
  <c r="CG110" i="6"/>
  <c r="CC110" i="6"/>
  <c r="CE108" i="6"/>
  <c r="CJ109" i="6"/>
  <c r="CD108" i="6"/>
  <c r="CG101" i="6"/>
  <c r="CF97" i="6"/>
  <c r="CI109" i="6"/>
  <c r="CD106" i="6"/>
  <c r="BZ109" i="6"/>
  <c r="CG105" i="6"/>
  <c r="CH104" i="6"/>
  <c r="CE102" i="6"/>
  <c r="CD101" i="6"/>
  <c r="CF105" i="6"/>
  <c r="CF104" i="6"/>
  <c r="CD102" i="6"/>
  <c r="CA101" i="6"/>
  <c r="CF100" i="6"/>
  <c r="BY105" i="6"/>
  <c r="CC104" i="6"/>
  <c r="CB102" i="6"/>
  <c r="BY101" i="6"/>
  <c r="BY97" i="6"/>
  <c r="CD113" i="6"/>
  <c r="CA104" i="6"/>
  <c r="BY102" i="6"/>
  <c r="CF101" i="6"/>
  <c r="CE99" i="6"/>
  <c r="CA98" i="6"/>
  <c r="CA95" i="6"/>
  <c r="CG102" i="6"/>
  <c r="CI100" i="6"/>
  <c r="BZ95" i="6"/>
  <c r="CH100" i="6"/>
  <c r="CI97" i="6"/>
  <c r="CH96" i="6"/>
  <c r="BY95" i="6"/>
  <c r="CA100" i="6"/>
  <c r="BY99" i="6"/>
  <c r="CG97" i="6"/>
  <c r="CF96" i="6"/>
  <c r="CI104" i="6"/>
  <c r="BZ100" i="6"/>
  <c r="CD97" i="6"/>
  <c r="CC96" i="6"/>
  <c r="CI95" i="6"/>
  <c r="CJ92" i="6"/>
  <c r="CB92" i="6"/>
  <c r="CJ88" i="6"/>
  <c r="CB88" i="6"/>
  <c r="CH111" i="6"/>
  <c r="BZ104" i="6"/>
  <c r="CG98" i="6"/>
  <c r="CC97" i="6"/>
  <c r="CA96" i="6"/>
  <c r="CG95" i="6"/>
  <c r="CI92" i="6"/>
  <c r="CA97" i="6"/>
  <c r="CE95" i="6"/>
  <c r="CC95" i="6"/>
  <c r="CG94" i="6"/>
  <c r="CF88" i="6"/>
  <c r="CE86" i="6"/>
  <c r="CD85" i="6"/>
  <c r="CB84" i="6"/>
  <c r="CC94" i="6"/>
  <c r="CG92" i="6"/>
  <c r="CG90" i="6"/>
  <c r="CB94" i="6"/>
  <c r="CF92" i="6"/>
  <c r="CA88" i="6"/>
  <c r="BY84" i="6"/>
  <c r="BY94" i="6"/>
  <c r="CC92" i="6"/>
  <c r="BY88" i="6"/>
  <c r="CJ84" i="6"/>
  <c r="CJ99" i="6"/>
  <c r="CI93" i="6"/>
  <c r="CA92" i="6"/>
  <c r="CB90" i="6"/>
  <c r="CI101" i="6"/>
  <c r="BY92" i="6"/>
  <c r="CG84" i="6"/>
  <c r="CI82" i="6"/>
  <c r="CJ79" i="6"/>
  <c r="CB79" i="6"/>
  <c r="CJ75" i="6"/>
  <c r="CB75" i="6"/>
  <c r="CI88" i="6"/>
  <c r="CG85" i="6"/>
  <c r="CF84" i="6"/>
  <c r="CG82" i="6"/>
  <c r="CI79" i="6"/>
  <c r="CA79" i="6"/>
  <c r="CJ95" i="6"/>
  <c r="CE89" i="6"/>
  <c r="BZ83" i="6"/>
  <c r="CE82" i="6"/>
  <c r="CE85" i="6"/>
  <c r="CC82" i="6"/>
  <c r="CI75" i="6"/>
  <c r="CC69" i="6"/>
  <c r="CG86" i="6"/>
  <c r="CA85" i="6"/>
  <c r="CI84" i="6"/>
  <c r="BY82" i="6"/>
  <c r="CJ81" i="6"/>
  <c r="CH79" i="6"/>
  <c r="CH75" i="6"/>
  <c r="CD72" i="6"/>
  <c r="CA93" i="6"/>
  <c r="CG88" i="6"/>
  <c r="CC86" i="6"/>
  <c r="CC84" i="6"/>
  <c r="CG81" i="6"/>
  <c r="CG79" i="6"/>
  <c r="CC88" i="6"/>
  <c r="CA84" i="6"/>
  <c r="CD81" i="6"/>
  <c r="CF79" i="6"/>
  <c r="CF75" i="6"/>
  <c r="CC81" i="6"/>
  <c r="CC79" i="6"/>
  <c r="CC75" i="6"/>
  <c r="CG69" i="6"/>
  <c r="BY69" i="6"/>
  <c r="CD83" i="6"/>
  <c r="CF82" i="6"/>
  <c r="BY81" i="6"/>
  <c r="BY79" i="6"/>
  <c r="BZ75" i="6"/>
  <c r="BY77" i="6"/>
  <c r="BY75" i="6"/>
  <c r="CH74" i="6"/>
  <c r="CF73" i="6"/>
  <c r="CJ70" i="6"/>
  <c r="CI69" i="6"/>
  <c r="CA68" i="6"/>
  <c r="CE83" i="6"/>
  <c r="CD74" i="6"/>
  <c r="CC73" i="6"/>
  <c r="CH70" i="6"/>
  <c r="CF69" i="6"/>
  <c r="CG65" i="6"/>
  <c r="CJ94" i="6"/>
  <c r="CA74" i="6"/>
  <c r="CA73" i="6"/>
  <c r="CH72" i="6"/>
  <c r="CG70" i="6"/>
  <c r="CD69" i="6"/>
  <c r="CI68" i="6"/>
  <c r="CA66" i="6"/>
  <c r="CF65" i="6"/>
  <c r="CJ82" i="6"/>
  <c r="CB81" i="6"/>
  <c r="CA80" i="6"/>
  <c r="CF72" i="6"/>
  <c r="CD70" i="6"/>
  <c r="CB69" i="6"/>
  <c r="CH68" i="6"/>
  <c r="CJ66" i="6"/>
  <c r="BZ66" i="6"/>
  <c r="CD65" i="6"/>
  <c r="CC72" i="6"/>
  <c r="CE71" i="6"/>
  <c r="CB70" i="6"/>
  <c r="CA69" i="6"/>
  <c r="CF68" i="6"/>
  <c r="CI66" i="6"/>
  <c r="BY66" i="6"/>
  <c r="BZ79" i="6"/>
  <c r="BZ72" i="6"/>
  <c r="BZ70" i="6"/>
  <c r="CB65" i="6"/>
  <c r="CG77" i="6"/>
  <c r="CA75" i="6"/>
  <c r="CJ73" i="6"/>
  <c r="CJ69" i="6"/>
  <c r="CJ65" i="6"/>
  <c r="BY65" i="6"/>
  <c r="CG76" i="6"/>
  <c r="CG66" i="6"/>
  <c r="CI61" i="6"/>
  <c r="CG57" i="6"/>
  <c r="CG75" i="6"/>
  <c r="CD66" i="6"/>
  <c r="CG61" i="6"/>
  <c r="CE57" i="6"/>
  <c r="BZ71" i="6"/>
  <c r="CD68" i="6"/>
  <c r="CC61" i="6"/>
  <c r="CA61" i="6"/>
  <c r="CG58" i="6"/>
  <c r="CC57" i="6"/>
  <c r="CI65" i="6"/>
  <c r="CE64" i="6"/>
  <c r="BY61" i="6"/>
  <c r="CG59" i="6"/>
  <c r="CE58" i="6"/>
  <c r="CA57" i="6"/>
  <c r="CI54" i="6"/>
  <c r="CA54" i="6"/>
  <c r="CC53" i="6"/>
  <c r="CE78" i="6"/>
  <c r="CA62" i="6"/>
  <c r="CC60" i="6"/>
  <c r="CA59" i="6"/>
  <c r="BY58" i="6"/>
  <c r="CI57" i="6"/>
  <c r="CF54" i="6"/>
  <c r="CH53" i="6"/>
  <c r="BZ53" i="6"/>
  <c r="CB53" i="6"/>
  <c r="CI50" i="6"/>
  <c r="CI49" i="6"/>
  <c r="CG46" i="6"/>
  <c r="CC45" i="6"/>
  <c r="CG42" i="6"/>
  <c r="BY42" i="6"/>
  <c r="CI41" i="6"/>
  <c r="CA41" i="6"/>
  <c r="CG38" i="6"/>
  <c r="BY38" i="6"/>
  <c r="CI37" i="6"/>
  <c r="CA37" i="6"/>
  <c r="CG34" i="6"/>
  <c r="BY34" i="6"/>
  <c r="BY70" i="6"/>
  <c r="CH54" i="6"/>
  <c r="CA53" i="6"/>
  <c r="CH50" i="6"/>
  <c r="CH49" i="6"/>
  <c r="CB45" i="6"/>
  <c r="CG60" i="6"/>
  <c r="CG54" i="6"/>
  <c r="CG50" i="6"/>
  <c r="CC49" i="6"/>
  <c r="CA46" i="6"/>
  <c r="CA45" i="6"/>
  <c r="CC64" i="6"/>
  <c r="CE60" i="6"/>
  <c r="BZ54" i="6"/>
  <c r="CF50" i="6"/>
  <c r="CB49" i="6"/>
  <c r="CB48" i="6"/>
  <c r="BY47" i="6"/>
  <c r="BZ46" i="6"/>
  <c r="BZ45" i="6"/>
  <c r="CD42" i="6"/>
  <c r="CF41" i="6"/>
  <c r="CJ39" i="6"/>
  <c r="CB39" i="6"/>
  <c r="CD38" i="6"/>
  <c r="CF37" i="6"/>
  <c r="CJ35" i="6"/>
  <c r="CB35" i="6"/>
  <c r="CA64" i="6"/>
  <c r="CE59" i="6"/>
  <c r="BY57" i="6"/>
  <c r="BY54" i="6"/>
  <c r="CD52" i="6"/>
  <c r="CA50" i="6"/>
  <c r="CA49" i="6"/>
  <c r="CJ45" i="6"/>
  <c r="BY45" i="6"/>
  <c r="CC65" i="6"/>
  <c r="CG62" i="6"/>
  <c r="CC59" i="6"/>
  <c r="CA58" i="6"/>
  <c r="CI53" i="6"/>
  <c r="CJ49" i="6"/>
  <c r="CG47" i="6"/>
  <c r="CH46" i="6"/>
  <c r="CG45" i="6"/>
  <c r="CH42" i="6"/>
  <c r="BZ42" i="6"/>
  <c r="CJ41" i="6"/>
  <c r="CB41" i="6"/>
  <c r="CH38" i="6"/>
  <c r="BZ38" i="6"/>
  <c r="CJ37" i="6"/>
  <c r="CB37" i="6"/>
  <c r="CH34" i="6"/>
  <c r="BZ34" i="6"/>
  <c r="CJ33" i="6"/>
  <c r="CB33" i="6"/>
  <c r="CH30" i="6"/>
  <c r="BZ30" i="6"/>
  <c r="CE62" i="6"/>
  <c r="BY50" i="6"/>
  <c r="CG43" i="6"/>
  <c r="CJ42" i="6"/>
  <c r="CC41" i="6"/>
  <c r="CE40" i="6"/>
  <c r="CD34" i="6"/>
  <c r="CI33" i="6"/>
  <c r="CI30" i="6"/>
  <c r="CI29" i="6"/>
  <c r="CF27" i="6"/>
  <c r="CH26" i="6"/>
  <c r="CJ25" i="6"/>
  <c r="CA25" i="6"/>
  <c r="CI24" i="6"/>
  <c r="CA24" i="6"/>
  <c r="CG21" i="6"/>
  <c r="BY21" i="6"/>
  <c r="BZ43" i="6"/>
  <c r="CI42" i="6"/>
  <c r="CH39" i="6"/>
  <c r="CB34" i="6"/>
  <c r="CF33" i="6"/>
  <c r="CG30" i="6"/>
  <c r="CF29" i="6"/>
  <c r="CG26" i="6"/>
  <c r="CI45" i="6"/>
  <c r="BY43" i="6"/>
  <c r="CB42" i="6"/>
  <c r="CG39" i="6"/>
  <c r="CD37" i="6"/>
  <c r="CA34" i="6"/>
  <c r="CD33" i="6"/>
  <c r="CD30" i="6"/>
  <c r="CD29" i="6"/>
  <c r="CB27" i="6"/>
  <c r="CD26" i="6"/>
  <c r="CG24" i="6"/>
  <c r="BY24" i="6"/>
  <c r="CG20" i="6"/>
  <c r="BY20" i="6"/>
  <c r="CA65" i="6"/>
  <c r="CC58" i="6"/>
  <c r="CH45" i="6"/>
  <c r="CA42" i="6"/>
  <c r="BZ39" i="6"/>
  <c r="CJ38" i="6"/>
  <c r="CC37" i="6"/>
  <c r="CC33" i="6"/>
  <c r="CB30" i="6"/>
  <c r="CC29" i="6"/>
  <c r="CB26" i="6"/>
  <c r="BZ49" i="6"/>
  <c r="BY39" i="6"/>
  <c r="CI38" i="6"/>
  <c r="CH35" i="6"/>
  <c r="CA33" i="6"/>
  <c r="CA30" i="6"/>
  <c r="CB29" i="6"/>
  <c r="CA26" i="6"/>
  <c r="CG51" i="6"/>
  <c r="CB38" i="6"/>
  <c r="CG35" i="6"/>
  <c r="CC32" i="6"/>
  <c r="CB31" i="6"/>
  <c r="BY30" i="6"/>
  <c r="CA29" i="6"/>
  <c r="CJ27" i="6"/>
  <c r="BZ26" i="6"/>
  <c r="CD24" i="6"/>
  <c r="CD20" i="6"/>
  <c r="CJ53" i="6"/>
  <c r="BZ50" i="6"/>
  <c r="CH43" i="6"/>
  <c r="CD41" i="6"/>
  <c r="CF40" i="6"/>
  <c r="BY35" i="6"/>
  <c r="CI34" i="6"/>
  <c r="BY31" i="6"/>
  <c r="CJ30" i="6"/>
  <c r="CJ29" i="6"/>
  <c r="CG27" i="6"/>
  <c r="CI26" i="6"/>
  <c r="CB25" i="6"/>
  <c r="CJ24" i="6"/>
  <c r="CB24" i="6"/>
  <c r="CH21" i="6"/>
  <c r="BZ21" i="6"/>
  <c r="CB20" i="6"/>
  <c r="CH17" i="6"/>
  <c r="BZ14" i="6"/>
  <c r="CC25" i="6"/>
  <c r="CA20" i="6"/>
  <c r="CG17" i="6"/>
  <c r="CG9" i="6"/>
  <c r="BY9" i="6"/>
  <c r="CI8" i="6"/>
  <c r="CA8" i="6"/>
  <c r="CG5" i="6"/>
  <c r="BY5" i="6"/>
  <c r="CJ26" i="6"/>
  <c r="BZ35" i="6"/>
  <c r="CD28" i="6"/>
  <c r="CC24" i="6"/>
  <c r="CA17" i="6"/>
  <c r="CB98" i="6"/>
  <c r="CH10" i="6"/>
  <c r="CJ9" i="6"/>
  <c r="CD8" i="6"/>
  <c r="CB5" i="6"/>
  <c r="CI46" i="6"/>
  <c r="BZ17" i="6"/>
  <c r="CH27" i="6"/>
  <c r="CG22" i="6"/>
  <c r="CF7" i="6"/>
  <c r="CJ5" i="6"/>
  <c r="CE44" i="6"/>
  <c r="CA38" i="6"/>
  <c r="BZ31" i="6"/>
  <c r="BY17" i="6"/>
  <c r="CE19" i="6"/>
  <c r="CH14" i="6"/>
  <c r="CF11" i="6"/>
  <c r="CJ34" i="6"/>
  <c r="CI21" i="6"/>
  <c r="CJ20" i="6"/>
  <c r="CA21" i="6"/>
  <c r="CI20" i="6"/>
  <c r="BY18" i="6"/>
  <c r="CB16" i="6"/>
  <c r="CF15" i="6"/>
  <c r="BZ10" i="6"/>
  <c r="CB9" i="6"/>
  <c r="CC52" i="6"/>
  <c r="BZ32" i="6"/>
  <c r="BY26" i="6"/>
  <c r="BY22" i="6"/>
  <c r="CC20" i="6"/>
  <c r="CD19" i="6"/>
  <c r="CI17" i="6"/>
  <c r="CA16" i="6"/>
  <c r="CG14" i="6"/>
  <c r="BY14" i="6"/>
  <c r="CG10" i="6"/>
  <c r="BY10" i="6"/>
  <c r="CI9" i="6"/>
  <c r="CA9" i="6"/>
  <c r="CC8" i="6"/>
  <c r="CI5" i="6"/>
  <c r="CA5" i="6"/>
  <c r="CH9" i="6"/>
  <c r="CH5" i="6"/>
  <c r="CH24" i="6"/>
  <c r="BY7" i="6"/>
  <c r="BY15" i="6"/>
  <c r="CE16" i="6"/>
  <c r="CE22" i="6"/>
  <c r="CB14" i="6"/>
  <c r="CF17" i="6"/>
  <c r="CC14" i="6"/>
  <c r="CJ19" i="6"/>
  <c r="CA23" i="6"/>
  <c r="CF23" i="6"/>
  <c r="CJ7" i="6"/>
  <c r="CE10" i="6"/>
  <c r="CH18" i="6"/>
  <c r="CF51" i="6"/>
  <c r="CC36" i="6"/>
  <c r="CF28" i="6"/>
  <c r="CD21" i="6"/>
  <c r="CJ32" i="6"/>
  <c r="CH25" i="6"/>
  <c r="CJ40" i="6"/>
  <c r="CA31" i="6"/>
  <c r="BY44" i="6"/>
  <c r="BZ48" i="6"/>
  <c r="CE63" i="6"/>
  <c r="CC26" i="6"/>
  <c r="CI39" i="6"/>
  <c r="CA43" i="6"/>
  <c r="CB51" i="6"/>
  <c r="CD51" i="6"/>
  <c r="CH56" i="6"/>
  <c r="CE56" i="6"/>
  <c r="CE26" i="6"/>
  <c r="BY33" i="6"/>
  <c r="CC39" i="6"/>
  <c r="CC55" i="6"/>
  <c r="CI55" i="6"/>
  <c r="BZ29" i="6"/>
  <c r="BY51" i="6"/>
  <c r="CI47" i="6"/>
  <c r="CE75" i="6"/>
  <c r="CI67" i="6"/>
  <c r="CJ54" i="6"/>
  <c r="CE45" i="6"/>
  <c r="CB57" i="6"/>
  <c r="CF58" i="6"/>
  <c r="CH52" i="6"/>
  <c r="CJ62" i="6"/>
  <c r="BY59" i="6"/>
  <c r="CJ64" i="6"/>
  <c r="CE66" i="6"/>
  <c r="CB76" i="6"/>
  <c r="CD76" i="6"/>
  <c r="CG78" i="6"/>
  <c r="CD61" i="6"/>
  <c r="BY71" i="6"/>
  <c r="CI71" i="6"/>
  <c r="BY87" i="6"/>
  <c r="CA87" i="6"/>
  <c r="CE80" i="6"/>
  <c r="CE74" i="6"/>
  <c r="CB89" i="6"/>
  <c r="CI72" i="6"/>
  <c r="CE79" i="6"/>
  <c r="CG80" i="6"/>
  <c r="CI80" i="6"/>
  <c r="BY73" i="6"/>
  <c r="CC83" i="6"/>
  <c r="CE84" i="6"/>
  <c r="CF77" i="6"/>
  <c r="CF86" i="6"/>
  <c r="CJ86" i="6"/>
  <c r="CF81" i="6"/>
  <c r="BZ85" i="6"/>
  <c r="CH82" i="6"/>
  <c r="BY85" i="6"/>
  <c r="CF91" i="6"/>
  <c r="CB91" i="6"/>
  <c r="CB93" i="6"/>
  <c r="CF93" i="6"/>
  <c r="CD90" i="6"/>
  <c r="CH84" i="6"/>
  <c r="CA103" i="6"/>
  <c r="CF94" i="6"/>
  <c r="CG99" i="6"/>
  <c r="CD88" i="6"/>
  <c r="BZ99" i="6"/>
  <c r="CA94" i="6"/>
  <c r="CB96" i="6"/>
  <c r="BY98" i="6"/>
  <c r="CJ100" i="6"/>
  <c r="CH106" i="6"/>
  <c r="CB107" i="6"/>
  <c r="CG107" i="6"/>
  <c r="BZ107" i="6"/>
  <c r="CH97" i="6"/>
  <c r="BZ105" i="6"/>
  <c r="BY109" i="6"/>
  <c r="CJ112" i="6"/>
  <c r="CD112" i="6"/>
  <c r="CJ101" i="6"/>
  <c r="CA108" i="6"/>
  <c r="CD109" i="6"/>
  <c r="CE110" i="6"/>
  <c r="CD114" i="6"/>
  <c r="CA116" i="6"/>
  <c r="CE118" i="6"/>
  <c r="BY119" i="6"/>
  <c r="CJ122" i="6"/>
  <c r="CG135" i="6"/>
  <c r="BZ121" i="6"/>
  <c r="CD125" i="6"/>
  <c r="CD121" i="6"/>
  <c r="CD123" i="6"/>
  <c r="CF137" i="6"/>
  <c r="CB137" i="6"/>
  <c r="CC135" i="6"/>
  <c r="CI135" i="6"/>
  <c r="CJ128" i="6"/>
  <c r="CD129" i="6"/>
  <c r="CH131" i="6"/>
  <c r="CI132" i="6"/>
  <c r="CH136" i="6"/>
  <c r="BY129" i="6"/>
  <c r="CE133" i="6"/>
  <c r="BY133" i="6"/>
  <c r="CF134" i="6"/>
  <c r="CA134" i="6"/>
  <c r="CC140" i="6"/>
  <c r="CJ141" i="6"/>
  <c r="CB138" i="6"/>
  <c r="CF140" i="6"/>
  <c r="CC63" i="6"/>
  <c r="BZ56" i="6"/>
  <c r="CG33" i="6"/>
  <c r="BY37" i="6"/>
  <c r="CC43" i="6"/>
  <c r="BZ55" i="6"/>
  <c r="CJ59" i="6"/>
  <c r="BY78" i="6"/>
  <c r="CH78" i="6"/>
  <c r="CH69" i="6"/>
  <c r="CA71" i="6"/>
  <c r="CD98" i="6"/>
  <c r="CG96" i="6"/>
  <c r="CC99" i="6"/>
  <c r="CE100" i="6"/>
  <c r="CH102" i="6"/>
  <c r="BY112" i="6"/>
  <c r="CH109" i="6"/>
  <c r="CJ113" i="6"/>
  <c r="CD115" i="6"/>
  <c r="CC119" i="6"/>
  <c r="CC137" i="6"/>
  <c r="CD124" i="6"/>
  <c r="CF135" i="6"/>
  <c r="CA132" i="6"/>
  <c r="BZ136" i="6"/>
  <c r="CF14" i="6"/>
  <c r="CE11" i="6"/>
  <c r="CG7" i="6"/>
  <c r="CA10" i="6"/>
  <c r="CG15" i="6"/>
  <c r="CF21" i="6"/>
  <c r="BZ7" i="6"/>
  <c r="CD9" i="6"/>
  <c r="CJ14" i="6"/>
  <c r="CF18" i="6"/>
  <c r="CE9" i="6"/>
  <c r="CB19" i="6"/>
  <c r="CG19" i="6"/>
  <c r="CC23" i="6"/>
  <c r="CB15" i="6"/>
  <c r="CC15" i="6"/>
  <c r="BZ18" i="6"/>
  <c r="CB8" i="6"/>
  <c r="CG28" i="6"/>
  <c r="CI52" i="6"/>
  <c r="BZ22" i="6"/>
  <c r="CH36" i="6"/>
  <c r="CE20" i="6"/>
  <c r="CD17" i="6"/>
  <c r="CB32" i="6"/>
  <c r="CD32" i="6"/>
  <c r="CE17" i="6"/>
  <c r="BZ25" i="6"/>
  <c r="CB40" i="6"/>
  <c r="CG40" i="6"/>
  <c r="CA56" i="6"/>
  <c r="BY25" i="6"/>
  <c r="CD31" i="6"/>
  <c r="CH37" i="6"/>
  <c r="BZ28" i="6"/>
  <c r="CI44" i="6"/>
  <c r="CF35" i="6"/>
  <c r="CF43" i="6"/>
  <c r="CI63" i="6"/>
  <c r="CD15" i="6"/>
  <c r="CD11" i="6"/>
  <c r="CI10" i="6"/>
  <c r="CH16" i="6"/>
  <c r="CH7" i="6"/>
  <c r="CE98" i="6"/>
  <c r="CA7" i="6"/>
  <c r="CA15" i="6"/>
  <c r="BY19" i="6"/>
  <c r="CH23" i="6"/>
  <c r="CF5" i="6"/>
  <c r="BZ8" i="6"/>
  <c r="CD10" i="6"/>
  <c r="CJ15" i="6"/>
  <c r="CJ18" i="6"/>
  <c r="BZ5" i="6"/>
  <c r="BY16" i="6"/>
  <c r="CF22" i="6"/>
  <c r="BY28" i="6"/>
  <c r="CH22" i="6"/>
  <c r="BZ36" i="6"/>
  <c r="CE24" i="6"/>
  <c r="CE31" i="6"/>
  <c r="CB22" i="6"/>
  <c r="CH32" i="6"/>
  <c r="BY40" i="6"/>
  <c r="CI25" i="6"/>
  <c r="CI27" i="6"/>
  <c r="CF31" i="6"/>
  <c r="CF38" i="6"/>
  <c r="CF30" i="6"/>
  <c r="CA44" i="6"/>
  <c r="CD44" i="6"/>
  <c r="CF45" i="6"/>
  <c r="CG48" i="6"/>
  <c r="CJ48" i="6"/>
  <c r="CA63" i="6"/>
  <c r="BY63" i="6"/>
  <c r="CE37" i="6"/>
  <c r="CI51" i="6"/>
  <c r="CI56" i="6"/>
  <c r="BY29" i="6"/>
  <c r="CG37" i="6"/>
  <c r="BY41" i="6"/>
  <c r="CF61" i="6"/>
  <c r="CC47" i="6"/>
  <c r="CE51" i="6"/>
  <c r="CI60" i="6"/>
  <c r="CE87" i="6"/>
  <c r="CF52" i="6"/>
  <c r="CB59" i="6"/>
  <c r="CC54" i="6"/>
  <c r="CH57" i="6"/>
  <c r="CJ58" i="6"/>
  <c r="CF49" i="6"/>
  <c r="CD62" i="6"/>
  <c r="BY62" i="6"/>
  <c r="CC68" i="6"/>
  <c r="CH76" i="6"/>
  <c r="CA76" i="6"/>
  <c r="CB78" i="6"/>
  <c r="CD71" i="6"/>
  <c r="CF87" i="6"/>
  <c r="CB87" i="6"/>
  <c r="CF66" i="6"/>
  <c r="CB66" i="6"/>
  <c r="BZ68" i="6"/>
  <c r="CE77" i="6"/>
  <c r="CH89" i="6"/>
  <c r="CE90" i="6"/>
  <c r="CD73" i="6"/>
  <c r="CD80" i="6"/>
  <c r="BZ74" i="6"/>
  <c r="CJ80" i="6"/>
  <c r="CG73" i="6"/>
  <c r="CA83" i="6"/>
  <c r="CI77" i="6"/>
  <c r="CI86" i="6"/>
  <c r="BZ91" i="6"/>
  <c r="CF85" i="6"/>
  <c r="CA91" i="6"/>
  <c r="CH93" i="6"/>
  <c r="BZ90" i="6"/>
  <c r="BZ88" i="6"/>
  <c r="CE101" i="6"/>
  <c r="CG103" i="6"/>
  <c r="CI99" i="6"/>
  <c r="CH98" i="6"/>
  <c r="BY96" i="6"/>
  <c r="CG100" i="6"/>
  <c r="CJ106" i="6"/>
  <c r="CI107" i="6"/>
  <c r="CF107" i="6"/>
  <c r="BZ102" i="6"/>
  <c r="CE106" i="6"/>
  <c r="BZ101" i="6"/>
  <c r="CF109" i="6"/>
  <c r="CC112" i="6"/>
  <c r="CE116" i="6"/>
  <c r="CC109" i="6"/>
  <c r="CH108" i="6"/>
  <c r="CF110" i="6"/>
  <c r="CE111" i="6"/>
  <c r="CD110" i="6"/>
  <c r="CB115" i="6"/>
  <c r="BZ119" i="6"/>
  <c r="CD119" i="6"/>
  <c r="BZ117" i="6"/>
  <c r="CE121" i="6"/>
  <c r="BY122" i="6"/>
  <c r="CJ125" i="6"/>
  <c r="CB121" i="6"/>
  <c r="CF127" i="6"/>
  <c r="CB124" i="6"/>
  <c r="CH137" i="6"/>
  <c r="CC124" i="6"/>
  <c r="CJ126" i="6"/>
  <c r="CA135" i="6"/>
  <c r="BY127" i="6"/>
  <c r="BZ129" i="6"/>
  <c r="CJ130" i="6"/>
  <c r="CD131" i="6"/>
  <c r="CJ136" i="6"/>
  <c r="BY136" i="6"/>
  <c r="CI130" i="6"/>
  <c r="CD134" i="6"/>
  <c r="CI140" i="6"/>
  <c r="CH141" i="6"/>
  <c r="CA141" i="6"/>
  <c r="CF139" i="6"/>
  <c r="CB139" i="6"/>
  <c r="CB141" i="6"/>
  <c r="CC67" i="6"/>
  <c r="CC50" i="6"/>
  <c r="CB64" i="6"/>
  <c r="CF95" i="6"/>
  <c r="CJ102" i="6"/>
  <c r="CB112" i="6"/>
  <c r="CF113" i="6"/>
  <c r="CB122" i="6"/>
  <c r="BY126" i="6"/>
  <c r="BZ131" i="6"/>
  <c r="CJ129" i="6"/>
  <c r="CC5" i="6"/>
  <c r="BZ16" i="6"/>
  <c r="CB10" i="6"/>
  <c r="BZ15" i="6"/>
  <c r="CI7" i="6"/>
  <c r="CI15" i="6"/>
  <c r="CI19" i="6"/>
  <c r="BZ23" i="6"/>
  <c r="CH8" i="6"/>
  <c r="CC11" i="6"/>
  <c r="CJ16" i="6"/>
  <c r="CB18" i="6"/>
  <c r="BZ9" i="6"/>
  <c r="CJ28" i="6"/>
  <c r="CB17" i="6"/>
  <c r="CJ36" i="6"/>
  <c r="CF44" i="6"/>
  <c r="CJ22" i="6"/>
  <c r="CI32" i="6"/>
  <c r="CH33" i="6"/>
  <c r="CI40" i="6"/>
  <c r="CF26" i="6"/>
  <c r="CA27" i="6"/>
  <c r="CC44" i="6"/>
  <c r="BY48" i="6"/>
  <c r="CG49" i="6"/>
  <c r="CD63" i="6"/>
  <c r="CE29" i="6"/>
  <c r="CE41" i="6"/>
  <c r="CA51" i="6"/>
  <c r="CD56" i="6"/>
  <c r="BY56" i="6"/>
  <c r="CG29" i="6"/>
  <c r="CG41" i="6"/>
  <c r="CD47" i="6"/>
  <c r="CB55" i="6"/>
  <c r="CH55" i="6"/>
  <c r="CD35" i="6"/>
  <c r="CD39" i="6"/>
  <c r="CD43" i="6"/>
  <c r="CH47" i="6"/>
  <c r="CE55" i="6"/>
  <c r="CE52" i="6"/>
  <c r="CD60" i="6"/>
  <c r="CG67" i="6"/>
  <c r="CB67" i="6"/>
  <c r="CD49" i="6"/>
  <c r="CD59" i="6"/>
  <c r="CI64" i="6"/>
  <c r="BY52" i="6"/>
  <c r="CF57" i="6"/>
  <c r="BZ57" i="6"/>
  <c r="CB58" i="6"/>
  <c r="CH62" i="6"/>
  <c r="CF71" i="6"/>
  <c r="CA52" i="6"/>
  <c r="CH64" i="6"/>
  <c r="BZ76" i="6"/>
  <c r="CB61" i="6"/>
  <c r="CF78" i="6"/>
  <c r="CC78" i="6"/>
  <c r="CE73" i="6"/>
  <c r="CJ68" i="6"/>
  <c r="CE65" i="6"/>
  <c r="BY72" i="6"/>
  <c r="BZ89" i="6"/>
  <c r="CD89" i="6"/>
  <c r="CH83" i="6"/>
  <c r="CF70" i="6"/>
  <c r="CB80" i="6"/>
  <c r="CG74" i="6"/>
  <c r="CB74" i="6"/>
  <c r="CA70" i="6"/>
  <c r="CC74" i="6"/>
  <c r="CA77" i="6"/>
  <c r="CA86" i="6"/>
  <c r="CD93" i="6"/>
  <c r="CE93" i="6"/>
  <c r="CD82" i="6"/>
  <c r="CC90" i="6"/>
  <c r="CI91" i="6"/>
  <c r="BZ93" i="6"/>
  <c r="CH88" i="6"/>
  <c r="BY103" i="6"/>
  <c r="CB103" i="6"/>
  <c r="CA99" i="6"/>
  <c r="CD92" i="6"/>
  <c r="BZ98" i="6"/>
  <c r="CJ98" i="6"/>
  <c r="CE96" i="6"/>
  <c r="BY100" i="6"/>
  <c r="CB106" i="6"/>
  <c r="CG106" i="6"/>
  <c r="CA109" i="6"/>
  <c r="BY107" i="6"/>
  <c r="CC102" i="6"/>
  <c r="CH101" i="6"/>
  <c r="CF108" i="6"/>
  <c r="CH112" i="6"/>
  <c r="CD104" i="6"/>
  <c r="BZ108" i="6"/>
  <c r="BY104" i="6"/>
  <c r="CI112" i="6"/>
  <c r="CG113" i="6"/>
  <c r="CE119" i="6"/>
  <c r="CC111" i="6"/>
  <c r="CJ115" i="6"/>
  <c r="CE114" i="6"/>
  <c r="CB116" i="6"/>
  <c r="CH117" i="6"/>
  <c r="CJ120" i="6"/>
  <c r="CC122" i="6"/>
  <c r="BY121" i="6"/>
  <c r="CC125" i="6"/>
  <c r="CG125" i="6"/>
  <c r="CI122" i="6"/>
  <c r="CJ124" i="6"/>
  <c r="BZ137" i="6"/>
  <c r="CA137" i="6"/>
  <c r="CB126" i="6"/>
  <c r="CC127" i="6"/>
  <c r="CJ135" i="6"/>
  <c r="BY135" i="6"/>
  <c r="CI127" i="6"/>
  <c r="CF130" i="6"/>
  <c r="CB130" i="6"/>
  <c r="CH132" i="6"/>
  <c r="CG132" i="6"/>
  <c r="CH130" i="6"/>
  <c r="CF136" i="6"/>
  <c r="CB136" i="6"/>
  <c r="CI134" i="6"/>
  <c r="BY134" i="6"/>
  <c r="CI141" i="6"/>
  <c r="CE140" i="6"/>
  <c r="BZ139" i="6"/>
  <c r="CD141" i="6"/>
  <c r="CE33" i="6"/>
  <c r="CJ87" i="6"/>
  <c r="CI73" i="6"/>
  <c r="CE81" i="6"/>
  <c r="BY86" i="6"/>
  <c r="CD103" i="6"/>
  <c r="CE97" i="6"/>
  <c r="CB95" i="6"/>
  <c r="CH105" i="6"/>
  <c r="CG122" i="6"/>
  <c r="CH125" i="6"/>
  <c r="CF138" i="6"/>
  <c r="CJ138" i="6"/>
  <c r="CE23" i="6"/>
  <c r="CE15" i="6"/>
  <c r="CE8" i="6"/>
  <c r="BY11" i="6"/>
  <c r="CC16" i="6"/>
  <c r="CD5" i="6"/>
  <c r="CJ10" i="6"/>
  <c r="CH15" i="6"/>
  <c r="CC10" i="6"/>
  <c r="CA19" i="6"/>
  <c r="CF19" i="6"/>
  <c r="CJ23" i="6"/>
  <c r="CD23" i="6"/>
  <c r="CB11" i="6"/>
  <c r="CI16" i="6"/>
  <c r="CD18" i="6"/>
  <c r="CB28" i="6"/>
  <c r="CJ17" i="6"/>
  <c r="CD25" i="6"/>
  <c r="CB36" i="6"/>
  <c r="CG36" i="6"/>
  <c r="CC21" i="6"/>
  <c r="CH28" i="6"/>
  <c r="CA32" i="6"/>
  <c r="CE21" i="6"/>
  <c r="CF36" i="6"/>
  <c r="CA40" i="6"/>
  <c r="CD40" i="6"/>
  <c r="CD22" i="6"/>
  <c r="CD27" i="6"/>
  <c r="CC31" i="6"/>
  <c r="CH44" i="6"/>
  <c r="CI48" i="6"/>
  <c r="CE54" i="6"/>
  <c r="CH63" i="6"/>
  <c r="CC34" i="6"/>
  <c r="CC51" i="6"/>
  <c r="CG56" i="6"/>
  <c r="CE34" i="6"/>
  <c r="BY55" i="6"/>
  <c r="BZ47" i="6"/>
  <c r="CH60" i="6"/>
  <c r="CI62" i="6"/>
  <c r="CH59" i="6"/>
  <c r="CH66" i="6"/>
  <c r="CG52" i="6"/>
  <c r="CF53" i="6"/>
  <c r="BZ62" i="6"/>
  <c r="BZ64" i="6"/>
  <c r="CC76" i="6"/>
  <c r="BY76" i="6"/>
  <c r="CJ61" i="6"/>
  <c r="CA78" i="6"/>
  <c r="CH71" i="6"/>
  <c r="CH87" i="6"/>
  <c r="CB68" i="6"/>
  <c r="CG72" i="6"/>
  <c r="CC89" i="6"/>
  <c r="CF80" i="6"/>
  <c r="BY74" i="6"/>
  <c r="CD86" i="6"/>
  <c r="BZ96" i="6"/>
  <c r="CJ85" i="6"/>
  <c r="CD79" i="6"/>
  <c r="CA81" i="6"/>
  <c r="CE92" i="6"/>
  <c r="CD91" i="6"/>
  <c r="CC93" i="6"/>
  <c r="CF90" i="6"/>
  <c r="CJ90" i="6"/>
  <c r="CJ103" i="6"/>
  <c r="CB99" i="6"/>
  <c r="CD96" i="6"/>
  <c r="CC100" i="6"/>
  <c r="CJ108" i="6"/>
  <c r="BY106" i="6"/>
  <c r="CC107" i="6"/>
  <c r="CE107" i="6"/>
  <c r="CF102" i="6"/>
  <c r="CA107" i="6"/>
  <c r="BZ112" i="6"/>
  <c r="CA112" i="6"/>
  <c r="CB97" i="6"/>
  <c r="CE109" i="6"/>
  <c r="CI113" i="6"/>
  <c r="CJ121" i="6"/>
  <c r="CB111" i="6"/>
  <c r="CJ116" i="6"/>
  <c r="CC116" i="6"/>
  <c r="CI119" i="6"/>
  <c r="BZ122" i="6"/>
  <c r="CF122" i="6"/>
  <c r="CB120" i="6"/>
  <c r="CI121" i="6"/>
  <c r="CC118" i="6"/>
  <c r="CE122" i="6"/>
  <c r="CD137" i="6"/>
  <c r="BY137" i="6"/>
  <c r="CB135" i="6"/>
  <c r="CE127" i="6"/>
  <c r="CF128" i="6"/>
  <c r="CF129" i="6"/>
  <c r="CE129" i="6"/>
  <c r="CC131" i="6"/>
  <c r="BZ132" i="6"/>
  <c r="CH133" i="6"/>
  <c r="CG136" i="6"/>
  <c r="CF131" i="6"/>
  <c r="CJ139" i="6"/>
  <c r="CJ134" i="6"/>
  <c r="CE138" i="6"/>
  <c r="BY141" i="6"/>
  <c r="CD139" i="6"/>
  <c r="CH139" i="6"/>
  <c r="BZ140" i="6"/>
  <c r="BZ134" i="6"/>
  <c r="CI43" i="6"/>
  <c r="CE48" i="6"/>
  <c r="CB62" i="6"/>
  <c r="CA60" i="6"/>
  <c r="CF64" i="6"/>
  <c r="CC85" i="6"/>
  <c r="BZ82" i="6"/>
  <c r="BZ106" i="6"/>
  <c r="CI116" i="6"/>
  <c r="CH129" i="6"/>
  <c r="CD132" i="6"/>
  <c r="CA136" i="6"/>
  <c r="CD133" i="6"/>
  <c r="CH140" i="6"/>
  <c r="CG133" i="6"/>
  <c r="CD138" i="6"/>
  <c r="CA140" i="6"/>
  <c r="CD7" i="6"/>
  <c r="CE32" i="6"/>
  <c r="CG11" i="6"/>
  <c r="CA14" i="6"/>
  <c r="CF16" i="6"/>
  <c r="CE18" i="6"/>
  <c r="CE5" i="6"/>
  <c r="BY8" i="6"/>
  <c r="CG16" i="6"/>
  <c r="CB23" i="6"/>
  <c r="CG23" i="6"/>
  <c r="CJ11" i="6"/>
  <c r="CC7" i="6"/>
  <c r="CI18" i="6"/>
  <c r="CC19" i="6"/>
  <c r="CC28" i="6"/>
  <c r="BY36" i="6"/>
  <c r="CE25" i="6"/>
  <c r="CF20" i="6"/>
  <c r="CH29" i="6"/>
  <c r="CF32" i="6"/>
  <c r="CG25" i="6"/>
  <c r="CC40" i="6"/>
  <c r="CE43" i="6"/>
  <c r="BZ44" i="6"/>
  <c r="CF39" i="6"/>
  <c r="CA48" i="6"/>
  <c r="CF48" i="6"/>
  <c r="CG55" i="6"/>
  <c r="BZ63" i="6"/>
  <c r="CH65" i="6"/>
  <c r="CC38" i="6"/>
  <c r="CH51" i="6"/>
  <c r="CB43" i="6"/>
  <c r="CC56" i="6"/>
  <c r="CE38" i="6"/>
  <c r="CC48" i="6"/>
  <c r="CJ55" i="6"/>
  <c r="BZ33" i="6"/>
  <c r="BZ37" i="6"/>
  <c r="BZ41" i="6"/>
  <c r="CJ47" i="6"/>
  <c r="CB52" i="6"/>
  <c r="BZ60" i="6"/>
  <c r="CD67" i="6"/>
  <c r="CF67" i="6"/>
  <c r="CD45" i="6"/>
  <c r="CB50" i="6"/>
  <c r="CD53" i="6"/>
  <c r="BZ59" i="6"/>
  <c r="CH67" i="6"/>
  <c r="CH58" i="6"/>
  <c r="CI58" i="6"/>
  <c r="CD50" i="6"/>
  <c r="CC62" i="6"/>
  <c r="BY53" i="6"/>
  <c r="CD64" i="6"/>
  <c r="BZ61" i="6"/>
  <c r="CF76" i="6"/>
  <c r="CJ78" i="6"/>
  <c r="CC71" i="6"/>
  <c r="CE72" i="6"/>
  <c r="CI87" i="6"/>
  <c r="CJ71" i="6"/>
  <c r="CF89" i="6"/>
  <c r="CA89" i="6"/>
  <c r="CE70" i="6"/>
  <c r="CI74" i="6"/>
  <c r="BZ65" i="6"/>
  <c r="CB72" i="6"/>
  <c r="CH91" i="6"/>
  <c r="CH80" i="6"/>
  <c r="CH73" i="6"/>
  <c r="CB77" i="6"/>
  <c r="CJ83" i="6"/>
  <c r="CI83" i="6"/>
  <c r="CH77" i="6"/>
  <c r="CD77" i="6"/>
  <c r="CH86" i="6"/>
  <c r="CB85" i="6"/>
  <c r="CC91" i="6"/>
  <c r="CE91" i="6"/>
  <c r="CG91" i="6"/>
  <c r="CG93" i="6"/>
  <c r="CE88" i="6"/>
  <c r="BZ92" i="6"/>
  <c r="CE94" i="6"/>
  <c r="CF103" i="6"/>
  <c r="CH103" i="6"/>
  <c r="CF99" i="6"/>
  <c r="CD84" i="6"/>
  <c r="BZ94" i="6"/>
  <c r="CF98" i="6"/>
  <c r="CI98" i="6"/>
  <c r="CD100" i="6"/>
  <c r="CG104" i="6"/>
  <c r="CI106" i="6"/>
  <c r="CH107" i="6"/>
  <c r="CD95" i="6"/>
  <c r="CE115" i="6"/>
  <c r="CB104" i="6"/>
  <c r="CD111" i="6"/>
  <c r="CJ97" i="6"/>
  <c r="CB105" i="6"/>
  <c r="CA113" i="6"/>
  <c r="BY113" i="6"/>
  <c r="CB113" i="6"/>
  <c r="CA111" i="6"/>
  <c r="CJ111" i="6"/>
  <c r="BZ116" i="6"/>
  <c r="CB119" i="6"/>
  <c r="CA119" i="6"/>
  <c r="CF124" i="6"/>
  <c r="CA121" i="6"/>
  <c r="CD122" i="6"/>
  <c r="CA131" i="6"/>
  <c r="CF125" i="6"/>
  <c r="BZ125" i="6"/>
  <c r="CG137" i="6"/>
  <c r="CB127" i="6"/>
  <c r="CI126" i="6"/>
  <c r="CD135" i="6"/>
  <c r="CC126" i="6"/>
  <c r="CC130" i="6"/>
  <c r="CJ131" i="6"/>
  <c r="CJ132" i="6"/>
  <c r="CE136" i="6"/>
  <c r="CF141" i="6"/>
  <c r="CF133" i="6"/>
  <c r="CB134" i="6"/>
  <c r="BZ133" i="6"/>
  <c r="CG141" i="6"/>
  <c r="CE139" i="6"/>
  <c r="BZ138" i="6"/>
  <c r="CD140" i="6"/>
  <c r="CA47" i="6"/>
  <c r="CA67" i="6"/>
  <c r="BZ67" i="6"/>
  <c r="BY60" i="6"/>
  <c r="CC77" i="6"/>
  <c r="CC70" i="6"/>
  <c r="CG89" i="6"/>
  <c r="CI89" i="6"/>
  <c r="BY80" i="6"/>
  <c r="CI81" i="6"/>
  <c r="CF83" i="6"/>
  <c r="BY90" i="6"/>
  <c r="CD75" i="6"/>
  <c r="CB86" i="6"/>
  <c r="CH90" i="6"/>
  <c r="CD94" i="6"/>
  <c r="CC103" i="6"/>
  <c r="CD99" i="6"/>
  <c r="CB100" i="6"/>
  <c r="BZ126" i="6"/>
  <c r="CG127" i="6"/>
  <c r="BZ141" i="6"/>
  <c r="CJ8" i="6"/>
  <c r="CE7" i="6"/>
  <c r="CH41" i="6"/>
  <c r="CI14" i="6"/>
  <c r="CF8" i="6"/>
  <c r="BZ11" i="6"/>
  <c r="CG8" i="6"/>
  <c r="CA11" i="6"/>
  <c r="CH19" i="6"/>
  <c r="BY23" i="6"/>
  <c r="CH31" i="6"/>
  <c r="CE14" i="6"/>
  <c r="CA18" i="6"/>
  <c r="CF25" i="6"/>
  <c r="CI28" i="6"/>
  <c r="CE35" i="6"/>
  <c r="CB21" i="6"/>
  <c r="CE28" i="6"/>
  <c r="CI36" i="6"/>
  <c r="CC17" i="6"/>
  <c r="CA22" i="6"/>
  <c r="BY27" i="6"/>
  <c r="CE39" i="6"/>
  <c r="CG32" i="6"/>
  <c r="CE36" i="6"/>
  <c r="CH40" i="6"/>
  <c r="BZ20" i="6"/>
  <c r="BZ24" i="6"/>
  <c r="CE27" i="6"/>
  <c r="CJ44" i="6"/>
  <c r="CJ63" i="6"/>
  <c r="CG63" i="6"/>
  <c r="CC30" i="6"/>
  <c r="CA35" i="6"/>
  <c r="CC42" i="6"/>
  <c r="BZ51" i="6"/>
  <c r="CJ43" i="6"/>
  <c r="CJ56" i="6"/>
  <c r="CF56" i="6"/>
  <c r="CE30" i="6"/>
  <c r="CE42" i="6"/>
  <c r="CA55" i="6"/>
  <c r="CD55" i="6"/>
  <c r="CD48" i="6"/>
  <c r="CB47" i="6"/>
  <c r="CJ52" i="6"/>
  <c r="CJ60" i="6"/>
  <c r="CJ67" i="6"/>
  <c r="CJ50" i="6"/>
  <c r="CE49" i="6"/>
  <c r="CD57" i="6"/>
  <c r="BZ58" i="6"/>
  <c r="CF62" i="6"/>
  <c r="CG64" i="6"/>
  <c r="CH61" i="6"/>
  <c r="CI76" i="6"/>
  <c r="BZ78" i="6"/>
  <c r="CE61" i="6"/>
  <c r="CJ74" i="6"/>
  <c r="CD87" i="6"/>
  <c r="CC87" i="6"/>
  <c r="BZ87" i="6"/>
  <c r="CC66" i="6"/>
  <c r="CG68" i="6"/>
  <c r="CE69" i="6"/>
  <c r="CB73" i="6"/>
  <c r="BY89" i="6"/>
  <c r="CJ72" i="6"/>
  <c r="BZ103" i="6"/>
  <c r="BZ80" i="6"/>
  <c r="BZ73" i="6"/>
  <c r="CF74" i="6"/>
  <c r="CG83" i="6"/>
  <c r="CB83" i="6"/>
  <c r="BZ77" i="6"/>
  <c r="BZ86" i="6"/>
  <c r="CI94" i="6"/>
  <c r="BZ81" i="6"/>
  <c r="BY91" i="6"/>
  <c r="BY93" i="6"/>
  <c r="CI90" i="6"/>
  <c r="CH92" i="6"/>
  <c r="CH95" i="6"/>
  <c r="CH99" i="6"/>
  <c r="CH94" i="6"/>
  <c r="CE105" i="6"/>
  <c r="CA106" i="6"/>
  <c r="CF106" i="6"/>
  <c r="CD107" i="6"/>
  <c r="CI102" i="6"/>
  <c r="CJ104" i="6"/>
  <c r="CE113" i="6"/>
  <c r="CE112" i="6"/>
  <c r="CJ105" i="6"/>
  <c r="CE104" i="6"/>
  <c r="BY108" i="6"/>
  <c r="CH113" i="6"/>
  <c r="CI111" i="6"/>
  <c r="CH116" i="6"/>
  <c r="CC115" i="6"/>
  <c r="CF114" i="6"/>
  <c r="CH119" i="6"/>
  <c r="CA125" i="6"/>
  <c r="BY120" i="6"/>
  <c r="CH122" i="6"/>
  <c r="CI125" i="6"/>
  <c r="CA120" i="6"/>
  <c r="CG126" i="6"/>
  <c r="CE135" i="6"/>
  <c r="CA126" i="6"/>
  <c r="CE124" i="6"/>
  <c r="CH135" i="6"/>
  <c r="CH127" i="6"/>
  <c r="CE130" i="6"/>
  <c r="CB131" i="6"/>
  <c r="CB132" i="6"/>
  <c r="CF132" i="6"/>
  <c r="CE131" i="6"/>
  <c r="CI136" i="6"/>
  <c r="CH134" i="6"/>
  <c r="CB140" i="6"/>
  <c r="CH138" i="6"/>
  <c r="CC141" i="6"/>
  <c r="CE141" i="6"/>
  <c r="CC139" i="6"/>
  <c r="CJ140" i="6"/>
  <c r="CF10" i="6"/>
  <c r="CF42" i="6"/>
  <c r="CC9" i="6"/>
  <c r="CH20" i="6"/>
  <c r="CH11" i="6"/>
  <c r="CD16" i="6"/>
  <c r="CI11" i="6"/>
  <c r="CG18" i="6"/>
  <c r="BZ19" i="6"/>
  <c r="CI23" i="6"/>
  <c r="CB7" i="6"/>
  <c r="CF9" i="6"/>
  <c r="CD14" i="6"/>
  <c r="CE47" i="6"/>
  <c r="CC18" i="6"/>
  <c r="BZ27" i="6"/>
  <c r="CA28" i="6"/>
  <c r="CJ21" i="6"/>
  <c r="CF34" i="6"/>
  <c r="CA36" i="6"/>
  <c r="CD36" i="6"/>
  <c r="CI22" i="6"/>
  <c r="CF24" i="6"/>
  <c r="CG31" i="6"/>
  <c r="BY32" i="6"/>
  <c r="CC22" i="6"/>
  <c r="BZ40" i="6"/>
  <c r="CC27" i="6"/>
  <c r="CI31" i="6"/>
  <c r="CJ31" i="6"/>
  <c r="CB44" i="6"/>
  <c r="CG44" i="6"/>
  <c r="CH48" i="6"/>
  <c r="CB63" i="6"/>
  <c r="CF63" i="6"/>
  <c r="CI35" i="6"/>
  <c r="CA39" i="6"/>
  <c r="CJ51" i="6"/>
  <c r="CG53" i="6"/>
  <c r="CB56" i="6"/>
  <c r="CC35" i="6"/>
  <c r="CF55" i="6"/>
  <c r="CE50" i="6"/>
  <c r="CF47" i="6"/>
  <c r="CE68" i="6"/>
  <c r="CF60" i="6"/>
  <c r="CB60" i="6"/>
  <c r="CE67" i="6"/>
  <c r="BY67" i="6"/>
  <c r="CB54" i="6"/>
  <c r="CF59" i="6"/>
  <c r="CI59" i="6"/>
  <c r="CE53" i="6"/>
  <c r="CJ57" i="6"/>
  <c r="CD58" i="6"/>
  <c r="BZ52" i="6"/>
  <c r="CD54" i="6"/>
  <c r="BY49" i="6"/>
  <c r="BY64" i="6"/>
  <c r="CJ76" i="6"/>
  <c r="CE76" i="6"/>
  <c r="CB71" i="6"/>
  <c r="CD78" i="6"/>
  <c r="CI78" i="6"/>
  <c r="CG71" i="6"/>
  <c r="CG87" i="6"/>
  <c r="BY68" i="6"/>
  <c r="CI70" i="6"/>
  <c r="CJ89" i="6"/>
  <c r="CA72" i="6"/>
  <c r="CJ77" i="6"/>
  <c r="BZ69" i="6"/>
  <c r="CC80" i="6"/>
  <c r="BY83" i="6"/>
  <c r="CH85" i="6"/>
  <c r="CI85" i="6"/>
  <c r="CH81" i="6"/>
  <c r="CA82" i="6"/>
  <c r="CB82" i="6"/>
  <c r="CJ91" i="6"/>
  <c r="CJ93" i="6"/>
  <c r="CA90" i="6"/>
  <c r="BZ84" i="6"/>
  <c r="CI103" i="6"/>
  <c r="CE103" i="6"/>
  <c r="CC98" i="6"/>
  <c r="CJ96" i="6"/>
  <c r="CI96" i="6"/>
  <c r="CC106" i="6"/>
  <c r="CJ107" i="6"/>
  <c r="CA102" i="6"/>
  <c r="BZ97" i="6"/>
  <c r="CG109" i="6"/>
  <c r="CB109" i="6"/>
  <c r="CF112" i="6"/>
  <c r="CB101" i="6"/>
  <c r="CI108" i="6"/>
  <c r="CC108" i="6"/>
  <c r="BZ113" i="6"/>
  <c r="CC113" i="6"/>
  <c r="CG114" i="6"/>
  <c r="CE117" i="6"/>
  <c r="BY114" i="6"/>
  <c r="CG119" i="6"/>
  <c r="CC120" i="6"/>
  <c r="CF118" i="6"/>
  <c r="CE132" i="6"/>
  <c r="CF120" i="6"/>
  <c r="CH121" i="6"/>
  <c r="CH126" i="6"/>
  <c r="CH120" i="6"/>
  <c r="CE123" i="6"/>
  <c r="BY125" i="6"/>
  <c r="CE125" i="6"/>
  <c r="CA127" i="6"/>
  <c r="CJ137" i="6"/>
  <c r="CE137" i="6"/>
  <c r="BZ135" i="6"/>
  <c r="BZ127" i="6"/>
  <c r="CD127" i="6"/>
  <c r="CB128" i="6"/>
  <c r="BY131" i="6"/>
  <c r="CD130" i="6"/>
  <c r="CE128" i="6"/>
  <c r="CD136" i="6"/>
  <c r="CC136" i="6"/>
  <c r="G10" i="5"/>
  <c r="G6" i="5"/>
  <c r="G3" i="5"/>
  <c r="G7" i="5"/>
  <c r="G8" i="5"/>
  <c r="G4" i="5"/>
  <c r="G9" i="5"/>
  <c r="G5" i="5"/>
  <c r="D12" i="4"/>
  <c r="DW16" i="4"/>
  <c r="EI16" i="4" s="1"/>
  <c r="EB31" i="4"/>
  <c r="EN28" i="4"/>
  <c r="EN31" i="4" s="1"/>
  <c r="DU31" i="4"/>
  <c r="EG28" i="4"/>
  <c r="EG31" i="4" s="1"/>
  <c r="EJ28" i="4"/>
  <c r="EJ31" i="4" s="1"/>
  <c r="DX31" i="4"/>
  <c r="ER28" i="4"/>
  <c r="ER31" i="4" s="1"/>
  <c r="EF31" i="4"/>
  <c r="EA31" i="4"/>
  <c r="EM28" i="4"/>
  <c r="EM31" i="4" s="1"/>
  <c r="CE46" i="6" s="1"/>
  <c r="DY31" i="4"/>
  <c r="EK28" i="4"/>
  <c r="EK31" i="4" s="1"/>
  <c r="DZ31" i="4"/>
  <c r="EL28" i="4"/>
  <c r="EL31" i="4" s="1"/>
  <c r="DU17" i="4"/>
  <c r="EG17" i="4" s="1"/>
  <c r="EC17" i="4"/>
  <c r="EO17" i="4" s="1"/>
  <c r="DY14" i="4"/>
  <c r="EK14" i="4" s="1"/>
  <c r="DX15" i="4"/>
  <c r="EJ15" i="4" s="1"/>
  <c r="EF15" i="4"/>
  <c r="ER15" i="4" s="1"/>
  <c r="DW17" i="4"/>
  <c r="EI17" i="4" s="1"/>
  <c r="DX16" i="4"/>
  <c r="EJ16" i="4" s="1"/>
  <c r="EF16" i="4"/>
  <c r="ER16" i="4" s="1"/>
  <c r="DX14" i="4"/>
  <c r="EJ14" i="4" s="1"/>
  <c r="DZ14" i="4"/>
  <c r="EL14" i="4" s="1"/>
  <c r="DY15" i="4"/>
  <c r="EK15" i="4" s="1"/>
  <c r="DX17" i="4"/>
  <c r="EJ17" i="4" s="1"/>
  <c r="DY16" i="4"/>
  <c r="EK16" i="4" s="1"/>
  <c r="CC27" i="4"/>
  <c r="CD27" i="4"/>
  <c r="CE27" i="4"/>
  <c r="BY27" i="4"/>
  <c r="CG27" i="4"/>
  <c r="CF27" i="4"/>
  <c r="BZ27" i="4"/>
  <c r="CH27" i="4"/>
  <c r="CA27" i="4"/>
  <c r="CI27" i="4"/>
  <c r="CB27" i="4"/>
  <c r="CJ27" i="4"/>
  <c r="CA18" i="4"/>
  <c r="CI18" i="4"/>
  <c r="CB18" i="4"/>
  <c r="CJ18" i="4"/>
  <c r="DZ16" i="4"/>
  <c r="EL16" i="4" s="1"/>
  <c r="DK19" i="4"/>
  <c r="CY27" i="4"/>
  <c r="CZ27" i="4"/>
  <c r="DL19" i="4"/>
  <c r="DT19" i="4"/>
  <c r="DH27" i="4"/>
  <c r="DU19" i="4"/>
  <c r="DA27" i="4"/>
  <c r="DM19" i="4"/>
  <c r="DB27" i="4"/>
  <c r="DN19" i="4"/>
  <c r="DC27" i="4"/>
  <c r="CW27" i="4"/>
  <c r="DE27" i="4"/>
  <c r="EC19" i="4"/>
  <c r="DS19" i="4"/>
  <c r="DG27" i="4"/>
  <c r="DD27" i="4"/>
  <c r="DJ19" i="4"/>
  <c r="CX27" i="4"/>
  <c r="DR19" i="4"/>
  <c r="DF27" i="4"/>
  <c r="DO19" i="4"/>
  <c r="DP19" i="4"/>
  <c r="CC18" i="4"/>
  <c r="EA16" i="4"/>
  <c r="EM16" i="4" s="1"/>
  <c r="EB16" i="4"/>
  <c r="EN16" i="4" s="1"/>
  <c r="CE18" i="4"/>
  <c r="CD18" i="4"/>
  <c r="DU16" i="4"/>
  <c r="EG16" i="4" s="1"/>
  <c r="EC16" i="4"/>
  <c r="EO16" i="4" s="1"/>
  <c r="DW14" i="4"/>
  <c r="EI14" i="4" s="1"/>
  <c r="EE14" i="4"/>
  <c r="EQ14" i="4" s="1"/>
  <c r="DV15" i="4"/>
  <c r="EH15" i="4" s="1"/>
  <c r="ED15" i="4"/>
  <c r="EP15" i="4" s="1"/>
  <c r="DZ17" i="4"/>
  <c r="EL17" i="4" s="1"/>
  <c r="DV16" i="4"/>
  <c r="EH16" i="4" s="1"/>
  <c r="ED16" i="4"/>
  <c r="EP16" i="4" s="1"/>
  <c r="BY18" i="4"/>
  <c r="CG18" i="4"/>
  <c r="EF14" i="4"/>
  <c r="ER14" i="4" s="1"/>
  <c r="EE16" i="4"/>
  <c r="EQ16" i="4" s="1"/>
  <c r="CF18" i="4"/>
  <c r="BZ18" i="4"/>
  <c r="CH18" i="4"/>
  <c r="EA14" i="4"/>
  <c r="EM14" i="4" s="1"/>
  <c r="DZ15" i="4"/>
  <c r="EL15" i="4" s="1"/>
  <c r="DV17" i="4"/>
  <c r="EH17" i="4" s="1"/>
  <c r="ED17" i="4"/>
  <c r="EP17" i="4" s="1"/>
  <c r="EB14" i="4"/>
  <c r="EN14" i="4" s="1"/>
  <c r="EA15" i="4"/>
  <c r="EM15" i="4" s="1"/>
  <c r="EE17" i="4"/>
  <c r="EQ17" i="4" s="1"/>
  <c r="DU14" i="4"/>
  <c r="EG14" i="4" s="1"/>
  <c r="EC14" i="4"/>
  <c r="EO14" i="4" s="1"/>
  <c r="EB15" i="4"/>
  <c r="EN15" i="4" s="1"/>
  <c r="EF17" i="4"/>
  <c r="ER17" i="4" s="1"/>
  <c r="DV14" i="4"/>
  <c r="EH14" i="4" s="1"/>
  <c r="ED14" i="4"/>
  <c r="EP14" i="4" s="1"/>
  <c r="DU15" i="4"/>
  <c r="EG15" i="4" s="1"/>
  <c r="EC15" i="4"/>
  <c r="EO15" i="4" s="1"/>
  <c r="DY17" i="4"/>
  <c r="EK17" i="4" s="1"/>
  <c r="DW15" i="4"/>
  <c r="EI15" i="4" s="1"/>
  <c r="EE15" i="4"/>
  <c r="EQ15" i="4" s="1"/>
  <c r="EA17" i="4"/>
  <c r="EM17" i="4" s="1"/>
  <c r="EB17" i="4"/>
  <c r="EN17" i="4" s="1"/>
  <c r="DD18" i="4"/>
  <c r="DC18" i="4"/>
  <c r="DO13" i="4"/>
  <c r="DB18" i="4"/>
  <c r="DN13" i="4"/>
  <c r="DJ13" i="4"/>
  <c r="CX18" i="4"/>
  <c r="DR13" i="4"/>
  <c r="DF18" i="4"/>
  <c r="DL13" i="4"/>
  <c r="CZ18" i="4"/>
  <c r="DK13" i="4"/>
  <c r="CY18" i="4"/>
  <c r="DS13" i="4"/>
  <c r="DG18" i="4"/>
  <c r="DT13" i="4"/>
  <c r="DH18" i="4"/>
  <c r="DA18" i="4"/>
  <c r="DM13" i="4"/>
  <c r="CW18" i="4"/>
  <c r="DQ18" i="4"/>
  <c r="EC13" i="4"/>
  <c r="DP13" i="4"/>
  <c r="DE18" i="4"/>
  <c r="DI13" i="4"/>
  <c r="BF3" i="9" l="1"/>
  <c r="BL3" i="9"/>
  <c r="BD3" i="9"/>
  <c r="BK3" i="9"/>
  <c r="BC3" i="9"/>
  <c r="BJ3" i="9"/>
  <c r="BB3" i="9"/>
  <c r="BI3" i="9"/>
  <c r="BA3" i="9"/>
  <c r="BG3" i="9"/>
  <c r="BH3" i="9"/>
  <c r="BE3" i="9"/>
  <c r="BY46" i="6"/>
  <c r="BY46" i="8"/>
  <c r="CE46" i="8"/>
  <c r="CC46" i="6"/>
  <c r="CC46" i="8"/>
  <c r="CF46" i="6"/>
  <c r="CF46" i="8"/>
  <c r="CB46" i="6"/>
  <c r="CB46" i="8"/>
  <c r="CJ46" i="6"/>
  <c r="CJ46" i="8"/>
  <c r="CD46" i="6"/>
  <c r="CD46" i="8"/>
  <c r="BI3" i="7"/>
  <c r="BA3" i="7"/>
  <c r="BH3" i="7"/>
  <c r="BC3" i="7"/>
  <c r="BG3" i="7"/>
  <c r="BK3" i="7"/>
  <c r="BF3" i="7"/>
  <c r="BE3" i="7"/>
  <c r="BL3" i="7"/>
  <c r="BD3" i="7"/>
  <c r="BJ3" i="7"/>
  <c r="BB3" i="7"/>
  <c r="EG19" i="4"/>
  <c r="EG27" i="4" s="1"/>
  <c r="BY13" i="8" s="1"/>
  <c r="DU27" i="4"/>
  <c r="DJ27" i="4"/>
  <c r="DV19" i="4"/>
  <c r="DI27" i="4"/>
  <c r="DT27" i="4"/>
  <c r="EF19" i="4"/>
  <c r="DP27" i="4"/>
  <c r="EB19" i="4"/>
  <c r="DS27" i="4"/>
  <c r="EE19" i="4"/>
  <c r="DZ19" i="4"/>
  <c r="DN27" i="4"/>
  <c r="DL27" i="4"/>
  <c r="DX19" i="4"/>
  <c r="EA19" i="4"/>
  <c r="DO27" i="4"/>
  <c r="EO19" i="4"/>
  <c r="EO27" i="4" s="1"/>
  <c r="CG13" i="8" s="1"/>
  <c r="EC27" i="4"/>
  <c r="DQ27" i="4"/>
  <c r="DY19" i="4"/>
  <c r="DM27" i="4"/>
  <c r="DR27" i="4"/>
  <c r="ED19" i="4"/>
  <c r="DK27" i="4"/>
  <c r="DW19" i="4"/>
  <c r="DK18" i="4"/>
  <c r="DW13" i="4"/>
  <c r="DL18" i="4"/>
  <c r="DX13" i="4"/>
  <c r="DI18" i="4"/>
  <c r="DU13" i="4"/>
  <c r="DT18" i="4"/>
  <c r="EF13" i="4"/>
  <c r="DR18" i="4"/>
  <c r="ED13" i="4"/>
  <c r="EB13" i="4"/>
  <c r="DP18" i="4"/>
  <c r="DY13" i="4"/>
  <c r="DM18" i="4"/>
  <c r="EA13" i="4"/>
  <c r="DO18" i="4"/>
  <c r="EO13" i="4"/>
  <c r="EO18" i="4" s="1"/>
  <c r="CG12" i="8" s="1"/>
  <c r="EC18" i="4"/>
  <c r="DS18" i="4"/>
  <c r="EE13" i="4"/>
  <c r="DJ18" i="4"/>
  <c r="DV13" i="4"/>
  <c r="DZ13" i="4"/>
  <c r="DN18" i="4"/>
  <c r="BY13" i="6" l="1"/>
  <c r="CG12" i="6"/>
  <c r="CG13" i="6"/>
  <c r="EP19" i="4"/>
  <c r="EP27" i="4" s="1"/>
  <c r="CH13" i="8" s="1"/>
  <c r="ED27" i="4"/>
  <c r="EJ19" i="4"/>
  <c r="EJ27" i="4" s="1"/>
  <c r="CB13" i="8" s="1"/>
  <c r="DX27" i="4"/>
  <c r="EF27" i="4"/>
  <c r="ER19" i="4"/>
  <c r="ER27" i="4" s="1"/>
  <c r="CJ13" i="8" s="1"/>
  <c r="DY27" i="4"/>
  <c r="EK19" i="4"/>
  <c r="EK27" i="4" s="1"/>
  <c r="CC13" i="8" s="1"/>
  <c r="EA27" i="4"/>
  <c r="EM19" i="4"/>
  <c r="EM27" i="4" s="1"/>
  <c r="CE13" i="8" s="1"/>
  <c r="DZ27" i="4"/>
  <c r="EL19" i="4"/>
  <c r="EL27" i="4" s="1"/>
  <c r="CD13" i="8" s="1"/>
  <c r="EH19" i="4"/>
  <c r="EH27" i="4" s="1"/>
  <c r="BZ13" i="8" s="1"/>
  <c r="DV27" i="4"/>
  <c r="EQ19" i="4"/>
  <c r="EQ27" i="4" s="1"/>
  <c r="CI13" i="8" s="1"/>
  <c r="EE27" i="4"/>
  <c r="EI19" i="4"/>
  <c r="EI27" i="4" s="1"/>
  <c r="CA13" i="8" s="1"/>
  <c r="DW27" i="4"/>
  <c r="EB27" i="4"/>
  <c r="EN19" i="4"/>
  <c r="EN27" i="4" s="1"/>
  <c r="CF13" i="8" s="1"/>
  <c r="EI13" i="4"/>
  <c r="EI18" i="4" s="1"/>
  <c r="CA12" i="8" s="1"/>
  <c r="DW18" i="4"/>
  <c r="DZ18" i="4"/>
  <c r="EL13" i="4"/>
  <c r="EL18" i="4" s="1"/>
  <c r="CD12" i="8" s="1"/>
  <c r="EA18" i="4"/>
  <c r="EM13" i="4"/>
  <c r="EM18" i="4" s="1"/>
  <c r="CE12" i="8" s="1"/>
  <c r="EB18" i="4"/>
  <c r="EN13" i="4"/>
  <c r="EN18" i="4" s="1"/>
  <c r="CF12" i="8" s="1"/>
  <c r="EP13" i="4"/>
  <c r="EP18" i="4" s="1"/>
  <c r="CH12" i="8" s="1"/>
  <c r="ED18" i="4"/>
  <c r="ER13" i="4"/>
  <c r="ER18" i="4" s="1"/>
  <c r="CJ12" i="8" s="1"/>
  <c r="EF18" i="4"/>
  <c r="EH13" i="4"/>
  <c r="EH18" i="4" s="1"/>
  <c r="BZ12" i="8" s="1"/>
  <c r="DV18" i="4"/>
  <c r="DU18" i="4"/>
  <c r="EG13" i="4"/>
  <c r="EG18" i="4" s="1"/>
  <c r="BY12" i="8" s="1"/>
  <c r="DY18" i="4"/>
  <c r="EK13" i="4"/>
  <c r="EK18" i="4" s="1"/>
  <c r="CC12" i="8" s="1"/>
  <c r="EQ13" i="4"/>
  <c r="EQ18" i="4" s="1"/>
  <c r="CI12" i="8" s="1"/>
  <c r="EE18" i="4"/>
  <c r="EJ13" i="4"/>
  <c r="EJ18" i="4" s="1"/>
  <c r="CB12" i="8" s="1"/>
  <c r="DX18" i="4"/>
  <c r="CB13" i="6" l="1"/>
  <c r="CE12" i="6"/>
  <c r="CE13" i="6"/>
  <c r="CF12" i="6"/>
  <c r="CF13" i="6"/>
  <c r="CA13" i="6"/>
  <c r="CH13" i="6"/>
  <c r="BZ13" i="6"/>
  <c r="CB12" i="6"/>
  <c r="CA12" i="6"/>
  <c r="BY12" i="6"/>
  <c r="CD13" i="6"/>
  <c r="BZ12" i="6"/>
  <c r="CD12" i="6"/>
  <c r="CC13" i="6"/>
  <c r="CI12" i="6"/>
  <c r="CJ12" i="6"/>
  <c r="CI13" i="6"/>
  <c r="CC12" i="6"/>
  <c r="CJ13" i="6"/>
  <c r="CH12" i="6"/>
  <c r="E187" i="2"/>
  <c r="E185" i="2"/>
  <c r="E184" i="2"/>
  <c r="C132" i="1" l="1"/>
  <c r="D132" i="1" s="1"/>
  <c r="BA132" i="1"/>
  <c r="BB132" i="1"/>
  <c r="BC132" i="1"/>
  <c r="BD132" i="1"/>
  <c r="BE132" i="1"/>
  <c r="BF132" i="1"/>
  <c r="BG132" i="1"/>
  <c r="BH132" i="1"/>
  <c r="BI132" i="1"/>
  <c r="BJ132" i="1"/>
  <c r="BK132" i="1"/>
  <c r="BL132" i="1"/>
  <c r="C138" i="1"/>
  <c r="D138" i="1" s="1"/>
  <c r="BA138" i="1"/>
  <c r="BB138" i="1"/>
  <c r="BC138" i="1"/>
  <c r="BD138" i="1"/>
  <c r="BE138" i="1"/>
  <c r="BF138" i="1"/>
  <c r="BG138" i="1"/>
  <c r="BH138" i="1"/>
  <c r="BI138" i="1"/>
  <c r="BJ138" i="1"/>
  <c r="BK138" i="1"/>
  <c r="BL138" i="1"/>
  <c r="C139" i="1"/>
  <c r="D139" i="1" s="1"/>
  <c r="BA139" i="1"/>
  <c r="BB139" i="1"/>
  <c r="BC139" i="1"/>
  <c r="BD139" i="1"/>
  <c r="BE139" i="1"/>
  <c r="BF139" i="1"/>
  <c r="BG139" i="1"/>
  <c r="BH139" i="1"/>
  <c r="BI139" i="1"/>
  <c r="BJ139" i="1"/>
  <c r="BK139" i="1"/>
  <c r="BL139" i="1"/>
  <c r="C140" i="1"/>
  <c r="D140" i="1" s="1"/>
  <c r="BA140" i="1"/>
  <c r="BB140" i="1"/>
  <c r="BC140" i="1"/>
  <c r="BD140" i="1"/>
  <c r="BE140" i="1"/>
  <c r="BF140" i="1"/>
  <c r="BG140" i="1"/>
  <c r="BH140" i="1"/>
  <c r="BI140" i="1"/>
  <c r="BJ140" i="1"/>
  <c r="BK140" i="1"/>
  <c r="BL140" i="1"/>
  <c r="C116" i="1"/>
  <c r="BA116" i="1"/>
  <c r="BB116" i="1"/>
  <c r="BC116" i="1"/>
  <c r="BD116" i="1"/>
  <c r="BE116" i="1"/>
  <c r="BF116" i="1"/>
  <c r="BG116" i="1"/>
  <c r="BH116" i="1"/>
  <c r="BI116" i="1"/>
  <c r="BJ116" i="1"/>
  <c r="BK116" i="1"/>
  <c r="BL116" i="1"/>
  <c r="C117" i="1"/>
  <c r="BA117" i="1"/>
  <c r="BB117" i="1"/>
  <c r="BC117" i="1"/>
  <c r="BD117" i="1"/>
  <c r="BE117" i="1"/>
  <c r="BF117" i="1"/>
  <c r="BG117" i="1"/>
  <c r="BH117" i="1"/>
  <c r="BI117" i="1"/>
  <c r="BJ117" i="1"/>
  <c r="BK117" i="1"/>
  <c r="BL117" i="1"/>
  <c r="C118" i="1"/>
  <c r="D118" i="1" s="1"/>
  <c r="BA118" i="1"/>
  <c r="BB118" i="1"/>
  <c r="BC118" i="1"/>
  <c r="BD118" i="1"/>
  <c r="BE118" i="1"/>
  <c r="BF118" i="1"/>
  <c r="BG118" i="1"/>
  <c r="BH118" i="1"/>
  <c r="BI118" i="1"/>
  <c r="BJ118" i="1"/>
  <c r="BK118" i="1"/>
  <c r="BL118" i="1"/>
  <c r="C119" i="1"/>
  <c r="BA119" i="1"/>
  <c r="BB119" i="1"/>
  <c r="BC119" i="1"/>
  <c r="BD119" i="1"/>
  <c r="BE119" i="1"/>
  <c r="BF119" i="1"/>
  <c r="BG119" i="1"/>
  <c r="BH119" i="1"/>
  <c r="BI119" i="1"/>
  <c r="BJ119" i="1"/>
  <c r="BK119" i="1"/>
  <c r="BL119" i="1"/>
  <c r="C120" i="1"/>
  <c r="BA120" i="1"/>
  <c r="BB120" i="1"/>
  <c r="BC120" i="1"/>
  <c r="BD120" i="1"/>
  <c r="BE120" i="1"/>
  <c r="BF120" i="1"/>
  <c r="BG120" i="1"/>
  <c r="BH120" i="1"/>
  <c r="BI120" i="1"/>
  <c r="BJ120" i="1"/>
  <c r="BK120" i="1"/>
  <c r="BL120" i="1"/>
  <c r="C121" i="1"/>
  <c r="BA121" i="1"/>
  <c r="BB121" i="1"/>
  <c r="BC121" i="1"/>
  <c r="BD121" i="1"/>
  <c r="BE121" i="1"/>
  <c r="BF121" i="1"/>
  <c r="BG121" i="1"/>
  <c r="BH121" i="1"/>
  <c r="BI121" i="1"/>
  <c r="BJ121" i="1"/>
  <c r="BK121" i="1"/>
  <c r="BL121" i="1"/>
  <c r="C122" i="1"/>
  <c r="D122" i="1" s="1"/>
  <c r="BA122" i="1"/>
  <c r="BB122" i="1"/>
  <c r="BC122" i="1"/>
  <c r="BD122" i="1"/>
  <c r="BE122" i="1"/>
  <c r="BF122" i="1"/>
  <c r="BG122" i="1"/>
  <c r="BH122" i="1"/>
  <c r="BI122" i="1"/>
  <c r="BJ122" i="1"/>
  <c r="BK122" i="1"/>
  <c r="BL122" i="1"/>
  <c r="C123" i="1"/>
  <c r="BA123" i="1"/>
  <c r="BB123" i="1"/>
  <c r="BC123" i="1"/>
  <c r="BD123" i="1"/>
  <c r="BE123" i="1"/>
  <c r="BF123" i="1"/>
  <c r="BG123" i="1"/>
  <c r="BH123" i="1"/>
  <c r="BI123" i="1"/>
  <c r="BJ123" i="1"/>
  <c r="BK123" i="1"/>
  <c r="BL123" i="1"/>
  <c r="C124" i="1"/>
  <c r="BA124" i="1"/>
  <c r="BB124" i="1"/>
  <c r="BC124" i="1"/>
  <c r="BD124" i="1"/>
  <c r="BE124" i="1"/>
  <c r="BF124" i="1"/>
  <c r="BG124" i="1"/>
  <c r="BH124" i="1"/>
  <c r="BI124" i="1"/>
  <c r="BJ124" i="1"/>
  <c r="BK124" i="1"/>
  <c r="BL124" i="1"/>
  <c r="C125" i="1"/>
  <c r="BA125" i="1"/>
  <c r="BB125" i="1"/>
  <c r="BC125" i="1"/>
  <c r="BD125" i="1"/>
  <c r="BE125" i="1"/>
  <c r="BF125" i="1"/>
  <c r="BG125" i="1"/>
  <c r="BH125" i="1"/>
  <c r="BI125" i="1"/>
  <c r="BJ125" i="1"/>
  <c r="BK125" i="1"/>
  <c r="BL125" i="1"/>
  <c r="C126" i="1"/>
  <c r="BA126" i="1"/>
  <c r="BB126" i="1"/>
  <c r="BC126" i="1"/>
  <c r="BD126" i="1"/>
  <c r="BE126" i="1"/>
  <c r="BF126" i="1"/>
  <c r="BG126" i="1"/>
  <c r="BH126" i="1"/>
  <c r="BI126" i="1"/>
  <c r="BJ126" i="1"/>
  <c r="BK126" i="1"/>
  <c r="BL126" i="1"/>
  <c r="C127" i="1"/>
  <c r="BA127" i="1"/>
  <c r="BB127" i="1"/>
  <c r="BC127" i="1"/>
  <c r="BD127" i="1"/>
  <c r="BE127" i="1"/>
  <c r="BF127" i="1"/>
  <c r="BG127" i="1"/>
  <c r="BH127" i="1"/>
  <c r="BI127" i="1"/>
  <c r="BJ127" i="1"/>
  <c r="BK127" i="1"/>
  <c r="BL127" i="1"/>
  <c r="C128" i="1"/>
  <c r="D128" i="1" s="1"/>
  <c r="BA128" i="1"/>
  <c r="BB128" i="1"/>
  <c r="BC128" i="1"/>
  <c r="BD128" i="1"/>
  <c r="BE128" i="1"/>
  <c r="BF128" i="1"/>
  <c r="BG128" i="1"/>
  <c r="BH128" i="1"/>
  <c r="BI128" i="1"/>
  <c r="BJ128" i="1"/>
  <c r="BK128" i="1"/>
  <c r="BL128" i="1"/>
  <c r="C129" i="1"/>
  <c r="BA129" i="1"/>
  <c r="BB129" i="1"/>
  <c r="BC129" i="1"/>
  <c r="BD129" i="1"/>
  <c r="BE129" i="1"/>
  <c r="BF129" i="1"/>
  <c r="BG129" i="1"/>
  <c r="BH129" i="1"/>
  <c r="BI129" i="1"/>
  <c r="BJ129" i="1"/>
  <c r="BK129" i="1"/>
  <c r="BL129" i="1"/>
  <c r="C130" i="1"/>
  <c r="BA130" i="1"/>
  <c r="BB130" i="1"/>
  <c r="BC130" i="1"/>
  <c r="BD130" i="1"/>
  <c r="BE130" i="1"/>
  <c r="BF130" i="1"/>
  <c r="BG130" i="1"/>
  <c r="BH130" i="1"/>
  <c r="BI130" i="1"/>
  <c r="BJ130" i="1"/>
  <c r="BK130" i="1"/>
  <c r="BL130" i="1"/>
  <c r="C131" i="1"/>
  <c r="D131" i="1" s="1"/>
  <c r="BA131" i="1"/>
  <c r="BB131" i="1"/>
  <c r="BC131" i="1"/>
  <c r="BD131" i="1"/>
  <c r="BE131" i="1"/>
  <c r="BF131" i="1"/>
  <c r="BG131" i="1"/>
  <c r="BH131" i="1"/>
  <c r="BI131" i="1"/>
  <c r="BJ131" i="1"/>
  <c r="BK131" i="1"/>
  <c r="BL131" i="1"/>
  <c r="D127" i="1" l="1"/>
  <c r="D137" i="1"/>
  <c r="D116" i="1"/>
  <c r="D121" i="1"/>
  <c r="D117" i="1"/>
  <c r="D119" i="1"/>
  <c r="D126" i="1"/>
  <c r="D129" i="1"/>
  <c r="D130" i="1"/>
  <c r="D123" i="1"/>
  <c r="D125" i="1"/>
  <c r="D124" i="1"/>
  <c r="D120" i="1"/>
  <c r="CV12" i="4"/>
  <c r="CU12" i="4"/>
  <c r="CT12" i="4"/>
  <c r="CS12" i="4"/>
  <c r="CR12" i="4"/>
  <c r="CQ12" i="4"/>
  <c r="CP12" i="4"/>
  <c r="CO12" i="4"/>
  <c r="CN12" i="4"/>
  <c r="CM12" i="4"/>
  <c r="CL12" i="4"/>
  <c r="CK12" i="4"/>
  <c r="BL12" i="4"/>
  <c r="BK12" i="4"/>
  <c r="BJ12" i="4"/>
  <c r="BI12" i="4"/>
  <c r="BH12" i="4"/>
  <c r="BG12" i="4"/>
  <c r="BF12" i="4"/>
  <c r="BE12" i="4"/>
  <c r="BD12" i="4"/>
  <c r="BC12" i="4"/>
  <c r="BB12" i="4"/>
  <c r="BA12" i="4"/>
  <c r="AZ12" i="4"/>
  <c r="AY12" i="4"/>
  <c r="AX12" i="4"/>
  <c r="AW12" i="4"/>
  <c r="AV12" i="4"/>
  <c r="AU12" i="4"/>
  <c r="AT12" i="4"/>
  <c r="AS12" i="4"/>
  <c r="AR12" i="4"/>
  <c r="AQ12" i="4"/>
  <c r="AP12" i="4"/>
  <c r="AO12" i="4"/>
  <c r="AN12" i="4"/>
  <c r="AM12" i="4"/>
  <c r="AL12" i="4"/>
  <c r="AK12" i="4"/>
  <c r="AJ12" i="4"/>
  <c r="AI12" i="4"/>
  <c r="AH12" i="4"/>
  <c r="AG12" i="4"/>
  <c r="AF12" i="4"/>
  <c r="AE12" i="4"/>
  <c r="AD12" i="4"/>
  <c r="AC12" i="4"/>
  <c r="P12" i="4"/>
  <c r="O12" i="4"/>
  <c r="N12" i="4"/>
  <c r="M12" i="4"/>
  <c r="L12" i="4"/>
  <c r="K12" i="4"/>
  <c r="J12" i="4"/>
  <c r="I12" i="4"/>
  <c r="H12" i="4"/>
  <c r="G12" i="4"/>
  <c r="F12" i="4"/>
  <c r="E12" i="4"/>
  <c r="D6" i="4"/>
  <c r="CV5" i="4"/>
  <c r="DH5" i="4" s="1"/>
  <c r="CU5" i="4"/>
  <c r="DG5" i="4" s="1"/>
  <c r="CT5" i="4"/>
  <c r="DF5" i="4" s="1"/>
  <c r="CS5" i="4"/>
  <c r="DE5" i="4" s="1"/>
  <c r="CR5" i="4"/>
  <c r="DD5" i="4" s="1"/>
  <c r="CQ5" i="4"/>
  <c r="DC5" i="4" s="1"/>
  <c r="DO5" i="4" s="1"/>
  <c r="CP5" i="4"/>
  <c r="DB5" i="4" s="1"/>
  <c r="DN5" i="4" s="1"/>
  <c r="CO5" i="4"/>
  <c r="DA5" i="4" s="1"/>
  <c r="DM5" i="4" s="1"/>
  <c r="CN5" i="4"/>
  <c r="CZ5" i="4" s="1"/>
  <c r="CM5" i="4"/>
  <c r="CY5" i="4" s="1"/>
  <c r="CL5" i="4"/>
  <c r="CX5" i="4" s="1"/>
  <c r="CK5" i="4"/>
  <c r="CW5" i="4" s="1"/>
  <c r="CJ5" i="4"/>
  <c r="CI5" i="4"/>
  <c r="CH5" i="4"/>
  <c r="CG5" i="4"/>
  <c r="CF5" i="4"/>
  <c r="CE5" i="4"/>
  <c r="CD5" i="4"/>
  <c r="CC5" i="4"/>
  <c r="CB5" i="4"/>
  <c r="CA5" i="4"/>
  <c r="BZ5" i="4"/>
  <c r="BY5" i="4"/>
  <c r="D5" i="4"/>
  <c r="DY5" i="4" l="1"/>
  <c r="EA5" i="4"/>
  <c r="DZ5" i="4"/>
  <c r="CF12" i="4"/>
  <c r="CC12" i="4"/>
  <c r="CD12" i="4"/>
  <c r="CE12" i="4"/>
  <c r="BY12" i="4"/>
  <c r="CG12" i="4"/>
  <c r="BZ12" i="4"/>
  <c r="CA12" i="4"/>
  <c r="CI12" i="4"/>
  <c r="CH12" i="4"/>
  <c r="CB12" i="4"/>
  <c r="CJ12" i="4"/>
  <c r="DD12" i="4"/>
  <c r="DO12" i="4"/>
  <c r="DI5" i="4"/>
  <c r="CW12" i="4"/>
  <c r="DQ5" i="4"/>
  <c r="EC5" i="4" s="1"/>
  <c r="DE12" i="4"/>
  <c r="DT5" i="4"/>
  <c r="EF5" i="4" s="1"/>
  <c r="DH12" i="4"/>
  <c r="DJ5" i="4"/>
  <c r="DV5" i="4" s="1"/>
  <c r="CX12" i="4"/>
  <c r="DR5" i="4"/>
  <c r="ED5" i="4" s="1"/>
  <c r="DF12" i="4"/>
  <c r="DP5" i="4"/>
  <c r="EB5" i="4" s="1"/>
  <c r="DM12" i="4"/>
  <c r="DN12" i="4"/>
  <c r="DS5" i="4"/>
  <c r="EE5" i="4" s="1"/>
  <c r="DG12" i="4"/>
  <c r="DK5" i="4"/>
  <c r="DW5" i="4" s="1"/>
  <c r="CY12" i="4"/>
  <c r="DL5" i="4"/>
  <c r="DX5" i="4" s="1"/>
  <c r="CZ12" i="4"/>
  <c r="DA12" i="4"/>
  <c r="DB12" i="4"/>
  <c r="DC12" i="4"/>
  <c r="EK5" i="4" l="1"/>
  <c r="EK12" i="4" s="1"/>
  <c r="CC6" i="8" s="1"/>
  <c r="DY12" i="4"/>
  <c r="DP12" i="4"/>
  <c r="DQ12" i="4"/>
  <c r="DK12" i="4"/>
  <c r="DR12" i="4"/>
  <c r="DT12" i="4"/>
  <c r="DU5" i="4"/>
  <c r="DI12" i="4"/>
  <c r="DS12" i="4"/>
  <c r="EM5" i="4"/>
  <c r="EM12" i="4" s="1"/>
  <c r="CE6" i="8" s="1"/>
  <c r="EA12" i="4"/>
  <c r="DL12" i="4"/>
  <c r="EL5" i="4"/>
  <c r="EL12" i="4" s="1"/>
  <c r="CD6" i="8" s="1"/>
  <c r="DZ12" i="4"/>
  <c r="DJ12" i="4"/>
  <c r="CD6" i="6" l="1"/>
  <c r="CE6" i="6"/>
  <c r="CC6" i="6"/>
  <c r="DW12" i="4"/>
  <c r="EI5" i="4"/>
  <c r="EI12" i="4" s="1"/>
  <c r="CA6" i="8" s="1"/>
  <c r="DU12" i="4"/>
  <c r="EG5" i="4"/>
  <c r="EG12" i="4" s="1"/>
  <c r="BY6" i="8" s="1"/>
  <c r="EO5" i="4"/>
  <c r="EO12" i="4" s="1"/>
  <c r="CG6" i="8" s="1"/>
  <c r="EC12" i="4"/>
  <c r="EJ5" i="4"/>
  <c r="EJ12" i="4" s="1"/>
  <c r="CB6" i="8" s="1"/>
  <c r="DX12" i="4"/>
  <c r="ER5" i="4"/>
  <c r="ER12" i="4" s="1"/>
  <c r="CJ6" i="8" s="1"/>
  <c r="EF12" i="4"/>
  <c r="EQ5" i="4"/>
  <c r="EQ12" i="4" s="1"/>
  <c r="CI6" i="8" s="1"/>
  <c r="EE12" i="4"/>
  <c r="EB12" i="4"/>
  <c r="EN5" i="4"/>
  <c r="EN12" i="4" s="1"/>
  <c r="CF6" i="8" s="1"/>
  <c r="EH5" i="4"/>
  <c r="EH12" i="4" s="1"/>
  <c r="BZ6" i="8" s="1"/>
  <c r="DV12" i="4"/>
  <c r="ED12" i="4"/>
  <c r="EP5" i="4"/>
  <c r="EP12" i="4" s="1"/>
  <c r="CH6" i="8" s="1"/>
  <c r="CI3" i="8" l="1"/>
  <c r="CV3" i="8" s="1"/>
  <c r="BZ6" i="6"/>
  <c r="CF6" i="6"/>
  <c r="CG6" i="6"/>
  <c r="BY6" i="6"/>
  <c r="CH6" i="6"/>
  <c r="CA6" i="6"/>
  <c r="CI6" i="6"/>
  <c r="CJ6" i="6"/>
  <c r="CB6" i="6"/>
  <c r="E183" i="2"/>
  <c r="E182" i="2"/>
  <c r="CV141" i="8" l="1"/>
  <c r="DH141" i="8" s="1"/>
  <c r="CN141" i="8"/>
  <c r="CZ141" i="8" s="1"/>
  <c r="CP140" i="8"/>
  <c r="DB140" i="8" s="1"/>
  <c r="CR139" i="8"/>
  <c r="DD139" i="8" s="1"/>
  <c r="CT138" i="8"/>
  <c r="DF138" i="8" s="1"/>
  <c r="CL138" i="8"/>
  <c r="CX138" i="8" s="1"/>
  <c r="CV137" i="8"/>
  <c r="DH137" i="8" s="1"/>
  <c r="CN137" i="8"/>
  <c r="CZ137" i="8" s="1"/>
  <c r="CP136" i="8"/>
  <c r="DB136" i="8" s="1"/>
  <c r="CR135" i="8"/>
  <c r="DD135" i="8" s="1"/>
  <c r="CT134" i="8"/>
  <c r="DF134" i="8" s="1"/>
  <c r="CL134" i="8"/>
  <c r="CX134" i="8" s="1"/>
  <c r="CU141" i="8"/>
  <c r="DG141" i="8" s="1"/>
  <c r="CM141" i="8"/>
  <c r="CY141" i="8" s="1"/>
  <c r="CT141" i="8"/>
  <c r="DF141" i="8" s="1"/>
  <c r="CL141" i="8"/>
  <c r="CX141" i="8" s="1"/>
  <c r="CV140" i="8"/>
  <c r="DH140" i="8" s="1"/>
  <c r="CN140" i="8"/>
  <c r="CZ140" i="8" s="1"/>
  <c r="CP139" i="8"/>
  <c r="DB139" i="8" s="1"/>
  <c r="CR138" i="8"/>
  <c r="DD138" i="8" s="1"/>
  <c r="CT137" i="8"/>
  <c r="DF137" i="8" s="1"/>
  <c r="CL137" i="8"/>
  <c r="CX137" i="8" s="1"/>
  <c r="CV136" i="8"/>
  <c r="DH136" i="8" s="1"/>
  <c r="CN136" i="8"/>
  <c r="CZ136" i="8" s="1"/>
  <c r="CP135" i="8"/>
  <c r="DB135" i="8" s="1"/>
  <c r="CR134" i="8"/>
  <c r="DD134" i="8" s="1"/>
  <c r="CS141" i="8"/>
  <c r="DE141" i="8" s="1"/>
  <c r="CK141" i="8"/>
  <c r="CW141" i="8" s="1"/>
  <c r="CU140" i="8"/>
  <c r="DG140" i="8" s="1"/>
  <c r="CM140" i="8"/>
  <c r="CY140" i="8" s="1"/>
  <c r="CQ141" i="8"/>
  <c r="DC141" i="8" s="1"/>
  <c r="CS140" i="8"/>
  <c r="DE140" i="8" s="1"/>
  <c r="CK140" i="8"/>
  <c r="CW140" i="8" s="1"/>
  <c r="CU139" i="8"/>
  <c r="DG139" i="8" s="1"/>
  <c r="CM139" i="8"/>
  <c r="CY139" i="8" s="1"/>
  <c r="CP141" i="8"/>
  <c r="DB141" i="8" s="1"/>
  <c r="CR140" i="8"/>
  <c r="DD140" i="8" s="1"/>
  <c r="CT139" i="8"/>
  <c r="DF139" i="8" s="1"/>
  <c r="CL139" i="8"/>
  <c r="CX139" i="8" s="1"/>
  <c r="CV138" i="8"/>
  <c r="DH138" i="8" s="1"/>
  <c r="CN138" i="8"/>
  <c r="CZ138" i="8" s="1"/>
  <c r="CP137" i="8"/>
  <c r="DB137" i="8" s="1"/>
  <c r="CR136" i="8"/>
  <c r="DD136" i="8" s="1"/>
  <c r="CT135" i="8"/>
  <c r="DF135" i="8" s="1"/>
  <c r="CL135" i="8"/>
  <c r="CX135" i="8" s="1"/>
  <c r="CV134" i="8"/>
  <c r="DH134" i="8" s="1"/>
  <c r="CN134" i="8"/>
  <c r="CZ134" i="8" s="1"/>
  <c r="CO139" i="8"/>
  <c r="DA139" i="8" s="1"/>
  <c r="CM138" i="8"/>
  <c r="CY138" i="8" s="1"/>
  <c r="CO137" i="8"/>
  <c r="DA137" i="8" s="1"/>
  <c r="CQ136" i="8"/>
  <c r="DC136" i="8" s="1"/>
  <c r="CU135" i="8"/>
  <c r="DG135" i="8" s="1"/>
  <c r="CK134" i="8"/>
  <c r="CW134" i="8" s="1"/>
  <c r="CP133" i="8"/>
  <c r="DB133" i="8" s="1"/>
  <c r="CR132" i="8"/>
  <c r="DD132" i="8" s="1"/>
  <c r="CT131" i="8"/>
  <c r="DF131" i="8" s="1"/>
  <c r="CL131" i="8"/>
  <c r="CX131" i="8" s="1"/>
  <c r="CV130" i="8"/>
  <c r="DH130" i="8" s="1"/>
  <c r="CN139" i="8"/>
  <c r="CZ139" i="8" s="1"/>
  <c r="CK138" i="8"/>
  <c r="CW138" i="8" s="1"/>
  <c r="CM137" i="8"/>
  <c r="CY137" i="8" s="1"/>
  <c r="CO136" i="8"/>
  <c r="DA136" i="8" s="1"/>
  <c r="CS135" i="8"/>
  <c r="DE135" i="8" s="1"/>
  <c r="CK139" i="8"/>
  <c r="CW139" i="8" s="1"/>
  <c r="CK137" i="8"/>
  <c r="CW137" i="8" s="1"/>
  <c r="CM136" i="8"/>
  <c r="CY136" i="8" s="1"/>
  <c r="CQ135" i="8"/>
  <c r="DC135" i="8" s="1"/>
  <c r="CU134" i="8"/>
  <c r="DG134" i="8" s="1"/>
  <c r="CV133" i="8"/>
  <c r="DH133" i="8" s="1"/>
  <c r="CN133" i="8"/>
  <c r="CZ133" i="8" s="1"/>
  <c r="CP132" i="8"/>
  <c r="DB132" i="8" s="1"/>
  <c r="CR131" i="8"/>
  <c r="DD131" i="8" s="1"/>
  <c r="CT130" i="8"/>
  <c r="DF130" i="8" s="1"/>
  <c r="CL130" i="8"/>
  <c r="CX130" i="8" s="1"/>
  <c r="CT140" i="8"/>
  <c r="DF140" i="8" s="1"/>
  <c r="CU138" i="8"/>
  <c r="DG138" i="8" s="1"/>
  <c r="CL136" i="8"/>
  <c r="CX136" i="8" s="1"/>
  <c r="CO135" i="8"/>
  <c r="DA135" i="8" s="1"/>
  <c r="CS134" i="8"/>
  <c r="DE134" i="8" s="1"/>
  <c r="CR141" i="8"/>
  <c r="DD141" i="8" s="1"/>
  <c r="CQ140" i="8"/>
  <c r="DC140" i="8" s="1"/>
  <c r="CS138" i="8"/>
  <c r="DE138" i="8" s="1"/>
  <c r="CU137" i="8"/>
  <c r="DG137" i="8" s="1"/>
  <c r="CK136" i="8"/>
  <c r="CW136" i="8" s="1"/>
  <c r="CN135" i="8"/>
  <c r="CZ135" i="8" s="1"/>
  <c r="CQ134" i="8"/>
  <c r="DC134" i="8" s="1"/>
  <c r="CT133" i="8"/>
  <c r="DF133" i="8" s="1"/>
  <c r="CL133" i="8"/>
  <c r="CX133" i="8" s="1"/>
  <c r="CV132" i="8"/>
  <c r="DH132" i="8" s="1"/>
  <c r="CN132" i="8"/>
  <c r="CZ132" i="8" s="1"/>
  <c r="CP131" i="8"/>
  <c r="DB131" i="8" s="1"/>
  <c r="CR130" i="8"/>
  <c r="DD130" i="8" s="1"/>
  <c r="CV139" i="8"/>
  <c r="DH139" i="8" s="1"/>
  <c r="CO138" i="8"/>
  <c r="DA138" i="8" s="1"/>
  <c r="CR137" i="8"/>
  <c r="DD137" i="8" s="1"/>
  <c r="CT136" i="8"/>
  <c r="DF136" i="8" s="1"/>
  <c r="CV135" i="8"/>
  <c r="DH135" i="8" s="1"/>
  <c r="CR133" i="8"/>
  <c r="DD133" i="8" s="1"/>
  <c r="CT132" i="8"/>
  <c r="DF132" i="8" s="1"/>
  <c r="CK131" i="8"/>
  <c r="CW131" i="8" s="1"/>
  <c r="CO130" i="8"/>
  <c r="DA130" i="8" s="1"/>
  <c r="CU129" i="8"/>
  <c r="DG129" i="8" s="1"/>
  <c r="CM129" i="8"/>
  <c r="CY129" i="8" s="1"/>
  <c r="CO128" i="8"/>
  <c r="DA128" i="8" s="1"/>
  <c r="CS139" i="8"/>
  <c r="DE139" i="8" s="1"/>
  <c r="CQ137" i="8"/>
  <c r="DC137" i="8" s="1"/>
  <c r="CS136" i="8"/>
  <c r="DE136" i="8" s="1"/>
  <c r="CM135" i="8"/>
  <c r="CY135" i="8" s="1"/>
  <c r="CP134" i="8"/>
  <c r="DB134" i="8" s="1"/>
  <c r="CQ133" i="8"/>
  <c r="DC133" i="8" s="1"/>
  <c r="CS132" i="8"/>
  <c r="DE132" i="8" s="1"/>
  <c r="CV131" i="8"/>
  <c r="DH131" i="8" s="1"/>
  <c r="CN130" i="8"/>
  <c r="CZ130" i="8" s="1"/>
  <c r="CT129" i="8"/>
  <c r="DF129" i="8" s="1"/>
  <c r="CL129" i="8"/>
  <c r="CX129" i="8" s="1"/>
  <c r="CV128" i="8"/>
  <c r="DH128" i="8" s="1"/>
  <c r="CN128" i="8"/>
  <c r="CZ128" i="8" s="1"/>
  <c r="CP127" i="8"/>
  <c r="DB127" i="8" s="1"/>
  <c r="CR126" i="8"/>
  <c r="DD126" i="8" s="1"/>
  <c r="CQ139" i="8"/>
  <c r="DC139" i="8" s="1"/>
  <c r="CK135" i="8"/>
  <c r="CW135" i="8" s="1"/>
  <c r="CO134" i="8"/>
  <c r="DA134" i="8" s="1"/>
  <c r="CO133" i="8"/>
  <c r="DA133" i="8" s="1"/>
  <c r="CQ132" i="8"/>
  <c r="DC132" i="8" s="1"/>
  <c r="CU131" i="8"/>
  <c r="DG131" i="8" s="1"/>
  <c r="CM130" i="8"/>
  <c r="CY130" i="8" s="1"/>
  <c r="CS129" i="8"/>
  <c r="DE129" i="8" s="1"/>
  <c r="CK129" i="8"/>
  <c r="CW129" i="8" s="1"/>
  <c r="CU128" i="8"/>
  <c r="DG128" i="8" s="1"/>
  <c r="CM128" i="8"/>
  <c r="CY128" i="8" s="1"/>
  <c r="CO141" i="8"/>
  <c r="DA141" i="8" s="1"/>
  <c r="CO140" i="8"/>
  <c r="DA140" i="8" s="1"/>
  <c r="CM134" i="8"/>
  <c r="CY134" i="8" s="1"/>
  <c r="CM133" i="8"/>
  <c r="CY133" i="8" s="1"/>
  <c r="CO132" i="8"/>
  <c r="DA132" i="8" s="1"/>
  <c r="CS131" i="8"/>
  <c r="DE131" i="8" s="1"/>
  <c r="CL132" i="8"/>
  <c r="CX132" i="8" s="1"/>
  <c r="CO131" i="8"/>
  <c r="DA131" i="8" s="1"/>
  <c r="CS130" i="8"/>
  <c r="DE130" i="8" s="1"/>
  <c r="CP129" i="8"/>
  <c r="DB129" i="8" s="1"/>
  <c r="CR128" i="8"/>
  <c r="DD128" i="8" s="1"/>
  <c r="CT127" i="8"/>
  <c r="DF127" i="8" s="1"/>
  <c r="CL127" i="8"/>
  <c r="CX127" i="8" s="1"/>
  <c r="CV126" i="8"/>
  <c r="DH126" i="8" s="1"/>
  <c r="CN126" i="8"/>
  <c r="CZ126" i="8" s="1"/>
  <c r="CK133" i="8"/>
  <c r="CW133" i="8" s="1"/>
  <c r="CM132" i="8"/>
  <c r="CY132" i="8" s="1"/>
  <c r="CU130" i="8"/>
  <c r="DG130" i="8" s="1"/>
  <c r="CN129" i="8"/>
  <c r="CZ129" i="8" s="1"/>
  <c r="CK128" i="8"/>
  <c r="CW128" i="8" s="1"/>
  <c r="CO127" i="8"/>
  <c r="DA127" i="8" s="1"/>
  <c r="CU126" i="8"/>
  <c r="DG126" i="8" s="1"/>
  <c r="CK126" i="8"/>
  <c r="CW126" i="8" s="1"/>
  <c r="CT125" i="8"/>
  <c r="DF125" i="8" s="1"/>
  <c r="CL125" i="8"/>
  <c r="CX125" i="8" s="1"/>
  <c r="CV124" i="8"/>
  <c r="DH124" i="8" s="1"/>
  <c r="CN124" i="8"/>
  <c r="CZ124" i="8" s="1"/>
  <c r="CP123" i="8"/>
  <c r="DB123" i="8" s="1"/>
  <c r="CR122" i="8"/>
  <c r="DD122" i="8" s="1"/>
  <c r="CT121" i="8"/>
  <c r="DF121" i="8" s="1"/>
  <c r="CL121" i="8"/>
  <c r="CX121" i="8" s="1"/>
  <c r="CV120" i="8"/>
  <c r="DH120" i="8" s="1"/>
  <c r="CN120" i="8"/>
  <c r="CZ120" i="8" s="1"/>
  <c r="CP119" i="8"/>
  <c r="DB119" i="8" s="1"/>
  <c r="CQ138" i="8"/>
  <c r="DC138" i="8" s="1"/>
  <c r="CK132" i="8"/>
  <c r="CW132" i="8" s="1"/>
  <c r="CQ131" i="8"/>
  <c r="DC131" i="8" s="1"/>
  <c r="CQ130" i="8"/>
  <c r="DC130" i="8" s="1"/>
  <c r="CN127" i="8"/>
  <c r="CZ127" i="8" s="1"/>
  <c r="CT126" i="8"/>
  <c r="DF126" i="8" s="1"/>
  <c r="CS125" i="8"/>
  <c r="DE125" i="8" s="1"/>
  <c r="CK125" i="8"/>
  <c r="CW125" i="8" s="1"/>
  <c r="CU124" i="8"/>
  <c r="DG124" i="8" s="1"/>
  <c r="CM124" i="8"/>
  <c r="CY124" i="8" s="1"/>
  <c r="CO123" i="8"/>
  <c r="DA123" i="8" s="1"/>
  <c r="CQ122" i="8"/>
  <c r="DC122" i="8" s="1"/>
  <c r="CL140" i="8"/>
  <c r="CX140" i="8" s="1"/>
  <c r="CP138" i="8"/>
  <c r="DB138" i="8" s="1"/>
  <c r="CN131" i="8"/>
  <c r="CZ131" i="8" s="1"/>
  <c r="CP130" i="8"/>
  <c r="DB130" i="8" s="1"/>
  <c r="CM127" i="8"/>
  <c r="CY127" i="8" s="1"/>
  <c r="CS126" i="8"/>
  <c r="DE126" i="8" s="1"/>
  <c r="CR125" i="8"/>
  <c r="DD125" i="8" s="1"/>
  <c r="CT124" i="8"/>
  <c r="DF124" i="8" s="1"/>
  <c r="CL124" i="8"/>
  <c r="CX124" i="8" s="1"/>
  <c r="CV123" i="8"/>
  <c r="DH123" i="8" s="1"/>
  <c r="CN123" i="8"/>
  <c r="CZ123" i="8" s="1"/>
  <c r="CP122" i="8"/>
  <c r="DB122" i="8" s="1"/>
  <c r="CR121" i="8"/>
  <c r="DD121" i="8" s="1"/>
  <c r="CT120" i="8"/>
  <c r="DF120" i="8" s="1"/>
  <c r="CL120" i="8"/>
  <c r="CX120" i="8" s="1"/>
  <c r="CV119" i="8"/>
  <c r="DH119" i="8" s="1"/>
  <c r="CM131" i="8"/>
  <c r="CY131" i="8" s="1"/>
  <c r="CK130" i="8"/>
  <c r="CW130" i="8" s="1"/>
  <c r="CT128" i="8"/>
  <c r="DF128" i="8" s="1"/>
  <c r="CV127" i="8"/>
  <c r="DH127" i="8" s="1"/>
  <c r="CK127" i="8"/>
  <c r="CW127" i="8" s="1"/>
  <c r="CQ127" i="8"/>
  <c r="DC127" i="8" s="1"/>
  <c r="CQ126" i="8"/>
  <c r="DC126" i="8" s="1"/>
  <c r="CV125" i="8"/>
  <c r="DH125" i="8" s="1"/>
  <c r="CL123" i="8"/>
  <c r="CX123" i="8" s="1"/>
  <c r="CO122" i="8"/>
  <c r="DA122" i="8" s="1"/>
  <c r="CO121" i="8"/>
  <c r="DA121" i="8" s="1"/>
  <c r="CU120" i="8"/>
  <c r="DG120" i="8" s="1"/>
  <c r="CO119" i="8"/>
  <c r="DA119" i="8" s="1"/>
  <c r="CQ118" i="8"/>
  <c r="DC118" i="8" s="1"/>
  <c r="CS117" i="8"/>
  <c r="DE117" i="8" s="1"/>
  <c r="CK117" i="8"/>
  <c r="CW117" i="8" s="1"/>
  <c r="CU116" i="8"/>
  <c r="DG116" i="8" s="1"/>
  <c r="CM116" i="8"/>
  <c r="CY116" i="8" s="1"/>
  <c r="CO115" i="8"/>
  <c r="DA115" i="8" s="1"/>
  <c r="CQ114" i="8"/>
  <c r="DC114" i="8" s="1"/>
  <c r="CS113" i="8"/>
  <c r="DE113" i="8" s="1"/>
  <c r="CK113" i="8"/>
  <c r="CW113" i="8" s="1"/>
  <c r="CS137" i="8"/>
  <c r="DE137" i="8" s="1"/>
  <c r="CP126" i="8"/>
  <c r="DB126" i="8" s="1"/>
  <c r="CO126" i="8"/>
  <c r="DA126" i="8" s="1"/>
  <c r="CQ125" i="8"/>
  <c r="DC125" i="8" s="1"/>
  <c r="CS124" i="8"/>
  <c r="DE124" i="8" s="1"/>
  <c r="CS128" i="8"/>
  <c r="DE128" i="8" s="1"/>
  <c r="CM126" i="8"/>
  <c r="CY126" i="8" s="1"/>
  <c r="CP125" i="8"/>
  <c r="DB125" i="8" s="1"/>
  <c r="CR124" i="8"/>
  <c r="DD124" i="8" s="1"/>
  <c r="CT123" i="8"/>
  <c r="DF123" i="8" s="1"/>
  <c r="CL122" i="8"/>
  <c r="CX122" i="8" s="1"/>
  <c r="CV121" i="8"/>
  <c r="DH121" i="8" s="1"/>
  <c r="CK121" i="8"/>
  <c r="CW121" i="8" s="1"/>
  <c r="CQ120" i="8"/>
  <c r="DC120" i="8" s="1"/>
  <c r="CU133" i="8"/>
  <c r="DG133" i="8" s="1"/>
  <c r="CR129" i="8"/>
  <c r="DD129" i="8" s="1"/>
  <c r="CP128" i="8"/>
  <c r="DB128" i="8" s="1"/>
  <c r="CU127" i="8"/>
  <c r="DG127" i="8" s="1"/>
  <c r="CN125" i="8"/>
  <c r="CZ125" i="8" s="1"/>
  <c r="CP124" i="8"/>
  <c r="DB124" i="8" s="1"/>
  <c r="CR123" i="8"/>
  <c r="DD123" i="8" s="1"/>
  <c r="CU122" i="8"/>
  <c r="DG122" i="8" s="1"/>
  <c r="CS121" i="8"/>
  <c r="DE121" i="8" s="1"/>
  <c r="CO120" i="8"/>
  <c r="DA120" i="8" s="1"/>
  <c r="CS119" i="8"/>
  <c r="DE119" i="8" s="1"/>
  <c r="CT118" i="8"/>
  <c r="DF118" i="8" s="1"/>
  <c r="CL118" i="8"/>
  <c r="CX118" i="8" s="1"/>
  <c r="CV117" i="8"/>
  <c r="DH117" i="8" s="1"/>
  <c r="CN117" i="8"/>
  <c r="CZ117" i="8" s="1"/>
  <c r="CP116" i="8"/>
  <c r="DB116" i="8" s="1"/>
  <c r="CR115" i="8"/>
  <c r="DD115" i="8" s="1"/>
  <c r="CT114" i="8"/>
  <c r="DF114" i="8" s="1"/>
  <c r="CL114" i="8"/>
  <c r="CX114" i="8" s="1"/>
  <c r="CV113" i="8"/>
  <c r="DH113" i="8" s="1"/>
  <c r="CN113" i="8"/>
  <c r="CZ113" i="8" s="1"/>
  <c r="CP112" i="8"/>
  <c r="DB112" i="8" s="1"/>
  <c r="CR111" i="8"/>
  <c r="DD111" i="8" s="1"/>
  <c r="CT110" i="8"/>
  <c r="DF110" i="8" s="1"/>
  <c r="CL110" i="8"/>
  <c r="CX110" i="8" s="1"/>
  <c r="CS133" i="8"/>
  <c r="DE133" i="8" s="1"/>
  <c r="CS123" i="8"/>
  <c r="DE123" i="8" s="1"/>
  <c r="CT122" i="8"/>
  <c r="DF122" i="8" s="1"/>
  <c r="CU121" i="8"/>
  <c r="DG121" i="8" s="1"/>
  <c r="CM120" i="8"/>
  <c r="CY120" i="8" s="1"/>
  <c r="CT119" i="8"/>
  <c r="DF119" i="8" s="1"/>
  <c r="CO118" i="8"/>
  <c r="DA118" i="8" s="1"/>
  <c r="CU117" i="8"/>
  <c r="DG117" i="8" s="1"/>
  <c r="CO116" i="8"/>
  <c r="DA116" i="8" s="1"/>
  <c r="CV115" i="8"/>
  <c r="DH115" i="8" s="1"/>
  <c r="CL115" i="8"/>
  <c r="CX115" i="8" s="1"/>
  <c r="CS127" i="8"/>
  <c r="DE127" i="8" s="1"/>
  <c r="CU125" i="8"/>
  <c r="DG125" i="8" s="1"/>
  <c r="CQ123" i="8"/>
  <c r="DC123" i="8" s="1"/>
  <c r="CS122" i="8"/>
  <c r="DE122" i="8" s="1"/>
  <c r="CQ121" i="8"/>
  <c r="DC121" i="8" s="1"/>
  <c r="CK120" i="8"/>
  <c r="CW120" i="8" s="1"/>
  <c r="CR119" i="8"/>
  <c r="DD119" i="8" s="1"/>
  <c r="CN118" i="8"/>
  <c r="CZ118" i="8" s="1"/>
  <c r="CT117" i="8"/>
  <c r="DF117" i="8" s="1"/>
  <c r="CN116" i="8"/>
  <c r="CZ116" i="8" s="1"/>
  <c r="CU115" i="8"/>
  <c r="DG115" i="8" s="1"/>
  <c r="CK115" i="8"/>
  <c r="CW115" i="8" s="1"/>
  <c r="CR114" i="8"/>
  <c r="DD114" i="8" s="1"/>
  <c r="CM113" i="8"/>
  <c r="CY113" i="8" s="1"/>
  <c r="CU112" i="8"/>
  <c r="DG112" i="8" s="1"/>
  <c r="CL112" i="8"/>
  <c r="CX112" i="8" s="1"/>
  <c r="CU111" i="8"/>
  <c r="DG111" i="8" s="1"/>
  <c r="CL111" i="8"/>
  <c r="CX111" i="8" s="1"/>
  <c r="CU110" i="8"/>
  <c r="DG110" i="8" s="1"/>
  <c r="CK110" i="8"/>
  <c r="CW110" i="8" s="1"/>
  <c r="CV109" i="8"/>
  <c r="DH109" i="8" s="1"/>
  <c r="CN109" i="8"/>
  <c r="CZ109" i="8" s="1"/>
  <c r="CR127" i="8"/>
  <c r="DD127" i="8" s="1"/>
  <c r="CO125" i="8"/>
  <c r="DA125" i="8" s="1"/>
  <c r="CQ124" i="8"/>
  <c r="DC124" i="8" s="1"/>
  <c r="CM123" i="8"/>
  <c r="CY123" i="8" s="1"/>
  <c r="CN122" i="8"/>
  <c r="CZ122" i="8" s="1"/>
  <c r="CP121" i="8"/>
  <c r="DB121" i="8" s="1"/>
  <c r="CQ119" i="8"/>
  <c r="DC119" i="8" s="1"/>
  <c r="CM118" i="8"/>
  <c r="CY118" i="8" s="1"/>
  <c r="CR117" i="8"/>
  <c r="DD117" i="8" s="1"/>
  <c r="CL116" i="8"/>
  <c r="CX116" i="8" s="1"/>
  <c r="CU136" i="8"/>
  <c r="DG136" i="8" s="1"/>
  <c r="CU132" i="8"/>
  <c r="DG132" i="8" s="1"/>
  <c r="CV129" i="8"/>
  <c r="DH129" i="8" s="1"/>
  <c r="CM125" i="8"/>
  <c r="CY125" i="8" s="1"/>
  <c r="CO124" i="8"/>
  <c r="DA124" i="8" s="1"/>
  <c r="CK123" i="8"/>
  <c r="CW123" i="8" s="1"/>
  <c r="CO129" i="8"/>
  <c r="DA129" i="8" s="1"/>
  <c r="CQ128" i="8"/>
  <c r="DC128" i="8" s="1"/>
  <c r="CS120" i="8"/>
  <c r="DE120" i="8" s="1"/>
  <c r="CL119" i="8"/>
  <c r="CX119" i="8" s="1"/>
  <c r="CS118" i="8"/>
  <c r="DE118" i="8" s="1"/>
  <c r="CO117" i="8"/>
  <c r="DA117" i="8" s="1"/>
  <c r="CS116" i="8"/>
  <c r="DE116" i="8" s="1"/>
  <c r="CP115" i="8"/>
  <c r="DB115" i="8" s="1"/>
  <c r="CM114" i="8"/>
  <c r="CY114" i="8" s="1"/>
  <c r="CR113" i="8"/>
  <c r="DD113" i="8" s="1"/>
  <c r="CQ112" i="8"/>
  <c r="DC112" i="8" s="1"/>
  <c r="CP111" i="8"/>
  <c r="DB111" i="8" s="1"/>
  <c r="CP110" i="8"/>
  <c r="DB110" i="8" s="1"/>
  <c r="CR109" i="8"/>
  <c r="DD109" i="8" s="1"/>
  <c r="CT108" i="8"/>
  <c r="DF108" i="8" s="1"/>
  <c r="CL108" i="8"/>
  <c r="CX108" i="8" s="1"/>
  <c r="CV107" i="8"/>
  <c r="DH107" i="8" s="1"/>
  <c r="CN107" i="8"/>
  <c r="CZ107" i="8" s="1"/>
  <c r="CP106" i="8"/>
  <c r="DB106" i="8" s="1"/>
  <c r="CL128" i="8"/>
  <c r="CX128" i="8" s="1"/>
  <c r="CR120" i="8"/>
  <c r="DD120" i="8" s="1"/>
  <c r="CK119" i="8"/>
  <c r="CW119" i="8" s="1"/>
  <c r="CR118" i="8"/>
  <c r="DD118" i="8" s="1"/>
  <c r="CM117" i="8"/>
  <c r="CY117" i="8" s="1"/>
  <c r="CR116" i="8"/>
  <c r="DD116" i="8" s="1"/>
  <c r="CN115" i="8"/>
  <c r="CZ115" i="8" s="1"/>
  <c r="CV114" i="8"/>
  <c r="DH114" i="8" s="1"/>
  <c r="CK114" i="8"/>
  <c r="CW114" i="8" s="1"/>
  <c r="CQ113" i="8"/>
  <c r="DC113" i="8" s="1"/>
  <c r="CU123" i="8"/>
  <c r="DG123" i="8" s="1"/>
  <c r="CP120" i="8"/>
  <c r="DB120" i="8" s="1"/>
  <c r="CT116" i="8"/>
  <c r="DF116" i="8" s="1"/>
  <c r="CT115" i="8"/>
  <c r="DF115" i="8" s="1"/>
  <c r="CP114" i="8"/>
  <c r="DB114" i="8" s="1"/>
  <c r="CO112" i="8"/>
  <c r="DA112" i="8" s="1"/>
  <c r="CM111" i="8"/>
  <c r="CY111" i="8" s="1"/>
  <c r="CV110" i="8"/>
  <c r="DH110" i="8" s="1"/>
  <c r="CS109" i="8"/>
  <c r="DE109" i="8" s="1"/>
  <c r="CN108" i="8"/>
  <c r="CZ108" i="8" s="1"/>
  <c r="CU107" i="8"/>
  <c r="DG107" i="8" s="1"/>
  <c r="CL107" i="8"/>
  <c r="CX107" i="8" s="1"/>
  <c r="CT106" i="8"/>
  <c r="DF106" i="8" s="1"/>
  <c r="CK106" i="8"/>
  <c r="CW106" i="8" s="1"/>
  <c r="CL126" i="8"/>
  <c r="CX126" i="8" s="1"/>
  <c r="CN121" i="8"/>
  <c r="CZ121" i="8" s="1"/>
  <c r="CQ116" i="8"/>
  <c r="DC116" i="8" s="1"/>
  <c r="CS115" i="8"/>
  <c r="DE115" i="8" s="1"/>
  <c r="CO114" i="8"/>
  <c r="DA114" i="8" s="1"/>
  <c r="CN112" i="8"/>
  <c r="CZ112" i="8" s="1"/>
  <c r="CK111" i="8"/>
  <c r="CW111" i="8" s="1"/>
  <c r="CS110" i="8"/>
  <c r="DE110" i="8" s="1"/>
  <c r="CQ109" i="8"/>
  <c r="DC109" i="8" s="1"/>
  <c r="CV108" i="8"/>
  <c r="DH108" i="8" s="1"/>
  <c r="CM108" i="8"/>
  <c r="CY108" i="8" s="1"/>
  <c r="CT107" i="8"/>
  <c r="DF107" i="8" s="1"/>
  <c r="CK107" i="8"/>
  <c r="CW107" i="8" s="1"/>
  <c r="CS106" i="8"/>
  <c r="DE106" i="8" s="1"/>
  <c r="CV105" i="8"/>
  <c r="DH105" i="8" s="1"/>
  <c r="CN105" i="8"/>
  <c r="CZ105" i="8" s="1"/>
  <c r="CP104" i="8"/>
  <c r="DB104" i="8" s="1"/>
  <c r="CR103" i="8"/>
  <c r="DD103" i="8" s="1"/>
  <c r="CT102" i="8"/>
  <c r="DF102" i="8" s="1"/>
  <c r="CL102" i="8"/>
  <c r="CX102" i="8" s="1"/>
  <c r="CV101" i="8"/>
  <c r="DH101" i="8" s="1"/>
  <c r="CN101" i="8"/>
  <c r="CZ101" i="8" s="1"/>
  <c r="CP100" i="8"/>
  <c r="DB100" i="8" s="1"/>
  <c r="CR99" i="8"/>
  <c r="DD99" i="8" s="1"/>
  <c r="CT98" i="8"/>
  <c r="DF98" i="8" s="1"/>
  <c r="CL98" i="8"/>
  <c r="CX98" i="8" s="1"/>
  <c r="CQ129" i="8"/>
  <c r="DC129" i="8" s="1"/>
  <c r="CM121" i="8"/>
  <c r="CY121" i="8" s="1"/>
  <c r="CQ117" i="8"/>
  <c r="DC117" i="8" s="1"/>
  <c r="CK116" i="8"/>
  <c r="CW116" i="8" s="1"/>
  <c r="CQ115" i="8"/>
  <c r="DC115" i="8" s="1"/>
  <c r="CN114" i="8"/>
  <c r="CZ114" i="8" s="1"/>
  <c r="CM112" i="8"/>
  <c r="CY112" i="8" s="1"/>
  <c r="CV111" i="8"/>
  <c r="DH111" i="8" s="1"/>
  <c r="CR110" i="8"/>
  <c r="DD110" i="8" s="1"/>
  <c r="CP109" i="8"/>
  <c r="DB109" i="8" s="1"/>
  <c r="CU108" i="8"/>
  <c r="DG108" i="8" s="1"/>
  <c r="CK108" i="8"/>
  <c r="CW108" i="8" s="1"/>
  <c r="CS107" i="8"/>
  <c r="DE107" i="8" s="1"/>
  <c r="CP117" i="8"/>
  <c r="DB117" i="8" s="1"/>
  <c r="CM115" i="8"/>
  <c r="CY115" i="8" s="1"/>
  <c r="CU113" i="8"/>
  <c r="DG113" i="8" s="1"/>
  <c r="CK112" i="8"/>
  <c r="CW112" i="8" s="1"/>
  <c r="CT111" i="8"/>
  <c r="DF111" i="8" s="1"/>
  <c r="CQ110" i="8"/>
  <c r="DC110" i="8" s="1"/>
  <c r="CV118" i="8"/>
  <c r="DH118" i="8" s="1"/>
  <c r="CL117" i="8"/>
  <c r="CX117" i="8" s="1"/>
  <c r="CV122" i="8"/>
  <c r="DH122" i="8" s="1"/>
  <c r="CU119" i="8"/>
  <c r="DG119" i="8" s="1"/>
  <c r="CU118" i="8"/>
  <c r="DG118" i="8" s="1"/>
  <c r="CP113" i="8"/>
  <c r="DB113" i="8" s="1"/>
  <c r="CT112" i="8"/>
  <c r="DF112" i="8" s="1"/>
  <c r="CQ111" i="8"/>
  <c r="DC111" i="8" s="1"/>
  <c r="CN110" i="8"/>
  <c r="CZ110" i="8" s="1"/>
  <c r="CL109" i="8"/>
  <c r="CX109" i="8" s="1"/>
  <c r="CQ108" i="8"/>
  <c r="DC108" i="8" s="1"/>
  <c r="CP107" i="8"/>
  <c r="DB107" i="8" s="1"/>
  <c r="CN106" i="8"/>
  <c r="CZ106" i="8" s="1"/>
  <c r="CR105" i="8"/>
  <c r="DD105" i="8" s="1"/>
  <c r="CT104" i="8"/>
  <c r="DF104" i="8" s="1"/>
  <c r="CL104" i="8"/>
  <c r="CX104" i="8" s="1"/>
  <c r="CV103" i="8"/>
  <c r="DH103" i="8" s="1"/>
  <c r="CN103" i="8"/>
  <c r="CZ103" i="8" s="1"/>
  <c r="CP102" i="8"/>
  <c r="DB102" i="8" s="1"/>
  <c r="CR101" i="8"/>
  <c r="DD101" i="8" s="1"/>
  <c r="CK124" i="8"/>
  <c r="CW124" i="8" s="1"/>
  <c r="CM122" i="8"/>
  <c r="CY122" i="8" s="1"/>
  <c r="CN119" i="8"/>
  <c r="CZ119" i="8" s="1"/>
  <c r="CP118" i="8"/>
  <c r="DB118" i="8" s="1"/>
  <c r="CU114" i="8"/>
  <c r="DG114" i="8" s="1"/>
  <c r="CO113" i="8"/>
  <c r="DA113" i="8" s="1"/>
  <c r="CS112" i="8"/>
  <c r="DE112" i="8" s="1"/>
  <c r="CO111" i="8"/>
  <c r="DA111" i="8" s="1"/>
  <c r="CM110" i="8"/>
  <c r="CY110" i="8" s="1"/>
  <c r="CU109" i="8"/>
  <c r="DG109" i="8" s="1"/>
  <c r="CK109" i="8"/>
  <c r="CW109" i="8" s="1"/>
  <c r="CP108" i="8"/>
  <c r="DB108" i="8" s="1"/>
  <c r="CO107" i="8"/>
  <c r="DA107" i="8" s="1"/>
  <c r="CV106" i="8"/>
  <c r="DH106" i="8" s="1"/>
  <c r="CM106" i="8"/>
  <c r="CY106" i="8" s="1"/>
  <c r="CQ105" i="8"/>
  <c r="DC105" i="8" s="1"/>
  <c r="CS104" i="8"/>
  <c r="DE104" i="8" s="1"/>
  <c r="CK104" i="8"/>
  <c r="CW104" i="8" s="1"/>
  <c r="CU103" i="8"/>
  <c r="DG103" i="8" s="1"/>
  <c r="CM103" i="8"/>
  <c r="CY103" i="8" s="1"/>
  <c r="CO102" i="8"/>
  <c r="DA102" i="8" s="1"/>
  <c r="CQ101" i="8"/>
  <c r="DC101" i="8" s="1"/>
  <c r="CS100" i="8"/>
  <c r="DE100" i="8" s="1"/>
  <c r="CK100" i="8"/>
  <c r="CW100" i="8" s="1"/>
  <c r="CU99" i="8"/>
  <c r="DG99" i="8" s="1"/>
  <c r="CM99" i="8"/>
  <c r="CY99" i="8" s="1"/>
  <c r="CO98" i="8"/>
  <c r="DA98" i="8" s="1"/>
  <c r="CM119" i="8"/>
  <c r="CY119" i="8" s="1"/>
  <c r="CM109" i="8"/>
  <c r="CY109" i="8" s="1"/>
  <c r="CM107" i="8"/>
  <c r="CY107" i="8" s="1"/>
  <c r="CT105" i="8"/>
  <c r="DF105" i="8" s="1"/>
  <c r="CL103" i="8"/>
  <c r="CX103" i="8" s="1"/>
  <c r="CV102" i="8"/>
  <c r="DH102" i="8" s="1"/>
  <c r="CM101" i="8"/>
  <c r="CY101" i="8" s="1"/>
  <c r="CM100" i="8"/>
  <c r="CY100" i="8" s="1"/>
  <c r="CS99" i="8"/>
  <c r="DE99" i="8" s="1"/>
  <c r="CS114" i="8"/>
  <c r="DE114" i="8" s="1"/>
  <c r="CV112" i="8"/>
  <c r="DH112" i="8" s="1"/>
  <c r="CS105" i="8"/>
  <c r="DE105" i="8" s="1"/>
  <c r="CV104" i="8"/>
  <c r="DH104" i="8" s="1"/>
  <c r="CK103" i="8"/>
  <c r="CW103" i="8" s="1"/>
  <c r="CU102" i="8"/>
  <c r="DG102" i="8" s="1"/>
  <c r="CL101" i="8"/>
  <c r="CX101" i="8" s="1"/>
  <c r="CV100" i="8"/>
  <c r="DH100" i="8" s="1"/>
  <c r="CL100" i="8"/>
  <c r="CX100" i="8" s="1"/>
  <c r="CQ99" i="8"/>
  <c r="DC99" i="8" s="1"/>
  <c r="CN98" i="8"/>
  <c r="CZ98" i="8" s="1"/>
  <c r="CV97" i="8"/>
  <c r="DH97" i="8" s="1"/>
  <c r="CN97" i="8"/>
  <c r="CZ97" i="8" s="1"/>
  <c r="CP96" i="8"/>
  <c r="DB96" i="8" s="1"/>
  <c r="CR95" i="8"/>
  <c r="DD95" i="8" s="1"/>
  <c r="CT94" i="8"/>
  <c r="DF94" i="8" s="1"/>
  <c r="CL94" i="8"/>
  <c r="CX94" i="8" s="1"/>
  <c r="CK122" i="8"/>
  <c r="CW122" i="8" s="1"/>
  <c r="CR112" i="8"/>
  <c r="DD112" i="8" s="1"/>
  <c r="CS108" i="8"/>
  <c r="DE108" i="8" s="1"/>
  <c r="CP105" i="8"/>
  <c r="DB105" i="8" s="1"/>
  <c r="CU104" i="8"/>
  <c r="DG104" i="8" s="1"/>
  <c r="CS102" i="8"/>
  <c r="DE102" i="8" s="1"/>
  <c r="CK101" i="8"/>
  <c r="CW101" i="8" s="1"/>
  <c r="CU100" i="8"/>
  <c r="DG100" i="8" s="1"/>
  <c r="CP99" i="8"/>
  <c r="DB99" i="8" s="1"/>
  <c r="CM98" i="8"/>
  <c r="CY98" i="8" s="1"/>
  <c r="CU97" i="8"/>
  <c r="DG97" i="8" s="1"/>
  <c r="CM97" i="8"/>
  <c r="CY97" i="8" s="1"/>
  <c r="CV116" i="8"/>
  <c r="DH116" i="8" s="1"/>
  <c r="CS111" i="8"/>
  <c r="DE111" i="8" s="1"/>
  <c r="CR108" i="8"/>
  <c r="DD108" i="8" s="1"/>
  <c r="CU106" i="8"/>
  <c r="DG106" i="8" s="1"/>
  <c r="CO105" i="8"/>
  <c r="DA105" i="8" s="1"/>
  <c r="CR104" i="8"/>
  <c r="DD104" i="8" s="1"/>
  <c r="CT113" i="8"/>
  <c r="DF113" i="8" s="1"/>
  <c r="CN111" i="8"/>
  <c r="CZ111" i="8" s="1"/>
  <c r="CO108" i="8"/>
  <c r="DA108" i="8" s="1"/>
  <c r="CR106" i="8"/>
  <c r="DD106" i="8" s="1"/>
  <c r="CM105" i="8"/>
  <c r="CY105" i="8" s="1"/>
  <c r="CQ104" i="8"/>
  <c r="DC104" i="8" s="1"/>
  <c r="CS103" i="8"/>
  <c r="DE103" i="8" s="1"/>
  <c r="CQ102" i="8"/>
  <c r="DC102" i="8" s="1"/>
  <c r="CT101" i="8"/>
  <c r="DF101" i="8" s="1"/>
  <c r="CR100" i="8"/>
  <c r="DD100" i="8" s="1"/>
  <c r="CL113" i="8"/>
  <c r="CX113" i="8" s="1"/>
  <c r="CO110" i="8"/>
  <c r="DA110" i="8" s="1"/>
  <c r="CT109" i="8"/>
  <c r="DF109" i="8" s="1"/>
  <c r="CQ106" i="8"/>
  <c r="DC106" i="8" s="1"/>
  <c r="CL105" i="8"/>
  <c r="CX105" i="8" s="1"/>
  <c r="CO104" i="8"/>
  <c r="DA104" i="8" s="1"/>
  <c r="CQ103" i="8"/>
  <c r="DC103" i="8" s="1"/>
  <c r="CN102" i="8"/>
  <c r="CZ102" i="8" s="1"/>
  <c r="CS101" i="8"/>
  <c r="DE101" i="8" s="1"/>
  <c r="CQ100" i="8"/>
  <c r="DC100" i="8" s="1"/>
  <c r="CL99" i="8"/>
  <c r="CX99" i="8" s="1"/>
  <c r="CS98" i="8"/>
  <c r="DE98" i="8" s="1"/>
  <c r="CR97" i="8"/>
  <c r="DD97" i="8" s="1"/>
  <c r="CT96" i="8"/>
  <c r="DF96" i="8" s="1"/>
  <c r="CL96" i="8"/>
  <c r="CX96" i="8" s="1"/>
  <c r="CV95" i="8"/>
  <c r="DH95" i="8" s="1"/>
  <c r="CN95" i="8"/>
  <c r="CZ95" i="8" s="1"/>
  <c r="CP94" i="8"/>
  <c r="DB94" i="8" s="1"/>
  <c r="CT103" i="8"/>
  <c r="DF103" i="8" s="1"/>
  <c r="CN100" i="8"/>
  <c r="CZ100" i="8" s="1"/>
  <c r="CP97" i="8"/>
  <c r="DB97" i="8" s="1"/>
  <c r="CS96" i="8"/>
  <c r="DE96" i="8" s="1"/>
  <c r="CR107" i="8"/>
  <c r="DD107" i="8" s="1"/>
  <c r="CO106" i="8"/>
  <c r="DA106" i="8" s="1"/>
  <c r="CN104" i="8"/>
  <c r="CZ104" i="8" s="1"/>
  <c r="CP103" i="8"/>
  <c r="DB103" i="8" s="1"/>
  <c r="CO97" i="8"/>
  <c r="DA97" i="8" s="1"/>
  <c r="CR96" i="8"/>
  <c r="DD96" i="8" s="1"/>
  <c r="CM95" i="8"/>
  <c r="CY95" i="8" s="1"/>
  <c r="CS94" i="8"/>
  <c r="DE94" i="8" s="1"/>
  <c r="CR93" i="8"/>
  <c r="DD93" i="8" s="1"/>
  <c r="CT92" i="8"/>
  <c r="DF92" i="8" s="1"/>
  <c r="CL92" i="8"/>
  <c r="CX92" i="8" s="1"/>
  <c r="CV91" i="8"/>
  <c r="DH91" i="8" s="1"/>
  <c r="CN91" i="8"/>
  <c r="CZ91" i="8" s="1"/>
  <c r="CP90" i="8"/>
  <c r="DB90" i="8" s="1"/>
  <c r="CR89" i="8"/>
  <c r="DD89" i="8" s="1"/>
  <c r="CT88" i="8"/>
  <c r="DF88" i="8" s="1"/>
  <c r="CL88" i="8"/>
  <c r="CX88" i="8" s="1"/>
  <c r="CV87" i="8"/>
  <c r="DH87" i="8" s="1"/>
  <c r="CN87" i="8"/>
  <c r="CZ87" i="8" s="1"/>
  <c r="CP86" i="8"/>
  <c r="DB86" i="8" s="1"/>
  <c r="CR85" i="8"/>
  <c r="DD85" i="8" s="1"/>
  <c r="CT84" i="8"/>
  <c r="DF84" i="8" s="1"/>
  <c r="CL84" i="8"/>
  <c r="CX84" i="8" s="1"/>
  <c r="CV83" i="8"/>
  <c r="DH83" i="8" s="1"/>
  <c r="CN83" i="8"/>
  <c r="CZ83" i="8" s="1"/>
  <c r="CQ107" i="8"/>
  <c r="DC107" i="8" s="1"/>
  <c r="CL106" i="8"/>
  <c r="CX106" i="8" s="1"/>
  <c r="CM104" i="8"/>
  <c r="CY104" i="8" s="1"/>
  <c r="CO103" i="8"/>
  <c r="DA103" i="8" s="1"/>
  <c r="CR102" i="8"/>
  <c r="DD102" i="8" s="1"/>
  <c r="CV98" i="8"/>
  <c r="DH98" i="8" s="1"/>
  <c r="CL97" i="8"/>
  <c r="CX97" i="8" s="1"/>
  <c r="CQ96" i="8"/>
  <c r="DC96" i="8" s="1"/>
  <c r="CL95" i="8"/>
  <c r="CX95" i="8" s="1"/>
  <c r="CR94" i="8"/>
  <c r="DD94" i="8" s="1"/>
  <c r="CQ93" i="8"/>
  <c r="DC93" i="8" s="1"/>
  <c r="CS92" i="8"/>
  <c r="DE92" i="8" s="1"/>
  <c r="CK92" i="8"/>
  <c r="CW92" i="8" s="1"/>
  <c r="CU91" i="8"/>
  <c r="DG91" i="8" s="1"/>
  <c r="CM91" i="8"/>
  <c r="CY91" i="8" s="1"/>
  <c r="CO90" i="8"/>
  <c r="DA90" i="8" s="1"/>
  <c r="CQ89" i="8"/>
  <c r="DC89" i="8" s="1"/>
  <c r="CS88" i="8"/>
  <c r="DE88" i="8" s="1"/>
  <c r="CK88" i="8"/>
  <c r="CW88" i="8" s="1"/>
  <c r="CU87" i="8"/>
  <c r="DG87" i="8" s="1"/>
  <c r="CM87" i="8"/>
  <c r="CY87" i="8" s="1"/>
  <c r="CO86" i="8"/>
  <c r="DA86" i="8" s="1"/>
  <c r="CQ85" i="8"/>
  <c r="DC85" i="8" s="1"/>
  <c r="CS84" i="8"/>
  <c r="DE84" i="8" s="1"/>
  <c r="CK84" i="8"/>
  <c r="CW84" i="8" s="1"/>
  <c r="CU83" i="8"/>
  <c r="DG83" i="8" s="1"/>
  <c r="CM83" i="8"/>
  <c r="CY83" i="8" s="1"/>
  <c r="CM102" i="8"/>
  <c r="CY102" i="8" s="1"/>
  <c r="CU101" i="8"/>
  <c r="DG101" i="8" s="1"/>
  <c r="CV99" i="8"/>
  <c r="DH99" i="8" s="1"/>
  <c r="CU98" i="8"/>
  <c r="DG98" i="8" s="1"/>
  <c r="CK97" i="8"/>
  <c r="CW97" i="8" s="1"/>
  <c r="CO96" i="8"/>
  <c r="DA96" i="8" s="1"/>
  <c r="CU95" i="8"/>
  <c r="DG95" i="8" s="1"/>
  <c r="CK95" i="8"/>
  <c r="CW95" i="8" s="1"/>
  <c r="CQ94" i="8"/>
  <c r="DC94" i="8" s="1"/>
  <c r="CP93" i="8"/>
  <c r="DB93" i="8" s="1"/>
  <c r="CR92" i="8"/>
  <c r="DD92" i="8" s="1"/>
  <c r="CT91" i="8"/>
  <c r="DF91" i="8" s="1"/>
  <c r="CL91" i="8"/>
  <c r="CX91" i="8" s="1"/>
  <c r="CK118" i="8"/>
  <c r="CW118" i="8" s="1"/>
  <c r="CU105" i="8"/>
  <c r="DG105" i="8" s="1"/>
  <c r="CK102" i="8"/>
  <c r="CW102" i="8" s="1"/>
  <c r="CP101" i="8"/>
  <c r="DB101" i="8" s="1"/>
  <c r="CT99" i="8"/>
  <c r="DF99" i="8" s="1"/>
  <c r="CR98" i="8"/>
  <c r="DD98" i="8" s="1"/>
  <c r="CN96" i="8"/>
  <c r="CZ96" i="8" s="1"/>
  <c r="CK105" i="8"/>
  <c r="CW105" i="8" s="1"/>
  <c r="CO101" i="8"/>
  <c r="DA101" i="8" s="1"/>
  <c r="CO99" i="8"/>
  <c r="DA99" i="8" s="1"/>
  <c r="CQ98" i="8"/>
  <c r="DC98" i="8" s="1"/>
  <c r="CT97" i="8"/>
  <c r="DF97" i="8" s="1"/>
  <c r="CM96" i="8"/>
  <c r="CY96" i="8" s="1"/>
  <c r="CS95" i="8"/>
  <c r="DE95" i="8" s="1"/>
  <c r="CN94" i="8"/>
  <c r="CZ94" i="8" s="1"/>
  <c r="CV93" i="8"/>
  <c r="DH93" i="8" s="1"/>
  <c r="CN93" i="8"/>
  <c r="CZ93" i="8" s="1"/>
  <c r="CT100" i="8"/>
  <c r="DF100" i="8" s="1"/>
  <c r="CN99" i="8"/>
  <c r="CZ99" i="8" s="1"/>
  <c r="CP98" i="8"/>
  <c r="DB98" i="8" s="1"/>
  <c r="CS97" i="8"/>
  <c r="DE97" i="8" s="1"/>
  <c r="CV96" i="8"/>
  <c r="DH96" i="8" s="1"/>
  <c r="CK96" i="8"/>
  <c r="CW96" i="8" s="1"/>
  <c r="CQ95" i="8"/>
  <c r="DC95" i="8" s="1"/>
  <c r="CM94" i="8"/>
  <c r="CY94" i="8" s="1"/>
  <c r="CU93" i="8"/>
  <c r="DG93" i="8" s="1"/>
  <c r="CM93" i="8"/>
  <c r="CY93" i="8" s="1"/>
  <c r="CO92" i="8"/>
  <c r="DA92" i="8" s="1"/>
  <c r="CQ91" i="8"/>
  <c r="DC91" i="8" s="1"/>
  <c r="CS90" i="8"/>
  <c r="DE90" i="8" s="1"/>
  <c r="CK90" i="8"/>
  <c r="CW90" i="8" s="1"/>
  <c r="CU89" i="8"/>
  <c r="DG89" i="8" s="1"/>
  <c r="CM89" i="8"/>
  <c r="CY89" i="8" s="1"/>
  <c r="CO88" i="8"/>
  <c r="DA88" i="8" s="1"/>
  <c r="CQ87" i="8"/>
  <c r="DC87" i="8" s="1"/>
  <c r="CS86" i="8"/>
  <c r="DE86" i="8" s="1"/>
  <c r="CK86" i="8"/>
  <c r="CW86" i="8" s="1"/>
  <c r="CU85" i="8"/>
  <c r="DG85" i="8" s="1"/>
  <c r="CM85" i="8"/>
  <c r="CY85" i="8" s="1"/>
  <c r="CT93" i="8"/>
  <c r="DF93" i="8" s="1"/>
  <c r="CU92" i="8"/>
  <c r="DG92" i="8" s="1"/>
  <c r="CR91" i="8"/>
  <c r="DD91" i="8" s="1"/>
  <c r="CR90" i="8"/>
  <c r="DD90" i="8" s="1"/>
  <c r="CV89" i="8"/>
  <c r="DH89" i="8" s="1"/>
  <c r="CN88" i="8"/>
  <c r="CZ88" i="8" s="1"/>
  <c r="CP87" i="8"/>
  <c r="DB87" i="8" s="1"/>
  <c r="CT86" i="8"/>
  <c r="DF86" i="8" s="1"/>
  <c r="CK85" i="8"/>
  <c r="CW85" i="8" s="1"/>
  <c r="CN84" i="8"/>
  <c r="CZ84" i="8" s="1"/>
  <c r="CR83" i="8"/>
  <c r="DD83" i="8" s="1"/>
  <c r="CO82" i="8"/>
  <c r="DA82" i="8" s="1"/>
  <c r="CQ81" i="8"/>
  <c r="DC81" i="8" s="1"/>
  <c r="CS80" i="8"/>
  <c r="DE80" i="8" s="1"/>
  <c r="CK80" i="8"/>
  <c r="CW80" i="8" s="1"/>
  <c r="CU79" i="8"/>
  <c r="DG79" i="8" s="1"/>
  <c r="CM79" i="8"/>
  <c r="CY79" i="8" s="1"/>
  <c r="CO78" i="8"/>
  <c r="DA78" i="8" s="1"/>
  <c r="CQ77" i="8"/>
  <c r="DC77" i="8" s="1"/>
  <c r="CS76" i="8"/>
  <c r="DE76" i="8" s="1"/>
  <c r="CK76" i="8"/>
  <c r="CW76" i="8" s="1"/>
  <c r="CU75" i="8"/>
  <c r="DG75" i="8" s="1"/>
  <c r="CM75" i="8"/>
  <c r="CY75" i="8" s="1"/>
  <c r="CO74" i="8"/>
  <c r="DA74" i="8" s="1"/>
  <c r="CK98" i="8"/>
  <c r="CW98" i="8" s="1"/>
  <c r="CS93" i="8"/>
  <c r="DE93" i="8" s="1"/>
  <c r="CQ92" i="8"/>
  <c r="DC92" i="8" s="1"/>
  <c r="CP91" i="8"/>
  <c r="DB91" i="8" s="1"/>
  <c r="CQ90" i="8"/>
  <c r="DC90" i="8" s="1"/>
  <c r="CT89" i="8"/>
  <c r="DF89" i="8" s="1"/>
  <c r="CM88" i="8"/>
  <c r="CY88" i="8" s="1"/>
  <c r="CO87" i="8"/>
  <c r="DA87" i="8" s="1"/>
  <c r="CR86" i="8"/>
  <c r="DD86" i="8" s="1"/>
  <c r="CV85" i="8"/>
  <c r="DH85" i="8" s="1"/>
  <c r="CM84" i="8"/>
  <c r="CY84" i="8" s="1"/>
  <c r="CQ83" i="8"/>
  <c r="DC83" i="8" s="1"/>
  <c r="CV82" i="8"/>
  <c r="DH82" i="8" s="1"/>
  <c r="CN82" i="8"/>
  <c r="CZ82" i="8" s="1"/>
  <c r="CV94" i="8"/>
  <c r="DH94" i="8" s="1"/>
  <c r="CO93" i="8"/>
  <c r="DA93" i="8" s="1"/>
  <c r="CP92" i="8"/>
  <c r="DB92" i="8" s="1"/>
  <c r="CO91" i="8"/>
  <c r="DA91" i="8" s="1"/>
  <c r="CN90" i="8"/>
  <c r="CZ90" i="8" s="1"/>
  <c r="CS89" i="8"/>
  <c r="DE89" i="8" s="1"/>
  <c r="CL87" i="8"/>
  <c r="CX87" i="8" s="1"/>
  <c r="CQ86" i="8"/>
  <c r="DC86" i="8" s="1"/>
  <c r="CT85" i="8"/>
  <c r="DF85" i="8" s="1"/>
  <c r="CV84" i="8"/>
  <c r="DH84" i="8" s="1"/>
  <c r="CP83" i="8"/>
  <c r="DB83" i="8" s="1"/>
  <c r="CU82" i="8"/>
  <c r="DG82" i="8" s="1"/>
  <c r="CM82" i="8"/>
  <c r="CY82" i="8" s="1"/>
  <c r="CO81" i="8"/>
  <c r="DA81" i="8" s="1"/>
  <c r="CQ80" i="8"/>
  <c r="DC80" i="8" s="1"/>
  <c r="CS79" i="8"/>
  <c r="DE79" i="8" s="1"/>
  <c r="CK79" i="8"/>
  <c r="CW79" i="8" s="1"/>
  <c r="CQ97" i="8"/>
  <c r="DC97" i="8" s="1"/>
  <c r="CT95" i="8"/>
  <c r="DF95" i="8" s="1"/>
  <c r="CU94" i="8"/>
  <c r="DG94" i="8" s="1"/>
  <c r="CL93" i="8"/>
  <c r="CX93" i="8" s="1"/>
  <c r="CN92" i="8"/>
  <c r="CZ92" i="8" s="1"/>
  <c r="CK91" i="8"/>
  <c r="CW91" i="8" s="1"/>
  <c r="CM90" i="8"/>
  <c r="CY90" i="8" s="1"/>
  <c r="CP89" i="8"/>
  <c r="DB89" i="8" s="1"/>
  <c r="CV88" i="8"/>
  <c r="DH88" i="8" s="1"/>
  <c r="CK87" i="8"/>
  <c r="CW87" i="8" s="1"/>
  <c r="CN86" i="8"/>
  <c r="CZ86" i="8" s="1"/>
  <c r="CS85" i="8"/>
  <c r="DE85" i="8" s="1"/>
  <c r="CU84" i="8"/>
  <c r="DG84" i="8" s="1"/>
  <c r="CO83" i="8"/>
  <c r="DA83" i="8" s="1"/>
  <c r="CT82" i="8"/>
  <c r="DF82" i="8" s="1"/>
  <c r="CL82" i="8"/>
  <c r="CX82" i="8" s="1"/>
  <c r="CV81" i="8"/>
  <c r="DH81" i="8" s="1"/>
  <c r="CN81" i="8"/>
  <c r="CZ81" i="8" s="1"/>
  <c r="CP80" i="8"/>
  <c r="DB80" i="8" s="1"/>
  <c r="CR79" i="8"/>
  <c r="DD79" i="8" s="1"/>
  <c r="CT78" i="8"/>
  <c r="DF78" i="8" s="1"/>
  <c r="CL78" i="8"/>
  <c r="CX78" i="8" s="1"/>
  <c r="CV77" i="8"/>
  <c r="DH77" i="8" s="1"/>
  <c r="CN77" i="8"/>
  <c r="CZ77" i="8" s="1"/>
  <c r="CP76" i="8"/>
  <c r="DB76" i="8" s="1"/>
  <c r="CR75" i="8"/>
  <c r="DD75" i="8" s="1"/>
  <c r="CT74" i="8"/>
  <c r="DF74" i="8" s="1"/>
  <c r="CL74" i="8"/>
  <c r="CX74" i="8" s="1"/>
  <c r="CU96" i="8"/>
  <c r="DG96" i="8" s="1"/>
  <c r="CP95" i="8"/>
  <c r="DB95" i="8" s="1"/>
  <c r="CO94" i="8"/>
  <c r="DA94" i="8" s="1"/>
  <c r="CK93" i="8"/>
  <c r="CW93" i="8" s="1"/>
  <c r="CM92" i="8"/>
  <c r="CY92" i="8" s="1"/>
  <c r="CL90" i="8"/>
  <c r="CX90" i="8" s="1"/>
  <c r="CO89" i="8"/>
  <c r="DA89" i="8" s="1"/>
  <c r="CU88" i="8"/>
  <c r="DG88" i="8" s="1"/>
  <c r="CM86" i="8"/>
  <c r="CY86" i="8" s="1"/>
  <c r="CP85" i="8"/>
  <c r="DB85" i="8" s="1"/>
  <c r="CR84" i="8"/>
  <c r="DD84" i="8" s="1"/>
  <c r="CL83" i="8"/>
  <c r="CX83" i="8" s="1"/>
  <c r="CO109" i="8"/>
  <c r="DA109" i="8" s="1"/>
  <c r="CO95" i="8"/>
  <c r="DA95" i="8" s="1"/>
  <c r="CK94" i="8"/>
  <c r="CW94" i="8" s="1"/>
  <c r="CV90" i="8"/>
  <c r="DH90" i="8" s="1"/>
  <c r="CN89" i="8"/>
  <c r="CZ89" i="8" s="1"/>
  <c r="CR88" i="8"/>
  <c r="DD88" i="8" s="1"/>
  <c r="CT87" i="8"/>
  <c r="DF87" i="8" s="1"/>
  <c r="CL86" i="8"/>
  <c r="CX86" i="8" s="1"/>
  <c r="CO85" i="8"/>
  <c r="DA85" i="8" s="1"/>
  <c r="CQ84" i="8"/>
  <c r="DC84" i="8" s="1"/>
  <c r="CK83" i="8"/>
  <c r="CW83" i="8" s="1"/>
  <c r="CR82" i="8"/>
  <c r="DD82" i="8" s="1"/>
  <c r="CT81" i="8"/>
  <c r="DF81" i="8" s="1"/>
  <c r="CL81" i="8"/>
  <c r="CX81" i="8" s="1"/>
  <c r="CV80" i="8"/>
  <c r="DH80" i="8" s="1"/>
  <c r="CN80" i="8"/>
  <c r="CZ80" i="8" s="1"/>
  <c r="CP79" i="8"/>
  <c r="DB79" i="8" s="1"/>
  <c r="CR78" i="8"/>
  <c r="DD78" i="8" s="1"/>
  <c r="CT77" i="8"/>
  <c r="DF77" i="8" s="1"/>
  <c r="CL77" i="8"/>
  <c r="CX77" i="8" s="1"/>
  <c r="CV76" i="8"/>
  <c r="DH76" i="8" s="1"/>
  <c r="CN76" i="8"/>
  <c r="CZ76" i="8" s="1"/>
  <c r="CP75" i="8"/>
  <c r="DB75" i="8" s="1"/>
  <c r="CR74" i="8"/>
  <c r="DD74" i="8" s="1"/>
  <c r="CT73" i="8"/>
  <c r="DF73" i="8" s="1"/>
  <c r="CL73" i="8"/>
  <c r="CX73" i="8" s="1"/>
  <c r="CV72" i="8"/>
  <c r="DH72" i="8" s="1"/>
  <c r="CN72" i="8"/>
  <c r="CZ72" i="8" s="1"/>
  <c r="CO100" i="8"/>
  <c r="DA100" i="8" s="1"/>
  <c r="CK99" i="8"/>
  <c r="CW99" i="8" s="1"/>
  <c r="CU90" i="8"/>
  <c r="DG90" i="8" s="1"/>
  <c r="CL89" i="8"/>
  <c r="CX89" i="8" s="1"/>
  <c r="CQ88" i="8"/>
  <c r="DC88" i="8" s="1"/>
  <c r="CP88" i="8"/>
  <c r="DB88" i="8" s="1"/>
  <c r="CR87" i="8"/>
  <c r="DD87" i="8" s="1"/>
  <c r="CO84" i="8"/>
  <c r="DA84" i="8" s="1"/>
  <c r="CS81" i="8"/>
  <c r="DE81" i="8" s="1"/>
  <c r="CR80" i="8"/>
  <c r="DD80" i="8" s="1"/>
  <c r="CO79" i="8"/>
  <c r="DA79" i="8" s="1"/>
  <c r="CS78" i="8"/>
  <c r="DE78" i="8" s="1"/>
  <c r="CL76" i="8"/>
  <c r="CX76" i="8" s="1"/>
  <c r="CN75" i="8"/>
  <c r="CZ75" i="8" s="1"/>
  <c r="CR81" i="8"/>
  <c r="DD81" i="8" s="1"/>
  <c r="CO80" i="8"/>
  <c r="DA80" i="8" s="1"/>
  <c r="CN79" i="8"/>
  <c r="CZ79" i="8" s="1"/>
  <c r="CQ78" i="8"/>
  <c r="DC78" i="8" s="1"/>
  <c r="CU77" i="8"/>
  <c r="DG77" i="8" s="1"/>
  <c r="CL75" i="8"/>
  <c r="CX75" i="8" s="1"/>
  <c r="CQ74" i="8"/>
  <c r="DC74" i="8" s="1"/>
  <c r="CO73" i="8"/>
  <c r="DA73" i="8" s="1"/>
  <c r="CM72" i="8"/>
  <c r="CY72" i="8" s="1"/>
  <c r="CT71" i="8"/>
  <c r="DF71" i="8" s="1"/>
  <c r="CL71" i="8"/>
  <c r="CX71" i="8" s="1"/>
  <c r="CV70" i="8"/>
  <c r="DH70" i="8" s="1"/>
  <c r="CN70" i="8"/>
  <c r="CZ70" i="8" s="1"/>
  <c r="CP69" i="8"/>
  <c r="DB69" i="8" s="1"/>
  <c r="CR68" i="8"/>
  <c r="DD68" i="8" s="1"/>
  <c r="CT67" i="8"/>
  <c r="DF67" i="8" s="1"/>
  <c r="CL67" i="8"/>
  <c r="CX67" i="8" s="1"/>
  <c r="CV66" i="8"/>
  <c r="DH66" i="8" s="1"/>
  <c r="CN66" i="8"/>
  <c r="CZ66" i="8" s="1"/>
  <c r="CP65" i="8"/>
  <c r="DB65" i="8" s="1"/>
  <c r="CR64" i="8"/>
  <c r="DD64" i="8" s="1"/>
  <c r="CT63" i="8"/>
  <c r="DF63" i="8" s="1"/>
  <c r="CL63" i="8"/>
  <c r="CX63" i="8" s="1"/>
  <c r="CV62" i="8"/>
  <c r="DH62" i="8" s="1"/>
  <c r="CN62" i="8"/>
  <c r="CZ62" i="8" s="1"/>
  <c r="CV92" i="8"/>
  <c r="DH92" i="8" s="1"/>
  <c r="CS82" i="8"/>
  <c r="DE82" i="8" s="1"/>
  <c r="CP81" i="8"/>
  <c r="DB81" i="8" s="1"/>
  <c r="CM80" i="8"/>
  <c r="CY80" i="8" s="1"/>
  <c r="CL79" i="8"/>
  <c r="CX79" i="8" s="1"/>
  <c r="CP78" i="8"/>
  <c r="DB78" i="8" s="1"/>
  <c r="CS77" i="8"/>
  <c r="DE77" i="8" s="1"/>
  <c r="CU76" i="8"/>
  <c r="DG76" i="8" s="1"/>
  <c r="CK75" i="8"/>
  <c r="CW75" i="8" s="1"/>
  <c r="CP74" i="8"/>
  <c r="DB74" i="8" s="1"/>
  <c r="CN73" i="8"/>
  <c r="CZ73" i="8" s="1"/>
  <c r="CU72" i="8"/>
  <c r="DG72" i="8" s="1"/>
  <c r="CL72" i="8"/>
  <c r="CX72" i="8" s="1"/>
  <c r="CS71" i="8"/>
  <c r="DE71" i="8" s="1"/>
  <c r="CK71" i="8"/>
  <c r="CW71" i="8" s="1"/>
  <c r="CU70" i="8"/>
  <c r="DG70" i="8" s="1"/>
  <c r="CM70" i="8"/>
  <c r="CY70" i="8" s="1"/>
  <c r="CO69" i="8"/>
  <c r="DA69" i="8" s="1"/>
  <c r="CQ68" i="8"/>
  <c r="DC68" i="8" s="1"/>
  <c r="CS67" i="8"/>
  <c r="DE67" i="8" s="1"/>
  <c r="CK67" i="8"/>
  <c r="CW67" i="8" s="1"/>
  <c r="CU66" i="8"/>
  <c r="DG66" i="8" s="1"/>
  <c r="CM66" i="8"/>
  <c r="CY66" i="8" s="1"/>
  <c r="CO65" i="8"/>
  <c r="DA65" i="8" s="1"/>
  <c r="CQ64" i="8"/>
  <c r="DC64" i="8" s="1"/>
  <c r="CN85" i="8"/>
  <c r="CZ85" i="8" s="1"/>
  <c r="CT83" i="8"/>
  <c r="DF83" i="8" s="1"/>
  <c r="CQ82" i="8"/>
  <c r="DC82" i="8" s="1"/>
  <c r="CM81" i="8"/>
  <c r="CY81" i="8" s="1"/>
  <c r="CL80" i="8"/>
  <c r="CX80" i="8" s="1"/>
  <c r="CN78" i="8"/>
  <c r="CZ78" i="8" s="1"/>
  <c r="CR77" i="8"/>
  <c r="DD77" i="8" s="1"/>
  <c r="CT76" i="8"/>
  <c r="DF76" i="8" s="1"/>
  <c r="CS91" i="8"/>
  <c r="DE91" i="8" s="1"/>
  <c r="CK89" i="8"/>
  <c r="CW89" i="8" s="1"/>
  <c r="CV86" i="8"/>
  <c r="DH86" i="8" s="1"/>
  <c r="CK82" i="8"/>
  <c r="CW82" i="8" s="1"/>
  <c r="CV79" i="8"/>
  <c r="DH79" i="8" s="1"/>
  <c r="CK78" i="8"/>
  <c r="CW78" i="8" s="1"/>
  <c r="CO77" i="8"/>
  <c r="DA77" i="8" s="1"/>
  <c r="CQ76" i="8"/>
  <c r="DC76" i="8" s="1"/>
  <c r="CS75" i="8"/>
  <c r="DE75" i="8" s="1"/>
  <c r="CK74" i="8"/>
  <c r="CW74" i="8" s="1"/>
  <c r="CS73" i="8"/>
  <c r="DE73" i="8" s="1"/>
  <c r="CR72" i="8"/>
  <c r="DD72" i="8" s="1"/>
  <c r="CP71" i="8"/>
  <c r="DB71" i="8" s="1"/>
  <c r="CR70" i="8"/>
  <c r="DD70" i="8" s="1"/>
  <c r="CU86" i="8"/>
  <c r="DG86" i="8" s="1"/>
  <c r="CU80" i="8"/>
  <c r="DG80" i="8" s="1"/>
  <c r="CT79" i="8"/>
  <c r="DF79" i="8" s="1"/>
  <c r="CV78" i="8"/>
  <c r="DH78" i="8" s="1"/>
  <c r="CM77" i="8"/>
  <c r="CY77" i="8" s="1"/>
  <c r="CO76" i="8"/>
  <c r="DA76" i="8" s="1"/>
  <c r="CQ75" i="8"/>
  <c r="DC75" i="8" s="1"/>
  <c r="CV74" i="8"/>
  <c r="DH74" i="8" s="1"/>
  <c r="CR73" i="8"/>
  <c r="DD73" i="8" s="1"/>
  <c r="CQ72" i="8"/>
  <c r="DC72" i="8" s="1"/>
  <c r="CO71" i="8"/>
  <c r="DA71" i="8" s="1"/>
  <c r="CL85" i="8"/>
  <c r="CX85" i="8" s="1"/>
  <c r="CU78" i="8"/>
  <c r="DG78" i="8" s="1"/>
  <c r="CK77" i="8"/>
  <c r="CW77" i="8" s="1"/>
  <c r="CO75" i="8"/>
  <c r="DA75" i="8" s="1"/>
  <c r="CV71" i="8"/>
  <c r="DH71" i="8" s="1"/>
  <c r="CQ70" i="8"/>
  <c r="DC70" i="8" s="1"/>
  <c r="CT69" i="8"/>
  <c r="DF69" i="8" s="1"/>
  <c r="CP68" i="8"/>
  <c r="DB68" i="8" s="1"/>
  <c r="CN67" i="8"/>
  <c r="CZ67" i="8" s="1"/>
  <c r="CR66" i="8"/>
  <c r="DD66" i="8" s="1"/>
  <c r="CM65" i="8"/>
  <c r="CY65" i="8" s="1"/>
  <c r="CU64" i="8"/>
  <c r="DG64" i="8" s="1"/>
  <c r="CK64" i="8"/>
  <c r="CW64" i="8" s="1"/>
  <c r="CP84" i="8"/>
  <c r="DB84" i="8" s="1"/>
  <c r="CP82" i="8"/>
  <c r="DB82" i="8" s="1"/>
  <c r="CM78" i="8"/>
  <c r="CY78" i="8" s="1"/>
  <c r="CR76" i="8"/>
  <c r="DD76" i="8" s="1"/>
  <c r="CU74" i="8"/>
  <c r="DG74" i="8" s="1"/>
  <c r="CV73" i="8"/>
  <c r="DH73" i="8" s="1"/>
  <c r="CU71" i="8"/>
  <c r="DG71" i="8" s="1"/>
  <c r="CP70" i="8"/>
  <c r="DB70" i="8" s="1"/>
  <c r="CS69" i="8"/>
  <c r="DE69" i="8" s="1"/>
  <c r="CO68" i="8"/>
  <c r="DA68" i="8" s="1"/>
  <c r="CM67" i="8"/>
  <c r="CY67" i="8" s="1"/>
  <c r="CQ66" i="8"/>
  <c r="DC66" i="8" s="1"/>
  <c r="CV65" i="8"/>
  <c r="DH65" i="8" s="1"/>
  <c r="CL65" i="8"/>
  <c r="CX65" i="8" s="1"/>
  <c r="CT64" i="8"/>
  <c r="DF64" i="8" s="1"/>
  <c r="CQ63" i="8"/>
  <c r="DC63" i="8" s="1"/>
  <c r="CP62" i="8"/>
  <c r="DB62" i="8" s="1"/>
  <c r="CV61" i="8"/>
  <c r="DH61" i="8" s="1"/>
  <c r="CN61" i="8"/>
  <c r="CZ61" i="8" s="1"/>
  <c r="CP60" i="8"/>
  <c r="DB60" i="8" s="1"/>
  <c r="CR59" i="8"/>
  <c r="DD59" i="8" s="1"/>
  <c r="CM76" i="8"/>
  <c r="CY76" i="8" s="1"/>
  <c r="CS74" i="8"/>
  <c r="DE74" i="8" s="1"/>
  <c r="CU73" i="8"/>
  <c r="DG73" i="8" s="1"/>
  <c r="CR71" i="8"/>
  <c r="DD71" i="8" s="1"/>
  <c r="CO70" i="8"/>
  <c r="DA70" i="8" s="1"/>
  <c r="CR69" i="8"/>
  <c r="DD69" i="8" s="1"/>
  <c r="CN68" i="8"/>
  <c r="CZ68" i="8" s="1"/>
  <c r="CV67" i="8"/>
  <c r="DH67" i="8" s="1"/>
  <c r="CP66" i="8"/>
  <c r="DB66" i="8" s="1"/>
  <c r="CU65" i="8"/>
  <c r="DG65" i="8" s="1"/>
  <c r="CK65" i="8"/>
  <c r="CW65" i="8" s="1"/>
  <c r="CS64" i="8"/>
  <c r="DE64" i="8" s="1"/>
  <c r="CP63" i="8"/>
  <c r="DB63" i="8" s="1"/>
  <c r="CO62" i="8"/>
  <c r="DA62" i="8" s="1"/>
  <c r="CU61" i="8"/>
  <c r="DG61" i="8" s="1"/>
  <c r="CM61" i="8"/>
  <c r="CY61" i="8" s="1"/>
  <c r="CO60" i="8"/>
  <c r="DA60" i="8" s="1"/>
  <c r="CQ59" i="8"/>
  <c r="DC59" i="8" s="1"/>
  <c r="CS58" i="8"/>
  <c r="DE58" i="8" s="1"/>
  <c r="CK58" i="8"/>
  <c r="CW58" i="8" s="1"/>
  <c r="CU57" i="8"/>
  <c r="DG57" i="8" s="1"/>
  <c r="CM57" i="8"/>
  <c r="CY57" i="8" s="1"/>
  <c r="CO56" i="8"/>
  <c r="DA56" i="8" s="1"/>
  <c r="CQ55" i="8"/>
  <c r="DC55" i="8" s="1"/>
  <c r="CS54" i="8"/>
  <c r="DE54" i="8" s="1"/>
  <c r="CK54" i="8"/>
  <c r="CW54" i="8" s="1"/>
  <c r="CU53" i="8"/>
  <c r="DG53" i="8" s="1"/>
  <c r="CM53" i="8"/>
  <c r="CY53" i="8" s="1"/>
  <c r="CO52" i="8"/>
  <c r="DA52" i="8" s="1"/>
  <c r="CQ51" i="8"/>
  <c r="DC51" i="8" s="1"/>
  <c r="CS50" i="8"/>
  <c r="DE50" i="8" s="1"/>
  <c r="CK50" i="8"/>
  <c r="CW50" i="8" s="1"/>
  <c r="CU49" i="8"/>
  <c r="DG49" i="8" s="1"/>
  <c r="CM49" i="8"/>
  <c r="CY49" i="8" s="1"/>
  <c r="CT90" i="8"/>
  <c r="DF90" i="8" s="1"/>
  <c r="CN74" i="8"/>
  <c r="CZ74" i="8" s="1"/>
  <c r="CQ73" i="8"/>
  <c r="DC73" i="8" s="1"/>
  <c r="CT72" i="8"/>
  <c r="DF72" i="8" s="1"/>
  <c r="CQ71" i="8"/>
  <c r="DC71" i="8" s="1"/>
  <c r="CL70" i="8"/>
  <c r="CX70" i="8" s="1"/>
  <c r="CQ69" i="8"/>
  <c r="DC69" i="8" s="1"/>
  <c r="CM68" i="8"/>
  <c r="CY68" i="8" s="1"/>
  <c r="CU67" i="8"/>
  <c r="DG67" i="8" s="1"/>
  <c r="CO66" i="8"/>
  <c r="DA66" i="8" s="1"/>
  <c r="CT65" i="8"/>
  <c r="DF65" i="8" s="1"/>
  <c r="CP64" i="8"/>
  <c r="DB64" i="8" s="1"/>
  <c r="CO63" i="8"/>
  <c r="DA63" i="8" s="1"/>
  <c r="CM62" i="8"/>
  <c r="CY62" i="8" s="1"/>
  <c r="CT61" i="8"/>
  <c r="DF61" i="8" s="1"/>
  <c r="CL61" i="8"/>
  <c r="CX61" i="8" s="1"/>
  <c r="CV60" i="8"/>
  <c r="DH60" i="8" s="1"/>
  <c r="CN60" i="8"/>
  <c r="CZ60" i="8" s="1"/>
  <c r="CP59" i="8"/>
  <c r="DB59" i="8" s="1"/>
  <c r="CR58" i="8"/>
  <c r="DD58" i="8" s="1"/>
  <c r="CT57" i="8"/>
  <c r="DF57" i="8" s="1"/>
  <c r="CL57" i="8"/>
  <c r="CX57" i="8" s="1"/>
  <c r="CV56" i="8"/>
  <c r="DH56" i="8" s="1"/>
  <c r="CN56" i="8"/>
  <c r="CZ56" i="8" s="1"/>
  <c r="CP55" i="8"/>
  <c r="DB55" i="8" s="1"/>
  <c r="CS87" i="8"/>
  <c r="DE87" i="8" s="1"/>
  <c r="CS83" i="8"/>
  <c r="DE83" i="8" s="1"/>
  <c r="CM74" i="8"/>
  <c r="CY74" i="8" s="1"/>
  <c r="CP73" i="8"/>
  <c r="DB73" i="8" s="1"/>
  <c r="CS72" i="8"/>
  <c r="DE72" i="8" s="1"/>
  <c r="CN71" i="8"/>
  <c r="CZ71" i="8" s="1"/>
  <c r="CK70" i="8"/>
  <c r="CW70" i="8" s="1"/>
  <c r="CN69" i="8"/>
  <c r="CZ69" i="8" s="1"/>
  <c r="CV68" i="8"/>
  <c r="DH68" i="8" s="1"/>
  <c r="CL68" i="8"/>
  <c r="CX68" i="8" s="1"/>
  <c r="CR67" i="8"/>
  <c r="DD67" i="8" s="1"/>
  <c r="CL66" i="8"/>
  <c r="CX66" i="8" s="1"/>
  <c r="CS65" i="8"/>
  <c r="DE65" i="8" s="1"/>
  <c r="CO64" i="8"/>
  <c r="DA64" i="8" s="1"/>
  <c r="CU81" i="8"/>
  <c r="DG81" i="8" s="1"/>
  <c r="CM73" i="8"/>
  <c r="CY73" i="8" s="1"/>
  <c r="CP72" i="8"/>
  <c r="DB72" i="8" s="1"/>
  <c r="CM71" i="8"/>
  <c r="CY71" i="8" s="1"/>
  <c r="CM69" i="8"/>
  <c r="CY69" i="8" s="1"/>
  <c r="CU68" i="8"/>
  <c r="DG68" i="8" s="1"/>
  <c r="CK68" i="8"/>
  <c r="CW68" i="8" s="1"/>
  <c r="CQ67" i="8"/>
  <c r="DC67" i="8" s="1"/>
  <c r="CK66" i="8"/>
  <c r="CW66" i="8" s="1"/>
  <c r="CR65" i="8"/>
  <c r="DD65" i="8" s="1"/>
  <c r="CN64" i="8"/>
  <c r="CZ64" i="8" s="1"/>
  <c r="CV63" i="8"/>
  <c r="DH63" i="8" s="1"/>
  <c r="CM63" i="8"/>
  <c r="CY63" i="8" s="1"/>
  <c r="CT62" i="8"/>
  <c r="DF62" i="8" s="1"/>
  <c r="CK62" i="8"/>
  <c r="CW62" i="8" s="1"/>
  <c r="CR61" i="8"/>
  <c r="DD61" i="8" s="1"/>
  <c r="CT60" i="8"/>
  <c r="DF60" i="8" s="1"/>
  <c r="CL60" i="8"/>
  <c r="CX60" i="8" s="1"/>
  <c r="CV59" i="8"/>
  <c r="DH59" i="8" s="1"/>
  <c r="CN59" i="8"/>
  <c r="CZ59" i="8" s="1"/>
  <c r="CP58" i="8"/>
  <c r="DB58" i="8" s="1"/>
  <c r="CR57" i="8"/>
  <c r="DD57" i="8" s="1"/>
  <c r="CT56" i="8"/>
  <c r="DF56" i="8" s="1"/>
  <c r="CL56" i="8"/>
  <c r="CX56" i="8" s="1"/>
  <c r="CV55" i="8"/>
  <c r="DH55" i="8" s="1"/>
  <c r="CN55" i="8"/>
  <c r="CZ55" i="8" s="1"/>
  <c r="CP54" i="8"/>
  <c r="DB54" i="8" s="1"/>
  <c r="CR53" i="8"/>
  <c r="DD53" i="8" s="1"/>
  <c r="CT52" i="8"/>
  <c r="DF52" i="8" s="1"/>
  <c r="CL52" i="8"/>
  <c r="CX52" i="8" s="1"/>
  <c r="CV51" i="8"/>
  <c r="DH51" i="8" s="1"/>
  <c r="CN51" i="8"/>
  <c r="CZ51" i="8" s="1"/>
  <c r="CP50" i="8"/>
  <c r="DB50" i="8" s="1"/>
  <c r="CR49" i="8"/>
  <c r="DD49" i="8" s="1"/>
  <c r="CT48" i="8"/>
  <c r="DF48" i="8" s="1"/>
  <c r="CL48" i="8"/>
  <c r="CX48" i="8" s="1"/>
  <c r="CK81" i="8"/>
  <c r="CW81" i="8" s="1"/>
  <c r="CV75" i="8"/>
  <c r="DH75" i="8" s="1"/>
  <c r="CK73" i="8"/>
  <c r="CW73" i="8" s="1"/>
  <c r="CO72" i="8"/>
  <c r="DA72" i="8" s="1"/>
  <c r="CT70" i="8"/>
  <c r="DF70" i="8" s="1"/>
  <c r="CV69" i="8"/>
  <c r="DH69" i="8" s="1"/>
  <c r="CL69" i="8"/>
  <c r="CX69" i="8" s="1"/>
  <c r="CT68" i="8"/>
  <c r="DF68" i="8" s="1"/>
  <c r="CP67" i="8"/>
  <c r="DB67" i="8" s="1"/>
  <c r="CT66" i="8"/>
  <c r="DF66" i="8" s="1"/>
  <c r="CQ65" i="8"/>
  <c r="DC65" i="8" s="1"/>
  <c r="CM64" i="8"/>
  <c r="CY64" i="8" s="1"/>
  <c r="CU63" i="8"/>
  <c r="DG63" i="8" s="1"/>
  <c r="CK63" i="8"/>
  <c r="CW63" i="8" s="1"/>
  <c r="CS62" i="8"/>
  <c r="DE62" i="8" s="1"/>
  <c r="CQ61" i="8"/>
  <c r="DC61" i="8" s="1"/>
  <c r="CS60" i="8"/>
  <c r="DE60" i="8" s="1"/>
  <c r="CK60" i="8"/>
  <c r="CW60" i="8" s="1"/>
  <c r="CU59" i="8"/>
  <c r="DG59" i="8" s="1"/>
  <c r="CM59" i="8"/>
  <c r="CY59" i="8" s="1"/>
  <c r="CO58" i="8"/>
  <c r="DA58" i="8" s="1"/>
  <c r="CQ57" i="8"/>
  <c r="DC57" i="8" s="1"/>
  <c r="CS56" i="8"/>
  <c r="DE56" i="8" s="1"/>
  <c r="CK56" i="8"/>
  <c r="CW56" i="8" s="1"/>
  <c r="CU55" i="8"/>
  <c r="DG55" i="8" s="1"/>
  <c r="CM55" i="8"/>
  <c r="CY55" i="8" s="1"/>
  <c r="CO54" i="8"/>
  <c r="DA54" i="8" s="1"/>
  <c r="CQ53" i="8"/>
  <c r="DC53" i="8" s="1"/>
  <c r="CS52" i="8"/>
  <c r="DE52" i="8" s="1"/>
  <c r="CK52" i="8"/>
  <c r="CW52" i="8" s="1"/>
  <c r="CU51" i="8"/>
  <c r="DG51" i="8" s="1"/>
  <c r="CM51" i="8"/>
  <c r="CY51" i="8" s="1"/>
  <c r="CO50" i="8"/>
  <c r="DA50" i="8" s="1"/>
  <c r="CQ49" i="8"/>
  <c r="DC49" i="8" s="1"/>
  <c r="CT80" i="8"/>
  <c r="DF80" i="8" s="1"/>
  <c r="CK72" i="8"/>
  <c r="CW72" i="8" s="1"/>
  <c r="CN65" i="8"/>
  <c r="CZ65" i="8" s="1"/>
  <c r="CN63" i="8"/>
  <c r="CZ63" i="8" s="1"/>
  <c r="CQ62" i="8"/>
  <c r="DC62" i="8" s="1"/>
  <c r="CM60" i="8"/>
  <c r="CY60" i="8" s="1"/>
  <c r="CT58" i="8"/>
  <c r="DF58" i="8" s="1"/>
  <c r="CS57" i="8"/>
  <c r="DE57" i="8" s="1"/>
  <c r="CS55" i="8"/>
  <c r="DE55" i="8" s="1"/>
  <c r="CU54" i="8"/>
  <c r="DG54" i="8" s="1"/>
  <c r="CL53" i="8"/>
  <c r="CX53" i="8" s="1"/>
  <c r="CQ52" i="8"/>
  <c r="DC52" i="8" s="1"/>
  <c r="CT75" i="8"/>
  <c r="DF75" i="8" s="1"/>
  <c r="CS70" i="8"/>
  <c r="DE70" i="8" s="1"/>
  <c r="CS68" i="8"/>
  <c r="DE68" i="8" s="1"/>
  <c r="CL62" i="8"/>
  <c r="CX62" i="8" s="1"/>
  <c r="CT59" i="8"/>
  <c r="DF59" i="8" s="1"/>
  <c r="CQ58" i="8"/>
  <c r="DC58" i="8" s="1"/>
  <c r="CP57" i="8"/>
  <c r="DB57" i="8" s="1"/>
  <c r="CU56" i="8"/>
  <c r="DG56" i="8" s="1"/>
  <c r="CR55" i="8"/>
  <c r="DD55" i="8" s="1"/>
  <c r="CT54" i="8"/>
  <c r="DF54" i="8" s="1"/>
  <c r="CK53" i="8"/>
  <c r="CW53" i="8" s="1"/>
  <c r="CP52" i="8"/>
  <c r="DB52" i="8" s="1"/>
  <c r="CR51" i="8"/>
  <c r="DD51" i="8" s="1"/>
  <c r="CU50" i="8"/>
  <c r="DG50" i="8" s="1"/>
  <c r="CL49" i="8"/>
  <c r="CX49" i="8" s="1"/>
  <c r="CN48" i="8"/>
  <c r="CZ48" i="8" s="1"/>
  <c r="CS47" i="8"/>
  <c r="DE47" i="8" s="1"/>
  <c r="CK47" i="8"/>
  <c r="CW47" i="8" s="1"/>
  <c r="CU46" i="8"/>
  <c r="DG46" i="8" s="1"/>
  <c r="CM46" i="8"/>
  <c r="CY46" i="8" s="1"/>
  <c r="CO45" i="8"/>
  <c r="DA45" i="8" s="1"/>
  <c r="CQ44" i="8"/>
  <c r="DC44" i="8" s="1"/>
  <c r="CS61" i="8"/>
  <c r="DE61" i="8" s="1"/>
  <c r="CS59" i="8"/>
  <c r="DE59" i="8" s="1"/>
  <c r="CN58" i="8"/>
  <c r="CZ58" i="8" s="1"/>
  <c r="CO57" i="8"/>
  <c r="DA57" i="8" s="1"/>
  <c r="CR56" i="8"/>
  <c r="DD56" i="8" s="1"/>
  <c r="CO55" i="8"/>
  <c r="DA55" i="8" s="1"/>
  <c r="CR54" i="8"/>
  <c r="DD54" i="8" s="1"/>
  <c r="CV53" i="8"/>
  <c r="DH53" i="8" s="1"/>
  <c r="CN52" i="8"/>
  <c r="CZ52" i="8" s="1"/>
  <c r="CP51" i="8"/>
  <c r="DB51" i="8" s="1"/>
  <c r="CT50" i="8"/>
  <c r="DF50" i="8" s="1"/>
  <c r="CK49" i="8"/>
  <c r="CW49" i="8" s="1"/>
  <c r="CV48" i="8"/>
  <c r="DH48" i="8" s="1"/>
  <c r="CM48" i="8"/>
  <c r="CY48" i="8" s="1"/>
  <c r="CR47" i="8"/>
  <c r="DD47" i="8" s="1"/>
  <c r="CT46" i="8"/>
  <c r="DF46" i="8" s="1"/>
  <c r="CL46" i="8"/>
  <c r="CX46" i="8" s="1"/>
  <c r="CV45" i="8"/>
  <c r="DH45" i="8" s="1"/>
  <c r="CN45" i="8"/>
  <c r="CZ45" i="8" s="1"/>
  <c r="CP44" i="8"/>
  <c r="DB44" i="8" s="1"/>
  <c r="CR43" i="8"/>
  <c r="DD43" i="8" s="1"/>
  <c r="CT42" i="8"/>
  <c r="DF42" i="8" s="1"/>
  <c r="CL42" i="8"/>
  <c r="CX42" i="8" s="1"/>
  <c r="CV41" i="8"/>
  <c r="DH41" i="8" s="1"/>
  <c r="CN41" i="8"/>
  <c r="CZ41" i="8" s="1"/>
  <c r="CP40" i="8"/>
  <c r="DB40" i="8" s="1"/>
  <c r="CP77" i="8"/>
  <c r="DB77" i="8" s="1"/>
  <c r="CS66" i="8"/>
  <c r="DE66" i="8" s="1"/>
  <c r="CP61" i="8"/>
  <c r="DB61" i="8" s="1"/>
  <c r="CO59" i="8"/>
  <c r="DA59" i="8" s="1"/>
  <c r="CM58" i="8"/>
  <c r="CY58" i="8" s="1"/>
  <c r="CN57" i="8"/>
  <c r="CZ57" i="8" s="1"/>
  <c r="CQ56" i="8"/>
  <c r="DC56" i="8" s="1"/>
  <c r="CL55" i="8"/>
  <c r="CX55" i="8" s="1"/>
  <c r="CQ54" i="8"/>
  <c r="DC54" i="8" s="1"/>
  <c r="CT53" i="8"/>
  <c r="DF53" i="8" s="1"/>
  <c r="CM52" i="8"/>
  <c r="CY52" i="8" s="1"/>
  <c r="CO51" i="8"/>
  <c r="DA51" i="8" s="1"/>
  <c r="CR50" i="8"/>
  <c r="DD50" i="8" s="1"/>
  <c r="CV49" i="8"/>
  <c r="DH49" i="8" s="1"/>
  <c r="CU48" i="8"/>
  <c r="DG48" i="8" s="1"/>
  <c r="CK48" i="8"/>
  <c r="CW48" i="8" s="1"/>
  <c r="CQ47" i="8"/>
  <c r="DC47" i="8" s="1"/>
  <c r="CS46" i="8"/>
  <c r="DE46" i="8" s="1"/>
  <c r="CK46" i="8"/>
  <c r="CW46" i="8" s="1"/>
  <c r="CU69" i="8"/>
  <c r="DG69" i="8" s="1"/>
  <c r="CO67" i="8"/>
  <c r="DA67" i="8" s="1"/>
  <c r="CO61" i="8"/>
  <c r="DA61" i="8" s="1"/>
  <c r="CL59" i="8"/>
  <c r="CX59" i="8" s="1"/>
  <c r="CL58" i="8"/>
  <c r="CX58" i="8" s="1"/>
  <c r="CK57" i="8"/>
  <c r="CW57" i="8" s="1"/>
  <c r="CP56" i="8"/>
  <c r="DB56" i="8" s="1"/>
  <c r="CK55" i="8"/>
  <c r="CW55" i="8" s="1"/>
  <c r="CN54" i="8"/>
  <c r="CZ54" i="8" s="1"/>
  <c r="CS53" i="8"/>
  <c r="DE53" i="8" s="1"/>
  <c r="CL51" i="8"/>
  <c r="CX51" i="8" s="1"/>
  <c r="CQ50" i="8"/>
  <c r="DC50" i="8" s="1"/>
  <c r="CT49" i="8"/>
  <c r="DF49" i="8" s="1"/>
  <c r="CS48" i="8"/>
  <c r="DE48" i="8" s="1"/>
  <c r="CP47" i="8"/>
  <c r="DB47" i="8" s="1"/>
  <c r="CR46" i="8"/>
  <c r="DD46" i="8" s="1"/>
  <c r="CT45" i="8"/>
  <c r="DF45" i="8" s="1"/>
  <c r="CL45" i="8"/>
  <c r="CX45" i="8" s="1"/>
  <c r="CV44" i="8"/>
  <c r="DH44" i="8" s="1"/>
  <c r="CN44" i="8"/>
  <c r="CZ44" i="8" s="1"/>
  <c r="CP43" i="8"/>
  <c r="DB43" i="8" s="1"/>
  <c r="CR42" i="8"/>
  <c r="DD42" i="8" s="1"/>
  <c r="CT41" i="8"/>
  <c r="DF41" i="8" s="1"/>
  <c r="CL41" i="8"/>
  <c r="CX41" i="8" s="1"/>
  <c r="CV40" i="8"/>
  <c r="DH40" i="8" s="1"/>
  <c r="CN40" i="8"/>
  <c r="CZ40" i="8" s="1"/>
  <c r="CK69" i="8"/>
  <c r="CW69" i="8" s="1"/>
  <c r="CV64" i="8"/>
  <c r="DH64" i="8" s="1"/>
  <c r="CK61" i="8"/>
  <c r="CW61" i="8" s="1"/>
  <c r="CU60" i="8"/>
  <c r="DG60" i="8" s="1"/>
  <c r="CK59" i="8"/>
  <c r="CW59" i="8" s="1"/>
  <c r="CM56" i="8"/>
  <c r="CY56" i="8" s="1"/>
  <c r="CM54" i="8"/>
  <c r="CY54" i="8" s="1"/>
  <c r="CP53" i="8"/>
  <c r="DB53" i="8" s="1"/>
  <c r="CV52" i="8"/>
  <c r="DH52" i="8" s="1"/>
  <c r="CK51" i="8"/>
  <c r="CW51" i="8" s="1"/>
  <c r="CN50" i="8"/>
  <c r="CZ50" i="8" s="1"/>
  <c r="CS49" i="8"/>
  <c r="DE49" i="8" s="1"/>
  <c r="CR63" i="8"/>
  <c r="DD63" i="8" s="1"/>
  <c r="CR62" i="8"/>
  <c r="DD62" i="8" s="1"/>
  <c r="CQ60" i="8"/>
  <c r="DC60" i="8" s="1"/>
  <c r="CU58" i="8"/>
  <c r="DG58" i="8" s="1"/>
  <c r="CV57" i="8"/>
  <c r="DH57" i="8" s="1"/>
  <c r="CT55" i="8"/>
  <c r="DF55" i="8" s="1"/>
  <c r="CV54" i="8"/>
  <c r="DH54" i="8" s="1"/>
  <c r="CN53" i="8"/>
  <c r="CZ53" i="8" s="1"/>
  <c r="CR52" i="8"/>
  <c r="DD52" i="8" s="1"/>
  <c r="CT51" i="8"/>
  <c r="DF51" i="8" s="1"/>
  <c r="CQ79" i="8"/>
  <c r="DC79" i="8" s="1"/>
  <c r="CS63" i="8"/>
  <c r="DE63" i="8" s="1"/>
  <c r="CR60" i="8"/>
  <c r="DD60" i="8" s="1"/>
  <c r="CP49" i="8"/>
  <c r="DB49" i="8" s="1"/>
  <c r="CL44" i="8"/>
  <c r="CX44" i="8" s="1"/>
  <c r="CS43" i="8"/>
  <c r="DE43" i="8" s="1"/>
  <c r="CO42" i="8"/>
  <c r="DA42" i="8" s="1"/>
  <c r="CU41" i="8"/>
  <c r="DG41" i="8" s="1"/>
  <c r="CO40" i="8"/>
  <c r="DA40" i="8" s="1"/>
  <c r="CU39" i="8"/>
  <c r="DG39" i="8" s="1"/>
  <c r="CM39" i="8"/>
  <c r="CY39" i="8" s="1"/>
  <c r="CO38" i="8"/>
  <c r="DA38" i="8" s="1"/>
  <c r="CQ37" i="8"/>
  <c r="DC37" i="8" s="1"/>
  <c r="CS36" i="8"/>
  <c r="DE36" i="8" s="1"/>
  <c r="CK36" i="8"/>
  <c r="CW36" i="8" s="1"/>
  <c r="CU35" i="8"/>
  <c r="DG35" i="8" s="1"/>
  <c r="CM35" i="8"/>
  <c r="CY35" i="8" s="1"/>
  <c r="CO34" i="8"/>
  <c r="DA34" i="8" s="1"/>
  <c r="CQ33" i="8"/>
  <c r="DC33" i="8" s="1"/>
  <c r="CS32" i="8"/>
  <c r="DE32" i="8" s="1"/>
  <c r="CK32" i="8"/>
  <c r="CW32" i="8" s="1"/>
  <c r="CU31" i="8"/>
  <c r="DG31" i="8" s="1"/>
  <c r="CM31" i="8"/>
  <c r="CY31" i="8" s="1"/>
  <c r="CO30" i="8"/>
  <c r="DA30" i="8" s="1"/>
  <c r="CQ29" i="8"/>
  <c r="DC29" i="8" s="1"/>
  <c r="CS28" i="8"/>
  <c r="DE28" i="8" s="1"/>
  <c r="CK28" i="8"/>
  <c r="CW28" i="8" s="1"/>
  <c r="CV58" i="8"/>
  <c r="DH58" i="8" s="1"/>
  <c r="CL54" i="8"/>
  <c r="CX54" i="8" s="1"/>
  <c r="CS51" i="8"/>
  <c r="DE51" i="8" s="1"/>
  <c r="CO49" i="8"/>
  <c r="DA49" i="8" s="1"/>
  <c r="CV47" i="8"/>
  <c r="DH47" i="8" s="1"/>
  <c r="CU45" i="8"/>
  <c r="DG45" i="8" s="1"/>
  <c r="CK44" i="8"/>
  <c r="CW44" i="8" s="1"/>
  <c r="CQ43" i="8"/>
  <c r="DC43" i="8" s="1"/>
  <c r="CU52" i="8"/>
  <c r="DG52" i="8" s="1"/>
  <c r="CN49" i="8"/>
  <c r="CZ49" i="8" s="1"/>
  <c r="CU47" i="8"/>
  <c r="DG47" i="8" s="1"/>
  <c r="CV46" i="8"/>
  <c r="DH46" i="8" s="1"/>
  <c r="CS45" i="8"/>
  <c r="DE45" i="8" s="1"/>
  <c r="CU44" i="8"/>
  <c r="DG44" i="8" s="1"/>
  <c r="CO43" i="8"/>
  <c r="DA43" i="8" s="1"/>
  <c r="CM42" i="8"/>
  <c r="CY42" i="8" s="1"/>
  <c r="CR41" i="8"/>
  <c r="DD41" i="8" s="1"/>
  <c r="CL40" i="8"/>
  <c r="CX40" i="8" s="1"/>
  <c r="CS39" i="8"/>
  <c r="DE39" i="8" s="1"/>
  <c r="CK39" i="8"/>
  <c r="CW39" i="8" s="1"/>
  <c r="CU38" i="8"/>
  <c r="DG38" i="8" s="1"/>
  <c r="CM38" i="8"/>
  <c r="CY38" i="8" s="1"/>
  <c r="CO37" i="8"/>
  <c r="DA37" i="8" s="1"/>
  <c r="CQ36" i="8"/>
  <c r="DC36" i="8" s="1"/>
  <c r="CS35" i="8"/>
  <c r="DE35" i="8" s="1"/>
  <c r="CK35" i="8"/>
  <c r="CW35" i="8" s="1"/>
  <c r="CU34" i="8"/>
  <c r="DG34" i="8" s="1"/>
  <c r="CM34" i="8"/>
  <c r="CY34" i="8" s="1"/>
  <c r="CO33" i="8"/>
  <c r="DA33" i="8" s="1"/>
  <c r="CQ32" i="8"/>
  <c r="DC32" i="8" s="1"/>
  <c r="CS31" i="8"/>
  <c r="DE31" i="8" s="1"/>
  <c r="CK31" i="8"/>
  <c r="CW31" i="8" s="1"/>
  <c r="CU30" i="8"/>
  <c r="DG30" i="8" s="1"/>
  <c r="CM30" i="8"/>
  <c r="CY30" i="8" s="1"/>
  <c r="CO29" i="8"/>
  <c r="DA29" i="8" s="1"/>
  <c r="CQ28" i="8"/>
  <c r="DC28" i="8" s="1"/>
  <c r="CS27" i="8"/>
  <c r="DE27" i="8" s="1"/>
  <c r="CK27" i="8"/>
  <c r="CW27" i="8" s="1"/>
  <c r="CU26" i="8"/>
  <c r="DG26" i="8" s="1"/>
  <c r="CM26" i="8"/>
  <c r="CY26" i="8" s="1"/>
  <c r="CO25" i="8"/>
  <c r="DA25" i="8" s="1"/>
  <c r="CQ24" i="8"/>
  <c r="DC24" i="8" s="1"/>
  <c r="CS23" i="8"/>
  <c r="DE23" i="8" s="1"/>
  <c r="CK23" i="8"/>
  <c r="CW23" i="8" s="1"/>
  <c r="CU22" i="8"/>
  <c r="DG22" i="8" s="1"/>
  <c r="CM22" i="8"/>
  <c r="CY22" i="8" s="1"/>
  <c r="CO21" i="8"/>
  <c r="DA21" i="8" s="1"/>
  <c r="CQ20" i="8"/>
  <c r="DC20" i="8" s="1"/>
  <c r="CS19" i="8"/>
  <c r="DE19" i="8" s="1"/>
  <c r="CK19" i="8"/>
  <c r="CW19" i="8" s="1"/>
  <c r="CU18" i="8"/>
  <c r="DG18" i="8" s="1"/>
  <c r="CM18" i="8"/>
  <c r="CY18" i="8" s="1"/>
  <c r="CO17" i="8"/>
  <c r="DA17" i="8" s="1"/>
  <c r="CQ16" i="8"/>
  <c r="DC16" i="8" s="1"/>
  <c r="CS15" i="8"/>
  <c r="DE15" i="8" s="1"/>
  <c r="CK15" i="8"/>
  <c r="CW15" i="8" s="1"/>
  <c r="CU62" i="8"/>
  <c r="DG62" i="8" s="1"/>
  <c r="CV50" i="8"/>
  <c r="DH50" i="8" s="1"/>
  <c r="CT47" i="8"/>
  <c r="DF47" i="8" s="1"/>
  <c r="CQ46" i="8"/>
  <c r="DC46" i="8" s="1"/>
  <c r="CR45" i="8"/>
  <c r="DD45" i="8" s="1"/>
  <c r="CT44" i="8"/>
  <c r="DF44" i="8" s="1"/>
  <c r="CN43" i="8"/>
  <c r="CZ43" i="8" s="1"/>
  <c r="CV42" i="8"/>
  <c r="DH42" i="8" s="1"/>
  <c r="CK42" i="8"/>
  <c r="CW42" i="8" s="1"/>
  <c r="CQ41" i="8"/>
  <c r="DC41" i="8" s="1"/>
  <c r="CU40" i="8"/>
  <c r="DG40" i="8" s="1"/>
  <c r="CK40" i="8"/>
  <c r="CW40" i="8" s="1"/>
  <c r="CR39" i="8"/>
  <c r="DD39" i="8" s="1"/>
  <c r="CT38" i="8"/>
  <c r="DF38" i="8" s="1"/>
  <c r="CL38" i="8"/>
  <c r="CX38" i="8" s="1"/>
  <c r="CV37" i="8"/>
  <c r="DH37" i="8" s="1"/>
  <c r="CN37" i="8"/>
  <c r="CZ37" i="8" s="1"/>
  <c r="CP36" i="8"/>
  <c r="DB36" i="8" s="1"/>
  <c r="CR35" i="8"/>
  <c r="DD35" i="8" s="1"/>
  <c r="CT34" i="8"/>
  <c r="DF34" i="8" s="1"/>
  <c r="CL34" i="8"/>
  <c r="CX34" i="8" s="1"/>
  <c r="CV33" i="8"/>
  <c r="DH33" i="8" s="1"/>
  <c r="CN33" i="8"/>
  <c r="CZ33" i="8" s="1"/>
  <c r="CP32" i="8"/>
  <c r="DB32" i="8" s="1"/>
  <c r="CR31" i="8"/>
  <c r="DD31" i="8" s="1"/>
  <c r="CL50" i="8"/>
  <c r="CX50" i="8" s="1"/>
  <c r="CQ48" i="8"/>
  <c r="DC48" i="8" s="1"/>
  <c r="CN47" i="8"/>
  <c r="CZ47" i="8" s="1"/>
  <c r="CO46" i="8"/>
  <c r="DA46" i="8" s="1"/>
  <c r="CP45" i="8"/>
  <c r="DB45" i="8" s="1"/>
  <c r="CR44" i="8"/>
  <c r="DD44" i="8" s="1"/>
  <c r="CV43" i="8"/>
  <c r="DH43" i="8" s="1"/>
  <c r="CL43" i="8"/>
  <c r="CX43" i="8" s="1"/>
  <c r="CS42" i="8"/>
  <c r="DE42" i="8" s="1"/>
  <c r="CO41" i="8"/>
  <c r="DA41" i="8" s="1"/>
  <c r="CS40" i="8"/>
  <c r="DE40" i="8" s="1"/>
  <c r="CP39" i="8"/>
  <c r="DB39" i="8" s="1"/>
  <c r="CR38" i="8"/>
  <c r="DD38" i="8" s="1"/>
  <c r="CT37" i="8"/>
  <c r="DF37" i="8" s="1"/>
  <c r="CL37" i="8"/>
  <c r="CX37" i="8" s="1"/>
  <c r="CV36" i="8"/>
  <c r="DH36" i="8" s="1"/>
  <c r="CN36" i="8"/>
  <c r="CZ36" i="8" s="1"/>
  <c r="CP35" i="8"/>
  <c r="DB35" i="8" s="1"/>
  <c r="CR34" i="8"/>
  <c r="DD34" i="8" s="1"/>
  <c r="CT33" i="8"/>
  <c r="DF33" i="8" s="1"/>
  <c r="CL33" i="8"/>
  <c r="CX33" i="8" s="1"/>
  <c r="CV32" i="8"/>
  <c r="DH32" i="8" s="1"/>
  <c r="CN32" i="8"/>
  <c r="CZ32" i="8" s="1"/>
  <c r="CP31" i="8"/>
  <c r="DB31" i="8" s="1"/>
  <c r="CR30" i="8"/>
  <c r="DD30" i="8" s="1"/>
  <c r="CT29" i="8"/>
  <c r="DF29" i="8" s="1"/>
  <c r="CL29" i="8"/>
  <c r="CX29" i="8" s="1"/>
  <c r="CV28" i="8"/>
  <c r="DH28" i="8" s="1"/>
  <c r="CN28" i="8"/>
  <c r="CZ28" i="8" s="1"/>
  <c r="CP27" i="8"/>
  <c r="DB27" i="8" s="1"/>
  <c r="CR26" i="8"/>
  <c r="DD26" i="8" s="1"/>
  <c r="CT25" i="8"/>
  <c r="DF25" i="8" s="1"/>
  <c r="CL25" i="8"/>
  <c r="CX25" i="8" s="1"/>
  <c r="CV24" i="8"/>
  <c r="DH24" i="8" s="1"/>
  <c r="CN24" i="8"/>
  <c r="CZ24" i="8" s="1"/>
  <c r="CP23" i="8"/>
  <c r="DB23" i="8" s="1"/>
  <c r="CR22" i="8"/>
  <c r="DD22" i="8" s="1"/>
  <c r="CT21" i="8"/>
  <c r="DF21" i="8" s="1"/>
  <c r="CL21" i="8"/>
  <c r="CX21" i="8" s="1"/>
  <c r="CV20" i="8"/>
  <c r="DH20" i="8" s="1"/>
  <c r="CN20" i="8"/>
  <c r="CZ20" i="8" s="1"/>
  <c r="CP19" i="8"/>
  <c r="DB19" i="8" s="1"/>
  <c r="CR18" i="8"/>
  <c r="DD18" i="8" s="1"/>
  <c r="CT17" i="8"/>
  <c r="DF17" i="8" s="1"/>
  <c r="CL17" i="8"/>
  <c r="CX17" i="8" s="1"/>
  <c r="CV16" i="8"/>
  <c r="DH16" i="8" s="1"/>
  <c r="CN16" i="8"/>
  <c r="CZ16" i="8" s="1"/>
  <c r="CP15" i="8"/>
  <c r="DB15" i="8" s="1"/>
  <c r="CL64" i="8"/>
  <c r="CX64" i="8" s="1"/>
  <c r="CP48" i="8"/>
  <c r="DB48" i="8" s="1"/>
  <c r="CM47" i="8"/>
  <c r="CY47" i="8" s="1"/>
  <c r="CN46" i="8"/>
  <c r="CZ46" i="8" s="1"/>
  <c r="CQ45" i="8"/>
  <c r="DC45" i="8" s="1"/>
  <c r="CU43" i="8"/>
  <c r="DG43" i="8" s="1"/>
  <c r="CN42" i="8"/>
  <c r="CZ42" i="8" s="1"/>
  <c r="CQ40" i="8"/>
  <c r="DC40" i="8" s="1"/>
  <c r="CK38" i="8"/>
  <c r="CW38" i="8" s="1"/>
  <c r="CR37" i="8"/>
  <c r="DD37" i="8" s="1"/>
  <c r="CO36" i="8"/>
  <c r="DA36" i="8" s="1"/>
  <c r="CN35" i="8"/>
  <c r="CZ35" i="8" s="1"/>
  <c r="CP34" i="8"/>
  <c r="DB34" i="8" s="1"/>
  <c r="CU33" i="8"/>
  <c r="DG33" i="8" s="1"/>
  <c r="CT32" i="8"/>
  <c r="DF32" i="8" s="1"/>
  <c r="CQ31" i="8"/>
  <c r="DC31" i="8" s="1"/>
  <c r="CS30" i="8"/>
  <c r="DE30" i="8" s="1"/>
  <c r="CM29" i="8"/>
  <c r="CY29" i="8" s="1"/>
  <c r="CP28" i="8"/>
  <c r="DB28" i="8" s="1"/>
  <c r="CN27" i="8"/>
  <c r="CZ27" i="8" s="1"/>
  <c r="CT26" i="8"/>
  <c r="DF26" i="8" s="1"/>
  <c r="CO53" i="8"/>
  <c r="DA53" i="8" s="1"/>
  <c r="CM45" i="8"/>
  <c r="CY45" i="8" s="1"/>
  <c r="CT43" i="8"/>
  <c r="DF43" i="8" s="1"/>
  <c r="CM40" i="8"/>
  <c r="CY40" i="8" s="1"/>
  <c r="CP37" i="8"/>
  <c r="DB37" i="8" s="1"/>
  <c r="CM36" i="8"/>
  <c r="CY36" i="8" s="1"/>
  <c r="CL35" i="8"/>
  <c r="CX35" i="8" s="1"/>
  <c r="CN34" i="8"/>
  <c r="CZ34" i="8" s="1"/>
  <c r="CK45" i="8"/>
  <c r="CW45" i="8" s="1"/>
  <c r="CM43" i="8"/>
  <c r="CY43" i="8" s="1"/>
  <c r="CS41" i="8"/>
  <c r="DE41" i="8" s="1"/>
  <c r="CV39" i="8"/>
  <c r="DH39" i="8" s="1"/>
  <c r="CM37" i="8"/>
  <c r="CY37" i="8" s="1"/>
  <c r="CL36" i="8"/>
  <c r="CX36" i="8" s="1"/>
  <c r="CK34" i="8"/>
  <c r="CW34" i="8" s="1"/>
  <c r="CR33" i="8"/>
  <c r="DD33" i="8" s="1"/>
  <c r="CO32" i="8"/>
  <c r="DA32" i="8" s="1"/>
  <c r="CN31" i="8"/>
  <c r="CZ31" i="8" s="1"/>
  <c r="CP30" i="8"/>
  <c r="DB30" i="8" s="1"/>
  <c r="CV29" i="8"/>
  <c r="DH29" i="8" s="1"/>
  <c r="CM28" i="8"/>
  <c r="CY28" i="8" s="1"/>
  <c r="CV27" i="8"/>
  <c r="DH27" i="8" s="1"/>
  <c r="CL27" i="8"/>
  <c r="CX27" i="8" s="1"/>
  <c r="CQ26" i="8"/>
  <c r="DC26" i="8" s="1"/>
  <c r="CN25" i="8"/>
  <c r="CZ25" i="8" s="1"/>
  <c r="CT24" i="8"/>
  <c r="DF24" i="8" s="1"/>
  <c r="CO23" i="8"/>
  <c r="DA23" i="8" s="1"/>
  <c r="CV22" i="8"/>
  <c r="DH22" i="8" s="1"/>
  <c r="CK22" i="8"/>
  <c r="CW22" i="8" s="1"/>
  <c r="CK43" i="8"/>
  <c r="CW43" i="8" s="1"/>
  <c r="CP41" i="8"/>
  <c r="DB41" i="8" s="1"/>
  <c r="CT39" i="8"/>
  <c r="DF39" i="8" s="1"/>
  <c r="CV38" i="8"/>
  <c r="DH38" i="8" s="1"/>
  <c r="CK37" i="8"/>
  <c r="CW37" i="8" s="1"/>
  <c r="CP33" i="8"/>
  <c r="DB33" i="8" s="1"/>
  <c r="CM32" i="8"/>
  <c r="CY32" i="8" s="1"/>
  <c r="CL31" i="8"/>
  <c r="CX31" i="8" s="1"/>
  <c r="CN30" i="8"/>
  <c r="CZ30" i="8" s="1"/>
  <c r="CR48" i="8"/>
  <c r="DD48" i="8" s="1"/>
  <c r="CO47" i="8"/>
  <c r="DA47" i="8" s="1"/>
  <c r="CP46" i="8"/>
  <c r="DB46" i="8" s="1"/>
  <c r="CS44" i="8"/>
  <c r="DE44" i="8" s="1"/>
  <c r="CM41" i="8"/>
  <c r="CY41" i="8" s="1"/>
  <c r="CQ39" i="8"/>
  <c r="DC39" i="8" s="1"/>
  <c r="CS38" i="8"/>
  <c r="DE38" i="8" s="1"/>
  <c r="CV35" i="8"/>
  <c r="DH35" i="8" s="1"/>
  <c r="CM33" i="8"/>
  <c r="CY33" i="8" s="1"/>
  <c r="CL32" i="8"/>
  <c r="CX32" i="8" s="1"/>
  <c r="CL30" i="8"/>
  <c r="CX30" i="8" s="1"/>
  <c r="CS29" i="8"/>
  <c r="DE29" i="8" s="1"/>
  <c r="CM50" i="8"/>
  <c r="CY50" i="8" s="1"/>
  <c r="CP42" i="8"/>
  <c r="DB42" i="8" s="1"/>
  <c r="CR40" i="8"/>
  <c r="DD40" i="8" s="1"/>
  <c r="CL39" i="8"/>
  <c r="CX39" i="8" s="1"/>
  <c r="CN38" i="8"/>
  <c r="CZ38" i="8" s="1"/>
  <c r="CS37" i="8"/>
  <c r="DE37" i="8" s="1"/>
  <c r="CR36" i="8"/>
  <c r="DD36" i="8" s="1"/>
  <c r="CO35" i="8"/>
  <c r="DA35" i="8" s="1"/>
  <c r="CQ34" i="8"/>
  <c r="DC34" i="8" s="1"/>
  <c r="CU32" i="8"/>
  <c r="DG32" i="8" s="1"/>
  <c r="CT31" i="8"/>
  <c r="DF31" i="8" s="1"/>
  <c r="CT30" i="8"/>
  <c r="DF30" i="8" s="1"/>
  <c r="CN29" i="8"/>
  <c r="CZ29" i="8" s="1"/>
  <c r="CQ38" i="8"/>
  <c r="DC38" i="8" s="1"/>
  <c r="CK33" i="8"/>
  <c r="CW33" i="8" s="1"/>
  <c r="CV31" i="8"/>
  <c r="DH31" i="8" s="1"/>
  <c r="CL28" i="8"/>
  <c r="CX28" i="8" s="1"/>
  <c r="CQ25" i="8"/>
  <c r="DC25" i="8" s="1"/>
  <c r="CL24" i="8"/>
  <c r="CX24" i="8" s="1"/>
  <c r="CR23" i="8"/>
  <c r="DD23" i="8" s="1"/>
  <c r="CN22" i="8"/>
  <c r="CZ22" i="8" s="1"/>
  <c r="CR21" i="8"/>
  <c r="DD21" i="8" s="1"/>
  <c r="CM20" i="8"/>
  <c r="CY20" i="8" s="1"/>
  <c r="CT19" i="8"/>
  <c r="DF19" i="8" s="1"/>
  <c r="CO18" i="8"/>
  <c r="DA18" i="8" s="1"/>
  <c r="CV17" i="8"/>
  <c r="DH17" i="8" s="1"/>
  <c r="CK17" i="8"/>
  <c r="CW17" i="8" s="1"/>
  <c r="CR16" i="8"/>
  <c r="DD16" i="8" s="1"/>
  <c r="CM15" i="8"/>
  <c r="CY15" i="8" s="1"/>
  <c r="CT14" i="8"/>
  <c r="DF14" i="8" s="1"/>
  <c r="CL14" i="8"/>
  <c r="CX14" i="8" s="1"/>
  <c r="CV13" i="8"/>
  <c r="DH13" i="8" s="1"/>
  <c r="CN13" i="8"/>
  <c r="CZ13" i="8" s="1"/>
  <c r="CP12" i="8"/>
  <c r="DB12" i="8" s="1"/>
  <c r="CR11" i="8"/>
  <c r="DD11" i="8" s="1"/>
  <c r="CT10" i="8"/>
  <c r="DF10" i="8" s="1"/>
  <c r="CL10" i="8"/>
  <c r="CX10" i="8" s="1"/>
  <c r="CV9" i="8"/>
  <c r="DH9" i="8" s="1"/>
  <c r="CN9" i="8"/>
  <c r="CZ9" i="8" s="1"/>
  <c r="CP8" i="8"/>
  <c r="DB8" i="8" s="1"/>
  <c r="CR7" i="8"/>
  <c r="DD7" i="8" s="1"/>
  <c r="CT6" i="8"/>
  <c r="DF6" i="8" s="1"/>
  <c r="CL6" i="8"/>
  <c r="CX6" i="8" s="1"/>
  <c r="CV5" i="8"/>
  <c r="DH5" i="8" s="1"/>
  <c r="CN5" i="8"/>
  <c r="CZ5" i="8" s="1"/>
  <c r="CP38" i="8"/>
  <c r="DB38" i="8" s="1"/>
  <c r="CU37" i="8"/>
  <c r="DG37" i="8" s="1"/>
  <c r="CO31" i="8"/>
  <c r="DA31" i="8" s="1"/>
  <c r="CU29" i="8"/>
  <c r="DG29" i="8" s="1"/>
  <c r="CV26" i="8"/>
  <c r="DH26" i="8" s="1"/>
  <c r="CP25" i="8"/>
  <c r="DB25" i="8" s="1"/>
  <c r="CK24" i="8"/>
  <c r="CW24" i="8" s="1"/>
  <c r="CQ23" i="8"/>
  <c r="DC23" i="8" s="1"/>
  <c r="CL22" i="8"/>
  <c r="CX22" i="8" s="1"/>
  <c r="CQ21" i="8"/>
  <c r="DC21" i="8" s="1"/>
  <c r="CL20" i="8"/>
  <c r="CX20" i="8" s="1"/>
  <c r="CR19" i="8"/>
  <c r="DD19" i="8" s="1"/>
  <c r="CN18" i="8"/>
  <c r="CZ18" i="8" s="1"/>
  <c r="CU17" i="8"/>
  <c r="DG17" i="8" s="1"/>
  <c r="CP16" i="8"/>
  <c r="DB16" i="8" s="1"/>
  <c r="CV15" i="8"/>
  <c r="DH15" i="8" s="1"/>
  <c r="CL15" i="8"/>
  <c r="CX15" i="8" s="1"/>
  <c r="CS14" i="8"/>
  <c r="DE14" i="8" s="1"/>
  <c r="CK14" i="8"/>
  <c r="CW14" i="8" s="1"/>
  <c r="CU13" i="8"/>
  <c r="DG13" i="8" s="1"/>
  <c r="CM13" i="8"/>
  <c r="CY13" i="8" s="1"/>
  <c r="CO12" i="8"/>
  <c r="DA12" i="8" s="1"/>
  <c r="CQ11" i="8"/>
  <c r="DC11" i="8" s="1"/>
  <c r="CS10" i="8"/>
  <c r="DE10" i="8" s="1"/>
  <c r="CK10" i="8"/>
  <c r="CW10" i="8" s="1"/>
  <c r="CU9" i="8"/>
  <c r="DG9" i="8" s="1"/>
  <c r="CM9" i="8"/>
  <c r="CY9" i="8" s="1"/>
  <c r="CO8" i="8"/>
  <c r="DA8" i="8" s="1"/>
  <c r="CQ7" i="8"/>
  <c r="DC7" i="8" s="1"/>
  <c r="CS6" i="8"/>
  <c r="DE6" i="8" s="1"/>
  <c r="CK6" i="8"/>
  <c r="CW6" i="8" s="1"/>
  <c r="CU5" i="8"/>
  <c r="DG5" i="8" s="1"/>
  <c r="CM5" i="8"/>
  <c r="CY5" i="8" s="1"/>
  <c r="CO48" i="8"/>
  <c r="DA48" i="8" s="1"/>
  <c r="CO39" i="8"/>
  <c r="DA39" i="8" s="1"/>
  <c r="CU36" i="8"/>
  <c r="DG36" i="8" s="1"/>
  <c r="CR29" i="8"/>
  <c r="DD29" i="8" s="1"/>
  <c r="CU27" i="8"/>
  <c r="DG27" i="8" s="1"/>
  <c r="CS26" i="8"/>
  <c r="DE26" i="8" s="1"/>
  <c r="CM25" i="8"/>
  <c r="CY25" i="8" s="1"/>
  <c r="CU24" i="8"/>
  <c r="DG24" i="8" s="1"/>
  <c r="CN23" i="8"/>
  <c r="CZ23" i="8" s="1"/>
  <c r="CP21" i="8"/>
  <c r="DB21" i="8" s="1"/>
  <c r="CU20" i="8"/>
  <c r="DG20" i="8" s="1"/>
  <c r="CK20" i="8"/>
  <c r="CW20" i="8" s="1"/>
  <c r="CQ19" i="8"/>
  <c r="DC19" i="8" s="1"/>
  <c r="CL18" i="8"/>
  <c r="CX18" i="8" s="1"/>
  <c r="CS17" i="8"/>
  <c r="DE17" i="8" s="1"/>
  <c r="CO16" i="8"/>
  <c r="DA16" i="8" s="1"/>
  <c r="CU15" i="8"/>
  <c r="DG15" i="8" s="1"/>
  <c r="CR14" i="8"/>
  <c r="DD14" i="8" s="1"/>
  <c r="CT13" i="8"/>
  <c r="DF13" i="8" s="1"/>
  <c r="CL13" i="8"/>
  <c r="CX13" i="8" s="1"/>
  <c r="CV12" i="8"/>
  <c r="DH12" i="8" s="1"/>
  <c r="CN12" i="8"/>
  <c r="CZ12" i="8" s="1"/>
  <c r="CP11" i="8"/>
  <c r="DB11" i="8" s="1"/>
  <c r="CR10" i="8"/>
  <c r="DD10" i="8" s="1"/>
  <c r="CT9" i="8"/>
  <c r="DF9" i="8" s="1"/>
  <c r="CL9" i="8"/>
  <c r="CX9" i="8" s="1"/>
  <c r="CV8" i="8"/>
  <c r="DH8" i="8" s="1"/>
  <c r="CN8" i="8"/>
  <c r="CZ8" i="8" s="1"/>
  <c r="CP7" i="8"/>
  <c r="DB7" i="8" s="1"/>
  <c r="CR6" i="8"/>
  <c r="DD6" i="8" s="1"/>
  <c r="CT5" i="8"/>
  <c r="DF5" i="8" s="1"/>
  <c r="CL5" i="8"/>
  <c r="CX5" i="8" s="1"/>
  <c r="CM44" i="8"/>
  <c r="CY44" i="8" s="1"/>
  <c r="CS33" i="8"/>
  <c r="DE33" i="8" s="1"/>
  <c r="CK30" i="8"/>
  <c r="CW30" i="8" s="1"/>
  <c r="CO28" i="8"/>
  <c r="DA28" i="8" s="1"/>
  <c r="CM24" i="8"/>
  <c r="CY24" i="8" s="1"/>
  <c r="CS11" i="8"/>
  <c r="DE11" i="8" s="1"/>
  <c r="CU6" i="8"/>
  <c r="DG6" i="8" s="1"/>
  <c r="CO5" i="8"/>
  <c r="DA5" i="8" s="1"/>
  <c r="CN39" i="8"/>
  <c r="CZ39" i="8" s="1"/>
  <c r="CT36" i="8"/>
  <c r="DF36" i="8" s="1"/>
  <c r="CV34" i="8"/>
  <c r="DH34" i="8" s="1"/>
  <c r="CP29" i="8"/>
  <c r="DB29" i="8" s="1"/>
  <c r="CT27" i="8"/>
  <c r="DF27" i="8" s="1"/>
  <c r="CP26" i="8"/>
  <c r="DB26" i="8" s="1"/>
  <c r="CK25" i="8"/>
  <c r="CW25" i="8" s="1"/>
  <c r="CS24" i="8"/>
  <c r="DE24" i="8" s="1"/>
  <c r="CM23" i="8"/>
  <c r="CY23" i="8" s="1"/>
  <c r="CT22" i="8"/>
  <c r="DF22" i="8" s="1"/>
  <c r="CN21" i="8"/>
  <c r="CZ21" i="8" s="1"/>
  <c r="CT20" i="8"/>
  <c r="DF20" i="8" s="1"/>
  <c r="CO19" i="8"/>
  <c r="DA19" i="8" s="1"/>
  <c r="CV18" i="8"/>
  <c r="DH18" i="8" s="1"/>
  <c r="CK18" i="8"/>
  <c r="CW18" i="8" s="1"/>
  <c r="CR17" i="8"/>
  <c r="DD17" i="8" s="1"/>
  <c r="CM16" i="8"/>
  <c r="CY16" i="8" s="1"/>
  <c r="CT15" i="8"/>
  <c r="DF15" i="8" s="1"/>
  <c r="CQ14" i="8"/>
  <c r="DC14" i="8" s="1"/>
  <c r="CS13" i="8"/>
  <c r="DE13" i="8" s="1"/>
  <c r="CK13" i="8"/>
  <c r="CW13" i="8" s="1"/>
  <c r="CU12" i="8"/>
  <c r="DG12" i="8" s="1"/>
  <c r="CM12" i="8"/>
  <c r="CY12" i="8" s="1"/>
  <c r="CO11" i="8"/>
  <c r="DA11" i="8" s="1"/>
  <c r="CQ10" i="8"/>
  <c r="DC10" i="8" s="1"/>
  <c r="CS9" i="8"/>
  <c r="DE9" i="8" s="1"/>
  <c r="CK9" i="8"/>
  <c r="CW9" i="8" s="1"/>
  <c r="CU8" i="8"/>
  <c r="DG8" i="8" s="1"/>
  <c r="CM8" i="8"/>
  <c r="CY8" i="8" s="1"/>
  <c r="CO7" i="8"/>
  <c r="DA7" i="8" s="1"/>
  <c r="CQ6" i="8"/>
  <c r="DC6" i="8" s="1"/>
  <c r="CS5" i="8"/>
  <c r="DE5" i="8" s="1"/>
  <c r="CK5" i="8"/>
  <c r="CW5" i="8" s="1"/>
  <c r="CQ42" i="8"/>
  <c r="DC42" i="8" s="1"/>
  <c r="CR25" i="8"/>
  <c r="DD25" i="8" s="1"/>
  <c r="CT23" i="8"/>
  <c r="DF23" i="8" s="1"/>
  <c r="CS16" i="8"/>
  <c r="DE16" i="8" s="1"/>
  <c r="CN15" i="8"/>
  <c r="CZ15" i="8" s="1"/>
  <c r="CO13" i="8"/>
  <c r="DA13" i="8" s="1"/>
  <c r="CU10" i="8"/>
  <c r="DG10" i="8" s="1"/>
  <c r="CS7" i="8"/>
  <c r="DE7" i="8" s="1"/>
  <c r="CL47" i="8"/>
  <c r="CX47" i="8" s="1"/>
  <c r="CT40" i="8"/>
  <c r="DF40" i="8" s="1"/>
  <c r="CT35" i="8"/>
  <c r="DF35" i="8" s="1"/>
  <c r="CS34" i="8"/>
  <c r="DE34" i="8" s="1"/>
  <c r="CR32" i="8"/>
  <c r="DD32" i="8" s="1"/>
  <c r="CK29" i="8"/>
  <c r="CW29" i="8" s="1"/>
  <c r="CU28" i="8"/>
  <c r="DG28" i="8" s="1"/>
  <c r="CR27" i="8"/>
  <c r="DD27" i="8" s="1"/>
  <c r="CO26" i="8"/>
  <c r="DA26" i="8" s="1"/>
  <c r="CV25" i="8"/>
  <c r="DH25" i="8" s="1"/>
  <c r="CR24" i="8"/>
  <c r="DD24" i="8" s="1"/>
  <c r="CL23" i="8"/>
  <c r="CX23" i="8" s="1"/>
  <c r="CS22" i="8"/>
  <c r="DE22" i="8" s="1"/>
  <c r="CM21" i="8"/>
  <c r="CY21" i="8" s="1"/>
  <c r="CS20" i="8"/>
  <c r="DE20" i="8" s="1"/>
  <c r="CN19" i="8"/>
  <c r="CZ19" i="8" s="1"/>
  <c r="CT18" i="8"/>
  <c r="DF18" i="8" s="1"/>
  <c r="CQ17" i="8"/>
  <c r="DC17" i="8" s="1"/>
  <c r="CL16" i="8"/>
  <c r="CX16" i="8" s="1"/>
  <c r="CR15" i="8"/>
  <c r="DD15" i="8" s="1"/>
  <c r="CP14" i="8"/>
  <c r="DB14" i="8" s="1"/>
  <c r="CR13" i="8"/>
  <c r="DD13" i="8" s="1"/>
  <c r="CT12" i="8"/>
  <c r="DF12" i="8" s="1"/>
  <c r="CL12" i="8"/>
  <c r="CX12" i="8" s="1"/>
  <c r="CV11" i="8"/>
  <c r="DH11" i="8" s="1"/>
  <c r="CN11" i="8"/>
  <c r="CZ11" i="8" s="1"/>
  <c r="CP10" i="8"/>
  <c r="DB10" i="8" s="1"/>
  <c r="CR9" i="8"/>
  <c r="DD9" i="8" s="1"/>
  <c r="CT8" i="8"/>
  <c r="DF8" i="8" s="1"/>
  <c r="CL8" i="8"/>
  <c r="CX8" i="8" s="1"/>
  <c r="CV7" i="8"/>
  <c r="DH7" i="8" s="1"/>
  <c r="CN7" i="8"/>
  <c r="CZ7" i="8" s="1"/>
  <c r="CP6" i="8"/>
  <c r="DB6" i="8" s="1"/>
  <c r="CR5" i="8"/>
  <c r="DD5" i="8" s="1"/>
  <c r="CM27" i="8"/>
  <c r="CY27" i="8" s="1"/>
  <c r="CO22" i="8"/>
  <c r="DA22" i="8" s="1"/>
  <c r="CS21" i="8"/>
  <c r="DE21" i="8" s="1"/>
  <c r="CO20" i="8"/>
  <c r="DA20" i="8" s="1"/>
  <c r="CU19" i="8"/>
  <c r="DG19" i="8" s="1"/>
  <c r="CM14" i="8"/>
  <c r="CY14" i="8" s="1"/>
  <c r="CK11" i="8"/>
  <c r="CW11" i="8" s="1"/>
  <c r="CO9" i="8"/>
  <c r="DA9" i="8" s="1"/>
  <c r="CQ8" i="8"/>
  <c r="DC8" i="8" s="1"/>
  <c r="CK7" i="8"/>
  <c r="CW7" i="8" s="1"/>
  <c r="CQ35" i="8"/>
  <c r="DC35" i="8" s="1"/>
  <c r="CV30" i="8"/>
  <c r="DH30" i="8" s="1"/>
  <c r="CT28" i="8"/>
  <c r="DF28" i="8" s="1"/>
  <c r="CQ27" i="8"/>
  <c r="DC27" i="8" s="1"/>
  <c r="CN26" i="8"/>
  <c r="CZ26" i="8" s="1"/>
  <c r="CU25" i="8"/>
  <c r="DG25" i="8" s="1"/>
  <c r="CP24" i="8"/>
  <c r="DB24" i="8" s="1"/>
  <c r="CV23" i="8"/>
  <c r="DH23" i="8" s="1"/>
  <c r="CQ22" i="8"/>
  <c r="DC22" i="8" s="1"/>
  <c r="CV21" i="8"/>
  <c r="DH21" i="8" s="1"/>
  <c r="CK21" i="8"/>
  <c r="CW21" i="8" s="1"/>
  <c r="CR20" i="8"/>
  <c r="DD20" i="8" s="1"/>
  <c r="CM19" i="8"/>
  <c r="CY19" i="8" s="1"/>
  <c r="CS18" i="8"/>
  <c r="DE18" i="8" s="1"/>
  <c r="CP17" i="8"/>
  <c r="DB17" i="8" s="1"/>
  <c r="CU16" i="8"/>
  <c r="DG16" i="8" s="1"/>
  <c r="CK16" i="8"/>
  <c r="CW16" i="8" s="1"/>
  <c r="CQ15" i="8"/>
  <c r="DC15" i="8" s="1"/>
  <c r="CO14" i="8"/>
  <c r="DA14" i="8" s="1"/>
  <c r="CQ13" i="8"/>
  <c r="DC13" i="8" s="1"/>
  <c r="CS12" i="8"/>
  <c r="DE12" i="8" s="1"/>
  <c r="CK12" i="8"/>
  <c r="CW12" i="8" s="1"/>
  <c r="CU11" i="8"/>
  <c r="DG11" i="8" s="1"/>
  <c r="CM11" i="8"/>
  <c r="CY11" i="8" s="1"/>
  <c r="CO10" i="8"/>
  <c r="DA10" i="8" s="1"/>
  <c r="CQ9" i="8"/>
  <c r="DC9" i="8" s="1"/>
  <c r="CS8" i="8"/>
  <c r="DE8" i="8" s="1"/>
  <c r="CK8" i="8"/>
  <c r="CW8" i="8" s="1"/>
  <c r="CU7" i="8"/>
  <c r="DG7" i="8" s="1"/>
  <c r="CM7" i="8"/>
  <c r="CY7" i="8" s="1"/>
  <c r="CO6" i="8"/>
  <c r="DA6" i="8" s="1"/>
  <c r="CQ5" i="8"/>
  <c r="DC5" i="8" s="1"/>
  <c r="CP18" i="8"/>
  <c r="DB18" i="8" s="1"/>
  <c r="CQ12" i="8"/>
  <c r="DC12" i="8" s="1"/>
  <c r="CM10" i="8"/>
  <c r="CY10" i="8" s="1"/>
  <c r="CM6" i="8"/>
  <c r="CY6" i="8" s="1"/>
  <c r="CO44" i="8"/>
  <c r="DA44" i="8" s="1"/>
  <c r="CU42" i="8"/>
  <c r="DG42" i="8" s="1"/>
  <c r="CK41" i="8"/>
  <c r="CW41" i="8" s="1"/>
  <c r="CQ30" i="8"/>
  <c r="DC30" i="8" s="1"/>
  <c r="CR28" i="8"/>
  <c r="DD28" i="8" s="1"/>
  <c r="CO27" i="8"/>
  <c r="DA27" i="8" s="1"/>
  <c r="CL26" i="8"/>
  <c r="CX26" i="8" s="1"/>
  <c r="CS25" i="8"/>
  <c r="DE25" i="8" s="1"/>
  <c r="CO24" i="8"/>
  <c r="DA24" i="8" s="1"/>
  <c r="CU23" i="8"/>
  <c r="DG23" i="8" s="1"/>
  <c r="CP22" i="8"/>
  <c r="DB22" i="8" s="1"/>
  <c r="CU21" i="8"/>
  <c r="DG21" i="8" s="1"/>
  <c r="CP20" i="8"/>
  <c r="DB20" i="8" s="1"/>
  <c r="CV19" i="8"/>
  <c r="DH19" i="8" s="1"/>
  <c r="CL19" i="8"/>
  <c r="CX19" i="8" s="1"/>
  <c r="CQ18" i="8"/>
  <c r="DC18" i="8" s="1"/>
  <c r="CN17" i="8"/>
  <c r="CZ17" i="8" s="1"/>
  <c r="CT16" i="8"/>
  <c r="DF16" i="8" s="1"/>
  <c r="CO15" i="8"/>
  <c r="DA15" i="8" s="1"/>
  <c r="CV14" i="8"/>
  <c r="DH14" i="8" s="1"/>
  <c r="CN14" i="8"/>
  <c r="CZ14" i="8" s="1"/>
  <c r="CP13" i="8"/>
  <c r="DB13" i="8" s="1"/>
  <c r="CR12" i="8"/>
  <c r="DD12" i="8" s="1"/>
  <c r="CT11" i="8"/>
  <c r="DF11" i="8" s="1"/>
  <c r="CL11" i="8"/>
  <c r="CX11" i="8" s="1"/>
  <c r="CV10" i="8"/>
  <c r="DH10" i="8" s="1"/>
  <c r="CN10" i="8"/>
  <c r="CZ10" i="8" s="1"/>
  <c r="CP9" i="8"/>
  <c r="DB9" i="8" s="1"/>
  <c r="CR8" i="8"/>
  <c r="DD8" i="8" s="1"/>
  <c r="CT7" i="8"/>
  <c r="DF7" i="8" s="1"/>
  <c r="CL7" i="8"/>
  <c r="CX7" i="8" s="1"/>
  <c r="CV6" i="8"/>
  <c r="DH6" i="8" s="1"/>
  <c r="CN6" i="8"/>
  <c r="CZ6" i="8" s="1"/>
  <c r="CP5" i="8"/>
  <c r="DB5" i="8" s="1"/>
  <c r="CK26" i="8"/>
  <c r="CW26" i="8" s="1"/>
  <c r="CM17" i="8"/>
  <c r="CY17" i="8" s="1"/>
  <c r="CU14" i="8"/>
  <c r="DG14" i="8" s="1"/>
  <c r="CI3" i="6"/>
  <c r="CV3" i="6" s="1"/>
  <c r="CP140" i="6" s="1"/>
  <c r="DB140" i="6" s="1"/>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R16" i="8" l="1"/>
  <c r="DK7" i="8"/>
  <c r="DS25" i="8"/>
  <c r="DL11" i="8"/>
  <c r="DR40" i="8"/>
  <c r="DO14" i="8"/>
  <c r="DS20" i="8"/>
  <c r="DL6" i="8"/>
  <c r="DJ11" i="8"/>
  <c r="DL17" i="8"/>
  <c r="DM24" i="8"/>
  <c r="DM44" i="8"/>
  <c r="DS7" i="8"/>
  <c r="DQ12" i="8"/>
  <c r="DK19" i="8"/>
  <c r="DL26" i="8"/>
  <c r="DI11" i="8"/>
  <c r="DN6" i="8"/>
  <c r="DT11" i="8"/>
  <c r="DR18" i="8"/>
  <c r="DM26" i="8"/>
  <c r="DJ47" i="8"/>
  <c r="DO42" i="8"/>
  <c r="DQ9" i="8"/>
  <c r="DR15" i="8"/>
  <c r="DR22" i="8"/>
  <c r="DR36" i="8"/>
  <c r="DQ33" i="8"/>
  <c r="DJ9" i="8"/>
  <c r="DP14" i="8"/>
  <c r="DN21" i="8"/>
  <c r="DM39" i="8"/>
  <c r="DK9" i="8"/>
  <c r="DI14" i="8"/>
  <c r="DJ20" i="8"/>
  <c r="DM31" i="8"/>
  <c r="DN8" i="8"/>
  <c r="DT13" i="8"/>
  <c r="DR19" i="8"/>
  <c r="DT31" i="8"/>
  <c r="DM35" i="8"/>
  <c r="DQ29" i="8"/>
  <c r="DQ44" i="8"/>
  <c r="DI37" i="8"/>
  <c r="DR24" i="8"/>
  <c r="DL31" i="8"/>
  <c r="DK43" i="8"/>
  <c r="DK45" i="8"/>
  <c r="DR32" i="8"/>
  <c r="DL42" i="8"/>
  <c r="DL16" i="8"/>
  <c r="DJ21" i="8"/>
  <c r="DP26" i="8"/>
  <c r="DL32" i="8"/>
  <c r="DJ37" i="8"/>
  <c r="DT43" i="8"/>
  <c r="DN32" i="8"/>
  <c r="DT37" i="8"/>
  <c r="DT42" i="8"/>
  <c r="DI15" i="8"/>
  <c r="DO20" i="8"/>
  <c r="DK26" i="8"/>
  <c r="DI31" i="8"/>
  <c r="DO36" i="8"/>
  <c r="DK42" i="8"/>
  <c r="DO43" i="8"/>
  <c r="DI28" i="8"/>
  <c r="DO33" i="8"/>
  <c r="DK39" i="8"/>
  <c r="DP60" i="8"/>
  <c r="DT57" i="8"/>
  <c r="DT52" i="8"/>
  <c r="DI69" i="8"/>
  <c r="DT44" i="8"/>
  <c r="DJ51" i="8"/>
  <c r="DM61" i="8"/>
  <c r="DT49" i="8"/>
  <c r="DL57" i="8"/>
  <c r="DT41" i="8"/>
  <c r="DR46" i="8"/>
  <c r="DT53" i="8"/>
  <c r="DO44" i="8"/>
  <c r="DS50" i="8"/>
  <c r="DO58" i="8"/>
  <c r="DS54" i="8"/>
  <c r="DI72" i="8"/>
  <c r="DO53" i="8"/>
  <c r="DK59" i="8"/>
  <c r="DK64" i="8"/>
  <c r="DM72" i="8"/>
  <c r="DL51" i="8"/>
  <c r="DJ56" i="8"/>
  <c r="DP61" i="8"/>
  <c r="DO67" i="8"/>
  <c r="DM64" i="8"/>
  <c r="DL71" i="8"/>
  <c r="DT56" i="8"/>
  <c r="DR61" i="8"/>
  <c r="DO69" i="8"/>
  <c r="DS49" i="8"/>
  <c r="DQ54" i="8"/>
  <c r="DM60" i="8"/>
  <c r="DN66" i="8"/>
  <c r="DK76" i="8"/>
  <c r="DJ65" i="8"/>
  <c r="DT73" i="8"/>
  <c r="DK65" i="8"/>
  <c r="DI77" i="8"/>
  <c r="DM76" i="8"/>
  <c r="DP72" i="8"/>
  <c r="DI82" i="8"/>
  <c r="DK81" i="8"/>
  <c r="DI67" i="8"/>
  <c r="DJ72" i="8"/>
  <c r="DJ79" i="8"/>
  <c r="DR63" i="8"/>
  <c r="DN69" i="8"/>
  <c r="DJ75" i="8"/>
  <c r="DQ78" i="8"/>
  <c r="DJ89" i="8"/>
  <c r="DP74" i="8"/>
  <c r="DL80" i="8"/>
  <c r="DJ86" i="8"/>
  <c r="DJ83" i="8"/>
  <c r="DI93" i="8"/>
  <c r="DL77" i="8"/>
  <c r="DJ82" i="8"/>
  <c r="DN89" i="8"/>
  <c r="DI79" i="8"/>
  <c r="DR85" i="8"/>
  <c r="DT94" i="8"/>
  <c r="DK88" i="8"/>
  <c r="DK75" i="8"/>
  <c r="DI80" i="8"/>
  <c r="DN87" i="8"/>
  <c r="DS85" i="8"/>
  <c r="DQ90" i="8"/>
  <c r="DT96" i="8"/>
  <c r="DQ95" i="8"/>
  <c r="DP98" i="8"/>
  <c r="DP92" i="8"/>
  <c r="DT99" i="8"/>
  <c r="DM86" i="8"/>
  <c r="DS91" i="8"/>
  <c r="DT98" i="8"/>
  <c r="DJ84" i="8"/>
  <c r="DP89" i="8"/>
  <c r="DK95" i="8"/>
  <c r="DN97" i="8"/>
  <c r="DP97" i="8"/>
  <c r="DJ105" i="8"/>
  <c r="DQ103" i="8"/>
  <c r="DM105" i="8"/>
  <c r="DN99" i="8"/>
  <c r="DI122" i="8"/>
  <c r="DO99" i="8"/>
  <c r="DT112" i="8"/>
  <c r="DK107" i="8"/>
  <c r="DO101" i="8"/>
  <c r="DT106" i="8"/>
  <c r="DM113" i="8"/>
  <c r="DL103" i="8"/>
  <c r="DJ109" i="8"/>
  <c r="DJ117" i="8"/>
  <c r="DQ107" i="8"/>
  <c r="DO115" i="8"/>
  <c r="DN100" i="8"/>
  <c r="DT105" i="8"/>
  <c r="DI111" i="8"/>
  <c r="DR106" i="8"/>
  <c r="DN114" i="8"/>
  <c r="DL115" i="8"/>
  <c r="DL107" i="8"/>
  <c r="DP113" i="8"/>
  <c r="DO128" i="8"/>
  <c r="DJ116" i="8"/>
  <c r="DM125" i="8"/>
  <c r="DJ112" i="8"/>
  <c r="DL118" i="8"/>
  <c r="DJ115" i="8"/>
  <c r="DR122" i="8"/>
  <c r="DT113" i="8"/>
  <c r="DR118" i="8"/>
  <c r="DS127" i="8"/>
  <c r="DR123" i="8"/>
  <c r="DN126" i="8"/>
  <c r="DI117" i="8"/>
  <c r="DT125" i="8"/>
  <c r="DT119" i="8"/>
  <c r="DR124" i="8"/>
  <c r="DO122" i="8"/>
  <c r="DO130" i="8"/>
  <c r="DR121" i="8"/>
  <c r="DS126" i="8"/>
  <c r="DT126" i="8"/>
  <c r="DQ131" i="8"/>
  <c r="DI129" i="8"/>
  <c r="DO139" i="8"/>
  <c r="DT131" i="8"/>
  <c r="DM128" i="8"/>
  <c r="DR136" i="8"/>
  <c r="DJ133" i="8"/>
  <c r="DP141" i="8"/>
  <c r="DP131" i="8"/>
  <c r="DI139" i="8"/>
  <c r="DR131" i="8"/>
  <c r="DM139" i="8"/>
  <c r="DT138" i="8"/>
  <c r="DQ140" i="8"/>
  <c r="DL136" i="8"/>
  <c r="DJ141" i="8"/>
  <c r="DL137" i="8"/>
  <c r="DT10" i="8"/>
  <c r="DS42" i="8"/>
  <c r="DQ18" i="8"/>
  <c r="DM9" i="8"/>
  <c r="DO17" i="8"/>
  <c r="DP25" i="8"/>
  <c r="DL21" i="8"/>
  <c r="DS36" i="8"/>
  <c r="DT6" i="8"/>
  <c r="DR11" i="8"/>
  <c r="DO18" i="8"/>
  <c r="DQ25" i="8"/>
  <c r="DK6" i="8"/>
  <c r="DI8" i="8"/>
  <c r="DO13" i="8"/>
  <c r="DP20" i="8"/>
  <c r="DO27" i="8"/>
  <c r="DK14" i="8"/>
  <c r="DL7" i="8"/>
  <c r="DJ12" i="8"/>
  <c r="DL19" i="8"/>
  <c r="DP27" i="8"/>
  <c r="DQ7" i="8"/>
  <c r="DG3" i="8"/>
  <c r="DI5" i="8"/>
  <c r="DO10" i="8"/>
  <c r="DK16" i="8"/>
  <c r="DK23" i="8"/>
  <c r="DL39" i="8"/>
  <c r="DK44" i="8"/>
  <c r="DR9" i="8"/>
  <c r="DS15" i="8"/>
  <c r="DL23" i="8"/>
  <c r="DM48" i="8"/>
  <c r="DS9" i="8"/>
  <c r="DQ14" i="8"/>
  <c r="DO21" i="8"/>
  <c r="DS37" i="8"/>
  <c r="DL9" i="8"/>
  <c r="DJ14" i="8"/>
  <c r="DK20" i="8"/>
  <c r="DI33" i="8"/>
  <c r="DP36" i="8"/>
  <c r="DJ30" i="8"/>
  <c r="DN46" i="8"/>
  <c r="DT38" i="8"/>
  <c r="DL25" i="8"/>
  <c r="DM32" i="8"/>
  <c r="DI45" i="8"/>
  <c r="DM53" i="8"/>
  <c r="DS33" i="8"/>
  <c r="DS43" i="8"/>
  <c r="DT16" i="8"/>
  <c r="DR21" i="8"/>
  <c r="DN27" i="8"/>
  <c r="DT32" i="8"/>
  <c r="DR37" i="8"/>
  <c r="DP44" i="8"/>
  <c r="DL33" i="8"/>
  <c r="DJ38" i="8"/>
  <c r="DL43" i="8"/>
  <c r="DQ15" i="8"/>
  <c r="DM21" i="8"/>
  <c r="DS26" i="8"/>
  <c r="DQ31" i="8"/>
  <c r="DM37" i="8"/>
  <c r="DM43" i="8"/>
  <c r="DI44" i="8"/>
  <c r="DQ28" i="8"/>
  <c r="DM34" i="8"/>
  <c r="DS39" i="8"/>
  <c r="DQ63" i="8"/>
  <c r="DS58" i="8"/>
  <c r="DN53" i="8"/>
  <c r="DL40" i="8"/>
  <c r="DJ45" i="8"/>
  <c r="DQ53" i="8"/>
  <c r="DM67" i="8"/>
  <c r="DP50" i="8"/>
  <c r="DK58" i="8"/>
  <c r="DJ42" i="8"/>
  <c r="DP47" i="8"/>
  <c r="DP54" i="8"/>
  <c r="DM45" i="8"/>
  <c r="DP51" i="8"/>
  <c r="DR59" i="8"/>
  <c r="DQ55" i="8"/>
  <c r="DR80" i="8"/>
  <c r="DM54" i="8"/>
  <c r="DS59" i="8"/>
  <c r="DO65" i="8"/>
  <c r="DI73" i="8"/>
  <c r="DT51" i="8"/>
  <c r="DR56" i="8"/>
  <c r="DI62" i="8"/>
  <c r="DI68" i="8"/>
  <c r="DQ65" i="8"/>
  <c r="DQ72" i="8"/>
  <c r="DJ57" i="8"/>
  <c r="DK62" i="8"/>
  <c r="DJ70" i="8"/>
  <c r="DI50" i="8"/>
  <c r="DO55" i="8"/>
  <c r="DK61" i="8"/>
  <c r="DT67" i="8"/>
  <c r="DP59" i="8"/>
  <c r="DT65" i="8"/>
  <c r="DS74" i="8"/>
  <c r="DP66" i="8"/>
  <c r="DS78" i="8"/>
  <c r="DK77" i="8"/>
  <c r="DQ73" i="8"/>
  <c r="DT86" i="8"/>
  <c r="DO82" i="8"/>
  <c r="DQ67" i="8"/>
  <c r="DS72" i="8"/>
  <c r="DK80" i="8"/>
  <c r="DP64" i="8"/>
  <c r="DL70" i="8"/>
  <c r="DS77" i="8"/>
  <c r="DM79" i="8"/>
  <c r="DS90" i="8"/>
  <c r="DN75" i="8"/>
  <c r="DT80" i="8"/>
  <c r="DR87" i="8"/>
  <c r="DP84" i="8"/>
  <c r="DM94" i="8"/>
  <c r="DT77" i="8"/>
  <c r="DR82" i="8"/>
  <c r="DK90" i="8"/>
  <c r="DQ79" i="8"/>
  <c r="DO86" i="8"/>
  <c r="DL82" i="8"/>
  <c r="DR89" i="8"/>
  <c r="DS75" i="8"/>
  <c r="DQ80" i="8"/>
  <c r="DL88" i="8"/>
  <c r="DI86" i="8"/>
  <c r="DO91" i="8"/>
  <c r="DQ97" i="8"/>
  <c r="DK96" i="8"/>
  <c r="DR99" i="8"/>
  <c r="DN93" i="8"/>
  <c r="DS101" i="8"/>
  <c r="DK87" i="8"/>
  <c r="DI92" i="8"/>
  <c r="DP102" i="8"/>
  <c r="DR84" i="8"/>
  <c r="DN90" i="8"/>
  <c r="DP96" i="8"/>
  <c r="DL100" i="8"/>
  <c r="DQ98" i="8"/>
  <c r="DO106" i="8"/>
  <c r="DO104" i="8"/>
  <c r="DS106" i="8"/>
  <c r="DS100" i="8"/>
  <c r="DJ94" i="8"/>
  <c r="DJ100" i="8"/>
  <c r="DQ114" i="8"/>
  <c r="DK109" i="8"/>
  <c r="DM102" i="8"/>
  <c r="DM107" i="8"/>
  <c r="DS114" i="8"/>
  <c r="DT103" i="8"/>
  <c r="DL110" i="8"/>
  <c r="DT118" i="8"/>
  <c r="DI108" i="8"/>
  <c r="DI116" i="8"/>
  <c r="DL101" i="8"/>
  <c r="DQ106" i="8"/>
  <c r="DL112" i="8"/>
  <c r="DJ107" i="8"/>
  <c r="DR115" i="8"/>
  <c r="DP116" i="8"/>
  <c r="DT107" i="8"/>
  <c r="DK114" i="8"/>
  <c r="DM129" i="8"/>
  <c r="DP117" i="8"/>
  <c r="DP127" i="8"/>
  <c r="DS112" i="8"/>
  <c r="DP119" i="8"/>
  <c r="DT115" i="8"/>
  <c r="DQ123" i="8"/>
  <c r="DJ114" i="8"/>
  <c r="DQ119" i="8"/>
  <c r="DN128" i="8"/>
  <c r="DP124" i="8"/>
  <c r="DQ137" i="8"/>
  <c r="DQ117" i="8"/>
  <c r="DO126" i="8"/>
  <c r="DJ120" i="8"/>
  <c r="DP125" i="8"/>
  <c r="DM123" i="8"/>
  <c r="DO131" i="8"/>
  <c r="DP122" i="8"/>
  <c r="DM127" i="8"/>
  <c r="DJ127" i="8"/>
  <c r="DM132" i="8"/>
  <c r="DQ129" i="8"/>
  <c r="DP126" i="8"/>
  <c r="DQ132" i="8"/>
  <c r="DK129" i="8"/>
  <c r="DP137" i="8"/>
  <c r="DR133" i="8"/>
  <c r="DQ134" i="8"/>
  <c r="DN132" i="8"/>
  <c r="DQ135" i="8"/>
  <c r="DP132" i="8"/>
  <c r="DL134" i="8"/>
  <c r="DJ139" i="8"/>
  <c r="DO141" i="8"/>
  <c r="DT136" i="8"/>
  <c r="DR141" i="8"/>
  <c r="DT137" i="8"/>
  <c r="DJ7" i="8"/>
  <c r="DP12" i="8"/>
  <c r="DJ19" i="8"/>
  <c r="DJ26" i="8"/>
  <c r="DK10" i="8"/>
  <c r="DQ8" i="8"/>
  <c r="DM14" i="8"/>
  <c r="DI21" i="8"/>
  <c r="DR28" i="8"/>
  <c r="DS19" i="8"/>
  <c r="DT7" i="8"/>
  <c r="DR12" i="8"/>
  <c r="DQ20" i="8"/>
  <c r="DS28" i="8"/>
  <c r="DS10" i="8"/>
  <c r="DQ5" i="8"/>
  <c r="DM11" i="8"/>
  <c r="DP17" i="8"/>
  <c r="DQ24" i="8"/>
  <c r="DM5" i="8"/>
  <c r="DJ5" i="8"/>
  <c r="DP10" i="8"/>
  <c r="DM16" i="8"/>
  <c r="DS24" i="8"/>
  <c r="DK5" i="8"/>
  <c r="DI10" i="8"/>
  <c r="DJ15" i="8"/>
  <c r="DJ22" i="8"/>
  <c r="DN38" i="8"/>
  <c r="DT9" i="8"/>
  <c r="DR14" i="8"/>
  <c r="DP21" i="8"/>
  <c r="DO38" i="8"/>
  <c r="DQ37" i="8"/>
  <c r="DJ32" i="8"/>
  <c r="DM47" i="8"/>
  <c r="DR39" i="8"/>
  <c r="DO26" i="8"/>
  <c r="DP33" i="8"/>
  <c r="DL34" i="8"/>
  <c r="DR26" i="8"/>
  <c r="DN34" i="8"/>
  <c r="DO45" i="8"/>
  <c r="DJ17" i="8"/>
  <c r="DP22" i="8"/>
  <c r="DL28" i="8"/>
  <c r="DJ33" i="8"/>
  <c r="DP38" i="8"/>
  <c r="DN45" i="8"/>
  <c r="DT33" i="8"/>
  <c r="DR38" i="8"/>
  <c r="DR44" i="8"/>
  <c r="DO16" i="8"/>
  <c r="DK22" i="8"/>
  <c r="DI27" i="8"/>
  <c r="DO32" i="8"/>
  <c r="DK38" i="8"/>
  <c r="DS44" i="8"/>
  <c r="DS45" i="8"/>
  <c r="DO29" i="8"/>
  <c r="DK35" i="8"/>
  <c r="DM40" i="8"/>
  <c r="DO79" i="8"/>
  <c r="DO60" i="8"/>
  <c r="DK54" i="8"/>
  <c r="DT40" i="8"/>
  <c r="DR45" i="8"/>
  <c r="DL54" i="8"/>
  <c r="DS69" i="8"/>
  <c r="DM51" i="8"/>
  <c r="DM59" i="8"/>
  <c r="DR42" i="8"/>
  <c r="DK48" i="8"/>
  <c r="DM55" i="8"/>
  <c r="DK46" i="8"/>
  <c r="DN52" i="8"/>
  <c r="DJ62" i="8"/>
  <c r="DQ57" i="8"/>
  <c r="DO49" i="8"/>
  <c r="DK55" i="8"/>
  <c r="DI60" i="8"/>
  <c r="DR66" i="8"/>
  <c r="DT75" i="8"/>
  <c r="DJ52" i="8"/>
  <c r="DP57" i="8"/>
  <c r="DR62" i="8"/>
  <c r="DS68" i="8"/>
  <c r="DJ66" i="8"/>
  <c r="DN73" i="8"/>
  <c r="DR57" i="8"/>
  <c r="DM63" i="8"/>
  <c r="DO71" i="8"/>
  <c r="DQ50" i="8"/>
  <c r="DM56" i="8"/>
  <c r="DS61" i="8"/>
  <c r="DL68" i="8"/>
  <c r="DN60" i="8"/>
  <c r="DO66" i="8"/>
  <c r="DP76" i="8"/>
  <c r="DL67" i="8"/>
  <c r="DJ85" i="8"/>
  <c r="DT78" i="8"/>
  <c r="DI74" i="8"/>
  <c r="DI89" i="8"/>
  <c r="DR83" i="8"/>
  <c r="DO68" i="8"/>
  <c r="DL73" i="8"/>
  <c r="DN81" i="8"/>
  <c r="DN65" i="8"/>
  <c r="DT70" i="8"/>
  <c r="DO78" i="8"/>
  <c r="DP80" i="8"/>
  <c r="DI99" i="8"/>
  <c r="DL76" i="8"/>
  <c r="DJ81" i="8"/>
  <c r="DP88" i="8"/>
  <c r="DN85" i="8"/>
  <c r="DN95" i="8"/>
  <c r="DJ78" i="8"/>
  <c r="DM83" i="8"/>
  <c r="DI91" i="8"/>
  <c r="DO80" i="8"/>
  <c r="DJ87" i="8"/>
  <c r="DT82" i="8"/>
  <c r="DO90" i="8"/>
  <c r="DI76" i="8"/>
  <c r="DO81" i="8"/>
  <c r="DT89" i="8"/>
  <c r="DQ86" i="8"/>
  <c r="DM92" i="8"/>
  <c r="DN98" i="8"/>
  <c r="DR97" i="8"/>
  <c r="DN101" i="8"/>
  <c r="DO94" i="8"/>
  <c r="DK102" i="8"/>
  <c r="DS87" i="8"/>
  <c r="DQ92" i="8"/>
  <c r="DM103" i="8"/>
  <c r="DP85" i="8"/>
  <c r="DL91" i="8"/>
  <c r="DM97" i="8"/>
  <c r="DR103" i="8"/>
  <c r="DJ99" i="8"/>
  <c r="DR109" i="8"/>
  <c r="DK105" i="8"/>
  <c r="DP108" i="8"/>
  <c r="DI101" i="8"/>
  <c r="DR94" i="8"/>
  <c r="DT100" i="8"/>
  <c r="DQ99" i="8"/>
  <c r="DK119" i="8"/>
  <c r="DK103" i="8"/>
  <c r="DN108" i="8"/>
  <c r="DN118" i="8"/>
  <c r="DJ104" i="8"/>
  <c r="DO111" i="8"/>
  <c r="DO110" i="8"/>
  <c r="DS108" i="8"/>
  <c r="DO117" i="8"/>
  <c r="DT101" i="8"/>
  <c r="DI107" i="8"/>
  <c r="DM114" i="8"/>
  <c r="DS107" i="8"/>
  <c r="DR116" i="8"/>
  <c r="DK117" i="8"/>
  <c r="DJ108" i="8"/>
  <c r="DN115" i="8"/>
  <c r="DI123" i="8"/>
  <c r="DK118" i="8"/>
  <c r="DL109" i="8"/>
  <c r="DK113" i="8"/>
  <c r="DI120" i="8"/>
  <c r="DM116" i="8"/>
  <c r="DQ133" i="8"/>
  <c r="DR114" i="8"/>
  <c r="DM120" i="8"/>
  <c r="DP129" i="8"/>
  <c r="DN125" i="8"/>
  <c r="DI113" i="8"/>
  <c r="DO118" i="8"/>
  <c r="DO127" i="8"/>
  <c r="DR120" i="8"/>
  <c r="DQ126" i="8"/>
  <c r="DK124" i="8"/>
  <c r="DI132" i="8"/>
  <c r="DN123" i="8"/>
  <c r="DI128" i="8"/>
  <c r="DR127" i="8"/>
  <c r="DK133" i="8"/>
  <c r="DK130" i="8"/>
  <c r="DN127" i="8"/>
  <c r="DO133" i="8"/>
  <c r="DS129" i="8"/>
  <c r="DM138" i="8"/>
  <c r="DO134" i="8"/>
  <c r="DM135" i="8"/>
  <c r="DL133" i="8"/>
  <c r="DM136" i="8"/>
  <c r="DN133" i="8"/>
  <c r="DT134" i="8"/>
  <c r="DR139" i="8"/>
  <c r="DK140" i="8"/>
  <c r="DJ137" i="8"/>
  <c r="DK141" i="8"/>
  <c r="DJ138" i="8"/>
  <c r="DR7" i="8"/>
  <c r="DN13" i="8"/>
  <c r="DT19" i="8"/>
  <c r="DM27" i="8"/>
  <c r="DO12" i="8"/>
  <c r="DO9" i="8"/>
  <c r="DO15" i="8"/>
  <c r="DT21" i="8"/>
  <c r="DT30" i="8"/>
  <c r="DM20" i="8"/>
  <c r="DJ8" i="8"/>
  <c r="DP13" i="8"/>
  <c r="DK21" i="8"/>
  <c r="DI29" i="8"/>
  <c r="DM13" i="8"/>
  <c r="DO6" i="8"/>
  <c r="DK12" i="8"/>
  <c r="DI18" i="8"/>
  <c r="DI25" i="8"/>
  <c r="DS6" i="8"/>
  <c r="DR5" i="8"/>
  <c r="DN11" i="8"/>
  <c r="DQ17" i="8"/>
  <c r="DK25" i="8"/>
  <c r="DS5" i="8"/>
  <c r="DQ10" i="8"/>
  <c r="DT15" i="8"/>
  <c r="DO23" i="8"/>
  <c r="DL5" i="8"/>
  <c r="DJ10" i="8"/>
  <c r="DK15" i="8"/>
  <c r="DL22" i="8"/>
  <c r="DL29" i="8"/>
  <c r="DL38" i="8"/>
  <c r="DK33" i="8"/>
  <c r="DP48" i="8"/>
  <c r="DN41" i="8"/>
  <c r="DJ27" i="8"/>
  <c r="DI34" i="8"/>
  <c r="DJ35" i="8"/>
  <c r="DL27" i="8"/>
  <c r="DL35" i="8"/>
  <c r="DL46" i="8"/>
  <c r="DR17" i="8"/>
  <c r="DN23" i="8"/>
  <c r="DT28" i="8"/>
  <c r="DR33" i="8"/>
  <c r="DN39" i="8"/>
  <c r="DM46" i="8"/>
  <c r="DJ34" i="8"/>
  <c r="DP39" i="8"/>
  <c r="DP45" i="8"/>
  <c r="DM17" i="8"/>
  <c r="DS22" i="8"/>
  <c r="DQ27" i="8"/>
  <c r="DM33" i="8"/>
  <c r="DS38" i="8"/>
  <c r="DQ45" i="8"/>
  <c r="DT47" i="8"/>
  <c r="DM30" i="8"/>
  <c r="DS35" i="8"/>
  <c r="DS41" i="8"/>
  <c r="DR51" i="8"/>
  <c r="DP62" i="8"/>
  <c r="DK56" i="8"/>
  <c r="DJ41" i="8"/>
  <c r="DP46" i="8"/>
  <c r="DI55" i="8"/>
  <c r="DI46" i="8"/>
  <c r="DK52" i="8"/>
  <c r="DN61" i="8"/>
  <c r="DP43" i="8"/>
  <c r="DT48" i="8"/>
  <c r="DP56" i="8"/>
  <c r="DS46" i="8"/>
  <c r="DI53" i="8"/>
  <c r="DQ68" i="8"/>
  <c r="DR58" i="8"/>
  <c r="DM50" i="8"/>
  <c r="DS55" i="8"/>
  <c r="DQ60" i="8"/>
  <c r="DN67" i="8"/>
  <c r="DI81" i="8"/>
  <c r="DR52" i="8"/>
  <c r="DN58" i="8"/>
  <c r="DK63" i="8"/>
  <c r="DK69" i="8"/>
  <c r="DP67" i="8"/>
  <c r="DK74" i="8"/>
  <c r="DP58" i="8"/>
  <c r="DN64" i="8"/>
  <c r="DR72" i="8"/>
  <c r="DO51" i="8"/>
  <c r="DK57" i="8"/>
  <c r="DM62" i="8"/>
  <c r="DP69" i="8"/>
  <c r="DL61" i="8"/>
  <c r="DK67" i="8"/>
  <c r="DK78" i="8"/>
  <c r="DN68" i="8"/>
  <c r="DM71" i="8"/>
  <c r="DR79" i="8"/>
  <c r="DQ75" i="8"/>
  <c r="DQ91" i="8"/>
  <c r="DL85" i="8"/>
  <c r="DM69" i="8"/>
  <c r="DN74" i="8"/>
  <c r="DQ82" i="8"/>
  <c r="DL66" i="8"/>
  <c r="DJ71" i="8"/>
  <c r="DL79" i="8"/>
  <c r="DQ81" i="8"/>
  <c r="DM100" i="8"/>
  <c r="DT76" i="8"/>
  <c r="DR81" i="8"/>
  <c r="DL89" i="8"/>
  <c r="DK86" i="8"/>
  <c r="DS96" i="8"/>
  <c r="DR78" i="8"/>
  <c r="DS84" i="8"/>
  <c r="DL92" i="8"/>
  <c r="DM81" i="8"/>
  <c r="DQ89" i="8"/>
  <c r="DO83" i="8"/>
  <c r="DN91" i="8"/>
  <c r="DQ76" i="8"/>
  <c r="DM82" i="8"/>
  <c r="DP90" i="8"/>
  <c r="DO87" i="8"/>
  <c r="DK93" i="8"/>
  <c r="DL99" i="8"/>
  <c r="DO98" i="8"/>
  <c r="DI102" i="8"/>
  <c r="DI95" i="8"/>
  <c r="DK83" i="8"/>
  <c r="DI88" i="8"/>
  <c r="DO93" i="8"/>
  <c r="DK104" i="8"/>
  <c r="DN86" i="8"/>
  <c r="DT91" i="8"/>
  <c r="DN103" i="8"/>
  <c r="DN94" i="8"/>
  <c r="DO100" i="8"/>
  <c r="DM110" i="8"/>
  <c r="DP106" i="8"/>
  <c r="DQ111" i="8"/>
  <c r="DQ102" i="8"/>
  <c r="DP95" i="8"/>
  <c r="DJ101" i="8"/>
  <c r="DK100" i="8"/>
  <c r="DM98" i="8"/>
  <c r="DS103" i="8"/>
  <c r="DI109" i="8"/>
  <c r="DL119" i="8"/>
  <c r="DR104" i="8"/>
  <c r="DR112" i="8"/>
  <c r="DR111" i="8"/>
  <c r="DN109" i="8"/>
  <c r="DK121" i="8"/>
  <c r="DJ102" i="8"/>
  <c r="DR107" i="8"/>
  <c r="DQ115" i="8"/>
  <c r="DL108" i="8"/>
  <c r="DN120" i="8"/>
  <c r="DP118" i="8"/>
  <c r="DR108" i="8"/>
  <c r="DQ116" i="8"/>
  <c r="DM124" i="8"/>
  <c r="DO119" i="8"/>
  <c r="DT109" i="8"/>
  <c r="DP114" i="8"/>
  <c r="DO121" i="8"/>
  <c r="DS117" i="8"/>
  <c r="DJ110" i="8"/>
  <c r="DP115" i="8"/>
  <c r="DQ121" i="8"/>
  <c r="DS133" i="8"/>
  <c r="DK126" i="8"/>
  <c r="DQ113" i="8"/>
  <c r="DM119" i="8"/>
  <c r="DI127" i="8"/>
  <c r="DP121" i="8"/>
  <c r="DK127" i="8"/>
  <c r="DS124" i="8"/>
  <c r="DO138" i="8"/>
  <c r="DL124" i="8"/>
  <c r="DL129" i="8"/>
  <c r="DP128" i="8"/>
  <c r="DK134" i="8"/>
  <c r="DS131" i="8"/>
  <c r="DL128" i="8"/>
  <c r="DN134" i="8"/>
  <c r="DM130" i="8"/>
  <c r="DT139" i="8"/>
  <c r="DL135" i="8"/>
  <c r="DJ136" i="8"/>
  <c r="DT133" i="8"/>
  <c r="DK137" i="8"/>
  <c r="DI134" i="8"/>
  <c r="DJ135" i="8"/>
  <c r="DP140" i="8"/>
  <c r="DS140" i="8"/>
  <c r="DR137" i="8"/>
  <c r="DS141" i="8"/>
  <c r="DR138" i="8"/>
  <c r="DS14" i="8"/>
  <c r="DP8" i="8"/>
  <c r="DL14" i="8"/>
  <c r="DN20" i="8"/>
  <c r="DP28" i="8"/>
  <c r="DN18" i="8"/>
  <c r="DM10" i="8"/>
  <c r="DI16" i="8"/>
  <c r="DO22" i="8"/>
  <c r="DO35" i="8"/>
  <c r="DQ21" i="8"/>
  <c r="DR8" i="8"/>
  <c r="DN14" i="8"/>
  <c r="DQ22" i="8"/>
  <c r="DP32" i="8"/>
  <c r="DL15" i="8"/>
  <c r="DM7" i="8"/>
  <c r="DS12" i="8"/>
  <c r="DT18" i="8"/>
  <c r="DN26" i="8"/>
  <c r="DQ11" i="8"/>
  <c r="DP6" i="8"/>
  <c r="DL12" i="8"/>
  <c r="DJ18" i="8"/>
  <c r="DQ26" i="8"/>
  <c r="DI6" i="8"/>
  <c r="DO11" i="8"/>
  <c r="DN16" i="8"/>
  <c r="DI24" i="8"/>
  <c r="DT5" i="8"/>
  <c r="DR10" i="8"/>
  <c r="DP16" i="8"/>
  <c r="DP23" i="8"/>
  <c r="DR30" i="8"/>
  <c r="DJ39" i="8"/>
  <c r="DT35" i="8"/>
  <c r="DL30" i="8"/>
  <c r="DI43" i="8"/>
  <c r="DT27" i="8"/>
  <c r="DJ36" i="8"/>
  <c r="DK36" i="8"/>
  <c r="DN28" i="8"/>
  <c r="DM36" i="8"/>
  <c r="DK47" i="8"/>
  <c r="DP18" i="8"/>
  <c r="DL24" i="8"/>
  <c r="DJ29" i="8"/>
  <c r="DP34" i="8"/>
  <c r="DQ40" i="8"/>
  <c r="DL47" i="8"/>
  <c r="DR34" i="8"/>
  <c r="DI40" i="8"/>
  <c r="DO46" i="8"/>
  <c r="DK18" i="8"/>
  <c r="DI23" i="8"/>
  <c r="DO28" i="8"/>
  <c r="DK34" i="8"/>
  <c r="DI39" i="8"/>
  <c r="DT46" i="8"/>
  <c r="DM49" i="8"/>
  <c r="DK31" i="8"/>
  <c r="DI36" i="8"/>
  <c r="DM42" i="8"/>
  <c r="DP52" i="8"/>
  <c r="DP63" i="8"/>
  <c r="DI59" i="8"/>
  <c r="DR41" i="8"/>
  <c r="DN47" i="8"/>
  <c r="DN56" i="8"/>
  <c r="DQ46" i="8"/>
  <c r="DR53" i="8"/>
  <c r="DQ66" i="8"/>
  <c r="DN44" i="8"/>
  <c r="DI49" i="8"/>
  <c r="DM57" i="8"/>
  <c r="DI47" i="8"/>
  <c r="DR54" i="8"/>
  <c r="DQ70" i="8"/>
  <c r="DK60" i="8"/>
  <c r="DK51" i="8"/>
  <c r="DI56" i="8"/>
  <c r="DO61" i="8"/>
  <c r="DR68" i="8"/>
  <c r="DJ48" i="8"/>
  <c r="DP53" i="8"/>
  <c r="DL59" i="8"/>
  <c r="DT63" i="8"/>
  <c r="DK71" i="8"/>
  <c r="DJ68" i="8"/>
  <c r="DQ83" i="8"/>
  <c r="DN59" i="8"/>
  <c r="DR65" i="8"/>
  <c r="DO73" i="8"/>
  <c r="DM52" i="8"/>
  <c r="DS57" i="8"/>
  <c r="DN63" i="8"/>
  <c r="DM70" i="8"/>
  <c r="DT61" i="8"/>
  <c r="DM68" i="8"/>
  <c r="DN82" i="8"/>
  <c r="DR69" i="8"/>
  <c r="DO72" i="8"/>
  <c r="DS80" i="8"/>
  <c r="DO76" i="8"/>
  <c r="DR76" i="8"/>
  <c r="DO64" i="8"/>
  <c r="DK70" i="8"/>
  <c r="DI75" i="8"/>
  <c r="DT92" i="8"/>
  <c r="DT66" i="8"/>
  <c r="DR71" i="8"/>
  <c r="DM80" i="8"/>
  <c r="DM84" i="8"/>
  <c r="DL72" i="8"/>
  <c r="DJ77" i="8"/>
  <c r="DP82" i="8"/>
  <c r="DT90" i="8"/>
  <c r="DS88" i="8"/>
  <c r="DJ74" i="8"/>
  <c r="DP79" i="8"/>
  <c r="DQ85" i="8"/>
  <c r="DJ93" i="8"/>
  <c r="DK82" i="8"/>
  <c r="DL90" i="8"/>
  <c r="DK84" i="8"/>
  <c r="DO92" i="8"/>
  <c r="DO77" i="8"/>
  <c r="DP83" i="8"/>
  <c r="DP91" i="8"/>
  <c r="DM88" i="8"/>
  <c r="DS93" i="8"/>
  <c r="DR100" i="8"/>
  <c r="DM99" i="8"/>
  <c r="DS105" i="8"/>
  <c r="DS95" i="8"/>
  <c r="DS83" i="8"/>
  <c r="DQ88" i="8"/>
  <c r="DP94" i="8"/>
  <c r="DJ106" i="8"/>
  <c r="DL87" i="8"/>
  <c r="DJ92" i="8"/>
  <c r="DL104" i="8"/>
  <c r="DL95" i="8"/>
  <c r="DQ101" i="8"/>
  <c r="DJ113" i="8"/>
  <c r="DM108" i="8"/>
  <c r="DT116" i="8"/>
  <c r="DS104" i="8"/>
  <c r="DN96" i="8"/>
  <c r="DS102" i="8"/>
  <c r="DK101" i="8"/>
  <c r="DK99" i="8"/>
  <c r="DI104" i="8"/>
  <c r="DS109" i="8"/>
  <c r="DK122" i="8"/>
  <c r="DP105" i="8"/>
  <c r="DN113" i="8"/>
  <c r="DI112" i="8"/>
  <c r="DP110" i="8"/>
  <c r="DO129" i="8"/>
  <c r="DR102" i="8"/>
  <c r="DK108" i="8"/>
  <c r="DO116" i="8"/>
  <c r="DQ109" i="8"/>
  <c r="DS123" i="8"/>
  <c r="DI119" i="8"/>
  <c r="DP109" i="8"/>
  <c r="DM117" i="8"/>
  <c r="DK125" i="8"/>
  <c r="DN121" i="8"/>
  <c r="DI110" i="8"/>
  <c r="DI115" i="8"/>
  <c r="DQ122" i="8"/>
  <c r="DM118" i="8"/>
  <c r="DR110" i="8"/>
  <c r="DN116" i="8"/>
  <c r="DS122" i="8"/>
  <c r="DO120" i="8"/>
  <c r="DQ128" i="8"/>
  <c r="DO114" i="8"/>
  <c r="DS120" i="8"/>
  <c r="DT127" i="8"/>
  <c r="DN122" i="8"/>
  <c r="DN130" i="8"/>
  <c r="DI125" i="8"/>
  <c r="DN119" i="8"/>
  <c r="DT124" i="8"/>
  <c r="DS130" i="8"/>
  <c r="DN129" i="8"/>
  <c r="DM140" i="8"/>
  <c r="DO132" i="8"/>
  <c r="DT128" i="8"/>
  <c r="DK135" i="8"/>
  <c r="DI131" i="8"/>
  <c r="DP130" i="8"/>
  <c r="DI136" i="8"/>
  <c r="DS138" i="8"/>
  <c r="DS134" i="8"/>
  <c r="DI138" i="8"/>
  <c r="DS135" i="8"/>
  <c r="DR135" i="8"/>
  <c r="DN141" i="8"/>
  <c r="DI141" i="8"/>
  <c r="DP138" i="8"/>
  <c r="DJ134" i="8"/>
  <c r="DP139" i="8"/>
  <c r="DK17" i="8"/>
  <c r="DN9" i="8"/>
  <c r="DT14" i="8"/>
  <c r="DS21" i="8"/>
  <c r="DO30" i="8"/>
  <c r="DO5" i="8"/>
  <c r="DK11" i="8"/>
  <c r="DS16" i="8"/>
  <c r="DT23" i="8"/>
  <c r="DI7" i="8"/>
  <c r="DM22" i="8"/>
  <c r="DP9" i="8"/>
  <c r="DP15" i="8"/>
  <c r="DJ23" i="8"/>
  <c r="DQ34" i="8"/>
  <c r="DQ16" i="8"/>
  <c r="DK8" i="8"/>
  <c r="DI13" i="8"/>
  <c r="DM19" i="8"/>
  <c r="DR27" i="8"/>
  <c r="DK24" i="8"/>
  <c r="DN7" i="8"/>
  <c r="DT12" i="8"/>
  <c r="DO19" i="8"/>
  <c r="DS27" i="8"/>
  <c r="DQ6" i="8"/>
  <c r="DM12" i="8"/>
  <c r="DS17" i="8"/>
  <c r="DN25" i="8"/>
  <c r="DJ6" i="8"/>
  <c r="DP11" i="8"/>
  <c r="DI17" i="8"/>
  <c r="DJ24" i="8"/>
  <c r="DR31" i="8"/>
  <c r="DP40" i="8"/>
  <c r="DQ38" i="8"/>
  <c r="DJ31" i="8"/>
  <c r="DI22" i="8"/>
  <c r="DK28" i="8"/>
  <c r="DK37" i="8"/>
  <c r="DN37" i="8"/>
  <c r="DK29" i="8"/>
  <c r="DP37" i="8"/>
  <c r="DN48" i="8"/>
  <c r="DN19" i="8"/>
  <c r="DT24" i="8"/>
  <c r="DR29" i="8"/>
  <c r="DN35" i="8"/>
  <c r="DM41" i="8"/>
  <c r="DO48" i="8"/>
  <c r="DP35" i="8"/>
  <c r="DS40" i="8"/>
  <c r="DR47" i="8"/>
  <c r="DS18" i="8"/>
  <c r="DQ23" i="8"/>
  <c r="DM29" i="8"/>
  <c r="DS34" i="8"/>
  <c r="DQ39" i="8"/>
  <c r="DS47" i="8"/>
  <c r="DQ51" i="8"/>
  <c r="DS31" i="8"/>
  <c r="DQ36" i="8"/>
  <c r="DQ43" i="8"/>
  <c r="DL53" i="8"/>
  <c r="DQ49" i="8"/>
  <c r="DS60" i="8"/>
  <c r="DP42" i="8"/>
  <c r="DQ48" i="8"/>
  <c r="DI57" i="8"/>
  <c r="DO47" i="8"/>
  <c r="DO54" i="8"/>
  <c r="DN77" i="8"/>
  <c r="DL45" i="8"/>
  <c r="DR50" i="8"/>
  <c r="DL58" i="8"/>
  <c r="DQ47" i="8"/>
  <c r="DP55" i="8"/>
  <c r="DR75" i="8"/>
  <c r="DO62" i="8"/>
  <c r="DS51" i="8"/>
  <c r="DQ56" i="8"/>
  <c r="DQ62" i="8"/>
  <c r="DJ69" i="8"/>
  <c r="DR48" i="8"/>
  <c r="DN54" i="8"/>
  <c r="DT59" i="8"/>
  <c r="DL64" i="8"/>
  <c r="DN72" i="8"/>
  <c r="DT68" i="8"/>
  <c r="DQ87" i="8"/>
  <c r="DL60" i="8"/>
  <c r="DM66" i="8"/>
  <c r="DL74" i="8"/>
  <c r="DK53" i="8"/>
  <c r="DI58" i="8"/>
  <c r="DQ64" i="8"/>
  <c r="DP71" i="8"/>
  <c r="DN62" i="8"/>
  <c r="DQ69" i="8"/>
  <c r="DN84" i="8"/>
  <c r="DO70" i="8"/>
  <c r="DP73" i="8"/>
  <c r="DS86" i="8"/>
  <c r="DM77" i="8"/>
  <c r="DP77" i="8"/>
  <c r="DM65" i="8"/>
  <c r="DS70" i="8"/>
  <c r="DS76" i="8"/>
  <c r="DL62" i="8"/>
  <c r="DJ67" i="8"/>
  <c r="DK72" i="8"/>
  <c r="DP81" i="8"/>
  <c r="DP87" i="8"/>
  <c r="DT72" i="8"/>
  <c r="DR77" i="8"/>
  <c r="DI83" i="8"/>
  <c r="DI94" i="8"/>
  <c r="DM89" i="8"/>
  <c r="DR74" i="8"/>
  <c r="DN80" i="8"/>
  <c r="DL86" i="8"/>
  <c r="DS94" i="8"/>
  <c r="DS82" i="8"/>
  <c r="DM91" i="8"/>
  <c r="DT85" i="8"/>
  <c r="DQ93" i="8"/>
  <c r="DM78" i="8"/>
  <c r="DL84" i="8"/>
  <c r="DS92" i="8"/>
  <c r="DK89" i="8"/>
  <c r="DK94" i="8"/>
  <c r="DL93" i="8"/>
  <c r="DM101" i="8"/>
  <c r="DI118" i="8"/>
  <c r="DM96" i="8"/>
  <c r="DI84" i="8"/>
  <c r="DO89" i="8"/>
  <c r="DJ95" i="8"/>
  <c r="DO107" i="8"/>
  <c r="DT87" i="8"/>
  <c r="DR92" i="8"/>
  <c r="DM106" i="8"/>
  <c r="DT95" i="8"/>
  <c r="DL102" i="8"/>
  <c r="DP100" i="8"/>
  <c r="DL111" i="8"/>
  <c r="DK97" i="8"/>
  <c r="DN105" i="8"/>
  <c r="DL97" i="8"/>
  <c r="DI103" i="8"/>
  <c r="DT102" i="8"/>
  <c r="DS99" i="8"/>
  <c r="DQ104" i="8"/>
  <c r="DK110" i="8"/>
  <c r="DI124" i="8"/>
  <c r="DL106" i="8"/>
  <c r="DS118" i="8"/>
  <c r="DS113" i="8"/>
  <c r="DT111" i="8"/>
  <c r="DJ98" i="8"/>
  <c r="DP103" i="8"/>
  <c r="DT108" i="8"/>
  <c r="DL121" i="8"/>
  <c r="DT110" i="8"/>
  <c r="DO113" i="8"/>
  <c r="DP120" i="8"/>
  <c r="DN110" i="8"/>
  <c r="DQ118" i="8"/>
  <c r="DT129" i="8"/>
  <c r="DL122" i="8"/>
  <c r="DS110" i="8"/>
  <c r="DS115" i="8"/>
  <c r="DO123" i="8"/>
  <c r="DR119" i="8"/>
  <c r="DP111" i="8"/>
  <c r="DL117" i="8"/>
  <c r="DP123" i="8"/>
  <c r="DI121" i="8"/>
  <c r="DQ124" i="8"/>
  <c r="DM115" i="8"/>
  <c r="DM121" i="8"/>
  <c r="DR128" i="8"/>
  <c r="DL123" i="8"/>
  <c r="DL131" i="8"/>
  <c r="DQ125" i="8"/>
  <c r="DL120" i="8"/>
  <c r="DJ125" i="8"/>
  <c r="DK132" i="8"/>
  <c r="DQ130" i="8"/>
  <c r="DM141" i="8"/>
  <c r="DM133" i="8"/>
  <c r="DJ129" i="8"/>
  <c r="DQ136" i="8"/>
  <c r="DR132" i="8"/>
  <c r="DN131" i="8"/>
  <c r="DS137" i="8"/>
  <c r="DR140" i="8"/>
  <c r="DO135" i="8"/>
  <c r="DL139" i="8"/>
  <c r="DO136" i="8"/>
  <c r="DP136" i="8"/>
  <c r="DK139" i="8"/>
  <c r="DQ141" i="8"/>
  <c r="DN139" i="8"/>
  <c r="DR134" i="8"/>
  <c r="DN140" i="8"/>
  <c r="DI26" i="8"/>
  <c r="DL10" i="8"/>
  <c r="DM15" i="8"/>
  <c r="DN22" i="8"/>
  <c r="DI41" i="8"/>
  <c r="DM6" i="8"/>
  <c r="DS11" i="8"/>
  <c r="DN17" i="8"/>
  <c r="DN24" i="8"/>
  <c r="DO8" i="8"/>
  <c r="DK27" i="8"/>
  <c r="DN10" i="8"/>
  <c r="DJ16" i="8"/>
  <c r="DP24" i="8"/>
  <c r="DR35" i="8"/>
  <c r="DR23" i="8"/>
  <c r="DS8" i="8"/>
  <c r="DQ13" i="8"/>
  <c r="DR20" i="8"/>
  <c r="DN29" i="8"/>
  <c r="DM28" i="8"/>
  <c r="DL8" i="8"/>
  <c r="DJ13" i="8"/>
  <c r="DI20" i="8"/>
  <c r="DP29" i="8"/>
  <c r="DO7" i="8"/>
  <c r="DK13" i="8"/>
  <c r="DL18" i="8"/>
  <c r="DT26" i="8"/>
  <c r="DR6" i="8"/>
  <c r="DN12" i="8"/>
  <c r="DT17" i="8"/>
  <c r="DO25" i="8"/>
  <c r="DS32" i="8"/>
  <c r="DN42" i="8"/>
  <c r="DO39" i="8"/>
  <c r="DK32" i="8"/>
  <c r="DT22" i="8"/>
  <c r="DT29" i="8"/>
  <c r="DT39" i="8"/>
  <c r="DK40" i="8"/>
  <c r="DQ30" i="8"/>
  <c r="DI38" i="8"/>
  <c r="DJ64" i="8"/>
  <c r="DL20" i="8"/>
  <c r="DJ25" i="8"/>
  <c r="DP30" i="8"/>
  <c r="DL36" i="8"/>
  <c r="DQ42" i="8"/>
  <c r="DJ50" i="8"/>
  <c r="DN36" i="8"/>
  <c r="DO41" i="8"/>
  <c r="DT50" i="8"/>
  <c r="DI19" i="8"/>
  <c r="DO24" i="8"/>
  <c r="DK30" i="8"/>
  <c r="DI35" i="8"/>
  <c r="DJ40" i="8"/>
  <c r="DL49" i="8"/>
  <c r="DJ54" i="8"/>
  <c r="DI32" i="8"/>
  <c r="DO37" i="8"/>
  <c r="DJ44" i="8"/>
  <c r="DT54" i="8"/>
  <c r="DL50" i="8"/>
  <c r="DI61" i="8"/>
  <c r="DN43" i="8"/>
  <c r="DR49" i="8"/>
  <c r="DJ58" i="8"/>
  <c r="DI48" i="8"/>
  <c r="DJ55" i="8"/>
  <c r="DN40" i="8"/>
  <c r="DT45" i="8"/>
  <c r="DN51" i="8"/>
  <c r="DQ59" i="8"/>
  <c r="DL48" i="8"/>
  <c r="DS56" i="8"/>
  <c r="DO52" i="8"/>
  <c r="DL63" i="8"/>
  <c r="DI52" i="8"/>
  <c r="DO57" i="8"/>
  <c r="DI63" i="8"/>
  <c r="DT69" i="8"/>
  <c r="DP49" i="8"/>
  <c r="DL55" i="8"/>
  <c r="DJ60" i="8"/>
  <c r="DP65" i="8"/>
  <c r="DK73" i="8"/>
  <c r="DL69" i="8"/>
  <c r="DN55" i="8"/>
  <c r="DT60" i="8"/>
  <c r="DS67" i="8"/>
  <c r="DR90" i="8"/>
  <c r="DS53" i="8"/>
  <c r="DQ58" i="8"/>
  <c r="DI65" i="8"/>
  <c r="DS73" i="8"/>
  <c r="DO63" i="8"/>
  <c r="DN70" i="8"/>
  <c r="DI64" i="8"/>
  <c r="DT71" i="8"/>
  <c r="DT74" i="8"/>
  <c r="DP70" i="8"/>
  <c r="DI78" i="8"/>
  <c r="DL78" i="8"/>
  <c r="DK66" i="8"/>
  <c r="DI71" i="8"/>
  <c r="DQ77" i="8"/>
  <c r="DT62" i="8"/>
  <c r="DR67" i="8"/>
  <c r="DM73" i="8"/>
  <c r="DL75" i="8"/>
  <c r="DN88" i="8"/>
  <c r="DJ73" i="8"/>
  <c r="DP78" i="8"/>
  <c r="DO84" i="8"/>
  <c r="DM95" i="8"/>
  <c r="DJ90" i="8"/>
  <c r="DP75" i="8"/>
  <c r="DL81" i="8"/>
  <c r="DI87" i="8"/>
  <c r="DR95" i="8"/>
  <c r="DN83" i="8"/>
  <c r="DN92" i="8"/>
  <c r="DP86" i="8"/>
  <c r="DI98" i="8"/>
  <c r="DK79" i="8"/>
  <c r="DI85" i="8"/>
  <c r="DR93" i="8"/>
  <c r="DS89" i="8"/>
  <c r="DO95" i="8"/>
  <c r="DT93" i="8"/>
  <c r="DI105" i="8"/>
  <c r="DJ91" i="8"/>
  <c r="DI97" i="8"/>
  <c r="DQ84" i="8"/>
  <c r="DM90" i="8"/>
  <c r="DO96" i="8"/>
  <c r="DL83" i="8"/>
  <c r="DJ88" i="8"/>
  <c r="DP93" i="8"/>
  <c r="DP107" i="8"/>
  <c r="DJ96" i="8"/>
  <c r="DO103" i="8"/>
  <c r="DR101" i="8"/>
  <c r="DR113" i="8"/>
  <c r="DS97" i="8"/>
  <c r="DQ108" i="8"/>
  <c r="DT97" i="8"/>
  <c r="DT104" i="8"/>
  <c r="DJ103" i="8"/>
  <c r="DI100" i="8"/>
  <c r="DO105" i="8"/>
  <c r="DM111" i="8"/>
  <c r="DP101" i="8"/>
  <c r="DN107" i="8"/>
  <c r="DS119" i="8"/>
  <c r="DK115" i="8"/>
  <c r="DK112" i="8"/>
  <c r="DR98" i="8"/>
  <c r="DN104" i="8"/>
  <c r="DO109" i="8"/>
  <c r="DJ126" i="8"/>
  <c r="DK111" i="8"/>
  <c r="DI114" i="8"/>
  <c r="DJ128" i="8"/>
  <c r="DN111" i="8"/>
  <c r="DJ119" i="8"/>
  <c r="DS132" i="8"/>
  <c r="DK123" i="8"/>
  <c r="DJ111" i="8"/>
  <c r="DL116" i="8"/>
  <c r="DS125" i="8"/>
  <c r="DK120" i="8"/>
  <c r="DN112" i="8"/>
  <c r="DT117" i="8"/>
  <c r="DN124" i="8"/>
  <c r="DT121" i="8"/>
  <c r="DO125" i="8"/>
  <c r="DK116" i="8"/>
  <c r="DM122" i="8"/>
  <c r="DI130" i="8"/>
  <c r="DT123" i="8"/>
  <c r="DN138" i="8"/>
  <c r="DR126" i="8"/>
  <c r="DT120" i="8"/>
  <c r="DR125" i="8"/>
  <c r="DI133" i="8"/>
  <c r="DM131" i="8"/>
  <c r="DK128" i="8"/>
  <c r="DM134" i="8"/>
  <c r="DR129" i="8"/>
  <c r="DO137" i="8"/>
  <c r="DP133" i="8"/>
  <c r="DL132" i="8"/>
  <c r="DQ138" i="8"/>
  <c r="DJ130" i="8"/>
  <c r="DK136" i="8"/>
  <c r="DT130" i="8"/>
  <c r="DM137" i="8"/>
  <c r="DN137" i="8"/>
  <c r="DS139" i="8"/>
  <c r="DP134" i="8"/>
  <c r="DL140" i="8"/>
  <c r="DP135" i="8"/>
  <c r="DL141" i="8"/>
  <c r="DN5" i="8"/>
  <c r="DS23" i="8"/>
  <c r="DI12" i="8"/>
  <c r="DP5" i="8"/>
  <c r="DT25" i="8"/>
  <c r="DI9" i="8"/>
  <c r="DT34" i="8"/>
  <c r="DI30" i="8"/>
  <c r="DT8" i="8"/>
  <c r="DR13" i="8"/>
  <c r="DM8" i="8"/>
  <c r="DS13" i="8"/>
  <c r="DP19" i="8"/>
  <c r="DS29" i="8"/>
  <c r="DP7" i="8"/>
  <c r="DL13" i="8"/>
  <c r="DM18" i="8"/>
  <c r="DJ28" i="8"/>
  <c r="DO34" i="8"/>
  <c r="DK50" i="8"/>
  <c r="DK41" i="8"/>
  <c r="DN33" i="8"/>
  <c r="DM23" i="8"/>
  <c r="DN30" i="8"/>
  <c r="DQ41" i="8"/>
  <c r="DR43" i="8"/>
  <c r="DO31" i="8"/>
  <c r="DO40" i="8"/>
  <c r="DN15" i="8"/>
  <c r="DT20" i="8"/>
  <c r="DR25" i="8"/>
  <c r="DN31" i="8"/>
  <c r="DT36" i="8"/>
  <c r="DJ43" i="8"/>
  <c r="DP31" i="8"/>
  <c r="DL37" i="8"/>
  <c r="DI42" i="8"/>
  <c r="DS62" i="8"/>
  <c r="DQ19" i="8"/>
  <c r="DM25" i="8"/>
  <c r="DS30" i="8"/>
  <c r="DQ35" i="8"/>
  <c r="DP41" i="8"/>
  <c r="DS52" i="8"/>
  <c r="DT58" i="8"/>
  <c r="DQ32" i="8"/>
  <c r="DM38" i="8"/>
  <c r="DN49" i="8"/>
  <c r="DR55" i="8"/>
  <c r="DI51" i="8"/>
  <c r="DT64" i="8"/>
  <c r="DL44" i="8"/>
  <c r="DO50" i="8"/>
  <c r="DJ59" i="8"/>
  <c r="DS48" i="8"/>
  <c r="DO56" i="8"/>
  <c r="DL41" i="8"/>
  <c r="DJ46" i="8"/>
  <c r="DL52" i="8"/>
  <c r="DQ61" i="8"/>
  <c r="DJ49" i="8"/>
  <c r="DN57" i="8"/>
  <c r="DJ53" i="8"/>
  <c r="DL65" i="8"/>
  <c r="DQ52" i="8"/>
  <c r="DM58" i="8"/>
  <c r="DS63" i="8"/>
  <c r="DR70" i="8"/>
  <c r="DN50" i="8"/>
  <c r="DT55" i="8"/>
  <c r="DR60" i="8"/>
  <c r="DI66" i="8"/>
  <c r="DS81" i="8"/>
  <c r="DI70" i="8"/>
  <c r="DL56" i="8"/>
  <c r="DJ61" i="8"/>
  <c r="DK68" i="8"/>
  <c r="DK49" i="8"/>
  <c r="DI54" i="8"/>
  <c r="DO59" i="8"/>
  <c r="DS65" i="8"/>
  <c r="DQ74" i="8"/>
  <c r="DR64" i="8"/>
  <c r="DS71" i="8"/>
  <c r="DS64" i="8"/>
  <c r="DM75" i="8"/>
  <c r="DO75" i="8"/>
  <c r="DN71" i="8"/>
  <c r="DT79" i="8"/>
  <c r="DJ80" i="8"/>
  <c r="DS66" i="8"/>
  <c r="DQ71" i="8"/>
  <c r="DN78" i="8"/>
  <c r="DJ63" i="8"/>
  <c r="DP68" i="8"/>
  <c r="DO74" i="8"/>
  <c r="DJ76" i="8"/>
  <c r="DO88" i="8"/>
  <c r="DR73" i="8"/>
  <c r="DN79" i="8"/>
  <c r="DM85" i="8"/>
  <c r="DM109" i="8"/>
  <c r="DK92" i="8"/>
  <c r="DN76" i="8"/>
  <c r="DT81" i="8"/>
  <c r="DT88" i="8"/>
  <c r="DO97" i="8"/>
  <c r="DT84" i="8"/>
  <c r="DM93" i="8"/>
  <c r="DM87" i="8"/>
  <c r="DM74" i="8"/>
  <c r="DS79" i="8"/>
  <c r="DR86" i="8"/>
  <c r="DK85" i="8"/>
  <c r="DI90" i="8"/>
  <c r="DI96" i="8"/>
  <c r="DL94" i="8"/>
  <c r="DL96" i="8"/>
  <c r="DR91" i="8"/>
  <c r="DS98" i="8"/>
  <c r="DO85" i="8"/>
  <c r="DK91" i="8"/>
  <c r="DJ97" i="8"/>
  <c r="DT83" i="8"/>
  <c r="DR88" i="8"/>
  <c r="DQ94" i="8"/>
  <c r="DQ96" i="8"/>
  <c r="DR96" i="8"/>
  <c r="DM104" i="8"/>
  <c r="DO102" i="8"/>
  <c r="DP104" i="8"/>
  <c r="DK98" i="8"/>
  <c r="DP112" i="8"/>
  <c r="DL98" i="8"/>
  <c r="DQ105" i="8"/>
  <c r="DR105" i="8"/>
  <c r="DQ100" i="8"/>
  <c r="DK106" i="8"/>
  <c r="DQ112" i="8"/>
  <c r="DN102" i="8"/>
  <c r="DO108" i="8"/>
  <c r="DT122" i="8"/>
  <c r="DN117" i="8"/>
  <c r="DL114" i="8"/>
  <c r="DP99" i="8"/>
  <c r="DL105" i="8"/>
  <c r="DQ110" i="8"/>
  <c r="DI106" i="8"/>
  <c r="DM112" i="8"/>
  <c r="DT114" i="8"/>
  <c r="DN106" i="8"/>
  <c r="DO112" i="8"/>
  <c r="DQ120" i="8"/>
  <c r="DS136" i="8"/>
  <c r="DO124" i="8"/>
  <c r="DS111" i="8"/>
  <c r="DR117" i="8"/>
  <c r="DQ127" i="8"/>
  <c r="DS121" i="8"/>
  <c r="DL113" i="8"/>
  <c r="DJ118" i="8"/>
  <c r="DL125" i="8"/>
  <c r="DJ122" i="8"/>
  <c r="DM126" i="8"/>
  <c r="DS116" i="8"/>
  <c r="DJ123" i="8"/>
  <c r="DK131" i="8"/>
  <c r="DJ124" i="8"/>
  <c r="DJ140" i="8"/>
  <c r="DL127" i="8"/>
  <c r="DJ121" i="8"/>
  <c r="DI126" i="8"/>
  <c r="DL126" i="8"/>
  <c r="DJ132" i="8"/>
  <c r="DS128" i="8"/>
  <c r="DI135" i="8"/>
  <c r="DL130" i="8"/>
  <c r="DQ139" i="8"/>
  <c r="DT135" i="8"/>
  <c r="DT132" i="8"/>
  <c r="DO140" i="8"/>
  <c r="DR130" i="8"/>
  <c r="DI137" i="8"/>
  <c r="DJ131" i="8"/>
  <c r="DK138" i="8"/>
  <c r="DL138" i="8"/>
  <c r="DI140" i="8"/>
  <c r="DN135" i="8"/>
  <c r="DT140" i="8"/>
  <c r="DN136" i="8"/>
  <c r="DT141" i="8"/>
  <c r="CO7" i="6"/>
  <c r="DA7" i="6" s="1"/>
  <c r="CT8" i="6"/>
  <c r="DF8" i="6" s="1"/>
  <c r="CT37" i="6"/>
  <c r="DF37" i="6" s="1"/>
  <c r="CL32" i="6"/>
  <c r="CX32" i="6" s="1"/>
  <c r="CV68" i="6"/>
  <c r="DH68" i="6" s="1"/>
  <c r="CN11" i="6"/>
  <c r="CZ11" i="6" s="1"/>
  <c r="CK29" i="6"/>
  <c r="CW29" i="6" s="1"/>
  <c r="CV39" i="6"/>
  <c r="DH39" i="6" s="1"/>
  <c r="CS70" i="6"/>
  <c r="DE70" i="6" s="1"/>
  <c r="CO50" i="6"/>
  <c r="DA50" i="6" s="1"/>
  <c r="CQ17" i="6"/>
  <c r="DC17" i="6" s="1"/>
  <c r="CL25" i="6"/>
  <c r="CX25" i="6" s="1"/>
  <c r="CR49" i="6"/>
  <c r="DD49" i="6" s="1"/>
  <c r="CO71" i="6"/>
  <c r="DA71" i="6" s="1"/>
  <c r="CS57" i="6"/>
  <c r="DE57" i="6" s="1"/>
  <c r="CR42" i="6"/>
  <c r="DD42" i="6" s="1"/>
  <c r="CO84" i="6"/>
  <c r="DA84" i="6" s="1"/>
  <c r="DM84" i="6" s="1"/>
  <c r="CO24" i="6"/>
  <c r="DA24" i="6" s="1"/>
  <c r="CK57" i="6"/>
  <c r="CW57" i="6" s="1"/>
  <c r="CO6" i="6"/>
  <c r="DA6" i="6" s="1"/>
  <c r="DM6" i="6" s="1"/>
  <c r="CU13" i="6"/>
  <c r="DG13" i="6" s="1"/>
  <c r="CL26" i="6"/>
  <c r="CX26" i="6" s="1"/>
  <c r="CT43" i="6"/>
  <c r="DF43" i="6" s="1"/>
  <c r="CM98" i="6"/>
  <c r="CY98" i="6" s="1"/>
  <c r="CL23" i="6"/>
  <c r="CX23" i="6" s="1"/>
  <c r="CS8" i="6"/>
  <c r="DE8" i="6" s="1"/>
  <c r="CS16" i="6"/>
  <c r="DE16" i="6" s="1"/>
  <c r="CL29" i="6"/>
  <c r="CX29" i="6" s="1"/>
  <c r="CM35" i="6"/>
  <c r="CY35" i="6" s="1"/>
  <c r="CL110" i="6"/>
  <c r="CX110" i="6" s="1"/>
  <c r="CK5" i="6"/>
  <c r="CW5" i="6" s="1"/>
  <c r="CR20" i="6"/>
  <c r="DD20" i="6" s="1"/>
  <c r="CO35" i="6"/>
  <c r="DA35" i="6" s="1"/>
  <c r="CK67" i="6"/>
  <c r="CW67" i="6" s="1"/>
  <c r="CK117" i="6"/>
  <c r="CW117" i="6" s="1"/>
  <c r="CQ9" i="6"/>
  <c r="DC9" i="6" s="1"/>
  <c r="CS9" i="6"/>
  <c r="DE9" i="6" s="1"/>
  <c r="CO17" i="6"/>
  <c r="DA17" i="6" s="1"/>
  <c r="CP6" i="6"/>
  <c r="DB6" i="6" s="1"/>
  <c r="CT12" i="6"/>
  <c r="DF12" i="6" s="1"/>
  <c r="CU6" i="6"/>
  <c r="DG6" i="6" s="1"/>
  <c r="CP5" i="6"/>
  <c r="DB5" i="6" s="1"/>
  <c r="CN28" i="6"/>
  <c r="CZ28" i="6" s="1"/>
  <c r="CN46" i="6"/>
  <c r="CZ46" i="6" s="1"/>
  <c r="DL46" i="6" s="1"/>
  <c r="CQ26" i="6"/>
  <c r="DC26" i="6" s="1"/>
  <c r="CK26" i="6"/>
  <c r="CW26" i="6" s="1"/>
  <c r="CS31" i="6"/>
  <c r="DE31" i="6" s="1"/>
  <c r="CO38" i="6"/>
  <c r="DA38" i="6" s="1"/>
  <c r="CT57" i="6"/>
  <c r="DF57" i="6" s="1"/>
  <c r="CT80" i="6"/>
  <c r="DF80" i="6" s="1"/>
  <c r="CN87" i="6"/>
  <c r="CZ87" i="6" s="1"/>
  <c r="CO126" i="6"/>
  <c r="DA126" i="6" s="1"/>
  <c r="DM126" i="6" s="1"/>
  <c r="CU11" i="6"/>
  <c r="DG11" i="6" s="1"/>
  <c r="CQ10" i="6"/>
  <c r="DC10" i="6" s="1"/>
  <c r="CR6" i="6"/>
  <c r="DD6" i="6" s="1"/>
  <c r="CO16" i="6"/>
  <c r="DA16" i="6" s="1"/>
  <c r="CN5" i="6"/>
  <c r="CZ5" i="6" s="1"/>
  <c r="CM10" i="6"/>
  <c r="CY10" i="6" s="1"/>
  <c r="CT7" i="6"/>
  <c r="DF7" i="6" s="1"/>
  <c r="CV29" i="6"/>
  <c r="DH29" i="6" s="1"/>
  <c r="CQ22" i="6"/>
  <c r="DC22" i="6" s="1"/>
  <c r="CU44" i="6"/>
  <c r="DG44" i="6" s="1"/>
  <c r="CS26" i="6"/>
  <c r="DE26" i="6" s="1"/>
  <c r="CU42" i="6"/>
  <c r="DG42" i="6" s="1"/>
  <c r="CM63" i="6"/>
  <c r="CY63" i="6" s="1"/>
  <c r="CT55" i="6"/>
  <c r="DF55" i="6" s="1"/>
  <c r="CL74" i="6"/>
  <c r="CX74" i="6" s="1"/>
  <c r="CS99" i="6"/>
  <c r="DE99" i="6" s="1"/>
  <c r="CS118" i="6"/>
  <c r="DE118" i="6" s="1"/>
  <c r="CM15" i="6"/>
  <c r="CY15" i="6" s="1"/>
  <c r="CO15" i="6"/>
  <c r="DA15" i="6" s="1"/>
  <c r="CL9" i="6"/>
  <c r="CX9" i="6" s="1"/>
  <c r="CK6" i="6"/>
  <c r="CW6" i="6" s="1"/>
  <c r="DI6" i="6" s="1"/>
  <c r="CT10" i="6"/>
  <c r="DF10" i="6" s="1"/>
  <c r="CM14" i="6"/>
  <c r="CY14" i="6" s="1"/>
  <c r="CR12" i="6"/>
  <c r="DD12" i="6" s="1"/>
  <c r="CP18" i="6"/>
  <c r="DB18" i="6" s="1"/>
  <c r="CM44" i="6"/>
  <c r="CY44" i="6" s="1"/>
  <c r="CK32" i="6"/>
  <c r="CW32" i="6" s="1"/>
  <c r="CQ43" i="6"/>
  <c r="DC43" i="6" s="1"/>
  <c r="CL57" i="6"/>
  <c r="CX57" i="6" s="1"/>
  <c r="CU58" i="6"/>
  <c r="DG58" i="6" s="1"/>
  <c r="CS73" i="6"/>
  <c r="DE73" i="6" s="1"/>
  <c r="CU81" i="6"/>
  <c r="DG81" i="6" s="1"/>
  <c r="CP105" i="6"/>
  <c r="DB105" i="6" s="1"/>
  <c r="CS129" i="6"/>
  <c r="DE129" i="6" s="1"/>
  <c r="CO14" i="6"/>
  <c r="DA14" i="6" s="1"/>
  <c r="CU12" i="6"/>
  <c r="DG12" i="6" s="1"/>
  <c r="CU5" i="6"/>
  <c r="DG5" i="6" s="1"/>
  <c r="CR7" i="6"/>
  <c r="DD7" i="6" s="1"/>
  <c r="CK11" i="6"/>
  <c r="CW11" i="6" s="1"/>
  <c r="CU36" i="6"/>
  <c r="DG36" i="6" s="1"/>
  <c r="CO26" i="6"/>
  <c r="DA26" i="6" s="1"/>
  <c r="CR25" i="6"/>
  <c r="DD25" i="6" s="1"/>
  <c r="CK34" i="6"/>
  <c r="CW34" i="6" s="1"/>
  <c r="CK43" i="6"/>
  <c r="CW43" i="6" s="1"/>
  <c r="CM57" i="6"/>
  <c r="CY57" i="6" s="1"/>
  <c r="CP72" i="6"/>
  <c r="DB72" i="6" s="1"/>
  <c r="CM123" i="6"/>
  <c r="CY123" i="6" s="1"/>
  <c r="CU18" i="6"/>
  <c r="DG18" i="6" s="1"/>
  <c r="CQ16" i="6"/>
  <c r="DC16" i="6" s="1"/>
  <c r="CL13" i="6"/>
  <c r="CX13" i="6" s="1"/>
  <c r="CM9" i="6"/>
  <c r="CY9" i="6" s="1"/>
  <c r="CR11" i="6"/>
  <c r="DD11" i="6" s="1"/>
  <c r="CT19" i="6"/>
  <c r="DF19" i="6" s="1"/>
  <c r="CL15" i="6"/>
  <c r="CX15" i="6" s="1"/>
  <c r="CV19" i="6"/>
  <c r="DH19" i="6" s="1"/>
  <c r="CT21" i="6"/>
  <c r="DF21" i="6" s="1"/>
  <c r="CS23" i="6"/>
  <c r="DE23" i="6" s="1"/>
  <c r="CQ50" i="6"/>
  <c r="DC50" i="6" s="1"/>
  <c r="CP33" i="6"/>
  <c r="DB33" i="6" s="1"/>
  <c r="CR54" i="6"/>
  <c r="DD54" i="6" s="1"/>
  <c r="CU74" i="6"/>
  <c r="DG74" i="6" s="1"/>
  <c r="CL79" i="6"/>
  <c r="CX79" i="6" s="1"/>
  <c r="CO103" i="6"/>
  <c r="DA103" i="6" s="1"/>
  <c r="CK125" i="6"/>
  <c r="CW125" i="6" s="1"/>
  <c r="CP7" i="6"/>
  <c r="DB7" i="6" s="1"/>
  <c r="CL11" i="6"/>
  <c r="CX11" i="6" s="1"/>
  <c r="CV98" i="6"/>
  <c r="DH98" i="6" s="1"/>
  <c r="CV15" i="6"/>
  <c r="DH15" i="6" s="1"/>
  <c r="CO22" i="6"/>
  <c r="DA22" i="6" s="1"/>
  <c r="CT13" i="6"/>
  <c r="DF13" i="6" s="1"/>
  <c r="CM13" i="6"/>
  <c r="CY13" i="6" s="1"/>
  <c r="CL14" i="6"/>
  <c r="CX14" i="6" s="1"/>
  <c r="CS20" i="6"/>
  <c r="DE20" i="6" s="1"/>
  <c r="CS24" i="6"/>
  <c r="DE24" i="6" s="1"/>
  <c r="CP22" i="6"/>
  <c r="DB22" i="6" s="1"/>
  <c r="CV24" i="6"/>
  <c r="DH24" i="6" s="1"/>
  <c r="CQ66" i="6"/>
  <c r="DC66" i="6" s="1"/>
  <c r="DO66" i="6" s="1"/>
  <c r="CR39" i="6"/>
  <c r="DD39" i="6" s="1"/>
  <c r="CR36" i="6"/>
  <c r="DD36" i="6" s="1"/>
  <c r="CK54" i="6"/>
  <c r="CW54" i="6" s="1"/>
  <c r="CU76" i="6"/>
  <c r="DG76" i="6" s="1"/>
  <c r="CO86" i="6"/>
  <c r="DA86" i="6" s="1"/>
  <c r="CL112" i="6"/>
  <c r="CX112" i="6" s="1"/>
  <c r="CS137" i="6"/>
  <c r="DE137" i="6" s="1"/>
  <c r="CR5" i="6"/>
  <c r="DD5" i="6" s="1"/>
  <c r="CO10" i="6"/>
  <c r="DA10" i="6" s="1"/>
  <c r="CU15" i="6"/>
  <c r="DG15" i="6" s="1"/>
  <c r="CS5" i="6"/>
  <c r="DE5" i="6" s="1"/>
  <c r="CO11" i="6"/>
  <c r="DA11" i="6" s="1"/>
  <c r="CP17" i="6"/>
  <c r="DB17" i="6" s="1"/>
  <c r="CV11" i="6"/>
  <c r="DH11" i="6" s="1"/>
  <c r="CN8" i="6"/>
  <c r="CZ8" i="6" s="1"/>
  <c r="CR14" i="6"/>
  <c r="DD14" i="6" s="1"/>
  <c r="DP14" i="6" s="1"/>
  <c r="CV7" i="6"/>
  <c r="DH7" i="6" s="1"/>
  <c r="CQ7" i="6"/>
  <c r="DC7" i="6" s="1"/>
  <c r="CK14" i="6"/>
  <c r="CW14" i="6" s="1"/>
  <c r="CV5" i="6"/>
  <c r="DH5" i="6" s="1"/>
  <c r="CN13" i="6"/>
  <c r="CZ13" i="6" s="1"/>
  <c r="CR9" i="6"/>
  <c r="DD9" i="6" s="1"/>
  <c r="CS11" i="6"/>
  <c r="DE11" i="6" s="1"/>
  <c r="CP28" i="6"/>
  <c r="DB28" i="6" s="1"/>
  <c r="CN6" i="6"/>
  <c r="CZ6" i="6" s="1"/>
  <c r="CP13" i="6"/>
  <c r="DB13" i="6" s="1"/>
  <c r="CN22" i="6"/>
  <c r="CZ22" i="6" s="1"/>
  <c r="CO31" i="6"/>
  <c r="DA31" i="6" s="1"/>
  <c r="DM31" i="6" s="1"/>
  <c r="CL20" i="6"/>
  <c r="CX20" i="6" s="1"/>
  <c r="CR31" i="6"/>
  <c r="DD31" i="6" s="1"/>
  <c r="CM27" i="6"/>
  <c r="CY27" i="6" s="1"/>
  <c r="CQ29" i="6"/>
  <c r="DC29" i="6" s="1"/>
  <c r="DO29" i="6" s="1"/>
  <c r="CR29" i="6"/>
  <c r="DD29" i="6" s="1"/>
  <c r="CM36" i="6"/>
  <c r="CY36" i="6" s="1"/>
  <c r="CV35" i="6"/>
  <c r="DH35" i="6" s="1"/>
  <c r="DT35" i="6" s="1"/>
  <c r="CU29" i="6"/>
  <c r="DG29" i="6" s="1"/>
  <c r="CN51" i="6"/>
  <c r="CZ51" i="6" s="1"/>
  <c r="CQ28" i="6"/>
  <c r="DC28" i="6" s="1"/>
  <c r="CQ46" i="6"/>
  <c r="DC46" i="6" s="1"/>
  <c r="CP37" i="6"/>
  <c r="DB37" i="6" s="1"/>
  <c r="DN37" i="6" s="1"/>
  <c r="CK44" i="6"/>
  <c r="CW44" i="6" s="1"/>
  <c r="CP47" i="6"/>
  <c r="DB47" i="6" s="1"/>
  <c r="CV45" i="6"/>
  <c r="DH45" i="6" s="1"/>
  <c r="CL63" i="6"/>
  <c r="CX63" i="6" s="1"/>
  <c r="DJ63" i="6" s="1"/>
  <c r="CL61" i="6"/>
  <c r="CX61" i="6" s="1"/>
  <c r="CT73" i="6"/>
  <c r="DF73" i="6" s="1"/>
  <c r="CT83" i="6"/>
  <c r="DF83" i="6" s="1"/>
  <c r="CM75" i="6"/>
  <c r="CY75" i="6" s="1"/>
  <c r="DK75" i="6" s="1"/>
  <c r="CK95" i="6"/>
  <c r="CW95" i="6" s="1"/>
  <c r="CT96" i="6"/>
  <c r="DF96" i="6" s="1"/>
  <c r="CK111" i="6"/>
  <c r="CW111" i="6" s="1"/>
  <c r="CV121" i="6"/>
  <c r="DH121" i="6" s="1"/>
  <c r="CT129" i="6"/>
  <c r="DF129" i="6" s="1"/>
  <c r="CQ5" i="6"/>
  <c r="DC5" i="6" s="1"/>
  <c r="CM11" i="6"/>
  <c r="CY11" i="6" s="1"/>
  <c r="CL16" i="6"/>
  <c r="CX16" i="6" s="1"/>
  <c r="CQ6" i="6"/>
  <c r="DC6" i="6" s="1"/>
  <c r="CM12" i="6"/>
  <c r="CY12" i="6" s="1"/>
  <c r="CK19" i="6"/>
  <c r="CW19" i="6" s="1"/>
  <c r="CL12" i="6"/>
  <c r="CX12" i="6" s="1"/>
  <c r="CV8" i="6"/>
  <c r="DH8" i="6" s="1"/>
  <c r="CR16" i="6"/>
  <c r="DD16" i="6" s="1"/>
  <c r="CP14" i="6"/>
  <c r="DB14" i="6" s="1"/>
  <c r="CO8" i="6"/>
  <c r="DA8" i="6" s="1"/>
  <c r="DM8" i="6" s="1"/>
  <c r="CQ15" i="6"/>
  <c r="DC15" i="6" s="1"/>
  <c r="CL6" i="6"/>
  <c r="CX6" i="6" s="1"/>
  <c r="CV13" i="6"/>
  <c r="DH13" i="6" s="1"/>
  <c r="CM6" i="6"/>
  <c r="CY6" i="6" s="1"/>
  <c r="CQ12" i="6"/>
  <c r="DC12" i="6" s="1"/>
  <c r="CV36" i="6"/>
  <c r="DH36" i="6" s="1"/>
  <c r="CL7" i="6"/>
  <c r="CX7" i="6" s="1"/>
  <c r="CN14" i="6"/>
  <c r="CZ14" i="6" s="1"/>
  <c r="CV22" i="6"/>
  <c r="DH22" i="6" s="1"/>
  <c r="CK33" i="6"/>
  <c r="CW33" i="6" s="1"/>
  <c r="CT20" i="6"/>
  <c r="DF20" i="6" s="1"/>
  <c r="CP43" i="6"/>
  <c r="DB43" i="6" s="1"/>
  <c r="CU31" i="6"/>
  <c r="DG31" i="6" s="1"/>
  <c r="CR30" i="6"/>
  <c r="DD30" i="6" s="1"/>
  <c r="CQ38" i="6"/>
  <c r="DC38" i="6" s="1"/>
  <c r="CS45" i="6"/>
  <c r="DE45" i="6" s="1"/>
  <c r="DQ45" i="6" s="1"/>
  <c r="CT36" i="6"/>
  <c r="DF36" i="6" s="1"/>
  <c r="CM33" i="6"/>
  <c r="CY33" i="6" s="1"/>
  <c r="CP36" i="6"/>
  <c r="DB36" i="6" s="1"/>
  <c r="CO29" i="6"/>
  <c r="DA29" i="6" s="1"/>
  <c r="CN56" i="6"/>
  <c r="CZ56" i="6" s="1"/>
  <c r="CT39" i="6"/>
  <c r="DF39" i="6" s="1"/>
  <c r="CQ45" i="6"/>
  <c r="DC45" i="6" s="1"/>
  <c r="CV52" i="6"/>
  <c r="DH52" i="6" s="1"/>
  <c r="CR51" i="6"/>
  <c r="DD51" i="6" s="1"/>
  <c r="CP66" i="6"/>
  <c r="DB66" i="6" s="1"/>
  <c r="CR69" i="6"/>
  <c r="DD69" i="6" s="1"/>
  <c r="CO81" i="6"/>
  <c r="DA81" i="6" s="1"/>
  <c r="CM80" i="6"/>
  <c r="CY80" i="6" s="1"/>
  <c r="CQ93" i="6"/>
  <c r="DC93" i="6" s="1"/>
  <c r="CS89" i="6"/>
  <c r="DE89" i="6" s="1"/>
  <c r="CP98" i="6"/>
  <c r="DB98" i="6" s="1"/>
  <c r="CP112" i="6"/>
  <c r="DB112" i="6" s="1"/>
  <c r="CN126" i="6"/>
  <c r="CZ126" i="6" s="1"/>
  <c r="CN132" i="6"/>
  <c r="CZ132" i="6" s="1"/>
  <c r="CM7" i="6"/>
  <c r="CY7" i="6" s="1"/>
  <c r="CK12" i="6"/>
  <c r="CW12" i="6" s="1"/>
  <c r="CV25" i="6"/>
  <c r="DH25" i="6" s="1"/>
  <c r="CM8" i="6"/>
  <c r="CY8" i="6" s="1"/>
  <c r="CK13" i="6"/>
  <c r="CW13" i="6" s="1"/>
  <c r="CU23" i="6"/>
  <c r="DG23" i="6" s="1"/>
  <c r="CV18" i="6"/>
  <c r="DH18" i="6" s="1"/>
  <c r="CR10" i="6"/>
  <c r="DD10" i="6" s="1"/>
  <c r="CL19" i="6"/>
  <c r="CX19" i="6" s="1"/>
  <c r="CL30" i="6"/>
  <c r="CX30" i="6" s="1"/>
  <c r="CK10" i="6"/>
  <c r="CW10" i="6" s="1"/>
  <c r="CM19" i="6"/>
  <c r="CY19" i="6" s="1"/>
  <c r="CP8" i="6"/>
  <c r="DB8" i="6" s="1"/>
  <c r="DN8" i="6" s="1"/>
  <c r="CR15" i="6"/>
  <c r="DD15" i="6" s="1"/>
  <c r="CK7" i="6"/>
  <c r="CW7" i="6" s="1"/>
  <c r="CU14" i="6"/>
  <c r="DG14" i="6" s="1"/>
  <c r="DS14" i="6" s="1"/>
  <c r="CK41" i="6"/>
  <c r="CW41" i="6" s="1"/>
  <c r="CR8" i="6"/>
  <c r="DD8" i="6" s="1"/>
  <c r="CT15" i="6"/>
  <c r="DF15" i="6" s="1"/>
  <c r="CR24" i="6"/>
  <c r="DD24" i="6" s="1"/>
  <c r="CS37" i="6"/>
  <c r="DE37" i="6" s="1"/>
  <c r="CN23" i="6"/>
  <c r="CZ23" i="6" s="1"/>
  <c r="CQ55" i="6"/>
  <c r="DC55" i="6" s="1"/>
  <c r="CM47" i="6"/>
  <c r="CY47" i="6" s="1"/>
  <c r="CU17" i="6"/>
  <c r="DG17" i="6" s="1"/>
  <c r="CV17" i="6"/>
  <c r="DH17" i="6" s="1"/>
  <c r="CQ24" i="6"/>
  <c r="DC24" i="6" s="1"/>
  <c r="CN43" i="6"/>
  <c r="CZ43" i="6" s="1"/>
  <c r="CM37" i="6"/>
  <c r="CY37" i="6" s="1"/>
  <c r="CN41" i="6"/>
  <c r="CZ41" i="6" s="1"/>
  <c r="CK35" i="6"/>
  <c r="CW35" i="6" s="1"/>
  <c r="CN26" i="6"/>
  <c r="CZ26" i="6" s="1"/>
  <c r="CR44" i="6"/>
  <c r="DD44" i="6" s="1"/>
  <c r="CV54" i="6"/>
  <c r="DH54" i="6" s="1"/>
  <c r="CK60" i="6"/>
  <c r="CW60" i="6" s="1"/>
  <c r="CM64" i="6"/>
  <c r="CY64" i="6" s="1"/>
  <c r="CT60" i="6"/>
  <c r="DF60" i="6" s="1"/>
  <c r="DR60" i="6" s="1"/>
  <c r="CQ65" i="6"/>
  <c r="DC65" i="6" s="1"/>
  <c r="CS81" i="6"/>
  <c r="DE81" i="6" s="1"/>
  <c r="CT78" i="6"/>
  <c r="DF78" i="6" s="1"/>
  <c r="CV89" i="6"/>
  <c r="DH89" i="6" s="1"/>
  <c r="CQ104" i="6"/>
  <c r="DC104" i="6" s="1"/>
  <c r="CU97" i="6"/>
  <c r="DG97" i="6" s="1"/>
  <c r="CP113" i="6"/>
  <c r="DB113" i="6" s="1"/>
  <c r="CT124" i="6"/>
  <c r="DF124" i="6" s="1"/>
  <c r="CT135" i="6"/>
  <c r="DF135" i="6" s="1"/>
  <c r="CU7" i="6"/>
  <c r="DG7" i="6" s="1"/>
  <c r="CS12" i="6"/>
  <c r="DE12" i="6" s="1"/>
  <c r="CL8" i="6"/>
  <c r="CX8" i="6" s="1"/>
  <c r="CU8" i="6"/>
  <c r="DG8" i="6" s="1"/>
  <c r="CS13" i="6"/>
  <c r="DE13" i="6" s="1"/>
  <c r="CV27" i="6"/>
  <c r="DH27" i="6" s="1"/>
  <c r="CL5" i="6"/>
  <c r="CX5" i="6" s="1"/>
  <c r="CP11" i="6"/>
  <c r="DB11" i="6" s="1"/>
  <c r="CQ21" i="6"/>
  <c r="DC21" i="6" s="1"/>
  <c r="CP32" i="6"/>
  <c r="DB32" i="6" s="1"/>
  <c r="CS10" i="6"/>
  <c r="DE10" i="6" s="1"/>
  <c r="CP31" i="6"/>
  <c r="DB31" i="6" s="1"/>
  <c r="CN9" i="6"/>
  <c r="CZ9" i="6" s="1"/>
  <c r="CT16" i="6"/>
  <c r="DF16" i="6" s="1"/>
  <c r="CQ8" i="6"/>
  <c r="DC8" i="6" s="1"/>
  <c r="CK15" i="6"/>
  <c r="CW15" i="6" s="1"/>
  <c r="CK48" i="6"/>
  <c r="CW48" i="6" s="1"/>
  <c r="CN10" i="6"/>
  <c r="CZ10" i="6" s="1"/>
  <c r="CK16" i="6"/>
  <c r="CW16" i="6" s="1"/>
  <c r="CK25" i="6"/>
  <c r="CW25" i="6" s="1"/>
  <c r="CQ42" i="6"/>
  <c r="DC42" i="6" s="1"/>
  <c r="CV23" i="6"/>
  <c r="DH23" i="6" s="1"/>
  <c r="CQ18" i="6"/>
  <c r="DC18" i="6" s="1"/>
  <c r="CL17" i="6"/>
  <c r="CX17" i="6" s="1"/>
  <c r="CK18" i="6"/>
  <c r="CW18" i="6" s="1"/>
  <c r="CV21" i="6"/>
  <c r="DH21" i="6" s="1"/>
  <c r="CM28" i="6"/>
  <c r="CY28" i="6" s="1"/>
  <c r="CV43" i="6"/>
  <c r="DH43" i="6" s="1"/>
  <c r="CO40" i="6"/>
  <c r="DA40" i="6" s="1"/>
  <c r="CR43" i="6"/>
  <c r="DD43" i="6" s="1"/>
  <c r="CQ36" i="6"/>
  <c r="DC36" i="6" s="1"/>
  <c r="CP29" i="6"/>
  <c r="DB29" i="6" s="1"/>
  <c r="CT48" i="6"/>
  <c r="DF48" i="6" s="1"/>
  <c r="CO58" i="6"/>
  <c r="DA58" i="6" s="1"/>
  <c r="CO48" i="6"/>
  <c r="DA48" i="6" s="1"/>
  <c r="CK47" i="6"/>
  <c r="CW47" i="6" s="1"/>
  <c r="CN63" i="6"/>
  <c r="CZ63" i="6" s="1"/>
  <c r="CR59" i="6"/>
  <c r="DD59" i="6" s="1"/>
  <c r="CN73" i="6"/>
  <c r="CZ73" i="6" s="1"/>
  <c r="DL73" i="6" s="1"/>
  <c r="CV81" i="6"/>
  <c r="DH81" i="6" s="1"/>
  <c r="CV101" i="6"/>
  <c r="DH101" i="6" s="1"/>
  <c r="CQ101" i="6"/>
  <c r="DC101" i="6" s="1"/>
  <c r="CK98" i="6"/>
  <c r="CW98" i="6" s="1"/>
  <c r="CN127" i="6"/>
  <c r="CZ127" i="6" s="1"/>
  <c r="CM124" i="6"/>
  <c r="CY124" i="6" s="1"/>
  <c r="CP141" i="6"/>
  <c r="DB141" i="6" s="1"/>
  <c r="CK8" i="6"/>
  <c r="CW8" i="6" s="1"/>
  <c r="CQ13" i="6"/>
  <c r="DC13" i="6" s="1"/>
  <c r="CP10" i="6"/>
  <c r="DB10" i="6" s="1"/>
  <c r="CK9" i="6"/>
  <c r="CW9" i="6" s="1"/>
  <c r="CQ14" i="6"/>
  <c r="DC14" i="6" s="1"/>
  <c r="CN7" i="6"/>
  <c r="CZ7" i="6" s="1"/>
  <c r="CT5" i="6"/>
  <c r="DF5" i="6" s="1"/>
  <c r="CN12" i="6"/>
  <c r="CZ12" i="6" s="1"/>
  <c r="CL33" i="6"/>
  <c r="CX33" i="6" s="1"/>
  <c r="CM5" i="6"/>
  <c r="CY5" i="6" s="1"/>
  <c r="CQ11" i="6"/>
  <c r="DC11" i="6" s="1"/>
  <c r="CO43" i="6"/>
  <c r="DA43" i="6" s="1"/>
  <c r="CL10" i="6"/>
  <c r="CX10" i="6" s="1"/>
  <c r="CM18" i="6"/>
  <c r="CY18" i="6" s="1"/>
  <c r="CO9" i="6"/>
  <c r="DA9" i="6" s="1"/>
  <c r="CN18" i="6"/>
  <c r="CZ18" i="6" s="1"/>
  <c r="CP55" i="6"/>
  <c r="DB55" i="6" s="1"/>
  <c r="CV10" i="6"/>
  <c r="DH10" i="6" s="1"/>
  <c r="CU19" i="6"/>
  <c r="DG19" i="6" s="1"/>
  <c r="CT25" i="6"/>
  <c r="DF25" i="6" s="1"/>
  <c r="CR17" i="6"/>
  <c r="DD17" i="6" s="1"/>
  <c r="CM25" i="6"/>
  <c r="CY25" i="6" s="1"/>
  <c r="CM20" i="6"/>
  <c r="CY20" i="6" s="1"/>
  <c r="CV20" i="6"/>
  <c r="DH20" i="6" s="1"/>
  <c r="CM21" i="6"/>
  <c r="CY21" i="6" s="1"/>
  <c r="CL22" i="6"/>
  <c r="CX22" i="6" s="1"/>
  <c r="CO39" i="6"/>
  <c r="DA39" i="6" s="1"/>
  <c r="CN50" i="6"/>
  <c r="CZ50" i="6" s="1"/>
  <c r="CM41" i="6"/>
  <c r="CY41" i="6" s="1"/>
  <c r="CR48" i="6"/>
  <c r="DD48" i="6" s="1"/>
  <c r="CK39" i="6"/>
  <c r="CW39" i="6" s="1"/>
  <c r="CV30" i="6"/>
  <c r="DH30" i="6" s="1"/>
  <c r="CO61" i="6"/>
  <c r="DA61" i="6" s="1"/>
  <c r="CS64" i="6"/>
  <c r="DE64" i="6" s="1"/>
  <c r="CM49" i="6"/>
  <c r="CY49" i="6" s="1"/>
  <c r="CM55" i="6"/>
  <c r="CY55" i="6" s="1"/>
  <c r="CV72" i="6"/>
  <c r="DH72" i="6" s="1"/>
  <c r="CN61" i="6"/>
  <c r="CZ61" i="6" s="1"/>
  <c r="CL72" i="6"/>
  <c r="CX72" i="6" s="1"/>
  <c r="CO89" i="6"/>
  <c r="DA89" i="6" s="1"/>
  <c r="CV86" i="6"/>
  <c r="DH86" i="6" s="1"/>
  <c r="CL106" i="6"/>
  <c r="CX106" i="6" s="1"/>
  <c r="CS114" i="6"/>
  <c r="DE114" i="6" s="1"/>
  <c r="CK122" i="6"/>
  <c r="CW122" i="6" s="1"/>
  <c r="CR129" i="6"/>
  <c r="DD129" i="6" s="1"/>
  <c r="CV139" i="6"/>
  <c r="DH139" i="6" s="1"/>
  <c r="CL47" i="6"/>
  <c r="CX47" i="6" s="1"/>
  <c r="CU20" i="6"/>
  <c r="DG20" i="6" s="1"/>
  <c r="CN29" i="6"/>
  <c r="CZ29" i="6" s="1"/>
  <c r="CM51" i="6"/>
  <c r="CY51" i="6" s="1"/>
  <c r="CR22" i="6"/>
  <c r="DD22" i="6" s="1"/>
  <c r="CS33" i="6"/>
  <c r="DE33" i="6" s="1"/>
  <c r="CS18" i="6"/>
  <c r="DE18" i="6" s="1"/>
  <c r="DQ18" i="6" s="1"/>
  <c r="CO27" i="6"/>
  <c r="DA27" i="6" s="1"/>
  <c r="CP16" i="6"/>
  <c r="DB16" i="6" s="1"/>
  <c r="CT22" i="6"/>
  <c r="DF22" i="6" s="1"/>
  <c r="CK37" i="6"/>
  <c r="CW37" i="6" s="1"/>
  <c r="CT26" i="6"/>
  <c r="DF26" i="6" s="1"/>
  <c r="CP30" i="6"/>
  <c r="DB30" i="6" s="1"/>
  <c r="CR37" i="6"/>
  <c r="DD37" i="6" s="1"/>
  <c r="CT44" i="6"/>
  <c r="DF44" i="6" s="1"/>
  <c r="CQ27" i="6"/>
  <c r="DC27" i="6" s="1"/>
  <c r="CS34" i="6"/>
  <c r="DE34" i="6" s="1"/>
  <c r="CK42" i="6"/>
  <c r="CW42" i="6" s="1"/>
  <c r="CR53" i="6"/>
  <c r="DD53" i="6" s="1"/>
  <c r="CV41" i="6"/>
  <c r="DH41" i="6" s="1"/>
  <c r="CO51" i="6"/>
  <c r="DA51" i="6" s="1"/>
  <c r="CM30" i="6"/>
  <c r="CY30" i="6" s="1"/>
  <c r="CO37" i="6"/>
  <c r="DA37" i="6" s="1"/>
  <c r="DM37" i="6" s="1"/>
  <c r="CQ44" i="6"/>
  <c r="DC44" i="6" s="1"/>
  <c r="CU59" i="6"/>
  <c r="DG59" i="6" s="1"/>
  <c r="CL31" i="6"/>
  <c r="CX31" i="6" s="1"/>
  <c r="CV38" i="6"/>
  <c r="DH38" i="6" s="1"/>
  <c r="CP45" i="6"/>
  <c r="DB45" i="6" s="1"/>
  <c r="CU35" i="6"/>
  <c r="DG35" i="6" s="1"/>
  <c r="CV47" i="6"/>
  <c r="DH47" i="6" s="1"/>
  <c r="CK61" i="6"/>
  <c r="CW61" i="6" s="1"/>
  <c r="CS61" i="6"/>
  <c r="DE61" i="6" s="1"/>
  <c r="CS55" i="6"/>
  <c r="DE55" i="6" s="1"/>
  <c r="CQ51" i="6"/>
  <c r="DC51" i="6" s="1"/>
  <c r="CL46" i="6"/>
  <c r="CX46" i="6" s="1"/>
  <c r="CP71" i="6"/>
  <c r="DB71" i="6" s="1"/>
  <c r="CO59" i="6"/>
  <c r="DA59" i="6" s="1"/>
  <c r="CU67" i="6"/>
  <c r="DG67" i="6" s="1"/>
  <c r="CR66" i="6"/>
  <c r="DD66" i="6" s="1"/>
  <c r="CR78" i="6"/>
  <c r="DD78" i="6" s="1"/>
  <c r="CK62" i="6"/>
  <c r="CW62" i="6" s="1"/>
  <c r="CL62" i="6"/>
  <c r="CX62" i="6" s="1"/>
  <c r="CV76" i="6"/>
  <c r="DH76" i="6" s="1"/>
  <c r="CR68" i="6"/>
  <c r="DD68" i="6" s="1"/>
  <c r="CM77" i="6"/>
  <c r="CY77" i="6" s="1"/>
  <c r="CQ79" i="6"/>
  <c r="DC79" i="6" s="1"/>
  <c r="DO79" i="6" s="1"/>
  <c r="CS82" i="6"/>
  <c r="DE82" i="6" s="1"/>
  <c r="CQ87" i="6"/>
  <c r="DC87" i="6" s="1"/>
  <c r="CR83" i="6"/>
  <c r="DD83" i="6" s="1"/>
  <c r="CL87" i="6"/>
  <c r="CX87" i="6" s="1"/>
  <c r="CO87" i="6"/>
  <c r="DA87" i="6" s="1"/>
  <c r="DM87" i="6" s="1"/>
  <c r="CO108" i="6"/>
  <c r="DA108" i="6" s="1"/>
  <c r="CT99" i="6"/>
  <c r="DF99" i="6" s="1"/>
  <c r="CP106" i="6"/>
  <c r="DB106" i="6" s="1"/>
  <c r="CS102" i="6"/>
  <c r="DE102" i="6" s="1"/>
  <c r="CK107" i="6"/>
  <c r="CW107" i="6" s="1"/>
  <c r="CV117" i="6"/>
  <c r="DH117" i="6" s="1"/>
  <c r="CV118" i="6"/>
  <c r="DH118" i="6" s="1"/>
  <c r="CU118" i="6"/>
  <c r="DG118" i="6" s="1"/>
  <c r="CP125" i="6"/>
  <c r="DB125" i="6" s="1"/>
  <c r="CS130" i="6"/>
  <c r="DE130" i="6" s="1"/>
  <c r="CV132" i="6"/>
  <c r="DH132" i="6" s="1"/>
  <c r="CN135" i="6"/>
  <c r="CZ135" i="6" s="1"/>
  <c r="CO30" i="6"/>
  <c r="DA30" i="6" s="1"/>
  <c r="CP50" i="6"/>
  <c r="DB50" i="6" s="1"/>
  <c r="CK21" i="6"/>
  <c r="CW21" i="6" s="1"/>
  <c r="CQ30" i="6"/>
  <c r="DC30" i="6" s="1"/>
  <c r="CV16" i="6"/>
  <c r="DH16" i="6" s="1"/>
  <c r="CP23" i="6"/>
  <c r="DB23" i="6" s="1"/>
  <c r="CR34" i="6"/>
  <c r="DD34" i="6" s="1"/>
  <c r="CO20" i="6"/>
  <c r="DA20" i="6" s="1"/>
  <c r="CK28" i="6"/>
  <c r="CW28" i="6" s="1"/>
  <c r="CN17" i="6"/>
  <c r="CZ17" i="6" s="1"/>
  <c r="CP24" i="6"/>
  <c r="DB24" i="6" s="1"/>
  <c r="CR38" i="6"/>
  <c r="DD38" i="6" s="1"/>
  <c r="CR27" i="6"/>
  <c r="DD27" i="6" s="1"/>
  <c r="CV31" i="6"/>
  <c r="DH31" i="6" s="1"/>
  <c r="CP38" i="6"/>
  <c r="DB38" i="6" s="1"/>
  <c r="CR45" i="6"/>
  <c r="DD45" i="6" s="1"/>
  <c r="CM29" i="6"/>
  <c r="CY29" i="6" s="1"/>
  <c r="CQ35" i="6"/>
  <c r="DC35" i="6" s="1"/>
  <c r="CS42" i="6"/>
  <c r="DE42" i="6" s="1"/>
  <c r="CR35" i="6"/>
  <c r="DD35" i="6" s="1"/>
  <c r="CL42" i="6"/>
  <c r="CX42" i="6" s="1"/>
  <c r="CK52" i="6"/>
  <c r="CW52" i="6" s="1"/>
  <c r="CK31" i="6"/>
  <c r="CW31" i="6" s="1"/>
  <c r="CM38" i="6"/>
  <c r="CY38" i="6" s="1"/>
  <c r="CO45" i="6"/>
  <c r="DA45" i="6" s="1"/>
  <c r="CP25" i="6"/>
  <c r="DB25" i="6" s="1"/>
  <c r="CT31" i="6"/>
  <c r="DF31" i="6" s="1"/>
  <c r="CL39" i="6"/>
  <c r="CX39" i="6" s="1"/>
  <c r="CU47" i="6"/>
  <c r="DG47" i="6" s="1"/>
  <c r="CQ37" i="6"/>
  <c r="DC37" i="6" s="1"/>
  <c r="CU48" i="6"/>
  <c r="DG48" i="6" s="1"/>
  <c r="CK63" i="6"/>
  <c r="CW63" i="6" s="1"/>
  <c r="CL45" i="6"/>
  <c r="CX45" i="6" s="1"/>
  <c r="CS56" i="6"/>
  <c r="DE56" i="6" s="1"/>
  <c r="CU53" i="6"/>
  <c r="DG53" i="6" s="1"/>
  <c r="CP48" i="6"/>
  <c r="DB48" i="6" s="1"/>
  <c r="CM46" i="6"/>
  <c r="CY46" i="6" s="1"/>
  <c r="CS72" i="6"/>
  <c r="DE72" i="6" s="1"/>
  <c r="CN71" i="6"/>
  <c r="CZ71" i="6" s="1"/>
  <c r="CN69" i="6"/>
  <c r="CZ69" i="6" s="1"/>
  <c r="CP79" i="6"/>
  <c r="DB79" i="6" s="1"/>
  <c r="CQ63" i="6"/>
  <c r="DC63" i="6" s="1"/>
  <c r="CR67" i="6"/>
  <c r="DD67" i="6" s="1"/>
  <c r="CS77" i="6"/>
  <c r="DE77" i="6" s="1"/>
  <c r="CR72" i="6"/>
  <c r="DD72" i="6" s="1"/>
  <c r="CK78" i="6"/>
  <c r="CW78" i="6" s="1"/>
  <c r="CM81" i="6"/>
  <c r="CY81" i="6" s="1"/>
  <c r="CO90" i="6"/>
  <c r="DA90" i="6" s="1"/>
  <c r="CQ89" i="6"/>
  <c r="DC89" i="6" s="1"/>
  <c r="CN89" i="6"/>
  <c r="CZ89" i="6" s="1"/>
  <c r="CT91" i="6"/>
  <c r="DF91" i="6" s="1"/>
  <c r="CM88" i="6"/>
  <c r="CY88" i="6" s="1"/>
  <c r="CS103" i="6"/>
  <c r="DE103" i="6" s="1"/>
  <c r="CV102" i="6"/>
  <c r="DH102" i="6" s="1"/>
  <c r="CT108" i="6"/>
  <c r="DF108" i="6" s="1"/>
  <c r="CQ103" i="6"/>
  <c r="DC103" i="6" s="1"/>
  <c r="CO109" i="6"/>
  <c r="DA109" i="6" s="1"/>
  <c r="CL118" i="6"/>
  <c r="CX118" i="6" s="1"/>
  <c r="CT119" i="6"/>
  <c r="DF119" i="6" s="1"/>
  <c r="CQ124" i="6"/>
  <c r="DC124" i="6" s="1"/>
  <c r="CN123" i="6"/>
  <c r="CZ123" i="6" s="1"/>
  <c r="CU124" i="6"/>
  <c r="DG124" i="6" s="1"/>
  <c r="CT130" i="6"/>
  <c r="DF130" i="6" s="1"/>
  <c r="CN139" i="6"/>
  <c r="CZ139" i="6" s="1"/>
  <c r="CN33" i="6"/>
  <c r="CZ33" i="6" s="1"/>
  <c r="CM16" i="6"/>
  <c r="CY16" i="6" s="1"/>
  <c r="CO23" i="6"/>
  <c r="DA23" i="6" s="1"/>
  <c r="CQ33" i="6"/>
  <c r="DC33" i="6" s="1"/>
  <c r="DO33" i="6" s="1"/>
  <c r="CT17" i="6"/>
  <c r="DF17" i="6" s="1"/>
  <c r="CO25" i="6"/>
  <c r="DA25" i="6" s="1"/>
  <c r="CT41" i="6"/>
  <c r="DF41" i="6" s="1"/>
  <c r="CU21" i="6"/>
  <c r="DG21" i="6" s="1"/>
  <c r="CT30" i="6"/>
  <c r="DF30" i="6" s="1"/>
  <c r="CT18" i="6"/>
  <c r="DF18" i="6" s="1"/>
  <c r="CR26" i="6"/>
  <c r="DD26" i="6" s="1"/>
  <c r="CO21" i="6"/>
  <c r="DA21" i="6" s="1"/>
  <c r="CM31" i="6"/>
  <c r="CY31" i="6" s="1"/>
  <c r="CT32" i="6"/>
  <c r="DF32" i="6" s="1"/>
  <c r="CL40" i="6"/>
  <c r="CX40" i="6" s="1"/>
  <c r="CO63" i="6"/>
  <c r="DA63" i="6" s="1"/>
  <c r="CK30" i="6"/>
  <c r="CW30" i="6" s="1"/>
  <c r="CU37" i="6"/>
  <c r="DG37" i="6" s="1"/>
  <c r="CO46" i="6"/>
  <c r="DA46" i="6" s="1"/>
  <c r="CN37" i="6"/>
  <c r="CZ37" i="6" s="1"/>
  <c r="CP44" i="6"/>
  <c r="DB44" i="6" s="1"/>
  <c r="CM26" i="6"/>
  <c r="CY26" i="6" s="1"/>
  <c r="CQ32" i="6"/>
  <c r="DC32" i="6" s="1"/>
  <c r="CS39" i="6"/>
  <c r="DE39" i="6" s="1"/>
  <c r="DQ39" i="6" s="1"/>
  <c r="CS48" i="6"/>
  <c r="DE48" i="6" s="1"/>
  <c r="CV26" i="6"/>
  <c r="DH26" i="6" s="1"/>
  <c r="CN34" i="6"/>
  <c r="CZ34" i="6" s="1"/>
  <c r="CP41" i="6"/>
  <c r="DB41" i="6" s="1"/>
  <c r="CV51" i="6"/>
  <c r="DH51" i="6" s="1"/>
  <c r="CM39" i="6"/>
  <c r="CY39" i="6" s="1"/>
  <c r="CT51" i="6"/>
  <c r="DF51" i="6" s="1"/>
  <c r="CL77" i="6"/>
  <c r="CX77" i="6" s="1"/>
  <c r="CN48" i="6"/>
  <c r="CZ48" i="6" s="1"/>
  <c r="CM45" i="6"/>
  <c r="CY45" i="6" s="1"/>
  <c r="CU55" i="6"/>
  <c r="DG55" i="6" s="1"/>
  <c r="CV53" i="6"/>
  <c r="DH53" i="6" s="1"/>
  <c r="CQ48" i="6"/>
  <c r="DC48" i="6" s="1"/>
  <c r="CN58" i="6"/>
  <c r="CZ58" i="6" s="1"/>
  <c r="CT56" i="6"/>
  <c r="DF56" i="6" s="1"/>
  <c r="CO73" i="6"/>
  <c r="DA73" i="6" s="1"/>
  <c r="CN64" i="6"/>
  <c r="CZ64" i="6" s="1"/>
  <c r="CL66" i="6"/>
  <c r="CX66" i="6" s="1"/>
  <c r="CM71" i="6"/>
  <c r="CY71" i="6" s="1"/>
  <c r="CS71" i="6"/>
  <c r="DE71" i="6" s="1"/>
  <c r="CT74" i="6"/>
  <c r="DF74" i="6" s="1"/>
  <c r="CM74" i="6"/>
  <c r="CY74" i="6" s="1"/>
  <c r="CL89" i="6"/>
  <c r="CX89" i="6" s="1"/>
  <c r="CS94" i="6"/>
  <c r="DE94" i="6" s="1"/>
  <c r="CQ81" i="6"/>
  <c r="DC81" i="6" s="1"/>
  <c r="CN93" i="6"/>
  <c r="CZ93" i="6" s="1"/>
  <c r="CP104" i="6"/>
  <c r="DB104" i="6" s="1"/>
  <c r="CK93" i="6"/>
  <c r="CW93" i="6" s="1"/>
  <c r="CT101" i="6"/>
  <c r="DF101" i="6" s="1"/>
  <c r="CO106" i="6"/>
  <c r="DA106" i="6" s="1"/>
  <c r="CM104" i="6"/>
  <c r="CY104" i="6" s="1"/>
  <c r="CM113" i="6"/>
  <c r="CY113" i="6" s="1"/>
  <c r="CV111" i="6"/>
  <c r="DH111" i="6" s="1"/>
  <c r="CN117" i="6"/>
  <c r="CZ117" i="6" s="1"/>
  <c r="CO119" i="6"/>
  <c r="DA119" i="6" s="1"/>
  <c r="CK130" i="6"/>
  <c r="CW130" i="6" s="1"/>
  <c r="CK136" i="6"/>
  <c r="CW136" i="6" s="1"/>
  <c r="CQ131" i="6"/>
  <c r="DC131" i="6" s="1"/>
  <c r="CN130" i="6"/>
  <c r="CZ130" i="6" s="1"/>
  <c r="CP139" i="6"/>
  <c r="DB139" i="6" s="1"/>
  <c r="CL34" i="6"/>
  <c r="CX34" i="6" s="1"/>
  <c r="CK17" i="6"/>
  <c r="CW17" i="6" s="1"/>
  <c r="CM24" i="6"/>
  <c r="CY24" i="6" s="1"/>
  <c r="CQ34" i="6"/>
  <c r="DC34" i="6" s="1"/>
  <c r="DO34" i="6" s="1"/>
  <c r="CP19" i="6"/>
  <c r="DB19" i="6" s="1"/>
  <c r="CP26" i="6"/>
  <c r="DB26" i="6" s="1"/>
  <c r="CN44" i="6"/>
  <c r="CZ44" i="6" s="1"/>
  <c r="CS22" i="6"/>
  <c r="DE22" i="6" s="1"/>
  <c r="DQ22" i="6" s="1"/>
  <c r="CT33" i="6"/>
  <c r="DF33" i="6" s="1"/>
  <c r="CR19" i="6"/>
  <c r="DD19" i="6" s="1"/>
  <c r="CL28" i="6"/>
  <c r="CX28" i="6" s="1"/>
  <c r="CM22" i="6"/>
  <c r="CY22" i="6" s="1"/>
  <c r="DK22" i="6" s="1"/>
  <c r="CM32" i="6"/>
  <c r="CY32" i="6" s="1"/>
  <c r="CP34" i="6"/>
  <c r="DB34" i="6" s="1"/>
  <c r="CT40" i="6"/>
  <c r="DF40" i="6" s="1"/>
  <c r="CQ58" i="6"/>
  <c r="DC58" i="6" s="1"/>
  <c r="CQ31" i="6"/>
  <c r="DC31" i="6" s="1"/>
  <c r="CK38" i="6"/>
  <c r="CW38" i="6" s="1"/>
  <c r="CN47" i="6"/>
  <c r="CZ47" i="6" s="1"/>
  <c r="CL38" i="6"/>
  <c r="CX38" i="6" s="1"/>
  <c r="CK45" i="6"/>
  <c r="CW45" i="6" s="1"/>
  <c r="CU26" i="6"/>
  <c r="DG26" i="6" s="1"/>
  <c r="CM34" i="6"/>
  <c r="CY34" i="6" s="1"/>
  <c r="CQ40" i="6"/>
  <c r="DC40" i="6" s="1"/>
  <c r="CS49" i="6"/>
  <c r="DE49" i="6" s="1"/>
  <c r="CT27" i="6"/>
  <c r="DF27" i="6" s="1"/>
  <c r="CV34" i="6"/>
  <c r="DH34" i="6" s="1"/>
  <c r="CN42" i="6"/>
  <c r="CZ42" i="6" s="1"/>
  <c r="CO56" i="6"/>
  <c r="DA56" i="6" s="1"/>
  <c r="CK40" i="6"/>
  <c r="CW40" i="6" s="1"/>
  <c r="CR52" i="6"/>
  <c r="DD52" i="6" s="1"/>
  <c r="CS53" i="6"/>
  <c r="DE53" i="6" s="1"/>
  <c r="CL49" i="6"/>
  <c r="CX49" i="6" s="1"/>
  <c r="CK46" i="6"/>
  <c r="CW46" i="6" s="1"/>
  <c r="CU56" i="6"/>
  <c r="DG56" i="6" s="1"/>
  <c r="CT54" i="6"/>
  <c r="DF54" i="6" s="1"/>
  <c r="CS51" i="6"/>
  <c r="DE51" i="6" s="1"/>
  <c r="CV58" i="6"/>
  <c r="DH58" i="6" s="1"/>
  <c r="CV59" i="6"/>
  <c r="DH59" i="6" s="1"/>
  <c r="CR74" i="6"/>
  <c r="DD74" i="6" s="1"/>
  <c r="CO65" i="6"/>
  <c r="DA65" i="6" s="1"/>
  <c r="CR81" i="6"/>
  <c r="DD81" i="6" s="1"/>
  <c r="CM91" i="6"/>
  <c r="CY91" i="6" s="1"/>
  <c r="CS74" i="6"/>
  <c r="DE74" i="6" s="1"/>
  <c r="DQ74" i="6" s="1"/>
  <c r="CV79" i="6"/>
  <c r="DH79" i="6" s="1"/>
  <c r="CM78" i="6"/>
  <c r="CY78" i="6" s="1"/>
  <c r="CR75" i="6"/>
  <c r="DD75" i="6" s="1"/>
  <c r="DP75" i="6" s="1"/>
  <c r="CP73" i="6"/>
  <c r="DB73" i="6" s="1"/>
  <c r="CO85" i="6"/>
  <c r="DA85" i="6" s="1"/>
  <c r="CV93" i="6"/>
  <c r="DH93" i="6" s="1"/>
  <c r="CR85" i="6"/>
  <c r="DD85" i="6" s="1"/>
  <c r="CQ110" i="6"/>
  <c r="DC110" i="6" s="1"/>
  <c r="CK96" i="6"/>
  <c r="CW96" i="6" s="1"/>
  <c r="CS110" i="6"/>
  <c r="DE110" i="6" s="1"/>
  <c r="CK105" i="6"/>
  <c r="CW105" i="6" s="1"/>
  <c r="CL116" i="6"/>
  <c r="CX116" i="6" s="1"/>
  <c r="CM111" i="6"/>
  <c r="CY111" i="6" s="1"/>
  <c r="CO118" i="6"/>
  <c r="DA118" i="6" s="1"/>
  <c r="CU121" i="6"/>
  <c r="DG121" i="6" s="1"/>
  <c r="CN122" i="6"/>
  <c r="CZ122" i="6" s="1"/>
  <c r="CP123" i="6"/>
  <c r="DB123" i="6" s="1"/>
  <c r="CV124" i="6"/>
  <c r="DH124" i="6" s="1"/>
  <c r="CV130" i="6"/>
  <c r="DH130" i="6" s="1"/>
  <c r="CT134" i="6"/>
  <c r="DF134" i="6" s="1"/>
  <c r="CT24" i="6"/>
  <c r="DF24" i="6" s="1"/>
  <c r="CN40" i="6"/>
  <c r="CZ40" i="6" s="1"/>
  <c r="CS17" i="6"/>
  <c r="DE17" i="6" s="1"/>
  <c r="CN25" i="6"/>
  <c r="CZ25" i="6" s="1"/>
  <c r="CU40" i="6"/>
  <c r="DG40" i="6" s="1"/>
  <c r="CN20" i="6"/>
  <c r="CZ20" i="6" s="1"/>
  <c r="CU28" i="6"/>
  <c r="DG28" i="6" s="1"/>
  <c r="CK49" i="6"/>
  <c r="CW49" i="6" s="1"/>
  <c r="CQ23" i="6"/>
  <c r="DC23" i="6" s="1"/>
  <c r="CP35" i="6"/>
  <c r="DB35" i="6" s="1"/>
  <c r="CP20" i="6"/>
  <c r="DB20" i="6" s="1"/>
  <c r="CS29" i="6"/>
  <c r="DE29" i="6" s="1"/>
  <c r="CK23" i="6"/>
  <c r="CW23" i="6" s="1"/>
  <c r="CN36" i="6"/>
  <c r="CZ36" i="6" s="1"/>
  <c r="CN35" i="6"/>
  <c r="CZ35" i="6" s="1"/>
  <c r="DL35" i="6" s="1"/>
  <c r="CP42" i="6"/>
  <c r="DB42" i="6" s="1"/>
  <c r="CU85" i="6"/>
  <c r="DG85" i="6" s="1"/>
  <c r="CO32" i="6"/>
  <c r="DA32" i="6" s="1"/>
  <c r="CQ39" i="6"/>
  <c r="DC39" i="6" s="1"/>
  <c r="CM48" i="6"/>
  <c r="CY48" i="6" s="1"/>
  <c r="CT38" i="6"/>
  <c r="DF38" i="6" s="1"/>
  <c r="CO47" i="6"/>
  <c r="DA47" i="6" s="1"/>
  <c r="CK27" i="6"/>
  <c r="CW27" i="6" s="1"/>
  <c r="CU34" i="6"/>
  <c r="DG34" i="6" s="1"/>
  <c r="CM42" i="6"/>
  <c r="CY42" i="6" s="1"/>
  <c r="CU51" i="6"/>
  <c r="DG51" i="6" s="1"/>
  <c r="CR28" i="6"/>
  <c r="DD28" i="6" s="1"/>
  <c r="CT35" i="6"/>
  <c r="DF35" i="6" s="1"/>
  <c r="CV42" i="6"/>
  <c r="DH42" i="6" s="1"/>
  <c r="CU60" i="6"/>
  <c r="DG60" i="6" s="1"/>
  <c r="CM43" i="6"/>
  <c r="CY43" i="6" s="1"/>
  <c r="CN54" i="6"/>
  <c r="CZ54" i="6" s="1"/>
  <c r="DL54" i="6" s="1"/>
  <c r="CR55" i="6"/>
  <c r="DD55" i="6" s="1"/>
  <c r="CT49" i="6"/>
  <c r="DF49" i="6" s="1"/>
  <c r="CQ47" i="6"/>
  <c r="DC47" i="6" s="1"/>
  <c r="CO62" i="6"/>
  <c r="DA62" i="6" s="1"/>
  <c r="CV56" i="6"/>
  <c r="DH56" i="6" s="1"/>
  <c r="CU54" i="6"/>
  <c r="DG54" i="6" s="1"/>
  <c r="CT59" i="6"/>
  <c r="DF59" i="6" s="1"/>
  <c r="CL60" i="6"/>
  <c r="CX60" i="6" s="1"/>
  <c r="CQ68" i="6"/>
  <c r="DC68" i="6" s="1"/>
  <c r="CU66" i="6"/>
  <c r="DG66" i="6" s="1"/>
  <c r="CL58" i="6"/>
  <c r="CX58" i="6" s="1"/>
  <c r="CU65" i="6"/>
  <c r="DG65" i="6" s="1"/>
  <c r="CP75" i="6"/>
  <c r="DB75" i="6" s="1"/>
  <c r="CP87" i="6"/>
  <c r="DB87" i="6" s="1"/>
  <c r="CK81" i="6"/>
  <c r="CW81" i="6" s="1"/>
  <c r="CV77" i="6"/>
  <c r="DH77" i="6" s="1"/>
  <c r="CV74" i="6"/>
  <c r="DH74" i="6" s="1"/>
  <c r="CQ97" i="6"/>
  <c r="DC97" i="6" s="1"/>
  <c r="CO93" i="6"/>
  <c r="DA93" i="6" s="1"/>
  <c r="CP86" i="6"/>
  <c r="DB86" i="6" s="1"/>
  <c r="DN86" i="6" s="1"/>
  <c r="CK97" i="6"/>
  <c r="CW97" i="6" s="1"/>
  <c r="CS97" i="6"/>
  <c r="DE97" i="6" s="1"/>
  <c r="CP111" i="6"/>
  <c r="DB111" i="6" s="1"/>
  <c r="CT107" i="6"/>
  <c r="DF107" i="6" s="1"/>
  <c r="CQ117" i="6"/>
  <c r="DC117" i="6" s="1"/>
  <c r="CR111" i="6"/>
  <c r="DD111" i="6" s="1"/>
  <c r="CL128" i="6"/>
  <c r="CX128" i="6" s="1"/>
  <c r="CM129" i="6"/>
  <c r="CY129" i="6" s="1"/>
  <c r="CK131" i="6"/>
  <c r="CW131" i="6" s="1"/>
  <c r="CR128" i="6"/>
  <c r="DD128" i="6" s="1"/>
  <c r="CK129" i="6"/>
  <c r="CW129" i="6" s="1"/>
  <c r="CT131" i="6"/>
  <c r="DF131" i="6" s="1"/>
  <c r="DR131" i="6" s="1"/>
  <c r="CV141" i="6"/>
  <c r="DH141" i="6" s="1"/>
  <c r="CS40" i="6"/>
  <c r="DE40" i="6" s="1"/>
  <c r="CO54" i="6"/>
  <c r="DA54" i="6" s="1"/>
  <c r="CO55" i="6"/>
  <c r="DA55" i="6" s="1"/>
  <c r="CM52" i="6"/>
  <c r="CY52" i="6" s="1"/>
  <c r="CL69" i="6"/>
  <c r="CX69" i="6" s="1"/>
  <c r="CR50" i="6"/>
  <c r="DD50" i="6" s="1"/>
  <c r="CM62" i="6"/>
  <c r="CY62" i="6" s="1"/>
  <c r="CK50" i="6"/>
  <c r="CW50" i="6" s="1"/>
  <c r="CQ57" i="6"/>
  <c r="DC57" i="6" s="1"/>
  <c r="CN49" i="6"/>
  <c r="CZ49" i="6" s="1"/>
  <c r="CO60" i="6"/>
  <c r="DA60" i="6" s="1"/>
  <c r="CO49" i="6"/>
  <c r="DA49" i="6" s="1"/>
  <c r="CU62" i="6"/>
  <c r="DG62" i="6" s="1"/>
  <c r="CP61" i="6"/>
  <c r="DB61" i="6" s="1"/>
  <c r="CU89" i="6"/>
  <c r="DG89" i="6" s="1"/>
  <c r="CV63" i="6"/>
  <c r="DH63" i="6" s="1"/>
  <c r="CT77" i="6"/>
  <c r="DF77" i="6" s="1"/>
  <c r="DR77" i="6" s="1"/>
  <c r="CR58" i="6"/>
  <c r="DD58" i="6" s="1"/>
  <c r="CT70" i="6"/>
  <c r="DF70" i="6" s="1"/>
  <c r="CT69" i="6"/>
  <c r="DF69" i="6" s="1"/>
  <c r="CT62" i="6"/>
  <c r="DF62" i="6" s="1"/>
  <c r="CO68" i="6"/>
  <c r="DA68" i="6" s="1"/>
  <c r="CQ85" i="6"/>
  <c r="DC85" i="6" s="1"/>
  <c r="CN92" i="6"/>
  <c r="CZ92" i="6" s="1"/>
  <c r="CU80" i="6"/>
  <c r="DG80" i="6" s="1"/>
  <c r="CN88" i="6"/>
  <c r="CZ88" i="6" s="1"/>
  <c r="CN84" i="6"/>
  <c r="CZ84" i="6" s="1"/>
  <c r="CM90" i="6"/>
  <c r="CY90" i="6" s="1"/>
  <c r="CK86" i="6"/>
  <c r="CW86" i="6" s="1"/>
  <c r="CR76" i="6"/>
  <c r="DD76" i="6" s="1"/>
  <c r="CK76" i="6"/>
  <c r="CW76" i="6" s="1"/>
  <c r="DI76" i="6" s="1"/>
  <c r="CU86" i="6"/>
  <c r="DG86" i="6" s="1"/>
  <c r="CK99" i="6"/>
  <c r="CW99" i="6" s="1"/>
  <c r="CR92" i="6"/>
  <c r="DD92" i="6" s="1"/>
  <c r="CV91" i="6"/>
  <c r="DH91" i="6" s="1"/>
  <c r="DT91" i="6" s="1"/>
  <c r="CS93" i="6"/>
  <c r="DE93" i="6" s="1"/>
  <c r="CQ94" i="6"/>
  <c r="DC94" i="6" s="1"/>
  <c r="CN104" i="6"/>
  <c r="CZ104" i="6" s="1"/>
  <c r="CN107" i="6"/>
  <c r="CZ107" i="6" s="1"/>
  <c r="CT100" i="6"/>
  <c r="DF100" i="6" s="1"/>
  <c r="CP109" i="6"/>
  <c r="DB109" i="6" s="1"/>
  <c r="CM105" i="6"/>
  <c r="CY105" i="6" s="1"/>
  <c r="CV112" i="6"/>
  <c r="DH112" i="6" s="1"/>
  <c r="CN120" i="6"/>
  <c r="CZ120" i="6" s="1"/>
  <c r="CN119" i="6"/>
  <c r="CZ119" i="6" s="1"/>
  <c r="CK116" i="6"/>
  <c r="CW116" i="6" s="1"/>
  <c r="CS121" i="6"/>
  <c r="DE121" i="6" s="1"/>
  <c r="CQ122" i="6"/>
  <c r="DC122" i="6" s="1"/>
  <c r="CS124" i="6"/>
  <c r="DE124" i="6" s="1"/>
  <c r="CL124" i="6"/>
  <c r="CX124" i="6" s="1"/>
  <c r="CM131" i="6"/>
  <c r="CY131" i="6" s="1"/>
  <c r="CK132" i="6"/>
  <c r="CW132" i="6" s="1"/>
  <c r="CO137" i="6"/>
  <c r="DA137" i="6" s="1"/>
  <c r="CQ138" i="6"/>
  <c r="DC138" i="6" s="1"/>
  <c r="CR141" i="6"/>
  <c r="DD141" i="6" s="1"/>
  <c r="CQ41" i="6"/>
  <c r="DC41" i="6" s="1"/>
  <c r="CQ61" i="6"/>
  <c r="DC61" i="6" s="1"/>
  <c r="CU57" i="6"/>
  <c r="DG57" i="6" s="1"/>
  <c r="CU52" i="6"/>
  <c r="DG52" i="6" s="1"/>
  <c r="DS52" i="6" s="1"/>
  <c r="CL73" i="6"/>
  <c r="CX73" i="6" s="1"/>
  <c r="CN52" i="6"/>
  <c r="CZ52" i="6" s="1"/>
  <c r="CU63" i="6"/>
  <c r="DG63" i="6" s="1"/>
  <c r="CS50" i="6"/>
  <c r="DE50" i="6" s="1"/>
  <c r="CM60" i="6"/>
  <c r="CY60" i="6" s="1"/>
  <c r="CV49" i="6"/>
  <c r="DH49" i="6" s="1"/>
  <c r="CQ62" i="6"/>
  <c r="DC62" i="6" s="1"/>
  <c r="CK51" i="6"/>
  <c r="CW51" i="6" s="1"/>
  <c r="CQ64" i="6"/>
  <c r="DC64" i="6" s="1"/>
  <c r="CV62" i="6"/>
  <c r="DH62" i="6" s="1"/>
  <c r="CV55" i="6"/>
  <c r="DH55" i="6" s="1"/>
  <c r="CT64" i="6"/>
  <c r="DF64" i="6" s="1"/>
  <c r="CT66" i="6"/>
  <c r="DF66" i="6" s="1"/>
  <c r="CV60" i="6"/>
  <c r="DH60" i="6" s="1"/>
  <c r="CV71" i="6"/>
  <c r="DH71" i="6" s="1"/>
  <c r="CQ80" i="6"/>
  <c r="DC80" i="6" s="1"/>
  <c r="CM66" i="6"/>
  <c r="CY66" i="6" s="1"/>
  <c r="CM69" i="6"/>
  <c r="CY69" i="6" s="1"/>
  <c r="CM70" i="6"/>
  <c r="CY70" i="6" s="1"/>
  <c r="CL67" i="6"/>
  <c r="CX67" i="6" s="1"/>
  <c r="CO82" i="6"/>
  <c r="DA82" i="6" s="1"/>
  <c r="CU93" i="6"/>
  <c r="DG93" i="6" s="1"/>
  <c r="CN79" i="6"/>
  <c r="CZ79" i="6" s="1"/>
  <c r="CP91" i="6"/>
  <c r="DB91" i="6" s="1"/>
  <c r="DN91" i="6" s="1"/>
  <c r="CM89" i="6"/>
  <c r="CY89" i="6" s="1"/>
  <c r="CV78" i="6"/>
  <c r="DH78" i="6" s="1"/>
  <c r="CO78" i="6"/>
  <c r="DA78" i="6" s="1"/>
  <c r="CT82" i="6"/>
  <c r="DF82" i="6" s="1"/>
  <c r="DR82" i="6" s="1"/>
  <c r="CL101" i="6"/>
  <c r="CX101" i="6" s="1"/>
  <c r="CN94" i="6"/>
  <c r="CZ94" i="6" s="1"/>
  <c r="CL92" i="6"/>
  <c r="CX92" i="6" s="1"/>
  <c r="CT109" i="6"/>
  <c r="DF109" i="6" s="1"/>
  <c r="CR95" i="6"/>
  <c r="DD95" i="6" s="1"/>
  <c r="CV105" i="6"/>
  <c r="DH105" i="6" s="1"/>
  <c r="CU109" i="6"/>
  <c r="DG109" i="6" s="1"/>
  <c r="CN103" i="6"/>
  <c r="CZ103" i="6" s="1"/>
  <c r="CL105" i="6"/>
  <c r="CX105" i="6" s="1"/>
  <c r="CK106" i="6"/>
  <c r="CW106" i="6" s="1"/>
  <c r="CN109" i="6"/>
  <c r="CZ109" i="6" s="1"/>
  <c r="CN110" i="6"/>
  <c r="CZ110" i="6" s="1"/>
  <c r="CL117" i="6"/>
  <c r="CX117" i="6" s="1"/>
  <c r="CT116" i="6"/>
  <c r="DF116" i="6" s="1"/>
  <c r="CL122" i="6"/>
  <c r="CX122" i="6" s="1"/>
  <c r="CM118" i="6"/>
  <c r="CY118" i="6" s="1"/>
  <c r="CQ127" i="6"/>
  <c r="DC127" i="6" s="1"/>
  <c r="CS127" i="6"/>
  <c r="DE127" i="6" s="1"/>
  <c r="CK128" i="6"/>
  <c r="CW128" i="6" s="1"/>
  <c r="CS134" i="6"/>
  <c r="DE134" i="6" s="1"/>
  <c r="DQ134" i="6" s="1"/>
  <c r="CV129" i="6"/>
  <c r="DH129" i="6" s="1"/>
  <c r="CL135" i="6"/>
  <c r="CX135" i="6" s="1"/>
  <c r="CR138" i="6"/>
  <c r="DD138" i="6" s="1"/>
  <c r="CK36" i="6"/>
  <c r="CW36" i="6" s="1"/>
  <c r="CU43" i="6"/>
  <c r="DG43" i="6" s="1"/>
  <c r="CL51" i="6"/>
  <c r="CX51" i="6" s="1"/>
  <c r="CQ59" i="6"/>
  <c r="DC59" i="6" s="1"/>
  <c r="CQ54" i="6"/>
  <c r="DC54" i="6" s="1"/>
  <c r="CR46" i="6"/>
  <c r="DD46" i="6" s="1"/>
  <c r="CL53" i="6"/>
  <c r="CX53" i="6" s="1"/>
  <c r="CU45" i="6"/>
  <c r="DG45" i="6" s="1"/>
  <c r="CM53" i="6"/>
  <c r="CY53" i="6" s="1"/>
  <c r="CK64" i="6"/>
  <c r="CW64" i="6" s="1"/>
  <c r="CP52" i="6"/>
  <c r="DB52" i="6" s="1"/>
  <c r="CN68" i="6"/>
  <c r="CZ68" i="6" s="1"/>
  <c r="CQ52" i="6"/>
  <c r="DC52" i="6" s="1"/>
  <c r="CL55" i="6"/>
  <c r="CX55" i="6" s="1"/>
  <c r="CT65" i="6"/>
  <c r="DF65" i="6" s="1"/>
  <c r="CR57" i="6"/>
  <c r="DD57" i="6" s="1"/>
  <c r="CP68" i="6"/>
  <c r="DB68" i="6" s="1"/>
  <c r="CR70" i="6"/>
  <c r="DD70" i="6" s="1"/>
  <c r="CR62" i="6"/>
  <c r="DD62" i="6" s="1"/>
  <c r="CM61" i="6"/>
  <c r="CY61" i="6" s="1"/>
  <c r="CV57" i="6"/>
  <c r="DH57" i="6" s="1"/>
  <c r="CK68" i="6"/>
  <c r="CW68" i="6" s="1"/>
  <c r="CK73" i="6"/>
  <c r="CW73" i="6" s="1"/>
  <c r="CV73" i="6"/>
  <c r="DH73" i="6" s="1"/>
  <c r="CP69" i="6"/>
  <c r="DB69" i="6" s="1"/>
  <c r="CU87" i="6"/>
  <c r="DG87" i="6" s="1"/>
  <c r="CU72" i="6"/>
  <c r="DG72" i="6" s="1"/>
  <c r="CQ84" i="6"/>
  <c r="DC84" i="6" s="1"/>
  <c r="CP76" i="6"/>
  <c r="DB76" i="6" s="1"/>
  <c r="CO94" i="6"/>
  <c r="DA94" i="6" s="1"/>
  <c r="CT79" i="6"/>
  <c r="DF79" i="6" s="1"/>
  <c r="CK84" i="6"/>
  <c r="CW84" i="6" s="1"/>
  <c r="CT86" i="6"/>
  <c r="DF86" i="6" s="1"/>
  <c r="CV97" i="6"/>
  <c r="DH97" i="6" s="1"/>
  <c r="CP103" i="6"/>
  <c r="DB103" i="6" s="1"/>
  <c r="CO83" i="6"/>
  <c r="DA83" i="6" s="1"/>
  <c r="CT98" i="6"/>
  <c r="DF98" i="6" s="1"/>
  <c r="CS104" i="6"/>
  <c r="DE104" i="6" s="1"/>
  <c r="CN98" i="6"/>
  <c r="CZ98" i="6" s="1"/>
  <c r="CO107" i="6"/>
  <c r="DA107" i="6" s="1"/>
  <c r="CP107" i="6"/>
  <c r="DB107" i="6" s="1"/>
  <c r="CN116" i="6"/>
  <c r="CZ116" i="6" s="1"/>
  <c r="CP110" i="6"/>
  <c r="DB110" i="6" s="1"/>
  <c r="CU111" i="6"/>
  <c r="DG111" i="6" s="1"/>
  <c r="CV119" i="6"/>
  <c r="DH119" i="6" s="1"/>
  <c r="CT111" i="6"/>
  <c r="DF111" i="6" s="1"/>
  <c r="CM116" i="6"/>
  <c r="CY116" i="6" s="1"/>
  <c r="CK121" i="6"/>
  <c r="CW121" i="6" s="1"/>
  <c r="CK119" i="6"/>
  <c r="CW119" i="6" s="1"/>
  <c r="CO122" i="6"/>
  <c r="DA122" i="6" s="1"/>
  <c r="CT128" i="6"/>
  <c r="DF128" i="6" s="1"/>
  <c r="CU132" i="6"/>
  <c r="DG132" i="6" s="1"/>
  <c r="CV128" i="6"/>
  <c r="DH128" i="6" s="1"/>
  <c r="DT128" i="6" s="1"/>
  <c r="CM134" i="6"/>
  <c r="CY134" i="6" s="1"/>
  <c r="CR136" i="6"/>
  <c r="DD136" i="6" s="1"/>
  <c r="CT141" i="6"/>
  <c r="DF141" i="6" s="1"/>
  <c r="CV12" i="6"/>
  <c r="DH12" i="6" s="1"/>
  <c r="CK20" i="6"/>
  <c r="CW20" i="6" s="1"/>
  <c r="CN15" i="6"/>
  <c r="CZ15" i="6" s="1"/>
  <c r="CS6" i="6"/>
  <c r="DE6" i="6" s="1"/>
  <c r="CO12" i="6"/>
  <c r="DA12" i="6" s="1"/>
  <c r="CQ20" i="6"/>
  <c r="DC20" i="6" s="1"/>
  <c r="CT6" i="6"/>
  <c r="DF6" i="6" s="1"/>
  <c r="CP12" i="6"/>
  <c r="DB12" i="6" s="1"/>
  <c r="CS19" i="6"/>
  <c r="DE19" i="6" s="1"/>
  <c r="CS7" i="6"/>
  <c r="DE7" i="6" s="1"/>
  <c r="CO13" i="6"/>
  <c r="DA13" i="6" s="1"/>
  <c r="CK24" i="6"/>
  <c r="CW24" i="6" s="1"/>
  <c r="CR13" i="6"/>
  <c r="DD13" i="6" s="1"/>
  <c r="DP13" i="6" s="1"/>
  <c r="CP9" i="6"/>
  <c r="DB9" i="6" s="1"/>
  <c r="CV14" i="6"/>
  <c r="DH14" i="6" s="1"/>
  <c r="CP21" i="6"/>
  <c r="DB21" i="6" s="1"/>
  <c r="CU27" i="6"/>
  <c r="DG27" i="6" s="1"/>
  <c r="CP39" i="6"/>
  <c r="DB39" i="6" s="1"/>
  <c r="CR21" i="6"/>
  <c r="DD21" i="6" s="1"/>
  <c r="CS28" i="6"/>
  <c r="DE28" i="6" s="1"/>
  <c r="CL41" i="6"/>
  <c r="CX41" i="6" s="1"/>
  <c r="CU16" i="6"/>
  <c r="DG16" i="6" s="1"/>
  <c r="CS21" i="6"/>
  <c r="DE21" i="6" s="1"/>
  <c r="CT28" i="6"/>
  <c r="DF28" i="6" s="1"/>
  <c r="CS41" i="6"/>
  <c r="DE41" i="6" s="1"/>
  <c r="CR18" i="6"/>
  <c r="DD18" i="6" s="1"/>
  <c r="CN24" i="6"/>
  <c r="CZ24" i="6" s="1"/>
  <c r="CV32" i="6"/>
  <c r="DH32" i="6" s="1"/>
  <c r="CM17" i="6"/>
  <c r="CY17" i="6" s="1"/>
  <c r="CK22" i="6"/>
  <c r="CW22" i="6" s="1"/>
  <c r="CV28" i="6"/>
  <c r="DH28" i="6" s="1"/>
  <c r="CP49" i="6"/>
  <c r="DB49" i="6" s="1"/>
  <c r="CN21" i="6"/>
  <c r="CZ21" i="6" s="1"/>
  <c r="CP27" i="6"/>
  <c r="DB27" i="6" s="1"/>
  <c r="CV44" i="6"/>
  <c r="DH44" i="6" s="1"/>
  <c r="CS25" i="6"/>
  <c r="DE25" i="6" s="1"/>
  <c r="CL37" i="6"/>
  <c r="CX37" i="6" s="1"/>
  <c r="CR33" i="6"/>
  <c r="DD33" i="6" s="1"/>
  <c r="CN39" i="6"/>
  <c r="CZ39" i="6" s="1"/>
  <c r="CL44" i="6"/>
  <c r="CX44" i="6" s="1"/>
  <c r="CU25" i="6"/>
  <c r="DG25" i="6" s="1"/>
  <c r="CS30" i="6"/>
  <c r="DE30" i="6" s="1"/>
  <c r="CO36" i="6"/>
  <c r="DA36" i="6" s="1"/>
  <c r="CU41" i="6"/>
  <c r="DG41" i="6" s="1"/>
  <c r="CQ49" i="6"/>
  <c r="DC49" i="6" s="1"/>
  <c r="CV37" i="6"/>
  <c r="DH37" i="6" s="1"/>
  <c r="CT42" i="6"/>
  <c r="DF42" i="6" s="1"/>
  <c r="CV50" i="6"/>
  <c r="DH50" i="6" s="1"/>
  <c r="CS27" i="6"/>
  <c r="DE27" i="6" s="1"/>
  <c r="CO33" i="6"/>
  <c r="DA33" i="6" s="1"/>
  <c r="CU38" i="6"/>
  <c r="DG38" i="6" s="1"/>
  <c r="CS43" i="6"/>
  <c r="DE43" i="6" s="1"/>
  <c r="CL52" i="6"/>
  <c r="CX52" i="6" s="1"/>
  <c r="CL27" i="6"/>
  <c r="CX27" i="6" s="1"/>
  <c r="CR32" i="6"/>
  <c r="DD32" i="6" s="1"/>
  <c r="CN38" i="6"/>
  <c r="CZ38" i="6" s="1"/>
  <c r="CL43" i="6"/>
  <c r="CX43" i="6" s="1"/>
  <c r="CS52" i="6"/>
  <c r="DE52" i="6" s="1"/>
  <c r="CS36" i="6"/>
  <c r="DE36" i="6" s="1"/>
  <c r="CO42" i="6"/>
  <c r="DA42" i="6" s="1"/>
  <c r="CT52" i="6"/>
  <c r="DF52" i="6" s="1"/>
  <c r="CP53" i="6"/>
  <c r="DB53" i="6" s="1"/>
  <c r="CS60" i="6"/>
  <c r="DE60" i="6" s="1"/>
  <c r="CK53" i="6"/>
  <c r="CW53" i="6" s="1"/>
  <c r="CS63" i="6"/>
  <c r="DE63" i="6" s="1"/>
  <c r="CV48" i="6"/>
  <c r="DH48" i="6" s="1"/>
  <c r="CT53" i="6"/>
  <c r="DF53" i="6" s="1"/>
  <c r="CK65" i="6"/>
  <c r="CW65" i="6" s="1"/>
  <c r="CU49" i="6"/>
  <c r="DG49" i="6" s="1"/>
  <c r="DS49" i="6" s="1"/>
  <c r="CS54" i="6"/>
  <c r="DE54" i="6" s="1"/>
  <c r="CN65" i="6"/>
  <c r="CZ65" i="6" s="1"/>
  <c r="CT50" i="6"/>
  <c r="DF50" i="6" s="1"/>
  <c r="CK58" i="6"/>
  <c r="CW58" i="6" s="1"/>
  <c r="CU46" i="6"/>
  <c r="DG46" i="6" s="1"/>
  <c r="CM54" i="6"/>
  <c r="CY54" i="6" s="1"/>
  <c r="CV65" i="6"/>
  <c r="DH65" i="6" s="1"/>
  <c r="CR60" i="6"/>
  <c r="DD60" i="6" s="1"/>
  <c r="DP60" i="6" s="1"/>
  <c r="CL70" i="6"/>
  <c r="CX70" i="6" s="1"/>
  <c r="CP58" i="6"/>
  <c r="DB58" i="6" s="1"/>
  <c r="CL65" i="6"/>
  <c r="CX65" i="6" s="1"/>
  <c r="CL76" i="6"/>
  <c r="CX76" i="6" s="1"/>
  <c r="CO75" i="6"/>
  <c r="DA75" i="6" s="1"/>
  <c r="CP63" i="6"/>
  <c r="DB63" i="6" s="1"/>
  <c r="CS75" i="6"/>
  <c r="DE75" i="6" s="1"/>
  <c r="CP67" i="6"/>
  <c r="DB67" i="6" s="1"/>
  <c r="CP60" i="6"/>
  <c r="DB60" i="6" s="1"/>
  <c r="CV69" i="6"/>
  <c r="DH69" i="6" s="1"/>
  <c r="CU69" i="6"/>
  <c r="DG69" i="6" s="1"/>
  <c r="CV84" i="6"/>
  <c r="DH84" i="6" s="1"/>
  <c r="CS79" i="6"/>
  <c r="DE79" i="6" s="1"/>
  <c r="CN70" i="6"/>
  <c r="CZ70" i="6" s="1"/>
  <c r="CL83" i="6"/>
  <c r="CX83" i="6" s="1"/>
  <c r="CS83" i="6"/>
  <c r="DE83" i="6" s="1"/>
  <c r="CK79" i="6"/>
  <c r="CW79" i="6" s="1"/>
  <c r="CK90" i="6"/>
  <c r="CW90" i="6" s="1"/>
  <c r="CK94" i="6"/>
  <c r="CW94" i="6" s="1"/>
  <c r="CK83" i="6"/>
  <c r="CW83" i="6" s="1"/>
  <c r="CN96" i="6"/>
  <c r="CZ96" i="6" s="1"/>
  <c r="CM85" i="6"/>
  <c r="CY85" i="6" s="1"/>
  <c r="CM79" i="6"/>
  <c r="CY79" i="6" s="1"/>
  <c r="CT85" i="6"/>
  <c r="DF85" i="6" s="1"/>
  <c r="CP92" i="6"/>
  <c r="DB92" i="6" s="1"/>
  <c r="CM99" i="6"/>
  <c r="CY99" i="6" s="1"/>
  <c r="CV96" i="6"/>
  <c r="DH96" i="6" s="1"/>
  <c r="CR89" i="6"/>
  <c r="DD89" i="6" s="1"/>
  <c r="CU88" i="6"/>
  <c r="DG88" i="6" s="1"/>
  <c r="CM107" i="6"/>
  <c r="CY107" i="6" s="1"/>
  <c r="CR102" i="6"/>
  <c r="DD102" i="6" s="1"/>
  <c r="CQ98" i="6"/>
  <c r="DC98" i="6" s="1"/>
  <c r="CN102" i="6"/>
  <c r="CZ102" i="6" s="1"/>
  <c r="CL109" i="6"/>
  <c r="CX109" i="6" s="1"/>
  <c r="CV103" i="6"/>
  <c r="DH103" i="6" s="1"/>
  <c r="CU108" i="6"/>
  <c r="DG108" i="6" s="1"/>
  <c r="CQ99" i="6"/>
  <c r="DC99" i="6" s="1"/>
  <c r="CK112" i="6"/>
  <c r="CW112" i="6" s="1"/>
  <c r="CV109" i="6"/>
  <c r="DH109" i="6" s="1"/>
  <c r="CP115" i="6"/>
  <c r="DB115" i="6" s="1"/>
  <c r="CN113" i="6"/>
  <c r="CZ113" i="6" s="1"/>
  <c r="CR112" i="6"/>
  <c r="DD112" i="6" s="1"/>
  <c r="CP118" i="6"/>
  <c r="DB118" i="6" s="1"/>
  <c r="CK127" i="6"/>
  <c r="CW127" i="6" s="1"/>
  <c r="CK118" i="6"/>
  <c r="CW118" i="6" s="1"/>
  <c r="CL120" i="6"/>
  <c r="CX120" i="6" s="1"/>
  <c r="CO128" i="6"/>
  <c r="DA128" i="6" s="1"/>
  <c r="CV123" i="6"/>
  <c r="DH123" i="6" s="1"/>
  <c r="CT127" i="6"/>
  <c r="DF127" i="6" s="1"/>
  <c r="CQ133" i="6"/>
  <c r="DC133" i="6" s="1"/>
  <c r="CN124" i="6"/>
  <c r="CZ124" i="6" s="1"/>
  <c r="CM136" i="6"/>
  <c r="CY136" i="6" s="1"/>
  <c r="CO135" i="6"/>
  <c r="DA135" i="6" s="1"/>
  <c r="CU136" i="6"/>
  <c r="DG136" i="6" s="1"/>
  <c r="CL139" i="6"/>
  <c r="CX139" i="6" s="1"/>
  <c r="CL140" i="6"/>
  <c r="CX140" i="6" s="1"/>
  <c r="CL134" i="6"/>
  <c r="CX134" i="6" s="1"/>
  <c r="CM133" i="6"/>
  <c r="CY133" i="6" s="1"/>
  <c r="CO133" i="6"/>
  <c r="DA133" i="6" s="1"/>
  <c r="CM138" i="6"/>
  <c r="CY138" i="6" s="1"/>
  <c r="CM139" i="6"/>
  <c r="CY139" i="6" s="1"/>
  <c r="CR134" i="6"/>
  <c r="DD134" i="6" s="1"/>
  <c r="CP136" i="6"/>
  <c r="DB136" i="6" s="1"/>
  <c r="CO140" i="6"/>
  <c r="DA140" i="6" s="1"/>
  <c r="CO134" i="6"/>
  <c r="DA134" i="6" s="1"/>
  <c r="CU138" i="6"/>
  <c r="DG138" i="6" s="1"/>
  <c r="CQ141" i="6"/>
  <c r="DC141" i="6" s="1"/>
  <c r="CP135" i="6"/>
  <c r="DB135" i="6" s="1"/>
  <c r="CR139" i="6"/>
  <c r="DD139" i="6" s="1"/>
  <c r="CT9" i="6"/>
  <c r="DF9" i="6" s="1"/>
  <c r="CP15" i="6"/>
  <c r="DB15" i="6" s="1"/>
  <c r="CQ53" i="6"/>
  <c r="DC53" i="6" s="1"/>
  <c r="CM106" i="6"/>
  <c r="CY106" i="6" s="1"/>
  <c r="CU9" i="6"/>
  <c r="DG9" i="6" s="1"/>
  <c r="CS14" i="6"/>
  <c r="DE14" i="6" s="1"/>
  <c r="CM23" i="6"/>
  <c r="CY23" i="6" s="1"/>
  <c r="CV9" i="6"/>
  <c r="DH9" i="6" s="1"/>
  <c r="CT14" i="6"/>
  <c r="DF14" i="6" s="1"/>
  <c r="CO5" i="6"/>
  <c r="DA5" i="6" s="1"/>
  <c r="CU10" i="6"/>
  <c r="DG10" i="6" s="1"/>
  <c r="CS15" i="6"/>
  <c r="DE15" i="6" s="1"/>
  <c r="CM40" i="6"/>
  <c r="CY40" i="6" s="1"/>
  <c r="CV6" i="6"/>
  <c r="DH6" i="6" s="1"/>
  <c r="CT11" i="6"/>
  <c r="DF11" i="6" s="1"/>
  <c r="CO18" i="6"/>
  <c r="DA18" i="6" s="1"/>
  <c r="CT23" i="6"/>
  <c r="DF23" i="6" s="1"/>
  <c r="CN32" i="6"/>
  <c r="CZ32" i="6" s="1"/>
  <c r="CN19" i="6"/>
  <c r="CZ19" i="6" s="1"/>
  <c r="CL24" i="6"/>
  <c r="CX24" i="6" s="1"/>
  <c r="CS32" i="6"/>
  <c r="DE32" i="6" s="1"/>
  <c r="CL48" i="6"/>
  <c r="CX48" i="6" s="1"/>
  <c r="CO19" i="6"/>
  <c r="DA19" i="6" s="1"/>
  <c r="CU24" i="6"/>
  <c r="DG24" i="6" s="1"/>
  <c r="CU32" i="6"/>
  <c r="DG32" i="6" s="1"/>
  <c r="CN16" i="6"/>
  <c r="CZ16" i="6" s="1"/>
  <c r="CL21" i="6"/>
  <c r="CX21" i="6" s="1"/>
  <c r="DJ21" i="6" s="1"/>
  <c r="CN27" i="6"/>
  <c r="CZ27" i="6" s="1"/>
  <c r="CV40" i="6"/>
  <c r="DH40" i="6" s="1"/>
  <c r="CQ19" i="6"/>
  <c r="DC19" i="6" s="1"/>
  <c r="CQ25" i="6"/>
  <c r="DC25" i="6" s="1"/>
  <c r="CT34" i="6"/>
  <c r="DF34" i="6" s="1"/>
  <c r="CL18" i="6"/>
  <c r="CX18" i="6" s="1"/>
  <c r="CR23" i="6"/>
  <c r="DD23" i="6" s="1"/>
  <c r="CV33" i="6"/>
  <c r="DH33" i="6" s="1"/>
  <c r="DT33" i="6" s="1"/>
  <c r="CU22" i="6"/>
  <c r="DG22" i="6" s="1"/>
  <c r="CT29" i="6"/>
  <c r="DF29" i="6" s="1"/>
  <c r="CN31" i="6"/>
  <c r="CZ31" i="6" s="1"/>
  <c r="CL36" i="6"/>
  <c r="CX36" i="6" s="1"/>
  <c r="CR41" i="6"/>
  <c r="DD41" i="6" s="1"/>
  <c r="CP54" i="6"/>
  <c r="DB54" i="6" s="1"/>
  <c r="CO28" i="6"/>
  <c r="DA28" i="6" s="1"/>
  <c r="CU33" i="6"/>
  <c r="DG33" i="6" s="1"/>
  <c r="CS38" i="6"/>
  <c r="DE38" i="6" s="1"/>
  <c r="CO44" i="6"/>
  <c r="DA44" i="6" s="1"/>
  <c r="CS58" i="6"/>
  <c r="DE58" i="6" s="1"/>
  <c r="CP40" i="6"/>
  <c r="DB40" i="6" s="1"/>
  <c r="CP46" i="6"/>
  <c r="DB46" i="6" s="1"/>
  <c r="CS59" i="6"/>
  <c r="DE59" i="6" s="1"/>
  <c r="CU30" i="6"/>
  <c r="DG30" i="6" s="1"/>
  <c r="CS35" i="6"/>
  <c r="DE35" i="6" s="1"/>
  <c r="CO41" i="6"/>
  <c r="DA41" i="6" s="1"/>
  <c r="CT47" i="6"/>
  <c r="DF47" i="6" s="1"/>
  <c r="CU64" i="6"/>
  <c r="DG64" i="6" s="1"/>
  <c r="CN30" i="6"/>
  <c r="CZ30" i="6" s="1"/>
  <c r="CL35" i="6"/>
  <c r="CX35" i="6" s="1"/>
  <c r="CR40" i="6"/>
  <c r="DD40" i="6" s="1"/>
  <c r="CV46" i="6"/>
  <c r="DH46" i="6" s="1"/>
  <c r="CO34" i="6"/>
  <c r="DA34" i="6" s="1"/>
  <c r="CU39" i="6"/>
  <c r="DG39" i="6" s="1"/>
  <c r="CS44" i="6"/>
  <c r="DE44" i="6" s="1"/>
  <c r="CO70" i="6"/>
  <c r="DA70" i="6" s="1"/>
  <c r="CM56" i="6"/>
  <c r="CY56" i="6" s="1"/>
  <c r="CO66" i="6"/>
  <c r="DA66" i="6" s="1"/>
  <c r="CQ56" i="6"/>
  <c r="DC56" i="6" s="1"/>
  <c r="CT45" i="6"/>
  <c r="DF45" i="6" s="1"/>
  <c r="CP51" i="6"/>
  <c r="DB51" i="6" s="1"/>
  <c r="CO57" i="6"/>
  <c r="DA57" i="6" s="1"/>
  <c r="CS46" i="6"/>
  <c r="DE46" i="6" s="1"/>
  <c r="CO52" i="6"/>
  <c r="DA52" i="6" s="1"/>
  <c r="CK59" i="6"/>
  <c r="CW59" i="6" s="1"/>
  <c r="CT46" i="6"/>
  <c r="DF46" i="6" s="1"/>
  <c r="CL54" i="6"/>
  <c r="CX54" i="6" s="1"/>
  <c r="CS67" i="6"/>
  <c r="DE67" i="6" s="1"/>
  <c r="CM50" i="6"/>
  <c r="CY50" i="6" s="1"/>
  <c r="CM58" i="6"/>
  <c r="CY58" i="6" s="1"/>
  <c r="CP57" i="6"/>
  <c r="DB57" i="6" s="1"/>
  <c r="CT63" i="6"/>
  <c r="DF63" i="6" s="1"/>
  <c r="CN55" i="6"/>
  <c r="CZ55" i="6" s="1"/>
  <c r="CP62" i="6"/>
  <c r="DB62" i="6" s="1"/>
  <c r="CP70" i="6"/>
  <c r="DB70" i="6" s="1"/>
  <c r="CQ69" i="6"/>
  <c r="DC69" i="6" s="1"/>
  <c r="CN60" i="6"/>
  <c r="CZ60" i="6" s="1"/>
  <c r="CO67" i="6"/>
  <c r="DA67" i="6" s="1"/>
  <c r="CS62" i="6"/>
  <c r="DE62" i="6" s="1"/>
  <c r="CN57" i="6"/>
  <c r="CZ57" i="6" s="1"/>
  <c r="CR63" i="6"/>
  <c r="DD63" i="6" s="1"/>
  <c r="CM65" i="6"/>
  <c r="CY65" i="6" s="1"/>
  <c r="CN75" i="6"/>
  <c r="CZ75" i="6" s="1"/>
  <c r="CQ72" i="6"/>
  <c r="DC72" i="6" s="1"/>
  <c r="CV66" i="6"/>
  <c r="DH66" i="6" s="1"/>
  <c r="DT66" i="6" s="1"/>
  <c r="CN76" i="6"/>
  <c r="CZ76" i="6" s="1"/>
  <c r="CT72" i="6"/>
  <c r="DF72" i="6" s="1"/>
  <c r="CM72" i="6"/>
  <c r="CY72" i="6" s="1"/>
  <c r="CP78" i="6"/>
  <c r="DB78" i="6" s="1"/>
  <c r="CR82" i="6"/>
  <c r="DD82" i="6" s="1"/>
  <c r="CL78" i="6"/>
  <c r="CX78" i="6" s="1"/>
  <c r="CS92" i="6"/>
  <c r="DE92" i="6" s="1"/>
  <c r="CP77" i="6"/>
  <c r="DB77" i="6" s="1"/>
  <c r="CO74" i="6"/>
  <c r="DA74" i="6" s="1"/>
  <c r="CS87" i="6"/>
  <c r="DE87" i="6" s="1"/>
  <c r="CP84" i="6"/>
  <c r="DB84" i="6" s="1"/>
  <c r="CU100" i="6"/>
  <c r="DG100" i="6" s="1"/>
  <c r="CN90" i="6"/>
  <c r="CZ90" i="6" s="1"/>
  <c r="CN108" i="6"/>
  <c r="CZ108" i="6" s="1"/>
  <c r="CO98" i="6"/>
  <c r="DA98" i="6" s="1"/>
  <c r="CO95" i="6"/>
  <c r="DA95" i="6" s="1"/>
  <c r="DM95" i="6" s="1"/>
  <c r="CT106" i="6"/>
  <c r="DF106" i="6" s="1"/>
  <c r="CV104" i="6"/>
  <c r="DH104" i="6" s="1"/>
  <c r="CS109" i="6"/>
  <c r="DE109" i="6" s="1"/>
  <c r="CR108" i="6"/>
  <c r="DD108" i="6" s="1"/>
  <c r="CR97" i="6"/>
  <c r="DD97" i="6" s="1"/>
  <c r="CQ102" i="6"/>
  <c r="DC102" i="6" s="1"/>
  <c r="CL108" i="6"/>
  <c r="CX108" i="6" s="1"/>
  <c r="CU105" i="6"/>
  <c r="DG105" i="6" s="1"/>
  <c r="CS111" i="6"/>
  <c r="DE111" i="6" s="1"/>
  <c r="CS107" i="6"/>
  <c r="DE107" i="6" s="1"/>
  <c r="CT118" i="6"/>
  <c r="DF118" i="6" s="1"/>
  <c r="CK115" i="6"/>
  <c r="CW115" i="6" s="1"/>
  <c r="CR119" i="6"/>
  <c r="DD119" i="6" s="1"/>
  <c r="CN118" i="6"/>
  <c r="CZ118" i="6" s="1"/>
  <c r="CQ120" i="6"/>
  <c r="DC120" i="6" s="1"/>
  <c r="CQ123" i="6"/>
  <c r="DC123" i="6" s="1"/>
  <c r="CP121" i="6"/>
  <c r="DB121" i="6" s="1"/>
  <c r="CK124" i="6"/>
  <c r="CW124" i="6" s="1"/>
  <c r="CR125" i="6"/>
  <c r="DD125" i="6" s="1"/>
  <c r="CU127" i="6"/>
  <c r="DG127" i="6" s="1"/>
  <c r="CQ126" i="6"/>
  <c r="DC126" i="6" s="1"/>
  <c r="CS131" i="6"/>
  <c r="DE131" i="6" s="1"/>
  <c r="CN129" i="6"/>
  <c r="CZ129" i="6" s="1"/>
  <c r="CO138" i="6"/>
  <c r="DA138" i="6" s="1"/>
  <c r="CK139" i="6"/>
  <c r="CW139" i="6" s="1"/>
  <c r="CP134" i="6"/>
  <c r="DB134" i="6" s="1"/>
  <c r="CV136" i="6"/>
  <c r="DH136" i="6" s="1"/>
  <c r="CT138" i="6"/>
  <c r="DF138" i="6" s="1"/>
  <c r="CU141" i="6"/>
  <c r="DG141" i="6" s="1"/>
  <c r="CT137" i="6"/>
  <c r="DF137" i="6" s="1"/>
  <c r="CU140" i="6"/>
  <c r="DG140" i="6" s="1"/>
  <c r="CR137" i="6"/>
  <c r="DD137" i="6" s="1"/>
  <c r="CK140" i="6"/>
  <c r="CW140" i="6" s="1"/>
  <c r="CN138" i="6"/>
  <c r="CZ138" i="6" s="1"/>
  <c r="CQ140" i="6"/>
  <c r="DC140" i="6" s="1"/>
  <c r="CS135" i="6"/>
  <c r="DE135" i="6" s="1"/>
  <c r="CP129" i="6"/>
  <c r="DB129" i="6" s="1"/>
  <c r="CQ132" i="6"/>
  <c r="DC132" i="6" s="1"/>
  <c r="DO132" i="6" s="1"/>
  <c r="CP132" i="6"/>
  <c r="DB132" i="6" s="1"/>
  <c r="CO136" i="6"/>
  <c r="DA136" i="6" s="1"/>
  <c r="DM136" i="6" s="1"/>
  <c r="CT133" i="6"/>
  <c r="DF133" i="6" s="1"/>
  <c r="CU134" i="6"/>
  <c r="DG134" i="6" s="1"/>
  <c r="CT125" i="6"/>
  <c r="DF125" i="6" s="1"/>
  <c r="CU130" i="6"/>
  <c r="DG130" i="6" s="1"/>
  <c r="CR133" i="6"/>
  <c r="DD133" i="6" s="1"/>
  <c r="CN131" i="6"/>
  <c r="CZ131" i="6" s="1"/>
  <c r="CK133" i="6"/>
  <c r="CW133" i="6" s="1"/>
  <c r="CS138" i="6"/>
  <c r="DE138" i="6" s="1"/>
  <c r="CV126" i="6"/>
  <c r="DH126" i="6" s="1"/>
  <c r="CK126" i="6"/>
  <c r="CW126" i="6" s="1"/>
  <c r="CR127" i="6"/>
  <c r="DD127" i="6" s="1"/>
  <c r="CQ121" i="6"/>
  <c r="DC121" i="6" s="1"/>
  <c r="CS126" i="6"/>
  <c r="DE126" i="6" s="1"/>
  <c r="CR120" i="6"/>
  <c r="DD120" i="6" s="1"/>
  <c r="CN121" i="6"/>
  <c r="CZ121" i="6" s="1"/>
  <c r="CR123" i="6"/>
  <c r="DD123" i="6" s="1"/>
  <c r="CT120" i="6"/>
  <c r="DF120" i="6" s="1"/>
  <c r="CO123" i="6"/>
  <c r="DA123" i="6" s="1"/>
  <c r="CT121" i="6"/>
  <c r="DF121" i="6" s="1"/>
  <c r="CR124" i="6"/>
  <c r="DD124" i="6" s="1"/>
  <c r="CP117" i="6"/>
  <c r="DB117" i="6" s="1"/>
  <c r="CR121" i="6"/>
  <c r="DD121" i="6" s="1"/>
  <c r="CO114" i="6"/>
  <c r="DA114" i="6" s="1"/>
  <c r="CT115" i="6"/>
  <c r="DF115" i="6" s="1"/>
  <c r="CP126" i="6"/>
  <c r="DB126" i="6" s="1"/>
  <c r="CM114" i="6"/>
  <c r="CY114" i="6" s="1"/>
  <c r="CL114" i="6"/>
  <c r="CX114" i="6" s="1"/>
  <c r="CQ115" i="6"/>
  <c r="DC115" i="6" s="1"/>
  <c r="CM119" i="6"/>
  <c r="CY119" i="6" s="1"/>
  <c r="CU110" i="6"/>
  <c r="DG110" i="6" s="1"/>
  <c r="CU113" i="6"/>
  <c r="DG113" i="6" s="1"/>
  <c r="CR107" i="6"/>
  <c r="DD107" i="6" s="1"/>
  <c r="CT117" i="6"/>
  <c r="DF117" i="6" s="1"/>
  <c r="CN111" i="6"/>
  <c r="CZ111" i="6" s="1"/>
  <c r="CU107" i="6"/>
  <c r="DG107" i="6" s="1"/>
  <c r="CK102" i="6"/>
  <c r="CW102" i="6" s="1"/>
  <c r="CM97" i="6"/>
  <c r="CY97" i="6" s="1"/>
  <c r="CR106" i="6"/>
  <c r="DD106" i="6" s="1"/>
  <c r="CQ106" i="6"/>
  <c r="DC106" i="6" s="1"/>
  <c r="CK101" i="6"/>
  <c r="CW101" i="6" s="1"/>
  <c r="CT104" i="6"/>
  <c r="DF104" i="6" s="1"/>
  <c r="CV99" i="6"/>
  <c r="DH99" i="6" s="1"/>
  <c r="CO113" i="6"/>
  <c r="DA113" i="6" s="1"/>
  <c r="CQ105" i="6"/>
  <c r="DC105" i="6" s="1"/>
  <c r="CV106" i="6"/>
  <c r="DH106" i="6" s="1"/>
  <c r="CP101" i="6"/>
  <c r="DB101" i="6" s="1"/>
  <c r="CT95" i="6"/>
  <c r="DF95" i="6" s="1"/>
  <c r="CK104" i="6"/>
  <c r="CW104" i="6" s="1"/>
  <c r="CN105" i="6"/>
  <c r="CZ105" i="6" s="1"/>
  <c r="CS112" i="6"/>
  <c r="DE112" i="6" s="1"/>
  <c r="CL97" i="6"/>
  <c r="CX97" i="6" s="1"/>
  <c r="CR103" i="6"/>
  <c r="DD103" i="6" s="1"/>
  <c r="CL102" i="6"/>
  <c r="CX102" i="6" s="1"/>
  <c r="CR98" i="6"/>
  <c r="DD98" i="6" s="1"/>
  <c r="CO91" i="6"/>
  <c r="DA91" i="6" s="1"/>
  <c r="CS85" i="6"/>
  <c r="DE85" i="6" s="1"/>
  <c r="CR93" i="6"/>
  <c r="DD93" i="6" s="1"/>
  <c r="CL88" i="6"/>
  <c r="CX88" i="6" s="1"/>
  <c r="CN83" i="6"/>
  <c r="CZ83" i="6" s="1"/>
  <c r="CM103" i="6"/>
  <c r="CY103" i="6" s="1"/>
  <c r="CL91" i="6"/>
  <c r="CX91" i="6" s="1"/>
  <c r="CN86" i="6"/>
  <c r="CZ86" i="6" s="1"/>
  <c r="CV94" i="6"/>
  <c r="DH94" i="6" s="1"/>
  <c r="CP96" i="6"/>
  <c r="DB96" i="6" s="1"/>
  <c r="CT90" i="6"/>
  <c r="DF90" i="6" s="1"/>
  <c r="CV85" i="6"/>
  <c r="DH85" i="6" s="1"/>
  <c r="CK91" i="6"/>
  <c r="CW91" i="6" s="1"/>
  <c r="CM93" i="6"/>
  <c r="CY93" i="6" s="1"/>
  <c r="CP83" i="6"/>
  <c r="DB83" i="6" s="1"/>
  <c r="CQ77" i="6"/>
  <c r="DC77" i="6" s="1"/>
  <c r="CU91" i="6"/>
  <c r="DG91" i="6" s="1"/>
  <c r="CV82" i="6"/>
  <c r="DH82" i="6" s="1"/>
  <c r="CL138" i="6"/>
  <c r="CX138" i="6" s="1"/>
  <c r="CM141" i="6"/>
  <c r="CY141" i="6" s="1"/>
  <c r="CL137" i="6"/>
  <c r="CX137" i="6" s="1"/>
  <c r="CM140" i="6"/>
  <c r="CY140" i="6" s="1"/>
  <c r="CT136" i="6"/>
  <c r="DF136" i="6" s="1"/>
  <c r="CU139" i="6"/>
  <c r="DG139" i="6" s="1"/>
  <c r="CP137" i="6"/>
  <c r="DB137" i="6" s="1"/>
  <c r="CS139" i="6"/>
  <c r="DE139" i="6" s="1"/>
  <c r="CQ134" i="6"/>
  <c r="DC134" i="6" s="1"/>
  <c r="CO139" i="6"/>
  <c r="DA139" i="6" s="1"/>
  <c r="CK138" i="6"/>
  <c r="CW138" i="6" s="1"/>
  <c r="CR131" i="6"/>
  <c r="DD131" i="6" s="1"/>
  <c r="CM135" i="6"/>
  <c r="CY135" i="6" s="1"/>
  <c r="CL133" i="6"/>
  <c r="CX133" i="6" s="1"/>
  <c r="CL132" i="6"/>
  <c r="CX132" i="6" s="1"/>
  <c r="CL125" i="6"/>
  <c r="CX125" i="6" s="1"/>
  <c r="CU128" i="6"/>
  <c r="DG128" i="6" s="1"/>
  <c r="CO131" i="6"/>
  <c r="DA131" i="6" s="1"/>
  <c r="CQ130" i="6"/>
  <c r="DC130" i="6" s="1"/>
  <c r="CT132" i="6"/>
  <c r="DF132" i="6" s="1"/>
  <c r="CM126" i="6"/>
  <c r="CY126" i="6" s="1"/>
  <c r="CL126" i="6"/>
  <c r="CX126" i="6" s="1"/>
  <c r="CQ125" i="6"/>
  <c r="DC125" i="6" s="1"/>
  <c r="CT126" i="6"/>
  <c r="DF126" i="6" s="1"/>
  <c r="CS120" i="6"/>
  <c r="DE120" i="6" s="1"/>
  <c r="CO125" i="6"/>
  <c r="DA125" i="6" s="1"/>
  <c r="CO132" i="6"/>
  <c r="DA132" i="6" s="1"/>
  <c r="CV120" i="6"/>
  <c r="DH120" i="6" s="1"/>
  <c r="CR122" i="6"/>
  <c r="DD122" i="6" s="1"/>
  <c r="CQ119" i="6"/>
  <c r="DC119" i="6" s="1"/>
  <c r="CP122" i="6"/>
  <c r="DB122" i="6" s="1"/>
  <c r="CP120" i="6"/>
  <c r="DB120" i="6" s="1"/>
  <c r="CT122" i="6"/>
  <c r="DF122" i="6" s="1"/>
  <c r="CR116" i="6"/>
  <c r="DD116" i="6" s="1"/>
  <c r="CU119" i="6"/>
  <c r="DG119" i="6" s="1"/>
  <c r="CQ113" i="6"/>
  <c r="DC113" i="6" s="1"/>
  <c r="CL115" i="6"/>
  <c r="CX115" i="6" s="1"/>
  <c r="CP119" i="6"/>
  <c r="DB119" i="6" s="1"/>
  <c r="CU120" i="6"/>
  <c r="DG120" i="6" s="1"/>
  <c r="CV113" i="6"/>
  <c r="DH113" i="6" s="1"/>
  <c r="CQ114" i="6"/>
  <c r="DC114" i="6" s="1"/>
  <c r="CQ118" i="6"/>
  <c r="DC118" i="6" s="1"/>
  <c r="CM110" i="6"/>
  <c r="CY110" i="6" s="1"/>
  <c r="CM112" i="6"/>
  <c r="CY112" i="6" s="1"/>
  <c r="CU122" i="6"/>
  <c r="DG122" i="6" s="1"/>
  <c r="CO116" i="6"/>
  <c r="DA116" i="6" s="1"/>
  <c r="CS117" i="6"/>
  <c r="DE117" i="6" s="1"/>
  <c r="CS106" i="6"/>
  <c r="DE106" i="6" s="1"/>
  <c r="CU101" i="6"/>
  <c r="DG101" i="6" s="1"/>
  <c r="CO96" i="6"/>
  <c r="DA96" i="6" s="1"/>
  <c r="CT105" i="6"/>
  <c r="DF105" i="6" s="1"/>
  <c r="CS105" i="6"/>
  <c r="DE105" i="6" s="1"/>
  <c r="CR113" i="6"/>
  <c r="DD113" i="6" s="1"/>
  <c r="CL104" i="6"/>
  <c r="CX104" i="6" s="1"/>
  <c r="CN99" i="6"/>
  <c r="CZ99" i="6" s="1"/>
  <c r="CU112" i="6"/>
  <c r="DG112" i="6" s="1"/>
  <c r="CT112" i="6"/>
  <c r="DF112" i="6" s="1"/>
  <c r="CN106" i="6"/>
  <c r="CZ106" i="6" s="1"/>
  <c r="CR100" i="6"/>
  <c r="DD100" i="6" s="1"/>
  <c r="CL95" i="6"/>
  <c r="CX95" i="6" s="1"/>
  <c r="CK103" i="6"/>
  <c r="CW103" i="6" s="1"/>
  <c r="CU102" i="6"/>
  <c r="DG102" i="6" s="1"/>
  <c r="CU106" i="6"/>
  <c r="DG106" i="6" s="1"/>
  <c r="CQ96" i="6"/>
  <c r="DC96" i="6" s="1"/>
  <c r="CO102" i="6"/>
  <c r="DA102" i="6" s="1"/>
  <c r="CM100" i="6"/>
  <c r="CY100" i="6" s="1"/>
  <c r="CN97" i="6"/>
  <c r="CZ97" i="6" s="1"/>
  <c r="CQ90" i="6"/>
  <c r="DC90" i="6" s="1"/>
  <c r="CK85" i="6"/>
  <c r="CW85" i="6" s="1"/>
  <c r="CT92" i="6"/>
  <c r="DF92" i="6" s="1"/>
  <c r="CV87" i="6"/>
  <c r="DH87" i="6" s="1"/>
  <c r="CP82" i="6"/>
  <c r="DB82" i="6" s="1"/>
  <c r="CP99" i="6"/>
  <c r="DB99" i="6" s="1"/>
  <c r="CV90" i="6"/>
  <c r="DH90" i="6" s="1"/>
  <c r="CP85" i="6"/>
  <c r="DB85" i="6" s="1"/>
  <c r="CM94" i="6"/>
  <c r="CY94" i="6" s="1"/>
  <c r="CS95" i="6"/>
  <c r="DE95" i="6" s="1"/>
  <c r="CL90" i="6"/>
  <c r="CX90" i="6" s="1"/>
  <c r="CN85" i="6"/>
  <c r="CZ85" i="6" s="1"/>
  <c r="CV88" i="6"/>
  <c r="DH88" i="6" s="1"/>
  <c r="CU90" i="6"/>
  <c r="DG90" i="6" s="1"/>
  <c r="CM82" i="6"/>
  <c r="CY82" i="6" s="1"/>
  <c r="CS76" i="6"/>
  <c r="DE76" i="6" s="1"/>
  <c r="CS90" i="6"/>
  <c r="DE90" i="6" s="1"/>
  <c r="CK82" i="6"/>
  <c r="CW82" i="6" s="1"/>
  <c r="CV137" i="6"/>
  <c r="DH137" i="6" s="1"/>
  <c r="CV140" i="6"/>
  <c r="DH140" i="6" s="1"/>
  <c r="CS141" i="6"/>
  <c r="DE141" i="6" s="1"/>
  <c r="DQ141" i="6" s="1"/>
  <c r="CL136" i="6"/>
  <c r="CX136" i="6" s="1"/>
  <c r="CR140" i="6"/>
  <c r="DD140" i="6" s="1"/>
  <c r="CN134" i="6"/>
  <c r="CZ134" i="6" s="1"/>
  <c r="CP133" i="6"/>
  <c r="DB133" i="6" s="1"/>
  <c r="CS136" i="6"/>
  <c r="DE136" i="6" s="1"/>
  <c r="CV133" i="6"/>
  <c r="DH133" i="6" s="1"/>
  <c r="CK134" i="6"/>
  <c r="CW134" i="6" s="1"/>
  <c r="CP131" i="6"/>
  <c r="DB131" i="6" s="1"/>
  <c r="CP127" i="6"/>
  <c r="DB127" i="6" s="1"/>
  <c r="CM128" i="6"/>
  <c r="CY128" i="6" s="1"/>
  <c r="CM137" i="6"/>
  <c r="CY137" i="6" s="1"/>
  <c r="CM127" i="6"/>
  <c r="CY127" i="6" s="1"/>
  <c r="CU125" i="6"/>
  <c r="DG125" i="6" s="1"/>
  <c r="CV131" i="6"/>
  <c r="DH131" i="6" s="1"/>
  <c r="CO130" i="6"/>
  <c r="DA130" i="6" s="1"/>
  <c r="CK120" i="6"/>
  <c r="CW120" i="6" s="1"/>
  <c r="CL123" i="6"/>
  <c r="CX123" i="6" s="1"/>
  <c r="CS123" i="6"/>
  <c r="DE123" i="6" s="1"/>
  <c r="CO129" i="6"/>
  <c r="DA129" i="6" s="1"/>
  <c r="CU117" i="6"/>
  <c r="DG117" i="6" s="1"/>
  <c r="CK123" i="6"/>
  <c r="CW123" i="6" s="1"/>
  <c r="CO121" i="6"/>
  <c r="DA121" i="6" s="1"/>
  <c r="CR117" i="6"/>
  <c r="DD117" i="6" s="1"/>
  <c r="CU115" i="6"/>
  <c r="DG115" i="6" s="1"/>
  <c r="CV114" i="6"/>
  <c r="DH114" i="6" s="1"/>
  <c r="CQ116" i="6"/>
  <c r="DC116" i="6" s="1"/>
  <c r="CR115" i="6"/>
  <c r="DD115" i="6" s="1"/>
  <c r="CL113" i="6"/>
  <c r="CX113" i="6" s="1"/>
  <c r="CK113" i="6"/>
  <c r="CW113" i="6" s="1"/>
  <c r="CO115" i="6"/>
  <c r="DA115" i="6" s="1"/>
  <c r="CN115" i="6"/>
  <c r="CZ115" i="6" s="1"/>
  <c r="CV115" i="6"/>
  <c r="DH115" i="6" s="1"/>
  <c r="CR109" i="6"/>
  <c r="DD109" i="6" s="1"/>
  <c r="CM101" i="6"/>
  <c r="CY101" i="6" s="1"/>
  <c r="CQ109" i="6"/>
  <c r="DC109" i="6" s="1"/>
  <c r="CK108" i="6"/>
  <c r="CW108" i="6" s="1"/>
  <c r="CQ111" i="6"/>
  <c r="DC111" i="6" s="1"/>
  <c r="CP102" i="6"/>
  <c r="DB102" i="6" s="1"/>
  <c r="CV95" i="6"/>
  <c r="DH95" i="6" s="1"/>
  <c r="CO111" i="6"/>
  <c r="DA111" i="6" s="1"/>
  <c r="CT103" i="6"/>
  <c r="DF103" i="6" s="1"/>
  <c r="CP97" i="6"/>
  <c r="DB97" i="6" s="1"/>
  <c r="CK100" i="6"/>
  <c r="CW100" i="6" s="1"/>
  <c r="CU103" i="6"/>
  <c r="DG103" i="6" s="1"/>
  <c r="CQ100" i="6"/>
  <c r="DC100" i="6" s="1"/>
  <c r="CN101" i="6"/>
  <c r="CZ101" i="6" s="1"/>
  <c r="CM96" i="6"/>
  <c r="CY96" i="6" s="1"/>
  <c r="CU92" i="6"/>
  <c r="DG92" i="6" s="1"/>
  <c r="CU84" i="6"/>
  <c r="DG84" i="6" s="1"/>
  <c r="CN91" i="6"/>
  <c r="CZ91" i="6" s="1"/>
  <c r="CL84" i="6"/>
  <c r="CX84" i="6" s="1"/>
  <c r="CL98" i="6"/>
  <c r="CX98" i="6" s="1"/>
  <c r="CR88" i="6"/>
  <c r="DD88" i="6" s="1"/>
  <c r="CS96" i="6"/>
  <c r="DE96" i="6" s="1"/>
  <c r="CU94" i="6"/>
  <c r="DG94" i="6" s="1"/>
  <c r="CP88" i="6"/>
  <c r="DB88" i="6" s="1"/>
  <c r="CT93" i="6"/>
  <c r="DF93" i="6" s="1"/>
  <c r="CT89" i="6"/>
  <c r="DF89" i="6" s="1"/>
  <c r="CK80" i="6"/>
  <c r="CW80" i="6" s="1"/>
  <c r="CT94" i="6"/>
  <c r="DF94" i="6" s="1"/>
  <c r="CP81" i="6"/>
  <c r="DB81" i="6" s="1"/>
  <c r="CT75" i="6"/>
  <c r="DF75" i="6" s="1"/>
  <c r="CS91" i="6"/>
  <c r="DE91" i="6" s="1"/>
  <c r="CK88" i="6"/>
  <c r="CW88" i="6" s="1"/>
  <c r="CP80" i="6"/>
  <c r="DB80" i="6" s="1"/>
  <c r="CN100" i="6"/>
  <c r="CZ100" i="6" s="1"/>
  <c r="CR84" i="6"/>
  <c r="DD84" i="6" s="1"/>
  <c r="CS86" i="6"/>
  <c r="DE86" i="6" s="1"/>
  <c r="CS88" i="6"/>
  <c r="DE88" i="6" s="1"/>
  <c r="CO77" i="6"/>
  <c r="DA77" i="6" s="1"/>
  <c r="CS69" i="6"/>
  <c r="DE69" i="6" s="1"/>
  <c r="CQ76" i="6"/>
  <c r="DC76" i="6" s="1"/>
  <c r="CQ82" i="6"/>
  <c r="DC82" i="6" s="1"/>
  <c r="CU78" i="6"/>
  <c r="DG78" i="6" s="1"/>
  <c r="CL71" i="6"/>
  <c r="CX71" i="6" s="1"/>
  <c r="CN66" i="6"/>
  <c r="CZ66" i="6" s="1"/>
  <c r="CU77" i="6"/>
  <c r="DG77" i="6" s="1"/>
  <c r="CK71" i="6"/>
  <c r="CW71" i="6" s="1"/>
  <c r="CO79" i="6"/>
  <c r="DA79" i="6" s="1"/>
  <c r="CO72" i="6"/>
  <c r="DA72" i="6" s="1"/>
  <c r="CS66" i="6"/>
  <c r="DE66" i="6" s="1"/>
  <c r="CL68" i="6"/>
  <c r="CX68" i="6" s="1"/>
  <c r="CP64" i="6"/>
  <c r="DB64" i="6" s="1"/>
  <c r="CN137" i="6"/>
  <c r="CZ137" i="6" s="1"/>
  <c r="CN140" i="6"/>
  <c r="CZ140" i="6" s="1"/>
  <c r="CK141" i="6"/>
  <c r="CW141" i="6" s="1"/>
  <c r="CV135" i="6"/>
  <c r="DH135" i="6" s="1"/>
  <c r="CT139" i="6"/>
  <c r="DF139" i="6" s="1"/>
  <c r="CO141" i="6"/>
  <c r="DA141" i="6" s="1"/>
  <c r="CR132" i="6"/>
  <c r="DD132" i="6" s="1"/>
  <c r="CQ135" i="6"/>
  <c r="DC135" i="6" s="1"/>
  <c r="CN133" i="6"/>
  <c r="CZ133" i="6" s="1"/>
  <c r="CU133" i="6"/>
  <c r="DG133" i="6" s="1"/>
  <c r="CR130" i="6"/>
  <c r="DD130" i="6" s="1"/>
  <c r="CR126" i="6"/>
  <c r="DD126" i="6" s="1"/>
  <c r="CO127" i="6"/>
  <c r="DA127" i="6" s="1"/>
  <c r="CU135" i="6"/>
  <c r="DG135" i="6" s="1"/>
  <c r="CK137" i="6"/>
  <c r="CW137" i="6" s="1"/>
  <c r="CO124" i="6"/>
  <c r="DA124" i="6" s="1"/>
  <c r="CQ128" i="6"/>
  <c r="DC128" i="6" s="1"/>
  <c r="CP128" i="6"/>
  <c r="DB128" i="6" s="1"/>
  <c r="CS132" i="6"/>
  <c r="DE132" i="6" s="1"/>
  <c r="CV122" i="6"/>
  <c r="DH122" i="6" s="1"/>
  <c r="CS122" i="6"/>
  <c r="DE122" i="6" s="1"/>
  <c r="CV125" i="6"/>
  <c r="DH125" i="6" s="1"/>
  <c r="CM117" i="6"/>
  <c r="CY117" i="6" s="1"/>
  <c r="CM122" i="6"/>
  <c r="CY122" i="6" s="1"/>
  <c r="CM120" i="6"/>
  <c r="CY120" i="6" s="1"/>
  <c r="CV116" i="6"/>
  <c r="DH116" i="6" s="1"/>
  <c r="CM115" i="6"/>
  <c r="CY115" i="6" s="1"/>
  <c r="CN114" i="6"/>
  <c r="CZ114" i="6" s="1"/>
  <c r="CS115" i="6"/>
  <c r="DE115" i="6" s="1"/>
  <c r="CT114" i="6"/>
  <c r="DF114" i="6" s="1"/>
  <c r="CO112" i="6"/>
  <c r="DA112" i="6" s="1"/>
  <c r="CN112" i="6"/>
  <c r="CZ112" i="6" s="1"/>
  <c r="CK114" i="6"/>
  <c r="CW114" i="6" s="1"/>
  <c r="CT113" i="6"/>
  <c r="DF113" i="6" s="1"/>
  <c r="CR114" i="6"/>
  <c r="DD114" i="6" s="1"/>
  <c r="CM108" i="6"/>
  <c r="CY108" i="6" s="1"/>
  <c r="CO100" i="6"/>
  <c r="DA100" i="6" s="1"/>
  <c r="CV108" i="6"/>
  <c r="DH108" i="6" s="1"/>
  <c r="CQ107" i="6"/>
  <c r="DC107" i="6" s="1"/>
  <c r="CM109" i="6"/>
  <c r="CY109" i="6" s="1"/>
  <c r="CR101" i="6"/>
  <c r="DD101" i="6" s="1"/>
  <c r="CN95" i="6"/>
  <c r="CZ95" i="6" s="1"/>
  <c r="CR110" i="6"/>
  <c r="DD110" i="6" s="1"/>
  <c r="CL103" i="6"/>
  <c r="CX103" i="6" s="1"/>
  <c r="CR96" i="6"/>
  <c r="DD96" i="6" s="1"/>
  <c r="CO99" i="6"/>
  <c r="DA99" i="6" s="1"/>
  <c r="CT102" i="6"/>
  <c r="DF102" i="6" s="1"/>
  <c r="CU99" i="6"/>
  <c r="DG99" i="6" s="1"/>
  <c r="CP100" i="6"/>
  <c r="DB100" i="6" s="1"/>
  <c r="CP95" i="6"/>
  <c r="DB95" i="6" s="1"/>
  <c r="CM92" i="6"/>
  <c r="CY92" i="6" s="1"/>
  <c r="CM84" i="6"/>
  <c r="CY84" i="6" s="1"/>
  <c r="CP90" i="6"/>
  <c r="DB90" i="6" s="1"/>
  <c r="CV83" i="6"/>
  <c r="DH83" i="6" s="1"/>
  <c r="CU96" i="6"/>
  <c r="DG96" i="6" s="1"/>
  <c r="CT87" i="6"/>
  <c r="DF87" i="6" s="1"/>
  <c r="CU95" i="6"/>
  <c r="DG95" i="6" s="1"/>
  <c r="CL94" i="6"/>
  <c r="CX94" i="6" s="1"/>
  <c r="CR87" i="6"/>
  <c r="DD87" i="6" s="1"/>
  <c r="CK92" i="6"/>
  <c r="CW92" i="6" s="1"/>
  <c r="CQ88" i="6"/>
  <c r="DC88" i="6" s="1"/>
  <c r="CU79" i="6"/>
  <c r="DG79" i="6" s="1"/>
  <c r="CL93" i="6"/>
  <c r="CX93" i="6" s="1"/>
  <c r="CR80" i="6"/>
  <c r="DD80" i="6" s="1"/>
  <c r="CL75" i="6"/>
  <c r="CX75" i="6" s="1"/>
  <c r="CR90" i="6"/>
  <c r="DD90" i="6" s="1"/>
  <c r="CM87" i="6"/>
  <c r="CY87" i="6" s="1"/>
  <c r="CR79" i="6"/>
  <c r="DD79" i="6" s="1"/>
  <c r="CQ95" i="6"/>
  <c r="DC95" i="6" s="1"/>
  <c r="CU83" i="6"/>
  <c r="DG83" i="6" s="1"/>
  <c r="CL85" i="6"/>
  <c r="CX85" i="6" s="1"/>
  <c r="CM86" i="6"/>
  <c r="CY86" i="6" s="1"/>
  <c r="CT76" i="6"/>
  <c r="DF76" i="6" s="1"/>
  <c r="CK69" i="6"/>
  <c r="CW69" i="6" s="1"/>
  <c r="CV75" i="6"/>
  <c r="DH75" i="6" s="1"/>
  <c r="CV80" i="6"/>
  <c r="DH80" i="6" s="1"/>
  <c r="CK77" i="6"/>
  <c r="CV70" i="6"/>
  <c r="DH70" i="6" s="1"/>
  <c r="CP65" i="6"/>
  <c r="DB65" i="6" s="1"/>
  <c r="CM76" i="6"/>
  <c r="CY76" i="6" s="1"/>
  <c r="CU70" i="6"/>
  <c r="DG70" i="6" s="1"/>
  <c r="CQ78" i="6"/>
  <c r="DC78" i="6" s="1"/>
  <c r="CQ71" i="6"/>
  <c r="DC71" i="6" s="1"/>
  <c r="CK66" i="6"/>
  <c r="CW66" i="6" s="1"/>
  <c r="CK72" i="6"/>
  <c r="CW72" i="6" s="1"/>
  <c r="CN141" i="6"/>
  <c r="CZ141" i="6" s="1"/>
  <c r="CL141" i="6"/>
  <c r="CX141" i="6" s="1"/>
  <c r="CT140" i="6"/>
  <c r="DF140" i="6" s="1"/>
  <c r="CS140" i="6"/>
  <c r="DE140" i="6" s="1"/>
  <c r="CV134" i="6"/>
  <c r="DH134" i="6" s="1"/>
  <c r="CL131" i="6"/>
  <c r="CX131" i="6" s="1"/>
  <c r="CQ136" i="6"/>
  <c r="DC136" i="6" s="1"/>
  <c r="CQ137" i="6"/>
  <c r="DC137" i="6" s="1"/>
  <c r="CL129" i="6"/>
  <c r="CX129" i="6" s="1"/>
  <c r="CS133" i="6"/>
  <c r="DE133" i="6" s="1"/>
  <c r="CU129" i="6"/>
  <c r="DG129" i="6" s="1"/>
  <c r="CP130" i="6"/>
  <c r="DB130" i="6" s="1"/>
  <c r="CV127" i="6"/>
  <c r="DH127" i="6" s="1"/>
  <c r="CU131" i="6"/>
  <c r="DG131" i="6" s="1"/>
  <c r="CM130" i="6"/>
  <c r="CY130" i="6" s="1"/>
  <c r="CQ129" i="6"/>
  <c r="DC129" i="6" s="1"/>
  <c r="CP124" i="6"/>
  <c r="DB124" i="6" s="1"/>
  <c r="CN125" i="6"/>
  <c r="CZ125" i="6" s="1"/>
  <c r="CM132" i="6"/>
  <c r="CY132" i="6" s="1"/>
  <c r="CR118" i="6"/>
  <c r="DD118" i="6" s="1"/>
  <c r="CM121" i="6"/>
  <c r="CY121" i="6" s="1"/>
  <c r="CL111" i="6"/>
  <c r="CX111" i="6" s="1"/>
  <c r="CP116" i="6"/>
  <c r="DB116" i="6" s="1"/>
  <c r="CV110" i="6"/>
  <c r="DH110" i="6" s="1"/>
  <c r="CQ108" i="6"/>
  <c r="DC108" i="6" s="1"/>
  <c r="CP108" i="6"/>
  <c r="DB108" i="6" s="1"/>
  <c r="CQ112" i="6"/>
  <c r="DC112" i="6" s="1"/>
  <c r="CO104" i="6"/>
  <c r="DA104" i="6" s="1"/>
  <c r="CK110" i="6"/>
  <c r="CW110" i="6" s="1"/>
  <c r="CU104" i="6"/>
  <c r="DG104" i="6" s="1"/>
  <c r="CR105" i="6"/>
  <c r="DD105" i="6" s="1"/>
  <c r="CL96" i="6"/>
  <c r="CX96" i="6" s="1"/>
  <c r="CK109" i="6"/>
  <c r="CW109" i="6" s="1"/>
  <c r="CL99" i="6"/>
  <c r="CX99" i="6" s="1"/>
  <c r="CO105" i="6"/>
  <c r="DA105" i="6" s="1"/>
  <c r="CS100" i="6"/>
  <c r="DE100" i="6" s="1"/>
  <c r="CV107" i="6"/>
  <c r="DH107" i="6" s="1"/>
  <c r="CO97" i="6"/>
  <c r="DA97" i="6" s="1"/>
  <c r="CK89" i="6"/>
  <c r="CW89" i="6" s="1"/>
  <c r="CP94" i="6"/>
  <c r="DB94" i="6" s="1"/>
  <c r="CT84" i="6"/>
  <c r="DF84" i="6" s="1"/>
  <c r="CP93" i="6"/>
  <c r="DB93" i="6" s="1"/>
  <c r="CV100" i="6"/>
  <c r="DH100" i="6" s="1"/>
  <c r="CT97" i="6"/>
  <c r="DF97" i="6" s="1"/>
  <c r="CL86" i="6"/>
  <c r="CX86" i="6" s="1"/>
  <c r="CM102" i="6"/>
  <c r="CY102" i="6" s="1"/>
  <c r="CS80" i="6"/>
  <c r="DE80" i="6" s="1"/>
  <c r="CO88" i="6"/>
  <c r="DA88" i="6" s="1"/>
  <c r="CN78" i="6"/>
  <c r="CZ78" i="6" s="1"/>
  <c r="CV92" i="6"/>
  <c r="DH92" i="6" s="1"/>
  <c r="CS84" i="6"/>
  <c r="DE84" i="6" s="1"/>
  <c r="CN77" i="6"/>
  <c r="CZ77" i="6" s="1"/>
  <c r="CK87" i="6"/>
  <c r="CW87" i="6" s="1"/>
  <c r="CL81" i="6"/>
  <c r="CX81" i="6" s="1"/>
  <c r="CL80" i="6"/>
  <c r="CX80" i="6" s="1"/>
  <c r="CQ70" i="6"/>
  <c r="DC70" i="6" s="1"/>
  <c r="CQ73" i="6"/>
  <c r="DC73" i="6" s="1"/>
  <c r="CT81" i="6"/>
  <c r="DF81" i="6" s="1"/>
  <c r="CT71" i="6"/>
  <c r="DF71" i="6" s="1"/>
  <c r="CN82" i="6"/>
  <c r="CZ82" i="6" s="1"/>
  <c r="CM73" i="6"/>
  <c r="CY73" i="6" s="1"/>
  <c r="CN80" i="6"/>
  <c r="CZ80" i="6" s="1"/>
  <c r="CK70" i="6"/>
  <c r="CW70" i="6" s="1"/>
  <c r="CN72" i="6"/>
  <c r="CZ72" i="6" s="1"/>
  <c r="CR65" i="6"/>
  <c r="DD65" i="6" s="1"/>
  <c r="CT58" i="6"/>
  <c r="DF58" i="6" s="1"/>
  <c r="CT68" i="6"/>
  <c r="DF68" i="6" s="1"/>
  <c r="CU61" i="6"/>
  <c r="DG61" i="6" s="1"/>
  <c r="CS68" i="6"/>
  <c r="DE68" i="6" s="1"/>
  <c r="CT61" i="6"/>
  <c r="DF61" i="6" s="1"/>
  <c r="CO76" i="6"/>
  <c r="DA76" i="6" s="1"/>
  <c r="CN67" i="6"/>
  <c r="CZ67" i="6" s="1"/>
  <c r="CR71" i="6"/>
  <c r="DD71" i="6" s="1"/>
  <c r="CL64" i="6"/>
  <c r="CX64" i="6" s="1"/>
  <c r="CN59" i="6"/>
  <c r="CZ59" i="6" s="1"/>
  <c r="CK74" i="6"/>
  <c r="CW74" i="6" s="1"/>
  <c r="CR64" i="6"/>
  <c r="DD64" i="6" s="1"/>
  <c r="CL59" i="6"/>
  <c r="CX59" i="6" s="1"/>
  <c r="CV67" i="6"/>
  <c r="DH67" i="6" s="1"/>
  <c r="CK56" i="6"/>
  <c r="CW56" i="6" s="1"/>
  <c r="CU50" i="6"/>
  <c r="DG50" i="6" s="1"/>
  <c r="CP74" i="6"/>
  <c r="DB74" i="6" s="1"/>
  <c r="CM59" i="6"/>
  <c r="CY59" i="6" s="1"/>
  <c r="CN53" i="6"/>
  <c r="CZ53" i="6" s="1"/>
  <c r="CR47" i="6"/>
  <c r="DD47" i="6" s="1"/>
  <c r="CR135" i="6"/>
  <c r="DD135" i="6" s="1"/>
  <c r="CN136" i="6"/>
  <c r="CZ136" i="6" s="1"/>
  <c r="CP138" i="6"/>
  <c r="DB138" i="6" s="1"/>
  <c r="CV138" i="6"/>
  <c r="DH138" i="6" s="1"/>
  <c r="CQ139" i="6"/>
  <c r="DC139" i="6" s="1"/>
  <c r="CU137" i="6"/>
  <c r="DG137" i="6" s="1"/>
  <c r="CL130" i="6"/>
  <c r="CX130" i="6" s="1"/>
  <c r="CK135" i="6"/>
  <c r="CW135" i="6" s="1"/>
  <c r="CN128" i="6"/>
  <c r="CZ128" i="6" s="1"/>
  <c r="CS125" i="6"/>
  <c r="DE125" i="6" s="1"/>
  <c r="CS128" i="6"/>
  <c r="DE128" i="6" s="1"/>
  <c r="CL127" i="6"/>
  <c r="CX127" i="6" s="1"/>
  <c r="CU126" i="6"/>
  <c r="DG126" i="6" s="1"/>
  <c r="CU123" i="6"/>
  <c r="DG123" i="6" s="1"/>
  <c r="CT123" i="6"/>
  <c r="DF123" i="6" s="1"/>
  <c r="CS119" i="6"/>
  <c r="DE119" i="6" s="1"/>
  <c r="CL121" i="6"/>
  <c r="CX121" i="6" s="1"/>
  <c r="CM125" i="6"/>
  <c r="CY125" i="6" s="1"/>
  <c r="CL119" i="6"/>
  <c r="CX119" i="6" s="1"/>
  <c r="CO117" i="6"/>
  <c r="DA117" i="6" s="1"/>
  <c r="CS116" i="6"/>
  <c r="DE116" i="6" s="1"/>
  <c r="CU114" i="6"/>
  <c r="DG114" i="6" s="1"/>
  <c r="CO120" i="6"/>
  <c r="DA120" i="6" s="1"/>
  <c r="CP114" i="6"/>
  <c r="DB114" i="6" s="1"/>
  <c r="CT110" i="6"/>
  <c r="DF110" i="6" s="1"/>
  <c r="CU116" i="6"/>
  <c r="DG116" i="6" s="1"/>
  <c r="CO110" i="6"/>
  <c r="DA110" i="6" s="1"/>
  <c r="CS98" i="6"/>
  <c r="DE98" i="6" s="1"/>
  <c r="CS113" i="6"/>
  <c r="DE113" i="6" s="1"/>
  <c r="CS101" i="6"/>
  <c r="DE101" i="6" s="1"/>
  <c r="CL100" i="6"/>
  <c r="CX100" i="6" s="1"/>
  <c r="CS108" i="6"/>
  <c r="DE108" i="6" s="1"/>
  <c r="CR104" i="6"/>
  <c r="DD104" i="6" s="1"/>
  <c r="CL107" i="6"/>
  <c r="CX107" i="6" s="1"/>
  <c r="CM95" i="6"/>
  <c r="CY95" i="6" s="1"/>
  <c r="CO101" i="6"/>
  <c r="DA101" i="6" s="1"/>
  <c r="CU98" i="6"/>
  <c r="DG98" i="6" s="1"/>
  <c r="CR94" i="6"/>
  <c r="DD94" i="6" s="1"/>
  <c r="CQ86" i="6"/>
  <c r="DC86" i="6" s="1"/>
  <c r="CT88" i="6"/>
  <c r="DF88" i="6" s="1"/>
  <c r="CR99" i="6"/>
  <c r="DD99" i="6" s="1"/>
  <c r="CP89" i="6"/>
  <c r="DB89" i="6" s="1"/>
  <c r="CQ92" i="6"/>
  <c r="DC92" i="6" s="1"/>
  <c r="CR91" i="6"/>
  <c r="DD91" i="6" s="1"/>
  <c r="CL82" i="6"/>
  <c r="CX82" i="6" s="1"/>
  <c r="CR86" i="6"/>
  <c r="DD86" i="6" s="1"/>
  <c r="CU75" i="6"/>
  <c r="DG75" i="6" s="1"/>
  <c r="CM83" i="6"/>
  <c r="CY83" i="6" s="1"/>
  <c r="CN74" i="6"/>
  <c r="CZ74" i="6" s="1"/>
  <c r="CQ91" i="6"/>
  <c r="DC91" i="6" s="1"/>
  <c r="CN81" i="6"/>
  <c r="CZ81" i="6" s="1"/>
  <c r="CO92" i="6"/>
  <c r="DA92" i="6" s="1"/>
  <c r="CO80" i="6"/>
  <c r="DA80" i="6" s="1"/>
  <c r="CR77" i="6"/>
  <c r="DD77" i="6" s="1"/>
  <c r="CR73" i="6"/>
  <c r="DD73" i="6" s="1"/>
  <c r="CU82" i="6"/>
  <c r="DG82" i="6" s="1"/>
  <c r="CQ83" i="6"/>
  <c r="DC83" i="6" s="1"/>
  <c r="CQ75" i="6"/>
  <c r="DC75" i="6" s="1"/>
  <c r="CT67" i="6"/>
  <c r="DF67" i="6" s="1"/>
  <c r="CS78" i="6"/>
  <c r="DE78" i="6" s="1"/>
  <c r="CO69" i="6"/>
  <c r="DA69" i="6" s="1"/>
  <c r="CQ74" i="6"/>
  <c r="DC74" i="6" s="1"/>
  <c r="CQ67" i="6"/>
  <c r="DC67" i="6" s="1"/>
  <c r="CU68" i="6"/>
  <c r="DG68" i="6" s="1"/>
  <c r="CV61" i="6"/>
  <c r="DH61" i="6" s="1"/>
  <c r="CP56" i="6"/>
  <c r="DB56" i="6" s="1"/>
  <c r="CO64" i="6"/>
  <c r="DA64" i="6" s="1"/>
  <c r="CU73" i="6"/>
  <c r="DG73" i="6" s="1"/>
  <c r="CV64" i="6"/>
  <c r="DH64" i="6" s="1"/>
  <c r="CP59" i="6"/>
  <c r="DB59" i="6" s="1"/>
  <c r="CU71" i="6"/>
  <c r="DG71" i="6" s="1"/>
  <c r="CK75" i="6"/>
  <c r="CW75" i="6" s="1"/>
  <c r="CM67" i="6"/>
  <c r="CY67" i="6" s="1"/>
  <c r="CR61" i="6"/>
  <c r="DD61" i="6" s="1"/>
  <c r="CL56" i="6"/>
  <c r="CX56" i="6" s="1"/>
  <c r="CM68" i="6"/>
  <c r="CY68" i="6" s="1"/>
  <c r="CN62" i="6"/>
  <c r="CZ62" i="6" s="1"/>
  <c r="CR56" i="6"/>
  <c r="DD56" i="6" s="1"/>
  <c r="CQ60" i="6"/>
  <c r="DC60" i="6" s="1"/>
  <c r="CO53" i="6"/>
  <c r="DA53" i="6" s="1"/>
  <c r="CS47" i="6"/>
  <c r="DE47" i="6" s="1"/>
  <c r="CS65" i="6"/>
  <c r="DE65" i="6" s="1"/>
  <c r="CK55" i="6"/>
  <c r="CW55" i="6" s="1"/>
  <c r="CL50" i="6"/>
  <c r="CX50" i="6" s="1"/>
  <c r="CN45" i="6"/>
  <c r="CZ45" i="6" s="1"/>
  <c r="DP12" i="6"/>
  <c r="DN12" i="6"/>
  <c r="DT21" i="6"/>
  <c r="DL130" i="6"/>
  <c r="DT29" i="6"/>
  <c r="DK81" i="6"/>
  <c r="DN140" i="6"/>
  <c r="DI14" i="6"/>
  <c r="DQ99" i="6"/>
  <c r="BA19" i="1"/>
  <c r="BB19" i="1"/>
  <c r="BC19" i="1"/>
  <c r="BD19" i="1"/>
  <c r="BE19" i="1"/>
  <c r="BF19" i="1"/>
  <c r="BG19" i="1"/>
  <c r="BH19" i="1"/>
  <c r="BI19" i="1"/>
  <c r="BJ19" i="1"/>
  <c r="BK19" i="1"/>
  <c r="BL19" i="1"/>
  <c r="C19" i="1"/>
  <c r="C15" i="1"/>
  <c r="DJ50" i="6" l="1"/>
  <c r="DK68" i="6"/>
  <c r="DS73" i="6"/>
  <c r="DM92" i="6"/>
  <c r="DM101" i="6"/>
  <c r="DQ98" i="6"/>
  <c r="DM117" i="6"/>
  <c r="DJ127" i="6"/>
  <c r="DT138" i="6"/>
  <c r="DS50" i="6"/>
  <c r="DP71" i="6"/>
  <c r="DP65" i="6"/>
  <c r="DO73" i="6"/>
  <c r="DL78" i="6"/>
  <c r="DR84" i="6"/>
  <c r="DI109" i="6"/>
  <c r="DO108" i="6"/>
  <c r="DN124" i="6"/>
  <c r="DJ129" i="6"/>
  <c r="DL141" i="6"/>
  <c r="DT70" i="6"/>
  <c r="DS83" i="6"/>
  <c r="DS79" i="6"/>
  <c r="DT83" i="6"/>
  <c r="DM99" i="6"/>
  <c r="DT108" i="6"/>
  <c r="DR114" i="6"/>
  <c r="DT125" i="6"/>
  <c r="DS135" i="6"/>
  <c r="DM141" i="6"/>
  <c r="DQ66" i="6"/>
  <c r="DO82" i="6"/>
  <c r="DN80" i="6"/>
  <c r="DR93" i="6"/>
  <c r="DS84" i="6"/>
  <c r="DR103" i="6"/>
  <c r="DP109" i="6"/>
  <c r="DT114" i="6"/>
  <c r="DJ123" i="6"/>
  <c r="DN127" i="6"/>
  <c r="DJ136" i="6"/>
  <c r="DS90" i="6"/>
  <c r="DN99" i="6"/>
  <c r="DM102" i="6"/>
  <c r="DS101" i="6"/>
  <c r="DO114" i="6"/>
  <c r="DR122" i="6"/>
  <c r="DQ120" i="6"/>
  <c r="DS128" i="6"/>
  <c r="DO134" i="6"/>
  <c r="DJ138" i="6"/>
  <c r="DR90" i="6"/>
  <c r="DP93" i="6"/>
  <c r="DL105" i="6"/>
  <c r="DR104" i="6"/>
  <c r="DR117" i="6"/>
  <c r="DN126" i="6"/>
  <c r="DR120" i="6"/>
  <c r="DT126" i="6"/>
  <c r="DR133" i="6"/>
  <c r="DI140" i="6"/>
  <c r="DI139" i="6"/>
  <c r="DN121" i="6"/>
  <c r="DQ111" i="6"/>
  <c r="DR106" i="6"/>
  <c r="DM74" i="6"/>
  <c r="DL76" i="6"/>
  <c r="DM67" i="6"/>
  <c r="DK58" i="6"/>
  <c r="DM57" i="6"/>
  <c r="DS39" i="6"/>
  <c r="DM41" i="6"/>
  <c r="DQ38" i="6"/>
  <c r="DS22" i="6"/>
  <c r="DL27" i="6"/>
  <c r="DJ24" i="6"/>
  <c r="DQ15" i="6"/>
  <c r="DK106" i="6"/>
  <c r="DM134" i="6"/>
  <c r="DJ134" i="6"/>
  <c r="DR127" i="6"/>
  <c r="DL113" i="6"/>
  <c r="DL102" i="6"/>
  <c r="DN92" i="6"/>
  <c r="DI79" i="6"/>
  <c r="DN60" i="6"/>
  <c r="DJ70" i="6"/>
  <c r="DQ54" i="6"/>
  <c r="DN53" i="6"/>
  <c r="DJ27" i="6"/>
  <c r="DT37" i="6"/>
  <c r="DP33" i="6"/>
  <c r="DI22" i="6"/>
  <c r="DS16" i="6"/>
  <c r="DN9" i="6"/>
  <c r="DO20" i="6"/>
  <c r="DK134" i="6"/>
  <c r="DR111" i="6"/>
  <c r="DQ104" i="6"/>
  <c r="DM94" i="6"/>
  <c r="DI68" i="6"/>
  <c r="DJ55" i="6"/>
  <c r="DP46" i="6"/>
  <c r="DT129" i="6"/>
  <c r="DJ117" i="6"/>
  <c r="DP95" i="6"/>
  <c r="DK89" i="6"/>
  <c r="DK66" i="6"/>
  <c r="DO64" i="6"/>
  <c r="DJ73" i="6"/>
  <c r="DI132" i="6"/>
  <c r="DL120" i="6"/>
  <c r="DQ93" i="6"/>
  <c r="DK90" i="6"/>
  <c r="DR69" i="6"/>
  <c r="DM49" i="6"/>
  <c r="DK52" i="6"/>
  <c r="DI131" i="6"/>
  <c r="DI97" i="6"/>
  <c r="DN75" i="6"/>
  <c r="DT56" i="6"/>
  <c r="DT42" i="6"/>
  <c r="DR38" i="6"/>
  <c r="DI23" i="6"/>
  <c r="DS40" i="6"/>
  <c r="DN123" i="6"/>
  <c r="DI96" i="6"/>
  <c r="DT79" i="6"/>
  <c r="DQ51" i="6"/>
  <c r="DM56" i="6"/>
  <c r="DI45" i="6"/>
  <c r="DK32" i="6"/>
  <c r="DN19" i="6"/>
  <c r="DI136" i="6"/>
  <c r="DR101" i="6"/>
  <c r="DR74" i="6"/>
  <c r="DO48" i="6"/>
  <c r="DT51" i="6"/>
  <c r="DN44" i="6"/>
  <c r="DK31" i="6"/>
  <c r="DR17" i="6"/>
  <c r="DL123" i="6"/>
  <c r="DQ103" i="6"/>
  <c r="DP72" i="6"/>
  <c r="DK46" i="6"/>
  <c r="DS47" i="6"/>
  <c r="DJ42" i="6"/>
  <c r="DP27" i="6"/>
  <c r="DT16" i="6"/>
  <c r="DN125" i="6"/>
  <c r="DM108" i="6"/>
  <c r="DP68" i="6"/>
  <c r="DN71" i="6"/>
  <c r="DN45" i="6"/>
  <c r="DT41" i="6"/>
  <c r="DR26" i="6"/>
  <c r="DK51" i="6"/>
  <c r="DJ106" i="6"/>
  <c r="DQ64" i="6"/>
  <c r="DJ22" i="6"/>
  <c r="DT10" i="6"/>
  <c r="DK5" i="6"/>
  <c r="DO13" i="6"/>
  <c r="DT81" i="6"/>
  <c r="DN29" i="6"/>
  <c r="DJ17" i="6"/>
  <c r="DI15" i="6"/>
  <c r="DN11" i="6"/>
  <c r="DR135" i="6"/>
  <c r="DO65" i="6"/>
  <c r="DL41" i="6"/>
  <c r="DL23" i="6"/>
  <c r="DP15" i="6"/>
  <c r="DS23" i="6"/>
  <c r="DN112" i="6"/>
  <c r="DP51" i="6"/>
  <c r="DR36" i="6"/>
  <c r="DT22" i="6"/>
  <c r="DO15" i="6"/>
  <c r="DO6" i="6"/>
  <c r="DI95" i="6"/>
  <c r="DI44" i="6"/>
  <c r="DP29" i="6"/>
  <c r="DL6" i="6"/>
  <c r="DT7" i="6"/>
  <c r="DM10" i="6"/>
  <c r="DP39" i="6"/>
  <c r="DR13" i="6"/>
  <c r="DJ79" i="6"/>
  <c r="DJ15" i="6"/>
  <c r="DN72" i="6"/>
  <c r="DP7" i="6"/>
  <c r="DS58" i="6"/>
  <c r="DR10" i="6"/>
  <c r="DR55" i="6"/>
  <c r="DK10" i="6"/>
  <c r="DR80" i="6"/>
  <c r="DN5" i="6"/>
  <c r="DI67" i="6"/>
  <c r="DQ8" i="6"/>
  <c r="DM24" i="6"/>
  <c r="DM50" i="6"/>
  <c r="DR8" i="6"/>
  <c r="DN130" i="6"/>
  <c r="DN64" i="6"/>
  <c r="DI55" i="6"/>
  <c r="DJ56" i="6"/>
  <c r="DM64" i="6"/>
  <c r="DR67" i="6"/>
  <c r="DL81" i="6"/>
  <c r="DO92" i="6"/>
  <c r="DK95" i="6"/>
  <c r="DM110" i="6"/>
  <c r="DJ119" i="6"/>
  <c r="DQ128" i="6"/>
  <c r="DN138" i="6"/>
  <c r="DI56" i="6"/>
  <c r="DL67" i="6"/>
  <c r="DL72" i="6"/>
  <c r="DO70" i="6"/>
  <c r="DM88" i="6"/>
  <c r="DN94" i="6"/>
  <c r="DJ96" i="6"/>
  <c r="DT110" i="6"/>
  <c r="DO129" i="6"/>
  <c r="DO137" i="6"/>
  <c r="DI72" i="6"/>
  <c r="DO95" i="6"/>
  <c r="DN90" i="6"/>
  <c r="DP96" i="6"/>
  <c r="DM100" i="6"/>
  <c r="DQ115" i="6"/>
  <c r="DQ122" i="6"/>
  <c r="DR139" i="6"/>
  <c r="DM72" i="6"/>
  <c r="DI88" i="6"/>
  <c r="DN88" i="6"/>
  <c r="DS92" i="6"/>
  <c r="DM111" i="6"/>
  <c r="DT115" i="6"/>
  <c r="DS115" i="6"/>
  <c r="DN131" i="6"/>
  <c r="DT88" i="6"/>
  <c r="DN82" i="6"/>
  <c r="DO96" i="6"/>
  <c r="DS112" i="6"/>
  <c r="DQ106" i="6"/>
  <c r="DT113" i="6"/>
  <c r="DN120" i="6"/>
  <c r="DR126" i="6"/>
  <c r="DJ125" i="6"/>
  <c r="DQ139" i="6"/>
  <c r="DT82" i="6"/>
  <c r="DN96" i="6"/>
  <c r="DQ85" i="6"/>
  <c r="DI104" i="6"/>
  <c r="DI101" i="6"/>
  <c r="DP107" i="6"/>
  <c r="DR115" i="6"/>
  <c r="DP123" i="6"/>
  <c r="DQ138" i="6"/>
  <c r="DP137" i="6"/>
  <c r="DM138" i="6"/>
  <c r="DO123" i="6"/>
  <c r="DS105" i="6"/>
  <c r="DN77" i="6"/>
  <c r="DL60" i="6"/>
  <c r="DK50" i="6"/>
  <c r="DN51" i="6"/>
  <c r="DM34" i="6"/>
  <c r="DQ35" i="6"/>
  <c r="DS33" i="6"/>
  <c r="DL19" i="6"/>
  <c r="DS10" i="6"/>
  <c r="DO53" i="6"/>
  <c r="DM140" i="6"/>
  <c r="DJ140" i="6"/>
  <c r="DT123" i="6"/>
  <c r="DN115" i="6"/>
  <c r="DO98" i="6"/>
  <c r="DR85" i="6"/>
  <c r="DQ83" i="6"/>
  <c r="DN67" i="6"/>
  <c r="DR52" i="6"/>
  <c r="DJ52" i="6"/>
  <c r="DO49" i="6"/>
  <c r="DJ37" i="6"/>
  <c r="DK17" i="6"/>
  <c r="DJ41" i="6"/>
  <c r="DM12" i="6"/>
  <c r="DT119" i="6"/>
  <c r="DR98" i="6"/>
  <c r="DN76" i="6"/>
  <c r="DT57" i="6"/>
  <c r="DO52" i="6"/>
  <c r="DO54" i="6"/>
  <c r="DL110" i="6"/>
  <c r="DR109" i="6"/>
  <c r="DO80" i="6"/>
  <c r="DI51" i="6"/>
  <c r="DK131" i="6"/>
  <c r="DT112" i="6"/>
  <c r="DL84" i="6"/>
  <c r="DR70" i="6"/>
  <c r="DM60" i="6"/>
  <c r="DM55" i="6"/>
  <c r="DK129" i="6"/>
  <c r="DS65" i="6"/>
  <c r="DM62" i="6"/>
  <c r="DR35" i="6"/>
  <c r="DK48" i="6"/>
  <c r="DQ29" i="6"/>
  <c r="DL25" i="6"/>
  <c r="DL122" i="6"/>
  <c r="DO110" i="6"/>
  <c r="DR54" i="6"/>
  <c r="DL42" i="6"/>
  <c r="DJ38" i="6"/>
  <c r="DI130" i="6"/>
  <c r="DI93" i="6"/>
  <c r="DQ71" i="6"/>
  <c r="DT53" i="6"/>
  <c r="DN41" i="6"/>
  <c r="DL37" i="6"/>
  <c r="DM21" i="6"/>
  <c r="DO124" i="6"/>
  <c r="DK88" i="6"/>
  <c r="DQ77" i="6"/>
  <c r="DN48" i="6"/>
  <c r="DJ39" i="6"/>
  <c r="DP35" i="6"/>
  <c r="DP38" i="6"/>
  <c r="DO30" i="6"/>
  <c r="DS118" i="6"/>
  <c r="DT76" i="6"/>
  <c r="DJ46" i="6"/>
  <c r="DT38" i="6"/>
  <c r="DP53" i="6"/>
  <c r="DI37" i="6"/>
  <c r="DL29" i="6"/>
  <c r="DT86" i="6"/>
  <c r="DM61" i="6"/>
  <c r="DK21" i="6"/>
  <c r="DN55" i="6"/>
  <c r="DJ33" i="6"/>
  <c r="DI8" i="6"/>
  <c r="DO36" i="6"/>
  <c r="DO18" i="6"/>
  <c r="DO8" i="6"/>
  <c r="DJ5" i="6"/>
  <c r="DR124" i="6"/>
  <c r="DK37" i="6"/>
  <c r="DQ37" i="6"/>
  <c r="DI13" i="6"/>
  <c r="DN98" i="6"/>
  <c r="DT52" i="6"/>
  <c r="DL14" i="6"/>
  <c r="DJ16" i="6"/>
  <c r="DN28" i="6"/>
  <c r="DP5" i="6"/>
  <c r="DM22" i="6"/>
  <c r="DS74" i="6"/>
  <c r="DR19" i="6"/>
  <c r="DK57" i="6"/>
  <c r="DS5" i="6"/>
  <c r="DJ57" i="6"/>
  <c r="DK63" i="6"/>
  <c r="DL5" i="6"/>
  <c r="DR57" i="6"/>
  <c r="DS6" i="6"/>
  <c r="DM35" i="6"/>
  <c r="DJ23" i="6"/>
  <c r="DQ70" i="6"/>
  <c r="DM7" i="6"/>
  <c r="DS91" i="6"/>
  <c r="DR95" i="6"/>
  <c r="DI133" i="6"/>
  <c r="DM98" i="6"/>
  <c r="DR45" i="6"/>
  <c r="DT46" i="6"/>
  <c r="DP23" i="6"/>
  <c r="DL32" i="6"/>
  <c r="DJ83" i="6"/>
  <c r="DM83" i="6"/>
  <c r="DK105" i="6"/>
  <c r="DS56" i="6"/>
  <c r="DM119" i="6"/>
  <c r="DR119" i="6"/>
  <c r="DT30" i="6"/>
  <c r="DN113" i="6"/>
  <c r="DK11" i="6"/>
  <c r="DS42" i="6"/>
  <c r="DM38" i="6"/>
  <c r="DR12" i="6"/>
  <c r="DK98" i="6"/>
  <c r="DP61" i="6"/>
  <c r="DJ107" i="6"/>
  <c r="DQ47" i="6"/>
  <c r="DK67" i="6"/>
  <c r="DT61" i="6"/>
  <c r="DO83" i="6"/>
  <c r="DL74" i="6"/>
  <c r="DP99" i="6"/>
  <c r="DJ121" i="6"/>
  <c r="DL128" i="6"/>
  <c r="DP135" i="6"/>
  <c r="DL80" i="6"/>
  <c r="DJ81" i="6"/>
  <c r="DK102" i="6"/>
  <c r="DS104" i="6"/>
  <c r="DJ111" i="6"/>
  <c r="DS131" i="6"/>
  <c r="DJ131" i="6"/>
  <c r="DO71" i="6"/>
  <c r="DK87" i="6"/>
  <c r="DP87" i="6"/>
  <c r="DK92" i="6"/>
  <c r="DP110" i="6"/>
  <c r="DP114" i="6"/>
  <c r="DK115" i="6"/>
  <c r="DQ132" i="6"/>
  <c r="DP130" i="6"/>
  <c r="DI141" i="6"/>
  <c r="DI71" i="6"/>
  <c r="DM77" i="6"/>
  <c r="DR75" i="6"/>
  <c r="DQ96" i="6"/>
  <c r="DL101" i="6"/>
  <c r="DN102" i="6"/>
  <c r="DM115" i="6"/>
  <c r="DM121" i="6"/>
  <c r="DT131" i="6"/>
  <c r="DT133" i="6"/>
  <c r="DJ90" i="6"/>
  <c r="DS102" i="6"/>
  <c r="DJ104" i="6"/>
  <c r="DM116" i="6"/>
  <c r="DN119" i="6"/>
  <c r="DO119" i="6"/>
  <c r="DJ126" i="6"/>
  <c r="DJ133" i="6"/>
  <c r="DO77" i="6"/>
  <c r="DL86" i="6"/>
  <c r="DP98" i="6"/>
  <c r="DN101" i="6"/>
  <c r="DP106" i="6"/>
  <c r="DS110" i="6"/>
  <c r="DP121" i="6"/>
  <c r="DP120" i="6"/>
  <c r="DL131" i="6"/>
  <c r="DR137" i="6"/>
  <c r="DQ131" i="6"/>
  <c r="DL118" i="6"/>
  <c r="DO102" i="6"/>
  <c r="DL108" i="6"/>
  <c r="DJ78" i="6"/>
  <c r="DL75" i="6"/>
  <c r="DN70" i="6"/>
  <c r="DJ54" i="6"/>
  <c r="DO56" i="6"/>
  <c r="DP40" i="6"/>
  <c r="DQ59" i="6"/>
  <c r="DN54" i="6"/>
  <c r="DJ18" i="6"/>
  <c r="DS32" i="6"/>
  <c r="DR23" i="6"/>
  <c r="DR14" i="6"/>
  <c r="DR9" i="6"/>
  <c r="DP134" i="6"/>
  <c r="DS136" i="6"/>
  <c r="DJ120" i="6"/>
  <c r="DI112" i="6"/>
  <c r="DK107" i="6"/>
  <c r="DK85" i="6"/>
  <c r="DL70" i="6"/>
  <c r="DN63" i="6"/>
  <c r="DK54" i="6"/>
  <c r="DR53" i="6"/>
  <c r="DQ36" i="6"/>
  <c r="DS38" i="6"/>
  <c r="DM36" i="6"/>
  <c r="DT44" i="6"/>
  <c r="DL24" i="6"/>
  <c r="DP21" i="6"/>
  <c r="DM13" i="6"/>
  <c r="DL15" i="6"/>
  <c r="DR128" i="6"/>
  <c r="DN110" i="6"/>
  <c r="DN103" i="6"/>
  <c r="DS72" i="6"/>
  <c r="DP62" i="6"/>
  <c r="DN52" i="6"/>
  <c r="DJ51" i="6"/>
  <c r="DQ127" i="6"/>
  <c r="DI106" i="6"/>
  <c r="DL94" i="6"/>
  <c r="DS93" i="6"/>
  <c r="DT60" i="6"/>
  <c r="DT49" i="6"/>
  <c r="DO61" i="6"/>
  <c r="DQ124" i="6"/>
  <c r="DN109" i="6"/>
  <c r="DI99" i="6"/>
  <c r="DS80" i="6"/>
  <c r="DO57" i="6"/>
  <c r="DQ40" i="6"/>
  <c r="DP111" i="6"/>
  <c r="DO97" i="6"/>
  <c r="DS66" i="6"/>
  <c r="DR49" i="6"/>
  <c r="DS51" i="6"/>
  <c r="DM32" i="6"/>
  <c r="DN35" i="6"/>
  <c r="DL40" i="6"/>
  <c r="DM118" i="6"/>
  <c r="DT93" i="6"/>
  <c r="DP81" i="6"/>
  <c r="DI46" i="6"/>
  <c r="DR27" i="6"/>
  <c r="DI38" i="6"/>
  <c r="DP19" i="6"/>
  <c r="DI17" i="6"/>
  <c r="DL117" i="6"/>
  <c r="DL93" i="6"/>
  <c r="DJ66" i="6"/>
  <c r="DK45" i="6"/>
  <c r="DT26" i="6"/>
  <c r="DS37" i="6"/>
  <c r="DR18" i="6"/>
  <c r="DK16" i="6"/>
  <c r="DJ118" i="6"/>
  <c r="DL89" i="6"/>
  <c r="DO63" i="6"/>
  <c r="DQ56" i="6"/>
  <c r="DN25" i="6"/>
  <c r="DO35" i="6"/>
  <c r="DL17" i="6"/>
  <c r="DN50" i="6"/>
  <c r="DT117" i="6"/>
  <c r="DP83" i="6"/>
  <c r="DI62" i="6"/>
  <c r="DQ55" i="6"/>
  <c r="DS59" i="6"/>
  <c r="DQ34" i="6"/>
  <c r="DN16" i="6"/>
  <c r="DJ47" i="6"/>
  <c r="DJ72" i="6"/>
  <c r="DI39" i="6"/>
  <c r="DK20" i="6"/>
  <c r="DM9" i="6"/>
  <c r="DR5" i="6"/>
  <c r="DK124" i="6"/>
  <c r="DL63" i="6"/>
  <c r="DM40" i="6"/>
  <c r="DO42" i="6"/>
  <c r="DL9" i="6"/>
  <c r="DQ13" i="6"/>
  <c r="DS97" i="6"/>
  <c r="DI60" i="6"/>
  <c r="DO24" i="6"/>
  <c r="DR15" i="6"/>
  <c r="DI10" i="6"/>
  <c r="DT25" i="6"/>
  <c r="DO93" i="6"/>
  <c r="DR39" i="6"/>
  <c r="DP30" i="6"/>
  <c r="DT36" i="6"/>
  <c r="DP16" i="6"/>
  <c r="DO5" i="6"/>
  <c r="DR73" i="6"/>
  <c r="DO28" i="6"/>
  <c r="DP31" i="6"/>
  <c r="DP9" i="6"/>
  <c r="DT11" i="6"/>
  <c r="DJ112" i="6"/>
  <c r="DN22" i="6"/>
  <c r="DT98" i="6"/>
  <c r="DN33" i="6"/>
  <c r="DK9" i="6"/>
  <c r="DI34" i="6"/>
  <c r="DM14" i="6"/>
  <c r="DI32" i="6"/>
  <c r="DM15" i="6"/>
  <c r="DQ26" i="6"/>
  <c r="DP6" i="6"/>
  <c r="DQ31" i="6"/>
  <c r="DN6" i="6"/>
  <c r="DI5" i="6"/>
  <c r="DR43" i="6"/>
  <c r="DQ57" i="6"/>
  <c r="DI29" i="6"/>
  <c r="DJ80" i="6"/>
  <c r="DM53" i="6"/>
  <c r="DI75" i="6"/>
  <c r="DS68" i="6"/>
  <c r="DQ108" i="6"/>
  <c r="DN114" i="6"/>
  <c r="DI135" i="6"/>
  <c r="DP64" i="6"/>
  <c r="DK73" i="6"/>
  <c r="DI87" i="6"/>
  <c r="DJ86" i="6"/>
  <c r="DT107" i="6"/>
  <c r="DI110" i="6"/>
  <c r="DT127" i="6"/>
  <c r="DT134" i="6"/>
  <c r="DO78" i="6"/>
  <c r="DI69" i="6"/>
  <c r="DP90" i="6"/>
  <c r="DJ94" i="6"/>
  <c r="DN95" i="6"/>
  <c r="DL95" i="6"/>
  <c r="DT116" i="6"/>
  <c r="DN128" i="6"/>
  <c r="DS133" i="6"/>
  <c r="DL140" i="6"/>
  <c r="DS77" i="6"/>
  <c r="DQ88" i="6"/>
  <c r="DP88" i="6"/>
  <c r="DO100" i="6"/>
  <c r="DO111" i="6"/>
  <c r="DI113" i="6"/>
  <c r="DI123" i="6"/>
  <c r="DS125" i="6"/>
  <c r="DQ136" i="6"/>
  <c r="DI82" i="6"/>
  <c r="DQ95" i="6"/>
  <c r="DI85" i="6"/>
  <c r="DI103" i="6"/>
  <c r="DP113" i="6"/>
  <c r="DS122" i="6"/>
  <c r="DJ115" i="6"/>
  <c r="DP122" i="6"/>
  <c r="DK126" i="6"/>
  <c r="DK135" i="6"/>
  <c r="DR136" i="6"/>
  <c r="DN83" i="6"/>
  <c r="DJ91" i="6"/>
  <c r="DJ102" i="6"/>
  <c r="DT106" i="6"/>
  <c r="DK97" i="6"/>
  <c r="DK119" i="6"/>
  <c r="DN117" i="6"/>
  <c r="DQ126" i="6"/>
  <c r="DP133" i="6"/>
  <c r="DN129" i="6"/>
  <c r="DS141" i="6"/>
  <c r="DO126" i="6"/>
  <c r="DP119" i="6"/>
  <c r="DP97" i="6"/>
  <c r="DL90" i="6"/>
  <c r="DP82" i="6"/>
  <c r="DK65" i="6"/>
  <c r="DN62" i="6"/>
  <c r="DR46" i="6"/>
  <c r="DM66" i="6"/>
  <c r="DJ35" i="6"/>
  <c r="DN46" i="6"/>
  <c r="DP41" i="6"/>
  <c r="DR34" i="6"/>
  <c r="DS24" i="6"/>
  <c r="DM18" i="6"/>
  <c r="DT9" i="6"/>
  <c r="DP139" i="6"/>
  <c r="DK139" i="6"/>
  <c r="DM135" i="6"/>
  <c r="DI118" i="6"/>
  <c r="DO99" i="6"/>
  <c r="DS88" i="6"/>
  <c r="DL96" i="6"/>
  <c r="DQ79" i="6"/>
  <c r="DM75" i="6"/>
  <c r="DS46" i="6"/>
  <c r="DT48" i="6"/>
  <c r="DQ52" i="6"/>
  <c r="DM33" i="6"/>
  <c r="DQ30" i="6"/>
  <c r="DN27" i="6"/>
  <c r="DP18" i="6"/>
  <c r="DN39" i="6"/>
  <c r="DQ7" i="6"/>
  <c r="DI20" i="6"/>
  <c r="DM122" i="6"/>
  <c r="DL116" i="6"/>
  <c r="DT97" i="6"/>
  <c r="DS87" i="6"/>
  <c r="DP70" i="6"/>
  <c r="DI64" i="6"/>
  <c r="DS43" i="6"/>
  <c r="DO127" i="6"/>
  <c r="DJ105" i="6"/>
  <c r="DJ101" i="6"/>
  <c r="DM82" i="6"/>
  <c r="DR66" i="6"/>
  <c r="DK60" i="6"/>
  <c r="DO41" i="6"/>
  <c r="DO122" i="6"/>
  <c r="DR100" i="6"/>
  <c r="DS86" i="6"/>
  <c r="DL92" i="6"/>
  <c r="DT63" i="6"/>
  <c r="DI50" i="6"/>
  <c r="DT141" i="6"/>
  <c r="DO117" i="6"/>
  <c r="DT74" i="6"/>
  <c r="DO68" i="6"/>
  <c r="DP55" i="6"/>
  <c r="DK42" i="6"/>
  <c r="DS85" i="6"/>
  <c r="DO23" i="6"/>
  <c r="DR24" i="6"/>
  <c r="DK111" i="6"/>
  <c r="DM85" i="6"/>
  <c r="DM65" i="6"/>
  <c r="DJ49" i="6"/>
  <c r="DQ49" i="6"/>
  <c r="DO31" i="6"/>
  <c r="DR33" i="6"/>
  <c r="DJ34" i="6"/>
  <c r="DT111" i="6"/>
  <c r="DO81" i="6"/>
  <c r="DL64" i="6"/>
  <c r="DL48" i="6"/>
  <c r="DQ48" i="6"/>
  <c r="DI30" i="6"/>
  <c r="DR30" i="6"/>
  <c r="DL33" i="6"/>
  <c r="DM109" i="6"/>
  <c r="DO89" i="6"/>
  <c r="DN79" i="6"/>
  <c r="DJ45" i="6"/>
  <c r="DM45" i="6"/>
  <c r="DK29" i="6"/>
  <c r="DI28" i="6"/>
  <c r="DM30" i="6"/>
  <c r="DI107" i="6"/>
  <c r="DO87" i="6"/>
  <c r="DP78" i="6"/>
  <c r="DQ61" i="6"/>
  <c r="DO44" i="6"/>
  <c r="DO27" i="6"/>
  <c r="DM27" i="6"/>
  <c r="DT139" i="6"/>
  <c r="DL61" i="6"/>
  <c r="DP48" i="6"/>
  <c r="DK25" i="6"/>
  <c r="DK18" i="6"/>
  <c r="DL7" i="6"/>
  <c r="DL127" i="6"/>
  <c r="DI47" i="6"/>
  <c r="DT43" i="6"/>
  <c r="DI25" i="6"/>
  <c r="DN31" i="6"/>
  <c r="DS8" i="6"/>
  <c r="DO104" i="6"/>
  <c r="DT54" i="6"/>
  <c r="DT17" i="6"/>
  <c r="DP8" i="6"/>
  <c r="DJ30" i="6"/>
  <c r="DI12" i="6"/>
  <c r="DK80" i="6"/>
  <c r="DL56" i="6"/>
  <c r="DS31" i="6"/>
  <c r="DO12" i="6"/>
  <c r="DT8" i="6"/>
  <c r="DR129" i="6"/>
  <c r="DJ61" i="6"/>
  <c r="DL51" i="6"/>
  <c r="DJ20" i="6"/>
  <c r="DL13" i="6"/>
  <c r="DN17" i="6"/>
  <c r="DM86" i="6"/>
  <c r="DQ24" i="6"/>
  <c r="DJ11" i="6"/>
  <c r="DO50" i="6"/>
  <c r="DJ13" i="6"/>
  <c r="DP25" i="6"/>
  <c r="DQ129" i="6"/>
  <c r="DK44" i="6"/>
  <c r="DK15" i="6"/>
  <c r="DS44" i="6"/>
  <c r="DO10" i="6"/>
  <c r="DI26" i="6"/>
  <c r="DM17" i="6"/>
  <c r="DJ110" i="6"/>
  <c r="DJ26" i="6"/>
  <c r="DM71" i="6"/>
  <c r="DL11" i="6"/>
  <c r="DQ86" i="6"/>
  <c r="DI59" i="6"/>
  <c r="DK56" i="6"/>
  <c r="DK138" i="6"/>
  <c r="DI127" i="6"/>
  <c r="DI119" i="6"/>
  <c r="DN107" i="6"/>
  <c r="DK118" i="6"/>
  <c r="DJ67" i="6"/>
  <c r="DP141" i="6"/>
  <c r="DQ121" i="6"/>
  <c r="DL107" i="6"/>
  <c r="DS89" i="6"/>
  <c r="DK62" i="6"/>
  <c r="DS34" i="6"/>
  <c r="DN42" i="6"/>
  <c r="DI49" i="6"/>
  <c r="DQ94" i="6"/>
  <c r="DJ77" i="6"/>
  <c r="DL139" i="6"/>
  <c r="DO103" i="6"/>
  <c r="DM90" i="6"/>
  <c r="DL69" i="6"/>
  <c r="DL135" i="6"/>
  <c r="DQ102" i="6"/>
  <c r="DQ82" i="6"/>
  <c r="DP129" i="6"/>
  <c r="DP17" i="6"/>
  <c r="DJ10" i="6"/>
  <c r="DS17" i="6"/>
  <c r="DJ19" i="6"/>
  <c r="DK7" i="6"/>
  <c r="DM81" i="6"/>
  <c r="DN43" i="6"/>
  <c r="DT5" i="6"/>
  <c r="DM11" i="6"/>
  <c r="DS76" i="6"/>
  <c r="DN7" i="6"/>
  <c r="DQ23" i="6"/>
  <c r="DO26" i="6"/>
  <c r="DQ9" i="6"/>
  <c r="DK35" i="6"/>
  <c r="DT68" i="6"/>
  <c r="DM113" i="6"/>
  <c r="DR121" i="6"/>
  <c r="DP127" i="6"/>
  <c r="DR118" i="6"/>
  <c r="DM52" i="6"/>
  <c r="DM70" i="6"/>
  <c r="DS64" i="6"/>
  <c r="DJ48" i="6"/>
  <c r="DQ14" i="6"/>
  <c r="DT96" i="6"/>
  <c r="DI94" i="6"/>
  <c r="DS69" i="6"/>
  <c r="DJ65" i="6"/>
  <c r="DI53" i="6"/>
  <c r="DL38" i="6"/>
  <c r="DT50" i="6"/>
  <c r="DJ44" i="6"/>
  <c r="DN49" i="6"/>
  <c r="DR28" i="6"/>
  <c r="DN21" i="6"/>
  <c r="DI121" i="6"/>
  <c r="DM107" i="6"/>
  <c r="DI84" i="6"/>
  <c r="DP57" i="6"/>
  <c r="DJ122" i="6"/>
  <c r="DS109" i="6"/>
  <c r="DK70" i="6"/>
  <c r="DT55" i="6"/>
  <c r="DO138" i="6"/>
  <c r="DL104" i="6"/>
  <c r="DP76" i="6"/>
  <c r="DI129" i="6"/>
  <c r="DN111" i="6"/>
  <c r="DI27" i="6"/>
  <c r="DI105" i="6"/>
  <c r="DT59" i="6"/>
  <c r="DK104" i="6"/>
  <c r="DR56" i="6"/>
  <c r="DO32" i="6"/>
  <c r="DR130" i="6"/>
  <c r="DR108" i="6"/>
  <c r="DL71" i="6"/>
  <c r="DS48" i="6"/>
  <c r="DK30" i="6"/>
  <c r="DP37" i="6"/>
  <c r="DR25" i="6"/>
  <c r="DM43" i="6"/>
  <c r="DM58" i="6"/>
  <c r="DL10" i="6"/>
  <c r="DQ12" i="6"/>
  <c r="DR78" i="6"/>
  <c r="DI19" i="6"/>
  <c r="DT45" i="6"/>
  <c r="DJ14" i="6"/>
  <c r="DI125" i="6"/>
  <c r="DR21" i="6"/>
  <c r="DS81" i="6"/>
  <c r="DM120" i="6"/>
  <c r="DP56" i="6"/>
  <c r="DP77" i="6"/>
  <c r="DQ84" i="6"/>
  <c r="DL45" i="6"/>
  <c r="DL62" i="6"/>
  <c r="DT64" i="6"/>
  <c r="DM69" i="6"/>
  <c r="DM80" i="6"/>
  <c r="DJ82" i="6"/>
  <c r="DS98" i="6"/>
  <c r="DQ113" i="6"/>
  <c r="DQ116" i="6"/>
  <c r="DS126" i="6"/>
  <c r="DO139" i="6"/>
  <c r="DN74" i="6"/>
  <c r="DR58" i="6"/>
  <c r="DR81" i="6"/>
  <c r="DT92" i="6"/>
  <c r="DN93" i="6"/>
  <c r="DJ99" i="6"/>
  <c r="DN108" i="6"/>
  <c r="DL125" i="6"/>
  <c r="DQ133" i="6"/>
  <c r="DJ141" i="6"/>
  <c r="DN65" i="6"/>
  <c r="DJ85" i="6"/>
  <c r="DJ93" i="6"/>
  <c r="DS96" i="6"/>
  <c r="DR102" i="6"/>
  <c r="DO107" i="6"/>
  <c r="DM112" i="6"/>
  <c r="DK117" i="6"/>
  <c r="DI137" i="6"/>
  <c r="DP132" i="6"/>
  <c r="DJ68" i="6"/>
  <c r="DS78" i="6"/>
  <c r="DL100" i="6"/>
  <c r="DR89" i="6"/>
  <c r="DL91" i="6"/>
  <c r="DN97" i="6"/>
  <c r="DK101" i="6"/>
  <c r="DO116" i="6"/>
  <c r="DQ123" i="6"/>
  <c r="DK128" i="6"/>
  <c r="DP140" i="6"/>
  <c r="DT90" i="6"/>
  <c r="DK100" i="6"/>
  <c r="DL106" i="6"/>
  <c r="DM96" i="6"/>
  <c r="DO118" i="6"/>
  <c r="DP116" i="6"/>
  <c r="DM125" i="6"/>
  <c r="DM139" i="6"/>
  <c r="DK141" i="6"/>
  <c r="DT85" i="6"/>
  <c r="DJ88" i="6"/>
  <c r="DQ112" i="6"/>
  <c r="DT99" i="6"/>
  <c r="DL111" i="6"/>
  <c r="DK114" i="6"/>
  <c r="DM123" i="6"/>
  <c r="DI126" i="6"/>
  <c r="DS134" i="6"/>
  <c r="DL138" i="6"/>
  <c r="DN134" i="6"/>
  <c r="DI124" i="6"/>
  <c r="DQ107" i="6"/>
  <c r="DT104" i="6"/>
  <c r="DQ87" i="6"/>
  <c r="DR72" i="6"/>
  <c r="DQ62" i="6"/>
  <c r="DN57" i="6"/>
  <c r="DQ46" i="6"/>
  <c r="DQ44" i="6"/>
  <c r="DR47" i="6"/>
  <c r="DM44" i="6"/>
  <c r="DR29" i="6"/>
  <c r="DT40" i="6"/>
  <c r="DK40" i="6"/>
  <c r="DS9" i="6"/>
  <c r="DS138" i="6"/>
  <c r="DK133" i="6"/>
  <c r="DO133" i="6"/>
  <c r="DP112" i="6"/>
  <c r="DJ109" i="6"/>
  <c r="DK99" i="6"/>
  <c r="DT69" i="6"/>
  <c r="DN58" i="6"/>
  <c r="DL65" i="6"/>
  <c r="DQ60" i="6"/>
  <c r="DP32" i="6"/>
  <c r="DR42" i="6"/>
  <c r="DL39" i="6"/>
  <c r="DT28" i="6"/>
  <c r="DQ21" i="6"/>
  <c r="DT14" i="6"/>
  <c r="DR6" i="6"/>
  <c r="DP136" i="6"/>
  <c r="DK116" i="6"/>
  <c r="DL98" i="6"/>
  <c r="DR79" i="6"/>
  <c r="DI73" i="6"/>
  <c r="DR65" i="6"/>
  <c r="DJ53" i="6"/>
  <c r="DJ135" i="6"/>
  <c r="DR116" i="6"/>
  <c r="DT105" i="6"/>
  <c r="DT78" i="6"/>
  <c r="DK69" i="6"/>
  <c r="DT62" i="6"/>
  <c r="DL52" i="6"/>
  <c r="DM137" i="6"/>
  <c r="DL119" i="6"/>
  <c r="DO94" i="6"/>
  <c r="DI86" i="6"/>
  <c r="DR62" i="6"/>
  <c r="DS62" i="6"/>
  <c r="DJ69" i="6"/>
  <c r="DP128" i="6"/>
  <c r="DQ97" i="6"/>
  <c r="DN87" i="6"/>
  <c r="DS54" i="6"/>
  <c r="DS60" i="6"/>
  <c r="DM47" i="6"/>
  <c r="DL36" i="6"/>
  <c r="DL20" i="6"/>
  <c r="DT124" i="6"/>
  <c r="DQ110" i="6"/>
  <c r="DK78" i="6"/>
  <c r="DT58" i="6"/>
  <c r="DI40" i="6"/>
  <c r="DS26" i="6"/>
  <c r="DN34" i="6"/>
  <c r="DN26" i="6"/>
  <c r="DO131" i="6"/>
  <c r="DM106" i="6"/>
  <c r="DK74" i="6"/>
  <c r="DL58" i="6"/>
  <c r="DK39" i="6"/>
  <c r="DK26" i="6"/>
  <c r="DR32" i="6"/>
  <c r="DM25" i="6"/>
  <c r="DS124" i="6"/>
  <c r="DT102" i="6"/>
  <c r="DI78" i="6"/>
  <c r="DQ72" i="6"/>
  <c r="DO37" i="6"/>
  <c r="DI52" i="6"/>
  <c r="DT31" i="6"/>
  <c r="DN23" i="6"/>
  <c r="DQ130" i="6"/>
  <c r="DR99" i="6"/>
  <c r="DK77" i="6"/>
  <c r="DM59" i="6"/>
  <c r="DS35" i="6"/>
  <c r="DM51" i="6"/>
  <c r="DN30" i="6"/>
  <c r="DP22" i="6"/>
  <c r="DQ114" i="6"/>
  <c r="DK49" i="6"/>
  <c r="DM39" i="6"/>
  <c r="DS19" i="6"/>
  <c r="DO11" i="6"/>
  <c r="DN10" i="6"/>
  <c r="DT101" i="6"/>
  <c r="DR48" i="6"/>
  <c r="DI18" i="6"/>
  <c r="DI48" i="6"/>
  <c r="DO21" i="6"/>
  <c r="DS7" i="6"/>
  <c r="DQ81" i="6"/>
  <c r="DI35" i="6"/>
  <c r="DO55" i="6"/>
  <c r="DI7" i="6"/>
  <c r="DT18" i="6"/>
  <c r="DL126" i="6"/>
  <c r="DN66" i="6"/>
  <c r="DK33" i="6"/>
  <c r="DI33" i="6"/>
  <c r="DJ6" i="6"/>
  <c r="DK12" i="6"/>
  <c r="DR96" i="6"/>
  <c r="DN47" i="6"/>
  <c r="DK36" i="6"/>
  <c r="DN13" i="6"/>
  <c r="DO7" i="6"/>
  <c r="DS15" i="6"/>
  <c r="DP36" i="6"/>
  <c r="DK13" i="6"/>
  <c r="DM103" i="6"/>
  <c r="DT19" i="6"/>
  <c r="DK123" i="6"/>
  <c r="DI11" i="6"/>
  <c r="DQ73" i="6"/>
  <c r="DK14" i="6"/>
  <c r="DJ74" i="6"/>
  <c r="DR7" i="6"/>
  <c r="DL87" i="6"/>
  <c r="DL28" i="6"/>
  <c r="DI117" i="6"/>
  <c r="DQ16" i="6"/>
  <c r="DI57" i="6"/>
  <c r="DO17" i="6"/>
  <c r="DR37" i="6"/>
  <c r="CW77" i="6"/>
  <c r="P2" i="3"/>
  <c r="DS3" i="8"/>
  <c r="DP104" i="6"/>
  <c r="DJ59" i="6"/>
  <c r="DT75" i="6"/>
  <c r="DT137" i="6"/>
  <c r="DR92" i="6"/>
  <c r="DS139" i="6"/>
  <c r="DQ119" i="6"/>
  <c r="DN81" i="6"/>
  <c r="DR88" i="6"/>
  <c r="DS82" i="6"/>
  <c r="DQ68" i="6"/>
  <c r="DR110" i="6"/>
  <c r="DM97" i="6"/>
  <c r="DO60" i="6"/>
  <c r="DS71" i="6"/>
  <c r="DO67" i="6"/>
  <c r="DP73" i="6"/>
  <c r="DS75" i="6"/>
  <c r="DO86" i="6"/>
  <c r="DJ100" i="6"/>
  <c r="DR123" i="6"/>
  <c r="DJ130" i="6"/>
  <c r="DK83" i="6"/>
  <c r="DR61" i="6"/>
  <c r="DP47" i="6"/>
  <c r="DK121" i="6"/>
  <c r="DR113" i="6"/>
  <c r="DN59" i="6"/>
  <c r="DO74" i="6"/>
  <c r="DP86" i="6"/>
  <c r="DP94" i="6"/>
  <c r="DQ101" i="6"/>
  <c r="DS114" i="6"/>
  <c r="DS123" i="6"/>
  <c r="DS137" i="6"/>
  <c r="DK59" i="6"/>
  <c r="DL59" i="6"/>
  <c r="DR68" i="6"/>
  <c r="DR71" i="6"/>
  <c r="DT100" i="6"/>
  <c r="DM105" i="6"/>
  <c r="DO112" i="6"/>
  <c r="DK132" i="6"/>
  <c r="DS129" i="6"/>
  <c r="DR140" i="6"/>
  <c r="DK76" i="6"/>
  <c r="DK86" i="6"/>
  <c r="DP80" i="6"/>
  <c r="DK82" i="6"/>
  <c r="DM131" i="6"/>
  <c r="DQ32" i="6"/>
  <c r="DI90" i="6"/>
  <c r="DQ78" i="6"/>
  <c r="DR112" i="6"/>
  <c r="DP91" i="6"/>
  <c r="DJ64" i="6"/>
  <c r="DO88" i="6"/>
  <c r="DM127" i="6"/>
  <c r="DO76" i="6"/>
  <c r="DI120" i="6"/>
  <c r="DQ65" i="6"/>
  <c r="DG3" i="6"/>
  <c r="DO75" i="6"/>
  <c r="DO91" i="6"/>
  <c r="DN89" i="6"/>
  <c r="DS116" i="6"/>
  <c r="DK125" i="6"/>
  <c r="DQ125" i="6"/>
  <c r="DL136" i="6"/>
  <c r="DT67" i="6"/>
  <c r="DM76" i="6"/>
  <c r="DI70" i="6"/>
  <c r="DQ80" i="6"/>
  <c r="DI89" i="6"/>
  <c r="DP105" i="6"/>
  <c r="DN116" i="6"/>
  <c r="DK130" i="6"/>
  <c r="DO136" i="6"/>
  <c r="DI66" i="6"/>
  <c r="DT80" i="6"/>
  <c r="DP79" i="6"/>
  <c r="DI92" i="6"/>
  <c r="DK84" i="6"/>
  <c r="DJ103" i="6"/>
  <c r="DK108" i="6"/>
  <c r="DL114" i="6"/>
  <c r="DT122" i="6"/>
  <c r="DP126" i="6"/>
  <c r="DT135" i="6"/>
  <c r="DM79" i="6"/>
  <c r="DQ69" i="6"/>
  <c r="DQ91" i="6"/>
  <c r="DS94" i="6"/>
  <c r="DK96" i="6"/>
  <c r="DT95" i="6"/>
  <c r="DL115" i="6"/>
  <c r="DP117" i="6"/>
  <c r="DM130" i="6"/>
  <c r="DI134" i="6"/>
  <c r="DT140" i="6"/>
  <c r="DL85" i="6"/>
  <c r="DT87" i="6"/>
  <c r="DS106" i="6"/>
  <c r="DL99" i="6"/>
  <c r="DQ117" i="6"/>
  <c r="DS120" i="6"/>
  <c r="DN122" i="6"/>
  <c r="DO125" i="6"/>
  <c r="DJ132" i="6"/>
  <c r="DN137" i="6"/>
  <c r="DT94" i="6"/>
  <c r="DM91" i="6"/>
  <c r="DO106" i="6"/>
  <c r="DS113" i="6"/>
  <c r="DM114" i="6"/>
  <c r="DL121" i="6"/>
  <c r="DN132" i="6"/>
  <c r="DS140" i="6"/>
  <c r="DL129" i="6"/>
  <c r="DO120" i="6"/>
  <c r="DJ108" i="6"/>
  <c r="DQ92" i="6"/>
  <c r="DO72" i="6"/>
  <c r="DO69" i="6"/>
  <c r="DQ67" i="6"/>
  <c r="DS30" i="6"/>
  <c r="DM28" i="6"/>
  <c r="DL16" i="6"/>
  <c r="DM5" i="6"/>
  <c r="DN15" i="6"/>
  <c r="DN136" i="6"/>
  <c r="DJ139" i="6"/>
  <c r="DM128" i="6"/>
  <c r="DT109" i="6"/>
  <c r="DP102" i="6"/>
  <c r="DK79" i="6"/>
  <c r="DQ75" i="6"/>
  <c r="DT65" i="6"/>
  <c r="DI65" i="6"/>
  <c r="DM42" i="6"/>
  <c r="DQ43" i="6"/>
  <c r="DS41" i="6"/>
  <c r="DQ25" i="6"/>
  <c r="DT32" i="6"/>
  <c r="DQ28" i="6"/>
  <c r="DI24" i="6"/>
  <c r="DL53" i="6"/>
  <c r="DI74" i="6"/>
  <c r="DS61" i="6"/>
  <c r="DL82" i="6"/>
  <c r="DL77" i="6"/>
  <c r="DR97" i="6"/>
  <c r="DQ100" i="6"/>
  <c r="DM104" i="6"/>
  <c r="DP118" i="6"/>
  <c r="DQ140" i="6"/>
  <c r="DS70" i="6"/>
  <c r="DR76" i="6"/>
  <c r="DJ75" i="6"/>
  <c r="DS95" i="6"/>
  <c r="DN100" i="6"/>
  <c r="DP101" i="6"/>
  <c r="DI114" i="6"/>
  <c r="DK120" i="6"/>
  <c r="DO128" i="6"/>
  <c r="DL133" i="6"/>
  <c r="DL137" i="6"/>
  <c r="DL66" i="6"/>
  <c r="DR94" i="6"/>
  <c r="DJ98" i="6"/>
  <c r="DS103" i="6"/>
  <c r="DI108" i="6"/>
  <c r="DJ113" i="6"/>
  <c r="DS117" i="6"/>
  <c r="DK127" i="6"/>
  <c r="DN133" i="6"/>
  <c r="DQ90" i="6"/>
  <c r="DK94" i="6"/>
  <c r="DO90" i="6"/>
  <c r="DJ95" i="6"/>
  <c r="DQ105" i="6"/>
  <c r="DK112" i="6"/>
  <c r="DO113" i="6"/>
  <c r="DT120" i="6"/>
  <c r="DR132" i="6"/>
  <c r="DP131" i="6"/>
  <c r="DK140" i="6"/>
  <c r="DK93" i="6"/>
  <c r="DK103" i="6"/>
  <c r="DP103" i="6"/>
  <c r="DO105" i="6"/>
  <c r="DI102" i="6"/>
  <c r="DO115" i="6"/>
  <c r="DP124" i="6"/>
  <c r="DO121" i="6"/>
  <c r="DS130" i="6"/>
  <c r="DQ135" i="6"/>
  <c r="DR138" i="6"/>
  <c r="DS127" i="6"/>
  <c r="DI115" i="6"/>
  <c r="DP108" i="6"/>
  <c r="DS100" i="6"/>
  <c r="DN78" i="6"/>
  <c r="DP63" i="6"/>
  <c r="DL55" i="6"/>
  <c r="DL30" i="6"/>
  <c r="DN40" i="6"/>
  <c r="DJ36" i="6"/>
  <c r="DO25" i="6"/>
  <c r="DM19" i="6"/>
  <c r="DR11" i="6"/>
  <c r="DK23" i="6"/>
  <c r="DN135" i="6"/>
  <c r="DK136" i="6"/>
  <c r="DS108" i="6"/>
  <c r="DP89" i="6"/>
  <c r="DI83" i="6"/>
  <c r="DT84" i="6"/>
  <c r="DJ76" i="6"/>
  <c r="DI58" i="6"/>
  <c r="DQ63" i="6"/>
  <c r="DJ43" i="6"/>
  <c r="DQ27" i="6"/>
  <c r="DS25" i="6"/>
  <c r="DL21" i="6"/>
  <c r="DQ41" i="6"/>
  <c r="DS27" i="6"/>
  <c r="DQ19" i="6"/>
  <c r="DT12" i="6"/>
  <c r="DR86" i="6"/>
  <c r="DN69" i="6"/>
  <c r="DN68" i="6"/>
  <c r="DK53" i="6"/>
  <c r="DI36" i="6"/>
  <c r="DL103" i="6"/>
  <c r="DR64" i="6"/>
  <c r="DQ50" i="6"/>
  <c r="DR87" i="6"/>
  <c r="DS99" i="6"/>
  <c r="DK109" i="6"/>
  <c r="DL112" i="6"/>
  <c r="DK122" i="6"/>
  <c r="DM124" i="6"/>
  <c r="DO135" i="6"/>
  <c r="DJ71" i="6"/>
  <c r="DP84" i="6"/>
  <c r="DI80" i="6"/>
  <c r="DJ84" i="6"/>
  <c r="DI100" i="6"/>
  <c r="DO109" i="6"/>
  <c r="DP115" i="6"/>
  <c r="DM129" i="6"/>
  <c r="DK137" i="6"/>
  <c r="DL134" i="6"/>
  <c r="DQ76" i="6"/>
  <c r="DN85" i="6"/>
  <c r="DL97" i="6"/>
  <c r="DP100" i="6"/>
  <c r="DR105" i="6"/>
  <c r="DK110" i="6"/>
  <c r="DS119" i="6"/>
  <c r="DM132" i="6"/>
  <c r="DO130" i="6"/>
  <c r="DI138" i="6"/>
  <c r="DJ137" i="6"/>
  <c r="DI91" i="6"/>
  <c r="DL83" i="6"/>
  <c r="DJ97" i="6"/>
  <c r="DS107" i="6"/>
  <c r="DJ114" i="6"/>
  <c r="DR125" i="6"/>
  <c r="DO140" i="6"/>
  <c r="DT136" i="6"/>
  <c r="DP125" i="6"/>
  <c r="DQ109" i="6"/>
  <c r="DN84" i="6"/>
  <c r="DK72" i="6"/>
  <c r="DL57" i="6"/>
  <c r="DR63" i="6"/>
  <c r="DQ58" i="6"/>
  <c r="DL31" i="6"/>
  <c r="DO19" i="6"/>
  <c r="DT6" i="6"/>
  <c r="DO141" i="6"/>
  <c r="DM133" i="6"/>
  <c r="DL124" i="6"/>
  <c r="DN118" i="6"/>
  <c r="DT103" i="6"/>
  <c r="DR50" i="6"/>
  <c r="DR141" i="6"/>
  <c r="DT73" i="6"/>
  <c r="DS45" i="6"/>
  <c r="DP138" i="6"/>
  <c r="DM78" i="6"/>
  <c r="DO85" i="6"/>
  <c r="DR107" i="6"/>
  <c r="DT77" i="6"/>
  <c r="DJ60" i="6"/>
  <c r="DR134" i="6"/>
  <c r="DJ116" i="6"/>
  <c r="DN73" i="6"/>
  <c r="DP74" i="6"/>
  <c r="DQ53" i="6"/>
  <c r="DO40" i="6"/>
  <c r="DO58" i="6"/>
  <c r="DN139" i="6"/>
  <c r="DK113" i="6"/>
  <c r="DM73" i="6"/>
  <c r="DM63" i="6"/>
  <c r="DS21" i="6"/>
  <c r="DI63" i="6"/>
  <c r="DK38" i="6"/>
  <c r="DP45" i="6"/>
  <c r="DM20" i="6"/>
  <c r="DP66" i="6"/>
  <c r="DI61" i="6"/>
  <c r="DR44" i="6"/>
  <c r="DT72" i="6"/>
  <c r="DK41" i="6"/>
  <c r="DO14" i="6"/>
  <c r="DI98" i="6"/>
  <c r="DM48" i="6"/>
  <c r="DK28" i="6"/>
  <c r="DI16" i="6"/>
  <c r="DQ10" i="6"/>
  <c r="DJ8" i="6"/>
  <c r="DT89" i="6"/>
  <c r="DP44" i="6"/>
  <c r="DI41" i="6"/>
  <c r="DM29" i="6"/>
  <c r="DK6" i="6"/>
  <c r="DJ12" i="6"/>
  <c r="DT121" i="6"/>
  <c r="DS29" i="6"/>
  <c r="DQ20" i="6"/>
  <c r="DO16" i="6"/>
  <c r="DM26" i="6"/>
  <c r="DN105" i="6"/>
  <c r="DN18" i="6"/>
  <c r="DQ118" i="6"/>
  <c r="DO22" i="6"/>
  <c r="DS11" i="6"/>
  <c r="DS13" i="6"/>
  <c r="DP49" i="6"/>
  <c r="DS63" i="6"/>
  <c r="DI116" i="6"/>
  <c r="DM68" i="6"/>
  <c r="DN61" i="6"/>
  <c r="DP50" i="6"/>
  <c r="DI81" i="6"/>
  <c r="DR59" i="6"/>
  <c r="DK43" i="6"/>
  <c r="DS28" i="6"/>
  <c r="DT130" i="6"/>
  <c r="DP52" i="6"/>
  <c r="DK34" i="6"/>
  <c r="DR40" i="6"/>
  <c r="DL44" i="6"/>
  <c r="DJ89" i="6"/>
  <c r="DR51" i="6"/>
  <c r="DJ40" i="6"/>
  <c r="DR41" i="6"/>
  <c r="DI31" i="6"/>
  <c r="DN38" i="6"/>
  <c r="DP34" i="6"/>
  <c r="DT132" i="6"/>
  <c r="DN106" i="6"/>
  <c r="DS67" i="6"/>
  <c r="DT47" i="6"/>
  <c r="DQ33" i="6"/>
  <c r="DI122" i="6"/>
  <c r="DK55" i="6"/>
  <c r="DL50" i="6"/>
  <c r="DI9" i="6"/>
  <c r="DO101" i="6"/>
  <c r="DN32" i="6"/>
  <c r="DL26" i="6"/>
  <c r="DK47" i="6"/>
  <c r="DP10" i="6"/>
  <c r="DL132" i="6"/>
  <c r="DP69" i="6"/>
  <c r="DN36" i="6"/>
  <c r="DR20" i="6"/>
  <c r="DT13" i="6"/>
  <c r="DI111" i="6"/>
  <c r="DL22" i="6"/>
  <c r="DQ5" i="6"/>
  <c r="DI54" i="6"/>
  <c r="DS18" i="6"/>
  <c r="DS36" i="6"/>
  <c r="DO9" i="6"/>
  <c r="DJ29" i="6"/>
  <c r="DJ25" i="6"/>
  <c r="DJ32" i="6"/>
  <c r="DQ6" i="6"/>
  <c r="DS132" i="6"/>
  <c r="DS111" i="6"/>
  <c r="DO84" i="6"/>
  <c r="DK61" i="6"/>
  <c r="DL68" i="6"/>
  <c r="DO59" i="6"/>
  <c r="DI128" i="6"/>
  <c r="DL109" i="6"/>
  <c r="DJ92" i="6"/>
  <c r="DL79" i="6"/>
  <c r="DT71" i="6"/>
  <c r="DO62" i="6"/>
  <c r="DS57" i="6"/>
  <c r="DJ124" i="6"/>
  <c r="DP92" i="6"/>
  <c r="DL88" i="6"/>
  <c r="DP58" i="6"/>
  <c r="DL49" i="6"/>
  <c r="DM54" i="6"/>
  <c r="DJ128" i="6"/>
  <c r="DM93" i="6"/>
  <c r="DJ58" i="6"/>
  <c r="DO47" i="6"/>
  <c r="DP28" i="6"/>
  <c r="DO39" i="6"/>
  <c r="DN20" i="6"/>
  <c r="DQ17" i="6"/>
  <c r="DS121" i="6"/>
  <c r="DP85" i="6"/>
  <c r="DK91" i="6"/>
  <c r="DT34" i="6"/>
  <c r="DL47" i="6"/>
  <c r="DJ28" i="6"/>
  <c r="DK24" i="6"/>
  <c r="DN104" i="6"/>
  <c r="DK71" i="6"/>
  <c r="DS55" i="6"/>
  <c r="DL34" i="6"/>
  <c r="DM46" i="6"/>
  <c r="DP26" i="6"/>
  <c r="DM23" i="6"/>
  <c r="DR91" i="6"/>
  <c r="DP67" i="6"/>
  <c r="DS53" i="6"/>
  <c r="DR31" i="6"/>
  <c r="DQ42" i="6"/>
  <c r="DN24" i="6"/>
  <c r="DI21" i="6"/>
  <c r="DT118" i="6"/>
  <c r="DJ87" i="6"/>
  <c r="DJ62" i="6"/>
  <c r="DO51" i="6"/>
  <c r="DJ31" i="6"/>
  <c r="DI42" i="6"/>
  <c r="DR22" i="6"/>
  <c r="DS20" i="6"/>
  <c r="DM89" i="6"/>
  <c r="DT20" i="6"/>
  <c r="DL18" i="6"/>
  <c r="DL12" i="6"/>
  <c r="DN141" i="6"/>
  <c r="DP59" i="6"/>
  <c r="DP43" i="6"/>
  <c r="DT23" i="6"/>
  <c r="DR16" i="6"/>
  <c r="DT27" i="6"/>
  <c r="DK64" i="6"/>
  <c r="DL43" i="6"/>
  <c r="DP24" i="6"/>
  <c r="DK19" i="6"/>
  <c r="DK8" i="6"/>
  <c r="DQ89" i="6"/>
  <c r="DO45" i="6"/>
  <c r="DO38" i="6"/>
  <c r="DJ7" i="6"/>
  <c r="DN14" i="6"/>
  <c r="DR83" i="6"/>
  <c r="DO46" i="6"/>
  <c r="DK27" i="6"/>
  <c r="DQ11" i="6"/>
  <c r="DL8" i="6"/>
  <c r="DQ137" i="6"/>
  <c r="DT24" i="6"/>
  <c r="DT15" i="6"/>
  <c r="DP54" i="6"/>
  <c r="DP11" i="6"/>
  <c r="DI43" i="6"/>
  <c r="DS12" i="6"/>
  <c r="DO43" i="6"/>
  <c r="DJ9" i="6"/>
  <c r="DM16" i="6"/>
  <c r="DP20" i="6"/>
  <c r="DP42" i="6"/>
  <c r="DT39" i="6"/>
  <c r="DN56" i="6"/>
  <c r="D19" i="1"/>
  <c r="BA15" i="1"/>
  <c r="BB15" i="1"/>
  <c r="BC15" i="1"/>
  <c r="BD15" i="1"/>
  <c r="BE15" i="1"/>
  <c r="BF15" i="1"/>
  <c r="BG15" i="1"/>
  <c r="BH15" i="1"/>
  <c r="BI15" i="1"/>
  <c r="BJ15" i="1"/>
  <c r="BK15" i="1"/>
  <c r="BL15" i="1"/>
  <c r="DI77" i="6" l="1"/>
  <c r="DS3" i="6" s="1"/>
  <c r="D15" i="1"/>
  <c r="AY3" i="1" l="1"/>
  <c r="AA3" i="1"/>
  <c r="O3" i="1"/>
  <c r="BA6" i="1" l="1"/>
  <c r="BB6" i="1"/>
  <c r="BC6" i="1"/>
  <c r="BD6" i="1"/>
  <c r="BE6" i="1"/>
  <c r="BF6" i="1"/>
  <c r="BG6" i="1"/>
  <c r="BH6" i="1"/>
  <c r="BI6" i="1"/>
  <c r="BJ6" i="1"/>
  <c r="BK6" i="1"/>
  <c r="BL6" i="1"/>
  <c r="BA7" i="1"/>
  <c r="BB7" i="1"/>
  <c r="BC7" i="1"/>
  <c r="BD7" i="1"/>
  <c r="BE7" i="1"/>
  <c r="BF7" i="1"/>
  <c r="BG7" i="1"/>
  <c r="BH7" i="1"/>
  <c r="BI7" i="1"/>
  <c r="BJ7" i="1"/>
  <c r="BK7" i="1"/>
  <c r="BL7" i="1"/>
  <c r="BA8" i="1"/>
  <c r="BB8" i="1"/>
  <c r="BC8" i="1"/>
  <c r="BD8" i="1"/>
  <c r="BE8" i="1"/>
  <c r="BF8" i="1"/>
  <c r="BG8" i="1"/>
  <c r="BH8" i="1"/>
  <c r="BI8" i="1"/>
  <c r="BJ8" i="1"/>
  <c r="BK8" i="1"/>
  <c r="BL8" i="1"/>
  <c r="BA9" i="1"/>
  <c r="BB9" i="1"/>
  <c r="BC9" i="1"/>
  <c r="BD9" i="1"/>
  <c r="BE9" i="1"/>
  <c r="BF9" i="1"/>
  <c r="BG9" i="1"/>
  <c r="BH9" i="1"/>
  <c r="BI9" i="1"/>
  <c r="BJ9" i="1"/>
  <c r="BK9" i="1"/>
  <c r="BL9" i="1"/>
  <c r="BA10" i="1"/>
  <c r="BB10" i="1"/>
  <c r="BC10" i="1"/>
  <c r="BD10" i="1"/>
  <c r="BE10" i="1"/>
  <c r="BF10" i="1"/>
  <c r="BG10" i="1"/>
  <c r="BH10" i="1"/>
  <c r="BI10" i="1"/>
  <c r="BJ10" i="1"/>
  <c r="BK10" i="1"/>
  <c r="BL10" i="1"/>
  <c r="BA11" i="1"/>
  <c r="BB11" i="1"/>
  <c r="BC11" i="1"/>
  <c r="BD11" i="1"/>
  <c r="BE11" i="1"/>
  <c r="BF11" i="1"/>
  <c r="BG11" i="1"/>
  <c r="BH11" i="1"/>
  <c r="BI11" i="1"/>
  <c r="BJ11" i="1"/>
  <c r="BK11" i="1"/>
  <c r="BL11" i="1"/>
  <c r="BA12" i="1"/>
  <c r="BB12" i="1"/>
  <c r="BC12" i="1"/>
  <c r="BD12" i="1"/>
  <c r="BE12" i="1"/>
  <c r="BF12" i="1"/>
  <c r="BG12" i="1"/>
  <c r="BH12" i="1"/>
  <c r="BI12" i="1"/>
  <c r="BJ12" i="1"/>
  <c r="BK12" i="1"/>
  <c r="BL12" i="1"/>
  <c r="BA13" i="1"/>
  <c r="BB13" i="1"/>
  <c r="BC13" i="1"/>
  <c r="BD13" i="1"/>
  <c r="BE13" i="1"/>
  <c r="BF13" i="1"/>
  <c r="BG13" i="1"/>
  <c r="BH13" i="1"/>
  <c r="BI13" i="1"/>
  <c r="BJ13" i="1"/>
  <c r="BK13" i="1"/>
  <c r="BL13" i="1"/>
  <c r="BA14" i="1"/>
  <c r="BB14" i="1"/>
  <c r="BC14" i="1"/>
  <c r="BD14" i="1"/>
  <c r="BE14" i="1"/>
  <c r="BF14" i="1"/>
  <c r="BG14" i="1"/>
  <c r="BH14" i="1"/>
  <c r="BI14" i="1"/>
  <c r="BJ14" i="1"/>
  <c r="BK14" i="1"/>
  <c r="BL14" i="1"/>
  <c r="BA16" i="1"/>
  <c r="BB16" i="1"/>
  <c r="BC16" i="1"/>
  <c r="BD16" i="1"/>
  <c r="BE16" i="1"/>
  <c r="BF16" i="1"/>
  <c r="BG16" i="1"/>
  <c r="BH16" i="1"/>
  <c r="BI16" i="1"/>
  <c r="BJ16" i="1"/>
  <c r="BK16" i="1"/>
  <c r="BL16" i="1"/>
  <c r="BA17" i="1"/>
  <c r="BB17" i="1"/>
  <c r="BC17" i="1"/>
  <c r="BD17" i="1"/>
  <c r="BE17" i="1"/>
  <c r="BF17" i="1"/>
  <c r="BG17" i="1"/>
  <c r="BH17" i="1"/>
  <c r="BI17" i="1"/>
  <c r="BJ17" i="1"/>
  <c r="BK17" i="1"/>
  <c r="BL17" i="1"/>
  <c r="BA18" i="1"/>
  <c r="BB18" i="1"/>
  <c r="BC18" i="1"/>
  <c r="BD18" i="1"/>
  <c r="BE18" i="1"/>
  <c r="BF18" i="1"/>
  <c r="BG18" i="1"/>
  <c r="BH18" i="1"/>
  <c r="BI18" i="1"/>
  <c r="BJ18" i="1"/>
  <c r="BK18" i="1"/>
  <c r="BL18" i="1"/>
  <c r="BA20" i="1"/>
  <c r="BB20" i="1"/>
  <c r="BC20" i="1"/>
  <c r="BD20" i="1"/>
  <c r="BE20" i="1"/>
  <c r="BF20" i="1"/>
  <c r="BG20" i="1"/>
  <c r="BH20" i="1"/>
  <c r="BI20" i="1"/>
  <c r="BJ20" i="1"/>
  <c r="BK20" i="1"/>
  <c r="BL20" i="1"/>
  <c r="BA21" i="1"/>
  <c r="BB21" i="1"/>
  <c r="BC21" i="1"/>
  <c r="BD21" i="1"/>
  <c r="BE21" i="1"/>
  <c r="BF21" i="1"/>
  <c r="BG21" i="1"/>
  <c r="BH21" i="1"/>
  <c r="BI21" i="1"/>
  <c r="BJ21" i="1"/>
  <c r="BK21" i="1"/>
  <c r="BL21" i="1"/>
  <c r="BA22" i="1"/>
  <c r="BB22" i="1"/>
  <c r="BC22" i="1"/>
  <c r="BD22" i="1"/>
  <c r="BE22" i="1"/>
  <c r="BF22" i="1"/>
  <c r="BG22" i="1"/>
  <c r="BH22" i="1"/>
  <c r="BI22" i="1"/>
  <c r="BJ22" i="1"/>
  <c r="BK22" i="1"/>
  <c r="BL22" i="1"/>
  <c r="BA23" i="1"/>
  <c r="BB23" i="1"/>
  <c r="BC23" i="1"/>
  <c r="BD23" i="1"/>
  <c r="BE23" i="1"/>
  <c r="BF23" i="1"/>
  <c r="BG23" i="1"/>
  <c r="BH23" i="1"/>
  <c r="BI23" i="1"/>
  <c r="BJ23" i="1"/>
  <c r="BK23" i="1"/>
  <c r="BL23" i="1"/>
  <c r="BA24" i="1"/>
  <c r="BB24" i="1"/>
  <c r="BC24" i="1"/>
  <c r="BD24" i="1"/>
  <c r="BE24" i="1"/>
  <c r="BF24" i="1"/>
  <c r="BG24" i="1"/>
  <c r="BH24" i="1"/>
  <c r="BI24" i="1"/>
  <c r="BJ24" i="1"/>
  <c r="BK24" i="1"/>
  <c r="BL24" i="1"/>
  <c r="BA25" i="1"/>
  <c r="BB25" i="1"/>
  <c r="BC25" i="1"/>
  <c r="BD25" i="1"/>
  <c r="BE25" i="1"/>
  <c r="BF25" i="1"/>
  <c r="BG25" i="1"/>
  <c r="BH25" i="1"/>
  <c r="BI25" i="1"/>
  <c r="BJ25" i="1"/>
  <c r="BK25" i="1"/>
  <c r="BL25" i="1"/>
  <c r="BA26" i="1"/>
  <c r="BB26" i="1"/>
  <c r="BC26" i="1"/>
  <c r="BD26" i="1"/>
  <c r="BE26" i="1"/>
  <c r="BF26" i="1"/>
  <c r="BG26" i="1"/>
  <c r="BH26" i="1"/>
  <c r="BI26" i="1"/>
  <c r="BJ26" i="1"/>
  <c r="BK26" i="1"/>
  <c r="BL26" i="1"/>
  <c r="BA27" i="1"/>
  <c r="BB27" i="1"/>
  <c r="BC27" i="1"/>
  <c r="BD27" i="1"/>
  <c r="BE27" i="1"/>
  <c r="BF27" i="1"/>
  <c r="BG27" i="1"/>
  <c r="BH27" i="1"/>
  <c r="BI27" i="1"/>
  <c r="BJ27" i="1"/>
  <c r="BK27" i="1"/>
  <c r="BL27" i="1"/>
  <c r="BA28" i="1"/>
  <c r="BB28" i="1"/>
  <c r="BC28" i="1"/>
  <c r="BD28" i="1"/>
  <c r="BE28" i="1"/>
  <c r="BF28" i="1"/>
  <c r="BG28" i="1"/>
  <c r="BH28" i="1"/>
  <c r="BI28" i="1"/>
  <c r="BJ28" i="1"/>
  <c r="BK28" i="1"/>
  <c r="BL28" i="1"/>
  <c r="BA29" i="1"/>
  <c r="BB29" i="1"/>
  <c r="BC29" i="1"/>
  <c r="BD29" i="1"/>
  <c r="BE29" i="1"/>
  <c r="BF29" i="1"/>
  <c r="BG29" i="1"/>
  <c r="BH29" i="1"/>
  <c r="BI29" i="1"/>
  <c r="BJ29" i="1"/>
  <c r="BK29" i="1"/>
  <c r="BL29" i="1"/>
  <c r="BA30" i="1"/>
  <c r="BB30" i="1"/>
  <c r="BC30" i="1"/>
  <c r="BD30" i="1"/>
  <c r="BE30" i="1"/>
  <c r="BF30" i="1"/>
  <c r="BG30" i="1"/>
  <c r="BH30" i="1"/>
  <c r="BI30" i="1"/>
  <c r="BJ30" i="1"/>
  <c r="BK30" i="1"/>
  <c r="BL30" i="1"/>
  <c r="BA31" i="1"/>
  <c r="BB31" i="1"/>
  <c r="BC31" i="1"/>
  <c r="BD31" i="1"/>
  <c r="BE31" i="1"/>
  <c r="BF31" i="1"/>
  <c r="BG31" i="1"/>
  <c r="BH31" i="1"/>
  <c r="BI31" i="1"/>
  <c r="BJ31" i="1"/>
  <c r="BK31" i="1"/>
  <c r="BL31" i="1"/>
  <c r="BA32" i="1"/>
  <c r="BB32" i="1"/>
  <c r="BC32" i="1"/>
  <c r="BD32" i="1"/>
  <c r="BE32" i="1"/>
  <c r="BF32" i="1"/>
  <c r="BG32" i="1"/>
  <c r="BH32" i="1"/>
  <c r="BI32" i="1"/>
  <c r="BJ32" i="1"/>
  <c r="BK32" i="1"/>
  <c r="BL32" i="1"/>
  <c r="BA33" i="1"/>
  <c r="BB33" i="1"/>
  <c r="BC33" i="1"/>
  <c r="BD33" i="1"/>
  <c r="BE33" i="1"/>
  <c r="BF33" i="1"/>
  <c r="BG33" i="1"/>
  <c r="BH33" i="1"/>
  <c r="BI33" i="1"/>
  <c r="BJ33" i="1"/>
  <c r="BK33" i="1"/>
  <c r="BL33" i="1"/>
  <c r="BA34" i="1"/>
  <c r="BB34" i="1"/>
  <c r="BC34" i="1"/>
  <c r="BD34" i="1"/>
  <c r="BE34" i="1"/>
  <c r="BF34" i="1"/>
  <c r="BG34" i="1"/>
  <c r="BH34" i="1"/>
  <c r="BI34" i="1"/>
  <c r="BJ34" i="1"/>
  <c r="BK34" i="1"/>
  <c r="BL34" i="1"/>
  <c r="BA35" i="1"/>
  <c r="BB35" i="1"/>
  <c r="BC35" i="1"/>
  <c r="BD35" i="1"/>
  <c r="BE35" i="1"/>
  <c r="BF35" i="1"/>
  <c r="BG35" i="1"/>
  <c r="BH35" i="1"/>
  <c r="BI35" i="1"/>
  <c r="BJ35" i="1"/>
  <c r="BK35" i="1"/>
  <c r="BL35" i="1"/>
  <c r="BA36" i="1"/>
  <c r="BB36" i="1"/>
  <c r="BC36" i="1"/>
  <c r="BD36" i="1"/>
  <c r="BE36" i="1"/>
  <c r="BF36" i="1"/>
  <c r="BG36" i="1"/>
  <c r="BH36" i="1"/>
  <c r="BI36" i="1"/>
  <c r="BJ36" i="1"/>
  <c r="BK36" i="1"/>
  <c r="BL36" i="1"/>
  <c r="BA37" i="1"/>
  <c r="BB37" i="1"/>
  <c r="BC37" i="1"/>
  <c r="BD37" i="1"/>
  <c r="BE37" i="1"/>
  <c r="BF37" i="1"/>
  <c r="BG37" i="1"/>
  <c r="BH37" i="1"/>
  <c r="BI37" i="1"/>
  <c r="BJ37" i="1"/>
  <c r="BK37" i="1"/>
  <c r="BL37" i="1"/>
  <c r="BA38" i="1"/>
  <c r="BB38" i="1"/>
  <c r="BC38" i="1"/>
  <c r="BD38" i="1"/>
  <c r="BE38" i="1"/>
  <c r="BF38" i="1"/>
  <c r="BG38" i="1"/>
  <c r="BH38" i="1"/>
  <c r="BI38" i="1"/>
  <c r="BJ38" i="1"/>
  <c r="BK38" i="1"/>
  <c r="BL38" i="1"/>
  <c r="BA39" i="1"/>
  <c r="BB39" i="1"/>
  <c r="BC39" i="1"/>
  <c r="BD39" i="1"/>
  <c r="BE39" i="1"/>
  <c r="BF39" i="1"/>
  <c r="BG39" i="1"/>
  <c r="BH39" i="1"/>
  <c r="BI39" i="1"/>
  <c r="BJ39" i="1"/>
  <c r="BK39" i="1"/>
  <c r="BL39" i="1"/>
  <c r="BA40" i="1"/>
  <c r="BB40" i="1"/>
  <c r="BC40" i="1"/>
  <c r="BD40" i="1"/>
  <c r="BE40" i="1"/>
  <c r="BF40" i="1"/>
  <c r="BG40" i="1"/>
  <c r="BH40" i="1"/>
  <c r="BI40" i="1"/>
  <c r="BJ40" i="1"/>
  <c r="BK40" i="1"/>
  <c r="BL40" i="1"/>
  <c r="BA41" i="1"/>
  <c r="BB41" i="1"/>
  <c r="BC41" i="1"/>
  <c r="BD41" i="1"/>
  <c r="BE41" i="1"/>
  <c r="BF41" i="1"/>
  <c r="BG41" i="1"/>
  <c r="BH41" i="1"/>
  <c r="BI41" i="1"/>
  <c r="BJ41" i="1"/>
  <c r="BK41" i="1"/>
  <c r="BL41" i="1"/>
  <c r="BA42" i="1"/>
  <c r="BB42" i="1"/>
  <c r="BC42" i="1"/>
  <c r="BD42" i="1"/>
  <c r="BE42" i="1"/>
  <c r="BF42" i="1"/>
  <c r="BG42" i="1"/>
  <c r="BH42" i="1"/>
  <c r="BI42" i="1"/>
  <c r="BJ42" i="1"/>
  <c r="BK42" i="1"/>
  <c r="BL42" i="1"/>
  <c r="BA43" i="1"/>
  <c r="BB43" i="1"/>
  <c r="BC43" i="1"/>
  <c r="BD43" i="1"/>
  <c r="BE43" i="1"/>
  <c r="BF43" i="1"/>
  <c r="BG43" i="1"/>
  <c r="BH43" i="1"/>
  <c r="BI43" i="1"/>
  <c r="BJ43" i="1"/>
  <c r="BK43" i="1"/>
  <c r="BL43" i="1"/>
  <c r="BA44" i="1"/>
  <c r="BB44" i="1"/>
  <c r="BC44" i="1"/>
  <c r="BD44" i="1"/>
  <c r="BE44" i="1"/>
  <c r="BF44" i="1"/>
  <c r="BG44" i="1"/>
  <c r="BH44" i="1"/>
  <c r="BI44" i="1"/>
  <c r="BJ44" i="1"/>
  <c r="BK44" i="1"/>
  <c r="BL44" i="1"/>
  <c r="BA45" i="1"/>
  <c r="BB45" i="1"/>
  <c r="BC45" i="1"/>
  <c r="BD45" i="1"/>
  <c r="BE45" i="1"/>
  <c r="BF45" i="1"/>
  <c r="BG45" i="1"/>
  <c r="BH45" i="1"/>
  <c r="BI45" i="1"/>
  <c r="BJ45" i="1"/>
  <c r="BK45" i="1"/>
  <c r="BL45" i="1"/>
  <c r="BA46" i="1"/>
  <c r="BB46" i="1"/>
  <c r="BC46" i="1"/>
  <c r="BD46" i="1"/>
  <c r="BE46" i="1"/>
  <c r="BF46" i="1"/>
  <c r="BG46" i="1"/>
  <c r="BH46" i="1"/>
  <c r="BI46" i="1"/>
  <c r="BJ46" i="1"/>
  <c r="BK46" i="1"/>
  <c r="BL46" i="1"/>
  <c r="BA47" i="1"/>
  <c r="BB47" i="1"/>
  <c r="BC47" i="1"/>
  <c r="BD47" i="1"/>
  <c r="BE47" i="1"/>
  <c r="BF47" i="1"/>
  <c r="BG47" i="1"/>
  <c r="BH47" i="1"/>
  <c r="BI47" i="1"/>
  <c r="BJ47" i="1"/>
  <c r="BK47" i="1"/>
  <c r="BL47" i="1"/>
  <c r="BA48" i="1"/>
  <c r="BB48" i="1"/>
  <c r="BC48" i="1"/>
  <c r="BD48" i="1"/>
  <c r="BE48" i="1"/>
  <c r="BF48" i="1"/>
  <c r="BG48" i="1"/>
  <c r="BH48" i="1"/>
  <c r="BI48" i="1"/>
  <c r="BJ48" i="1"/>
  <c r="BK48" i="1"/>
  <c r="BL48" i="1"/>
  <c r="BA49" i="1"/>
  <c r="BB49" i="1"/>
  <c r="BC49" i="1"/>
  <c r="BD49" i="1"/>
  <c r="BE49" i="1"/>
  <c r="BF49" i="1"/>
  <c r="BG49" i="1"/>
  <c r="BH49" i="1"/>
  <c r="BI49" i="1"/>
  <c r="BJ49" i="1"/>
  <c r="BK49" i="1"/>
  <c r="BL49" i="1"/>
  <c r="BA50" i="1"/>
  <c r="BB50" i="1"/>
  <c r="BC50" i="1"/>
  <c r="BD50" i="1"/>
  <c r="BE50" i="1"/>
  <c r="BF50" i="1"/>
  <c r="BG50" i="1"/>
  <c r="BH50" i="1"/>
  <c r="BI50" i="1"/>
  <c r="BJ50" i="1"/>
  <c r="BK50" i="1"/>
  <c r="BL50" i="1"/>
  <c r="BA51" i="1"/>
  <c r="BB51" i="1"/>
  <c r="BC51" i="1"/>
  <c r="BD51" i="1"/>
  <c r="BE51" i="1"/>
  <c r="BF51" i="1"/>
  <c r="BG51" i="1"/>
  <c r="BH51" i="1"/>
  <c r="BI51" i="1"/>
  <c r="BJ51" i="1"/>
  <c r="BK51" i="1"/>
  <c r="BL51" i="1"/>
  <c r="BA52" i="1"/>
  <c r="BB52" i="1"/>
  <c r="BC52" i="1"/>
  <c r="BD52" i="1"/>
  <c r="BE52" i="1"/>
  <c r="BF52" i="1"/>
  <c r="BG52" i="1"/>
  <c r="BH52" i="1"/>
  <c r="BI52" i="1"/>
  <c r="BJ52" i="1"/>
  <c r="BK52" i="1"/>
  <c r="BL52" i="1"/>
  <c r="BA53" i="1"/>
  <c r="BB53" i="1"/>
  <c r="BC53" i="1"/>
  <c r="BD53" i="1"/>
  <c r="BE53" i="1"/>
  <c r="BF53" i="1"/>
  <c r="BG53" i="1"/>
  <c r="BH53" i="1"/>
  <c r="BI53" i="1"/>
  <c r="BJ53" i="1"/>
  <c r="BK53" i="1"/>
  <c r="BL53" i="1"/>
  <c r="BA54" i="1"/>
  <c r="BB54" i="1"/>
  <c r="BC54" i="1"/>
  <c r="BD54" i="1"/>
  <c r="BE54" i="1"/>
  <c r="BF54" i="1"/>
  <c r="BG54" i="1"/>
  <c r="BH54" i="1"/>
  <c r="BI54" i="1"/>
  <c r="BJ54" i="1"/>
  <c r="BK54" i="1"/>
  <c r="BL54" i="1"/>
  <c r="BA55" i="1"/>
  <c r="BB55" i="1"/>
  <c r="BC55" i="1"/>
  <c r="BD55" i="1"/>
  <c r="BE55" i="1"/>
  <c r="BF55" i="1"/>
  <c r="BG55" i="1"/>
  <c r="BH55" i="1"/>
  <c r="BI55" i="1"/>
  <c r="BJ55" i="1"/>
  <c r="BK55" i="1"/>
  <c r="BL55" i="1"/>
  <c r="BA56" i="1"/>
  <c r="BB56" i="1"/>
  <c r="BC56" i="1"/>
  <c r="BD56" i="1"/>
  <c r="BE56" i="1"/>
  <c r="BF56" i="1"/>
  <c r="BG56" i="1"/>
  <c r="BH56" i="1"/>
  <c r="BI56" i="1"/>
  <c r="BJ56" i="1"/>
  <c r="BK56" i="1"/>
  <c r="BL56" i="1"/>
  <c r="BA57" i="1"/>
  <c r="BB57" i="1"/>
  <c r="BC57" i="1"/>
  <c r="BD57" i="1"/>
  <c r="BE57" i="1"/>
  <c r="BF57" i="1"/>
  <c r="BG57" i="1"/>
  <c r="BH57" i="1"/>
  <c r="BI57" i="1"/>
  <c r="BJ57" i="1"/>
  <c r="BK57" i="1"/>
  <c r="BL57" i="1"/>
  <c r="BA58" i="1"/>
  <c r="BB58" i="1"/>
  <c r="BC58" i="1"/>
  <c r="BD58" i="1"/>
  <c r="BE58" i="1"/>
  <c r="BF58" i="1"/>
  <c r="BG58" i="1"/>
  <c r="BH58" i="1"/>
  <c r="BI58" i="1"/>
  <c r="BJ58" i="1"/>
  <c r="BK58" i="1"/>
  <c r="BL58" i="1"/>
  <c r="BA59" i="1"/>
  <c r="BB59" i="1"/>
  <c r="BC59" i="1"/>
  <c r="BD59" i="1"/>
  <c r="BE59" i="1"/>
  <c r="BF59" i="1"/>
  <c r="BG59" i="1"/>
  <c r="BH59" i="1"/>
  <c r="BI59" i="1"/>
  <c r="BJ59" i="1"/>
  <c r="BK59" i="1"/>
  <c r="BL59" i="1"/>
  <c r="BA60" i="1"/>
  <c r="BB60" i="1"/>
  <c r="BC60" i="1"/>
  <c r="BD60" i="1"/>
  <c r="BE60" i="1"/>
  <c r="BF60" i="1"/>
  <c r="BG60" i="1"/>
  <c r="BH60" i="1"/>
  <c r="BI60" i="1"/>
  <c r="BJ60" i="1"/>
  <c r="BK60" i="1"/>
  <c r="BL60" i="1"/>
  <c r="BA61" i="1"/>
  <c r="BB61" i="1"/>
  <c r="BC61" i="1"/>
  <c r="BD61" i="1"/>
  <c r="BE61" i="1"/>
  <c r="BF61" i="1"/>
  <c r="BG61" i="1"/>
  <c r="BH61" i="1"/>
  <c r="BI61" i="1"/>
  <c r="BJ61" i="1"/>
  <c r="BK61" i="1"/>
  <c r="BL61" i="1"/>
  <c r="BA62" i="1"/>
  <c r="BB62" i="1"/>
  <c r="BC62" i="1"/>
  <c r="BD62" i="1"/>
  <c r="BE62" i="1"/>
  <c r="BF62" i="1"/>
  <c r="BG62" i="1"/>
  <c r="BH62" i="1"/>
  <c r="BI62" i="1"/>
  <c r="BJ62" i="1"/>
  <c r="BK62" i="1"/>
  <c r="BL62" i="1"/>
  <c r="BA63" i="1"/>
  <c r="BB63" i="1"/>
  <c r="BC63" i="1"/>
  <c r="BD63" i="1"/>
  <c r="BE63" i="1"/>
  <c r="BF63" i="1"/>
  <c r="BG63" i="1"/>
  <c r="BH63" i="1"/>
  <c r="BI63" i="1"/>
  <c r="BJ63" i="1"/>
  <c r="BK63" i="1"/>
  <c r="BL63" i="1"/>
  <c r="BA64" i="1"/>
  <c r="BB64" i="1"/>
  <c r="BC64" i="1"/>
  <c r="BD64" i="1"/>
  <c r="BE64" i="1"/>
  <c r="BF64" i="1"/>
  <c r="BG64" i="1"/>
  <c r="BH64" i="1"/>
  <c r="BI64" i="1"/>
  <c r="BJ64" i="1"/>
  <c r="BK64" i="1"/>
  <c r="BL64" i="1"/>
  <c r="BA65" i="1"/>
  <c r="BB65" i="1"/>
  <c r="BC65" i="1"/>
  <c r="BD65" i="1"/>
  <c r="BE65" i="1"/>
  <c r="BF65" i="1"/>
  <c r="BG65" i="1"/>
  <c r="BH65" i="1"/>
  <c r="BI65" i="1"/>
  <c r="BJ65" i="1"/>
  <c r="BK65" i="1"/>
  <c r="BL65" i="1"/>
  <c r="BA66" i="1"/>
  <c r="BB66" i="1"/>
  <c r="BC66" i="1"/>
  <c r="BD66" i="1"/>
  <c r="BE66" i="1"/>
  <c r="BF66" i="1"/>
  <c r="BG66" i="1"/>
  <c r="BH66" i="1"/>
  <c r="BI66" i="1"/>
  <c r="BJ66" i="1"/>
  <c r="BK66" i="1"/>
  <c r="BL66" i="1"/>
  <c r="BA67" i="1"/>
  <c r="BB67" i="1"/>
  <c r="BC67" i="1"/>
  <c r="BD67" i="1"/>
  <c r="BE67" i="1"/>
  <c r="BF67" i="1"/>
  <c r="BG67" i="1"/>
  <c r="BH67" i="1"/>
  <c r="BI67" i="1"/>
  <c r="BJ67" i="1"/>
  <c r="BK67" i="1"/>
  <c r="BL67" i="1"/>
  <c r="BA68" i="1"/>
  <c r="BB68" i="1"/>
  <c r="BC68" i="1"/>
  <c r="BD68" i="1"/>
  <c r="BE68" i="1"/>
  <c r="BF68" i="1"/>
  <c r="BG68" i="1"/>
  <c r="BH68" i="1"/>
  <c r="BI68" i="1"/>
  <c r="BJ68" i="1"/>
  <c r="BK68" i="1"/>
  <c r="BL68" i="1"/>
  <c r="BA69" i="1"/>
  <c r="BB69" i="1"/>
  <c r="BC69" i="1"/>
  <c r="BD69" i="1"/>
  <c r="BE69" i="1"/>
  <c r="BF69" i="1"/>
  <c r="BG69" i="1"/>
  <c r="BH69" i="1"/>
  <c r="BI69" i="1"/>
  <c r="BJ69" i="1"/>
  <c r="BK69" i="1"/>
  <c r="BL69" i="1"/>
  <c r="BA70" i="1"/>
  <c r="BB70" i="1"/>
  <c r="BC70" i="1"/>
  <c r="BD70" i="1"/>
  <c r="BE70" i="1"/>
  <c r="BF70" i="1"/>
  <c r="BG70" i="1"/>
  <c r="BH70" i="1"/>
  <c r="BI70" i="1"/>
  <c r="BJ70" i="1"/>
  <c r="BK70" i="1"/>
  <c r="BL70" i="1"/>
  <c r="BA71" i="1"/>
  <c r="BB71" i="1"/>
  <c r="BC71" i="1"/>
  <c r="BD71" i="1"/>
  <c r="BE71" i="1"/>
  <c r="BF71" i="1"/>
  <c r="BG71" i="1"/>
  <c r="BH71" i="1"/>
  <c r="BI71" i="1"/>
  <c r="BJ71" i="1"/>
  <c r="BK71" i="1"/>
  <c r="BL71" i="1"/>
  <c r="BA72" i="1"/>
  <c r="BB72" i="1"/>
  <c r="BC72" i="1"/>
  <c r="BD72" i="1"/>
  <c r="BE72" i="1"/>
  <c r="BF72" i="1"/>
  <c r="BG72" i="1"/>
  <c r="BH72" i="1"/>
  <c r="BI72" i="1"/>
  <c r="BJ72" i="1"/>
  <c r="BK72" i="1"/>
  <c r="BL72" i="1"/>
  <c r="BA73" i="1"/>
  <c r="BB73" i="1"/>
  <c r="BC73" i="1"/>
  <c r="BD73" i="1"/>
  <c r="BE73" i="1"/>
  <c r="BF73" i="1"/>
  <c r="BG73" i="1"/>
  <c r="BH73" i="1"/>
  <c r="BI73" i="1"/>
  <c r="BJ73" i="1"/>
  <c r="BK73" i="1"/>
  <c r="BL73" i="1"/>
  <c r="BA74" i="1"/>
  <c r="BB74" i="1"/>
  <c r="BC74" i="1"/>
  <c r="BD74" i="1"/>
  <c r="BE74" i="1"/>
  <c r="BF74" i="1"/>
  <c r="BG74" i="1"/>
  <c r="BH74" i="1"/>
  <c r="BI74" i="1"/>
  <c r="BJ74" i="1"/>
  <c r="BK74" i="1"/>
  <c r="BL74" i="1"/>
  <c r="BA75" i="1"/>
  <c r="BB75" i="1"/>
  <c r="BC75" i="1"/>
  <c r="BD75" i="1"/>
  <c r="BE75" i="1"/>
  <c r="BF75" i="1"/>
  <c r="BG75" i="1"/>
  <c r="BH75" i="1"/>
  <c r="BI75" i="1"/>
  <c r="BJ75" i="1"/>
  <c r="BK75" i="1"/>
  <c r="BL75" i="1"/>
  <c r="BA76" i="1"/>
  <c r="BB76" i="1"/>
  <c r="BC76" i="1"/>
  <c r="BD76" i="1"/>
  <c r="BE76" i="1"/>
  <c r="BF76" i="1"/>
  <c r="BG76" i="1"/>
  <c r="BH76" i="1"/>
  <c r="BI76" i="1"/>
  <c r="BJ76" i="1"/>
  <c r="BK76" i="1"/>
  <c r="BL76" i="1"/>
  <c r="BA77" i="1"/>
  <c r="BB77" i="1"/>
  <c r="BC77" i="1"/>
  <c r="BD77" i="1"/>
  <c r="BE77" i="1"/>
  <c r="BF77" i="1"/>
  <c r="BG77" i="1"/>
  <c r="BH77" i="1"/>
  <c r="BI77" i="1"/>
  <c r="BJ77" i="1"/>
  <c r="BK77" i="1"/>
  <c r="BL77" i="1"/>
  <c r="BA78" i="1"/>
  <c r="BB78" i="1"/>
  <c r="BC78" i="1"/>
  <c r="BD78" i="1"/>
  <c r="BE78" i="1"/>
  <c r="BF78" i="1"/>
  <c r="BG78" i="1"/>
  <c r="BH78" i="1"/>
  <c r="BI78" i="1"/>
  <c r="BJ78" i="1"/>
  <c r="BK78" i="1"/>
  <c r="BL78" i="1"/>
  <c r="BA79" i="1"/>
  <c r="BB79" i="1"/>
  <c r="BC79" i="1"/>
  <c r="BD79" i="1"/>
  <c r="BE79" i="1"/>
  <c r="BF79" i="1"/>
  <c r="BG79" i="1"/>
  <c r="BH79" i="1"/>
  <c r="BI79" i="1"/>
  <c r="BJ79" i="1"/>
  <c r="BK79" i="1"/>
  <c r="BL79" i="1"/>
  <c r="BA80" i="1"/>
  <c r="BB80" i="1"/>
  <c r="BC80" i="1"/>
  <c r="BD80" i="1"/>
  <c r="BE80" i="1"/>
  <c r="BF80" i="1"/>
  <c r="BG80" i="1"/>
  <c r="BH80" i="1"/>
  <c r="BI80" i="1"/>
  <c r="BJ80" i="1"/>
  <c r="BK80" i="1"/>
  <c r="BL80" i="1"/>
  <c r="BA81" i="1"/>
  <c r="BB81" i="1"/>
  <c r="BC81" i="1"/>
  <c r="BD81" i="1"/>
  <c r="BE81" i="1"/>
  <c r="BF81" i="1"/>
  <c r="BG81" i="1"/>
  <c r="BH81" i="1"/>
  <c r="BI81" i="1"/>
  <c r="BJ81" i="1"/>
  <c r="BK81" i="1"/>
  <c r="BL81" i="1"/>
  <c r="BA82" i="1"/>
  <c r="BB82" i="1"/>
  <c r="BC82" i="1"/>
  <c r="BD82" i="1"/>
  <c r="BE82" i="1"/>
  <c r="BF82" i="1"/>
  <c r="BG82" i="1"/>
  <c r="BH82" i="1"/>
  <c r="BI82" i="1"/>
  <c r="BJ82" i="1"/>
  <c r="BK82" i="1"/>
  <c r="BL82" i="1"/>
  <c r="BA83" i="1"/>
  <c r="BB83" i="1"/>
  <c r="BC83" i="1"/>
  <c r="BD83" i="1"/>
  <c r="BE83" i="1"/>
  <c r="BF83" i="1"/>
  <c r="BG83" i="1"/>
  <c r="BH83" i="1"/>
  <c r="BI83" i="1"/>
  <c r="BJ83" i="1"/>
  <c r="BK83" i="1"/>
  <c r="BL83" i="1"/>
  <c r="BA84" i="1"/>
  <c r="BB84" i="1"/>
  <c r="BC84" i="1"/>
  <c r="BD84" i="1"/>
  <c r="BE84" i="1"/>
  <c r="BF84" i="1"/>
  <c r="BG84" i="1"/>
  <c r="BH84" i="1"/>
  <c r="BI84" i="1"/>
  <c r="BJ84" i="1"/>
  <c r="BK84" i="1"/>
  <c r="BL84" i="1"/>
  <c r="BA85" i="1"/>
  <c r="BB85" i="1"/>
  <c r="BC85" i="1"/>
  <c r="BD85" i="1"/>
  <c r="BE85" i="1"/>
  <c r="BF85" i="1"/>
  <c r="BG85" i="1"/>
  <c r="BH85" i="1"/>
  <c r="BI85" i="1"/>
  <c r="BJ85" i="1"/>
  <c r="BK85" i="1"/>
  <c r="BL85" i="1"/>
  <c r="BA86" i="1"/>
  <c r="BB86" i="1"/>
  <c r="BC86" i="1"/>
  <c r="BD86" i="1"/>
  <c r="BE86" i="1"/>
  <c r="BF86" i="1"/>
  <c r="BG86" i="1"/>
  <c r="BH86" i="1"/>
  <c r="BI86" i="1"/>
  <c r="BJ86" i="1"/>
  <c r="BK86" i="1"/>
  <c r="BL86" i="1"/>
  <c r="BA87" i="1"/>
  <c r="BB87" i="1"/>
  <c r="BC87" i="1"/>
  <c r="BD87" i="1"/>
  <c r="BE87" i="1"/>
  <c r="BF87" i="1"/>
  <c r="BG87" i="1"/>
  <c r="BH87" i="1"/>
  <c r="BI87" i="1"/>
  <c r="BJ87" i="1"/>
  <c r="BK87" i="1"/>
  <c r="BL87" i="1"/>
  <c r="BA88" i="1"/>
  <c r="BB88" i="1"/>
  <c r="BC88" i="1"/>
  <c r="BD88" i="1"/>
  <c r="BE88" i="1"/>
  <c r="BF88" i="1"/>
  <c r="BG88" i="1"/>
  <c r="BH88" i="1"/>
  <c r="BI88" i="1"/>
  <c r="BJ88" i="1"/>
  <c r="BK88" i="1"/>
  <c r="BL88" i="1"/>
  <c r="BA89" i="1"/>
  <c r="BB89" i="1"/>
  <c r="BC89" i="1"/>
  <c r="BD89" i="1"/>
  <c r="BE89" i="1"/>
  <c r="BF89" i="1"/>
  <c r="BG89" i="1"/>
  <c r="BH89" i="1"/>
  <c r="BI89" i="1"/>
  <c r="BJ89" i="1"/>
  <c r="BK89" i="1"/>
  <c r="BL89" i="1"/>
  <c r="BA90" i="1"/>
  <c r="BB90" i="1"/>
  <c r="BC90" i="1"/>
  <c r="BD90" i="1"/>
  <c r="BE90" i="1"/>
  <c r="BF90" i="1"/>
  <c r="BG90" i="1"/>
  <c r="BH90" i="1"/>
  <c r="BI90" i="1"/>
  <c r="BJ90" i="1"/>
  <c r="BK90" i="1"/>
  <c r="BL90" i="1"/>
  <c r="BA91" i="1"/>
  <c r="BB91" i="1"/>
  <c r="BC91" i="1"/>
  <c r="BD91" i="1"/>
  <c r="BE91" i="1"/>
  <c r="BF91" i="1"/>
  <c r="BG91" i="1"/>
  <c r="BH91" i="1"/>
  <c r="BI91" i="1"/>
  <c r="BJ91" i="1"/>
  <c r="BK91" i="1"/>
  <c r="BL91" i="1"/>
  <c r="BA92" i="1"/>
  <c r="BB92" i="1"/>
  <c r="BC92" i="1"/>
  <c r="BD92" i="1"/>
  <c r="BE92" i="1"/>
  <c r="BF92" i="1"/>
  <c r="BG92" i="1"/>
  <c r="BH92" i="1"/>
  <c r="BI92" i="1"/>
  <c r="BJ92" i="1"/>
  <c r="BK92" i="1"/>
  <c r="BL92" i="1"/>
  <c r="BA93" i="1"/>
  <c r="BB93" i="1"/>
  <c r="BC93" i="1"/>
  <c r="BD93" i="1"/>
  <c r="BE93" i="1"/>
  <c r="BF93" i="1"/>
  <c r="BG93" i="1"/>
  <c r="BH93" i="1"/>
  <c r="BI93" i="1"/>
  <c r="BJ93" i="1"/>
  <c r="BK93" i="1"/>
  <c r="BL93" i="1"/>
  <c r="BA94" i="1"/>
  <c r="BB94" i="1"/>
  <c r="BC94" i="1"/>
  <c r="BD94" i="1"/>
  <c r="BE94" i="1"/>
  <c r="BF94" i="1"/>
  <c r="BG94" i="1"/>
  <c r="BH94" i="1"/>
  <c r="BI94" i="1"/>
  <c r="BJ94" i="1"/>
  <c r="BK94" i="1"/>
  <c r="BL94" i="1"/>
  <c r="BA95" i="1"/>
  <c r="BB95" i="1"/>
  <c r="BC95" i="1"/>
  <c r="BD95" i="1"/>
  <c r="BE95" i="1"/>
  <c r="BF95" i="1"/>
  <c r="BG95" i="1"/>
  <c r="BH95" i="1"/>
  <c r="BI95" i="1"/>
  <c r="BJ95" i="1"/>
  <c r="BK95" i="1"/>
  <c r="BL95" i="1"/>
  <c r="BA96" i="1"/>
  <c r="BB96" i="1"/>
  <c r="BC96" i="1"/>
  <c r="BD96" i="1"/>
  <c r="BE96" i="1"/>
  <c r="BF96" i="1"/>
  <c r="BG96" i="1"/>
  <c r="BH96" i="1"/>
  <c r="BI96" i="1"/>
  <c r="BJ96" i="1"/>
  <c r="BK96" i="1"/>
  <c r="BL96" i="1"/>
  <c r="BA97" i="1"/>
  <c r="BB97" i="1"/>
  <c r="BC97" i="1"/>
  <c r="BD97" i="1"/>
  <c r="BE97" i="1"/>
  <c r="BF97" i="1"/>
  <c r="BG97" i="1"/>
  <c r="BH97" i="1"/>
  <c r="BI97" i="1"/>
  <c r="BJ97" i="1"/>
  <c r="BK97" i="1"/>
  <c r="BL97" i="1"/>
  <c r="BA98" i="1"/>
  <c r="BB98" i="1"/>
  <c r="BC98" i="1"/>
  <c r="BD98" i="1"/>
  <c r="BE98" i="1"/>
  <c r="BF98" i="1"/>
  <c r="BG98" i="1"/>
  <c r="BH98" i="1"/>
  <c r="BI98" i="1"/>
  <c r="BJ98" i="1"/>
  <c r="BK98" i="1"/>
  <c r="BL98" i="1"/>
  <c r="BA99" i="1"/>
  <c r="BB99" i="1"/>
  <c r="BC99" i="1"/>
  <c r="BD99" i="1"/>
  <c r="BE99" i="1"/>
  <c r="BF99" i="1"/>
  <c r="BG99" i="1"/>
  <c r="BH99" i="1"/>
  <c r="BI99" i="1"/>
  <c r="BJ99" i="1"/>
  <c r="BK99" i="1"/>
  <c r="BL99" i="1"/>
  <c r="BA100" i="1"/>
  <c r="BB100" i="1"/>
  <c r="BC100" i="1"/>
  <c r="BD100" i="1"/>
  <c r="BE100" i="1"/>
  <c r="BF100" i="1"/>
  <c r="BG100" i="1"/>
  <c r="BH100" i="1"/>
  <c r="BI100" i="1"/>
  <c r="BJ100" i="1"/>
  <c r="BK100" i="1"/>
  <c r="BL100" i="1"/>
  <c r="BA101" i="1"/>
  <c r="BB101" i="1"/>
  <c r="BC101" i="1"/>
  <c r="BD101" i="1"/>
  <c r="BE101" i="1"/>
  <c r="BF101" i="1"/>
  <c r="BG101" i="1"/>
  <c r="BH101" i="1"/>
  <c r="BI101" i="1"/>
  <c r="BJ101" i="1"/>
  <c r="BK101" i="1"/>
  <c r="BL101" i="1"/>
  <c r="BA102" i="1"/>
  <c r="BB102" i="1"/>
  <c r="BC102" i="1"/>
  <c r="BD102" i="1"/>
  <c r="BE102" i="1"/>
  <c r="BF102" i="1"/>
  <c r="BG102" i="1"/>
  <c r="BH102" i="1"/>
  <c r="BI102" i="1"/>
  <c r="BJ102" i="1"/>
  <c r="BK102" i="1"/>
  <c r="BL102" i="1"/>
  <c r="BA103" i="1"/>
  <c r="BB103" i="1"/>
  <c r="BC103" i="1"/>
  <c r="BD103" i="1"/>
  <c r="BE103" i="1"/>
  <c r="BF103" i="1"/>
  <c r="BG103" i="1"/>
  <c r="BH103" i="1"/>
  <c r="BI103" i="1"/>
  <c r="BJ103" i="1"/>
  <c r="BK103" i="1"/>
  <c r="BL103" i="1"/>
  <c r="BA104" i="1"/>
  <c r="BB104" i="1"/>
  <c r="BC104" i="1"/>
  <c r="BD104" i="1"/>
  <c r="BE104" i="1"/>
  <c r="BF104" i="1"/>
  <c r="BG104" i="1"/>
  <c r="BH104" i="1"/>
  <c r="BI104" i="1"/>
  <c r="BJ104" i="1"/>
  <c r="BK104" i="1"/>
  <c r="BL104" i="1"/>
  <c r="BA105" i="1"/>
  <c r="BB105" i="1"/>
  <c r="BC105" i="1"/>
  <c r="BD105" i="1"/>
  <c r="BE105" i="1"/>
  <c r="BF105" i="1"/>
  <c r="BG105" i="1"/>
  <c r="BH105" i="1"/>
  <c r="BI105" i="1"/>
  <c r="BJ105" i="1"/>
  <c r="BK105" i="1"/>
  <c r="BL105" i="1"/>
  <c r="BA106" i="1"/>
  <c r="BB106" i="1"/>
  <c r="BC106" i="1"/>
  <c r="BD106" i="1"/>
  <c r="BE106" i="1"/>
  <c r="BF106" i="1"/>
  <c r="BG106" i="1"/>
  <c r="BH106" i="1"/>
  <c r="BI106" i="1"/>
  <c r="BJ106" i="1"/>
  <c r="BK106" i="1"/>
  <c r="BL106" i="1"/>
  <c r="BA107" i="1"/>
  <c r="BB107" i="1"/>
  <c r="BC107" i="1"/>
  <c r="BD107" i="1"/>
  <c r="BE107" i="1"/>
  <c r="BF107" i="1"/>
  <c r="BG107" i="1"/>
  <c r="BH107" i="1"/>
  <c r="BI107" i="1"/>
  <c r="BJ107" i="1"/>
  <c r="BK107" i="1"/>
  <c r="BL107" i="1"/>
  <c r="BA108" i="1"/>
  <c r="BB108" i="1"/>
  <c r="BC108" i="1"/>
  <c r="BD108" i="1"/>
  <c r="BE108" i="1"/>
  <c r="BF108" i="1"/>
  <c r="BG108" i="1"/>
  <c r="BH108" i="1"/>
  <c r="BI108" i="1"/>
  <c r="BJ108" i="1"/>
  <c r="BK108" i="1"/>
  <c r="BL108" i="1"/>
  <c r="BA109" i="1"/>
  <c r="BB109" i="1"/>
  <c r="BC109" i="1"/>
  <c r="BD109" i="1"/>
  <c r="BE109" i="1"/>
  <c r="BF109" i="1"/>
  <c r="BG109" i="1"/>
  <c r="BH109" i="1"/>
  <c r="BI109" i="1"/>
  <c r="BJ109" i="1"/>
  <c r="BK109" i="1"/>
  <c r="BL109" i="1"/>
  <c r="BA110" i="1"/>
  <c r="BB110" i="1"/>
  <c r="BC110" i="1"/>
  <c r="BD110" i="1"/>
  <c r="BE110" i="1"/>
  <c r="BF110" i="1"/>
  <c r="BG110" i="1"/>
  <c r="BH110" i="1"/>
  <c r="BI110" i="1"/>
  <c r="BJ110" i="1"/>
  <c r="BK110" i="1"/>
  <c r="BL110" i="1"/>
  <c r="BA111" i="1"/>
  <c r="BB111" i="1"/>
  <c r="BC111" i="1"/>
  <c r="BD111" i="1"/>
  <c r="BE111" i="1"/>
  <c r="BF111" i="1"/>
  <c r="BG111" i="1"/>
  <c r="BH111" i="1"/>
  <c r="BI111" i="1"/>
  <c r="BJ111" i="1"/>
  <c r="BK111" i="1"/>
  <c r="BL111" i="1"/>
  <c r="BA112" i="1"/>
  <c r="BB112" i="1"/>
  <c r="BC112" i="1"/>
  <c r="BD112" i="1"/>
  <c r="BE112" i="1"/>
  <c r="BF112" i="1"/>
  <c r="BG112" i="1"/>
  <c r="BH112" i="1"/>
  <c r="BI112" i="1"/>
  <c r="BJ112" i="1"/>
  <c r="BK112" i="1"/>
  <c r="BL112" i="1"/>
  <c r="BA113" i="1"/>
  <c r="BB113" i="1"/>
  <c r="BC113" i="1"/>
  <c r="BD113" i="1"/>
  <c r="BE113" i="1"/>
  <c r="BF113" i="1"/>
  <c r="BG113" i="1"/>
  <c r="BH113" i="1"/>
  <c r="BI113" i="1"/>
  <c r="BJ113" i="1"/>
  <c r="BK113" i="1"/>
  <c r="BL113" i="1"/>
  <c r="BA114" i="1"/>
  <c r="BB114" i="1"/>
  <c r="BC114" i="1"/>
  <c r="BD114" i="1"/>
  <c r="BE114" i="1"/>
  <c r="BF114" i="1"/>
  <c r="BG114" i="1"/>
  <c r="BH114" i="1"/>
  <c r="BI114" i="1"/>
  <c r="BJ114" i="1"/>
  <c r="BK114" i="1"/>
  <c r="BL114" i="1"/>
  <c r="BA115" i="1"/>
  <c r="BB115" i="1"/>
  <c r="BC115" i="1"/>
  <c r="BD115" i="1"/>
  <c r="BE115" i="1"/>
  <c r="BF115" i="1"/>
  <c r="BG115" i="1"/>
  <c r="BH115" i="1"/>
  <c r="BI115" i="1"/>
  <c r="BJ115" i="1"/>
  <c r="BK115" i="1"/>
  <c r="BL115" i="1"/>
  <c r="BA141" i="1"/>
  <c r="BB141" i="1"/>
  <c r="BC141" i="1"/>
  <c r="BD141" i="1"/>
  <c r="BE141" i="1"/>
  <c r="BF141" i="1"/>
  <c r="BG141" i="1"/>
  <c r="BH141" i="1"/>
  <c r="BI141" i="1"/>
  <c r="BJ141" i="1"/>
  <c r="BK141" i="1"/>
  <c r="BL141" i="1"/>
  <c r="C17" i="1" l="1"/>
  <c r="C16" i="1"/>
  <c r="C14" i="1"/>
  <c r="C13" i="1"/>
  <c r="C12" i="1"/>
  <c r="C11" i="1"/>
  <c r="C10" i="1"/>
  <c r="C9" i="1"/>
  <c r="C8" i="1"/>
  <c r="C7" i="1"/>
  <c r="C6" i="1"/>
  <c r="C5" i="1"/>
  <c r="D16" i="1" l="1"/>
  <c r="D12" i="1"/>
  <c r="D13" i="1"/>
  <c r="D14" i="1"/>
  <c r="D17" i="1"/>
  <c r="C175" i="2"/>
  <c r="D175" i="2" s="1"/>
  <c r="F175" i="2" s="1"/>
  <c r="C174" i="2"/>
  <c r="D174" i="2" s="1"/>
  <c r="F174" i="2" s="1"/>
  <c r="C173" i="2"/>
  <c r="D173" i="2" s="1"/>
  <c r="F173" i="2" s="1"/>
  <c r="C172" i="2"/>
  <c r="D172" i="2" s="1"/>
  <c r="F172" i="2" s="1"/>
  <c r="C171" i="2"/>
  <c r="D171" i="2" s="1"/>
  <c r="F171" i="2" s="1"/>
  <c r="C170" i="2"/>
  <c r="D170" i="2" s="1"/>
  <c r="F170" i="2" s="1"/>
  <c r="C169" i="2"/>
  <c r="D169" i="2" s="1"/>
  <c r="F169" i="2" s="1"/>
  <c r="C168" i="2"/>
  <c r="D168" i="2" s="1"/>
  <c r="F168" i="2" s="1"/>
  <c r="C167" i="2"/>
  <c r="D167" i="2" s="1"/>
  <c r="F167" i="2" s="1"/>
  <c r="C166" i="2"/>
  <c r="D166" i="2" s="1"/>
  <c r="F166" i="2" s="1"/>
  <c r="C165" i="2"/>
  <c r="D165" i="2" s="1"/>
  <c r="F165" i="2" s="1"/>
  <c r="C164" i="2"/>
  <c r="D164" i="2" s="1"/>
  <c r="F164" i="2" s="1"/>
  <c r="C163" i="2"/>
  <c r="D163" i="2" s="1"/>
  <c r="F163" i="2" s="1"/>
  <c r="C162" i="2"/>
  <c r="D162" i="2" s="1"/>
  <c r="F162" i="2" s="1"/>
  <c r="C161" i="2"/>
  <c r="D161" i="2" s="1"/>
  <c r="F161" i="2" s="1"/>
  <c r="C160" i="2"/>
  <c r="D160" i="2" s="1"/>
  <c r="F160" i="2" s="1"/>
  <c r="C159" i="2"/>
  <c r="D159" i="2" s="1"/>
  <c r="F159" i="2" s="1"/>
  <c r="C158" i="2"/>
  <c r="D158" i="2" s="1"/>
  <c r="F158" i="2" s="1"/>
  <c r="C157" i="2"/>
  <c r="D157" i="2" s="1"/>
  <c r="F157" i="2" s="1"/>
  <c r="C156" i="2"/>
  <c r="D156" i="2" s="1"/>
  <c r="F156" i="2" s="1"/>
  <c r="C155" i="2"/>
  <c r="D155" i="2" s="1"/>
  <c r="F155" i="2" s="1"/>
  <c r="C154" i="2"/>
  <c r="D154" i="2" s="1"/>
  <c r="F154" i="2" s="1"/>
  <c r="C153" i="2"/>
  <c r="D153" i="2" s="1"/>
  <c r="F153" i="2" s="1"/>
  <c r="C152" i="2"/>
  <c r="D152" i="2" s="1"/>
  <c r="F152" i="2" s="1"/>
  <c r="C151" i="2"/>
  <c r="D151" i="2" s="1"/>
  <c r="F151" i="2" s="1"/>
  <c r="C150" i="2"/>
  <c r="D150" i="2" s="1"/>
  <c r="F150" i="2" s="1"/>
  <c r="C149" i="2"/>
  <c r="D149" i="2" s="1"/>
  <c r="F149" i="2" s="1"/>
  <c r="C148" i="2"/>
  <c r="D148" i="2" s="1"/>
  <c r="F148" i="2" s="1"/>
  <c r="C147" i="2"/>
  <c r="D147" i="2" s="1"/>
  <c r="F147" i="2" s="1"/>
  <c r="C146" i="2"/>
  <c r="D146" i="2" s="1"/>
  <c r="F146" i="2" s="1"/>
  <c r="C145" i="2"/>
  <c r="D145" i="2" s="1"/>
  <c r="F145" i="2" s="1"/>
  <c r="C144" i="2"/>
  <c r="D144" i="2" s="1"/>
  <c r="F144" i="2" s="1"/>
  <c r="C143" i="2"/>
  <c r="D143" i="2" s="1"/>
  <c r="F143" i="2" s="1"/>
  <c r="C142" i="2"/>
  <c r="D142" i="2" s="1"/>
  <c r="F142" i="2" s="1"/>
  <c r="C141" i="2"/>
  <c r="D141" i="2" s="1"/>
  <c r="F141" i="2" s="1"/>
  <c r="C140" i="2"/>
  <c r="D140" i="2" s="1"/>
  <c r="F140" i="2" s="1"/>
  <c r="C139" i="2"/>
  <c r="D139" i="2" s="1"/>
  <c r="F139" i="2" s="1"/>
  <c r="C138" i="2"/>
  <c r="D138" i="2" s="1"/>
  <c r="F138" i="2" s="1"/>
  <c r="C137" i="2"/>
  <c r="D137" i="2" s="1"/>
  <c r="F137" i="2" s="1"/>
  <c r="C136" i="2"/>
  <c r="D136" i="2" s="1"/>
  <c r="F136" i="2" s="1"/>
  <c r="C135" i="2"/>
  <c r="D135" i="2" s="1"/>
  <c r="F135" i="2" s="1"/>
  <c r="C134" i="2"/>
  <c r="D134" i="2" s="1"/>
  <c r="F134" i="2" s="1"/>
  <c r="C133" i="2"/>
  <c r="D133" i="2" s="1"/>
  <c r="F133" i="2" s="1"/>
  <c r="C132" i="2"/>
  <c r="D132" i="2" s="1"/>
  <c r="F132" i="2" s="1"/>
  <c r="C131" i="2"/>
  <c r="D131" i="2" s="1"/>
  <c r="F131" i="2" s="1"/>
  <c r="C130" i="2"/>
  <c r="D130" i="2" s="1"/>
  <c r="F130" i="2" s="1"/>
  <c r="C129" i="2"/>
  <c r="D129" i="2" s="1"/>
  <c r="F129" i="2" s="1"/>
  <c r="C128" i="2"/>
  <c r="D128" i="2" s="1"/>
  <c r="F128" i="2" s="1"/>
  <c r="C127" i="2"/>
  <c r="D127" i="2" s="1"/>
  <c r="F127" i="2" s="1"/>
  <c r="C126" i="2"/>
  <c r="D126" i="2" s="1"/>
  <c r="F126" i="2" s="1"/>
  <c r="C125" i="2"/>
  <c r="D125" i="2" s="1"/>
  <c r="F125" i="2" s="1"/>
  <c r="C124" i="2"/>
  <c r="D124" i="2" s="1"/>
  <c r="F124" i="2" s="1"/>
  <c r="C123" i="2"/>
  <c r="D123" i="2" s="1"/>
  <c r="F123" i="2" s="1"/>
  <c r="C122" i="2"/>
  <c r="D122" i="2" s="1"/>
  <c r="F122" i="2" s="1"/>
  <c r="C121" i="2"/>
  <c r="D121" i="2" s="1"/>
  <c r="F121" i="2" s="1"/>
  <c r="C120" i="2"/>
  <c r="D120" i="2" s="1"/>
  <c r="F120" i="2" s="1"/>
  <c r="C119" i="2"/>
  <c r="D119" i="2" s="1"/>
  <c r="F119" i="2" s="1"/>
  <c r="C118" i="2"/>
  <c r="D118" i="2" s="1"/>
  <c r="F118" i="2" s="1"/>
  <c r="C117" i="2"/>
  <c r="D117" i="2" s="1"/>
  <c r="F117" i="2" s="1"/>
  <c r="C116" i="2"/>
  <c r="D116" i="2" s="1"/>
  <c r="F116" i="2" s="1"/>
  <c r="C115" i="2"/>
  <c r="D115" i="2" s="1"/>
  <c r="F115" i="2" s="1"/>
  <c r="C114" i="2"/>
  <c r="D114" i="2" s="1"/>
  <c r="F114" i="2" s="1"/>
  <c r="C113" i="2"/>
  <c r="D113" i="2" s="1"/>
  <c r="F113" i="2" s="1"/>
  <c r="C112" i="2"/>
  <c r="D112" i="2" s="1"/>
  <c r="F112" i="2" s="1"/>
  <c r="C111" i="2"/>
  <c r="D111" i="2" s="1"/>
  <c r="F111" i="2" s="1"/>
  <c r="C110" i="2"/>
  <c r="D110" i="2" s="1"/>
  <c r="F110" i="2" s="1"/>
  <c r="C109" i="2"/>
  <c r="D109" i="2" s="1"/>
  <c r="F109" i="2" s="1"/>
  <c r="C108" i="2"/>
  <c r="D108" i="2" s="1"/>
  <c r="F108" i="2" s="1"/>
  <c r="C107" i="2"/>
  <c r="D107" i="2" s="1"/>
  <c r="F107" i="2" s="1"/>
  <c r="C106" i="2"/>
  <c r="D106" i="2" s="1"/>
  <c r="F106" i="2" s="1"/>
  <c r="C105" i="2"/>
  <c r="D105" i="2" s="1"/>
  <c r="F105" i="2" s="1"/>
  <c r="C104" i="2"/>
  <c r="D104" i="2" s="1"/>
  <c r="F104" i="2" s="1"/>
  <c r="C103" i="2"/>
  <c r="D103" i="2" s="1"/>
  <c r="F103" i="2" s="1"/>
  <c r="C102" i="2"/>
  <c r="D102" i="2" s="1"/>
  <c r="F102" i="2" s="1"/>
  <c r="C101" i="2"/>
  <c r="D101" i="2" s="1"/>
  <c r="F101" i="2" s="1"/>
  <c r="C100" i="2"/>
  <c r="D100" i="2" s="1"/>
  <c r="F100" i="2" s="1"/>
  <c r="C99" i="2"/>
  <c r="D99" i="2" s="1"/>
  <c r="F99" i="2" s="1"/>
  <c r="C98" i="2"/>
  <c r="D98" i="2" s="1"/>
  <c r="F98" i="2" s="1"/>
  <c r="C97" i="2"/>
  <c r="D97" i="2" s="1"/>
  <c r="F97" i="2" s="1"/>
  <c r="C96" i="2"/>
  <c r="D96" i="2" s="1"/>
  <c r="F96" i="2" s="1"/>
  <c r="C95" i="2"/>
  <c r="D95" i="2" s="1"/>
  <c r="F95" i="2" s="1"/>
  <c r="C94" i="2"/>
  <c r="D94" i="2" s="1"/>
  <c r="F94" i="2" s="1"/>
  <c r="C93" i="2"/>
  <c r="D93" i="2" s="1"/>
  <c r="F93" i="2" s="1"/>
  <c r="C92" i="2"/>
  <c r="D92" i="2" s="1"/>
  <c r="F92" i="2" s="1"/>
  <c r="C91" i="2"/>
  <c r="D91" i="2" s="1"/>
  <c r="F91" i="2" s="1"/>
  <c r="C90" i="2"/>
  <c r="D90" i="2" s="1"/>
  <c r="F90" i="2" s="1"/>
  <c r="C89" i="2"/>
  <c r="D89" i="2" s="1"/>
  <c r="F89" i="2" s="1"/>
  <c r="C88" i="2"/>
  <c r="D88" i="2" s="1"/>
  <c r="F88" i="2" s="1"/>
  <c r="C87" i="2"/>
  <c r="D87" i="2" s="1"/>
  <c r="F87" i="2" s="1"/>
  <c r="C86" i="2"/>
  <c r="D86" i="2" s="1"/>
  <c r="F86" i="2" s="1"/>
  <c r="C85" i="2"/>
  <c r="D85" i="2" s="1"/>
  <c r="F85" i="2" s="1"/>
  <c r="C84" i="2"/>
  <c r="D84" i="2" s="1"/>
  <c r="F84" i="2" s="1"/>
  <c r="C83" i="2"/>
  <c r="D83" i="2" s="1"/>
  <c r="F83" i="2" s="1"/>
  <c r="C82" i="2"/>
  <c r="D82" i="2" s="1"/>
  <c r="F82" i="2" s="1"/>
  <c r="C81" i="2"/>
  <c r="D81" i="2" s="1"/>
  <c r="F81" i="2" s="1"/>
  <c r="C80" i="2"/>
  <c r="D80" i="2" s="1"/>
  <c r="F80" i="2" s="1"/>
  <c r="C79" i="2"/>
  <c r="D79" i="2" s="1"/>
  <c r="F79" i="2" s="1"/>
  <c r="C78" i="2"/>
  <c r="D78" i="2" s="1"/>
  <c r="F78" i="2" s="1"/>
  <c r="C77" i="2"/>
  <c r="D77" i="2" s="1"/>
  <c r="F77" i="2" s="1"/>
  <c r="C76" i="2"/>
  <c r="D76" i="2" s="1"/>
  <c r="F76" i="2" s="1"/>
  <c r="C75" i="2"/>
  <c r="D75" i="2" s="1"/>
  <c r="F75" i="2" s="1"/>
  <c r="C74" i="2"/>
  <c r="D74" i="2" s="1"/>
  <c r="F74" i="2" s="1"/>
  <c r="C73" i="2"/>
  <c r="D73" i="2" s="1"/>
  <c r="F73" i="2" s="1"/>
  <c r="C72" i="2"/>
  <c r="D72" i="2" s="1"/>
  <c r="F72" i="2" s="1"/>
  <c r="C71" i="2"/>
  <c r="D71" i="2" s="1"/>
  <c r="F71" i="2" s="1"/>
  <c r="C70" i="2"/>
  <c r="D70" i="2" s="1"/>
  <c r="F70" i="2" s="1"/>
  <c r="C69" i="2"/>
  <c r="D69" i="2" s="1"/>
  <c r="F69" i="2" s="1"/>
  <c r="C68" i="2"/>
  <c r="D68" i="2" s="1"/>
  <c r="F68" i="2" s="1"/>
  <c r="C67" i="2"/>
  <c r="D67" i="2" s="1"/>
  <c r="F67" i="2" s="1"/>
  <c r="C66" i="2"/>
  <c r="D66" i="2" s="1"/>
  <c r="F66" i="2" s="1"/>
  <c r="C65" i="2"/>
  <c r="D65" i="2" s="1"/>
  <c r="F65" i="2" s="1"/>
  <c r="C64" i="2"/>
  <c r="D64" i="2" s="1"/>
  <c r="F64" i="2" s="1"/>
  <c r="C63" i="2"/>
  <c r="D63" i="2" s="1"/>
  <c r="F63" i="2" s="1"/>
  <c r="C62" i="2"/>
  <c r="D62" i="2" s="1"/>
  <c r="F62" i="2" s="1"/>
  <c r="C61" i="2"/>
  <c r="D61" i="2" s="1"/>
  <c r="F61" i="2" s="1"/>
  <c r="C60" i="2"/>
  <c r="D60" i="2" s="1"/>
  <c r="F60" i="2" s="1"/>
  <c r="C59" i="2"/>
  <c r="D59" i="2" s="1"/>
  <c r="F59" i="2" s="1"/>
  <c r="C58" i="2"/>
  <c r="D58" i="2" s="1"/>
  <c r="F58" i="2" s="1"/>
  <c r="C57" i="2"/>
  <c r="D57" i="2" s="1"/>
  <c r="F57" i="2" s="1"/>
  <c r="C56" i="2"/>
  <c r="D56" i="2" s="1"/>
  <c r="F56" i="2" s="1"/>
  <c r="C55" i="2"/>
  <c r="D55" i="2" s="1"/>
  <c r="F55" i="2" s="1"/>
  <c r="C54" i="2"/>
  <c r="D54" i="2" s="1"/>
  <c r="F54" i="2" s="1"/>
  <c r="C53" i="2"/>
  <c r="D53" i="2" s="1"/>
  <c r="F53" i="2" s="1"/>
  <c r="C52" i="2"/>
  <c r="D52" i="2" s="1"/>
  <c r="F52" i="2" s="1"/>
  <c r="C51" i="2"/>
  <c r="D51" i="2" s="1"/>
  <c r="F51" i="2" s="1"/>
  <c r="C50" i="2"/>
  <c r="D50" i="2" s="1"/>
  <c r="F50" i="2" s="1"/>
  <c r="C49" i="2"/>
  <c r="D49" i="2" s="1"/>
  <c r="F49" i="2" s="1"/>
  <c r="C48" i="2"/>
  <c r="D48" i="2" s="1"/>
  <c r="F48" i="2" s="1"/>
  <c r="C47" i="2"/>
  <c r="D47" i="2" s="1"/>
  <c r="F47" i="2" s="1"/>
  <c r="C46" i="2"/>
  <c r="D46" i="2" s="1"/>
  <c r="F46" i="2" s="1"/>
  <c r="C45" i="2"/>
  <c r="D45" i="2" s="1"/>
  <c r="F45" i="2" s="1"/>
  <c r="C44" i="2"/>
  <c r="D44" i="2" s="1"/>
  <c r="F44" i="2" s="1"/>
  <c r="C43" i="2"/>
  <c r="D43" i="2" s="1"/>
  <c r="F43" i="2" s="1"/>
  <c r="C42" i="2"/>
  <c r="D42" i="2" s="1"/>
  <c r="F42" i="2" s="1"/>
  <c r="C41" i="2"/>
  <c r="D41" i="2" s="1"/>
  <c r="F41" i="2" s="1"/>
  <c r="C40" i="2"/>
  <c r="D40" i="2" s="1"/>
  <c r="F40" i="2" s="1"/>
  <c r="C39" i="2"/>
  <c r="D39" i="2" s="1"/>
  <c r="F39" i="2" s="1"/>
  <c r="C38" i="2"/>
  <c r="D38" i="2" s="1"/>
  <c r="F38" i="2" s="1"/>
  <c r="C37" i="2"/>
  <c r="D37" i="2" s="1"/>
  <c r="F37" i="2" s="1"/>
  <c r="C36" i="2"/>
  <c r="D36" i="2" s="1"/>
  <c r="F36" i="2" s="1"/>
  <c r="C35" i="2"/>
  <c r="D35" i="2" s="1"/>
  <c r="F35" i="2" s="1"/>
  <c r="C34" i="2"/>
  <c r="D34" i="2" s="1"/>
  <c r="F34" i="2" s="1"/>
  <c r="C33" i="2"/>
  <c r="D33" i="2" s="1"/>
  <c r="F33" i="2" s="1"/>
  <c r="C32" i="2"/>
  <c r="D32" i="2" s="1"/>
  <c r="F32" i="2" s="1"/>
  <c r="C31" i="2"/>
  <c r="D31" i="2" s="1"/>
  <c r="F31" i="2" s="1"/>
  <c r="C30" i="2"/>
  <c r="D30" i="2" s="1"/>
  <c r="F30" i="2" s="1"/>
  <c r="C29" i="2"/>
  <c r="D29" i="2" s="1"/>
  <c r="F29" i="2" s="1"/>
  <c r="C28" i="2"/>
  <c r="D28" i="2" s="1"/>
  <c r="F28" i="2" s="1"/>
  <c r="C27" i="2"/>
  <c r="D27" i="2" s="1"/>
  <c r="F27" i="2" s="1"/>
  <c r="C26" i="2"/>
  <c r="D26" i="2" s="1"/>
  <c r="F26" i="2" s="1"/>
  <c r="C25" i="2"/>
  <c r="D25" i="2" s="1"/>
  <c r="F25" i="2" s="1"/>
  <c r="C24" i="2"/>
  <c r="D24" i="2" s="1"/>
  <c r="F24" i="2" s="1"/>
  <c r="C23" i="2"/>
  <c r="D23" i="2" s="1"/>
  <c r="F23" i="2" s="1"/>
  <c r="C22" i="2"/>
  <c r="D22" i="2" s="1"/>
  <c r="F22" i="2" s="1"/>
  <c r="C21" i="2"/>
  <c r="D21" i="2" s="1"/>
  <c r="F21" i="2" s="1"/>
  <c r="C20" i="2"/>
  <c r="D20" i="2" s="1"/>
  <c r="F20" i="2" s="1"/>
  <c r="C19" i="2"/>
  <c r="D19" i="2" s="1"/>
  <c r="F19" i="2" s="1"/>
  <c r="C18" i="2"/>
  <c r="D18" i="2" s="1"/>
  <c r="F18" i="2" s="1"/>
  <c r="C17" i="2"/>
  <c r="D17" i="2" s="1"/>
  <c r="F17" i="2" s="1"/>
  <c r="C16" i="2"/>
  <c r="D16" i="2" s="1"/>
  <c r="F16" i="2" s="1"/>
  <c r="C15" i="2"/>
  <c r="D15" i="2" s="1"/>
  <c r="F15" i="2" s="1"/>
  <c r="C14" i="2"/>
  <c r="D14" i="2" s="1"/>
  <c r="F14" i="2" s="1"/>
  <c r="C13" i="2"/>
  <c r="D13" i="2" s="1"/>
  <c r="F13" i="2" s="1"/>
  <c r="C12" i="2"/>
  <c r="D12" i="2" s="1"/>
  <c r="F12" i="2" s="1"/>
  <c r="C11" i="2"/>
  <c r="D11" i="2" s="1"/>
  <c r="F11" i="2" s="1"/>
  <c r="C10" i="2"/>
  <c r="D10" i="2" s="1"/>
  <c r="F10" i="2" s="1"/>
  <c r="C9" i="2"/>
  <c r="D9" i="2" s="1"/>
  <c r="F9" i="2" s="1"/>
  <c r="C8" i="2"/>
  <c r="D8" i="2" s="1"/>
  <c r="F8" i="2" s="1"/>
  <c r="C7" i="2"/>
  <c r="D7" i="2" s="1"/>
  <c r="F7" i="2" s="1"/>
  <c r="C6" i="2"/>
  <c r="D6" i="2" s="1"/>
  <c r="F6" i="2" s="1"/>
  <c r="C5" i="2"/>
  <c r="D5" i="2" s="1"/>
  <c r="F5" i="2" s="1"/>
  <c r="C4" i="2"/>
  <c r="D4" i="2" s="1"/>
  <c r="F4" i="2" s="1"/>
  <c r="C3" i="2"/>
  <c r="D3" i="2" s="1"/>
  <c r="F3" i="2" s="1"/>
  <c r="C89" i="1"/>
  <c r="C88" i="1"/>
  <c r="C48" i="1"/>
  <c r="C47" i="1"/>
  <c r="C39" i="1"/>
  <c r="C27" i="1"/>
  <c r="BL5" i="1"/>
  <c r="BK5" i="1"/>
  <c r="BJ5" i="1"/>
  <c r="BI5" i="1"/>
  <c r="BH5" i="1"/>
  <c r="BG5" i="1"/>
  <c r="BF5" i="1"/>
  <c r="BE5" i="1"/>
  <c r="BD5" i="1"/>
  <c r="BC5" i="1"/>
  <c r="BB5" i="1"/>
  <c r="BA5" i="1"/>
  <c r="C101" i="1"/>
  <c r="C30" i="1"/>
  <c r="C29" i="1"/>
  <c r="C77" i="1"/>
  <c r="C76" i="1"/>
  <c r="C75" i="1"/>
  <c r="C92" i="1"/>
  <c r="C90" i="1"/>
  <c r="C87" i="1"/>
  <c r="C79" i="1"/>
  <c r="C40" i="1"/>
  <c r="C37" i="1"/>
  <c r="C32" i="1"/>
  <c r="C31" i="1"/>
  <c r="C28" i="1"/>
  <c r="C95" i="1"/>
  <c r="C84" i="1"/>
  <c r="C100" i="1"/>
  <c r="C78" i="1"/>
  <c r="C114" i="1"/>
  <c r="C112" i="1"/>
  <c r="C111" i="1"/>
  <c r="C110" i="1"/>
  <c r="C108" i="1"/>
  <c r="C105" i="1"/>
  <c r="C104" i="1"/>
  <c r="C103" i="1"/>
  <c r="C102" i="1"/>
  <c r="C86" i="1"/>
  <c r="C98" i="1"/>
  <c r="C97" i="1"/>
  <c r="C99" i="1"/>
  <c r="C96" i="1"/>
  <c r="C43" i="1"/>
  <c r="C85" i="1"/>
  <c r="C106" i="1"/>
  <c r="C109" i="1"/>
  <c r="C91" i="1"/>
  <c r="C62" i="1"/>
  <c r="C82" i="1"/>
  <c r="C36" i="1"/>
  <c r="C63" i="1"/>
  <c r="C71" i="1"/>
  <c r="C67" i="1"/>
  <c r="C66" i="1"/>
  <c r="C65" i="1"/>
  <c r="C64" i="1"/>
  <c r="C44" i="1"/>
  <c r="C52" i="1"/>
  <c r="C51" i="1"/>
  <c r="C50" i="1"/>
  <c r="C70" i="1"/>
  <c r="C69" i="1"/>
  <c r="C68" i="1"/>
  <c r="C94" i="1"/>
  <c r="C93" i="1"/>
  <c r="C24" i="1"/>
  <c r="C74" i="1"/>
  <c r="C73" i="1"/>
  <c r="C72" i="1"/>
  <c r="C60" i="1"/>
  <c r="C59" i="1"/>
  <c r="C53" i="1"/>
  <c r="C115" i="1"/>
  <c r="C113" i="1"/>
  <c r="C49" i="1"/>
  <c r="C81" i="1"/>
  <c r="C80" i="1"/>
  <c r="C46" i="1"/>
  <c r="C45" i="1"/>
  <c r="C83" i="1"/>
  <c r="C58" i="1"/>
  <c r="C57" i="1"/>
  <c r="C56" i="1"/>
  <c r="C55" i="1"/>
  <c r="C54" i="1"/>
  <c r="C42" i="1"/>
  <c r="C41" i="1"/>
  <c r="C38" i="1"/>
  <c r="C61" i="1"/>
  <c r="C141" i="1"/>
  <c r="C35" i="1"/>
  <c r="C107" i="1"/>
  <c r="C21" i="1"/>
  <c r="C20" i="1"/>
  <c r="C18" i="1"/>
  <c r="C23" i="1"/>
  <c r="C26" i="1"/>
  <c r="C22" i="1"/>
  <c r="C25" i="1"/>
  <c r="C34" i="1"/>
  <c r="C33" i="1"/>
  <c r="BK2" i="1" l="1"/>
  <c r="D60" i="1"/>
  <c r="D29" i="1"/>
  <c r="D93" i="1"/>
  <c r="D80" i="1"/>
  <c r="D66" i="1"/>
  <c r="D101" i="1"/>
  <c r="D79" i="1"/>
  <c r="D32" i="1"/>
  <c r="D83" i="1"/>
  <c r="D45" i="1"/>
  <c r="D24" i="1"/>
  <c r="D31" i="1"/>
  <c r="D86" i="1"/>
  <c r="D111" i="1"/>
  <c r="D81" i="1"/>
  <c r="D94" i="1"/>
  <c r="D77" i="1"/>
  <c r="D57" i="1"/>
  <c r="D70" i="1"/>
  <c r="D89" i="1"/>
  <c r="D49" i="1"/>
  <c r="D38" i="1"/>
  <c r="D37" i="1"/>
  <c r="D109" i="1"/>
  <c r="D106" i="1"/>
  <c r="D104" i="1"/>
  <c r="D58" i="1"/>
  <c r="D96" i="1"/>
  <c r="D98" i="1"/>
  <c r="D5" i="1"/>
  <c r="D73" i="1"/>
  <c r="D10" i="1"/>
  <c r="D95" i="1"/>
  <c r="D65" i="1"/>
  <c r="D76" i="1"/>
  <c r="D47" i="1"/>
  <c r="D30" i="1"/>
  <c r="D52" i="1"/>
  <c r="D22" i="1"/>
  <c r="D33" i="1"/>
  <c r="D26" i="1"/>
  <c r="D43" i="1"/>
  <c r="D20" i="1"/>
  <c r="D53" i="1"/>
  <c r="D35" i="1"/>
  <c r="D21" i="1"/>
  <c r="D56" i="1"/>
  <c r="D64" i="1"/>
  <c r="D18" i="1"/>
  <c r="D34" i="1"/>
  <c r="D23" i="1"/>
  <c r="D41" i="1"/>
  <c r="D42" i="1"/>
  <c r="D55" i="1"/>
  <c r="D46" i="1"/>
  <c r="D50" i="1"/>
  <c r="D113" i="1"/>
  <c r="D72" i="1"/>
  <c r="D68" i="1"/>
  <c r="D69" i="1"/>
  <c r="D25" i="1"/>
  <c r="D107" i="1"/>
  <c r="D141" i="1"/>
  <c r="D61" i="1"/>
  <c r="D54" i="1"/>
  <c r="D115" i="1"/>
  <c r="D103" i="1"/>
  <c r="D51" i="1"/>
  <c r="D44" i="1"/>
  <c r="D71" i="1"/>
  <c r="D36" i="1"/>
  <c r="D85" i="1"/>
  <c r="D63" i="1"/>
  <c r="D82" i="1"/>
  <c r="D99" i="1"/>
  <c r="D108" i="1"/>
  <c r="D59" i="1"/>
  <c r="D74" i="1"/>
  <c r="D62" i="1"/>
  <c r="D114" i="1"/>
  <c r="D67" i="1"/>
  <c r="D78" i="1"/>
  <c r="D97" i="1"/>
  <c r="D102" i="1"/>
  <c r="D105" i="1"/>
  <c r="D91" i="1"/>
  <c r="D112" i="1"/>
  <c r="D110" i="1"/>
  <c r="D100" i="1"/>
  <c r="D84" i="1"/>
  <c r="D87" i="1"/>
  <c r="D75" i="1"/>
  <c r="D90" i="1"/>
  <c r="D28" i="1"/>
  <c r="D92" i="1"/>
  <c r="D40" i="1"/>
  <c r="D7" i="1"/>
  <c r="D11" i="1"/>
  <c r="D9" i="1"/>
  <c r="D8" i="1"/>
  <c r="D39" i="1"/>
  <c r="D6" i="1"/>
  <c r="D27" i="1"/>
  <c r="D48" i="1"/>
  <c r="D88" i="1"/>
  <c r="C176" i="2"/>
  <c r="D176" i="2" s="1"/>
  <c r="F176" i="2" s="1"/>
  <c r="C177" i="2" l="1"/>
  <c r="D177" i="2" s="1"/>
  <c r="F177" i="2" s="1"/>
  <c r="C178" i="2" l="1"/>
  <c r="D178" i="2" s="1"/>
  <c r="F178" i="2" s="1"/>
  <c r="C179" i="2" l="1"/>
  <c r="D179" i="2" l="1"/>
  <c r="F179" i="2" s="1"/>
  <c r="C180" i="2"/>
  <c r="B183" i="2" l="1"/>
  <c r="B184" i="2" s="1"/>
  <c r="C182" i="2"/>
  <c r="D182" i="2" s="1"/>
  <c r="F182" i="2" s="1"/>
  <c r="D180" i="2"/>
  <c r="F180" i="2" s="1"/>
  <c r="C181" i="2"/>
  <c r="B185" i="2" l="1"/>
  <c r="B186" i="2" s="1"/>
  <c r="C184" i="2"/>
  <c r="D184" i="2" s="1"/>
  <c r="F184" i="2" s="1"/>
  <c r="C183" i="2"/>
  <c r="D183" i="2" s="1"/>
  <c r="F183" i="2" s="1"/>
  <c r="D181" i="2"/>
  <c r="F181" i="2" s="1"/>
  <c r="CI3" i="1"/>
  <c r="CV3" i="1" s="1"/>
  <c r="CO133" i="1" l="1"/>
  <c r="DA133" i="1" s="1"/>
  <c r="I133" i="9" s="1"/>
  <c r="CO134" i="1"/>
  <c r="DA134" i="1" s="1"/>
  <c r="I134" i="9" s="1"/>
  <c r="CO135" i="1"/>
  <c r="DA135" i="1" s="1"/>
  <c r="I135" i="9" s="1"/>
  <c r="CO136" i="1"/>
  <c r="DA136" i="1" s="1"/>
  <c r="I136" i="9" s="1"/>
  <c r="CO137" i="1"/>
  <c r="DA137" i="1" s="1"/>
  <c r="I137" i="9" s="1"/>
  <c r="CN133" i="1"/>
  <c r="CZ133" i="1" s="1"/>
  <c r="H133" i="9" s="1"/>
  <c r="CN134" i="1"/>
  <c r="CZ134" i="1" s="1"/>
  <c r="H134" i="9" s="1"/>
  <c r="CN137" i="1"/>
  <c r="CZ137" i="1" s="1"/>
  <c r="H137" i="9" s="1"/>
  <c r="CP133" i="1"/>
  <c r="DB133" i="1" s="1"/>
  <c r="J133" i="9" s="1"/>
  <c r="CP134" i="1"/>
  <c r="DB134" i="1" s="1"/>
  <c r="J134" i="9" s="1"/>
  <c r="CP135" i="1"/>
  <c r="DB135" i="1" s="1"/>
  <c r="J135" i="9" s="1"/>
  <c r="CP136" i="1"/>
  <c r="DB136" i="1" s="1"/>
  <c r="J136" i="9" s="1"/>
  <c r="CP137" i="1"/>
  <c r="DB137" i="1" s="1"/>
  <c r="J137" i="9" s="1"/>
  <c r="CK137" i="1"/>
  <c r="CW137" i="1" s="1"/>
  <c r="E137" i="9" s="1"/>
  <c r="CQ133" i="1"/>
  <c r="DC133" i="1" s="1"/>
  <c r="K133" i="9" s="1"/>
  <c r="CQ134" i="1"/>
  <c r="DC134" i="1" s="1"/>
  <c r="K134" i="9" s="1"/>
  <c r="CQ135" i="1"/>
  <c r="DC135" i="1" s="1"/>
  <c r="K135" i="9" s="1"/>
  <c r="CQ136" i="1"/>
  <c r="DC136" i="1" s="1"/>
  <c r="K136" i="9" s="1"/>
  <c r="CQ137" i="1"/>
  <c r="DC137" i="1" s="1"/>
  <c r="K137" i="9" s="1"/>
  <c r="CV134" i="1"/>
  <c r="DH134" i="1" s="1"/>
  <c r="P134" i="9" s="1"/>
  <c r="CR133" i="1"/>
  <c r="DD133" i="1" s="1"/>
  <c r="L133" i="9" s="1"/>
  <c r="CR134" i="1"/>
  <c r="DD134" i="1" s="1"/>
  <c r="L134" i="9" s="1"/>
  <c r="CR135" i="1"/>
  <c r="DD135" i="1" s="1"/>
  <c r="L135" i="9" s="1"/>
  <c r="CR136" i="1"/>
  <c r="DD136" i="1" s="1"/>
  <c r="L136" i="9" s="1"/>
  <c r="CR137" i="1"/>
  <c r="DD137" i="1" s="1"/>
  <c r="L137" i="9" s="1"/>
  <c r="CV133" i="1"/>
  <c r="DH133" i="1" s="1"/>
  <c r="P133" i="9" s="1"/>
  <c r="CV137" i="1"/>
  <c r="DH137" i="1" s="1"/>
  <c r="P137" i="9" s="1"/>
  <c r="CK133" i="1"/>
  <c r="CW133" i="1" s="1"/>
  <c r="E133" i="9" s="1"/>
  <c r="CS133" i="1"/>
  <c r="DE133" i="1" s="1"/>
  <c r="M133" i="9" s="1"/>
  <c r="CK134" i="1"/>
  <c r="CW134" i="1" s="1"/>
  <c r="E134" i="9" s="1"/>
  <c r="CS134" i="1"/>
  <c r="DE134" i="1" s="1"/>
  <c r="M134" i="9" s="1"/>
  <c r="CK135" i="1"/>
  <c r="CW135" i="1" s="1"/>
  <c r="E135" i="9" s="1"/>
  <c r="CS135" i="1"/>
  <c r="DE135" i="1" s="1"/>
  <c r="M135" i="9" s="1"/>
  <c r="CK136" i="1"/>
  <c r="CW136" i="1" s="1"/>
  <c r="E136" i="9" s="1"/>
  <c r="CS136" i="1"/>
  <c r="DE136" i="1" s="1"/>
  <c r="M136" i="9" s="1"/>
  <c r="CS137" i="1"/>
  <c r="DE137" i="1" s="1"/>
  <c r="M137" i="9" s="1"/>
  <c r="CN135" i="1"/>
  <c r="CZ135" i="1" s="1"/>
  <c r="H135" i="9" s="1"/>
  <c r="CL133" i="1"/>
  <c r="CX133" i="1" s="1"/>
  <c r="F133" i="9" s="1"/>
  <c r="CT133" i="1"/>
  <c r="DF133" i="1" s="1"/>
  <c r="N133" i="9" s="1"/>
  <c r="CL134" i="1"/>
  <c r="CX134" i="1" s="1"/>
  <c r="F134" i="9" s="1"/>
  <c r="CT134" i="1"/>
  <c r="DF134" i="1" s="1"/>
  <c r="N134" i="9" s="1"/>
  <c r="CL135" i="1"/>
  <c r="CX135" i="1" s="1"/>
  <c r="F135" i="9" s="1"/>
  <c r="CT135" i="1"/>
  <c r="DF135" i="1" s="1"/>
  <c r="N135" i="9" s="1"/>
  <c r="CL136" i="1"/>
  <c r="CX136" i="1" s="1"/>
  <c r="F136" i="9" s="1"/>
  <c r="CT136" i="1"/>
  <c r="DF136" i="1" s="1"/>
  <c r="N136" i="9" s="1"/>
  <c r="CL137" i="1"/>
  <c r="CX137" i="1" s="1"/>
  <c r="F137" i="9" s="1"/>
  <c r="CT137" i="1"/>
  <c r="DF137" i="1" s="1"/>
  <c r="N137" i="9" s="1"/>
  <c r="CV135" i="1"/>
  <c r="DH135" i="1" s="1"/>
  <c r="P135" i="9" s="1"/>
  <c r="CN136" i="1"/>
  <c r="CZ136" i="1" s="1"/>
  <c r="H136" i="9" s="1"/>
  <c r="CM133" i="1"/>
  <c r="CY133" i="1" s="1"/>
  <c r="G133" i="9" s="1"/>
  <c r="CU133" i="1"/>
  <c r="DG133" i="1" s="1"/>
  <c r="O133" i="9" s="1"/>
  <c r="CM134" i="1"/>
  <c r="CY134" i="1" s="1"/>
  <c r="G134" i="9" s="1"/>
  <c r="CU134" i="1"/>
  <c r="DG134" i="1" s="1"/>
  <c r="O134" i="9" s="1"/>
  <c r="CM135" i="1"/>
  <c r="CY135" i="1" s="1"/>
  <c r="G135" i="9" s="1"/>
  <c r="CU135" i="1"/>
  <c r="DG135" i="1" s="1"/>
  <c r="O135" i="9" s="1"/>
  <c r="CM136" i="1"/>
  <c r="CY136" i="1" s="1"/>
  <c r="G136" i="9" s="1"/>
  <c r="CU136" i="1"/>
  <c r="DG136" i="1" s="1"/>
  <c r="O136" i="9" s="1"/>
  <c r="CM137" i="1"/>
  <c r="CY137" i="1" s="1"/>
  <c r="G137" i="9" s="1"/>
  <c r="CU137" i="1"/>
  <c r="DG137" i="1" s="1"/>
  <c r="O137" i="9" s="1"/>
  <c r="CV136" i="1"/>
  <c r="DH136" i="1" s="1"/>
  <c r="P136" i="9" s="1"/>
  <c r="B187" i="2"/>
  <c r="C187" i="2" s="1"/>
  <c r="D187" i="2" s="1"/>
  <c r="F187" i="2" s="1"/>
  <c r="C186" i="2"/>
  <c r="D186" i="2" s="1"/>
  <c r="F186" i="2" s="1"/>
  <c r="C185" i="2"/>
  <c r="D185" i="2" s="1"/>
  <c r="F185" i="2" s="1"/>
  <c r="CM132" i="1"/>
  <c r="CY132" i="1" s="1"/>
  <c r="G132" i="9" s="1"/>
  <c r="CU132" i="1"/>
  <c r="DG132" i="1" s="1"/>
  <c r="O132" i="9" s="1"/>
  <c r="CQ138" i="1"/>
  <c r="DC138" i="1" s="1"/>
  <c r="K138" i="9" s="1"/>
  <c r="CO139" i="1"/>
  <c r="DA139" i="1" s="1"/>
  <c r="I139" i="9" s="1"/>
  <c r="CN132" i="1"/>
  <c r="CZ132" i="1" s="1"/>
  <c r="H132" i="9" s="1"/>
  <c r="CV132" i="1"/>
  <c r="DH132" i="1" s="1"/>
  <c r="P132" i="9" s="1"/>
  <c r="CR138" i="1"/>
  <c r="DD138" i="1" s="1"/>
  <c r="L138" i="9" s="1"/>
  <c r="CP139" i="1"/>
  <c r="DB139" i="1" s="1"/>
  <c r="J139" i="9" s="1"/>
  <c r="CO132" i="1"/>
  <c r="DA132" i="1" s="1"/>
  <c r="I132" i="9" s="1"/>
  <c r="CK138" i="1"/>
  <c r="CW138" i="1" s="1"/>
  <c r="E138" i="9" s="1"/>
  <c r="CS138" i="1"/>
  <c r="DE138" i="1" s="1"/>
  <c r="M138" i="9" s="1"/>
  <c r="CQ139" i="1"/>
  <c r="DC139" i="1" s="1"/>
  <c r="K139" i="9" s="1"/>
  <c r="CO140" i="1"/>
  <c r="DA140" i="1" s="1"/>
  <c r="I140" i="9" s="1"/>
  <c r="CQ132" i="1"/>
  <c r="DC132" i="1" s="1"/>
  <c r="K132" i="9" s="1"/>
  <c r="CM138" i="1"/>
  <c r="CY138" i="1" s="1"/>
  <c r="G138" i="9" s="1"/>
  <c r="CU138" i="1"/>
  <c r="DG138" i="1" s="1"/>
  <c r="O138" i="9" s="1"/>
  <c r="CK139" i="1"/>
  <c r="CW139" i="1" s="1"/>
  <c r="E139" i="9" s="1"/>
  <c r="CS139" i="1"/>
  <c r="DE139" i="1" s="1"/>
  <c r="M139" i="9" s="1"/>
  <c r="CQ140" i="1"/>
  <c r="DC140" i="1" s="1"/>
  <c r="K140" i="9" s="1"/>
  <c r="CR132" i="1"/>
  <c r="DD132" i="1" s="1"/>
  <c r="L132" i="9" s="1"/>
  <c r="CL138" i="1"/>
  <c r="CX138" i="1" s="1"/>
  <c r="F138" i="9" s="1"/>
  <c r="CL139" i="1"/>
  <c r="CX139" i="1" s="1"/>
  <c r="F139" i="9" s="1"/>
  <c r="CN140" i="1"/>
  <c r="CZ140" i="1" s="1"/>
  <c r="H140" i="9" s="1"/>
  <c r="CS132" i="1"/>
  <c r="DE132" i="1" s="1"/>
  <c r="M132" i="9" s="1"/>
  <c r="CN138" i="1"/>
  <c r="CZ138" i="1" s="1"/>
  <c r="H138" i="9" s="1"/>
  <c r="CM139" i="1"/>
  <c r="CY139" i="1" s="1"/>
  <c r="G139" i="9" s="1"/>
  <c r="CP140" i="1"/>
  <c r="DB140" i="1" s="1"/>
  <c r="J140" i="9" s="1"/>
  <c r="CT132" i="1"/>
  <c r="DF132" i="1" s="1"/>
  <c r="N132" i="9" s="1"/>
  <c r="CO138" i="1"/>
  <c r="DA138" i="1" s="1"/>
  <c r="I138" i="9" s="1"/>
  <c r="CN139" i="1"/>
  <c r="CZ139" i="1" s="1"/>
  <c r="H139" i="9" s="1"/>
  <c r="CR140" i="1"/>
  <c r="DD140" i="1" s="1"/>
  <c r="L140" i="9" s="1"/>
  <c r="CT138" i="1"/>
  <c r="DF138" i="1" s="1"/>
  <c r="N138" i="9" s="1"/>
  <c r="CT139" i="1"/>
  <c r="DF139" i="1" s="1"/>
  <c r="N139" i="9" s="1"/>
  <c r="CT140" i="1"/>
  <c r="DF140" i="1" s="1"/>
  <c r="N140" i="9" s="1"/>
  <c r="CM140" i="1"/>
  <c r="CY140" i="1" s="1"/>
  <c r="G140" i="9" s="1"/>
  <c r="CK132" i="1"/>
  <c r="CW132" i="1" s="1"/>
  <c r="E132" i="9" s="1"/>
  <c r="CS140" i="1"/>
  <c r="DE140" i="1" s="1"/>
  <c r="M140" i="9" s="1"/>
  <c r="CL132" i="1"/>
  <c r="CX132" i="1" s="1"/>
  <c r="F132" i="9" s="1"/>
  <c r="CP138" i="1"/>
  <c r="DB138" i="1" s="1"/>
  <c r="J138" i="9" s="1"/>
  <c r="CU140" i="1"/>
  <c r="DG140" i="1" s="1"/>
  <c r="O140" i="9" s="1"/>
  <c r="CP132" i="1"/>
  <c r="DB132" i="1" s="1"/>
  <c r="J132" i="9" s="1"/>
  <c r="CU139" i="1"/>
  <c r="DG139" i="1" s="1"/>
  <c r="O139" i="9" s="1"/>
  <c r="CL140" i="1"/>
  <c r="CX140" i="1" s="1"/>
  <c r="F140" i="9" s="1"/>
  <c r="CV139" i="1"/>
  <c r="DH139" i="1" s="1"/>
  <c r="P139" i="9" s="1"/>
  <c r="CV140" i="1"/>
  <c r="DH140" i="1" s="1"/>
  <c r="P140" i="9" s="1"/>
  <c r="CR139" i="1"/>
  <c r="DD139" i="1" s="1"/>
  <c r="L139" i="9" s="1"/>
  <c r="CV138" i="1"/>
  <c r="DH138" i="1" s="1"/>
  <c r="P138" i="9" s="1"/>
  <c r="CK140" i="1"/>
  <c r="CW140" i="1" s="1"/>
  <c r="E140" i="9" s="1"/>
  <c r="CM116" i="1"/>
  <c r="CY116" i="1" s="1"/>
  <c r="G116" i="9" s="1"/>
  <c r="CU116" i="1"/>
  <c r="DG116" i="1" s="1"/>
  <c r="O116" i="9" s="1"/>
  <c r="CN116" i="1"/>
  <c r="CZ116" i="1" s="1"/>
  <c r="H116" i="9" s="1"/>
  <c r="CV116" i="1"/>
  <c r="DH116" i="1" s="1"/>
  <c r="P116" i="9" s="1"/>
  <c r="CL117" i="1"/>
  <c r="CX117" i="1" s="1"/>
  <c r="F117" i="9" s="1"/>
  <c r="CT117" i="1"/>
  <c r="DF117" i="1" s="1"/>
  <c r="N117" i="9" s="1"/>
  <c r="CR118" i="1"/>
  <c r="DD118" i="1" s="1"/>
  <c r="L118" i="9" s="1"/>
  <c r="CP119" i="1"/>
  <c r="DB119" i="1" s="1"/>
  <c r="J119" i="9" s="1"/>
  <c r="CN120" i="1"/>
  <c r="CZ120" i="1" s="1"/>
  <c r="H120" i="9" s="1"/>
  <c r="CV120" i="1"/>
  <c r="DH120" i="1" s="1"/>
  <c r="P120" i="9" s="1"/>
  <c r="CL121" i="1"/>
  <c r="CX121" i="1" s="1"/>
  <c r="F121" i="9" s="1"/>
  <c r="CT121" i="1"/>
  <c r="DF121" i="1" s="1"/>
  <c r="N121" i="9" s="1"/>
  <c r="CR122" i="1"/>
  <c r="DD122" i="1" s="1"/>
  <c r="L122" i="9" s="1"/>
  <c r="CP123" i="1"/>
  <c r="DB123" i="1" s="1"/>
  <c r="J123" i="9" s="1"/>
  <c r="CO116" i="1"/>
  <c r="DA116" i="1" s="1"/>
  <c r="I116" i="9" s="1"/>
  <c r="CK116" i="1"/>
  <c r="CW116" i="1" s="1"/>
  <c r="E116" i="9" s="1"/>
  <c r="CS116" i="1"/>
  <c r="DE116" i="1" s="1"/>
  <c r="M116" i="9" s="1"/>
  <c r="CQ117" i="1"/>
  <c r="DC117" i="1" s="1"/>
  <c r="K117" i="9" s="1"/>
  <c r="CO118" i="1"/>
  <c r="DA118" i="1" s="1"/>
  <c r="I118" i="9" s="1"/>
  <c r="CK117" i="1"/>
  <c r="CW117" i="1" s="1"/>
  <c r="E117" i="9" s="1"/>
  <c r="CV117" i="1"/>
  <c r="DH117" i="1" s="1"/>
  <c r="P117" i="9" s="1"/>
  <c r="CN118" i="1"/>
  <c r="CZ118" i="1" s="1"/>
  <c r="H118" i="9" s="1"/>
  <c r="CM117" i="1"/>
  <c r="CY117" i="1" s="1"/>
  <c r="G117" i="9" s="1"/>
  <c r="CP118" i="1"/>
  <c r="DB118" i="1" s="1"/>
  <c r="J118" i="9" s="1"/>
  <c r="CN117" i="1"/>
  <c r="CZ117" i="1" s="1"/>
  <c r="H117" i="9" s="1"/>
  <c r="CQ118" i="1"/>
  <c r="DC118" i="1" s="1"/>
  <c r="K118" i="9" s="1"/>
  <c r="CO119" i="1"/>
  <c r="DA119" i="1" s="1"/>
  <c r="I119" i="9" s="1"/>
  <c r="CQ120" i="1"/>
  <c r="DC120" i="1" s="1"/>
  <c r="K120" i="9" s="1"/>
  <c r="CP116" i="1"/>
  <c r="DB116" i="1" s="1"/>
  <c r="J116" i="9" s="1"/>
  <c r="CP117" i="1"/>
  <c r="DB117" i="1" s="1"/>
  <c r="J117" i="9" s="1"/>
  <c r="CT118" i="1"/>
  <c r="DF118" i="1" s="1"/>
  <c r="N118" i="9" s="1"/>
  <c r="CR119" i="1"/>
  <c r="DD119" i="1" s="1"/>
  <c r="L119" i="9" s="1"/>
  <c r="CS120" i="1"/>
  <c r="DE120" i="1" s="1"/>
  <c r="M120" i="9" s="1"/>
  <c r="CK121" i="1"/>
  <c r="CW121" i="1" s="1"/>
  <c r="E121" i="9" s="1"/>
  <c r="CU121" i="1"/>
  <c r="DG121" i="1" s="1"/>
  <c r="O121" i="9" s="1"/>
  <c r="CL122" i="1"/>
  <c r="CX122" i="1" s="1"/>
  <c r="F122" i="9" s="1"/>
  <c r="CU122" i="1"/>
  <c r="DG122" i="1" s="1"/>
  <c r="O122" i="9" s="1"/>
  <c r="CL123" i="1"/>
  <c r="CX123" i="1" s="1"/>
  <c r="F123" i="9" s="1"/>
  <c r="CU123" i="1"/>
  <c r="DG123" i="1" s="1"/>
  <c r="O123" i="9" s="1"/>
  <c r="CP124" i="1"/>
  <c r="DB124" i="1" s="1"/>
  <c r="J124" i="9" s="1"/>
  <c r="CN125" i="1"/>
  <c r="CZ125" i="1" s="1"/>
  <c r="H125" i="9" s="1"/>
  <c r="CV125" i="1"/>
  <c r="DH125" i="1" s="1"/>
  <c r="P125" i="9" s="1"/>
  <c r="CQ116" i="1"/>
  <c r="DC116" i="1" s="1"/>
  <c r="K116" i="9" s="1"/>
  <c r="CL118" i="1"/>
  <c r="CX118" i="1" s="1"/>
  <c r="F118" i="9" s="1"/>
  <c r="CN119" i="1"/>
  <c r="CZ119" i="1" s="1"/>
  <c r="H119" i="9" s="1"/>
  <c r="CU120" i="1"/>
  <c r="DG120" i="1" s="1"/>
  <c r="O120" i="9" s="1"/>
  <c r="CN121" i="1"/>
  <c r="CZ121" i="1" s="1"/>
  <c r="H121" i="9" s="1"/>
  <c r="CO122" i="1"/>
  <c r="DA122" i="1" s="1"/>
  <c r="I122" i="9" s="1"/>
  <c r="CQ123" i="1"/>
  <c r="DC123" i="1" s="1"/>
  <c r="K123" i="9" s="1"/>
  <c r="CM124" i="1"/>
  <c r="CY124" i="1" s="1"/>
  <c r="G124" i="9" s="1"/>
  <c r="CV124" i="1"/>
  <c r="DH124" i="1" s="1"/>
  <c r="P124" i="9" s="1"/>
  <c r="CR116" i="1"/>
  <c r="DD116" i="1" s="1"/>
  <c r="L116" i="9" s="1"/>
  <c r="CM118" i="1"/>
  <c r="CY118" i="1" s="1"/>
  <c r="G118" i="9" s="1"/>
  <c r="CQ119" i="1"/>
  <c r="DC119" i="1" s="1"/>
  <c r="K119" i="9" s="1"/>
  <c r="CK120" i="1"/>
  <c r="CW120" i="1" s="1"/>
  <c r="E120" i="9" s="1"/>
  <c r="CO121" i="1"/>
  <c r="DA121" i="1" s="1"/>
  <c r="I121" i="9" s="1"/>
  <c r="CP122" i="1"/>
  <c r="DB122" i="1" s="1"/>
  <c r="J122" i="9" s="1"/>
  <c r="CR123" i="1"/>
  <c r="DD123" i="1" s="1"/>
  <c r="L123" i="9" s="1"/>
  <c r="CN124" i="1"/>
  <c r="CZ124" i="1" s="1"/>
  <c r="H124" i="9" s="1"/>
  <c r="CP125" i="1"/>
  <c r="DB125" i="1" s="1"/>
  <c r="J125" i="9" s="1"/>
  <c r="CL126" i="1"/>
  <c r="CX126" i="1" s="1"/>
  <c r="F126" i="9" s="1"/>
  <c r="CT126" i="1"/>
  <c r="DF126" i="1" s="1"/>
  <c r="N126" i="9" s="1"/>
  <c r="CR127" i="1"/>
  <c r="DD127" i="1" s="1"/>
  <c r="L127" i="9" s="1"/>
  <c r="CP128" i="1"/>
  <c r="DB128" i="1" s="1"/>
  <c r="J128" i="9" s="1"/>
  <c r="CN129" i="1"/>
  <c r="CZ129" i="1" s="1"/>
  <c r="H129" i="9" s="1"/>
  <c r="CV129" i="1"/>
  <c r="DH129" i="1" s="1"/>
  <c r="P129" i="9" s="1"/>
  <c r="CL130" i="1"/>
  <c r="CX130" i="1" s="1"/>
  <c r="F130" i="9" s="1"/>
  <c r="CT130" i="1"/>
  <c r="DF130" i="1" s="1"/>
  <c r="N130" i="9" s="1"/>
  <c r="CR131" i="1"/>
  <c r="DD131" i="1" s="1"/>
  <c r="L131" i="9" s="1"/>
  <c r="CT116" i="1"/>
  <c r="DF116" i="1" s="1"/>
  <c r="N116" i="9" s="1"/>
  <c r="CS118" i="1"/>
  <c r="DE118" i="1" s="1"/>
  <c r="M118" i="9" s="1"/>
  <c r="CS119" i="1"/>
  <c r="DE119" i="1" s="1"/>
  <c r="M119" i="9" s="1"/>
  <c r="CL120" i="1"/>
  <c r="CX120" i="1" s="1"/>
  <c r="F120" i="9" s="1"/>
  <c r="CP121" i="1"/>
  <c r="DB121" i="1" s="1"/>
  <c r="J121" i="9" s="1"/>
  <c r="CR117" i="1"/>
  <c r="DD117" i="1" s="1"/>
  <c r="L117" i="9" s="1"/>
  <c r="CV118" i="1"/>
  <c r="DH118" i="1" s="1"/>
  <c r="P118" i="9" s="1"/>
  <c r="CU119" i="1"/>
  <c r="DG119" i="1" s="1"/>
  <c r="O119" i="9" s="1"/>
  <c r="CO120" i="1"/>
  <c r="DA120" i="1" s="1"/>
  <c r="I120" i="9" s="1"/>
  <c r="CR121" i="1"/>
  <c r="DD121" i="1" s="1"/>
  <c r="L121" i="9" s="1"/>
  <c r="CT122" i="1"/>
  <c r="DF122" i="1" s="1"/>
  <c r="N122" i="9" s="1"/>
  <c r="CK123" i="1"/>
  <c r="CW123" i="1" s="1"/>
  <c r="E123" i="9" s="1"/>
  <c r="CV123" i="1"/>
  <c r="DH123" i="1" s="1"/>
  <c r="P123" i="9" s="1"/>
  <c r="CR124" i="1"/>
  <c r="DD124" i="1" s="1"/>
  <c r="L124" i="9" s="1"/>
  <c r="CS125" i="1"/>
  <c r="DE125" i="1" s="1"/>
  <c r="M125" i="9" s="1"/>
  <c r="CO126" i="1"/>
  <c r="DA126" i="1" s="1"/>
  <c r="I126" i="9" s="1"/>
  <c r="CS117" i="1"/>
  <c r="DE117" i="1" s="1"/>
  <c r="M117" i="9" s="1"/>
  <c r="CU118" i="1"/>
  <c r="DG118" i="1" s="1"/>
  <c r="O118" i="9" s="1"/>
  <c r="CT119" i="1"/>
  <c r="DF119" i="1" s="1"/>
  <c r="N119" i="9" s="1"/>
  <c r="CR120" i="1"/>
  <c r="DD120" i="1" s="1"/>
  <c r="L120" i="9" s="1"/>
  <c r="CN122" i="1"/>
  <c r="CZ122" i="1" s="1"/>
  <c r="H122" i="9" s="1"/>
  <c r="CT123" i="1"/>
  <c r="DF123" i="1" s="1"/>
  <c r="N123" i="9" s="1"/>
  <c r="CT124" i="1"/>
  <c r="DF124" i="1" s="1"/>
  <c r="N124" i="9" s="1"/>
  <c r="CK125" i="1"/>
  <c r="CW125" i="1" s="1"/>
  <c r="E125" i="9" s="1"/>
  <c r="CK126" i="1"/>
  <c r="CW126" i="1" s="1"/>
  <c r="E126" i="9" s="1"/>
  <c r="CV126" i="1"/>
  <c r="DH126" i="1" s="1"/>
  <c r="P126" i="9" s="1"/>
  <c r="CK127" i="1"/>
  <c r="CW127" i="1" s="1"/>
  <c r="E127" i="9" s="1"/>
  <c r="CT127" i="1"/>
  <c r="DF127" i="1" s="1"/>
  <c r="N127" i="9" s="1"/>
  <c r="CK128" i="1"/>
  <c r="CW128" i="1" s="1"/>
  <c r="E128" i="9" s="1"/>
  <c r="CT128" i="1"/>
  <c r="DF128" i="1" s="1"/>
  <c r="N128" i="9" s="1"/>
  <c r="CL129" i="1"/>
  <c r="CX129" i="1" s="1"/>
  <c r="F129" i="9" s="1"/>
  <c r="CU129" i="1"/>
  <c r="DG129" i="1" s="1"/>
  <c r="O129" i="9" s="1"/>
  <c r="CN130" i="1"/>
  <c r="CZ130" i="1" s="1"/>
  <c r="H130" i="9" s="1"/>
  <c r="CN131" i="1"/>
  <c r="CZ131" i="1" s="1"/>
  <c r="H131" i="9" s="1"/>
  <c r="CU117" i="1"/>
  <c r="DG117" i="1" s="1"/>
  <c r="O117" i="9" s="1"/>
  <c r="CV119" i="1"/>
  <c r="DH119" i="1" s="1"/>
  <c r="P119" i="9" s="1"/>
  <c r="CT120" i="1"/>
  <c r="DF120" i="1" s="1"/>
  <c r="N120" i="9" s="1"/>
  <c r="CQ122" i="1"/>
  <c r="DC122" i="1" s="1"/>
  <c r="K122" i="9" s="1"/>
  <c r="CU124" i="1"/>
  <c r="DG124" i="1" s="1"/>
  <c r="O124" i="9" s="1"/>
  <c r="CL125" i="1"/>
  <c r="CX125" i="1" s="1"/>
  <c r="F125" i="9" s="1"/>
  <c r="CS122" i="1"/>
  <c r="DE122" i="1" s="1"/>
  <c r="M122" i="9" s="1"/>
  <c r="CM125" i="1"/>
  <c r="CY125" i="1" s="1"/>
  <c r="G125" i="9" s="1"/>
  <c r="CN126" i="1"/>
  <c r="CZ126" i="1" s="1"/>
  <c r="H126" i="9" s="1"/>
  <c r="CM127" i="1"/>
  <c r="CY127" i="1" s="1"/>
  <c r="G127" i="9" s="1"/>
  <c r="CV127" i="1"/>
  <c r="DH127" i="1" s="1"/>
  <c r="P127" i="9" s="1"/>
  <c r="CM128" i="1"/>
  <c r="CY128" i="1" s="1"/>
  <c r="G128" i="9" s="1"/>
  <c r="CV128" i="1"/>
  <c r="DH128" i="1" s="1"/>
  <c r="P128" i="9" s="1"/>
  <c r="CO129" i="1"/>
  <c r="DA129" i="1" s="1"/>
  <c r="I129" i="9" s="1"/>
  <c r="CP130" i="1"/>
  <c r="DB130" i="1" s="1"/>
  <c r="J130" i="9" s="1"/>
  <c r="CP131" i="1"/>
  <c r="DB131" i="1" s="1"/>
  <c r="J131" i="9" s="1"/>
  <c r="CM121" i="1"/>
  <c r="CY121" i="1" s="1"/>
  <c r="G121" i="9" s="1"/>
  <c r="CM123" i="1"/>
  <c r="CY123" i="1" s="1"/>
  <c r="G123" i="9" s="1"/>
  <c r="CL124" i="1"/>
  <c r="CX124" i="1" s="1"/>
  <c r="F124" i="9" s="1"/>
  <c r="CQ125" i="1"/>
  <c r="DC125" i="1" s="1"/>
  <c r="K125" i="9" s="1"/>
  <c r="CQ126" i="1"/>
  <c r="DC126" i="1" s="1"/>
  <c r="K126" i="9" s="1"/>
  <c r="CO127" i="1"/>
  <c r="DA127" i="1" s="1"/>
  <c r="I127" i="9" s="1"/>
  <c r="CO128" i="1"/>
  <c r="DA128" i="1" s="1"/>
  <c r="I128" i="9" s="1"/>
  <c r="CQ129" i="1"/>
  <c r="DC129" i="1" s="1"/>
  <c r="K129" i="9" s="1"/>
  <c r="CR130" i="1"/>
  <c r="DD130" i="1" s="1"/>
  <c r="L130" i="9" s="1"/>
  <c r="CS131" i="1"/>
  <c r="DE131" i="1" s="1"/>
  <c r="M131" i="9" s="1"/>
  <c r="CV121" i="1"/>
  <c r="DH121" i="1" s="1"/>
  <c r="P121" i="9" s="1"/>
  <c r="CS124" i="1"/>
  <c r="DE124" i="1" s="1"/>
  <c r="M124" i="9" s="1"/>
  <c r="CU125" i="1"/>
  <c r="DG125" i="1" s="1"/>
  <c r="O125" i="9" s="1"/>
  <c r="CS126" i="1"/>
  <c r="DE126" i="1" s="1"/>
  <c r="M126" i="9" s="1"/>
  <c r="CL127" i="1"/>
  <c r="CX127" i="1" s="1"/>
  <c r="F127" i="9" s="1"/>
  <c r="CK119" i="1"/>
  <c r="CW119" i="1" s="1"/>
  <c r="E119" i="9" s="1"/>
  <c r="CU126" i="1"/>
  <c r="DG126" i="1" s="1"/>
  <c r="O126" i="9" s="1"/>
  <c r="CN127" i="1"/>
  <c r="CZ127" i="1" s="1"/>
  <c r="H127" i="9" s="1"/>
  <c r="CU128" i="1"/>
  <c r="DG128" i="1" s="1"/>
  <c r="O128" i="9" s="1"/>
  <c r="CR129" i="1"/>
  <c r="DD129" i="1" s="1"/>
  <c r="L129" i="9" s="1"/>
  <c r="CO117" i="1"/>
  <c r="DA117" i="1" s="1"/>
  <c r="I117" i="9" s="1"/>
  <c r="CK118" i="1"/>
  <c r="CW118" i="1" s="1"/>
  <c r="E118" i="9" s="1"/>
  <c r="CL119" i="1"/>
  <c r="CX119" i="1" s="1"/>
  <c r="F119" i="9" s="1"/>
  <c r="CK122" i="1"/>
  <c r="CW122" i="1" s="1"/>
  <c r="E122" i="9" s="1"/>
  <c r="CN123" i="1"/>
  <c r="CZ123" i="1" s="1"/>
  <c r="H123" i="9" s="1"/>
  <c r="CP127" i="1"/>
  <c r="DB127" i="1" s="1"/>
  <c r="J127" i="9" s="1"/>
  <c r="CM120" i="1"/>
  <c r="CY120" i="1" s="1"/>
  <c r="G120" i="9" s="1"/>
  <c r="CQ121" i="1"/>
  <c r="DC121" i="1" s="1"/>
  <c r="K121" i="9" s="1"/>
  <c r="CO124" i="1"/>
  <c r="DA124" i="1" s="1"/>
  <c r="I124" i="9" s="1"/>
  <c r="CR125" i="1"/>
  <c r="DD125" i="1" s="1"/>
  <c r="L125" i="9" s="1"/>
  <c r="CP126" i="1"/>
  <c r="DB126" i="1" s="1"/>
  <c r="J126" i="9" s="1"/>
  <c r="CQ128" i="1"/>
  <c r="DC128" i="1" s="1"/>
  <c r="K128" i="9" s="1"/>
  <c r="CK129" i="1"/>
  <c r="CW129" i="1" s="1"/>
  <c r="E129" i="9" s="1"/>
  <c r="CV130" i="1"/>
  <c r="DH130" i="1" s="1"/>
  <c r="P130" i="9" s="1"/>
  <c r="CU131" i="1"/>
  <c r="DG131" i="1" s="1"/>
  <c r="O131" i="9" s="1"/>
  <c r="CR128" i="1"/>
  <c r="DD128" i="1" s="1"/>
  <c r="L128" i="9" s="1"/>
  <c r="CS130" i="1"/>
  <c r="DE130" i="1" s="1"/>
  <c r="M130" i="9" s="1"/>
  <c r="CQ127" i="1"/>
  <c r="DC127" i="1" s="1"/>
  <c r="K127" i="9" s="1"/>
  <c r="CS128" i="1"/>
  <c r="DE128" i="1" s="1"/>
  <c r="M128" i="9" s="1"/>
  <c r="CU130" i="1"/>
  <c r="DG130" i="1" s="1"/>
  <c r="O130" i="9" s="1"/>
  <c r="CM131" i="1"/>
  <c r="CY131" i="1" s="1"/>
  <c r="G131" i="9" s="1"/>
  <c r="CO123" i="1"/>
  <c r="DA123" i="1" s="1"/>
  <c r="I123" i="9" s="1"/>
  <c r="CS127" i="1"/>
  <c r="DE127" i="1" s="1"/>
  <c r="M127" i="9" s="1"/>
  <c r="CO131" i="1"/>
  <c r="DA131" i="1" s="1"/>
  <c r="I131" i="9" s="1"/>
  <c r="CM119" i="1"/>
  <c r="CY119" i="1" s="1"/>
  <c r="G119" i="9" s="1"/>
  <c r="CQ124" i="1"/>
  <c r="DC124" i="1" s="1"/>
  <c r="K124" i="9" s="1"/>
  <c r="CM126" i="1"/>
  <c r="CY126" i="1" s="1"/>
  <c r="G126" i="9" s="1"/>
  <c r="CL128" i="1"/>
  <c r="CX128" i="1" s="1"/>
  <c r="F128" i="9" s="1"/>
  <c r="CT129" i="1"/>
  <c r="DF129" i="1" s="1"/>
  <c r="N129" i="9" s="1"/>
  <c r="CO130" i="1"/>
  <c r="DA130" i="1" s="1"/>
  <c r="I130" i="9" s="1"/>
  <c r="CK131" i="1"/>
  <c r="CW131" i="1" s="1"/>
  <c r="E131" i="9" s="1"/>
  <c r="CN128" i="1"/>
  <c r="CZ128" i="1" s="1"/>
  <c r="H128" i="9" s="1"/>
  <c r="CL131" i="1"/>
  <c r="CX131" i="1" s="1"/>
  <c r="F131" i="9" s="1"/>
  <c r="CQ131" i="1"/>
  <c r="DC131" i="1" s="1"/>
  <c r="K131" i="9" s="1"/>
  <c r="CS121" i="1"/>
  <c r="DE121" i="1" s="1"/>
  <c r="M121" i="9" s="1"/>
  <c r="CM122" i="1"/>
  <c r="CY122" i="1" s="1"/>
  <c r="G122" i="9" s="1"/>
  <c r="CR126" i="1"/>
  <c r="DD126" i="1" s="1"/>
  <c r="L126" i="9" s="1"/>
  <c r="CM129" i="1"/>
  <c r="CY129" i="1" s="1"/>
  <c r="G129" i="9" s="1"/>
  <c r="CV131" i="1"/>
  <c r="DH131" i="1" s="1"/>
  <c r="P131" i="9" s="1"/>
  <c r="CL116" i="1"/>
  <c r="CX116" i="1" s="1"/>
  <c r="F116" i="9" s="1"/>
  <c r="CP120" i="1"/>
  <c r="DB120" i="1" s="1"/>
  <c r="J120" i="9" s="1"/>
  <c r="CV122" i="1"/>
  <c r="DH122" i="1" s="1"/>
  <c r="P122" i="9" s="1"/>
  <c r="CK124" i="1"/>
  <c r="CW124" i="1" s="1"/>
  <c r="E124" i="9" s="1"/>
  <c r="CO125" i="1"/>
  <c r="DA125" i="1" s="1"/>
  <c r="I125" i="9" s="1"/>
  <c r="CU127" i="1"/>
  <c r="DG127" i="1" s="1"/>
  <c r="O127" i="9" s="1"/>
  <c r="CP129" i="1"/>
  <c r="DB129" i="1" s="1"/>
  <c r="J129" i="9" s="1"/>
  <c r="CK130" i="1"/>
  <c r="CW130" i="1" s="1"/>
  <c r="E130" i="9" s="1"/>
  <c r="CS123" i="1"/>
  <c r="DE123" i="1" s="1"/>
  <c r="M123" i="9" s="1"/>
  <c r="CT125" i="1"/>
  <c r="DF125" i="1" s="1"/>
  <c r="N125" i="9" s="1"/>
  <c r="CT131" i="1"/>
  <c r="DF131" i="1" s="1"/>
  <c r="N131" i="9" s="1"/>
  <c r="CQ130" i="1"/>
  <c r="DC130" i="1" s="1"/>
  <c r="K130" i="9" s="1"/>
  <c r="CS129" i="1"/>
  <c r="DE129" i="1" s="1"/>
  <c r="M129" i="9" s="1"/>
  <c r="CM130" i="1"/>
  <c r="CY130" i="1" s="1"/>
  <c r="G130" i="9" s="1"/>
  <c r="CK19" i="1"/>
  <c r="CW19" i="1" s="1"/>
  <c r="E19" i="9" s="1"/>
  <c r="CS19" i="1"/>
  <c r="DE19" i="1" s="1"/>
  <c r="M19" i="9" s="1"/>
  <c r="CL19" i="1"/>
  <c r="CX19" i="1" s="1"/>
  <c r="F19" i="9" s="1"/>
  <c r="CT19" i="1"/>
  <c r="DF19" i="1" s="1"/>
  <c r="N19" i="9" s="1"/>
  <c r="CN19" i="1"/>
  <c r="CZ19" i="1" s="1"/>
  <c r="H19" i="9" s="1"/>
  <c r="CR19" i="1"/>
  <c r="DD19" i="1" s="1"/>
  <c r="L19" i="9" s="1"/>
  <c r="CM19" i="1"/>
  <c r="CY19" i="1" s="1"/>
  <c r="G19" i="9" s="1"/>
  <c r="CU19" i="1"/>
  <c r="DG19" i="1" s="1"/>
  <c r="O19" i="9" s="1"/>
  <c r="CV19" i="1"/>
  <c r="DH19" i="1" s="1"/>
  <c r="P19" i="9" s="1"/>
  <c r="CO19" i="1"/>
  <c r="DA19" i="1" s="1"/>
  <c r="I19" i="9" s="1"/>
  <c r="CP19" i="1"/>
  <c r="DB19" i="1" s="1"/>
  <c r="J19" i="9" s="1"/>
  <c r="CQ19" i="1"/>
  <c r="DC19" i="1" s="1"/>
  <c r="K19" i="9" s="1"/>
  <c r="CS108" i="1"/>
  <c r="DE108" i="1" s="1"/>
  <c r="M108" i="9" s="1"/>
  <c r="CL74" i="1"/>
  <c r="CX74" i="1" s="1"/>
  <c r="F74" i="9" s="1"/>
  <c r="CO44" i="1"/>
  <c r="DA44" i="1" s="1"/>
  <c r="I44" i="9" s="1"/>
  <c r="CO17" i="1"/>
  <c r="CS115" i="1"/>
  <c r="DE115" i="1" s="1"/>
  <c r="M115" i="9" s="1"/>
  <c r="CL82" i="1"/>
  <c r="CX82" i="1" s="1"/>
  <c r="F82" i="9" s="1"/>
  <c r="CP9" i="1"/>
  <c r="CN109" i="1"/>
  <c r="CZ109" i="1" s="1"/>
  <c r="H109" i="9" s="1"/>
  <c r="CU47" i="1"/>
  <c r="DG47" i="1" s="1"/>
  <c r="O47" i="9" s="1"/>
  <c r="CV43" i="1"/>
  <c r="DH43" i="1" s="1"/>
  <c r="P43" i="9" s="1"/>
  <c r="CN56" i="1"/>
  <c r="CZ56" i="1" s="1"/>
  <c r="H56" i="9" s="1"/>
  <c r="CM54" i="1"/>
  <c r="CY54" i="1" s="1"/>
  <c r="G54" i="9" s="1"/>
  <c r="CM56" i="1"/>
  <c r="CY56" i="1" s="1"/>
  <c r="G56" i="9" s="1"/>
  <c r="CS42" i="1"/>
  <c r="DE42" i="1" s="1"/>
  <c r="M42" i="9" s="1"/>
  <c r="CV97" i="1"/>
  <c r="DH97" i="1" s="1"/>
  <c r="P97" i="9" s="1"/>
  <c r="CL110" i="1"/>
  <c r="CX110" i="1" s="1"/>
  <c r="F110" i="9" s="1"/>
  <c r="CK32" i="1"/>
  <c r="CW32" i="1" s="1"/>
  <c r="E32" i="9" s="1"/>
  <c r="CP78" i="1"/>
  <c r="DB78" i="1" s="1"/>
  <c r="J78" i="9" s="1"/>
  <c r="CS36" i="1"/>
  <c r="DE36" i="1" s="1"/>
  <c r="M36" i="9" s="1"/>
  <c r="CK103" i="1"/>
  <c r="CW103" i="1" s="1"/>
  <c r="E103" i="9" s="1"/>
  <c r="CU31" i="1"/>
  <c r="DG31" i="1" s="1"/>
  <c r="O31" i="9" s="1"/>
  <c r="CV109" i="1"/>
  <c r="DH109" i="1" s="1"/>
  <c r="P109" i="9" s="1"/>
  <c r="CS12" i="1"/>
  <c r="CP98" i="1"/>
  <c r="DB98" i="1" s="1"/>
  <c r="J98" i="9" s="1"/>
  <c r="CL26" i="1"/>
  <c r="CX26" i="1" s="1"/>
  <c r="F26" i="9" s="1"/>
  <c r="CK115" i="1"/>
  <c r="CW115" i="1" s="1"/>
  <c r="E115" i="9" s="1"/>
  <c r="CU88" i="1"/>
  <c r="DG88" i="1" s="1"/>
  <c r="O88" i="9" s="1"/>
  <c r="CO94" i="1"/>
  <c r="DA94" i="1" s="1"/>
  <c r="I94" i="9" s="1"/>
  <c r="CK66" i="1"/>
  <c r="CW66" i="1" s="1"/>
  <c r="E66" i="9" s="1"/>
  <c r="CS21" i="1"/>
  <c r="DE21" i="1" s="1"/>
  <c r="M21" i="9" s="1"/>
  <c r="CT57" i="1"/>
  <c r="DF57" i="1" s="1"/>
  <c r="N57" i="9" s="1"/>
  <c r="CT77" i="1"/>
  <c r="DF77" i="1" s="1"/>
  <c r="CP101" i="1"/>
  <c r="DB101" i="1" s="1"/>
  <c r="J101" i="9" s="1"/>
  <c r="CV27" i="1"/>
  <c r="DH27" i="1" s="1"/>
  <c r="P27" i="9" s="1"/>
  <c r="CQ78" i="1"/>
  <c r="DC78" i="1" s="1"/>
  <c r="K78" i="9" s="1"/>
  <c r="CR32" i="1"/>
  <c r="DD32" i="1" s="1"/>
  <c r="L32" i="9" s="1"/>
  <c r="CS75" i="1"/>
  <c r="DE75" i="1" s="1"/>
  <c r="M75" i="9" s="1"/>
  <c r="CK50" i="1"/>
  <c r="CW50" i="1" s="1"/>
  <c r="E50" i="9" s="1"/>
  <c r="CR95" i="1"/>
  <c r="DD95" i="1" s="1"/>
  <c r="L95" i="9" s="1"/>
  <c r="CV102" i="1"/>
  <c r="DH102" i="1" s="1"/>
  <c r="P102" i="9" s="1"/>
  <c r="CU11" i="1"/>
  <c r="DG11" i="1" s="1"/>
  <c r="O11" i="9" s="1"/>
  <c r="CM22" i="1"/>
  <c r="CY22" i="1" s="1"/>
  <c r="G22" i="9" s="1"/>
  <c r="CK91" i="1"/>
  <c r="CW91" i="1" s="1"/>
  <c r="E91" i="9" s="1"/>
  <c r="CU62" i="1"/>
  <c r="DG62" i="1" s="1"/>
  <c r="O62" i="9" s="1"/>
  <c r="CN14" i="1"/>
  <c r="CZ14" i="1" s="1"/>
  <c r="H14" i="9" s="1"/>
  <c r="CK52" i="1"/>
  <c r="CW52" i="1" s="1"/>
  <c r="E52" i="9" s="1"/>
  <c r="CP90" i="1"/>
  <c r="DB90" i="1" s="1"/>
  <c r="J90" i="9" s="1"/>
  <c r="CU65" i="1"/>
  <c r="DG65" i="1" s="1"/>
  <c r="O65" i="9" s="1"/>
  <c r="CT10" i="1"/>
  <c r="DF10" i="1" s="1"/>
  <c r="N10" i="9" s="1"/>
  <c r="CT111" i="1"/>
  <c r="DF111" i="1" s="1"/>
  <c r="N111" i="9" s="1"/>
  <c r="CO97" i="1"/>
  <c r="DA97" i="1" s="1"/>
  <c r="I97" i="9" s="1"/>
  <c r="CU37" i="1"/>
  <c r="DG37" i="1" s="1"/>
  <c r="O37" i="9" s="1"/>
  <c r="CV20" i="1"/>
  <c r="DH20" i="1" s="1"/>
  <c r="P20" i="9" s="1"/>
  <c r="CU18" i="1"/>
  <c r="DG18" i="1" s="1"/>
  <c r="O18" i="9" s="1"/>
  <c r="CK31" i="1"/>
  <c r="CW31" i="1" s="1"/>
  <c r="E31" i="9" s="1"/>
  <c r="CL7" i="1"/>
  <c r="CX7" i="1" s="1"/>
  <c r="F7" i="9" s="1"/>
  <c r="CM112" i="1"/>
  <c r="CY112" i="1" s="1"/>
  <c r="G112" i="9" s="1"/>
  <c r="CN98" i="1"/>
  <c r="CZ98" i="1" s="1"/>
  <c r="H98" i="9" s="1"/>
  <c r="CV59" i="1"/>
  <c r="DH59" i="1" s="1"/>
  <c r="P59" i="9" s="1"/>
  <c r="CP59" i="1"/>
  <c r="DB59" i="1" s="1"/>
  <c r="J59" i="9" s="1"/>
  <c r="CK75" i="1"/>
  <c r="CW75" i="1" s="1"/>
  <c r="E75" i="9" s="1"/>
  <c r="CR98" i="1"/>
  <c r="DD98" i="1" s="1"/>
  <c r="L98" i="9" s="1"/>
  <c r="CK74" i="1"/>
  <c r="CW74" i="1" s="1"/>
  <c r="E74" i="9" s="1"/>
  <c r="CS110" i="1"/>
  <c r="DE110" i="1" s="1"/>
  <c r="M110" i="9" s="1"/>
  <c r="CR69" i="1"/>
  <c r="DD69" i="1" s="1"/>
  <c r="L69" i="9" s="1"/>
  <c r="CN16" i="1"/>
  <c r="CZ16" i="1" s="1"/>
  <c r="H16" i="9" s="1"/>
  <c r="CV23" i="1"/>
  <c r="DH23" i="1" s="1"/>
  <c r="P23" i="9" s="1"/>
  <c r="CU61" i="1"/>
  <c r="DG61" i="1" s="1"/>
  <c r="O61" i="9" s="1"/>
  <c r="CM41" i="1"/>
  <c r="CY41" i="1" s="1"/>
  <c r="G41" i="9" s="1"/>
  <c r="CQ37" i="1"/>
  <c r="DC37" i="1" s="1"/>
  <c r="K37" i="9" s="1"/>
  <c r="CO89" i="1"/>
  <c r="DA89" i="1" s="1"/>
  <c r="I89" i="9" s="1"/>
  <c r="CN17" i="1"/>
  <c r="CZ17" i="1" s="1"/>
  <c r="H17" i="9" s="1"/>
  <c r="CU27" i="1"/>
  <c r="DG27" i="1" s="1"/>
  <c r="O27" i="9" s="1"/>
  <c r="CV30" i="1"/>
  <c r="DH30" i="1" s="1"/>
  <c r="P30" i="9" s="1"/>
  <c r="CQ13" i="1"/>
  <c r="DC13" i="1" s="1"/>
  <c r="K13" i="9" s="1"/>
  <c r="CU20" i="1"/>
  <c r="DG20" i="1" s="1"/>
  <c r="O20" i="9" s="1"/>
  <c r="CK56" i="1"/>
  <c r="CW56" i="1" s="1"/>
  <c r="E56" i="9" s="1"/>
  <c r="CK23" i="1"/>
  <c r="CW23" i="1" s="1"/>
  <c r="E23" i="9" s="1"/>
  <c r="CS24" i="1"/>
  <c r="DE24" i="1" s="1"/>
  <c r="M24" i="9" s="1"/>
  <c r="CR15" i="1"/>
  <c r="DD15" i="1" s="1"/>
  <c r="L15" i="9" s="1"/>
  <c r="CM15" i="1"/>
  <c r="CY15" i="1" s="1"/>
  <c r="G15" i="9" s="1"/>
  <c r="CT94" i="1"/>
  <c r="DF94" i="1" s="1"/>
  <c r="N94" i="9" s="1"/>
  <c r="CM17" i="1"/>
  <c r="CY17" i="1" s="1"/>
  <c r="G17" i="9" s="1"/>
  <c r="CS44" i="1"/>
  <c r="DE44" i="1" s="1"/>
  <c r="M44" i="9" s="1"/>
  <c r="CO16" i="1"/>
  <c r="DA16" i="1" s="1"/>
  <c r="I16" i="9" s="1"/>
  <c r="CP23" i="1"/>
  <c r="DB23" i="1" s="1"/>
  <c r="J23" i="9" s="1"/>
  <c r="CT8" i="1"/>
  <c r="DF8" i="1" s="1"/>
  <c r="N8" i="9" s="1"/>
  <c r="CP80" i="1"/>
  <c r="DB80" i="1" s="1"/>
  <c r="J80" i="9" s="1"/>
  <c r="CO86" i="1"/>
  <c r="DA86" i="1" s="1"/>
  <c r="I86" i="9" s="1"/>
  <c r="CV15" i="1"/>
  <c r="DH15" i="1" s="1"/>
  <c r="P15" i="9" s="1"/>
  <c r="CT105" i="1"/>
  <c r="DF105" i="1" s="1"/>
  <c r="N105" i="9" s="1"/>
  <c r="CS95" i="1"/>
  <c r="DE95" i="1" s="1"/>
  <c r="M95" i="9" s="1"/>
  <c r="CP92" i="1"/>
  <c r="DB92" i="1" s="1"/>
  <c r="J92" i="9" s="1"/>
  <c r="CT103" i="1"/>
  <c r="DF103" i="1" s="1"/>
  <c r="N103" i="9" s="1"/>
  <c r="CR42" i="1"/>
  <c r="DD42" i="1" s="1"/>
  <c r="L42" i="9" s="1"/>
  <c r="CQ64" i="1"/>
  <c r="DC64" i="1" s="1"/>
  <c r="K64" i="9" s="1"/>
  <c r="CP96" i="1"/>
  <c r="DB96" i="1" s="1"/>
  <c r="J96" i="9" s="1"/>
  <c r="CK14" i="1"/>
  <c r="CW14" i="1" s="1"/>
  <c r="E14" i="9" s="1"/>
  <c r="CS15" i="1"/>
  <c r="DE15" i="1" s="1"/>
  <c r="M15" i="9" s="1"/>
  <c r="CT54" i="1"/>
  <c r="DF54" i="1" s="1"/>
  <c r="N54" i="9" s="1"/>
  <c r="CR108" i="1"/>
  <c r="DD108" i="1" s="1"/>
  <c r="L108" i="9" s="1"/>
  <c r="CR58" i="1"/>
  <c r="DD58" i="1" s="1"/>
  <c r="L58" i="9" s="1"/>
  <c r="CO30" i="1"/>
  <c r="DA30" i="1" s="1"/>
  <c r="I30" i="9" s="1"/>
  <c r="CS89" i="1"/>
  <c r="DE89" i="1" s="1"/>
  <c r="M89" i="9" s="1"/>
  <c r="CT40" i="1"/>
  <c r="DF40" i="1" s="1"/>
  <c r="N40" i="9" s="1"/>
  <c r="CT43" i="1"/>
  <c r="DF43" i="1" s="1"/>
  <c r="N43" i="9" s="1"/>
  <c r="CS13" i="1"/>
  <c r="DE13" i="1" s="1"/>
  <c r="M13" i="9" s="1"/>
  <c r="CO15" i="1"/>
  <c r="DA15" i="1" s="1"/>
  <c r="I15" i="9" s="1"/>
  <c r="CN15" i="1"/>
  <c r="CZ15" i="1" s="1"/>
  <c r="H15" i="9" s="1"/>
  <c r="CO35" i="1"/>
  <c r="DA35" i="1" s="1"/>
  <c r="I35" i="9" s="1"/>
  <c r="CO40" i="1"/>
  <c r="DA40" i="1" s="1"/>
  <c r="I40" i="9" s="1"/>
  <c r="CL102" i="1"/>
  <c r="CX102" i="1" s="1"/>
  <c r="F102" i="9" s="1"/>
  <c r="CM91" i="1"/>
  <c r="CY91" i="1" s="1"/>
  <c r="G91" i="9" s="1"/>
  <c r="CS94" i="1"/>
  <c r="DE94" i="1" s="1"/>
  <c r="M94" i="9" s="1"/>
  <c r="CT51" i="1"/>
  <c r="DF51" i="1" s="1"/>
  <c r="N51" i="9" s="1"/>
  <c r="CQ15" i="1"/>
  <c r="DC15" i="1" s="1"/>
  <c r="K15" i="9" s="1"/>
  <c r="CO22" i="1"/>
  <c r="DA22" i="1" s="1"/>
  <c r="I22" i="9" s="1"/>
  <c r="CK30" i="1"/>
  <c r="CW30" i="1" s="1"/>
  <c r="E30" i="9" s="1"/>
  <c r="CK95" i="1"/>
  <c r="CW95" i="1" s="1"/>
  <c r="E95" i="9" s="1"/>
  <c r="CM60" i="1"/>
  <c r="CY60" i="1" s="1"/>
  <c r="G60" i="9" s="1"/>
  <c r="CL15" i="1"/>
  <c r="CX15" i="1" s="1"/>
  <c r="F15" i="9" s="1"/>
  <c r="CO64" i="1"/>
  <c r="DA64" i="1" s="1"/>
  <c r="I64" i="9" s="1"/>
  <c r="CR93" i="1"/>
  <c r="DD93" i="1" s="1"/>
  <c r="L93" i="9" s="1"/>
  <c r="CL63" i="1"/>
  <c r="CX63" i="1" s="1"/>
  <c r="F63" i="9" s="1"/>
  <c r="CQ36" i="1"/>
  <c r="DC36" i="1" s="1"/>
  <c r="K36" i="9" s="1"/>
  <c r="CT141" i="1"/>
  <c r="DF141" i="1" s="1"/>
  <c r="N141" i="9" s="1"/>
  <c r="CQ89" i="1"/>
  <c r="DC89" i="1" s="1"/>
  <c r="K89" i="9" s="1"/>
  <c r="CT24" i="1"/>
  <c r="DF24" i="1" s="1"/>
  <c r="N24" i="9" s="1"/>
  <c r="CS34" i="1"/>
  <c r="DE34" i="1" s="1"/>
  <c r="M34" i="9" s="1"/>
  <c r="CQ49" i="1"/>
  <c r="DC49" i="1" s="1"/>
  <c r="K49" i="9" s="1"/>
  <c r="CR105" i="1"/>
  <c r="DD105" i="1" s="1"/>
  <c r="L105" i="9" s="1"/>
  <c r="CT45" i="1"/>
  <c r="DF45" i="1" s="1"/>
  <c r="N45" i="9" s="1"/>
  <c r="CK45" i="1"/>
  <c r="CW45" i="1" s="1"/>
  <c r="E45" i="9" s="1"/>
  <c r="CL95" i="1"/>
  <c r="CX95" i="1" s="1"/>
  <c r="F95" i="9" s="1"/>
  <c r="CS41" i="1"/>
  <c r="DE41" i="1" s="1"/>
  <c r="M41" i="9" s="1"/>
  <c r="CQ66" i="1"/>
  <c r="DC66" i="1" s="1"/>
  <c r="K66" i="9" s="1"/>
  <c r="CU15" i="1"/>
  <c r="DG15" i="1" s="1"/>
  <c r="O15" i="9" s="1"/>
  <c r="CK101" i="1"/>
  <c r="CW101" i="1" s="1"/>
  <c r="E101" i="9" s="1"/>
  <c r="CP72" i="1"/>
  <c r="DB72" i="1" s="1"/>
  <c r="J72" i="9" s="1"/>
  <c r="CR36" i="1"/>
  <c r="DD36" i="1" s="1"/>
  <c r="L36" i="9" s="1"/>
  <c r="CR79" i="1"/>
  <c r="DD79" i="1" s="1"/>
  <c r="L79" i="9" s="1"/>
  <c r="CO50" i="1"/>
  <c r="DA50" i="1" s="1"/>
  <c r="I50" i="9" s="1"/>
  <c r="CL99" i="1"/>
  <c r="CX99" i="1" s="1"/>
  <c r="F99" i="9" s="1"/>
  <c r="CQ33" i="1"/>
  <c r="DC33" i="1" s="1"/>
  <c r="K33" i="9" s="1"/>
  <c r="CQ87" i="1"/>
  <c r="DC87" i="1" s="1"/>
  <c r="K87" i="9" s="1"/>
  <c r="CS104" i="1"/>
  <c r="DE104" i="1" s="1"/>
  <c r="M104" i="9" s="1"/>
  <c r="CT15" i="1"/>
  <c r="DF15" i="1" s="1"/>
  <c r="N15" i="9" s="1"/>
  <c r="CP18" i="1"/>
  <c r="DB18" i="1" s="1"/>
  <c r="J18" i="9" s="1"/>
  <c r="CS74" i="1"/>
  <c r="DE74" i="1" s="1"/>
  <c r="M74" i="9" s="1"/>
  <c r="CQ81" i="1"/>
  <c r="DC81" i="1" s="1"/>
  <c r="K81" i="9" s="1"/>
  <c r="CK71" i="1"/>
  <c r="CW71" i="1" s="1"/>
  <c r="E71" i="9" s="1"/>
  <c r="CP86" i="1"/>
  <c r="DB86" i="1" s="1"/>
  <c r="J86" i="9" s="1"/>
  <c r="CO43" i="1"/>
  <c r="DA43" i="1" s="1"/>
  <c r="I43" i="9" s="1"/>
  <c r="CR49" i="1"/>
  <c r="DD49" i="1" s="1"/>
  <c r="L49" i="9" s="1"/>
  <c r="CR78" i="1"/>
  <c r="DD78" i="1" s="1"/>
  <c r="L78" i="9" s="1"/>
  <c r="CT87" i="1"/>
  <c r="DF87" i="1" s="1"/>
  <c r="N87" i="9" s="1"/>
  <c r="CR21" i="1"/>
  <c r="DD21" i="1" s="1"/>
  <c r="L21" i="9" s="1"/>
  <c r="CO107" i="1"/>
  <c r="DA107" i="1" s="1"/>
  <c r="I107" i="9" s="1"/>
  <c r="CR40" i="1"/>
  <c r="DD40" i="1" s="1"/>
  <c r="L40" i="9" s="1"/>
  <c r="CR102" i="1"/>
  <c r="DD102" i="1" s="1"/>
  <c r="L102" i="9" s="1"/>
  <c r="CT88" i="1"/>
  <c r="DF88" i="1" s="1"/>
  <c r="N88" i="9" s="1"/>
  <c r="CQ61" i="1"/>
  <c r="DC61" i="1" s="1"/>
  <c r="K61" i="9" s="1"/>
  <c r="CM34" i="1"/>
  <c r="CY34" i="1" s="1"/>
  <c r="G34" i="9" s="1"/>
  <c r="CT7" i="1"/>
  <c r="DF7" i="1" s="1"/>
  <c r="N7" i="9" s="1"/>
  <c r="CQ43" i="1"/>
  <c r="DC43" i="1" s="1"/>
  <c r="K43" i="9" s="1"/>
  <c r="CT26" i="1"/>
  <c r="DF26" i="1" s="1"/>
  <c r="N26" i="9" s="1"/>
  <c r="CR56" i="1"/>
  <c r="DD56" i="1" s="1"/>
  <c r="L56" i="9" s="1"/>
  <c r="CK35" i="1"/>
  <c r="CW35" i="1" s="1"/>
  <c r="E35" i="9" s="1"/>
  <c r="CT90" i="1"/>
  <c r="DF90" i="1" s="1"/>
  <c r="N90" i="9" s="1"/>
  <c r="CS96" i="1"/>
  <c r="DE96" i="1" s="1"/>
  <c r="M96" i="9" s="1"/>
  <c r="CO53" i="1"/>
  <c r="DA53" i="1" s="1"/>
  <c r="I53" i="9" s="1"/>
  <c r="CK29" i="1"/>
  <c r="CW29" i="1" s="1"/>
  <c r="E29" i="9" s="1"/>
  <c r="CL72" i="1"/>
  <c r="CX72" i="1" s="1"/>
  <c r="F72" i="9" s="1"/>
  <c r="CR92" i="1"/>
  <c r="DD92" i="1" s="1"/>
  <c r="L92" i="9" s="1"/>
  <c r="CL57" i="1"/>
  <c r="CX57" i="1" s="1"/>
  <c r="F57" i="9" s="1"/>
  <c r="CR17" i="1"/>
  <c r="DD17" i="1" s="1"/>
  <c r="L17" i="9" s="1"/>
  <c r="CT41" i="1"/>
  <c r="DF41" i="1" s="1"/>
  <c r="N41" i="9" s="1"/>
  <c r="CO36" i="1"/>
  <c r="DA36" i="1" s="1"/>
  <c r="I36" i="9" s="1"/>
  <c r="CO87" i="1"/>
  <c r="DA87" i="1" s="1"/>
  <c r="I87" i="9" s="1"/>
  <c r="CP45" i="1"/>
  <c r="DB45" i="1" s="1"/>
  <c r="J45" i="9" s="1"/>
  <c r="CQ51" i="1"/>
  <c r="DC51" i="1" s="1"/>
  <c r="K51" i="9" s="1"/>
  <c r="CR48" i="1"/>
  <c r="DD48" i="1" s="1"/>
  <c r="L48" i="9" s="1"/>
  <c r="CP13" i="1"/>
  <c r="DB13" i="1" s="1"/>
  <c r="J13" i="9" s="1"/>
  <c r="CR57" i="1"/>
  <c r="DD57" i="1" s="1"/>
  <c r="L57" i="9" s="1"/>
  <c r="CP70" i="1"/>
  <c r="DB70" i="1" s="1"/>
  <c r="J70" i="9" s="1"/>
  <c r="CK99" i="1"/>
  <c r="CW99" i="1" s="1"/>
  <c r="E99" i="9" s="1"/>
  <c r="CS31" i="1"/>
  <c r="DE31" i="1" s="1"/>
  <c r="M31" i="9" s="1"/>
  <c r="CQ39" i="1"/>
  <c r="DC39" i="1" s="1"/>
  <c r="K39" i="9" s="1"/>
  <c r="CR33" i="1"/>
  <c r="DD33" i="1" s="1"/>
  <c r="L33" i="9" s="1"/>
  <c r="CT48" i="1"/>
  <c r="DF48" i="1" s="1"/>
  <c r="N48" i="9" s="1"/>
  <c r="CP15" i="1"/>
  <c r="DB15" i="1" s="1"/>
  <c r="J15" i="9" s="1"/>
  <c r="CS66" i="1"/>
  <c r="DE66" i="1" s="1"/>
  <c r="M66" i="9" s="1"/>
  <c r="CK102" i="1"/>
  <c r="CW102" i="1" s="1"/>
  <c r="E102" i="9" s="1"/>
  <c r="CQ28" i="1"/>
  <c r="DC28" i="1" s="1"/>
  <c r="K28" i="9" s="1"/>
  <c r="CP81" i="1"/>
  <c r="DB81" i="1" s="1"/>
  <c r="J81" i="9" s="1"/>
  <c r="CS26" i="1"/>
  <c r="DE26" i="1" s="1"/>
  <c r="M26" i="9" s="1"/>
  <c r="CT93" i="1"/>
  <c r="DF93" i="1" s="1"/>
  <c r="N93" i="9" s="1"/>
  <c r="CO56" i="1"/>
  <c r="DA56" i="1" s="1"/>
  <c r="I56" i="9" s="1"/>
  <c r="CO105" i="1"/>
  <c r="DA105" i="1" s="1"/>
  <c r="I105" i="9" s="1"/>
  <c r="CM61" i="1"/>
  <c r="CY61" i="1" s="1"/>
  <c r="G61" i="9" s="1"/>
  <c r="CS69" i="1"/>
  <c r="DE69" i="1" s="1"/>
  <c r="M69" i="9" s="1"/>
  <c r="CS29" i="1"/>
  <c r="DE29" i="1" s="1"/>
  <c r="M29" i="9" s="1"/>
  <c r="CM57" i="1"/>
  <c r="CY57" i="1" s="1"/>
  <c r="G57" i="9" s="1"/>
  <c r="CR63" i="1"/>
  <c r="DD63" i="1" s="1"/>
  <c r="L63" i="9" s="1"/>
  <c r="CO46" i="1"/>
  <c r="DA46" i="1" s="1"/>
  <c r="I46" i="9" s="1"/>
  <c r="CR81" i="1"/>
  <c r="DD81" i="1" s="1"/>
  <c r="L81" i="9" s="1"/>
  <c r="CT107" i="1"/>
  <c r="DF107" i="1" s="1"/>
  <c r="N107" i="9" s="1"/>
  <c r="CO41" i="1"/>
  <c r="DA41" i="1" s="1"/>
  <c r="I41" i="9" s="1"/>
  <c r="CO81" i="1"/>
  <c r="DA81" i="1" s="1"/>
  <c r="I81" i="9" s="1"/>
  <c r="CO61" i="1"/>
  <c r="DA61" i="1" s="1"/>
  <c r="I61" i="9" s="1"/>
  <c r="CQ72" i="1"/>
  <c r="DC72" i="1" s="1"/>
  <c r="K72" i="9" s="1"/>
  <c r="CP17" i="1"/>
  <c r="DB17" i="1" s="1"/>
  <c r="J17" i="9" s="1"/>
  <c r="CP43" i="1"/>
  <c r="DB43" i="1" s="1"/>
  <c r="J43" i="9" s="1"/>
  <c r="CR20" i="1"/>
  <c r="DD20" i="1" s="1"/>
  <c r="L20" i="9" s="1"/>
  <c r="CR75" i="1"/>
  <c r="DD75" i="1" s="1"/>
  <c r="L75" i="9" s="1"/>
  <c r="CT114" i="1"/>
  <c r="DF114" i="1" s="1"/>
  <c r="N114" i="9" s="1"/>
  <c r="CK108" i="1"/>
  <c r="CW108" i="1" s="1"/>
  <c r="E108" i="9" s="1"/>
  <c r="CO38" i="1"/>
  <c r="DA38" i="1" s="1"/>
  <c r="I38" i="9" s="1"/>
  <c r="CQ98" i="1"/>
  <c r="DC98" i="1" s="1"/>
  <c r="K98" i="9" s="1"/>
  <c r="CM58" i="1"/>
  <c r="CY58" i="1" s="1"/>
  <c r="G58" i="9" s="1"/>
  <c r="CK110" i="1"/>
  <c r="CW110" i="1" s="1"/>
  <c r="E110" i="9" s="1"/>
  <c r="CM97" i="1"/>
  <c r="CY97" i="1" s="1"/>
  <c r="G97" i="9" s="1"/>
  <c r="CQ63" i="1"/>
  <c r="DC63" i="1" s="1"/>
  <c r="K63" i="9" s="1"/>
  <c r="CR109" i="1"/>
  <c r="DD109" i="1" s="1"/>
  <c r="L109" i="9" s="1"/>
  <c r="CT81" i="1"/>
  <c r="DF81" i="1" s="1"/>
  <c r="N81" i="9" s="1"/>
  <c r="CM109" i="1"/>
  <c r="CY109" i="1" s="1"/>
  <c r="G109" i="9" s="1"/>
  <c r="CT29" i="1"/>
  <c r="DF29" i="1" s="1"/>
  <c r="N29" i="9" s="1"/>
  <c r="CS17" i="1"/>
  <c r="DE17" i="1" s="1"/>
  <c r="M17" i="9" s="1"/>
  <c r="CS38" i="1"/>
  <c r="DE38" i="1" s="1"/>
  <c r="M38" i="9" s="1"/>
  <c r="CT22" i="1"/>
  <c r="DF22" i="1" s="1"/>
  <c r="N22" i="9" s="1"/>
  <c r="CT14" i="1"/>
  <c r="DF14" i="1" s="1"/>
  <c r="N14" i="9" s="1"/>
  <c r="CQ53" i="1"/>
  <c r="DC53" i="1" s="1"/>
  <c r="K53" i="9" s="1"/>
  <c r="CO76" i="1"/>
  <c r="DA76" i="1" s="1"/>
  <c r="I76" i="9" s="1"/>
  <c r="CP57" i="1"/>
  <c r="DB57" i="1" s="1"/>
  <c r="J57" i="9" s="1"/>
  <c r="CR90" i="1"/>
  <c r="DD90" i="1" s="1"/>
  <c r="L90" i="9" s="1"/>
  <c r="CS61" i="1"/>
  <c r="DE61" i="1" s="1"/>
  <c r="M61" i="9" s="1"/>
  <c r="CT59" i="1"/>
  <c r="DF59" i="1" s="1"/>
  <c r="N59" i="9" s="1"/>
  <c r="CS102" i="1"/>
  <c r="DE102" i="1" s="1"/>
  <c r="M102" i="9" s="1"/>
  <c r="CM105" i="1"/>
  <c r="CY105" i="1" s="1"/>
  <c r="G105" i="9" s="1"/>
  <c r="CK76" i="1"/>
  <c r="CW76" i="1" s="1"/>
  <c r="E76" i="9" s="1"/>
  <c r="CK86" i="1"/>
  <c r="CW86" i="1" s="1"/>
  <c r="E86" i="9" s="1"/>
  <c r="CQ50" i="1"/>
  <c r="DC50" i="1" s="1"/>
  <c r="K50" i="9" s="1"/>
  <c r="CM99" i="1"/>
  <c r="CY99" i="1" s="1"/>
  <c r="G99" i="9" s="1"/>
  <c r="CT84" i="1"/>
  <c r="DF84" i="1" s="1"/>
  <c r="N84" i="9" s="1"/>
  <c r="CQ14" i="1"/>
  <c r="DC14" i="1" s="1"/>
  <c r="K14" i="9" s="1"/>
  <c r="CT16" i="1"/>
  <c r="DF16" i="1" s="1"/>
  <c r="N16" i="9" s="1"/>
  <c r="CS88" i="1"/>
  <c r="DE88" i="1" s="1"/>
  <c r="M88" i="9" s="1"/>
  <c r="CS16" i="1"/>
  <c r="DE16" i="1" s="1"/>
  <c r="M16" i="9" s="1"/>
  <c r="CR11" i="1"/>
  <c r="DD11" i="1" s="1"/>
  <c r="L11" i="9" s="1"/>
  <c r="CK97" i="1"/>
  <c r="CW97" i="1" s="1"/>
  <c r="E97" i="9" s="1"/>
  <c r="CL70" i="1"/>
  <c r="CX70" i="1" s="1"/>
  <c r="F70" i="9" s="1"/>
  <c r="CK15" i="1"/>
  <c r="CW15" i="1" s="1"/>
  <c r="E15" i="9" s="1"/>
  <c r="CR54" i="1"/>
  <c r="DD54" i="1" s="1"/>
  <c r="L54" i="9" s="1"/>
  <c r="CP68" i="1"/>
  <c r="DB68" i="1" s="1"/>
  <c r="J68" i="9" s="1"/>
  <c r="CO65" i="1"/>
  <c r="DA65" i="1" s="1"/>
  <c r="I65" i="9" s="1"/>
  <c r="CL113" i="1"/>
  <c r="CX113" i="1" s="1"/>
  <c r="F113" i="9" s="1"/>
  <c r="CP53" i="1"/>
  <c r="DB53" i="1" s="1"/>
  <c r="J53" i="9" s="1"/>
  <c r="CP99" i="1"/>
  <c r="DB99" i="1" s="1"/>
  <c r="J99" i="9" s="1"/>
  <c r="CQ59" i="1"/>
  <c r="DC59" i="1" s="1"/>
  <c r="K59" i="9" s="1"/>
  <c r="CQ141" i="1"/>
  <c r="DC141" i="1" s="1"/>
  <c r="K141" i="9" s="1"/>
  <c r="CR13" i="1"/>
  <c r="DD13" i="1" s="1"/>
  <c r="L13" i="9" s="1"/>
  <c r="CT60" i="1"/>
  <c r="DF60" i="1" s="1"/>
  <c r="N60" i="9" s="1"/>
  <c r="CT72" i="1"/>
  <c r="DF72" i="1" s="1"/>
  <c r="N72" i="9" s="1"/>
  <c r="CM115" i="1"/>
  <c r="CY115" i="1" s="1"/>
  <c r="G115" i="9" s="1"/>
  <c r="CP14" i="1"/>
  <c r="DB14" i="1" s="1"/>
  <c r="J14" i="9" s="1"/>
  <c r="CL83" i="1"/>
  <c r="CX83" i="1" s="1"/>
  <c r="F83" i="9" s="1"/>
  <c r="CP82" i="1"/>
  <c r="DB82" i="1" s="1"/>
  <c r="J82" i="9" s="1"/>
  <c r="CT9" i="1"/>
  <c r="DF9" i="1" s="1"/>
  <c r="N9" i="9" s="1"/>
  <c r="CQ46" i="1"/>
  <c r="DC46" i="1" s="1"/>
  <c r="K46" i="9" s="1"/>
  <c r="CK43" i="1"/>
  <c r="CW43" i="1" s="1"/>
  <c r="E43" i="9" s="1"/>
  <c r="CO114" i="1"/>
  <c r="DA114" i="1" s="1"/>
  <c r="I114" i="9" s="1"/>
  <c r="CS91" i="1"/>
  <c r="DE91" i="1" s="1"/>
  <c r="M91" i="9" s="1"/>
  <c r="CL58" i="1"/>
  <c r="CX58" i="1" s="1"/>
  <c r="F58" i="9" s="1"/>
  <c r="CU36" i="1"/>
  <c r="DG36" i="1" s="1"/>
  <c r="O36" i="9" s="1"/>
  <c r="CO75" i="1"/>
  <c r="DA75" i="1" s="1"/>
  <c r="I75" i="9" s="1"/>
  <c r="CP48" i="1"/>
  <c r="DB48" i="1" s="1"/>
  <c r="J48" i="9" s="1"/>
  <c r="CT98" i="1"/>
  <c r="DF98" i="1" s="1"/>
  <c r="N98" i="9" s="1"/>
  <c r="CM42" i="1"/>
  <c r="CY42" i="1" s="1"/>
  <c r="G42" i="9" s="1"/>
  <c r="CM47" i="1"/>
  <c r="CY47" i="1" s="1"/>
  <c r="G47" i="9" s="1"/>
  <c r="CM21" i="1"/>
  <c r="CY21" i="1" s="1"/>
  <c r="G21" i="9" s="1"/>
  <c r="CK21" i="1"/>
  <c r="CW21" i="1" s="1"/>
  <c r="E21" i="9" s="1"/>
  <c r="CQ31" i="1"/>
  <c r="DC31" i="1" s="1"/>
  <c r="K31" i="9" s="1"/>
  <c r="CT46" i="1"/>
  <c r="DF46" i="1" s="1"/>
  <c r="N46" i="9" s="1"/>
  <c r="CQ77" i="1"/>
  <c r="DC77" i="1" s="1"/>
  <c r="CV25" i="1"/>
  <c r="DH25" i="1" s="1"/>
  <c r="P25" i="9" s="1"/>
  <c r="CR67" i="1"/>
  <c r="DD67" i="1" s="1"/>
  <c r="L67" i="9" s="1"/>
  <c r="CN101" i="1"/>
  <c r="CZ101" i="1" s="1"/>
  <c r="H101" i="9" s="1"/>
  <c r="CT86" i="1"/>
  <c r="DF86" i="1" s="1"/>
  <c r="N86" i="9" s="1"/>
  <c r="CP62" i="1"/>
  <c r="DB62" i="1" s="1"/>
  <c r="J62" i="9" s="1"/>
  <c r="CS27" i="1"/>
  <c r="DE27" i="1" s="1"/>
  <c r="M27" i="9" s="1"/>
  <c r="CT38" i="1"/>
  <c r="DF38" i="1" s="1"/>
  <c r="N38" i="9" s="1"/>
  <c r="CS97" i="1"/>
  <c r="DE97" i="1" s="1"/>
  <c r="M97" i="9" s="1"/>
  <c r="CU75" i="1"/>
  <c r="DG75" i="1" s="1"/>
  <c r="O75" i="9" s="1"/>
  <c r="CP41" i="1"/>
  <c r="DB41" i="1" s="1"/>
  <c r="J41" i="9" s="1"/>
  <c r="CK114" i="1"/>
  <c r="CW114" i="1" s="1"/>
  <c r="E114" i="9" s="1"/>
  <c r="CT30" i="1"/>
  <c r="DF30" i="1" s="1"/>
  <c r="N30" i="9" s="1"/>
  <c r="CS98" i="1"/>
  <c r="DE98" i="1" s="1"/>
  <c r="M98" i="9" s="1"/>
  <c r="CM108" i="1"/>
  <c r="CY108" i="1" s="1"/>
  <c r="G108" i="9" s="1"/>
  <c r="CK78" i="1"/>
  <c r="CW78" i="1" s="1"/>
  <c r="E78" i="9" s="1"/>
  <c r="CM76" i="1"/>
  <c r="CY76" i="1" s="1"/>
  <c r="G76" i="9" s="1"/>
  <c r="CS81" i="1"/>
  <c r="DE81" i="1" s="1"/>
  <c r="M81" i="9" s="1"/>
  <c r="CU48" i="1"/>
  <c r="DG48" i="1" s="1"/>
  <c r="O48" i="9" s="1"/>
  <c r="CO90" i="1"/>
  <c r="DA90" i="1" s="1"/>
  <c r="I90" i="9" s="1"/>
  <c r="CL93" i="1"/>
  <c r="CX93" i="1" s="1"/>
  <c r="F93" i="9" s="1"/>
  <c r="CR82" i="1"/>
  <c r="DD82" i="1" s="1"/>
  <c r="L82" i="9" s="1"/>
  <c r="CP20" i="1"/>
  <c r="DB20" i="1" s="1"/>
  <c r="J20" i="9" s="1"/>
  <c r="CN92" i="1"/>
  <c r="CZ92" i="1" s="1"/>
  <c r="H92" i="9" s="1"/>
  <c r="CM13" i="1"/>
  <c r="CY13" i="1" s="1"/>
  <c r="G13" i="9" s="1"/>
  <c r="CP33" i="1"/>
  <c r="DB33" i="1" s="1"/>
  <c r="J33" i="9" s="1"/>
  <c r="CO58" i="1"/>
  <c r="DA58" i="1" s="1"/>
  <c r="I58" i="9" s="1"/>
  <c r="CK65" i="1"/>
  <c r="CW65" i="1" s="1"/>
  <c r="E65" i="9" s="1"/>
  <c r="CN99" i="1"/>
  <c r="CZ99" i="1" s="1"/>
  <c r="H99" i="9" s="1"/>
  <c r="CO34" i="1"/>
  <c r="DA34" i="1" s="1"/>
  <c r="I34" i="9" s="1"/>
  <c r="CS57" i="1"/>
  <c r="DE57" i="1" s="1"/>
  <c r="M57" i="9" s="1"/>
  <c r="CR55" i="1"/>
  <c r="DD55" i="1" s="1"/>
  <c r="L55" i="9" s="1"/>
  <c r="CP77" i="1"/>
  <c r="DB77" i="1" s="1"/>
  <c r="CO29" i="1"/>
  <c r="DA29" i="1" s="1"/>
  <c r="I29" i="9" s="1"/>
  <c r="CK100" i="1"/>
  <c r="CW100" i="1" s="1"/>
  <c r="E100" i="9" s="1"/>
  <c r="CQ79" i="1"/>
  <c r="DC79" i="1" s="1"/>
  <c r="K79" i="9" s="1"/>
  <c r="CQ96" i="1"/>
  <c r="DC96" i="1" s="1"/>
  <c r="K96" i="9" s="1"/>
  <c r="CV81" i="1"/>
  <c r="DH81" i="1" s="1"/>
  <c r="P81" i="9" s="1"/>
  <c r="CL104" i="1"/>
  <c r="CX104" i="1" s="1"/>
  <c r="F104" i="9" s="1"/>
  <c r="CK79" i="1"/>
  <c r="CW79" i="1" s="1"/>
  <c r="E79" i="9" s="1"/>
  <c r="CL111" i="1"/>
  <c r="CX111" i="1" s="1"/>
  <c r="F111" i="9" s="1"/>
  <c r="CT64" i="1"/>
  <c r="DF64" i="1" s="1"/>
  <c r="N64" i="9" s="1"/>
  <c r="CS72" i="1"/>
  <c r="DE72" i="1" s="1"/>
  <c r="M72" i="9" s="1"/>
  <c r="CR66" i="1"/>
  <c r="DD66" i="1" s="1"/>
  <c r="L66" i="9" s="1"/>
  <c r="CR104" i="1"/>
  <c r="DD104" i="1" s="1"/>
  <c r="L104" i="9" s="1"/>
  <c r="CT50" i="1"/>
  <c r="DF50" i="1" s="1"/>
  <c r="N50" i="9" s="1"/>
  <c r="CR84" i="1"/>
  <c r="DD84" i="1" s="1"/>
  <c r="L84" i="9" s="1"/>
  <c r="CM33" i="1"/>
  <c r="CY33" i="1" s="1"/>
  <c r="G33" i="9" s="1"/>
  <c r="CT76" i="1"/>
  <c r="DF76" i="1" s="1"/>
  <c r="N76" i="9" s="1"/>
  <c r="CS83" i="1"/>
  <c r="DE83" i="1" s="1"/>
  <c r="M83" i="9" s="1"/>
  <c r="CM71" i="1"/>
  <c r="CY71" i="1" s="1"/>
  <c r="G71" i="9" s="1"/>
  <c r="CP28" i="1"/>
  <c r="DB28" i="1" s="1"/>
  <c r="J28" i="9" s="1"/>
  <c r="CS39" i="1"/>
  <c r="DE39" i="1" s="1"/>
  <c r="M39" i="9" s="1"/>
  <c r="CS79" i="1"/>
  <c r="DE79" i="1" s="1"/>
  <c r="M79" i="9" s="1"/>
  <c r="CR114" i="1"/>
  <c r="DD114" i="1" s="1"/>
  <c r="L114" i="9" s="1"/>
  <c r="CT55" i="1"/>
  <c r="DF55" i="1" s="1"/>
  <c r="N55" i="9" s="1"/>
  <c r="CQ9" i="1"/>
  <c r="DC9" i="1" s="1"/>
  <c r="K9" i="9" s="1"/>
  <c r="CK11" i="1"/>
  <c r="CW11" i="1" s="1"/>
  <c r="E11" i="9" s="1"/>
  <c r="CT20" i="1"/>
  <c r="DF20" i="1" s="1"/>
  <c r="N20" i="9" s="1"/>
  <c r="CP27" i="1"/>
  <c r="DB27" i="1" s="1"/>
  <c r="J27" i="9" s="1"/>
  <c r="CP37" i="1"/>
  <c r="DB37" i="1" s="1"/>
  <c r="J37" i="9" s="1"/>
  <c r="CQ26" i="1"/>
  <c r="DC26" i="1" s="1"/>
  <c r="K26" i="9" s="1"/>
  <c r="CL12" i="1"/>
  <c r="CX12" i="1" s="1"/>
  <c r="F12" i="9" s="1"/>
  <c r="CU85" i="1"/>
  <c r="DG85" i="1" s="1"/>
  <c r="O85" i="9" s="1"/>
  <c r="CL42" i="1"/>
  <c r="CX42" i="1" s="1"/>
  <c r="F42" i="9" s="1"/>
  <c r="CT52" i="1"/>
  <c r="DF52" i="1" s="1"/>
  <c r="N52" i="9" s="1"/>
  <c r="CQ32" i="1"/>
  <c r="DC32" i="1" s="1"/>
  <c r="K32" i="9" s="1"/>
  <c r="CU84" i="1"/>
  <c r="DG84" i="1" s="1"/>
  <c r="O84" i="9" s="1"/>
  <c r="CS73" i="1"/>
  <c r="DE73" i="1" s="1"/>
  <c r="M73" i="9" s="1"/>
  <c r="CK7" i="1"/>
  <c r="CW7" i="1" s="1"/>
  <c r="E7" i="9" s="1"/>
  <c r="CP49" i="1"/>
  <c r="DB49" i="1" s="1"/>
  <c r="J49" i="9" s="1"/>
  <c r="CK59" i="1"/>
  <c r="CW59" i="1" s="1"/>
  <c r="E59" i="9" s="1"/>
  <c r="CR89" i="1"/>
  <c r="DD89" i="1" s="1"/>
  <c r="L89" i="9" s="1"/>
  <c r="CV78" i="1"/>
  <c r="DH78" i="1" s="1"/>
  <c r="P78" i="9" s="1"/>
  <c r="CR141" i="1"/>
  <c r="DD141" i="1" s="1"/>
  <c r="L141" i="9" s="1"/>
  <c r="CQ44" i="1"/>
  <c r="DC44" i="1" s="1"/>
  <c r="K44" i="9" s="1"/>
  <c r="CO71" i="1"/>
  <c r="DA71" i="1" s="1"/>
  <c r="I71" i="9" s="1"/>
  <c r="CQ70" i="1"/>
  <c r="DC70" i="1" s="1"/>
  <c r="K70" i="9" s="1"/>
  <c r="CQ48" i="1"/>
  <c r="DC48" i="1" s="1"/>
  <c r="K48" i="9" s="1"/>
  <c r="CK60" i="1"/>
  <c r="CW60" i="1" s="1"/>
  <c r="E60" i="9" s="1"/>
  <c r="CN59" i="1"/>
  <c r="CZ59" i="1" s="1"/>
  <c r="H59" i="9" s="1"/>
  <c r="CK109" i="1"/>
  <c r="CW109" i="1" s="1"/>
  <c r="E109" i="9" s="1"/>
  <c r="CU79" i="1"/>
  <c r="DG79" i="1" s="1"/>
  <c r="O79" i="9" s="1"/>
  <c r="CP46" i="1"/>
  <c r="DB46" i="1" s="1"/>
  <c r="J46" i="9" s="1"/>
  <c r="CU110" i="1"/>
  <c r="DG110" i="1" s="1"/>
  <c r="O110" i="9" s="1"/>
  <c r="CS55" i="1"/>
  <c r="DE55" i="1" s="1"/>
  <c r="M55" i="9" s="1"/>
  <c r="CK141" i="1"/>
  <c r="CW141" i="1" s="1"/>
  <c r="E141" i="9" s="1"/>
  <c r="CT113" i="1"/>
  <c r="DF113" i="1" s="1"/>
  <c r="N113" i="9" s="1"/>
  <c r="CT96" i="1"/>
  <c r="DF96" i="1" s="1"/>
  <c r="N96" i="9" s="1"/>
  <c r="CP40" i="1"/>
  <c r="DB40" i="1" s="1"/>
  <c r="J40" i="9" s="1"/>
  <c r="CV94" i="1"/>
  <c r="DH94" i="1" s="1"/>
  <c r="P94" i="9" s="1"/>
  <c r="CL32" i="1"/>
  <c r="CX32" i="1" s="1"/>
  <c r="F32" i="9" s="1"/>
  <c r="CS93" i="1"/>
  <c r="DE93" i="1" s="1"/>
  <c r="M93" i="9" s="1"/>
  <c r="CP115" i="1"/>
  <c r="DB115" i="1" s="1"/>
  <c r="J115" i="9" s="1"/>
  <c r="CT89" i="1"/>
  <c r="DF89" i="1" s="1"/>
  <c r="N89" i="9" s="1"/>
  <c r="CR52" i="1"/>
  <c r="DD52" i="1" s="1"/>
  <c r="L52" i="9" s="1"/>
  <c r="CQ18" i="1"/>
  <c r="DC18" i="1" s="1"/>
  <c r="K18" i="9" s="1"/>
  <c r="CR106" i="1"/>
  <c r="DD106" i="1" s="1"/>
  <c r="L106" i="9" s="1"/>
  <c r="CR97" i="1"/>
  <c r="DD97" i="1" s="1"/>
  <c r="L97" i="9" s="1"/>
  <c r="CQ45" i="1"/>
  <c r="DC45" i="1" s="1"/>
  <c r="K45" i="9" s="1"/>
  <c r="CQ106" i="1"/>
  <c r="DC106" i="1" s="1"/>
  <c r="K106" i="9" s="1"/>
  <c r="CL69" i="1"/>
  <c r="CX69" i="1" s="1"/>
  <c r="F69" i="9" s="1"/>
  <c r="CR25" i="1"/>
  <c r="DD25" i="1" s="1"/>
  <c r="L25" i="9" s="1"/>
  <c r="CQ73" i="1"/>
  <c r="DC73" i="1" s="1"/>
  <c r="K73" i="9" s="1"/>
  <c r="CP12" i="1"/>
  <c r="DB12" i="1" s="1"/>
  <c r="J12" i="9" s="1"/>
  <c r="CT115" i="1"/>
  <c r="DF115" i="1" s="1"/>
  <c r="N115" i="9" s="1"/>
  <c r="CK61" i="1"/>
  <c r="CW61" i="1" s="1"/>
  <c r="E61" i="9" s="1"/>
  <c r="CR107" i="1"/>
  <c r="DD107" i="1" s="1"/>
  <c r="L107" i="9" s="1"/>
  <c r="CP104" i="1"/>
  <c r="DB104" i="1" s="1"/>
  <c r="J104" i="9" s="1"/>
  <c r="CO60" i="1"/>
  <c r="DA60" i="1" s="1"/>
  <c r="I60" i="9" s="1"/>
  <c r="CT12" i="1"/>
  <c r="DF12" i="1" s="1"/>
  <c r="N12" i="9" s="1"/>
  <c r="CL81" i="1"/>
  <c r="CX81" i="1" s="1"/>
  <c r="F81" i="9" s="1"/>
  <c r="CQ83" i="1"/>
  <c r="DC83" i="1" s="1"/>
  <c r="K83" i="9" s="1"/>
  <c r="CM51" i="1"/>
  <c r="CY51" i="1" s="1"/>
  <c r="G51" i="9" s="1"/>
  <c r="CO85" i="1"/>
  <c r="DA85" i="1" s="1"/>
  <c r="I85" i="9" s="1"/>
  <c r="CR37" i="1"/>
  <c r="DD37" i="1" s="1"/>
  <c r="L37" i="9" s="1"/>
  <c r="CT11" i="1"/>
  <c r="DF11" i="1" s="1"/>
  <c r="N11" i="9" s="1"/>
  <c r="CM85" i="1"/>
  <c r="CY85" i="1" s="1"/>
  <c r="G85" i="9" s="1"/>
  <c r="CM68" i="1"/>
  <c r="CY68" i="1" s="1"/>
  <c r="G68" i="9" s="1"/>
  <c r="CP31" i="1"/>
  <c r="DB31" i="1" s="1"/>
  <c r="J31" i="9" s="1"/>
  <c r="CR47" i="1"/>
  <c r="DD47" i="1" s="1"/>
  <c r="L47" i="9" s="1"/>
  <c r="CP65" i="1"/>
  <c r="DB65" i="1" s="1"/>
  <c r="J65" i="9" s="1"/>
  <c r="CQ55" i="1"/>
  <c r="DC55" i="1" s="1"/>
  <c r="K55" i="9" s="1"/>
  <c r="CT73" i="1"/>
  <c r="DF73" i="1" s="1"/>
  <c r="N73" i="9" s="1"/>
  <c r="CQ24" i="1"/>
  <c r="DC24" i="1" s="1"/>
  <c r="K24" i="9" s="1"/>
  <c r="CP107" i="1"/>
  <c r="DB107" i="1" s="1"/>
  <c r="J107" i="9" s="1"/>
  <c r="CK42" i="1"/>
  <c r="CW42" i="1" s="1"/>
  <c r="E42" i="9" s="1"/>
  <c r="CM59" i="1"/>
  <c r="CY59" i="1" s="1"/>
  <c r="G59" i="9" s="1"/>
  <c r="CT25" i="1"/>
  <c r="DF25" i="1" s="1"/>
  <c r="N25" i="9" s="1"/>
  <c r="CQ57" i="1"/>
  <c r="DC57" i="1" s="1"/>
  <c r="K57" i="9" s="1"/>
  <c r="CS59" i="1"/>
  <c r="DE59" i="1" s="1"/>
  <c r="M59" i="9" s="1"/>
  <c r="CL61" i="1"/>
  <c r="CX61" i="1" s="1"/>
  <c r="F61" i="9" s="1"/>
  <c r="CO54" i="1"/>
  <c r="DA54" i="1" s="1"/>
  <c r="I54" i="9" s="1"/>
  <c r="CQ58" i="1"/>
  <c r="DC58" i="1" s="1"/>
  <c r="K58" i="9" s="1"/>
  <c r="CK51" i="1"/>
  <c r="CW51" i="1" s="1"/>
  <c r="E51" i="9" s="1"/>
  <c r="CR29" i="1"/>
  <c r="DD29" i="1" s="1"/>
  <c r="L29" i="9" s="1"/>
  <c r="CL85" i="1"/>
  <c r="CX85" i="1" s="1"/>
  <c r="F85" i="9" s="1"/>
  <c r="CT6" i="1"/>
  <c r="DF6" i="1" s="1"/>
  <c r="N6" i="9" s="1"/>
  <c r="CS6" i="1"/>
  <c r="DE6" i="1" s="1"/>
  <c r="M6" i="9" s="1"/>
  <c r="CM87" i="1"/>
  <c r="CY87" i="1" s="1"/>
  <c r="G87" i="9" s="1"/>
  <c r="CR24" i="1"/>
  <c r="DD24" i="1" s="1"/>
  <c r="L24" i="9" s="1"/>
  <c r="CO24" i="1"/>
  <c r="DA24" i="1" s="1"/>
  <c r="I24" i="9" s="1"/>
  <c r="CU115" i="1"/>
  <c r="DG115" i="1" s="1"/>
  <c r="O115" i="9" s="1"/>
  <c r="CQ107" i="1"/>
  <c r="DC107" i="1" s="1"/>
  <c r="K107" i="9" s="1"/>
  <c r="CK67" i="1"/>
  <c r="CW67" i="1" s="1"/>
  <c r="E67" i="9" s="1"/>
  <c r="CK94" i="1"/>
  <c r="CW94" i="1" s="1"/>
  <c r="E94" i="9" s="1"/>
  <c r="CS33" i="1"/>
  <c r="DE33" i="1" s="1"/>
  <c r="M33" i="9" s="1"/>
  <c r="CR10" i="1"/>
  <c r="DD10" i="1" s="1"/>
  <c r="L10" i="9" s="1"/>
  <c r="CU8" i="1"/>
  <c r="DG8" i="1" s="1"/>
  <c r="O8" i="9" s="1"/>
  <c r="CU44" i="1"/>
  <c r="DG44" i="1" s="1"/>
  <c r="O44" i="9" s="1"/>
  <c r="CQ41" i="1"/>
  <c r="DC41" i="1" s="1"/>
  <c r="K41" i="9" s="1"/>
  <c r="CR77" i="1"/>
  <c r="DD77" i="1" s="1"/>
  <c r="CT99" i="1"/>
  <c r="DF99" i="1" s="1"/>
  <c r="N99" i="9" s="1"/>
  <c r="CR51" i="1"/>
  <c r="DD51" i="1" s="1"/>
  <c r="L51" i="9" s="1"/>
  <c r="CQ92" i="1"/>
  <c r="DC92" i="1" s="1"/>
  <c r="K92" i="9" s="1"/>
  <c r="CT68" i="1"/>
  <c r="DF68" i="1" s="1"/>
  <c r="N68" i="9" s="1"/>
  <c r="CP109" i="1"/>
  <c r="DB109" i="1" s="1"/>
  <c r="J109" i="9" s="1"/>
  <c r="CR12" i="1"/>
  <c r="DD12" i="1" s="1"/>
  <c r="L12" i="9" s="1"/>
  <c r="CK16" i="1"/>
  <c r="CW16" i="1" s="1"/>
  <c r="E16" i="9" s="1"/>
  <c r="CV26" i="1"/>
  <c r="DH26" i="1" s="1"/>
  <c r="P26" i="9" s="1"/>
  <c r="CM29" i="1"/>
  <c r="CY29" i="1" s="1"/>
  <c r="G29" i="9" s="1"/>
  <c r="CS23" i="1"/>
  <c r="DE23" i="1" s="1"/>
  <c r="M23" i="9" s="1"/>
  <c r="CM6" i="1"/>
  <c r="CY6" i="1" s="1"/>
  <c r="G6" i="9" s="1"/>
  <c r="CS30" i="1"/>
  <c r="DE30" i="1" s="1"/>
  <c r="M30" i="9" s="1"/>
  <c r="CS84" i="1"/>
  <c r="DE84" i="1" s="1"/>
  <c r="M84" i="9" s="1"/>
  <c r="CM40" i="1"/>
  <c r="CY40" i="1" s="1"/>
  <c r="G40" i="9" s="1"/>
  <c r="CR99" i="1"/>
  <c r="DD99" i="1" s="1"/>
  <c r="L99" i="9" s="1"/>
  <c r="CT85" i="1"/>
  <c r="DF85" i="1" s="1"/>
  <c r="N85" i="9" s="1"/>
  <c r="CS65" i="1"/>
  <c r="DE65" i="1" s="1"/>
  <c r="M65" i="9" s="1"/>
  <c r="CS106" i="1"/>
  <c r="DE106" i="1" s="1"/>
  <c r="M106" i="9" s="1"/>
  <c r="CT56" i="1"/>
  <c r="DF56" i="1" s="1"/>
  <c r="N56" i="9" s="1"/>
  <c r="CS85" i="1"/>
  <c r="DE85" i="1" s="1"/>
  <c r="M85" i="9" s="1"/>
  <c r="CR61" i="1"/>
  <c r="DD61" i="1" s="1"/>
  <c r="L61" i="9" s="1"/>
  <c r="CN79" i="1"/>
  <c r="CZ79" i="1" s="1"/>
  <c r="H79" i="9" s="1"/>
  <c r="CP69" i="1"/>
  <c r="DB69" i="1" s="1"/>
  <c r="J69" i="9" s="1"/>
  <c r="CO52" i="1"/>
  <c r="DA52" i="1" s="1"/>
  <c r="I52" i="9" s="1"/>
  <c r="CQ95" i="1"/>
  <c r="DC95" i="1" s="1"/>
  <c r="K95" i="9" s="1"/>
  <c r="CQ97" i="1"/>
  <c r="DC97" i="1" s="1"/>
  <c r="K97" i="9" s="1"/>
  <c r="CT21" i="1"/>
  <c r="DF21" i="1" s="1"/>
  <c r="N21" i="9" s="1"/>
  <c r="CU12" i="1"/>
  <c r="DG12" i="1" s="1"/>
  <c r="O12" i="9" s="1"/>
  <c r="CU100" i="1"/>
  <c r="DG100" i="1" s="1"/>
  <c r="O100" i="9" s="1"/>
  <c r="CK39" i="1"/>
  <c r="CW39" i="1" s="1"/>
  <c r="E39" i="9" s="1"/>
  <c r="CR6" i="1"/>
  <c r="DD6" i="1" s="1"/>
  <c r="L6" i="9" s="1"/>
  <c r="CR65" i="1"/>
  <c r="DD65" i="1" s="1"/>
  <c r="L65" i="9" s="1"/>
  <c r="CK37" i="1"/>
  <c r="CW37" i="1" s="1"/>
  <c r="E37" i="9" s="1"/>
  <c r="CK26" i="1"/>
  <c r="CW26" i="1" s="1"/>
  <c r="E26" i="9" s="1"/>
  <c r="CK44" i="1"/>
  <c r="CW44" i="1" s="1"/>
  <c r="E44" i="9" s="1"/>
  <c r="CK8" i="1"/>
  <c r="CW8" i="1" s="1"/>
  <c r="E8" i="9" s="1"/>
  <c r="CK105" i="1"/>
  <c r="CW105" i="1" s="1"/>
  <c r="E105" i="9" s="1"/>
  <c r="CU16" i="1"/>
  <c r="DG16" i="1" s="1"/>
  <c r="O16" i="9" s="1"/>
  <c r="CP30" i="1"/>
  <c r="DB30" i="1" s="1"/>
  <c r="J30" i="9" s="1"/>
  <c r="CR9" i="1"/>
  <c r="DD9" i="1" s="1"/>
  <c r="L9" i="9" s="1"/>
  <c r="CU52" i="1"/>
  <c r="DG52" i="1" s="1"/>
  <c r="O52" i="9" s="1"/>
  <c r="CT112" i="1"/>
  <c r="DF112" i="1" s="1"/>
  <c r="N112" i="9" s="1"/>
  <c r="CN112" i="1"/>
  <c r="CZ112" i="1" s="1"/>
  <c r="H112" i="9" s="1"/>
  <c r="CS11" i="1"/>
  <c r="DE11" i="1" s="1"/>
  <c r="M11" i="9" s="1"/>
  <c r="CQ52" i="1"/>
  <c r="DC52" i="1" s="1"/>
  <c r="K52" i="9" s="1"/>
  <c r="CU87" i="1"/>
  <c r="DG87" i="1" s="1"/>
  <c r="O87" i="9" s="1"/>
  <c r="CU93" i="1"/>
  <c r="DG93" i="1" s="1"/>
  <c r="O93" i="9" s="1"/>
  <c r="CK85" i="1"/>
  <c r="CW85" i="1" s="1"/>
  <c r="E85" i="9" s="1"/>
  <c r="CP11" i="1"/>
  <c r="DB11" i="1" s="1"/>
  <c r="J11" i="9" s="1"/>
  <c r="CT101" i="1"/>
  <c r="DF101" i="1" s="1"/>
  <c r="N101" i="9" s="1"/>
  <c r="CN55" i="1"/>
  <c r="CZ55" i="1" s="1"/>
  <c r="H55" i="9" s="1"/>
  <c r="CP95" i="1"/>
  <c r="DB95" i="1" s="1"/>
  <c r="J95" i="9" s="1"/>
  <c r="CS28" i="1"/>
  <c r="DE28" i="1" s="1"/>
  <c r="M28" i="9" s="1"/>
  <c r="CQ65" i="1"/>
  <c r="DC65" i="1" s="1"/>
  <c r="K65" i="9" s="1"/>
  <c r="CV42" i="1"/>
  <c r="DH42" i="1" s="1"/>
  <c r="P42" i="9" s="1"/>
  <c r="CS63" i="1"/>
  <c r="DE63" i="1" s="1"/>
  <c r="M63" i="9" s="1"/>
  <c r="CV58" i="1"/>
  <c r="DH58" i="1" s="1"/>
  <c r="P58" i="9" s="1"/>
  <c r="CU43" i="1"/>
  <c r="DG43" i="1" s="1"/>
  <c r="O43" i="9" s="1"/>
  <c r="CR18" i="1"/>
  <c r="DD18" i="1" s="1"/>
  <c r="L18" i="9" s="1"/>
  <c r="CU77" i="1"/>
  <c r="DG77" i="1" s="1"/>
  <c r="CL80" i="1"/>
  <c r="CX80" i="1" s="1"/>
  <c r="F80" i="9" s="1"/>
  <c r="CV48" i="1"/>
  <c r="DH48" i="1" s="1"/>
  <c r="P48" i="9" s="1"/>
  <c r="CT69" i="1"/>
  <c r="DF69" i="1" s="1"/>
  <c r="N69" i="9" s="1"/>
  <c r="CQ10" i="1"/>
  <c r="DC10" i="1" s="1"/>
  <c r="K10" i="9" s="1"/>
  <c r="CT83" i="1"/>
  <c r="DF83" i="1" s="1"/>
  <c r="N83" i="9" s="1"/>
  <c r="CQ88" i="1"/>
  <c r="DC88" i="1" s="1"/>
  <c r="K88" i="9" s="1"/>
  <c r="CR23" i="1"/>
  <c r="DD23" i="1" s="1"/>
  <c r="L23" i="9" s="1"/>
  <c r="CL6" i="1"/>
  <c r="CX6" i="1" s="1"/>
  <c r="F6" i="9" s="1"/>
  <c r="CR50" i="1"/>
  <c r="DD50" i="1" s="1"/>
  <c r="L50" i="9" s="1"/>
  <c r="CM86" i="1"/>
  <c r="CY86" i="1" s="1"/>
  <c r="G86" i="9" s="1"/>
  <c r="CT18" i="1"/>
  <c r="DF18" i="1" s="1"/>
  <c r="N18" i="9" s="1"/>
  <c r="CO70" i="1"/>
  <c r="DA70" i="1" s="1"/>
  <c r="I70" i="9" s="1"/>
  <c r="CV8" i="1"/>
  <c r="DH8" i="1" s="1"/>
  <c r="P8" i="9" s="1"/>
  <c r="CL25" i="1"/>
  <c r="CX25" i="1" s="1"/>
  <c r="F25" i="9" s="1"/>
  <c r="CM62" i="1"/>
  <c r="CY62" i="1" s="1"/>
  <c r="G62" i="9" s="1"/>
  <c r="CM73" i="1"/>
  <c r="CY73" i="1" s="1"/>
  <c r="G73" i="9" s="1"/>
  <c r="CP32" i="1"/>
  <c r="DB32" i="1" s="1"/>
  <c r="J32" i="9" s="1"/>
  <c r="CM53" i="1"/>
  <c r="CY53" i="1" s="1"/>
  <c r="G53" i="9" s="1"/>
  <c r="CP63" i="1"/>
  <c r="DB63" i="1" s="1"/>
  <c r="J63" i="9" s="1"/>
  <c r="CS10" i="1"/>
  <c r="DE10" i="1" s="1"/>
  <c r="M10" i="9" s="1"/>
  <c r="CQ103" i="1"/>
  <c r="DC103" i="1" s="1"/>
  <c r="K103" i="9" s="1"/>
  <c r="CL40" i="1"/>
  <c r="CX40" i="1" s="1"/>
  <c r="F40" i="9" s="1"/>
  <c r="CL79" i="1"/>
  <c r="CX79" i="1" s="1"/>
  <c r="F79" i="9" s="1"/>
  <c r="CL105" i="1"/>
  <c r="CX105" i="1" s="1"/>
  <c r="F105" i="9" s="1"/>
  <c r="CT109" i="1"/>
  <c r="DF109" i="1" s="1"/>
  <c r="N109" i="9" s="1"/>
  <c r="CL92" i="1"/>
  <c r="CX92" i="1" s="1"/>
  <c r="F92" i="9" s="1"/>
  <c r="CN81" i="1"/>
  <c r="CZ81" i="1" s="1"/>
  <c r="H81" i="9" s="1"/>
  <c r="CM81" i="1"/>
  <c r="CY81" i="1" s="1"/>
  <c r="G81" i="9" s="1"/>
  <c r="CV63" i="1"/>
  <c r="DH63" i="1" s="1"/>
  <c r="P63" i="9" s="1"/>
  <c r="CK107" i="1"/>
  <c r="CW107" i="1" s="1"/>
  <c r="E107" i="9" s="1"/>
  <c r="CL50" i="1"/>
  <c r="CX50" i="1" s="1"/>
  <c r="F50" i="9" s="1"/>
  <c r="CK113" i="1"/>
  <c r="CW113" i="1" s="1"/>
  <c r="E113" i="9" s="1"/>
  <c r="CN76" i="1"/>
  <c r="CZ76" i="1" s="1"/>
  <c r="H76" i="9" s="1"/>
  <c r="CV46" i="1"/>
  <c r="DH46" i="1" s="1"/>
  <c r="P46" i="9" s="1"/>
  <c r="CS114" i="1"/>
  <c r="DE114" i="1" s="1"/>
  <c r="M114" i="9" s="1"/>
  <c r="CL115" i="1"/>
  <c r="CX115" i="1" s="1"/>
  <c r="F115" i="9" s="1"/>
  <c r="CR30" i="1"/>
  <c r="DD30" i="1" s="1"/>
  <c r="L30" i="9" s="1"/>
  <c r="CP64" i="1"/>
  <c r="DB64" i="1" s="1"/>
  <c r="J64" i="9" s="1"/>
  <c r="CM92" i="1"/>
  <c r="CY92" i="1" s="1"/>
  <c r="G92" i="9" s="1"/>
  <c r="CO109" i="1"/>
  <c r="DA109" i="1" s="1"/>
  <c r="I109" i="9" s="1"/>
  <c r="CT67" i="1"/>
  <c r="DF67" i="1" s="1"/>
  <c r="N67" i="9" s="1"/>
  <c r="CU68" i="1"/>
  <c r="DG68" i="1" s="1"/>
  <c r="O68" i="9" s="1"/>
  <c r="CP105" i="1"/>
  <c r="DB105" i="1" s="1"/>
  <c r="J105" i="9" s="1"/>
  <c r="CM106" i="1"/>
  <c r="CY106" i="1" s="1"/>
  <c r="G106" i="9" s="1"/>
  <c r="CV40" i="1"/>
  <c r="DH40" i="1" s="1"/>
  <c r="P40" i="9" s="1"/>
  <c r="CM24" i="1"/>
  <c r="CY24" i="1" s="1"/>
  <c r="G24" i="9" s="1"/>
  <c r="CV53" i="1"/>
  <c r="DH53" i="1" s="1"/>
  <c r="P53" i="9" s="1"/>
  <c r="CT35" i="1"/>
  <c r="DF35" i="1" s="1"/>
  <c r="N35" i="9" s="1"/>
  <c r="CS111" i="1"/>
  <c r="DE111" i="1" s="1"/>
  <c r="M111" i="9" s="1"/>
  <c r="CQ12" i="1"/>
  <c r="DC12" i="1" s="1"/>
  <c r="K12" i="9" s="1"/>
  <c r="CO8" i="1"/>
  <c r="DA8" i="1" s="1"/>
  <c r="I8" i="9" s="1"/>
  <c r="CM103" i="1"/>
  <c r="CY103" i="1" s="1"/>
  <c r="G103" i="9" s="1"/>
  <c r="CS18" i="1"/>
  <c r="DE18" i="1" s="1"/>
  <c r="M18" i="9" s="1"/>
  <c r="CL90" i="1"/>
  <c r="CX90" i="1" s="1"/>
  <c r="F90" i="9" s="1"/>
  <c r="CQ86" i="1"/>
  <c r="DC86" i="1" s="1"/>
  <c r="K86" i="9" s="1"/>
  <c r="CQ42" i="1"/>
  <c r="DC42" i="1" s="1"/>
  <c r="K42" i="9" s="1"/>
  <c r="CN29" i="1"/>
  <c r="CZ29" i="1" s="1"/>
  <c r="H29" i="9" s="1"/>
  <c r="CQ113" i="1"/>
  <c r="DC113" i="1" s="1"/>
  <c r="K113" i="9" s="1"/>
  <c r="CL29" i="1"/>
  <c r="CX29" i="1" s="1"/>
  <c r="F29" i="9" s="1"/>
  <c r="CP26" i="1"/>
  <c r="DB26" i="1" s="1"/>
  <c r="J26" i="9" s="1"/>
  <c r="CQ115" i="1"/>
  <c r="DC115" i="1" s="1"/>
  <c r="K115" i="9" s="1"/>
  <c r="CM80" i="1"/>
  <c r="CY80" i="1" s="1"/>
  <c r="G80" i="9" s="1"/>
  <c r="CK63" i="1"/>
  <c r="CW63" i="1" s="1"/>
  <c r="E63" i="9" s="1"/>
  <c r="CR27" i="1"/>
  <c r="DD27" i="1" s="1"/>
  <c r="L27" i="9" s="1"/>
  <c r="CU114" i="1"/>
  <c r="DG114" i="1" s="1"/>
  <c r="O114" i="9" s="1"/>
  <c r="CN43" i="1"/>
  <c r="CZ43" i="1" s="1"/>
  <c r="H43" i="9" s="1"/>
  <c r="CT104" i="1"/>
  <c r="DF104" i="1" s="1"/>
  <c r="N104" i="9" s="1"/>
  <c r="CR41" i="1"/>
  <c r="DD41" i="1" s="1"/>
  <c r="L41" i="9" s="1"/>
  <c r="CV114" i="1"/>
  <c r="DH114" i="1" s="1"/>
  <c r="P114" i="9" s="1"/>
  <c r="CS43" i="1"/>
  <c r="DE43" i="1" s="1"/>
  <c r="M43" i="9" s="1"/>
  <c r="CP87" i="1"/>
  <c r="DB87" i="1" s="1"/>
  <c r="J87" i="9" s="1"/>
  <c r="CS86" i="1"/>
  <c r="DE86" i="1" s="1"/>
  <c r="M86" i="9" s="1"/>
  <c r="CT61" i="1"/>
  <c r="DF61" i="1" s="1"/>
  <c r="N61" i="9" s="1"/>
  <c r="CL45" i="1"/>
  <c r="CX45" i="1" s="1"/>
  <c r="F45" i="9" s="1"/>
  <c r="CO92" i="1"/>
  <c r="DA92" i="1" s="1"/>
  <c r="I92" i="9" s="1"/>
  <c r="CP61" i="1"/>
  <c r="DB61" i="1" s="1"/>
  <c r="J61" i="9" s="1"/>
  <c r="CL101" i="1"/>
  <c r="CX101" i="1" s="1"/>
  <c r="F101" i="9" s="1"/>
  <c r="CK90" i="1"/>
  <c r="CW90" i="1" s="1"/>
  <c r="E90" i="9" s="1"/>
  <c r="CS32" i="1"/>
  <c r="DE32" i="1" s="1"/>
  <c r="M32" i="9" s="1"/>
  <c r="CV67" i="1"/>
  <c r="DH67" i="1" s="1"/>
  <c r="P67" i="9" s="1"/>
  <c r="CT62" i="1"/>
  <c r="DF62" i="1" s="1"/>
  <c r="N62" i="9" s="1"/>
  <c r="CL51" i="1"/>
  <c r="CX51" i="1" s="1"/>
  <c r="F51" i="9" s="1"/>
  <c r="CT17" i="1"/>
  <c r="DF17" i="1" s="1"/>
  <c r="N17" i="9" s="1"/>
  <c r="CO110" i="1"/>
  <c r="DA110" i="1" s="1"/>
  <c r="I110" i="9" s="1"/>
  <c r="CK18" i="1"/>
  <c r="CW18" i="1" s="1"/>
  <c r="E18" i="9" s="1"/>
  <c r="CR34" i="1"/>
  <c r="DD34" i="1" s="1"/>
  <c r="L34" i="9" s="1"/>
  <c r="CK68" i="1"/>
  <c r="CW68" i="1" s="1"/>
  <c r="E68" i="9" s="1"/>
  <c r="CQ22" i="1"/>
  <c r="DC22" i="1" s="1"/>
  <c r="K22" i="9" s="1"/>
  <c r="CM65" i="1"/>
  <c r="CY65" i="1" s="1"/>
  <c r="G65" i="9" s="1"/>
  <c r="CV47" i="1"/>
  <c r="DH47" i="1" s="1"/>
  <c r="P47" i="9" s="1"/>
  <c r="CU107" i="1"/>
  <c r="DG107" i="1" s="1"/>
  <c r="O107" i="9" s="1"/>
  <c r="CU82" i="1"/>
  <c r="DG82" i="1" s="1"/>
  <c r="O82" i="9" s="1"/>
  <c r="CN36" i="1"/>
  <c r="CZ36" i="1" s="1"/>
  <c r="H36" i="9" s="1"/>
  <c r="CV70" i="1"/>
  <c r="DH70" i="1" s="1"/>
  <c r="P70" i="9" s="1"/>
  <c r="CS67" i="1"/>
  <c r="DE67" i="1" s="1"/>
  <c r="M67" i="9" s="1"/>
  <c r="CS47" i="1"/>
  <c r="DE47" i="1" s="1"/>
  <c r="M47" i="9" s="1"/>
  <c r="CS25" i="1"/>
  <c r="DE25" i="1" s="1"/>
  <c r="M25" i="9" s="1"/>
  <c r="CU55" i="1"/>
  <c r="DG55" i="1" s="1"/>
  <c r="O55" i="9" s="1"/>
  <c r="CO99" i="1"/>
  <c r="DA99" i="1" s="1"/>
  <c r="I99" i="9" s="1"/>
  <c r="CL141" i="1"/>
  <c r="CX141" i="1" s="1"/>
  <c r="F141" i="9" s="1"/>
  <c r="CT39" i="1"/>
  <c r="DF39" i="1" s="1"/>
  <c r="N39" i="9" s="1"/>
  <c r="CO106" i="1"/>
  <c r="DA106" i="1" s="1"/>
  <c r="I106" i="9" s="1"/>
  <c r="CK17" i="1"/>
  <c r="CW17" i="1" s="1"/>
  <c r="E17" i="9" s="1"/>
  <c r="CL65" i="1"/>
  <c r="CX65" i="1" s="1"/>
  <c r="F65" i="9" s="1"/>
  <c r="CQ11" i="1"/>
  <c r="DC11" i="1" s="1"/>
  <c r="K11" i="9" s="1"/>
  <c r="CM83" i="1"/>
  <c r="CY83" i="1" s="1"/>
  <c r="G83" i="9" s="1"/>
  <c r="CL28" i="1"/>
  <c r="CX28" i="1" s="1"/>
  <c r="F28" i="9" s="1"/>
  <c r="CP29" i="1"/>
  <c r="DB29" i="1" s="1"/>
  <c r="J29" i="9" s="1"/>
  <c r="CN39" i="1"/>
  <c r="CZ39" i="1" s="1"/>
  <c r="H39" i="9" s="1"/>
  <c r="CS80" i="1"/>
  <c r="DE80" i="1" s="1"/>
  <c r="M80" i="9" s="1"/>
  <c r="CM48" i="1"/>
  <c r="CY48" i="1" s="1"/>
  <c r="G48" i="9" s="1"/>
  <c r="CK77" i="1"/>
  <c r="CW77" i="1" s="1"/>
  <c r="CQ94" i="1"/>
  <c r="DC94" i="1" s="1"/>
  <c r="K94" i="9" s="1"/>
  <c r="CL89" i="1"/>
  <c r="CX89" i="1" s="1"/>
  <c r="F89" i="9" s="1"/>
  <c r="CQ110" i="1"/>
  <c r="DC110" i="1" s="1"/>
  <c r="K110" i="9" s="1"/>
  <c r="CS103" i="1"/>
  <c r="DE103" i="1" s="1"/>
  <c r="M103" i="9" s="1"/>
  <c r="CK64" i="1"/>
  <c r="CW64" i="1" s="1"/>
  <c r="E64" i="9" s="1"/>
  <c r="CS90" i="1"/>
  <c r="DE90" i="1" s="1"/>
  <c r="M90" i="9" s="1"/>
  <c r="CU80" i="1"/>
  <c r="DG80" i="1" s="1"/>
  <c r="O80" i="9" s="1"/>
  <c r="CM44" i="1"/>
  <c r="CY44" i="1" s="1"/>
  <c r="G44" i="9" s="1"/>
  <c r="CL24" i="1"/>
  <c r="CX24" i="1" s="1"/>
  <c r="F24" i="9" s="1"/>
  <c r="CN5" i="1"/>
  <c r="CZ5" i="1" s="1"/>
  <c r="H5" i="9" s="1"/>
  <c r="CN20" i="1"/>
  <c r="CZ20" i="1" s="1"/>
  <c r="H20" i="9" s="1"/>
  <c r="CS141" i="1"/>
  <c r="DE141" i="1" s="1"/>
  <c r="M141" i="9" s="1"/>
  <c r="CP66" i="1"/>
  <c r="DB66" i="1" s="1"/>
  <c r="J66" i="9" s="1"/>
  <c r="CS5" i="1"/>
  <c r="DE5" i="1" s="1"/>
  <c r="M5" i="9" s="1"/>
  <c r="CS60" i="1"/>
  <c r="DE60" i="1" s="1"/>
  <c r="M60" i="9" s="1"/>
  <c r="CN58" i="1"/>
  <c r="CZ58" i="1" s="1"/>
  <c r="H58" i="9" s="1"/>
  <c r="CR73" i="1"/>
  <c r="DD73" i="1" s="1"/>
  <c r="L73" i="9" s="1"/>
  <c r="CK41" i="1"/>
  <c r="CW41" i="1" s="1"/>
  <c r="E41" i="9" s="1"/>
  <c r="CN65" i="1"/>
  <c r="CZ65" i="1" s="1"/>
  <c r="H65" i="9" s="1"/>
  <c r="CR88" i="1"/>
  <c r="DD88" i="1" s="1"/>
  <c r="L88" i="9" s="1"/>
  <c r="CN46" i="1"/>
  <c r="CZ46" i="1" s="1"/>
  <c r="H46" i="9" s="1"/>
  <c r="CP67" i="1"/>
  <c r="DB67" i="1" s="1"/>
  <c r="J67" i="9" s="1"/>
  <c r="CM28" i="1"/>
  <c r="CY28" i="1" s="1"/>
  <c r="G28" i="9" s="1"/>
  <c r="CL59" i="1"/>
  <c r="CX59" i="1" s="1"/>
  <c r="F59" i="9" s="1"/>
  <c r="CN96" i="1"/>
  <c r="CZ96" i="1" s="1"/>
  <c r="H96" i="9" s="1"/>
  <c r="CN35" i="1"/>
  <c r="CZ35" i="1" s="1"/>
  <c r="H35" i="9" s="1"/>
  <c r="CM52" i="1"/>
  <c r="CY52" i="1" s="1"/>
  <c r="G52" i="9" s="1"/>
  <c r="CU108" i="1"/>
  <c r="DG108" i="1" s="1"/>
  <c r="O108" i="9" s="1"/>
  <c r="CS78" i="1"/>
  <c r="DE78" i="1" s="1"/>
  <c r="M78" i="9" s="1"/>
  <c r="CT5" i="1"/>
  <c r="DF5" i="1" s="1"/>
  <c r="N5" i="9" s="1"/>
  <c r="CT108" i="1"/>
  <c r="DF108" i="1" s="1"/>
  <c r="N108" i="9" s="1"/>
  <c r="CU42" i="1"/>
  <c r="DG42" i="1" s="1"/>
  <c r="O42" i="9" s="1"/>
  <c r="CL88" i="1"/>
  <c r="CX88" i="1" s="1"/>
  <c r="F88" i="9" s="1"/>
  <c r="CR45" i="1"/>
  <c r="DD45" i="1" s="1"/>
  <c r="L45" i="9" s="1"/>
  <c r="CL34" i="1"/>
  <c r="CX34" i="1" s="1"/>
  <c r="F34" i="9" s="1"/>
  <c r="CR8" i="1"/>
  <c r="DD8" i="1" s="1"/>
  <c r="L8" i="9" s="1"/>
  <c r="CL75" i="1"/>
  <c r="CX75" i="1" s="1"/>
  <c r="F75" i="9" s="1"/>
  <c r="CT106" i="1"/>
  <c r="DF106" i="1" s="1"/>
  <c r="N106" i="9" s="1"/>
  <c r="CR38" i="1"/>
  <c r="DD38" i="1" s="1"/>
  <c r="L38" i="9" s="1"/>
  <c r="CK12" i="1"/>
  <c r="CW12" i="1" s="1"/>
  <c r="E12" i="9" s="1"/>
  <c r="CL20" i="1"/>
  <c r="CX20" i="1" s="1"/>
  <c r="F20" i="9" s="1"/>
  <c r="CS7" i="1"/>
  <c r="DE7" i="1" s="1"/>
  <c r="M7" i="9" s="1"/>
  <c r="CL108" i="1"/>
  <c r="CX108" i="1" s="1"/>
  <c r="F108" i="9" s="1"/>
  <c r="CP102" i="1"/>
  <c r="DB102" i="1" s="1"/>
  <c r="J102" i="9" s="1"/>
  <c r="CP36" i="1"/>
  <c r="DB36" i="1" s="1"/>
  <c r="J36" i="9" s="1"/>
  <c r="CR112" i="1"/>
  <c r="DD112" i="1" s="1"/>
  <c r="L112" i="9" s="1"/>
  <c r="CN45" i="1"/>
  <c r="CZ45" i="1" s="1"/>
  <c r="H45" i="9" s="1"/>
  <c r="CV54" i="1"/>
  <c r="DH54" i="1" s="1"/>
  <c r="P54" i="9" s="1"/>
  <c r="CS70" i="1"/>
  <c r="DE70" i="1" s="1"/>
  <c r="M70" i="9" s="1"/>
  <c r="CO102" i="1"/>
  <c r="DA102" i="1" s="1"/>
  <c r="I102" i="9" s="1"/>
  <c r="CN67" i="1"/>
  <c r="CZ67" i="1" s="1"/>
  <c r="H67" i="9" s="1"/>
  <c r="CS58" i="1"/>
  <c r="DE58" i="1" s="1"/>
  <c r="M58" i="9" s="1"/>
  <c r="CO112" i="1"/>
  <c r="DA112" i="1" s="1"/>
  <c r="I112" i="9" s="1"/>
  <c r="CK38" i="1"/>
  <c r="CW38" i="1" s="1"/>
  <c r="E38" i="9" s="1"/>
  <c r="CT102" i="1"/>
  <c r="DF102" i="1" s="1"/>
  <c r="N102" i="9" s="1"/>
  <c r="CM9" i="1"/>
  <c r="CY9" i="1" s="1"/>
  <c r="G9" i="9" s="1"/>
  <c r="CS8" i="1"/>
  <c r="DE8" i="1" s="1"/>
  <c r="M8" i="9" s="1"/>
  <c r="CM90" i="1"/>
  <c r="CY90" i="1" s="1"/>
  <c r="G90" i="9" s="1"/>
  <c r="CK13" i="1"/>
  <c r="CW13" i="1" s="1"/>
  <c r="E13" i="9" s="1"/>
  <c r="CV66" i="1"/>
  <c r="DH66" i="1" s="1"/>
  <c r="P66" i="9" s="1"/>
  <c r="CR28" i="1"/>
  <c r="DD28" i="1" s="1"/>
  <c r="L28" i="9" s="1"/>
  <c r="CK24" i="1"/>
  <c r="CW24" i="1" s="1"/>
  <c r="E24" i="9" s="1"/>
  <c r="CK10" i="1"/>
  <c r="CW10" i="1" s="1"/>
  <c r="E10" i="9" s="1"/>
  <c r="CK92" i="1"/>
  <c r="CW92" i="1" s="1"/>
  <c r="E92" i="9" s="1"/>
  <c r="CL55" i="1"/>
  <c r="CX55" i="1" s="1"/>
  <c r="F55" i="9" s="1"/>
  <c r="CL62" i="1"/>
  <c r="CX62" i="1" s="1"/>
  <c r="F62" i="9" s="1"/>
  <c r="CS49" i="1"/>
  <c r="DE49" i="1" s="1"/>
  <c r="M49" i="9" s="1"/>
  <c r="CS51" i="1"/>
  <c r="DE51" i="1" s="1"/>
  <c r="M51" i="9" s="1"/>
  <c r="CU99" i="1"/>
  <c r="DG99" i="1" s="1"/>
  <c r="O99" i="9" s="1"/>
  <c r="CR72" i="1"/>
  <c r="DD72" i="1" s="1"/>
  <c r="L72" i="9" s="1"/>
  <c r="CL31" i="1"/>
  <c r="CX31" i="1" s="1"/>
  <c r="F31" i="9" s="1"/>
  <c r="CR74" i="1"/>
  <c r="DD74" i="1" s="1"/>
  <c r="L74" i="9" s="1"/>
  <c r="CQ40" i="1"/>
  <c r="DC40" i="1" s="1"/>
  <c r="K40" i="9" s="1"/>
  <c r="CU89" i="1"/>
  <c r="DG89" i="1" s="1"/>
  <c r="O89" i="9" s="1"/>
  <c r="CP108" i="1"/>
  <c r="DB108" i="1" s="1"/>
  <c r="J108" i="9" s="1"/>
  <c r="CN61" i="1"/>
  <c r="CZ61" i="1" s="1"/>
  <c r="H61" i="9" s="1"/>
  <c r="CV62" i="1"/>
  <c r="DH62" i="1" s="1"/>
  <c r="P62" i="9" s="1"/>
  <c r="CR111" i="1"/>
  <c r="DD111" i="1" s="1"/>
  <c r="L111" i="9" s="1"/>
  <c r="CQ38" i="1"/>
  <c r="DC38" i="1" s="1"/>
  <c r="K38" i="9" s="1"/>
  <c r="CP94" i="1"/>
  <c r="DB94" i="1" s="1"/>
  <c r="J94" i="9" s="1"/>
  <c r="CP25" i="1"/>
  <c r="DB25" i="1" s="1"/>
  <c r="J25" i="9" s="1"/>
  <c r="CT49" i="1"/>
  <c r="DF49" i="1" s="1"/>
  <c r="N49" i="9" s="1"/>
  <c r="CV22" i="1"/>
  <c r="DH22" i="1" s="1"/>
  <c r="P22" i="9" s="1"/>
  <c r="CK22" i="1"/>
  <c r="CW22" i="1" s="1"/>
  <c r="E22" i="9" s="1"/>
  <c r="CO84" i="1"/>
  <c r="DA84" i="1" s="1"/>
  <c r="I84" i="9" s="1"/>
  <c r="CR101" i="1"/>
  <c r="DD101" i="1" s="1"/>
  <c r="L101" i="9" s="1"/>
  <c r="CM72" i="1"/>
  <c r="CY72" i="1" s="1"/>
  <c r="G72" i="9" s="1"/>
  <c r="CR94" i="1"/>
  <c r="DD94" i="1" s="1"/>
  <c r="L94" i="9" s="1"/>
  <c r="CN44" i="1"/>
  <c r="CZ44" i="1" s="1"/>
  <c r="H44" i="9" s="1"/>
  <c r="CK81" i="1"/>
  <c r="CW81" i="1" s="1"/>
  <c r="E81" i="9" s="1"/>
  <c r="CL17" i="1"/>
  <c r="CX17" i="1" s="1"/>
  <c r="F17" i="9" s="1"/>
  <c r="CQ76" i="1"/>
  <c r="DC76" i="1" s="1"/>
  <c r="K76" i="9" s="1"/>
  <c r="CN12" i="1"/>
  <c r="CZ12" i="1" s="1"/>
  <c r="H12" i="9" s="1"/>
  <c r="CM77" i="1"/>
  <c r="CY77" i="1" s="1"/>
  <c r="CV71" i="1"/>
  <c r="DH71" i="1" s="1"/>
  <c r="P71" i="9" s="1"/>
  <c r="CS101" i="1"/>
  <c r="DE101" i="1" s="1"/>
  <c r="M101" i="9" s="1"/>
  <c r="CV45" i="1"/>
  <c r="DH45" i="1" s="1"/>
  <c r="P45" i="9" s="1"/>
  <c r="CU112" i="1"/>
  <c r="DG112" i="1" s="1"/>
  <c r="O112" i="9" s="1"/>
  <c r="CU102" i="1"/>
  <c r="DG102" i="1" s="1"/>
  <c r="O102" i="9" s="1"/>
  <c r="CL112" i="1"/>
  <c r="CX112" i="1" s="1"/>
  <c r="F112" i="9" s="1"/>
  <c r="CO11" i="1"/>
  <c r="DA11" i="1" s="1"/>
  <c r="I11" i="9" s="1"/>
  <c r="CU90" i="1"/>
  <c r="DG90" i="1" s="1"/>
  <c r="O90" i="9" s="1"/>
  <c r="CN13" i="1"/>
  <c r="CZ13" i="1" s="1"/>
  <c r="H13" i="9" s="1"/>
  <c r="CM26" i="1"/>
  <c r="CY26" i="1" s="1"/>
  <c r="G26" i="9" s="1"/>
  <c r="CU111" i="1"/>
  <c r="DG111" i="1" s="1"/>
  <c r="O111" i="9" s="1"/>
  <c r="CO49" i="1"/>
  <c r="DA49" i="1" s="1"/>
  <c r="I49" i="9" s="1"/>
  <c r="CN115" i="1"/>
  <c r="CZ115" i="1" s="1"/>
  <c r="H115" i="9" s="1"/>
  <c r="CM30" i="1"/>
  <c r="CY30" i="1" s="1"/>
  <c r="G30" i="9" s="1"/>
  <c r="CT95" i="1"/>
  <c r="DF95" i="1" s="1"/>
  <c r="N95" i="9" s="1"/>
  <c r="CT58" i="1"/>
  <c r="DF58" i="1" s="1"/>
  <c r="N58" i="9" s="1"/>
  <c r="CO91" i="1"/>
  <c r="DA91" i="1" s="1"/>
  <c r="I91" i="9" s="1"/>
  <c r="CN53" i="1"/>
  <c r="CZ53" i="1" s="1"/>
  <c r="H53" i="9" s="1"/>
  <c r="CV108" i="1"/>
  <c r="DH108" i="1" s="1"/>
  <c r="P108" i="9" s="1"/>
  <c r="CK57" i="1"/>
  <c r="CW57" i="1" s="1"/>
  <c r="E57" i="9" s="1"/>
  <c r="CM39" i="1"/>
  <c r="CY39" i="1" s="1"/>
  <c r="G39" i="9" s="1"/>
  <c r="CU74" i="1"/>
  <c r="DG74" i="1" s="1"/>
  <c r="O74" i="9" s="1"/>
  <c r="CO20" i="1"/>
  <c r="DA20" i="1" s="1"/>
  <c r="I20" i="9" s="1"/>
  <c r="CK33" i="1"/>
  <c r="CW33" i="1" s="1"/>
  <c r="E33" i="9" s="1"/>
  <c r="CQ29" i="1"/>
  <c r="DC29" i="1" s="1"/>
  <c r="K29" i="9" s="1"/>
  <c r="CU45" i="1"/>
  <c r="DG45" i="1" s="1"/>
  <c r="O45" i="9" s="1"/>
  <c r="CP84" i="1"/>
  <c r="DB84" i="1" s="1"/>
  <c r="J84" i="9" s="1"/>
  <c r="CS99" i="1"/>
  <c r="DE99" i="1" s="1"/>
  <c r="M99" i="9" s="1"/>
  <c r="CV65" i="1"/>
  <c r="DH65" i="1" s="1"/>
  <c r="P65" i="9" s="1"/>
  <c r="CN88" i="1"/>
  <c r="CZ88" i="1" s="1"/>
  <c r="H88" i="9" s="1"/>
  <c r="CU35" i="1"/>
  <c r="DG35" i="1" s="1"/>
  <c r="O35" i="9" s="1"/>
  <c r="CP7" i="1"/>
  <c r="DB7" i="1" s="1"/>
  <c r="J7" i="9" s="1"/>
  <c r="CO28" i="1"/>
  <c r="DA28" i="1" s="1"/>
  <c r="I28" i="9" s="1"/>
  <c r="CK83" i="1"/>
  <c r="CW83" i="1" s="1"/>
  <c r="E83" i="9" s="1"/>
  <c r="CM63" i="1"/>
  <c r="CY63" i="1" s="1"/>
  <c r="G63" i="9" s="1"/>
  <c r="CM27" i="1"/>
  <c r="CY27" i="1" s="1"/>
  <c r="G27" i="9" s="1"/>
  <c r="CS71" i="1"/>
  <c r="DE71" i="1" s="1"/>
  <c r="M71" i="9" s="1"/>
  <c r="CN9" i="1"/>
  <c r="CZ9" i="1" s="1"/>
  <c r="H9" i="9" s="1"/>
  <c r="CV96" i="1"/>
  <c r="DH96" i="1" s="1"/>
  <c r="P96" i="9" s="1"/>
  <c r="CN8" i="1"/>
  <c r="CZ8" i="1" s="1"/>
  <c r="H8" i="9" s="1"/>
  <c r="CV64" i="1"/>
  <c r="DH64" i="1" s="1"/>
  <c r="P64" i="9" s="1"/>
  <c r="CN104" i="1"/>
  <c r="CZ104" i="1" s="1"/>
  <c r="H104" i="9" s="1"/>
  <c r="CQ82" i="1"/>
  <c r="DC82" i="1" s="1"/>
  <c r="K82" i="9" s="1"/>
  <c r="CP83" i="1"/>
  <c r="DB83" i="1" s="1"/>
  <c r="J83" i="9" s="1"/>
  <c r="CO63" i="1"/>
  <c r="DA63" i="1" s="1"/>
  <c r="I63" i="9" s="1"/>
  <c r="CL8" i="1"/>
  <c r="CX8" i="1" s="1"/>
  <c r="F8" i="9" s="1"/>
  <c r="CL53" i="1"/>
  <c r="CX53" i="1" s="1"/>
  <c r="F53" i="9" s="1"/>
  <c r="CN97" i="1"/>
  <c r="CZ97" i="1" s="1"/>
  <c r="H97" i="9" s="1"/>
  <c r="CU94" i="1"/>
  <c r="DG94" i="1" s="1"/>
  <c r="O94" i="9" s="1"/>
  <c r="CO103" i="1"/>
  <c r="DA103" i="1" s="1"/>
  <c r="I103" i="9" s="1"/>
  <c r="CP42" i="1"/>
  <c r="DB42" i="1" s="1"/>
  <c r="J42" i="9" s="1"/>
  <c r="CU60" i="1"/>
  <c r="DG60" i="1" s="1"/>
  <c r="O60" i="9" s="1"/>
  <c r="CV95" i="1"/>
  <c r="DH95" i="1" s="1"/>
  <c r="P95" i="9" s="1"/>
  <c r="CP75" i="1"/>
  <c r="DB75" i="1" s="1"/>
  <c r="J75" i="9" s="1"/>
  <c r="CL39" i="1"/>
  <c r="CX39" i="1" s="1"/>
  <c r="F39" i="9" s="1"/>
  <c r="CO111" i="1"/>
  <c r="DA111" i="1" s="1"/>
  <c r="I111" i="9" s="1"/>
  <c r="CL46" i="1"/>
  <c r="CX46" i="1" s="1"/>
  <c r="F46" i="9" s="1"/>
  <c r="CO72" i="1"/>
  <c r="DA72" i="1" s="1"/>
  <c r="I72" i="9" s="1"/>
  <c r="CL77" i="1"/>
  <c r="CX77" i="1" s="1"/>
  <c r="CN75" i="1"/>
  <c r="CZ75" i="1" s="1"/>
  <c r="H75" i="9" s="1"/>
  <c r="CO88" i="1"/>
  <c r="DA88" i="1" s="1"/>
  <c r="I88" i="9" s="1"/>
  <c r="CP60" i="1"/>
  <c r="DB60" i="1" s="1"/>
  <c r="J60" i="9" s="1"/>
  <c r="CU67" i="1"/>
  <c r="DG67" i="1" s="1"/>
  <c r="O67" i="9" s="1"/>
  <c r="CK27" i="1"/>
  <c r="CW27" i="1" s="1"/>
  <c r="E27" i="9" s="1"/>
  <c r="CV41" i="1"/>
  <c r="DH41" i="1" s="1"/>
  <c r="P41" i="9" s="1"/>
  <c r="CL56" i="1"/>
  <c r="CX56" i="1" s="1"/>
  <c r="F56" i="9" s="1"/>
  <c r="CN34" i="1"/>
  <c r="CZ34" i="1" s="1"/>
  <c r="H34" i="9" s="1"/>
  <c r="CU10" i="1"/>
  <c r="DG10" i="1" s="1"/>
  <c r="O10" i="9" s="1"/>
  <c r="CV6" i="1"/>
  <c r="DH6" i="1" s="1"/>
  <c r="P6" i="9" s="1"/>
  <c r="CQ109" i="1"/>
  <c r="DC109" i="1" s="1"/>
  <c r="K109" i="9" s="1"/>
  <c r="CN90" i="1"/>
  <c r="CZ90" i="1" s="1"/>
  <c r="H90" i="9" s="1"/>
  <c r="CO33" i="1"/>
  <c r="DA33" i="1" s="1"/>
  <c r="I33" i="9" s="1"/>
  <c r="CO96" i="1"/>
  <c r="DA96" i="1" s="1"/>
  <c r="I96" i="9" s="1"/>
  <c r="CO104" i="1"/>
  <c r="DA104" i="1" s="1"/>
  <c r="I104" i="9" s="1"/>
  <c r="CM98" i="1"/>
  <c r="CY98" i="1" s="1"/>
  <c r="G98" i="9" s="1"/>
  <c r="CK9" i="1"/>
  <c r="CW9" i="1" s="1"/>
  <c r="E9" i="9" s="1"/>
  <c r="CR91" i="1"/>
  <c r="DD91" i="1" s="1"/>
  <c r="L91" i="9" s="1"/>
  <c r="CR113" i="1"/>
  <c r="DD113" i="1" s="1"/>
  <c r="L113" i="9" s="1"/>
  <c r="CO80" i="1"/>
  <c r="DA80" i="1" s="1"/>
  <c r="I80" i="9" s="1"/>
  <c r="CO113" i="1"/>
  <c r="DA113" i="1" s="1"/>
  <c r="I113" i="9" s="1"/>
  <c r="CN11" i="1"/>
  <c r="CZ11" i="1" s="1"/>
  <c r="H11" i="9" s="1"/>
  <c r="CV105" i="1"/>
  <c r="DH105" i="1" s="1"/>
  <c r="P105" i="9" s="1"/>
  <c r="CU78" i="1"/>
  <c r="DG78" i="1" s="1"/>
  <c r="O78" i="9" s="1"/>
  <c r="CM67" i="1"/>
  <c r="CY67" i="1" s="1"/>
  <c r="G67" i="9" s="1"/>
  <c r="CN48" i="1"/>
  <c r="CZ48" i="1" s="1"/>
  <c r="H48" i="9" s="1"/>
  <c r="CP73" i="1"/>
  <c r="DB73" i="1" s="1"/>
  <c r="J73" i="9" s="1"/>
  <c r="CQ108" i="1"/>
  <c r="DC108" i="1" s="1"/>
  <c r="K108" i="9" s="1"/>
  <c r="CN69" i="1"/>
  <c r="CZ69" i="1" s="1"/>
  <c r="H69" i="9" s="1"/>
  <c r="CQ34" i="1"/>
  <c r="DC34" i="1" s="1"/>
  <c r="K34" i="9" s="1"/>
  <c r="CK112" i="1"/>
  <c r="CW112" i="1" s="1"/>
  <c r="E112" i="9" s="1"/>
  <c r="CM64" i="1"/>
  <c r="CY64" i="1" s="1"/>
  <c r="G64" i="9" s="1"/>
  <c r="CN50" i="1"/>
  <c r="CZ50" i="1" s="1"/>
  <c r="H50" i="9" s="1"/>
  <c r="CQ27" i="1"/>
  <c r="DC27" i="1" s="1"/>
  <c r="K27" i="9" s="1"/>
  <c r="CR26" i="1"/>
  <c r="DD26" i="1" s="1"/>
  <c r="L26" i="9" s="1"/>
  <c r="CO12" i="1"/>
  <c r="DA12" i="1" s="1"/>
  <c r="I12" i="9" s="1"/>
  <c r="CV112" i="1"/>
  <c r="DH112" i="1" s="1"/>
  <c r="P112" i="9" s="1"/>
  <c r="CR22" i="1"/>
  <c r="DD22" i="1" s="1"/>
  <c r="L22" i="9" s="1"/>
  <c r="CS113" i="1"/>
  <c r="DE113" i="1" s="1"/>
  <c r="M113" i="9" s="1"/>
  <c r="CM23" i="1"/>
  <c r="CY23" i="1" s="1"/>
  <c r="G23" i="9" s="1"/>
  <c r="CO74" i="1"/>
  <c r="DA74" i="1" s="1"/>
  <c r="I74" i="9" s="1"/>
  <c r="CK53" i="1"/>
  <c r="CW53" i="1" s="1"/>
  <c r="E53" i="9" s="1"/>
  <c r="CO37" i="1"/>
  <c r="DA37" i="1" s="1"/>
  <c r="I37" i="9" s="1"/>
  <c r="CT28" i="1"/>
  <c r="DF28" i="1" s="1"/>
  <c r="N28" i="9" s="1"/>
  <c r="CO6" i="1"/>
  <c r="DA6" i="1" s="1"/>
  <c r="I6" i="9" s="1"/>
  <c r="CN7" i="1"/>
  <c r="CZ7" i="1" s="1"/>
  <c r="H7" i="9" s="1"/>
  <c r="CV39" i="1"/>
  <c r="DH39" i="1" s="1"/>
  <c r="P39" i="9" s="1"/>
  <c r="CM102" i="1"/>
  <c r="CY102" i="1" s="1"/>
  <c r="G102" i="9" s="1"/>
  <c r="CP39" i="1"/>
  <c r="DB39" i="1" s="1"/>
  <c r="J39" i="9" s="1"/>
  <c r="CR59" i="1"/>
  <c r="DD59" i="1" s="1"/>
  <c r="L59" i="9" s="1"/>
  <c r="CT27" i="1"/>
  <c r="DF27" i="1" s="1"/>
  <c r="N27" i="9" s="1"/>
  <c r="CQ60" i="1"/>
  <c r="DC60" i="1" s="1"/>
  <c r="K60" i="9" s="1"/>
  <c r="CQ85" i="1"/>
  <c r="DC85" i="1" s="1"/>
  <c r="K85" i="9" s="1"/>
  <c r="CK55" i="1"/>
  <c r="CW55" i="1" s="1"/>
  <c r="E55" i="9" s="1"/>
  <c r="CU72" i="1"/>
  <c r="DG72" i="1" s="1"/>
  <c r="O72" i="9" s="1"/>
  <c r="CU57" i="1"/>
  <c r="DG57" i="1" s="1"/>
  <c r="O57" i="9" s="1"/>
  <c r="CN25" i="1"/>
  <c r="CZ25" i="1" s="1"/>
  <c r="H25" i="9" s="1"/>
  <c r="CP85" i="1"/>
  <c r="DB85" i="1" s="1"/>
  <c r="J85" i="9" s="1"/>
  <c r="CN100" i="1"/>
  <c r="CZ100" i="1" s="1"/>
  <c r="H100" i="9" s="1"/>
  <c r="CR35" i="1"/>
  <c r="DD35" i="1" s="1"/>
  <c r="L35" i="9" s="1"/>
  <c r="CL13" i="1"/>
  <c r="CX13" i="1" s="1"/>
  <c r="F13" i="9" s="1"/>
  <c r="CV115" i="1"/>
  <c r="DH115" i="1" s="1"/>
  <c r="P115" i="9" s="1"/>
  <c r="CP50" i="1"/>
  <c r="DB50" i="1" s="1"/>
  <c r="J50" i="9" s="1"/>
  <c r="CM8" i="1"/>
  <c r="CY8" i="1" s="1"/>
  <c r="G8" i="9" s="1"/>
  <c r="CV57" i="1"/>
  <c r="DH57" i="1" s="1"/>
  <c r="P57" i="9" s="1"/>
  <c r="CO9" i="1"/>
  <c r="DA9" i="1" s="1"/>
  <c r="I9" i="9" s="1"/>
  <c r="CT23" i="1"/>
  <c r="DF23" i="1" s="1"/>
  <c r="N23" i="9" s="1"/>
  <c r="CV91" i="1"/>
  <c r="DH91" i="1" s="1"/>
  <c r="P91" i="9" s="1"/>
  <c r="CV101" i="1"/>
  <c r="DH101" i="1" s="1"/>
  <c r="P101" i="9" s="1"/>
  <c r="CN22" i="1"/>
  <c r="CZ22" i="1" s="1"/>
  <c r="H22" i="9" s="1"/>
  <c r="CV36" i="1"/>
  <c r="DH36" i="1" s="1"/>
  <c r="P36" i="9" s="1"/>
  <c r="CK88" i="1"/>
  <c r="CW88" i="1" s="1"/>
  <c r="E88" i="9" s="1"/>
  <c r="CL16" i="1"/>
  <c r="CX16" i="1" s="1"/>
  <c r="F16" i="9" s="1"/>
  <c r="CL103" i="1"/>
  <c r="CX103" i="1" s="1"/>
  <c r="F103" i="9" s="1"/>
  <c r="CN30" i="1"/>
  <c r="CZ30" i="1" s="1"/>
  <c r="H30" i="9" s="1"/>
  <c r="CS9" i="1"/>
  <c r="DE9" i="1" s="1"/>
  <c r="M9" i="9" s="1"/>
  <c r="CO73" i="1"/>
  <c r="DA73" i="1" s="1"/>
  <c r="I73" i="9" s="1"/>
  <c r="CU56" i="1"/>
  <c r="DG56" i="1" s="1"/>
  <c r="O56" i="9" s="1"/>
  <c r="CP54" i="1"/>
  <c r="DB54" i="1" s="1"/>
  <c r="J54" i="9" s="1"/>
  <c r="CL107" i="1"/>
  <c r="CX107" i="1" s="1"/>
  <c r="F107" i="9" s="1"/>
  <c r="CO93" i="1"/>
  <c r="DA93" i="1" s="1"/>
  <c r="I93" i="9" s="1"/>
  <c r="CL27" i="1"/>
  <c r="CX27" i="1" s="1"/>
  <c r="F27" i="9" s="1"/>
  <c r="CM78" i="1"/>
  <c r="CY78" i="1" s="1"/>
  <c r="G78" i="9" s="1"/>
  <c r="CU106" i="1"/>
  <c r="DG106" i="1" s="1"/>
  <c r="O106" i="9" s="1"/>
  <c r="CT74" i="1"/>
  <c r="DF74" i="1" s="1"/>
  <c r="N74" i="9" s="1"/>
  <c r="CM12" i="1"/>
  <c r="CY12" i="1" s="1"/>
  <c r="G12" i="9" s="1"/>
  <c r="CO79" i="1"/>
  <c r="DA79" i="1" s="1"/>
  <c r="I79" i="9" s="1"/>
  <c r="CO55" i="1"/>
  <c r="DA55" i="1" s="1"/>
  <c r="I55" i="9" s="1"/>
  <c r="CO42" i="1"/>
  <c r="DA42" i="1" s="1"/>
  <c r="I42" i="9" s="1"/>
  <c r="CT110" i="1"/>
  <c r="DF110" i="1" s="1"/>
  <c r="N110" i="9" s="1"/>
  <c r="CP10" i="1"/>
  <c r="DB10" i="1" s="1"/>
  <c r="J10" i="9" s="1"/>
  <c r="CQ101" i="1"/>
  <c r="DC101" i="1" s="1"/>
  <c r="K101" i="9" s="1"/>
  <c r="CM88" i="1"/>
  <c r="CY88" i="1" s="1"/>
  <c r="G88" i="9" s="1"/>
  <c r="CN110" i="1"/>
  <c r="CZ110" i="1" s="1"/>
  <c r="H110" i="9" s="1"/>
  <c r="CQ56" i="1"/>
  <c r="DC56" i="1" s="1"/>
  <c r="K56" i="9" s="1"/>
  <c r="CM113" i="1"/>
  <c r="CY113" i="1" s="1"/>
  <c r="G113" i="9" s="1"/>
  <c r="CU49" i="1"/>
  <c r="DG49" i="1" s="1"/>
  <c r="O49" i="9" s="1"/>
  <c r="CN108" i="1"/>
  <c r="CZ108" i="1" s="1"/>
  <c r="H108" i="9" s="1"/>
  <c r="CM70" i="1"/>
  <c r="CY70" i="1" s="1"/>
  <c r="G70" i="9" s="1"/>
  <c r="CV31" i="1"/>
  <c r="DH31" i="1" s="1"/>
  <c r="P31" i="9" s="1"/>
  <c r="CO68" i="1"/>
  <c r="DA68" i="1" s="1"/>
  <c r="I68" i="9" s="1"/>
  <c r="CU73" i="1"/>
  <c r="DG73" i="1" s="1"/>
  <c r="O73" i="9" s="1"/>
  <c r="CM14" i="1"/>
  <c r="CY14" i="1" s="1"/>
  <c r="G14" i="9" s="1"/>
  <c r="CV100" i="1"/>
  <c r="DH100" i="1" s="1"/>
  <c r="P100" i="9" s="1"/>
  <c r="CR44" i="1"/>
  <c r="DD44" i="1" s="1"/>
  <c r="L44" i="9" s="1"/>
  <c r="CT37" i="1"/>
  <c r="DF37" i="1" s="1"/>
  <c r="N37" i="9" s="1"/>
  <c r="CM38" i="1"/>
  <c r="CY38" i="1" s="1"/>
  <c r="G38" i="9" s="1"/>
  <c r="CV9" i="1"/>
  <c r="DH9" i="1" s="1"/>
  <c r="P9" i="9" s="1"/>
  <c r="CS87" i="1"/>
  <c r="DE87" i="1" s="1"/>
  <c r="M87" i="9" s="1"/>
  <c r="CQ17" i="1"/>
  <c r="DC17" i="1" s="1"/>
  <c r="K17" i="9" s="1"/>
  <c r="CM31" i="1"/>
  <c r="CY31" i="1" s="1"/>
  <c r="G31" i="9" s="1"/>
  <c r="CO67" i="1"/>
  <c r="DA67" i="1" s="1"/>
  <c r="I67" i="9" s="1"/>
  <c r="CO45" i="1"/>
  <c r="DA45" i="1" s="1"/>
  <c r="I45" i="9" s="1"/>
  <c r="CO5" i="1"/>
  <c r="DA5" i="1" s="1"/>
  <c r="I5" i="9" s="1"/>
  <c r="CO141" i="1"/>
  <c r="DA141" i="1" s="1"/>
  <c r="I141" i="9" s="1"/>
  <c r="CM5" i="1"/>
  <c r="CY5" i="1" s="1"/>
  <c r="G5" i="9" s="1"/>
  <c r="CU86" i="1"/>
  <c r="DG86" i="1" s="1"/>
  <c r="O86" i="9" s="1"/>
  <c r="CU64" i="1"/>
  <c r="DG64" i="1" s="1"/>
  <c r="O64" i="9" s="1"/>
  <c r="CM111" i="1"/>
  <c r="CY111" i="1" s="1"/>
  <c r="G111" i="9" s="1"/>
  <c r="CS14" i="1"/>
  <c r="DE14" i="1" s="1"/>
  <c r="M14" i="9" s="1"/>
  <c r="CU54" i="1"/>
  <c r="DG54" i="1" s="1"/>
  <c r="O54" i="9" s="1"/>
  <c r="CS50" i="1"/>
  <c r="DE50" i="1" s="1"/>
  <c r="M50" i="9" s="1"/>
  <c r="CU71" i="1"/>
  <c r="DG71" i="1" s="1"/>
  <c r="O71" i="9" s="1"/>
  <c r="CK20" i="1"/>
  <c r="CW20" i="1" s="1"/>
  <c r="E20" i="9" s="1"/>
  <c r="CV76" i="1"/>
  <c r="DH76" i="1" s="1"/>
  <c r="P76" i="9" s="1"/>
  <c r="CM89" i="1"/>
  <c r="CY89" i="1" s="1"/>
  <c r="G89" i="9" s="1"/>
  <c r="CU50" i="1"/>
  <c r="DG50" i="1" s="1"/>
  <c r="O50" i="9" s="1"/>
  <c r="CS46" i="1"/>
  <c r="DE46" i="1" s="1"/>
  <c r="M46" i="9" s="1"/>
  <c r="CL86" i="1"/>
  <c r="CX86" i="1" s="1"/>
  <c r="F86" i="9" s="1"/>
  <c r="CL49" i="1"/>
  <c r="CX49" i="1" s="1"/>
  <c r="F49" i="9" s="1"/>
  <c r="CL67" i="1"/>
  <c r="CX67" i="1" s="1"/>
  <c r="F67" i="9" s="1"/>
  <c r="CN49" i="1"/>
  <c r="CZ49" i="1" s="1"/>
  <c r="H49" i="9" s="1"/>
  <c r="CN91" i="1"/>
  <c r="CZ91" i="1" s="1"/>
  <c r="H91" i="9" s="1"/>
  <c r="CN23" i="1"/>
  <c r="CZ23" i="1" s="1"/>
  <c r="H23" i="9" s="1"/>
  <c r="CL30" i="1"/>
  <c r="CX30" i="1" s="1"/>
  <c r="F30" i="9" s="1"/>
  <c r="CU40" i="1"/>
  <c r="DG40" i="1" s="1"/>
  <c r="O40" i="9" s="1"/>
  <c r="CT33" i="1"/>
  <c r="DF33" i="1" s="1"/>
  <c r="N33" i="9" s="1"/>
  <c r="CU21" i="1"/>
  <c r="DG21" i="1" s="1"/>
  <c r="O21" i="9" s="1"/>
  <c r="CM110" i="1"/>
  <c r="CY110" i="1" s="1"/>
  <c r="G110" i="9" s="1"/>
  <c r="CN93" i="1"/>
  <c r="CZ93" i="1" s="1"/>
  <c r="H93" i="9" s="1"/>
  <c r="CM45" i="1"/>
  <c r="CY45" i="1" s="1"/>
  <c r="G45" i="9" s="1"/>
  <c r="CQ47" i="1"/>
  <c r="DC47" i="1" s="1"/>
  <c r="K47" i="9" s="1"/>
  <c r="CU24" i="1"/>
  <c r="DG24" i="1" s="1"/>
  <c r="O24" i="9" s="1"/>
  <c r="CN94" i="1"/>
  <c r="CZ94" i="1" s="1"/>
  <c r="H94" i="9" s="1"/>
  <c r="CP106" i="1"/>
  <c r="DB106" i="1" s="1"/>
  <c r="J106" i="9" s="1"/>
  <c r="CM7" i="1"/>
  <c r="CY7" i="1" s="1"/>
  <c r="G7" i="9" s="1"/>
  <c r="CU7" i="1"/>
  <c r="DG7" i="1" s="1"/>
  <c r="O7" i="9" s="1"/>
  <c r="CV61" i="1"/>
  <c r="DH61" i="1" s="1"/>
  <c r="P61" i="9" s="1"/>
  <c r="CN41" i="1"/>
  <c r="CZ41" i="1" s="1"/>
  <c r="H41" i="9" s="1"/>
  <c r="CS100" i="1"/>
  <c r="DE100" i="1" s="1"/>
  <c r="M100" i="9" s="1"/>
  <c r="CT44" i="1"/>
  <c r="DF44" i="1" s="1"/>
  <c r="N44" i="9" s="1"/>
  <c r="CQ91" i="1"/>
  <c r="DC91" i="1" s="1"/>
  <c r="K91" i="9" s="1"/>
  <c r="CV80" i="1"/>
  <c r="DH80" i="1" s="1"/>
  <c r="P80" i="9" s="1"/>
  <c r="CV35" i="1"/>
  <c r="DH35" i="1" s="1"/>
  <c r="P35" i="9" s="1"/>
  <c r="CN37" i="1"/>
  <c r="CZ37" i="1" s="1"/>
  <c r="H37" i="9" s="1"/>
  <c r="CQ6" i="1"/>
  <c r="DC6" i="1" s="1"/>
  <c r="K6" i="9" s="1"/>
  <c r="CT63" i="1"/>
  <c r="DF63" i="1" s="1"/>
  <c r="N63" i="9" s="1"/>
  <c r="CL54" i="1"/>
  <c r="CX54" i="1" s="1"/>
  <c r="F54" i="9" s="1"/>
  <c r="CV104" i="1"/>
  <c r="DH104" i="1" s="1"/>
  <c r="P104" i="9" s="1"/>
  <c r="CN68" i="1"/>
  <c r="CZ68" i="1" s="1"/>
  <c r="H68" i="9" s="1"/>
  <c r="CP71" i="1"/>
  <c r="DB71" i="1" s="1"/>
  <c r="J71" i="9" s="1"/>
  <c r="CK104" i="1"/>
  <c r="CW104" i="1" s="1"/>
  <c r="E104" i="9" s="1"/>
  <c r="CL9" i="1"/>
  <c r="CX9" i="1" s="1"/>
  <c r="F9" i="9" s="1"/>
  <c r="CL64" i="1"/>
  <c r="CX64" i="1" s="1"/>
  <c r="F64" i="9" s="1"/>
  <c r="CN6" i="1"/>
  <c r="CZ6" i="1" s="1"/>
  <c r="H6" i="9" s="1"/>
  <c r="CK47" i="1"/>
  <c r="CW47" i="1" s="1"/>
  <c r="E47" i="9" s="1"/>
  <c r="CV32" i="1"/>
  <c r="DH32" i="1" s="1"/>
  <c r="P32" i="9" s="1"/>
  <c r="CR14" i="1"/>
  <c r="DD14" i="1" s="1"/>
  <c r="L14" i="9" s="1"/>
  <c r="CM104" i="1"/>
  <c r="CY104" i="1" s="1"/>
  <c r="G104" i="9" s="1"/>
  <c r="CU29" i="1"/>
  <c r="DG29" i="1" s="1"/>
  <c r="O29" i="9" s="1"/>
  <c r="CU39" i="1"/>
  <c r="DG39" i="1" s="1"/>
  <c r="O39" i="9" s="1"/>
  <c r="CL71" i="1"/>
  <c r="CX71" i="1" s="1"/>
  <c r="F71" i="9" s="1"/>
  <c r="CM55" i="1"/>
  <c r="CY55" i="1" s="1"/>
  <c r="G55" i="9" s="1"/>
  <c r="CU105" i="1"/>
  <c r="DG105" i="1" s="1"/>
  <c r="O105" i="9" s="1"/>
  <c r="CS48" i="1"/>
  <c r="DE48" i="1" s="1"/>
  <c r="M48" i="9" s="1"/>
  <c r="CL23" i="1"/>
  <c r="CX23" i="1" s="1"/>
  <c r="F23" i="9" s="1"/>
  <c r="CP55" i="1"/>
  <c r="DB55" i="1" s="1"/>
  <c r="J55" i="9" s="1"/>
  <c r="CM10" i="1"/>
  <c r="CY10" i="1" s="1"/>
  <c r="G10" i="9" s="1"/>
  <c r="CO21" i="1"/>
  <c r="DA21" i="1" s="1"/>
  <c r="I21" i="9" s="1"/>
  <c r="CO26" i="1"/>
  <c r="DA26" i="1" s="1"/>
  <c r="I26" i="9" s="1"/>
  <c r="CM46" i="1"/>
  <c r="CY46" i="1" s="1"/>
  <c r="G46" i="9" s="1"/>
  <c r="CR53" i="1"/>
  <c r="DD53" i="1" s="1"/>
  <c r="L53" i="9" s="1"/>
  <c r="CP52" i="1"/>
  <c r="DB52" i="1" s="1"/>
  <c r="J52" i="9" s="1"/>
  <c r="CR110" i="1"/>
  <c r="DD110" i="1" s="1"/>
  <c r="L110" i="9" s="1"/>
  <c r="CK98" i="1"/>
  <c r="CW98" i="1" s="1"/>
  <c r="E98" i="9" s="1"/>
  <c r="CS82" i="1"/>
  <c r="DE82" i="1" s="1"/>
  <c r="M82" i="9" s="1"/>
  <c r="CL38" i="1"/>
  <c r="CX38" i="1" s="1"/>
  <c r="F38" i="9" s="1"/>
  <c r="CU9" i="1"/>
  <c r="DG9" i="1" s="1"/>
  <c r="O9" i="9" s="1"/>
  <c r="CP44" i="1"/>
  <c r="DB44" i="1" s="1"/>
  <c r="J44" i="9" s="1"/>
  <c r="CT34" i="1"/>
  <c r="DF34" i="1" s="1"/>
  <c r="N34" i="9" s="1"/>
  <c r="CR31" i="1"/>
  <c r="DD31" i="1" s="1"/>
  <c r="L31" i="9" s="1"/>
  <c r="CU76" i="1"/>
  <c r="DG76" i="1" s="1"/>
  <c r="O76" i="9" s="1"/>
  <c r="CP24" i="1"/>
  <c r="DB24" i="1" s="1"/>
  <c r="J24" i="9" s="1"/>
  <c r="CQ99" i="1"/>
  <c r="DC99" i="1" s="1"/>
  <c r="K99" i="9" s="1"/>
  <c r="CM93" i="1"/>
  <c r="CY93" i="1" s="1"/>
  <c r="G93" i="9" s="1"/>
  <c r="CM25" i="1"/>
  <c r="CY25" i="1" s="1"/>
  <c r="G25" i="9" s="1"/>
  <c r="CV7" i="1"/>
  <c r="DH7" i="1" s="1"/>
  <c r="P7" i="9" s="1"/>
  <c r="CT100" i="1"/>
  <c r="DF100" i="1" s="1"/>
  <c r="N100" i="9" s="1"/>
  <c r="CU28" i="1"/>
  <c r="DG28" i="1" s="1"/>
  <c r="O28" i="9" s="1"/>
  <c r="CN33" i="1"/>
  <c r="CZ33" i="1" s="1"/>
  <c r="H33" i="9" s="1"/>
  <c r="CV10" i="1"/>
  <c r="DH10" i="1" s="1"/>
  <c r="P10" i="9" s="1"/>
  <c r="CT78" i="1"/>
  <c r="DF78" i="1" s="1"/>
  <c r="N78" i="9" s="1"/>
  <c r="CL76" i="1"/>
  <c r="CX76" i="1" s="1"/>
  <c r="F76" i="9" s="1"/>
  <c r="CR96" i="1"/>
  <c r="DD96" i="1" s="1"/>
  <c r="L96" i="9" s="1"/>
  <c r="CK111" i="1"/>
  <c r="CW111" i="1" s="1"/>
  <c r="E111" i="9" s="1"/>
  <c r="CN111" i="1"/>
  <c r="CZ111" i="1" s="1"/>
  <c r="H111" i="9" s="1"/>
  <c r="CU25" i="1"/>
  <c r="DG25" i="1" s="1"/>
  <c r="O25" i="9" s="1"/>
  <c r="CU63" i="1"/>
  <c r="DG63" i="1" s="1"/>
  <c r="O63" i="9" s="1"/>
  <c r="CV79" i="1"/>
  <c r="DH79" i="1" s="1"/>
  <c r="P79" i="9" s="1"/>
  <c r="CL14" i="1"/>
  <c r="CX14" i="1" s="1"/>
  <c r="F14" i="9" s="1"/>
  <c r="CO95" i="1"/>
  <c r="DA95" i="1" s="1"/>
  <c r="I95" i="9" s="1"/>
  <c r="CM69" i="1"/>
  <c r="CY69" i="1" s="1"/>
  <c r="G69" i="9" s="1"/>
  <c r="CM66" i="1"/>
  <c r="CY66" i="1" s="1"/>
  <c r="G66" i="9" s="1"/>
  <c r="CS54" i="1"/>
  <c r="DE54" i="1" s="1"/>
  <c r="M54" i="9" s="1"/>
  <c r="CK82" i="1"/>
  <c r="CW82" i="1" s="1"/>
  <c r="E82" i="9" s="1"/>
  <c r="CN66" i="1"/>
  <c r="CZ66" i="1" s="1"/>
  <c r="H66" i="9" s="1"/>
  <c r="CO23" i="1"/>
  <c r="DA23" i="1" s="1"/>
  <c r="I23" i="9" s="1"/>
  <c r="CU30" i="1"/>
  <c r="DG30" i="1" s="1"/>
  <c r="O30" i="9" s="1"/>
  <c r="CV33" i="1"/>
  <c r="DH33" i="1" s="1"/>
  <c r="P33" i="9" s="1"/>
  <c r="CV88" i="1"/>
  <c r="DH88" i="1" s="1"/>
  <c r="P88" i="9" s="1"/>
  <c r="CN141" i="1"/>
  <c r="CZ141" i="1" s="1"/>
  <c r="H141" i="9" s="1"/>
  <c r="CV56" i="1"/>
  <c r="DH56" i="1" s="1"/>
  <c r="P56" i="9" s="1"/>
  <c r="CT97" i="1"/>
  <c r="DF97" i="1" s="1"/>
  <c r="N97" i="9" s="1"/>
  <c r="CK84" i="1"/>
  <c r="CW84" i="1" s="1"/>
  <c r="E84" i="9" s="1"/>
  <c r="CL41" i="1"/>
  <c r="CX41" i="1" s="1"/>
  <c r="F41" i="9" s="1"/>
  <c r="CV74" i="1"/>
  <c r="DH74" i="1" s="1"/>
  <c r="P74" i="9" s="1"/>
  <c r="CU17" i="1"/>
  <c r="DG17" i="1" s="1"/>
  <c r="O17" i="9" s="1"/>
  <c r="CV52" i="1"/>
  <c r="DH52" i="1" s="1"/>
  <c r="P52" i="9" s="1"/>
  <c r="CQ84" i="1"/>
  <c r="DC84" i="1" s="1"/>
  <c r="K84" i="9" s="1"/>
  <c r="CM36" i="1"/>
  <c r="CY36" i="1" s="1"/>
  <c r="G36" i="9" s="1"/>
  <c r="CV12" i="1"/>
  <c r="DH12" i="1" s="1"/>
  <c r="P12" i="9" s="1"/>
  <c r="CO47" i="1"/>
  <c r="DA47" i="1" s="1"/>
  <c r="I47" i="9" s="1"/>
  <c r="CP6" i="1"/>
  <c r="DB6" i="1" s="1"/>
  <c r="J6" i="9" s="1"/>
  <c r="CR43" i="1"/>
  <c r="DD43" i="1" s="1"/>
  <c r="L43" i="9" s="1"/>
  <c r="CV69" i="1"/>
  <c r="DH69" i="1" s="1"/>
  <c r="P69" i="9" s="1"/>
  <c r="CL114" i="1"/>
  <c r="CX114" i="1" s="1"/>
  <c r="F114" i="9" s="1"/>
  <c r="CL18" i="1"/>
  <c r="CX18" i="1" s="1"/>
  <c r="F18" i="9" s="1"/>
  <c r="CV85" i="1"/>
  <c r="DH85" i="1" s="1"/>
  <c r="P85" i="9" s="1"/>
  <c r="CP76" i="1"/>
  <c r="DB76" i="1" s="1"/>
  <c r="J76" i="9" s="1"/>
  <c r="CR87" i="1"/>
  <c r="DD87" i="1" s="1"/>
  <c r="L87" i="9" s="1"/>
  <c r="CS77" i="1"/>
  <c r="DE77" i="1" s="1"/>
  <c r="CV72" i="1"/>
  <c r="DH72" i="1" s="1"/>
  <c r="P72" i="9" s="1"/>
  <c r="CP58" i="1"/>
  <c r="DB58" i="1" s="1"/>
  <c r="J58" i="9" s="1"/>
  <c r="CO100" i="1"/>
  <c r="DA100" i="1" s="1"/>
  <c r="I100" i="9" s="1"/>
  <c r="CK93" i="1"/>
  <c r="CW93" i="1" s="1"/>
  <c r="E93" i="9" s="1"/>
  <c r="CP88" i="1"/>
  <c r="DB88" i="1" s="1"/>
  <c r="J88" i="9" s="1"/>
  <c r="CL21" i="1"/>
  <c r="CX21" i="1" s="1"/>
  <c r="F21" i="9" s="1"/>
  <c r="CM95" i="1"/>
  <c r="CY95" i="1" s="1"/>
  <c r="G95" i="9" s="1"/>
  <c r="CQ54" i="1"/>
  <c r="DC54" i="1" s="1"/>
  <c r="K54" i="9" s="1"/>
  <c r="CN38" i="1"/>
  <c r="CZ38" i="1" s="1"/>
  <c r="H38" i="9" s="1"/>
  <c r="CL52" i="1"/>
  <c r="CX52" i="1" s="1"/>
  <c r="F52" i="9" s="1"/>
  <c r="CN74" i="1"/>
  <c r="CZ74" i="1" s="1"/>
  <c r="H74" i="9" s="1"/>
  <c r="CV103" i="1"/>
  <c r="DH103" i="1" s="1"/>
  <c r="P103" i="9" s="1"/>
  <c r="CN31" i="1"/>
  <c r="CZ31" i="1" s="1"/>
  <c r="H31" i="9" s="1"/>
  <c r="CS22" i="1"/>
  <c r="DE22" i="1" s="1"/>
  <c r="M22" i="9" s="1"/>
  <c r="CK73" i="1"/>
  <c r="CW73" i="1" s="1"/>
  <c r="E73" i="9" s="1"/>
  <c r="CM32" i="1"/>
  <c r="CY32" i="1" s="1"/>
  <c r="G32" i="9" s="1"/>
  <c r="CR62" i="1"/>
  <c r="DD62" i="1" s="1"/>
  <c r="L62" i="9" s="1"/>
  <c r="CR68" i="1"/>
  <c r="DD68" i="1" s="1"/>
  <c r="L68" i="9" s="1"/>
  <c r="CQ100" i="1"/>
  <c r="DC100" i="1" s="1"/>
  <c r="K100" i="9" s="1"/>
  <c r="CQ67" i="1"/>
  <c r="DC67" i="1" s="1"/>
  <c r="K67" i="9" s="1"/>
  <c r="CU6" i="1"/>
  <c r="DG6" i="1" s="1"/>
  <c r="O6" i="9" s="1"/>
  <c r="CU96" i="1"/>
  <c r="DG96" i="1" s="1"/>
  <c r="O96" i="9" s="1"/>
  <c r="CS68" i="1"/>
  <c r="DE68" i="1" s="1"/>
  <c r="M68" i="9" s="1"/>
  <c r="CT31" i="1"/>
  <c r="DF31" i="1" s="1"/>
  <c r="N31" i="9" s="1"/>
  <c r="CS53" i="1"/>
  <c r="DE53" i="1" s="1"/>
  <c r="M53" i="9" s="1"/>
  <c r="CU91" i="1"/>
  <c r="DG91" i="1" s="1"/>
  <c r="O91" i="9" s="1"/>
  <c r="CU14" i="1"/>
  <c r="DG14" i="1" s="1"/>
  <c r="O14" i="9" s="1"/>
  <c r="CP103" i="1"/>
  <c r="DB103" i="1" s="1"/>
  <c r="J103" i="9" s="1"/>
  <c r="CQ23" i="1"/>
  <c r="DC23" i="1" s="1"/>
  <c r="K23" i="9" s="1"/>
  <c r="CL98" i="1"/>
  <c r="CX98" i="1" s="1"/>
  <c r="F98" i="9" s="1"/>
  <c r="CL36" i="1"/>
  <c r="CX36" i="1" s="1"/>
  <c r="F36" i="9" s="1"/>
  <c r="CP22" i="1"/>
  <c r="DB22" i="1" s="1"/>
  <c r="J22" i="9" s="1"/>
  <c r="CL48" i="1"/>
  <c r="CX48" i="1" s="1"/>
  <c r="F48" i="9" s="1"/>
  <c r="CM11" i="1"/>
  <c r="CY11" i="1" s="1"/>
  <c r="G11" i="9" s="1"/>
  <c r="CL22" i="1"/>
  <c r="CX22" i="1" s="1"/>
  <c r="F22" i="9" s="1"/>
  <c r="CM43" i="1"/>
  <c r="CY43" i="1" s="1"/>
  <c r="G43" i="9" s="1"/>
  <c r="CT79" i="1"/>
  <c r="DF79" i="1" s="1"/>
  <c r="N79" i="9" s="1"/>
  <c r="CN105" i="1"/>
  <c r="CZ105" i="1" s="1"/>
  <c r="H105" i="9" s="1"/>
  <c r="CR60" i="1"/>
  <c r="DD60" i="1" s="1"/>
  <c r="L60" i="9" s="1"/>
  <c r="CM79" i="1"/>
  <c r="CY79" i="1" s="1"/>
  <c r="G79" i="9" s="1"/>
  <c r="CN103" i="1"/>
  <c r="CZ103" i="1" s="1"/>
  <c r="H103" i="9" s="1"/>
  <c r="CK89" i="1"/>
  <c r="CW89" i="1" s="1"/>
  <c r="E89" i="9" s="1"/>
  <c r="CV28" i="1"/>
  <c r="DH28" i="1" s="1"/>
  <c r="P28" i="9" s="1"/>
  <c r="CM141" i="1"/>
  <c r="CY141" i="1" s="1"/>
  <c r="G141" i="9" s="1"/>
  <c r="CL10" i="1"/>
  <c r="CX10" i="1" s="1"/>
  <c r="F10" i="9" s="1"/>
  <c r="CL106" i="1"/>
  <c r="CX106" i="1" s="1"/>
  <c r="F106" i="9" s="1"/>
  <c r="CV24" i="1"/>
  <c r="DH24" i="1" s="1"/>
  <c r="P24" i="9" s="1"/>
  <c r="CS35" i="1"/>
  <c r="DE35" i="1" s="1"/>
  <c r="M35" i="9" s="1"/>
  <c r="CN84" i="1"/>
  <c r="CZ84" i="1" s="1"/>
  <c r="H84" i="9" s="1"/>
  <c r="CT70" i="1"/>
  <c r="DF70" i="1" s="1"/>
  <c r="N70" i="9" s="1"/>
  <c r="CQ5" i="1"/>
  <c r="DC5" i="1" s="1"/>
  <c r="K5" i="9" s="1"/>
  <c r="CV89" i="1"/>
  <c r="DH89" i="1" s="1"/>
  <c r="P89" i="9" s="1"/>
  <c r="CK54" i="1"/>
  <c r="CW54" i="1" s="1"/>
  <c r="E54" i="9" s="1"/>
  <c r="CK6" i="1"/>
  <c r="CW6" i="1" s="1"/>
  <c r="E6" i="9" s="1"/>
  <c r="CN32" i="1"/>
  <c r="CZ32" i="1" s="1"/>
  <c r="H32" i="9" s="1"/>
  <c r="CL109" i="1"/>
  <c r="CX109" i="1" s="1"/>
  <c r="F109" i="9" s="1"/>
  <c r="CU69" i="1"/>
  <c r="DG69" i="1" s="1"/>
  <c r="O69" i="9" s="1"/>
  <c r="CK28" i="1"/>
  <c r="CW28" i="1" s="1"/>
  <c r="E28" i="9" s="1"/>
  <c r="CQ71" i="1"/>
  <c r="DC71" i="1" s="1"/>
  <c r="K71" i="9" s="1"/>
  <c r="CQ21" i="1"/>
  <c r="DC21" i="1" s="1"/>
  <c r="K21" i="9" s="1"/>
  <c r="CV29" i="1"/>
  <c r="DH29" i="1" s="1"/>
  <c r="P29" i="9" s="1"/>
  <c r="CO108" i="1"/>
  <c r="DA108" i="1" s="1"/>
  <c r="I108" i="9" s="1"/>
  <c r="CN27" i="1"/>
  <c r="CZ27" i="1" s="1"/>
  <c r="H27" i="9" s="1"/>
  <c r="CN60" i="1"/>
  <c r="CZ60" i="1" s="1"/>
  <c r="H60" i="9" s="1"/>
  <c r="CT65" i="1"/>
  <c r="DF65" i="1" s="1"/>
  <c r="N65" i="9" s="1"/>
  <c r="CP5" i="1"/>
  <c r="DB5" i="1" s="1"/>
  <c r="J5" i="9" s="1"/>
  <c r="CK70" i="1"/>
  <c r="CW70" i="1" s="1"/>
  <c r="E70" i="9" s="1"/>
  <c r="CV13" i="1"/>
  <c r="DH13" i="1" s="1"/>
  <c r="P13" i="9" s="1"/>
  <c r="CP8" i="1"/>
  <c r="DB8" i="1" s="1"/>
  <c r="J8" i="9" s="1"/>
  <c r="CK48" i="1"/>
  <c r="CW48" i="1" s="1"/>
  <c r="E48" i="9" s="1"/>
  <c r="CU23" i="1"/>
  <c r="DG23" i="1" s="1"/>
  <c r="O23" i="9" s="1"/>
  <c r="CV5" i="1"/>
  <c r="DH5" i="1" s="1"/>
  <c r="P5" i="9" s="1"/>
  <c r="CV99" i="1"/>
  <c r="DH99" i="1" s="1"/>
  <c r="P99" i="9" s="1"/>
  <c r="CN102" i="1"/>
  <c r="CZ102" i="1" s="1"/>
  <c r="H102" i="9" s="1"/>
  <c r="CS107" i="1"/>
  <c r="DE107" i="1" s="1"/>
  <c r="M107" i="9" s="1"/>
  <c r="CK96" i="1"/>
  <c r="CW96" i="1" s="1"/>
  <c r="E96" i="9" s="1"/>
  <c r="CR86" i="1"/>
  <c r="DD86" i="1" s="1"/>
  <c r="L86" i="9" s="1"/>
  <c r="CN95" i="1"/>
  <c r="CZ95" i="1" s="1"/>
  <c r="H95" i="9" s="1"/>
  <c r="CK72" i="1"/>
  <c r="CW72" i="1" s="1"/>
  <c r="E72" i="9" s="1"/>
  <c r="CU92" i="1"/>
  <c r="DG92" i="1" s="1"/>
  <c r="O92" i="9" s="1"/>
  <c r="CL44" i="1"/>
  <c r="CX44" i="1" s="1"/>
  <c r="F44" i="9" s="1"/>
  <c r="CU53" i="1"/>
  <c r="DG53" i="1" s="1"/>
  <c r="O53" i="9" s="1"/>
  <c r="CN18" i="1"/>
  <c r="CZ18" i="1" s="1"/>
  <c r="H18" i="9" s="1"/>
  <c r="CT71" i="1"/>
  <c r="DF71" i="1" s="1"/>
  <c r="N71" i="9" s="1"/>
  <c r="CP74" i="1"/>
  <c r="DB74" i="1" s="1"/>
  <c r="J74" i="9" s="1"/>
  <c r="CV113" i="1"/>
  <c r="DH113" i="1" s="1"/>
  <c r="P113" i="9" s="1"/>
  <c r="CK62" i="1"/>
  <c r="CW62" i="1" s="1"/>
  <c r="E62" i="9" s="1"/>
  <c r="CL96" i="1"/>
  <c r="CX96" i="1" s="1"/>
  <c r="F96" i="9" s="1"/>
  <c r="CV84" i="1"/>
  <c r="DH84" i="1" s="1"/>
  <c r="P84" i="9" s="1"/>
  <c r="CQ80" i="1"/>
  <c r="DC80" i="1" s="1"/>
  <c r="K80" i="9" s="1"/>
  <c r="CR115" i="1"/>
  <c r="DD115" i="1" s="1"/>
  <c r="L115" i="9" s="1"/>
  <c r="CP97" i="1"/>
  <c r="DB97" i="1" s="1"/>
  <c r="J97" i="9" s="1"/>
  <c r="CV75" i="1"/>
  <c r="DH75" i="1" s="1"/>
  <c r="P75" i="9" s="1"/>
  <c r="CS45" i="1"/>
  <c r="DE45" i="1" s="1"/>
  <c r="M45" i="9" s="1"/>
  <c r="CL47" i="1"/>
  <c r="CX47" i="1" s="1"/>
  <c r="F47" i="9" s="1"/>
  <c r="CN70" i="1"/>
  <c r="CZ70" i="1" s="1"/>
  <c r="H70" i="9" s="1"/>
  <c r="CM20" i="1"/>
  <c r="CY20" i="1" s="1"/>
  <c r="G20" i="9" s="1"/>
  <c r="CN80" i="1"/>
  <c r="CZ80" i="1" s="1"/>
  <c r="H80" i="9" s="1"/>
  <c r="CR85" i="1"/>
  <c r="DD85" i="1" s="1"/>
  <c r="L85" i="9" s="1"/>
  <c r="CU46" i="1"/>
  <c r="DG46" i="1" s="1"/>
  <c r="O46" i="9" s="1"/>
  <c r="CT32" i="1"/>
  <c r="DF32" i="1" s="1"/>
  <c r="N32" i="9" s="1"/>
  <c r="CN72" i="1"/>
  <c r="CZ72" i="1" s="1"/>
  <c r="H72" i="9" s="1"/>
  <c r="CR103" i="1"/>
  <c r="DD103" i="1" s="1"/>
  <c r="L103" i="9" s="1"/>
  <c r="CM96" i="1"/>
  <c r="CY96" i="1" s="1"/>
  <c r="G96" i="9" s="1"/>
  <c r="CU109" i="1"/>
  <c r="DG109" i="1" s="1"/>
  <c r="O109" i="9" s="1"/>
  <c r="CQ112" i="1"/>
  <c r="DC112" i="1" s="1"/>
  <c r="K112" i="9" s="1"/>
  <c r="CV110" i="1"/>
  <c r="DH110" i="1" s="1"/>
  <c r="P110" i="9" s="1"/>
  <c r="CL91" i="1"/>
  <c r="CX91" i="1" s="1"/>
  <c r="F91" i="9" s="1"/>
  <c r="CO101" i="1"/>
  <c r="DA101" i="1" s="1"/>
  <c r="I101" i="9" s="1"/>
  <c r="CQ16" i="1"/>
  <c r="DC16" i="1" s="1"/>
  <c r="K16" i="9" s="1"/>
  <c r="CV77" i="1"/>
  <c r="DH77" i="1" s="1"/>
  <c r="CK58" i="1"/>
  <c r="CW58" i="1" s="1"/>
  <c r="E58" i="9" s="1"/>
  <c r="CO66" i="1"/>
  <c r="DA66" i="1" s="1"/>
  <c r="I66" i="9" s="1"/>
  <c r="CK69" i="1"/>
  <c r="CW69" i="1" s="1"/>
  <c r="E69" i="9" s="1"/>
  <c r="CU103" i="1"/>
  <c r="DG103" i="1" s="1"/>
  <c r="O103" i="9" s="1"/>
  <c r="CS76" i="1"/>
  <c r="DE76" i="1" s="1"/>
  <c r="M76" i="9" s="1"/>
  <c r="CP34" i="1"/>
  <c r="DB34" i="1" s="1"/>
  <c r="J34" i="9" s="1"/>
  <c r="CR70" i="1"/>
  <c r="DD70" i="1" s="1"/>
  <c r="L70" i="9" s="1"/>
  <c r="CU104" i="1"/>
  <c r="DG104" i="1" s="1"/>
  <c r="O104" i="9" s="1"/>
  <c r="CO13" i="1"/>
  <c r="DA13" i="1" s="1"/>
  <c r="I13" i="9" s="1"/>
  <c r="CP111" i="1"/>
  <c r="DB111" i="1" s="1"/>
  <c r="J111" i="9" s="1"/>
  <c r="CO59" i="1"/>
  <c r="DA59" i="1" s="1"/>
  <c r="I59" i="9" s="1"/>
  <c r="CU97" i="1"/>
  <c r="DG97" i="1" s="1"/>
  <c r="O97" i="9" s="1"/>
  <c r="CN106" i="1"/>
  <c r="CZ106" i="1" s="1"/>
  <c r="H106" i="9" s="1"/>
  <c r="CP112" i="1"/>
  <c r="DB112" i="1" s="1"/>
  <c r="J112" i="9" s="1"/>
  <c r="CM101" i="1"/>
  <c r="CY101" i="1" s="1"/>
  <c r="G101" i="9" s="1"/>
  <c r="CP47" i="1"/>
  <c r="DB47" i="1" s="1"/>
  <c r="J47" i="9" s="1"/>
  <c r="CM49" i="1"/>
  <c r="CY49" i="1" s="1"/>
  <c r="G49" i="9" s="1"/>
  <c r="CK40" i="1"/>
  <c r="CW40" i="1" s="1"/>
  <c r="E40" i="9" s="1"/>
  <c r="CN78" i="1"/>
  <c r="CZ78" i="1" s="1"/>
  <c r="H78" i="9" s="1"/>
  <c r="CR7" i="1"/>
  <c r="DD7" i="1" s="1"/>
  <c r="L7" i="9" s="1"/>
  <c r="CO82" i="1"/>
  <c r="DA82" i="1" s="1"/>
  <c r="I82" i="9" s="1"/>
  <c r="CR39" i="1"/>
  <c r="DD39" i="1" s="1"/>
  <c r="L39" i="9" s="1"/>
  <c r="CV60" i="1"/>
  <c r="DH60" i="1" s="1"/>
  <c r="P60" i="9" s="1"/>
  <c r="CO27" i="1"/>
  <c r="DA27" i="1" s="1"/>
  <c r="I27" i="9" s="1"/>
  <c r="CR76" i="1"/>
  <c r="DD76" i="1" s="1"/>
  <c r="L76" i="9" s="1"/>
  <c r="CU81" i="1"/>
  <c r="DG81" i="1" s="1"/>
  <c r="O81" i="9" s="1"/>
  <c r="CQ69" i="1"/>
  <c r="DC69" i="1" s="1"/>
  <c r="K69" i="9" s="1"/>
  <c r="CQ93" i="1"/>
  <c r="DC93" i="1" s="1"/>
  <c r="K93" i="9" s="1"/>
  <c r="CK87" i="1"/>
  <c r="CW87" i="1" s="1"/>
  <c r="E87" i="9" s="1"/>
  <c r="CN54" i="1"/>
  <c r="CZ54" i="1" s="1"/>
  <c r="H54" i="9" s="1"/>
  <c r="CV37" i="1"/>
  <c r="DH37" i="1" s="1"/>
  <c r="P37" i="9" s="1"/>
  <c r="CT82" i="1"/>
  <c r="DF82" i="1" s="1"/>
  <c r="N82" i="9" s="1"/>
  <c r="CL11" i="1"/>
  <c r="CX11" i="1" s="1"/>
  <c r="F11" i="9" s="1"/>
  <c r="CV50" i="1"/>
  <c r="DH50" i="1" s="1"/>
  <c r="P50" i="9" s="1"/>
  <c r="CV87" i="1"/>
  <c r="DH87" i="1" s="1"/>
  <c r="P87" i="9" s="1"/>
  <c r="CN51" i="1"/>
  <c r="CZ51" i="1" s="1"/>
  <c r="H51" i="9" s="1"/>
  <c r="CN24" i="1"/>
  <c r="CZ24" i="1" s="1"/>
  <c r="H24" i="9" s="1"/>
  <c r="CQ20" i="1"/>
  <c r="DC20" i="1" s="1"/>
  <c r="K20" i="9" s="1"/>
  <c r="CV73" i="1"/>
  <c r="DH73" i="1" s="1"/>
  <c r="P73" i="9" s="1"/>
  <c r="CL5" i="1"/>
  <c r="CX5" i="1" s="1"/>
  <c r="F5" i="9" s="1"/>
  <c r="CN114" i="1"/>
  <c r="CZ114" i="1" s="1"/>
  <c r="H114" i="9" s="1"/>
  <c r="CS109" i="1"/>
  <c r="DE109" i="1" s="1"/>
  <c r="M109" i="9" s="1"/>
  <c r="CO14" i="1"/>
  <c r="DA14" i="1" s="1"/>
  <c r="I14" i="9" s="1"/>
  <c r="CS62" i="1"/>
  <c r="DE62" i="1" s="1"/>
  <c r="M62" i="9" s="1"/>
  <c r="CT42" i="1"/>
  <c r="DF42" i="1" s="1"/>
  <c r="N42" i="9" s="1"/>
  <c r="CK80" i="1"/>
  <c r="CW80" i="1" s="1"/>
  <c r="E80" i="9" s="1"/>
  <c r="CN40" i="1"/>
  <c r="CZ40" i="1" s="1"/>
  <c r="H40" i="9" s="1"/>
  <c r="CP91" i="1"/>
  <c r="DB91" i="1" s="1"/>
  <c r="J91" i="9" s="1"/>
  <c r="CN26" i="1"/>
  <c r="CZ26" i="1" s="1"/>
  <c r="H26" i="9" s="1"/>
  <c r="CT92" i="1"/>
  <c r="DF92" i="1" s="1"/>
  <c r="N92" i="9" s="1"/>
  <c r="CS40" i="1"/>
  <c r="DE40" i="1" s="1"/>
  <c r="M40" i="9" s="1"/>
  <c r="CV92" i="1"/>
  <c r="DH92" i="1" s="1"/>
  <c r="P92" i="9" s="1"/>
  <c r="CL84" i="1"/>
  <c r="CX84" i="1" s="1"/>
  <c r="F84" i="9" s="1"/>
  <c r="CU70" i="1"/>
  <c r="DG70" i="1" s="1"/>
  <c r="O70" i="9" s="1"/>
  <c r="CN57" i="1"/>
  <c r="CZ57" i="1" s="1"/>
  <c r="H57" i="9" s="1"/>
  <c r="CP141" i="1"/>
  <c r="DB141" i="1" s="1"/>
  <c r="J141" i="9" s="1"/>
  <c r="CM114" i="1"/>
  <c r="CY114" i="1" s="1"/>
  <c r="G114" i="9" s="1"/>
  <c r="CR100" i="1"/>
  <c r="DD100" i="1" s="1"/>
  <c r="L100" i="9" s="1"/>
  <c r="CU5" i="1"/>
  <c r="DG5" i="1" s="1"/>
  <c r="O5" i="9" s="1"/>
  <c r="CK36" i="1"/>
  <c r="CW36" i="1" s="1"/>
  <c r="E36" i="9" s="1"/>
  <c r="CM37" i="1"/>
  <c r="CY37" i="1" s="1"/>
  <c r="G37" i="9" s="1"/>
  <c r="CV106" i="1"/>
  <c r="DH106" i="1" s="1"/>
  <c r="P106" i="9" s="1"/>
  <c r="CL66" i="1"/>
  <c r="CX66" i="1" s="1"/>
  <c r="F66" i="9" s="1"/>
  <c r="CV11" i="1"/>
  <c r="DH11" i="1" s="1"/>
  <c r="P11" i="9" s="1"/>
  <c r="CP89" i="1"/>
  <c r="DB89" i="1" s="1"/>
  <c r="J89" i="9" s="1"/>
  <c r="CU101" i="1"/>
  <c r="DG101" i="1" s="1"/>
  <c r="O101" i="9" s="1"/>
  <c r="CP110" i="1"/>
  <c r="DB110" i="1" s="1"/>
  <c r="J110" i="9" s="1"/>
  <c r="CL43" i="1"/>
  <c r="CX43" i="1" s="1"/>
  <c r="F43" i="9" s="1"/>
  <c r="CV86" i="1"/>
  <c r="DH86" i="1" s="1"/>
  <c r="P86" i="9" s="1"/>
  <c r="CU98" i="1"/>
  <c r="DG98" i="1" s="1"/>
  <c r="O98" i="9" s="1"/>
  <c r="CU38" i="1"/>
  <c r="DG38" i="1" s="1"/>
  <c r="O38" i="9" s="1"/>
  <c r="CP38" i="1"/>
  <c r="DB38" i="1" s="1"/>
  <c r="J38" i="9" s="1"/>
  <c r="CV16" i="1"/>
  <c r="DH16" i="1" s="1"/>
  <c r="P16" i="9" s="1"/>
  <c r="CN77" i="1"/>
  <c r="CZ77" i="1" s="1"/>
  <c r="CU22" i="1"/>
  <c r="DG22" i="1" s="1"/>
  <c r="O22" i="9" s="1"/>
  <c r="CN52" i="1"/>
  <c r="CZ52" i="1" s="1"/>
  <c r="H52" i="9" s="1"/>
  <c r="CN87" i="1"/>
  <c r="CZ87" i="1" s="1"/>
  <c r="H87" i="9" s="1"/>
  <c r="CQ102" i="1"/>
  <c r="DC102" i="1" s="1"/>
  <c r="K102" i="9" s="1"/>
  <c r="CN73" i="1"/>
  <c r="CZ73" i="1" s="1"/>
  <c r="H73" i="9" s="1"/>
  <c r="CV107" i="1"/>
  <c r="DH107" i="1" s="1"/>
  <c r="P107" i="9" s="1"/>
  <c r="CV93" i="1"/>
  <c r="DH93" i="1" s="1"/>
  <c r="P93" i="9" s="1"/>
  <c r="CU83" i="1"/>
  <c r="DG83" i="1" s="1"/>
  <c r="O83" i="9" s="1"/>
  <c r="CN82" i="1"/>
  <c r="CZ82" i="1" s="1"/>
  <c r="H82" i="9" s="1"/>
  <c r="CL33" i="1"/>
  <c r="CX33" i="1" s="1"/>
  <c r="F33" i="9" s="1"/>
  <c r="CT80" i="1"/>
  <c r="DF80" i="1" s="1"/>
  <c r="N80" i="9" s="1"/>
  <c r="CU113" i="1"/>
  <c r="DG113" i="1" s="1"/>
  <c r="O113" i="9" s="1"/>
  <c r="CO77" i="1"/>
  <c r="DA77" i="1" s="1"/>
  <c r="CT75" i="1"/>
  <c r="DF75" i="1" s="1"/>
  <c r="N75" i="9" s="1"/>
  <c r="CU34" i="1"/>
  <c r="DG34" i="1" s="1"/>
  <c r="O34" i="9" s="1"/>
  <c r="CO18" i="1"/>
  <c r="DA18" i="1" s="1"/>
  <c r="I18" i="9" s="1"/>
  <c r="CR46" i="1"/>
  <c r="DD46" i="1" s="1"/>
  <c r="L46" i="9" s="1"/>
  <c r="CQ111" i="1"/>
  <c r="DC111" i="1" s="1"/>
  <c r="K111" i="9" s="1"/>
  <c r="CO31" i="1"/>
  <c r="DA31" i="1" s="1"/>
  <c r="I31" i="9" s="1"/>
  <c r="CR5" i="1"/>
  <c r="DD5" i="1" s="1"/>
  <c r="L5" i="9" s="1"/>
  <c r="CT13" i="1"/>
  <c r="DF13" i="1" s="1"/>
  <c r="N13" i="9" s="1"/>
  <c r="CQ68" i="1"/>
  <c r="DC68" i="1" s="1"/>
  <c r="K68" i="9" s="1"/>
  <c r="CN63" i="1"/>
  <c r="CZ63" i="1" s="1"/>
  <c r="H63" i="9" s="1"/>
  <c r="CN42" i="1"/>
  <c r="CZ42" i="1" s="1"/>
  <c r="H42" i="9" s="1"/>
  <c r="CO25" i="1"/>
  <c r="DA25" i="1" s="1"/>
  <c r="I25" i="9" s="1"/>
  <c r="CV141" i="1"/>
  <c r="DH141" i="1" s="1"/>
  <c r="P141" i="9" s="1"/>
  <c r="CM100" i="1"/>
  <c r="CY100" i="1" s="1"/>
  <c r="G100" i="9" s="1"/>
  <c r="CM82" i="1"/>
  <c r="CY82" i="1" s="1"/>
  <c r="G82" i="9" s="1"/>
  <c r="CT66" i="1"/>
  <c r="DF66" i="1" s="1"/>
  <c r="N66" i="9" s="1"/>
  <c r="CO10" i="1"/>
  <c r="DA10" i="1" s="1"/>
  <c r="I10" i="9" s="1"/>
  <c r="CR71" i="1"/>
  <c r="DD71" i="1" s="1"/>
  <c r="L71" i="9" s="1"/>
  <c r="CV49" i="1"/>
  <c r="DH49" i="1" s="1"/>
  <c r="P49" i="9" s="1"/>
  <c r="CV51" i="1"/>
  <c r="DH51" i="1" s="1"/>
  <c r="P51" i="9" s="1"/>
  <c r="CL37" i="1"/>
  <c r="CX37" i="1" s="1"/>
  <c r="F37" i="9" s="1"/>
  <c r="CP51" i="1"/>
  <c r="DB51" i="1" s="1"/>
  <c r="J51" i="9" s="1"/>
  <c r="CT91" i="1"/>
  <c r="DF91" i="1" s="1"/>
  <c r="N91" i="9" s="1"/>
  <c r="CP113" i="1"/>
  <c r="DB113" i="1" s="1"/>
  <c r="J113" i="9" s="1"/>
  <c r="CL78" i="1"/>
  <c r="CX78" i="1" s="1"/>
  <c r="F78" i="9" s="1"/>
  <c r="CT47" i="1"/>
  <c r="DF47" i="1" s="1"/>
  <c r="N47" i="9" s="1"/>
  <c r="CM84" i="1"/>
  <c r="CY84" i="1" s="1"/>
  <c r="G84" i="9" s="1"/>
  <c r="CN47" i="1"/>
  <c r="CZ47" i="1" s="1"/>
  <c r="H47" i="9" s="1"/>
  <c r="CV14" i="1"/>
  <c r="DH14" i="1" s="1"/>
  <c r="P14" i="9" s="1"/>
  <c r="CS64" i="1"/>
  <c r="DE64" i="1" s="1"/>
  <c r="M64" i="9" s="1"/>
  <c r="CV83" i="1"/>
  <c r="DH83" i="1" s="1"/>
  <c r="P83" i="9" s="1"/>
  <c r="CP35" i="1"/>
  <c r="DB35" i="1" s="1"/>
  <c r="J35" i="9" s="1"/>
  <c r="CU13" i="1"/>
  <c r="DG13" i="1" s="1"/>
  <c r="O13" i="9" s="1"/>
  <c r="CL97" i="1"/>
  <c r="CX97" i="1" s="1"/>
  <c r="F97" i="9" s="1"/>
  <c r="CP79" i="1"/>
  <c r="DB79" i="1" s="1"/>
  <c r="J79" i="9" s="1"/>
  <c r="CL100" i="1"/>
  <c r="CX100" i="1" s="1"/>
  <c r="F100" i="9" s="1"/>
  <c r="CM18" i="1"/>
  <c r="CY18" i="1" s="1"/>
  <c r="G18" i="9" s="1"/>
  <c r="CV18" i="1"/>
  <c r="DH18" i="1" s="1"/>
  <c r="P18" i="9" s="1"/>
  <c r="CO57" i="1"/>
  <c r="DA57" i="1" s="1"/>
  <c r="I57" i="9" s="1"/>
  <c r="CT53" i="1"/>
  <c r="DF53" i="1" s="1"/>
  <c r="N53" i="9" s="1"/>
  <c r="CP100" i="1"/>
  <c r="DB100" i="1" s="1"/>
  <c r="J100" i="9" s="1"/>
  <c r="CU51" i="1"/>
  <c r="DG51" i="1" s="1"/>
  <c r="O51" i="9" s="1"/>
  <c r="CV44" i="1"/>
  <c r="DH44" i="1" s="1"/>
  <c r="P44" i="9" s="1"/>
  <c r="CL35" i="1"/>
  <c r="CX35" i="1" s="1"/>
  <c r="F35" i="9" s="1"/>
  <c r="CN113" i="1"/>
  <c r="CZ113" i="1" s="1"/>
  <c r="H113" i="9" s="1"/>
  <c r="CR83" i="1"/>
  <c r="DD83" i="1" s="1"/>
  <c r="L83" i="9" s="1"/>
  <c r="CN83" i="1"/>
  <c r="CZ83" i="1" s="1"/>
  <c r="H83" i="9" s="1"/>
  <c r="CM16" i="1"/>
  <c r="CY16" i="1" s="1"/>
  <c r="G16" i="9" s="1"/>
  <c r="CO115" i="1"/>
  <c r="DA115" i="1" s="1"/>
  <c r="I115" i="9" s="1"/>
  <c r="CP21" i="1"/>
  <c r="DB21" i="1" s="1"/>
  <c r="J21" i="9" s="1"/>
  <c r="CN21" i="1"/>
  <c r="CZ21" i="1" s="1"/>
  <c r="H21" i="9" s="1"/>
  <c r="CQ105" i="1"/>
  <c r="DC105" i="1" s="1"/>
  <c r="K105" i="9" s="1"/>
  <c r="CM35" i="1"/>
  <c r="CY35" i="1" s="1"/>
  <c r="G35" i="9" s="1"/>
  <c r="CQ30" i="1"/>
  <c r="DC30" i="1" s="1"/>
  <c r="K30" i="9" s="1"/>
  <c r="CT36" i="1"/>
  <c r="DF36" i="1" s="1"/>
  <c r="N36" i="9" s="1"/>
  <c r="CV111" i="1"/>
  <c r="DH111" i="1" s="1"/>
  <c r="P111" i="9" s="1"/>
  <c r="CQ90" i="1"/>
  <c r="DC90" i="1" s="1"/>
  <c r="K90" i="9" s="1"/>
  <c r="CR64" i="1"/>
  <c r="DD64" i="1" s="1"/>
  <c r="L64" i="9" s="1"/>
  <c r="CR80" i="1"/>
  <c r="DD80" i="1" s="1"/>
  <c r="L80" i="9" s="1"/>
  <c r="CO83" i="1"/>
  <c r="DA83" i="1" s="1"/>
  <c r="I83" i="9" s="1"/>
  <c r="CL68" i="1"/>
  <c r="CX68" i="1" s="1"/>
  <c r="F68" i="9" s="1"/>
  <c r="CV34" i="1"/>
  <c r="DH34" i="1" s="1"/>
  <c r="P34" i="9" s="1"/>
  <c r="CU33" i="1"/>
  <c r="DG33" i="1" s="1"/>
  <c r="O33" i="9" s="1"/>
  <c r="CP16" i="1"/>
  <c r="DB16" i="1" s="1"/>
  <c r="J16" i="9" s="1"/>
  <c r="CV55" i="1"/>
  <c r="DH55" i="1" s="1"/>
  <c r="P55" i="9" s="1"/>
  <c r="CU95" i="1"/>
  <c r="DG95" i="1" s="1"/>
  <c r="O95" i="9" s="1"/>
  <c r="CU141" i="1"/>
  <c r="DG141" i="1" s="1"/>
  <c r="O141" i="9" s="1"/>
  <c r="CP93" i="1"/>
  <c r="DB93" i="1" s="1"/>
  <c r="J93" i="9" s="1"/>
  <c r="CU58" i="1"/>
  <c r="DG58" i="1" s="1"/>
  <c r="O58" i="9" s="1"/>
  <c r="CV17" i="1"/>
  <c r="DH17" i="1" s="1"/>
  <c r="P17" i="9" s="1"/>
  <c r="CV68" i="1"/>
  <c r="DH68" i="1" s="1"/>
  <c r="P68" i="9" s="1"/>
  <c r="CS112" i="1"/>
  <c r="DE112" i="1" s="1"/>
  <c r="M112" i="9" s="1"/>
  <c r="CO78" i="1"/>
  <c r="DA78" i="1" s="1"/>
  <c r="I78" i="9" s="1"/>
  <c r="CS56" i="1"/>
  <c r="DE56" i="1" s="1"/>
  <c r="M56" i="9" s="1"/>
  <c r="CO32" i="1"/>
  <c r="DA32" i="1" s="1"/>
  <c r="I32" i="9" s="1"/>
  <c r="CL87" i="1"/>
  <c r="CX87" i="1" s="1"/>
  <c r="F87" i="9" s="1"/>
  <c r="CN89" i="1"/>
  <c r="CZ89" i="1" s="1"/>
  <c r="H89" i="9" s="1"/>
  <c r="CM74" i="1"/>
  <c r="CY74" i="1" s="1"/>
  <c r="G74" i="9" s="1"/>
  <c r="CO48" i="1"/>
  <c r="DA48" i="1" s="1"/>
  <c r="I48" i="9" s="1"/>
  <c r="CS52" i="1"/>
  <c r="DE52" i="1" s="1"/>
  <c r="M52" i="9" s="1"/>
  <c r="CN10" i="1"/>
  <c r="CZ10" i="1" s="1"/>
  <c r="H10" i="9" s="1"/>
  <c r="CM75" i="1"/>
  <c r="CY75" i="1" s="1"/>
  <c r="G75" i="9" s="1"/>
  <c r="CQ7" i="1"/>
  <c r="DC7" i="1" s="1"/>
  <c r="K7" i="9" s="1"/>
  <c r="CU32" i="1"/>
  <c r="DG32" i="1" s="1"/>
  <c r="O32" i="9" s="1"/>
  <c r="CS105" i="1"/>
  <c r="DE105" i="1" s="1"/>
  <c r="M105" i="9" s="1"/>
  <c r="CQ74" i="1"/>
  <c r="DC74" i="1" s="1"/>
  <c r="K74" i="9" s="1"/>
  <c r="CL94" i="1"/>
  <c r="CX94" i="1" s="1"/>
  <c r="F94" i="9" s="1"/>
  <c r="CL60" i="1"/>
  <c r="CX60" i="1" s="1"/>
  <c r="F60" i="9" s="1"/>
  <c r="CQ35" i="1"/>
  <c r="DC35" i="1" s="1"/>
  <c r="K35" i="9" s="1"/>
  <c r="CV98" i="1"/>
  <c r="DH98" i="1" s="1"/>
  <c r="P98" i="9" s="1"/>
  <c r="CK25" i="1"/>
  <c r="CW25" i="1" s="1"/>
  <c r="E25" i="9" s="1"/>
  <c r="CL73" i="1"/>
  <c r="CX73" i="1" s="1"/>
  <c r="F73" i="9" s="1"/>
  <c r="CN62" i="1"/>
  <c r="CZ62" i="1" s="1"/>
  <c r="H62" i="9" s="1"/>
  <c r="CK106" i="1"/>
  <c r="CW106" i="1" s="1"/>
  <c r="E106" i="9" s="1"/>
  <c r="CK46" i="1"/>
  <c r="CW46" i="1" s="1"/>
  <c r="E46" i="9" s="1"/>
  <c r="CU26" i="1"/>
  <c r="DG26" i="1" s="1"/>
  <c r="O26" i="9" s="1"/>
  <c r="CO98" i="1"/>
  <c r="DA98" i="1" s="1"/>
  <c r="I98" i="9" s="1"/>
  <c r="CP56" i="1"/>
  <c r="DB56" i="1" s="1"/>
  <c r="J56" i="9" s="1"/>
  <c r="CQ104" i="1"/>
  <c r="DC104" i="1" s="1"/>
  <c r="K104" i="9" s="1"/>
  <c r="CK34" i="1"/>
  <c r="CW34" i="1" s="1"/>
  <c r="E34" i="9" s="1"/>
  <c r="CO51" i="1"/>
  <c r="DA51" i="1" s="1"/>
  <c r="I51" i="9" s="1"/>
  <c r="CV21" i="1"/>
  <c r="DH21" i="1" s="1"/>
  <c r="P21" i="9" s="1"/>
  <c r="CU41" i="1"/>
  <c r="DG41" i="1" s="1"/>
  <c r="O41" i="9" s="1"/>
  <c r="CS37" i="1"/>
  <c r="DE37" i="1" s="1"/>
  <c r="M37" i="9" s="1"/>
  <c r="CQ62" i="1"/>
  <c r="DC62" i="1" s="1"/>
  <c r="K62" i="9" s="1"/>
  <c r="CM94" i="1"/>
  <c r="CY94" i="1" s="1"/>
  <c r="G94" i="9" s="1"/>
  <c r="CS92" i="1"/>
  <c r="DE92" i="1" s="1"/>
  <c r="M92" i="9" s="1"/>
  <c r="CP114" i="1"/>
  <c r="DB114" i="1" s="1"/>
  <c r="J114" i="9" s="1"/>
  <c r="CK5" i="1"/>
  <c r="CW5" i="1" s="1"/>
  <c r="E5" i="9" s="1"/>
  <c r="CO7" i="1"/>
  <c r="DA7" i="1" s="1"/>
  <c r="I7" i="9" s="1"/>
  <c r="CQ75" i="1"/>
  <c r="DC75" i="1" s="1"/>
  <c r="K75" i="9" s="1"/>
  <c r="CO62" i="1"/>
  <c r="DA62" i="1" s="1"/>
  <c r="I62" i="9" s="1"/>
  <c r="CQ114" i="1"/>
  <c r="DC114" i="1" s="1"/>
  <c r="K114" i="9" s="1"/>
  <c r="CV38" i="1"/>
  <c r="DH38" i="1" s="1"/>
  <c r="P38" i="9" s="1"/>
  <c r="CN64" i="1"/>
  <c r="CZ64" i="1" s="1"/>
  <c r="H64" i="9" s="1"/>
  <c r="CQ25" i="1"/>
  <c r="DC25" i="1" s="1"/>
  <c r="K25" i="9" s="1"/>
  <c r="CO39" i="1"/>
  <c r="DA39" i="1" s="1"/>
  <c r="I39" i="9" s="1"/>
  <c r="CV90" i="1"/>
  <c r="DH90" i="1" s="1"/>
  <c r="P90" i="9" s="1"/>
  <c r="CO69" i="1"/>
  <c r="DA69" i="1" s="1"/>
  <c r="I69" i="9" s="1"/>
  <c r="CK49" i="1"/>
  <c r="CW49" i="1" s="1"/>
  <c r="E49" i="9" s="1"/>
  <c r="CM107" i="1"/>
  <c r="CY107" i="1" s="1"/>
  <c r="G107" i="9" s="1"/>
  <c r="CM50" i="1"/>
  <c r="CY50" i="1" s="1"/>
  <c r="G50" i="9" s="1"/>
  <c r="CU59" i="1"/>
  <c r="DG59" i="1" s="1"/>
  <c r="O59" i="9" s="1"/>
  <c r="CR16" i="1"/>
  <c r="DD16" i="1" s="1"/>
  <c r="L16" i="9" s="1"/>
  <c r="CN85" i="1"/>
  <c r="CZ85" i="1" s="1"/>
  <c r="H85" i="9" s="1"/>
  <c r="CN86" i="1"/>
  <c r="CZ86" i="1" s="1"/>
  <c r="H86" i="9" s="1"/>
  <c r="CN28" i="1"/>
  <c r="CZ28" i="1" s="1"/>
  <c r="H28" i="9" s="1"/>
  <c r="CN107" i="1"/>
  <c r="CZ107" i="1" s="1"/>
  <c r="H107" i="9" s="1"/>
  <c r="CQ8" i="1"/>
  <c r="DC8" i="1" s="1"/>
  <c r="K8" i="9" s="1"/>
  <c r="CN71" i="1"/>
  <c r="CZ71" i="1" s="1"/>
  <c r="H71" i="9" s="1"/>
  <c r="CS20" i="1"/>
  <c r="DE20" i="1" s="1"/>
  <c r="M20" i="9" s="1"/>
  <c r="CU66" i="1"/>
  <c r="DG66" i="1" s="1"/>
  <c r="O66" i="9" s="1"/>
  <c r="CV82" i="1"/>
  <c r="DH82" i="1" s="1"/>
  <c r="P82" i="9" s="1"/>
  <c r="E5" i="7" l="1"/>
  <c r="BA5" i="7" s="1"/>
  <c r="G35" i="7"/>
  <c r="BC35" i="7" s="1"/>
  <c r="K111" i="7"/>
  <c r="BG111" i="7" s="1"/>
  <c r="E36" i="7"/>
  <c r="BA36" i="7" s="1"/>
  <c r="L7" i="7"/>
  <c r="BH7" i="7" s="1"/>
  <c r="H18" i="7"/>
  <c r="BD18" i="7" s="1"/>
  <c r="F22" i="7"/>
  <c r="BB22" i="7" s="1"/>
  <c r="I100" i="7"/>
  <c r="BE100" i="7" s="1"/>
  <c r="L96" i="7"/>
  <c r="BH96" i="7" s="1"/>
  <c r="K6" i="7"/>
  <c r="BG6" i="7" s="1"/>
  <c r="G5" i="7"/>
  <c r="BC5" i="7" s="1"/>
  <c r="P91" i="7"/>
  <c r="BL91" i="7" s="1"/>
  <c r="K108" i="7"/>
  <c r="BG108" i="7" s="1"/>
  <c r="P96" i="7"/>
  <c r="BL96" i="7" s="1"/>
  <c r="H12" i="7"/>
  <c r="BD12" i="7" s="1"/>
  <c r="J36" i="7"/>
  <c r="BF36" i="7" s="1"/>
  <c r="M18" i="7"/>
  <c r="BI18" i="7" s="1"/>
  <c r="M17" i="7"/>
  <c r="BI17" i="7" s="1"/>
  <c r="H28" i="7"/>
  <c r="BD28" i="7" s="1"/>
  <c r="I69" i="7"/>
  <c r="BE69" i="7" s="1"/>
  <c r="K75" i="7"/>
  <c r="BG75" i="7" s="1"/>
  <c r="O41" i="7"/>
  <c r="BK41" i="7" s="1"/>
  <c r="E46" i="7"/>
  <c r="BA46" i="7" s="1"/>
  <c r="F94" i="7"/>
  <c r="BB94" i="7" s="1"/>
  <c r="I48" i="7"/>
  <c r="BE48" i="7" s="1"/>
  <c r="P68" i="7"/>
  <c r="BL68" i="7" s="1"/>
  <c r="O33" i="7"/>
  <c r="BK33" i="7" s="1"/>
  <c r="N36" i="7"/>
  <c r="BJ36" i="7" s="1"/>
  <c r="H83" i="7"/>
  <c r="BD83" i="7" s="1"/>
  <c r="I57" i="7"/>
  <c r="BE57" i="7" s="1"/>
  <c r="P83" i="7"/>
  <c r="BL83" i="7" s="1"/>
  <c r="N91" i="7"/>
  <c r="BJ91" i="7" s="1"/>
  <c r="G82" i="7"/>
  <c r="BC82" i="7" s="1"/>
  <c r="L5" i="7"/>
  <c r="BH5" i="7" s="1"/>
  <c r="O113" i="7"/>
  <c r="BK113" i="7" s="1"/>
  <c r="K102" i="7"/>
  <c r="BG102" i="7" s="1"/>
  <c r="O98" i="7"/>
  <c r="BK98" i="7" s="1"/>
  <c r="P106" i="7"/>
  <c r="BL106" i="7" s="1"/>
  <c r="O70" i="7"/>
  <c r="BK70" i="7" s="1"/>
  <c r="E80" i="7"/>
  <c r="BA80" i="7" s="1"/>
  <c r="K20" i="7"/>
  <c r="BG20" i="7" s="1"/>
  <c r="H54" i="7"/>
  <c r="BD54" i="7" s="1"/>
  <c r="L39" i="7"/>
  <c r="BH39" i="7" s="1"/>
  <c r="J112" i="7"/>
  <c r="BF112" i="7" s="1"/>
  <c r="J34" i="7"/>
  <c r="BF34" i="7" s="1"/>
  <c r="I101" i="7"/>
  <c r="BE101" i="7" s="1"/>
  <c r="N32" i="7"/>
  <c r="BJ32" i="7" s="1"/>
  <c r="P75" i="7"/>
  <c r="BL75" i="7" s="1"/>
  <c r="J74" i="7"/>
  <c r="BF74" i="7" s="1"/>
  <c r="L86" i="7"/>
  <c r="BH86" i="7" s="1"/>
  <c r="J8" i="7"/>
  <c r="BF8" i="7" s="1"/>
  <c r="P29" i="7"/>
  <c r="BL29" i="7" s="1"/>
  <c r="E54" i="7"/>
  <c r="BA54" i="7" s="1"/>
  <c r="H86" i="7"/>
  <c r="BD86" i="7" s="1"/>
  <c r="P90" i="7"/>
  <c r="BL90" i="7" s="1"/>
  <c r="I7" i="7"/>
  <c r="BE7" i="7" s="1"/>
  <c r="P21" i="7"/>
  <c r="BL21" i="7" s="1"/>
  <c r="E106" i="7"/>
  <c r="BA106" i="7" s="1"/>
  <c r="K74" i="7"/>
  <c r="BG74" i="7" s="1"/>
  <c r="G74" i="7"/>
  <c r="BC74" i="7" s="1"/>
  <c r="P17" i="7"/>
  <c r="BL17" i="7" s="1"/>
  <c r="P34" i="7"/>
  <c r="BL34" i="7" s="1"/>
  <c r="K30" i="7"/>
  <c r="BG30" i="7" s="1"/>
  <c r="L83" i="7"/>
  <c r="BH83" i="7" s="1"/>
  <c r="P18" i="7"/>
  <c r="BL18" i="7" s="1"/>
  <c r="M64" i="7"/>
  <c r="BI64" i="7" s="1"/>
  <c r="J51" i="7"/>
  <c r="BF51" i="7" s="1"/>
  <c r="G100" i="7"/>
  <c r="BC100" i="7" s="1"/>
  <c r="I31" i="7"/>
  <c r="BE31" i="7" s="1"/>
  <c r="N80" i="7"/>
  <c r="BJ80" i="7" s="1"/>
  <c r="H87" i="7"/>
  <c r="BD87" i="7" s="1"/>
  <c r="P86" i="7"/>
  <c r="BL86" i="7" s="1"/>
  <c r="G37" i="7"/>
  <c r="BC37" i="7" s="1"/>
  <c r="F84" i="7"/>
  <c r="BB84" i="7" s="1"/>
  <c r="N42" i="7"/>
  <c r="BJ42" i="7" s="1"/>
  <c r="H24" i="7"/>
  <c r="BD24" i="7" s="1"/>
  <c r="E87" i="7"/>
  <c r="BA87" i="7" s="1"/>
  <c r="I82" i="7"/>
  <c r="BE82" i="7" s="1"/>
  <c r="H106" i="7"/>
  <c r="BD106" i="7" s="1"/>
  <c r="M76" i="7"/>
  <c r="BI76" i="7" s="1"/>
  <c r="F91" i="7"/>
  <c r="BB91" i="7" s="1"/>
  <c r="O46" i="7"/>
  <c r="BK46" i="7" s="1"/>
  <c r="J97" i="7"/>
  <c r="BF97" i="7" s="1"/>
  <c r="N71" i="7"/>
  <c r="BJ71" i="7" s="1"/>
  <c r="E96" i="7"/>
  <c r="BA96" i="7" s="1"/>
  <c r="P13" i="7"/>
  <c r="BL13" i="7" s="1"/>
  <c r="K21" i="7"/>
  <c r="BG21" i="7" s="1"/>
  <c r="P89" i="7"/>
  <c r="BL89" i="7" s="1"/>
  <c r="G141" i="7"/>
  <c r="BC141" i="7" s="1"/>
  <c r="G43" i="7"/>
  <c r="BC43" i="7" s="1"/>
  <c r="J103" i="7"/>
  <c r="BF103" i="7" s="1"/>
  <c r="K67" i="7"/>
  <c r="BG67" i="7" s="1"/>
  <c r="P103" i="7"/>
  <c r="BL103" i="7" s="1"/>
  <c r="E93" i="7"/>
  <c r="BA93" i="7" s="1"/>
  <c r="F18" i="7"/>
  <c r="BB18" i="7" s="1"/>
  <c r="K84" i="7"/>
  <c r="BG84" i="7" s="1"/>
  <c r="H141" i="7"/>
  <c r="BD141" i="7" s="1"/>
  <c r="G66" i="7"/>
  <c r="BC66" i="7" s="1"/>
  <c r="E111" i="7"/>
  <c r="BA111" i="7" s="1"/>
  <c r="P7" i="7"/>
  <c r="BL7" i="7" s="1"/>
  <c r="J44" i="7"/>
  <c r="BF44" i="7" s="1"/>
  <c r="G46" i="7"/>
  <c r="BC46" i="7" s="1"/>
  <c r="G55" i="7"/>
  <c r="BC55" i="7" s="1"/>
  <c r="H6" i="7"/>
  <c r="BD6" i="7" s="1"/>
  <c r="N63" i="7"/>
  <c r="BJ63" i="7" s="1"/>
  <c r="H41" i="7"/>
  <c r="BD41" i="7" s="1"/>
  <c r="G45" i="7"/>
  <c r="BC45" i="7" s="1"/>
  <c r="H91" i="7"/>
  <c r="BD91" i="7" s="1"/>
  <c r="P76" i="7"/>
  <c r="BL76" i="7" s="1"/>
  <c r="O86" i="7"/>
  <c r="BK86" i="7" s="1"/>
  <c r="M87" i="7"/>
  <c r="BI87" i="7" s="1"/>
  <c r="I68" i="7"/>
  <c r="BE68" i="7" s="1"/>
  <c r="G88" i="7"/>
  <c r="BC88" i="7" s="1"/>
  <c r="N74" i="7"/>
  <c r="BJ74" i="7" s="1"/>
  <c r="I73" i="7"/>
  <c r="BE73" i="7" s="1"/>
  <c r="P101" i="7"/>
  <c r="BL101" i="7" s="1"/>
  <c r="F13" i="7"/>
  <c r="BB13" i="7" s="1"/>
  <c r="K85" i="7"/>
  <c r="BG85" i="7" s="1"/>
  <c r="I6" i="7"/>
  <c r="BE6" i="7" s="1"/>
  <c r="P112" i="7"/>
  <c r="BL112" i="7" s="1"/>
  <c r="H69" i="7"/>
  <c r="BD69" i="7" s="1"/>
  <c r="I113" i="7"/>
  <c r="BE113" i="7" s="1"/>
  <c r="I33" i="7"/>
  <c r="BE33" i="7" s="1"/>
  <c r="E27" i="7"/>
  <c r="BA27" i="7" s="1"/>
  <c r="I111" i="7"/>
  <c r="BE111" i="7" s="1"/>
  <c r="H97" i="7"/>
  <c r="BD97" i="7" s="1"/>
  <c r="H8" i="7"/>
  <c r="BD8" i="7" s="1"/>
  <c r="J7" i="7"/>
  <c r="BF7" i="7" s="1"/>
  <c r="E33" i="7"/>
  <c r="BA33" i="7" s="1"/>
  <c r="N58" i="7"/>
  <c r="BJ58" i="7" s="1"/>
  <c r="O90" i="7"/>
  <c r="BK90" i="7" s="1"/>
  <c r="G77" i="7"/>
  <c r="BC77" i="7" s="1"/>
  <c r="L101" i="7"/>
  <c r="BH101" i="7" s="1"/>
  <c r="L111" i="7"/>
  <c r="BH111" i="7" s="1"/>
  <c r="L72" i="7"/>
  <c r="BH72" i="7" s="1"/>
  <c r="E24" i="7"/>
  <c r="BA24" i="7" s="1"/>
  <c r="E38" i="7"/>
  <c r="BA38" i="7" s="1"/>
  <c r="L112" i="7"/>
  <c r="BH112" i="7" s="1"/>
  <c r="N106" i="7"/>
  <c r="BJ106" i="7" s="1"/>
  <c r="N5" i="7"/>
  <c r="BJ5" i="7" s="1"/>
  <c r="J67" i="7"/>
  <c r="BF67" i="7" s="1"/>
  <c r="M5" i="7"/>
  <c r="BI5" i="7" s="1"/>
  <c r="M90" i="7"/>
  <c r="BI90" i="7" s="1"/>
  <c r="M80" i="7"/>
  <c r="BI80" i="7" s="1"/>
  <c r="I106" i="7"/>
  <c r="BE106" i="7" s="1"/>
  <c r="P70" i="7"/>
  <c r="BL70" i="7" s="1"/>
  <c r="L34" i="7"/>
  <c r="BH34" i="7" s="1"/>
  <c r="E90" i="7"/>
  <c r="BA90" i="7" s="1"/>
  <c r="M43" i="7"/>
  <c r="BI43" i="7" s="1"/>
  <c r="G80" i="7"/>
  <c r="BC80" i="7" s="1"/>
  <c r="F90" i="7"/>
  <c r="BB90" i="7" s="1"/>
  <c r="G24" i="7"/>
  <c r="BC24" i="7" s="1"/>
  <c r="J64" i="7"/>
  <c r="BF64" i="7" s="1"/>
  <c r="E107" i="7"/>
  <c r="BA107" i="7" s="1"/>
  <c r="F40" i="7"/>
  <c r="BB40" i="7" s="1"/>
  <c r="F25" i="7"/>
  <c r="BB25" i="7" s="1"/>
  <c r="K88" i="7"/>
  <c r="BG88" i="7" s="1"/>
  <c r="O43" i="7"/>
  <c r="BK43" i="7" s="1"/>
  <c r="N101" i="7"/>
  <c r="BJ101" i="7" s="1"/>
  <c r="N112" i="7"/>
  <c r="BJ112" i="7" s="1"/>
  <c r="E26" i="7"/>
  <c r="BA26" i="7" s="1"/>
  <c r="K97" i="7"/>
  <c r="BG97" i="7" s="1"/>
  <c r="M106" i="7"/>
  <c r="BI106" i="7" s="1"/>
  <c r="M23" i="7"/>
  <c r="BI23" i="7" s="1"/>
  <c r="L51" i="7"/>
  <c r="BH51" i="7" s="1"/>
  <c r="E94" i="7"/>
  <c r="BA94" i="7" s="1"/>
  <c r="N6" i="7"/>
  <c r="BJ6" i="7" s="1"/>
  <c r="K57" i="7"/>
  <c r="BG57" i="7" s="1"/>
  <c r="J65" i="7"/>
  <c r="BF65" i="7" s="1"/>
  <c r="G51" i="7"/>
  <c r="BC51" i="7" s="1"/>
  <c r="N115" i="7"/>
  <c r="BJ115" i="7" s="1"/>
  <c r="L106" i="7"/>
  <c r="BH106" i="7" s="1"/>
  <c r="J40" i="7"/>
  <c r="BF40" i="7" s="1"/>
  <c r="E109" i="7"/>
  <c r="BA109" i="7" s="1"/>
  <c r="P78" i="7"/>
  <c r="BL78" i="7" s="1"/>
  <c r="N52" i="7"/>
  <c r="BJ52" i="7" s="1"/>
  <c r="E11" i="7"/>
  <c r="BA11" i="7" s="1"/>
  <c r="M83" i="7"/>
  <c r="BI83" i="7" s="1"/>
  <c r="N64" i="7"/>
  <c r="BJ64" i="7" s="1"/>
  <c r="I29" i="7"/>
  <c r="BE29" i="7" s="1"/>
  <c r="J33" i="7"/>
  <c r="BF33" i="7" s="1"/>
  <c r="M81" i="7"/>
  <c r="BI81" i="7" s="1"/>
  <c r="O75" i="7"/>
  <c r="BK75" i="7" s="1"/>
  <c r="P25" i="7"/>
  <c r="BL25" i="7" s="1"/>
  <c r="N98" i="7"/>
  <c r="BJ98" i="7" s="1"/>
  <c r="K46" i="7"/>
  <c r="BG46" i="7" s="1"/>
  <c r="L13" i="7"/>
  <c r="BH13" i="7" s="1"/>
  <c r="L54" i="7"/>
  <c r="BH54" i="7" s="1"/>
  <c r="K14" i="7"/>
  <c r="BG14" i="7" s="1"/>
  <c r="N59" i="7"/>
  <c r="BJ59" i="7" s="1"/>
  <c r="M38" i="7"/>
  <c r="BI38" i="7" s="1"/>
  <c r="E110" i="7"/>
  <c r="BA110" i="7" s="1"/>
  <c r="J43" i="7"/>
  <c r="BF43" i="7" s="1"/>
  <c r="I46" i="7"/>
  <c r="BE46" i="7" s="1"/>
  <c r="N93" i="7"/>
  <c r="BJ93" i="7" s="1"/>
  <c r="L33" i="7"/>
  <c r="BH33" i="7" s="1"/>
  <c r="K51" i="7"/>
  <c r="BG51" i="7" s="1"/>
  <c r="F72" i="7"/>
  <c r="BB72" i="7" s="1"/>
  <c r="K43" i="7"/>
  <c r="BG43" i="7" s="1"/>
  <c r="L21" i="7"/>
  <c r="BH21" i="7" s="1"/>
  <c r="M74" i="7"/>
  <c r="BI74" i="7" s="1"/>
  <c r="L79" i="7"/>
  <c r="BH79" i="7" s="1"/>
  <c r="E45" i="7"/>
  <c r="BA45" i="7" s="1"/>
  <c r="K36" i="7"/>
  <c r="BG36" i="7" s="1"/>
  <c r="I22" i="7"/>
  <c r="BE22" i="7" s="1"/>
  <c r="H15" i="7"/>
  <c r="BD15" i="7" s="1"/>
  <c r="L108" i="7"/>
  <c r="BH108" i="7" s="1"/>
  <c r="J92" i="7"/>
  <c r="BF92" i="7" s="1"/>
  <c r="I16" i="7"/>
  <c r="BE16" i="7" s="1"/>
  <c r="E56" i="7"/>
  <c r="BA56" i="7" s="1"/>
  <c r="G41" i="7"/>
  <c r="BC41" i="7" s="1"/>
  <c r="E75" i="7"/>
  <c r="BA75" i="7" s="1"/>
  <c r="P20" i="7"/>
  <c r="BL20" i="7" s="1"/>
  <c r="H14" i="7"/>
  <c r="BD14" i="7" s="1"/>
  <c r="M75" i="7"/>
  <c r="BI75" i="7" s="1"/>
  <c r="E66" i="7"/>
  <c r="BA66" i="7" s="1"/>
  <c r="O31" i="7"/>
  <c r="BK31" i="7" s="1"/>
  <c r="G56" i="7"/>
  <c r="BC56" i="7" s="1"/>
  <c r="M115" i="7"/>
  <c r="BI115" i="7" s="1"/>
  <c r="P19" i="7"/>
  <c r="BL19" i="7" s="1"/>
  <c r="E19" i="7"/>
  <c r="BA19" i="7" s="1"/>
  <c r="J129" i="7"/>
  <c r="BF129" i="7" s="1"/>
  <c r="G129" i="7"/>
  <c r="BC129" i="7" s="1"/>
  <c r="I130" i="7"/>
  <c r="BE130" i="7" s="1"/>
  <c r="I123" i="7"/>
  <c r="BE123" i="7" s="1"/>
  <c r="P130" i="7"/>
  <c r="BL130" i="7" s="1"/>
  <c r="J127" i="7"/>
  <c r="BF127" i="7" s="1"/>
  <c r="H127" i="7"/>
  <c r="BD127" i="7" s="1"/>
  <c r="M131" i="7"/>
  <c r="BI131" i="7" s="1"/>
  <c r="G123" i="7"/>
  <c r="BC123" i="7" s="1"/>
  <c r="G127" i="7"/>
  <c r="BC127" i="7" s="1"/>
  <c r="P119" i="7"/>
  <c r="BL119" i="7" s="1"/>
  <c r="N127" i="7"/>
  <c r="BJ127" i="7" s="1"/>
  <c r="L120" i="7"/>
  <c r="BH120" i="7" s="1"/>
  <c r="E123" i="7"/>
  <c r="BA123" i="7" s="1"/>
  <c r="F120" i="7"/>
  <c r="BB120" i="7" s="1"/>
  <c r="H129" i="7"/>
  <c r="BD129" i="7" s="1"/>
  <c r="J122" i="7"/>
  <c r="BF122" i="7" s="1"/>
  <c r="K123" i="7"/>
  <c r="BG123" i="7" s="1"/>
  <c r="H125" i="7"/>
  <c r="BD125" i="7" s="1"/>
  <c r="M120" i="7"/>
  <c r="BI120" i="7" s="1"/>
  <c r="H117" i="7"/>
  <c r="BD117" i="7" s="1"/>
  <c r="M116" i="7"/>
  <c r="BI116" i="7" s="1"/>
  <c r="H120" i="7"/>
  <c r="BD120" i="7" s="1"/>
  <c r="G116" i="7"/>
  <c r="BC116" i="7" s="1"/>
  <c r="J132" i="7"/>
  <c r="BF132" i="7" s="1"/>
  <c r="N139" i="7"/>
  <c r="BJ139" i="7" s="1"/>
  <c r="H138" i="7"/>
  <c r="BD138" i="7" s="1"/>
  <c r="E139" i="7"/>
  <c r="BA139" i="7" s="1"/>
  <c r="I132" i="7"/>
  <c r="BE132" i="7" s="1"/>
  <c r="G132" i="7"/>
  <c r="BC132" i="7" s="1"/>
  <c r="G136" i="7"/>
  <c r="BC136" i="7" s="1"/>
  <c r="P135" i="7"/>
  <c r="BL135" i="7" s="1"/>
  <c r="F134" i="7"/>
  <c r="BB134" i="7" s="1"/>
  <c r="E135" i="7"/>
  <c r="BA135" i="7" s="1"/>
  <c r="L136" i="7"/>
  <c r="BH136" i="7" s="1"/>
  <c r="K134" i="7"/>
  <c r="BG134" i="7" s="1"/>
  <c r="H137" i="7"/>
  <c r="BD137" i="7" s="1"/>
  <c r="H62" i="7"/>
  <c r="BD62" i="7" s="1"/>
  <c r="F37" i="7"/>
  <c r="BB37" i="7" s="1"/>
  <c r="M62" i="7"/>
  <c r="BI62" i="7" s="1"/>
  <c r="P110" i="7"/>
  <c r="BL110" i="7" s="1"/>
  <c r="M107" i="7"/>
  <c r="BI107" i="7" s="1"/>
  <c r="O14" i="7"/>
  <c r="BK14" i="7" s="1"/>
  <c r="P88" i="7"/>
  <c r="BL88" i="7" s="1"/>
  <c r="O9" i="7"/>
  <c r="BK9" i="7" s="1"/>
  <c r="H93" i="7"/>
  <c r="BD93" i="7" s="1"/>
  <c r="P9" i="7"/>
  <c r="BL9" i="7" s="1"/>
  <c r="K60" i="7"/>
  <c r="BG60" i="7" s="1"/>
  <c r="H90" i="7"/>
  <c r="BD90" i="7" s="1"/>
  <c r="O35" i="7"/>
  <c r="BK35" i="7" s="1"/>
  <c r="I84" i="7"/>
  <c r="BE84" i="7" s="1"/>
  <c r="F75" i="7"/>
  <c r="BB75" i="7" s="1"/>
  <c r="H39" i="7"/>
  <c r="BD39" i="7" s="1"/>
  <c r="F101" i="7"/>
  <c r="BB101" i="7" s="1"/>
  <c r="P63" i="7"/>
  <c r="BL63" i="7" s="1"/>
  <c r="N83" i="7"/>
  <c r="BJ83" i="7" s="1"/>
  <c r="O52" i="7"/>
  <c r="BK52" i="7" s="1"/>
  <c r="N99" i="7"/>
  <c r="BJ99" i="7" s="1"/>
  <c r="K83" i="7"/>
  <c r="BG83" i="7" s="1"/>
  <c r="L89" i="7"/>
  <c r="BH89" i="7" s="1"/>
  <c r="J77" i="7"/>
  <c r="BF77" i="7" s="1"/>
  <c r="J48" i="7"/>
  <c r="BF48" i="7" s="1"/>
  <c r="N84" i="7"/>
  <c r="BJ84" i="7" s="1"/>
  <c r="M26" i="7"/>
  <c r="BI26" i="7" s="1"/>
  <c r="E29" i="7"/>
  <c r="BA29" i="7" s="1"/>
  <c r="N45" i="7"/>
  <c r="BJ45" i="7" s="1"/>
  <c r="M95" i="7"/>
  <c r="BI95" i="7" s="1"/>
  <c r="O37" i="7"/>
  <c r="BK37" i="7" s="1"/>
  <c r="G54" i="7"/>
  <c r="BC54" i="7" s="1"/>
  <c r="G130" i="7"/>
  <c r="BC130" i="7" s="1"/>
  <c r="G131" i="7"/>
  <c r="BC131" i="7" s="1"/>
  <c r="O126" i="7"/>
  <c r="BK126" i="7" s="1"/>
  <c r="H126" i="7"/>
  <c r="BD126" i="7" s="1"/>
  <c r="N122" i="7"/>
  <c r="BJ122" i="7" s="1"/>
  <c r="J128" i="7"/>
  <c r="BF128" i="7" s="1"/>
  <c r="J124" i="7"/>
  <c r="BF124" i="7" s="1"/>
  <c r="E116" i="7"/>
  <c r="BA116" i="7" s="1"/>
  <c r="O140" i="7"/>
  <c r="BK140" i="7" s="1"/>
  <c r="O138" i="7"/>
  <c r="BK138" i="7" s="1"/>
  <c r="O135" i="7"/>
  <c r="BK135" i="7" s="1"/>
  <c r="H134" i="7"/>
  <c r="BD134" i="7" s="1"/>
  <c r="O66" i="7"/>
  <c r="BK66" i="7" s="1"/>
  <c r="L16" i="7"/>
  <c r="BH16" i="7" s="1"/>
  <c r="K25" i="7"/>
  <c r="BG25" i="7" s="1"/>
  <c r="J114" i="7"/>
  <c r="BF114" i="7" s="1"/>
  <c r="E34" i="7"/>
  <c r="BA34" i="7" s="1"/>
  <c r="F73" i="7"/>
  <c r="BB73" i="7" s="1"/>
  <c r="O32" i="7"/>
  <c r="BK32" i="7" s="1"/>
  <c r="F87" i="7"/>
  <c r="BB87" i="7" s="1"/>
  <c r="J93" i="7"/>
  <c r="BF93" i="7" s="1"/>
  <c r="I83" i="7"/>
  <c r="BE83" i="7" s="1"/>
  <c r="K105" i="7"/>
  <c r="BG105" i="7" s="1"/>
  <c r="F35" i="7"/>
  <c r="BB35" i="7" s="1"/>
  <c r="F100" i="7"/>
  <c r="BB100" i="7" s="1"/>
  <c r="H47" i="7"/>
  <c r="BD47" i="7" s="1"/>
  <c r="P51" i="7"/>
  <c r="BL51" i="7" s="1"/>
  <c r="I25" i="7"/>
  <c r="BE25" i="7" s="1"/>
  <c r="L46" i="7"/>
  <c r="BH46" i="7" s="1"/>
  <c r="H82" i="7"/>
  <c r="BD82" i="7" s="1"/>
  <c r="O22" i="7"/>
  <c r="BK22" i="7" s="1"/>
  <c r="J110" i="7"/>
  <c r="BF110" i="7" s="1"/>
  <c r="O5" i="7"/>
  <c r="BK5" i="7" s="1"/>
  <c r="M40" i="7"/>
  <c r="BI40" i="7" s="1"/>
  <c r="I14" i="7"/>
  <c r="BE14" i="7" s="1"/>
  <c r="P87" i="7"/>
  <c r="BL87" i="7" s="1"/>
  <c r="K69" i="7"/>
  <c r="BG69" i="7" s="1"/>
  <c r="H78" i="7"/>
  <c r="BD78" i="7" s="1"/>
  <c r="I59" i="7"/>
  <c r="BE59" i="7" s="1"/>
  <c r="E69" i="7"/>
  <c r="BA69" i="7" s="1"/>
  <c r="K112" i="7"/>
  <c r="BG112" i="7" s="1"/>
  <c r="H80" i="7"/>
  <c r="BD80" i="7" s="1"/>
  <c r="K80" i="7"/>
  <c r="BG80" i="7" s="1"/>
  <c r="O53" i="7"/>
  <c r="BK53" i="7" s="1"/>
  <c r="H102" i="7"/>
  <c r="BD102" i="7" s="1"/>
  <c r="J5" i="7"/>
  <c r="BF5" i="7" s="1"/>
  <c r="E28" i="7"/>
  <c r="BA28" i="7" s="1"/>
  <c r="N70" i="7"/>
  <c r="BJ70" i="7" s="1"/>
  <c r="E89" i="7"/>
  <c r="BA89" i="7" s="1"/>
  <c r="G11" i="7"/>
  <c r="BC11" i="7" s="1"/>
  <c r="O91" i="7"/>
  <c r="BK91" i="7" s="1"/>
  <c r="L68" i="7"/>
  <c r="BH68" i="7" s="1"/>
  <c r="F52" i="7"/>
  <c r="BB52" i="7" s="1"/>
  <c r="J58" i="7"/>
  <c r="BF58" i="7" s="1"/>
  <c r="P69" i="7"/>
  <c r="BL69" i="7" s="1"/>
  <c r="O17" i="7"/>
  <c r="BK17" i="7" s="1"/>
  <c r="P33" i="7"/>
  <c r="BL33" i="7" s="1"/>
  <c r="I95" i="7"/>
  <c r="BE95" i="7" s="1"/>
  <c r="F76" i="7"/>
  <c r="BB76" i="7" s="1"/>
  <c r="G93" i="7"/>
  <c r="BC93" i="7" s="1"/>
  <c r="F38" i="7"/>
  <c r="BB38" i="7" s="1"/>
  <c r="I21" i="7"/>
  <c r="BE21" i="7" s="1"/>
  <c r="O39" i="7"/>
  <c r="BK39" i="7" s="1"/>
  <c r="F9" i="7"/>
  <c r="BB9" i="7" s="1"/>
  <c r="H37" i="7"/>
  <c r="BD37" i="7" s="1"/>
  <c r="O7" i="7"/>
  <c r="BK7" i="7" s="1"/>
  <c r="G110" i="7"/>
  <c r="BC110" i="7" s="1"/>
  <c r="F67" i="7"/>
  <c r="BB67" i="7" s="1"/>
  <c r="O71" i="7"/>
  <c r="BK71" i="7" s="1"/>
  <c r="I141" i="7"/>
  <c r="BE141" i="7" s="1"/>
  <c r="G38" i="7"/>
  <c r="BC38" i="7" s="1"/>
  <c r="G70" i="7"/>
  <c r="BC70" i="7" s="1"/>
  <c r="J10" i="7"/>
  <c r="BF10" i="7" s="1"/>
  <c r="G78" i="7"/>
  <c r="BC78" i="7" s="1"/>
  <c r="H30" i="7"/>
  <c r="BD30" i="7" s="1"/>
  <c r="N23" i="7"/>
  <c r="BJ23" i="7" s="1"/>
  <c r="H100" i="7"/>
  <c r="BD100" i="7" s="1"/>
  <c r="N27" i="7"/>
  <c r="BJ27" i="7" s="1"/>
  <c r="I37" i="7"/>
  <c r="BE37" i="7" s="1"/>
  <c r="L26" i="7"/>
  <c r="BH26" i="7" s="1"/>
  <c r="J73" i="7"/>
  <c r="BF73" i="7" s="1"/>
  <c r="L113" i="7"/>
  <c r="BH113" i="7" s="1"/>
  <c r="K109" i="7"/>
  <c r="BG109" i="7" s="1"/>
  <c r="J60" i="7"/>
  <c r="BF60" i="7" s="1"/>
  <c r="J75" i="7"/>
  <c r="BF75" i="7" s="1"/>
  <c r="F8" i="7"/>
  <c r="BB8" i="7" s="1"/>
  <c r="H9" i="7"/>
  <c r="BD9" i="7" s="1"/>
  <c r="H88" i="7"/>
  <c r="BD88" i="7" s="1"/>
  <c r="O74" i="7"/>
  <c r="BK74" i="7" s="1"/>
  <c r="G30" i="7"/>
  <c r="BC30" i="7" s="1"/>
  <c r="F112" i="7"/>
  <c r="BB112" i="7" s="1"/>
  <c r="K76" i="7"/>
  <c r="BG76" i="7" s="1"/>
  <c r="E22" i="7"/>
  <c r="BA22" i="7" s="1"/>
  <c r="H61" i="7"/>
  <c r="BD61" i="7" s="1"/>
  <c r="M51" i="7"/>
  <c r="BI51" i="7" s="1"/>
  <c r="P66" i="7"/>
  <c r="BL66" i="7" s="1"/>
  <c r="M58" i="7"/>
  <c r="BI58" i="7" s="1"/>
  <c r="J102" i="7"/>
  <c r="BF102" i="7" s="1"/>
  <c r="L8" i="7"/>
  <c r="BH8" i="7" s="1"/>
  <c r="O108" i="7"/>
  <c r="BK108" i="7" s="1"/>
  <c r="L88" i="7"/>
  <c r="BH88" i="7" s="1"/>
  <c r="M141" i="7"/>
  <c r="BI141" i="7" s="1"/>
  <c r="M103" i="7"/>
  <c r="BI103" i="7" s="1"/>
  <c r="J29" i="7"/>
  <c r="BF29" i="7" s="1"/>
  <c r="F141" i="7"/>
  <c r="BB141" i="7" s="1"/>
  <c r="O82" i="7"/>
  <c r="BK82" i="7" s="1"/>
  <c r="I110" i="7"/>
  <c r="BE110" i="7" s="1"/>
  <c r="J61" i="7"/>
  <c r="BF61" i="7" s="1"/>
  <c r="L41" i="7"/>
  <c r="BH41" i="7" s="1"/>
  <c r="J26" i="7"/>
  <c r="BF26" i="7" s="1"/>
  <c r="G103" i="7"/>
  <c r="BC103" i="7" s="1"/>
  <c r="G106" i="7"/>
  <c r="BC106" i="7" s="1"/>
  <c r="F115" i="7"/>
  <c r="BB115" i="7" s="1"/>
  <c r="G81" i="7"/>
  <c r="BC81" i="7" s="1"/>
  <c r="M10" i="7"/>
  <c r="BI10" i="7" s="1"/>
  <c r="I70" i="7"/>
  <c r="BE70" i="7" s="1"/>
  <c r="K10" i="7"/>
  <c r="BG10" i="7" s="1"/>
  <c r="M63" i="7"/>
  <c r="BI63" i="7" s="1"/>
  <c r="E85" i="7"/>
  <c r="BA85" i="7" s="1"/>
  <c r="L9" i="7"/>
  <c r="BH9" i="7" s="1"/>
  <c r="L65" i="7"/>
  <c r="BH65" i="7" s="1"/>
  <c r="I52" i="7"/>
  <c r="BE52" i="7" s="1"/>
  <c r="N85" i="7"/>
  <c r="BJ85" i="7" s="1"/>
  <c r="P26" i="7"/>
  <c r="BL26" i="7" s="1"/>
  <c r="L77" i="7"/>
  <c r="BH77" i="7" s="1"/>
  <c r="K107" i="7"/>
  <c r="BG107" i="7" s="1"/>
  <c r="L29" i="7"/>
  <c r="BH29" i="7" s="1"/>
  <c r="G59" i="7"/>
  <c r="BC59" i="7" s="1"/>
  <c r="J31" i="7"/>
  <c r="BF31" i="7" s="1"/>
  <c r="F81" i="7"/>
  <c r="BB81" i="7" s="1"/>
  <c r="K73" i="7"/>
  <c r="BG73" i="7" s="1"/>
  <c r="L52" i="7"/>
  <c r="BH52" i="7" s="1"/>
  <c r="N113" i="7"/>
  <c r="BJ113" i="7" s="1"/>
  <c r="E60" i="7"/>
  <c r="BA60" i="7" s="1"/>
  <c r="E59" i="7"/>
  <c r="BA59" i="7" s="1"/>
  <c r="O85" i="7"/>
  <c r="BK85" i="7" s="1"/>
  <c r="N55" i="7"/>
  <c r="BJ55" i="7" s="1"/>
  <c r="G33" i="7"/>
  <c r="BC33" i="7" s="1"/>
  <c r="E79" i="7"/>
  <c r="BA79" i="7" s="1"/>
  <c r="L55" i="7"/>
  <c r="BH55" i="7" s="1"/>
  <c r="H92" i="7"/>
  <c r="BD92" i="7" s="1"/>
  <c r="E78" i="7"/>
  <c r="BA78" i="7" s="1"/>
  <c r="N38" i="7"/>
  <c r="BJ38" i="7" s="1"/>
  <c r="N46" i="7"/>
  <c r="BJ46" i="7" s="1"/>
  <c r="I75" i="7"/>
  <c r="BE75" i="7" s="1"/>
  <c r="J82" i="7"/>
  <c r="BF82" i="7" s="1"/>
  <c r="K59" i="7"/>
  <c r="BG59" i="7" s="1"/>
  <c r="F70" i="7"/>
  <c r="BB70" i="7" s="1"/>
  <c r="G99" i="7"/>
  <c r="BC99" i="7" s="1"/>
  <c r="L90" i="7"/>
  <c r="BH90" i="7" s="1"/>
  <c r="N29" i="7"/>
  <c r="BJ29" i="7" s="1"/>
  <c r="K98" i="7"/>
  <c r="BG98" i="7" s="1"/>
  <c r="K72" i="7"/>
  <c r="BG72" i="7" s="1"/>
  <c r="G57" i="7"/>
  <c r="BC57" i="7" s="1"/>
  <c r="J81" i="7"/>
  <c r="BF81" i="7" s="1"/>
  <c r="M31" i="7"/>
  <c r="BI31" i="7" s="1"/>
  <c r="I87" i="7"/>
  <c r="BE87" i="7" s="1"/>
  <c r="I53" i="7"/>
  <c r="BE53" i="7" s="1"/>
  <c r="G34" i="7"/>
  <c r="BC34" i="7" s="1"/>
  <c r="L78" i="7"/>
  <c r="BH78" i="7" s="1"/>
  <c r="N15" i="7"/>
  <c r="BJ15" i="7" s="1"/>
  <c r="J72" i="7"/>
  <c r="BF72" i="7" s="1"/>
  <c r="L105" i="7"/>
  <c r="BH105" i="7" s="1"/>
  <c r="L93" i="7"/>
  <c r="BH93" i="7" s="1"/>
  <c r="N51" i="7"/>
  <c r="BJ51" i="7" s="1"/>
  <c r="M13" i="7"/>
  <c r="BI13" i="7" s="1"/>
  <c r="M15" i="7"/>
  <c r="BI15" i="7" s="1"/>
  <c r="N105" i="7"/>
  <c r="BJ105" i="7" s="1"/>
  <c r="G17" i="7"/>
  <c r="BC17" i="7" s="1"/>
  <c r="K13" i="7"/>
  <c r="BG13" i="7" s="1"/>
  <c r="P23" i="7"/>
  <c r="BL23" i="7" s="1"/>
  <c r="P59" i="7"/>
  <c r="BL59" i="7" s="1"/>
  <c r="I97" i="7"/>
  <c r="BE97" i="7" s="1"/>
  <c r="E91" i="7"/>
  <c r="BA91" i="7" s="1"/>
  <c r="K78" i="7"/>
  <c r="BG78" i="7" s="1"/>
  <c r="O88" i="7"/>
  <c r="BK88" i="7" s="1"/>
  <c r="M36" i="7"/>
  <c r="BI36" i="7" s="1"/>
  <c r="H56" i="7"/>
  <c r="BD56" i="7" s="1"/>
  <c r="I44" i="7"/>
  <c r="BE44" i="7" s="1"/>
  <c r="G19" i="7"/>
  <c r="BC19" i="7" s="1"/>
  <c r="M129" i="7"/>
  <c r="BI129" i="7" s="1"/>
  <c r="I125" i="7"/>
  <c r="BE125" i="7" s="1"/>
  <c r="G122" i="7"/>
  <c r="BC122" i="7" s="1"/>
  <c r="F128" i="7"/>
  <c r="BB128" i="7" s="1"/>
  <c r="O130" i="7"/>
  <c r="BK130" i="7" s="1"/>
  <c r="K128" i="7"/>
  <c r="BG128" i="7" s="1"/>
  <c r="E122" i="7"/>
  <c r="BA122" i="7" s="1"/>
  <c r="E119" i="7"/>
  <c r="BA119" i="7" s="1"/>
  <c r="K129" i="7"/>
  <c r="BG129" i="7" s="1"/>
  <c r="J131" i="7"/>
  <c r="BF131" i="7" s="1"/>
  <c r="G125" i="7"/>
  <c r="BC125" i="7" s="1"/>
  <c r="H131" i="7"/>
  <c r="BD131" i="7" s="1"/>
  <c r="P126" i="7"/>
  <c r="BL126" i="7" s="1"/>
  <c r="O118" i="7"/>
  <c r="BK118" i="7" s="1"/>
  <c r="L121" i="7"/>
  <c r="BH121" i="7" s="1"/>
  <c r="M118" i="7"/>
  <c r="BI118" i="7" s="1"/>
  <c r="L127" i="7"/>
  <c r="BH127" i="7" s="1"/>
  <c r="E120" i="7"/>
  <c r="BA120" i="7" s="1"/>
  <c r="H121" i="7"/>
  <c r="BD121" i="7" s="1"/>
  <c r="O123" i="7"/>
  <c r="BK123" i="7" s="1"/>
  <c r="N118" i="7"/>
  <c r="BJ118" i="7" s="1"/>
  <c r="G117" i="7"/>
  <c r="BC117" i="7" s="1"/>
  <c r="I116" i="7"/>
  <c r="BE116" i="7" s="1"/>
  <c r="L118" i="7"/>
  <c r="BH118" i="7" s="1"/>
  <c r="P138" i="7"/>
  <c r="BL138" i="7" s="1"/>
  <c r="J138" i="7"/>
  <c r="BF138" i="7" s="1"/>
  <c r="L140" i="7"/>
  <c r="BH140" i="7" s="1"/>
  <c r="H140" i="7"/>
  <c r="BD140" i="7" s="1"/>
  <c r="G138" i="7"/>
  <c r="BC138" i="7" s="1"/>
  <c r="L138" i="7"/>
  <c r="BH138" i="7" s="1"/>
  <c r="G135" i="7"/>
  <c r="BC135" i="7" s="1"/>
  <c r="F137" i="7"/>
  <c r="BB137" i="7" s="1"/>
  <c r="F133" i="7"/>
  <c r="BB133" i="7" s="1"/>
  <c r="E134" i="7"/>
  <c r="BA134" i="7" s="1"/>
  <c r="L134" i="7"/>
  <c r="BH134" i="7" s="1"/>
  <c r="E137" i="7"/>
  <c r="BA137" i="7" s="1"/>
  <c r="H133" i="7"/>
  <c r="BD133" i="7" s="1"/>
  <c r="H85" i="7"/>
  <c r="BD85" i="7" s="1"/>
  <c r="O58" i="7"/>
  <c r="BK58" i="7" s="1"/>
  <c r="P141" i="7"/>
  <c r="BL141" i="7" s="1"/>
  <c r="F43" i="7"/>
  <c r="BB43" i="7" s="1"/>
  <c r="K93" i="7"/>
  <c r="BG93" i="7" s="1"/>
  <c r="L115" i="7"/>
  <c r="BH115" i="7" s="1"/>
  <c r="P28" i="7"/>
  <c r="BL28" i="7" s="1"/>
  <c r="H74" i="7"/>
  <c r="BD74" i="7" s="1"/>
  <c r="G25" i="7"/>
  <c r="BC25" i="7" s="1"/>
  <c r="P61" i="7"/>
  <c r="BL61" i="7" s="1"/>
  <c r="P31" i="7"/>
  <c r="BL31" i="7" s="1"/>
  <c r="M9" i="7"/>
  <c r="BI9" i="7" s="1"/>
  <c r="N28" i="7"/>
  <c r="BJ28" i="7" s="1"/>
  <c r="F53" i="7"/>
  <c r="BB53" i="7" s="1"/>
  <c r="I11" i="7"/>
  <c r="BE11" i="7" s="1"/>
  <c r="I112" i="7"/>
  <c r="BE112" i="7" s="1"/>
  <c r="H46" i="7"/>
  <c r="BD46" i="7" s="1"/>
  <c r="N39" i="7"/>
  <c r="BJ39" i="7" s="1"/>
  <c r="P114" i="7"/>
  <c r="BL114" i="7" s="1"/>
  <c r="K103" i="7"/>
  <c r="BG103" i="7" s="1"/>
  <c r="E37" i="7"/>
  <c r="BA37" i="7" s="1"/>
  <c r="E67" i="7"/>
  <c r="BA67" i="7" s="1"/>
  <c r="K18" i="7"/>
  <c r="BG18" i="7" s="1"/>
  <c r="K9" i="7"/>
  <c r="BG9" i="7" s="1"/>
  <c r="G76" i="7"/>
  <c r="BC76" i="7" s="1"/>
  <c r="E15" i="7"/>
  <c r="BA15" i="7" s="1"/>
  <c r="L63" i="7"/>
  <c r="BH63" i="7" s="1"/>
  <c r="J18" i="7"/>
  <c r="BF18" i="7" s="1"/>
  <c r="I15" i="7"/>
  <c r="BE15" i="7" s="1"/>
  <c r="O61" i="7"/>
  <c r="BK61" i="7" s="1"/>
  <c r="I94" i="7"/>
  <c r="BE94" i="7" s="1"/>
  <c r="O127" i="7"/>
  <c r="BK127" i="7" s="1"/>
  <c r="E129" i="7"/>
  <c r="BA129" i="7" s="1"/>
  <c r="G121" i="7"/>
  <c r="BC121" i="7" s="1"/>
  <c r="N119" i="7"/>
  <c r="BJ119" i="7" s="1"/>
  <c r="I121" i="7"/>
  <c r="BE121" i="7" s="1"/>
  <c r="L119" i="7"/>
  <c r="BH119" i="7" s="1"/>
  <c r="E140" i="7"/>
  <c r="BA140" i="7" s="1"/>
  <c r="M132" i="7"/>
  <c r="BI132" i="7" s="1"/>
  <c r="K133" i="7"/>
  <c r="BG133" i="7" s="1"/>
  <c r="M20" i="7"/>
  <c r="BI20" i="7" s="1"/>
  <c r="O59" i="7"/>
  <c r="BK59" i="7" s="1"/>
  <c r="H64" i="7"/>
  <c r="BD64" i="7" s="1"/>
  <c r="M92" i="7"/>
  <c r="BI92" i="7" s="1"/>
  <c r="K104" i="7"/>
  <c r="BG104" i="7" s="1"/>
  <c r="E25" i="7"/>
  <c r="BA25" i="7" s="1"/>
  <c r="K7" i="7"/>
  <c r="BG7" i="7" s="1"/>
  <c r="I32" i="7"/>
  <c r="BE32" i="7" s="1"/>
  <c r="O141" i="7"/>
  <c r="BK141" i="7" s="1"/>
  <c r="L80" i="7"/>
  <c r="BH80" i="7" s="1"/>
  <c r="H21" i="7"/>
  <c r="BD21" i="7" s="1"/>
  <c r="P44" i="7"/>
  <c r="BL44" i="7" s="1"/>
  <c r="J79" i="7"/>
  <c r="BF79" i="7" s="1"/>
  <c r="G84" i="7"/>
  <c r="BC84" i="7" s="1"/>
  <c r="P49" i="7"/>
  <c r="BL49" i="7" s="1"/>
  <c r="H42" i="7"/>
  <c r="BD42" i="7" s="1"/>
  <c r="I18" i="7"/>
  <c r="BE18" i="7" s="1"/>
  <c r="O83" i="7"/>
  <c r="BK83" i="7" s="1"/>
  <c r="H77" i="7"/>
  <c r="BD77" i="7" s="1"/>
  <c r="O101" i="7"/>
  <c r="BK101" i="7" s="1"/>
  <c r="L100" i="7"/>
  <c r="BH100" i="7" s="1"/>
  <c r="N92" i="7"/>
  <c r="BJ92" i="7" s="1"/>
  <c r="M109" i="7"/>
  <c r="BI109" i="7" s="1"/>
  <c r="P50" i="7"/>
  <c r="BL50" i="7" s="1"/>
  <c r="O81" i="7"/>
  <c r="BK81" i="7" s="1"/>
  <c r="E40" i="7"/>
  <c r="BA40" i="7" s="1"/>
  <c r="J111" i="7"/>
  <c r="BF111" i="7" s="1"/>
  <c r="I66" i="7"/>
  <c r="BE66" i="7" s="1"/>
  <c r="O109" i="7"/>
  <c r="BK109" i="7" s="1"/>
  <c r="G20" i="7"/>
  <c r="BC20" i="7" s="1"/>
  <c r="P84" i="7"/>
  <c r="BL84" i="7" s="1"/>
  <c r="F44" i="7"/>
  <c r="BB44" i="7" s="1"/>
  <c r="P99" i="7"/>
  <c r="BL99" i="7" s="1"/>
  <c r="N65" i="7"/>
  <c r="BJ65" i="7" s="1"/>
  <c r="O69" i="7"/>
  <c r="BK69" i="7" s="1"/>
  <c r="H84" i="7"/>
  <c r="BD84" i="7" s="1"/>
  <c r="H103" i="7"/>
  <c r="BD103" i="7" s="1"/>
  <c r="F48" i="7"/>
  <c r="BB48" i="7" s="1"/>
  <c r="M53" i="7"/>
  <c r="BI53" i="7" s="1"/>
  <c r="L62" i="7"/>
  <c r="BH62" i="7" s="1"/>
  <c r="H38" i="7"/>
  <c r="BD38" i="7" s="1"/>
  <c r="P72" i="7"/>
  <c r="BL72" i="7" s="1"/>
  <c r="L43" i="7"/>
  <c r="BH43" i="7" s="1"/>
  <c r="P74" i="7"/>
  <c r="BL74" i="7" s="1"/>
  <c r="O30" i="7"/>
  <c r="BK30" i="7" s="1"/>
  <c r="F14" i="7"/>
  <c r="BB14" i="7" s="1"/>
  <c r="N78" i="7"/>
  <c r="BJ78" i="7" s="1"/>
  <c r="K99" i="7"/>
  <c r="BG99" i="7" s="1"/>
  <c r="M82" i="7"/>
  <c r="BI82" i="7" s="1"/>
  <c r="G10" i="7"/>
  <c r="BC10" i="7" s="1"/>
  <c r="O29" i="7"/>
  <c r="BK29" i="7" s="1"/>
  <c r="E104" i="7"/>
  <c r="BA104" i="7" s="1"/>
  <c r="P35" i="7"/>
  <c r="BL35" i="7" s="1"/>
  <c r="G7" i="7"/>
  <c r="BC7" i="7" s="1"/>
  <c r="O21" i="7"/>
  <c r="BK21" i="7" s="1"/>
  <c r="F49" i="7"/>
  <c r="BB49" i="7" s="1"/>
  <c r="M50" i="7"/>
  <c r="BI50" i="7" s="1"/>
  <c r="I5" i="7"/>
  <c r="BE5" i="7" s="1"/>
  <c r="N37" i="7"/>
  <c r="BJ37" i="7" s="1"/>
  <c r="H108" i="7"/>
  <c r="BD108" i="7" s="1"/>
  <c r="N110" i="7"/>
  <c r="BJ110" i="7" s="1"/>
  <c r="F27" i="7"/>
  <c r="BB27" i="7" s="1"/>
  <c r="F103" i="7"/>
  <c r="BB103" i="7" s="1"/>
  <c r="I9" i="7"/>
  <c r="BE9" i="7" s="1"/>
  <c r="J85" i="7"/>
  <c r="BF85" i="7" s="1"/>
  <c r="L59" i="7"/>
  <c r="BH59" i="7" s="1"/>
  <c r="E53" i="7"/>
  <c r="BA53" i="7" s="1"/>
  <c r="K27" i="7"/>
  <c r="BG27" i="7" s="1"/>
  <c r="H48" i="7"/>
  <c r="BD48" i="7" s="1"/>
  <c r="L91" i="7"/>
  <c r="BH91" i="7" s="1"/>
  <c r="P6" i="7"/>
  <c r="BL6" i="7" s="1"/>
  <c r="I88" i="7"/>
  <c r="BE88" i="7" s="1"/>
  <c r="P95" i="7"/>
  <c r="BL95" i="7" s="1"/>
  <c r="I63" i="7"/>
  <c r="BE63" i="7" s="1"/>
  <c r="M71" i="7"/>
  <c r="BI71" i="7" s="1"/>
  <c r="P65" i="7"/>
  <c r="BL65" i="7" s="1"/>
  <c r="G39" i="7"/>
  <c r="BC39" i="7" s="1"/>
  <c r="H115" i="7"/>
  <c r="BD115" i="7" s="1"/>
  <c r="O102" i="7"/>
  <c r="BK102" i="7" s="1"/>
  <c r="F17" i="7"/>
  <c r="BB17" i="7" s="1"/>
  <c r="P22" i="7"/>
  <c r="BL22" i="7" s="1"/>
  <c r="J108" i="7"/>
  <c r="BF108" i="7" s="1"/>
  <c r="M49" i="7"/>
  <c r="BI49" i="7" s="1"/>
  <c r="E13" i="7"/>
  <c r="BA13" i="7" s="1"/>
  <c r="H67" i="7"/>
  <c r="BD67" i="7" s="1"/>
  <c r="F108" i="7"/>
  <c r="BB108" i="7" s="1"/>
  <c r="F34" i="7"/>
  <c r="BB34" i="7" s="1"/>
  <c r="G52" i="7"/>
  <c r="BC52" i="7" s="1"/>
  <c r="H65" i="7"/>
  <c r="BD65" i="7" s="1"/>
  <c r="H20" i="7"/>
  <c r="BD20" i="7" s="1"/>
  <c r="K110" i="7"/>
  <c r="BG110" i="7" s="1"/>
  <c r="F28" i="7"/>
  <c r="BB28" i="7" s="1"/>
  <c r="I99" i="7"/>
  <c r="BE99" i="7" s="1"/>
  <c r="O107" i="7"/>
  <c r="BK107" i="7" s="1"/>
  <c r="N17" i="7"/>
  <c r="BJ17" i="7" s="1"/>
  <c r="I92" i="7"/>
  <c r="BE92" i="7" s="1"/>
  <c r="N104" i="7"/>
  <c r="BJ104" i="7" s="1"/>
  <c r="F29" i="7"/>
  <c r="BB29" i="7" s="1"/>
  <c r="I8" i="7"/>
  <c r="BE8" i="7" s="1"/>
  <c r="J105" i="7"/>
  <c r="BF105" i="7" s="1"/>
  <c r="M114" i="7"/>
  <c r="BI114" i="7" s="1"/>
  <c r="H81" i="7"/>
  <c r="BD81" i="7" s="1"/>
  <c r="J63" i="7"/>
  <c r="BF63" i="7" s="1"/>
  <c r="N18" i="7"/>
  <c r="BJ18" i="7" s="1"/>
  <c r="N69" i="7"/>
  <c r="BJ69" i="7" s="1"/>
  <c r="P42" i="7"/>
  <c r="BL42" i="7" s="1"/>
  <c r="O93" i="7"/>
  <c r="BK93" i="7" s="1"/>
  <c r="J30" i="7"/>
  <c r="BF30" i="7" s="1"/>
  <c r="L6" i="7"/>
  <c r="BH6" i="7" s="1"/>
  <c r="J69" i="7"/>
  <c r="BF69" i="7" s="1"/>
  <c r="L99" i="7"/>
  <c r="BH99" i="7" s="1"/>
  <c r="E16" i="7"/>
  <c r="BA16" i="7" s="1"/>
  <c r="K41" i="7"/>
  <c r="BG41" i="7" s="1"/>
  <c r="O115" i="7"/>
  <c r="BK115" i="7" s="1"/>
  <c r="E51" i="7"/>
  <c r="BA51" i="7" s="1"/>
  <c r="E42" i="7"/>
  <c r="BA42" i="7" s="1"/>
  <c r="G68" i="7"/>
  <c r="BC68" i="7" s="1"/>
  <c r="N12" i="7"/>
  <c r="BJ12" i="7" s="1"/>
  <c r="L25" i="7"/>
  <c r="BH25" i="7" s="1"/>
  <c r="N89" i="7"/>
  <c r="BJ89" i="7" s="1"/>
  <c r="E141" i="7"/>
  <c r="BA141" i="7" s="1"/>
  <c r="K48" i="7"/>
  <c r="BG48" i="7" s="1"/>
  <c r="J49" i="7"/>
  <c r="BF49" i="7" s="1"/>
  <c r="F12" i="7"/>
  <c r="BB12" i="7" s="1"/>
  <c r="L114" i="7"/>
  <c r="BH114" i="7" s="1"/>
  <c r="L84" i="7"/>
  <c r="BH84" i="7" s="1"/>
  <c r="F104" i="7"/>
  <c r="BB104" i="7" s="1"/>
  <c r="M57" i="7"/>
  <c r="BI57" i="7" s="1"/>
  <c r="J20" i="7"/>
  <c r="BF20" i="7" s="1"/>
  <c r="G108" i="7"/>
  <c r="BC108" i="7" s="1"/>
  <c r="M27" i="7"/>
  <c r="BI27" i="7" s="1"/>
  <c r="K31" i="7"/>
  <c r="BG31" i="7" s="1"/>
  <c r="O36" i="7"/>
  <c r="BK36" i="7" s="1"/>
  <c r="F83" i="7"/>
  <c r="BB83" i="7" s="1"/>
  <c r="J99" i="7"/>
  <c r="BF99" i="7" s="1"/>
  <c r="E97" i="7"/>
  <c r="BA97" i="7" s="1"/>
  <c r="K50" i="7"/>
  <c r="BG50" i="7" s="1"/>
  <c r="J57" i="7"/>
  <c r="BF57" i="7" s="1"/>
  <c r="G109" i="7"/>
  <c r="BC109" i="7" s="1"/>
  <c r="I38" i="7"/>
  <c r="BE38" i="7" s="1"/>
  <c r="I61" i="7"/>
  <c r="BE61" i="7" s="1"/>
  <c r="M29" i="7"/>
  <c r="BI29" i="7" s="1"/>
  <c r="K28" i="7"/>
  <c r="BG28" i="7" s="1"/>
  <c r="E99" i="7"/>
  <c r="BA99" i="7" s="1"/>
  <c r="I36" i="7"/>
  <c r="BE36" i="7" s="1"/>
  <c r="M96" i="7"/>
  <c r="BI96" i="7" s="1"/>
  <c r="K61" i="7"/>
  <c r="BG61" i="7" s="1"/>
  <c r="L49" i="7"/>
  <c r="BH49" i="7" s="1"/>
  <c r="M104" i="7"/>
  <c r="BI104" i="7" s="1"/>
  <c r="E101" i="7"/>
  <c r="BA101" i="7" s="1"/>
  <c r="K49" i="7"/>
  <c r="BG49" i="7" s="1"/>
  <c r="I64" i="7"/>
  <c r="BE64" i="7" s="1"/>
  <c r="M94" i="7"/>
  <c r="BI94" i="7" s="1"/>
  <c r="N43" i="7"/>
  <c r="BJ43" i="7" s="1"/>
  <c r="E14" i="7"/>
  <c r="BA14" i="7" s="1"/>
  <c r="P15" i="7"/>
  <c r="BL15" i="7" s="1"/>
  <c r="N94" i="7"/>
  <c r="BJ94" i="7" s="1"/>
  <c r="P30" i="7"/>
  <c r="BL30" i="7" s="1"/>
  <c r="H16" i="7"/>
  <c r="BD16" i="7" s="1"/>
  <c r="H98" i="7"/>
  <c r="BD98" i="7" s="1"/>
  <c r="N111" i="7"/>
  <c r="BJ111" i="7" s="1"/>
  <c r="G22" i="7"/>
  <c r="BC22" i="7" s="1"/>
  <c r="P27" i="7"/>
  <c r="BL27" i="7" s="1"/>
  <c r="E115" i="7"/>
  <c r="BA115" i="7" s="1"/>
  <c r="J78" i="7"/>
  <c r="BF78" i="7" s="1"/>
  <c r="P43" i="7"/>
  <c r="BL43" i="7" s="1"/>
  <c r="F74" i="7"/>
  <c r="BB74" i="7" s="1"/>
  <c r="L19" i="7"/>
  <c r="BH19" i="7" s="1"/>
  <c r="K130" i="7"/>
  <c r="BG130" i="7" s="1"/>
  <c r="E124" i="7"/>
  <c r="BA124" i="7" s="1"/>
  <c r="M121" i="7"/>
  <c r="BI121" i="7" s="1"/>
  <c r="G126" i="7"/>
  <c r="BC126" i="7" s="1"/>
  <c r="M128" i="7"/>
  <c r="BI128" i="7" s="1"/>
  <c r="J126" i="7"/>
  <c r="BF126" i="7" s="1"/>
  <c r="F119" i="7"/>
  <c r="BB119" i="7" s="1"/>
  <c r="F127" i="7"/>
  <c r="BB127" i="7" s="1"/>
  <c r="I128" i="7"/>
  <c r="BE128" i="7" s="1"/>
  <c r="J130" i="7"/>
  <c r="BF130" i="7" s="1"/>
  <c r="M122" i="7"/>
  <c r="BI122" i="7" s="1"/>
  <c r="H130" i="7"/>
  <c r="BD130" i="7" s="1"/>
  <c r="E126" i="7"/>
  <c r="BA126" i="7" s="1"/>
  <c r="M117" i="7"/>
  <c r="BI117" i="7" s="1"/>
  <c r="I120" i="7"/>
  <c r="BE120" i="7" s="1"/>
  <c r="N116" i="7"/>
  <c r="BJ116" i="7" s="1"/>
  <c r="N126" i="7"/>
  <c r="BJ126" i="7" s="1"/>
  <c r="K119" i="7"/>
  <c r="BG119" i="7" s="1"/>
  <c r="O120" i="7"/>
  <c r="BK120" i="7" s="1"/>
  <c r="F123" i="7"/>
  <c r="BB123" i="7" s="1"/>
  <c r="J117" i="7"/>
  <c r="BF117" i="7" s="1"/>
  <c r="H118" i="7"/>
  <c r="BD118" i="7" s="1"/>
  <c r="J123" i="7"/>
  <c r="BF123" i="7" s="1"/>
  <c r="N117" i="7"/>
  <c r="BJ117" i="7" s="1"/>
  <c r="L139" i="7"/>
  <c r="BH139" i="7" s="1"/>
  <c r="F132" i="7"/>
  <c r="BB132" i="7" s="1"/>
  <c r="H139" i="7"/>
  <c r="BD139" i="7" s="1"/>
  <c r="F139" i="7"/>
  <c r="BB139" i="7" s="1"/>
  <c r="K132" i="7"/>
  <c r="BG132" i="7" s="1"/>
  <c r="P132" i="7"/>
  <c r="BL132" i="7" s="1"/>
  <c r="O134" i="7"/>
  <c r="BK134" i="7" s="1"/>
  <c r="N136" i="7"/>
  <c r="BJ136" i="7" s="1"/>
  <c r="H135" i="7"/>
  <c r="BD135" i="7" s="1"/>
  <c r="M133" i="7"/>
  <c r="BI133" i="7" s="1"/>
  <c r="L133" i="7"/>
  <c r="BH133" i="7" s="1"/>
  <c r="J137" i="7"/>
  <c r="BF137" i="7" s="1"/>
  <c r="I137" i="7"/>
  <c r="BE137" i="7" s="1"/>
  <c r="F68" i="7"/>
  <c r="BB68" i="7" s="1"/>
  <c r="F33" i="7"/>
  <c r="BB33" i="7" s="1"/>
  <c r="O97" i="7"/>
  <c r="BK97" i="7" s="1"/>
  <c r="K71" i="7"/>
  <c r="BG71" i="7" s="1"/>
  <c r="F114" i="7"/>
  <c r="BB114" i="7" s="1"/>
  <c r="F64" i="7"/>
  <c r="BB64" i="7" s="1"/>
  <c r="O106" i="7"/>
  <c r="BK106" i="7" s="1"/>
  <c r="O67" i="7"/>
  <c r="BK67" i="7" s="1"/>
  <c r="P62" i="7"/>
  <c r="BL62" i="7" s="1"/>
  <c r="E64" i="7"/>
  <c r="BA64" i="7" s="1"/>
  <c r="K115" i="7"/>
  <c r="BG115" i="7" s="1"/>
  <c r="J11" i="7"/>
  <c r="BF11" i="7" s="1"/>
  <c r="F85" i="7"/>
  <c r="BB85" i="7" s="1"/>
  <c r="N96" i="7"/>
  <c r="BJ96" i="7" s="1"/>
  <c r="F111" i="7"/>
  <c r="BB111" i="7" s="1"/>
  <c r="K77" i="7"/>
  <c r="BG77" i="7" s="1"/>
  <c r="M61" i="7"/>
  <c r="BI61" i="7" s="1"/>
  <c r="J45" i="7"/>
  <c r="BF45" i="7" s="1"/>
  <c r="K15" i="7"/>
  <c r="BG15" i="7" s="1"/>
  <c r="O20" i="7"/>
  <c r="BK20" i="7" s="1"/>
  <c r="O62" i="7"/>
  <c r="BK62" i="7" s="1"/>
  <c r="L126" i="7"/>
  <c r="BH126" i="7" s="1"/>
  <c r="H123" i="7"/>
  <c r="BD123" i="7" s="1"/>
  <c r="E127" i="7"/>
  <c r="BA127" i="7" s="1"/>
  <c r="M134" i="7"/>
  <c r="BI134" i="7" s="1"/>
  <c r="H71" i="7"/>
  <c r="BD71" i="7" s="1"/>
  <c r="P38" i="7"/>
  <c r="BL38" i="7" s="1"/>
  <c r="J56" i="7"/>
  <c r="BF56" i="7" s="1"/>
  <c r="G75" i="7"/>
  <c r="BC75" i="7" s="1"/>
  <c r="O95" i="7"/>
  <c r="BK95" i="7" s="1"/>
  <c r="L64" i="7"/>
  <c r="BH64" i="7" s="1"/>
  <c r="J21" i="7"/>
  <c r="BF21" i="7" s="1"/>
  <c r="O51" i="7"/>
  <c r="BK51" i="7" s="1"/>
  <c r="F97" i="7"/>
  <c r="BB97" i="7" s="1"/>
  <c r="N47" i="7"/>
  <c r="BJ47" i="7" s="1"/>
  <c r="L71" i="7"/>
  <c r="BH71" i="7" s="1"/>
  <c r="H63" i="7"/>
  <c r="BD63" i="7" s="1"/>
  <c r="O34" i="7"/>
  <c r="BK34" i="7" s="1"/>
  <c r="P93" i="7"/>
  <c r="BL93" i="7" s="1"/>
  <c r="P16" i="7"/>
  <c r="BL16" i="7" s="1"/>
  <c r="J89" i="7"/>
  <c r="BF89" i="7" s="1"/>
  <c r="G114" i="7"/>
  <c r="BC114" i="7" s="1"/>
  <c r="H26" i="7"/>
  <c r="BD26" i="7" s="1"/>
  <c r="H114" i="7"/>
  <c r="BD114" i="7" s="1"/>
  <c r="F11" i="7"/>
  <c r="BB11" i="7" s="1"/>
  <c r="L76" i="7"/>
  <c r="BH76" i="7" s="1"/>
  <c r="G49" i="7"/>
  <c r="BC49" i="7" s="1"/>
  <c r="I13" i="7"/>
  <c r="BE13" i="7" s="1"/>
  <c r="E58" i="7"/>
  <c r="BA58" i="7" s="1"/>
  <c r="G96" i="7"/>
  <c r="BC96" i="7" s="1"/>
  <c r="H70" i="7"/>
  <c r="BD70" i="7" s="1"/>
  <c r="F96" i="7"/>
  <c r="BB96" i="7" s="1"/>
  <c r="O92" i="7"/>
  <c r="BK92" i="7" s="1"/>
  <c r="P5" i="7"/>
  <c r="BL5" i="7" s="1"/>
  <c r="H60" i="7"/>
  <c r="BD60" i="7" s="1"/>
  <c r="F109" i="7"/>
  <c r="BB109" i="7" s="1"/>
  <c r="M35" i="7"/>
  <c r="BI35" i="7" s="1"/>
  <c r="G79" i="7"/>
  <c r="BC79" i="7" s="1"/>
  <c r="J22" i="7"/>
  <c r="BF22" i="7" s="1"/>
  <c r="N31" i="7"/>
  <c r="BJ31" i="7" s="1"/>
  <c r="G32" i="7"/>
  <c r="BC32" i="7" s="1"/>
  <c r="K54" i="7"/>
  <c r="BG54" i="7" s="1"/>
  <c r="M77" i="7"/>
  <c r="BI77" i="7" s="1"/>
  <c r="J6" i="7"/>
  <c r="BF6" i="7" s="1"/>
  <c r="F41" i="7"/>
  <c r="BB41" i="7" s="1"/>
  <c r="I23" i="7"/>
  <c r="BE23" i="7" s="1"/>
  <c r="P79" i="7"/>
  <c r="BL79" i="7" s="1"/>
  <c r="P10" i="7"/>
  <c r="BL10" i="7" s="1"/>
  <c r="J24" i="7"/>
  <c r="BF24" i="7" s="1"/>
  <c r="E98" i="7"/>
  <c r="BA98" i="7" s="1"/>
  <c r="J55" i="7"/>
  <c r="BF55" i="7" s="1"/>
  <c r="G104" i="7"/>
  <c r="BC104" i="7" s="1"/>
  <c r="J71" i="7"/>
  <c r="BF71" i="7" s="1"/>
  <c r="P80" i="7"/>
  <c r="BL80" i="7" s="1"/>
  <c r="J106" i="7"/>
  <c r="BF106" i="7" s="1"/>
  <c r="N33" i="7"/>
  <c r="BJ33" i="7" s="1"/>
  <c r="F86" i="7"/>
  <c r="BB86" i="7" s="1"/>
  <c r="O54" i="7"/>
  <c r="BK54" i="7" s="1"/>
  <c r="I45" i="7"/>
  <c r="BE45" i="7" s="1"/>
  <c r="L44" i="7"/>
  <c r="BH44" i="7" s="1"/>
  <c r="O49" i="7"/>
  <c r="BK49" i="7" s="1"/>
  <c r="I42" i="7"/>
  <c r="BE42" i="7" s="1"/>
  <c r="I93" i="7"/>
  <c r="BE93" i="7" s="1"/>
  <c r="F16" i="7"/>
  <c r="BB16" i="7" s="1"/>
  <c r="P57" i="7"/>
  <c r="BL57" i="7" s="1"/>
  <c r="H25" i="7"/>
  <c r="BD25" i="7" s="1"/>
  <c r="J39" i="7"/>
  <c r="BF39" i="7" s="1"/>
  <c r="I74" i="7"/>
  <c r="BE74" i="7" s="1"/>
  <c r="H50" i="7"/>
  <c r="BD50" i="7" s="1"/>
  <c r="G67" i="7"/>
  <c r="BC67" i="7" s="1"/>
  <c r="E9" i="7"/>
  <c r="BA9" i="7" s="1"/>
  <c r="O10" i="7"/>
  <c r="BK10" i="7" s="1"/>
  <c r="H75" i="7"/>
  <c r="BD75" i="7" s="1"/>
  <c r="O60" i="7"/>
  <c r="BK60" i="7" s="1"/>
  <c r="J83" i="7"/>
  <c r="BF83" i="7" s="1"/>
  <c r="G27" i="7"/>
  <c r="BC27" i="7" s="1"/>
  <c r="M99" i="7"/>
  <c r="BI99" i="7" s="1"/>
  <c r="E57" i="7"/>
  <c r="BA57" i="7" s="1"/>
  <c r="I49" i="7"/>
  <c r="BE49" i="7" s="1"/>
  <c r="O112" i="7"/>
  <c r="BK112" i="7" s="1"/>
  <c r="E81" i="7"/>
  <c r="BA81" i="7" s="1"/>
  <c r="N49" i="7"/>
  <c r="BJ49" i="7" s="1"/>
  <c r="O89" i="7"/>
  <c r="BK89" i="7" s="1"/>
  <c r="F62" i="7"/>
  <c r="BB62" i="7" s="1"/>
  <c r="G90" i="7"/>
  <c r="BC90" i="7" s="1"/>
  <c r="I102" i="7"/>
  <c r="BE102" i="7" s="1"/>
  <c r="M7" i="7"/>
  <c r="BI7" i="7" s="1"/>
  <c r="L45" i="7"/>
  <c r="BH45" i="7" s="1"/>
  <c r="H35" i="7"/>
  <c r="BD35" i="7" s="1"/>
  <c r="E41" i="7"/>
  <c r="BA41" i="7" s="1"/>
  <c r="H5" i="7"/>
  <c r="BD5" i="7" s="1"/>
  <c r="F89" i="7"/>
  <c r="BB89" i="7" s="1"/>
  <c r="G83" i="7"/>
  <c r="BC83" i="7" s="1"/>
  <c r="O55" i="7"/>
  <c r="BK55" i="7" s="1"/>
  <c r="P47" i="7"/>
  <c r="BL47" i="7" s="1"/>
  <c r="F51" i="7"/>
  <c r="BB51" i="7" s="1"/>
  <c r="F45" i="7"/>
  <c r="BB45" i="7" s="1"/>
  <c r="H43" i="7"/>
  <c r="BD43" i="7" s="1"/>
  <c r="K113" i="7"/>
  <c r="BG113" i="7" s="1"/>
  <c r="K12" i="7"/>
  <c r="BG12" i="7" s="1"/>
  <c r="O68" i="7"/>
  <c r="BK68" i="7" s="1"/>
  <c r="P46" i="7"/>
  <c r="BL46" i="7" s="1"/>
  <c r="F92" i="7"/>
  <c r="BB92" i="7" s="1"/>
  <c r="G53" i="7"/>
  <c r="BC53" i="7" s="1"/>
  <c r="G86" i="7"/>
  <c r="BC86" i="7" s="1"/>
  <c r="P48" i="7"/>
  <c r="BL48" i="7" s="1"/>
  <c r="K65" i="7"/>
  <c r="BG65" i="7" s="1"/>
  <c r="O87" i="7"/>
  <c r="BK87" i="7" s="1"/>
  <c r="O16" i="7"/>
  <c r="BK16" i="7" s="1"/>
  <c r="E39" i="7"/>
  <c r="BA39" i="7" s="1"/>
  <c r="H79" i="7"/>
  <c r="BD79" i="7" s="1"/>
  <c r="G40" i="7"/>
  <c r="BC40" i="7" s="1"/>
  <c r="L12" i="7"/>
  <c r="BH12" i="7" s="1"/>
  <c r="O44" i="7"/>
  <c r="BK44" i="7" s="1"/>
  <c r="I24" i="7"/>
  <c r="BE24" i="7" s="1"/>
  <c r="K58" i="7"/>
  <c r="BG58" i="7" s="1"/>
  <c r="J107" i="7"/>
  <c r="BF107" i="7" s="1"/>
  <c r="G85" i="7"/>
  <c r="BC85" i="7" s="1"/>
  <c r="I60" i="7"/>
  <c r="BE60" i="7" s="1"/>
  <c r="F69" i="7"/>
  <c r="BB69" i="7" s="1"/>
  <c r="J115" i="7"/>
  <c r="BF115" i="7" s="1"/>
  <c r="M55" i="7"/>
  <c r="BI55" i="7" s="1"/>
  <c r="K70" i="7"/>
  <c r="BG70" i="7" s="1"/>
  <c r="E7" i="7"/>
  <c r="BA7" i="7" s="1"/>
  <c r="K26" i="7"/>
  <c r="BG26" i="7" s="1"/>
  <c r="M79" i="7"/>
  <c r="BI79" i="7" s="1"/>
  <c r="N50" i="7"/>
  <c r="BJ50" i="7" s="1"/>
  <c r="P81" i="7"/>
  <c r="BL81" i="7" s="1"/>
  <c r="I34" i="7"/>
  <c r="BE34" i="7" s="1"/>
  <c r="L82" i="7"/>
  <c r="BH82" i="7" s="1"/>
  <c r="M98" i="7"/>
  <c r="BI98" i="7" s="1"/>
  <c r="J62" i="7"/>
  <c r="BF62" i="7" s="1"/>
  <c r="E21" i="7"/>
  <c r="BA21" i="7" s="1"/>
  <c r="F58" i="7"/>
  <c r="BB58" i="7" s="1"/>
  <c r="J14" i="7"/>
  <c r="BF14" i="7" s="1"/>
  <c r="J53" i="7"/>
  <c r="BF53" i="7" s="1"/>
  <c r="L11" i="7"/>
  <c r="BH11" i="7" s="1"/>
  <c r="E86" i="7"/>
  <c r="BA86" i="7" s="1"/>
  <c r="I76" i="7"/>
  <c r="BE76" i="7" s="1"/>
  <c r="N81" i="7"/>
  <c r="BJ81" i="7" s="1"/>
  <c r="E108" i="7"/>
  <c r="BA108" i="7" s="1"/>
  <c r="I81" i="7"/>
  <c r="BE81" i="7" s="1"/>
  <c r="M69" i="7"/>
  <c r="BI69" i="7" s="1"/>
  <c r="E102" i="7"/>
  <c r="BA102" i="7" s="1"/>
  <c r="J70" i="7"/>
  <c r="BF70" i="7" s="1"/>
  <c r="N41" i="7"/>
  <c r="BJ41" i="7" s="1"/>
  <c r="N90" i="7"/>
  <c r="BJ90" i="7" s="1"/>
  <c r="N88" i="7"/>
  <c r="BJ88" i="7" s="1"/>
  <c r="I43" i="7"/>
  <c r="BE43" i="7" s="1"/>
  <c r="K87" i="7"/>
  <c r="BG87" i="7" s="1"/>
  <c r="O15" i="7"/>
  <c r="BK15" i="7" s="1"/>
  <c r="M34" i="7"/>
  <c r="BI34" i="7" s="1"/>
  <c r="F15" i="7"/>
  <c r="BB15" i="7" s="1"/>
  <c r="G91" i="7"/>
  <c r="BC91" i="7" s="1"/>
  <c r="N40" i="7"/>
  <c r="BJ40" i="7" s="1"/>
  <c r="J96" i="7"/>
  <c r="BF96" i="7" s="1"/>
  <c r="I86" i="7"/>
  <c r="BE86" i="7" s="1"/>
  <c r="G15" i="7"/>
  <c r="BC15" i="7" s="1"/>
  <c r="O27" i="7"/>
  <c r="BK27" i="7" s="1"/>
  <c r="L69" i="7"/>
  <c r="BH69" i="7" s="1"/>
  <c r="G112" i="7"/>
  <c r="BC112" i="7" s="1"/>
  <c r="N10" i="7"/>
  <c r="BJ10" i="7" s="1"/>
  <c r="O11" i="7"/>
  <c r="BK11" i="7" s="1"/>
  <c r="J101" i="7"/>
  <c r="BF101" i="7" s="1"/>
  <c r="F26" i="7"/>
  <c r="BB26" i="7" s="1"/>
  <c r="E32" i="7"/>
  <c r="BA32" i="7" s="1"/>
  <c r="O47" i="7"/>
  <c r="BK47" i="7" s="1"/>
  <c r="M108" i="7"/>
  <c r="BI108" i="7" s="1"/>
  <c r="H19" i="7"/>
  <c r="BD19" i="7" s="1"/>
  <c r="N131" i="7"/>
  <c r="BJ131" i="7" s="1"/>
  <c r="P122" i="7"/>
  <c r="BL122" i="7" s="1"/>
  <c r="K131" i="7"/>
  <c r="BG131" i="7" s="1"/>
  <c r="K124" i="7"/>
  <c r="BG124" i="7" s="1"/>
  <c r="K127" i="7"/>
  <c r="BG127" i="7" s="1"/>
  <c r="L125" i="7"/>
  <c r="BH125" i="7" s="1"/>
  <c r="E118" i="7"/>
  <c r="BA118" i="7" s="1"/>
  <c r="M126" i="7"/>
  <c r="BI126" i="7" s="1"/>
  <c r="I127" i="7"/>
  <c r="BE127" i="7" s="1"/>
  <c r="I129" i="7"/>
  <c r="BE129" i="7" s="1"/>
  <c r="F125" i="7"/>
  <c r="BB125" i="7" s="1"/>
  <c r="O129" i="7"/>
  <c r="BK129" i="7" s="1"/>
  <c r="E125" i="7"/>
  <c r="BA125" i="7" s="1"/>
  <c r="I126" i="7"/>
  <c r="BE126" i="7" s="1"/>
  <c r="O119" i="7"/>
  <c r="BK119" i="7" s="1"/>
  <c r="L131" i="7"/>
  <c r="BH131" i="7" s="1"/>
  <c r="F126" i="7"/>
  <c r="BB126" i="7" s="1"/>
  <c r="G118" i="7"/>
  <c r="BC118" i="7" s="1"/>
  <c r="H119" i="7"/>
  <c r="BD119" i="7" s="1"/>
  <c r="O122" i="7"/>
  <c r="BK122" i="7" s="1"/>
  <c r="J116" i="7"/>
  <c r="BF116" i="7" s="1"/>
  <c r="P117" i="7"/>
  <c r="BL117" i="7" s="1"/>
  <c r="L122" i="7"/>
  <c r="BH122" i="7" s="1"/>
  <c r="F117" i="7"/>
  <c r="BB117" i="7" s="1"/>
  <c r="P140" i="7"/>
  <c r="BL140" i="7" s="1"/>
  <c r="M140" i="7"/>
  <c r="BI140" i="7" s="1"/>
  <c r="I138" i="7"/>
  <c r="BE138" i="7" s="1"/>
  <c r="F138" i="7"/>
  <c r="BB138" i="7" s="1"/>
  <c r="I140" i="7"/>
  <c r="BE140" i="7" s="1"/>
  <c r="H132" i="7"/>
  <c r="BD132" i="7" s="1"/>
  <c r="P136" i="7"/>
  <c r="BL136" i="7" s="1"/>
  <c r="G134" i="7"/>
  <c r="BC134" i="7" s="1"/>
  <c r="F136" i="7"/>
  <c r="BB136" i="7" s="1"/>
  <c r="M137" i="7"/>
  <c r="BI137" i="7" s="1"/>
  <c r="E133" i="7"/>
  <c r="BA133" i="7" s="1"/>
  <c r="P134" i="7"/>
  <c r="BL134" i="7" s="1"/>
  <c r="J136" i="7"/>
  <c r="BF136" i="7" s="1"/>
  <c r="I136" i="7"/>
  <c r="BE136" i="7" s="1"/>
  <c r="P82" i="7"/>
  <c r="BL82" i="7" s="1"/>
  <c r="H89" i="7"/>
  <c r="BD89" i="7" s="1"/>
  <c r="P14" i="7"/>
  <c r="BL14" i="7" s="1"/>
  <c r="H51" i="7"/>
  <c r="BD51" i="7" s="1"/>
  <c r="L85" i="7"/>
  <c r="BH85" i="7" s="1"/>
  <c r="E70" i="7"/>
  <c r="BA70" i="7" s="1"/>
  <c r="K100" i="7"/>
  <c r="BG100" i="7" s="1"/>
  <c r="G69" i="7"/>
  <c r="BC69" i="7" s="1"/>
  <c r="F71" i="7"/>
  <c r="BB71" i="7" s="1"/>
  <c r="H49" i="7"/>
  <c r="BD49" i="7" s="1"/>
  <c r="K101" i="7"/>
  <c r="BG101" i="7" s="1"/>
  <c r="I12" i="7"/>
  <c r="BE12" i="7" s="1"/>
  <c r="F39" i="7"/>
  <c r="BB39" i="7" s="1"/>
  <c r="N95" i="7"/>
  <c r="BJ95" i="7" s="1"/>
  <c r="L28" i="7"/>
  <c r="BH28" i="7" s="1"/>
  <c r="J66" i="7"/>
  <c r="BF66" i="7" s="1"/>
  <c r="E18" i="7"/>
  <c r="BA18" i="7" s="1"/>
  <c r="P40" i="7"/>
  <c r="BL40" i="7" s="1"/>
  <c r="P8" i="7"/>
  <c r="BL8" i="7" s="1"/>
  <c r="K95" i="7"/>
  <c r="BG95" i="7" s="1"/>
  <c r="G29" i="7"/>
  <c r="BC29" i="7" s="1"/>
  <c r="L47" i="7"/>
  <c r="BH47" i="7" s="1"/>
  <c r="H59" i="7"/>
  <c r="BD59" i="7" s="1"/>
  <c r="N76" i="7"/>
  <c r="BJ76" i="7" s="1"/>
  <c r="M97" i="7"/>
  <c r="BI97" i="7" s="1"/>
  <c r="N9" i="7"/>
  <c r="BJ9" i="7" s="1"/>
  <c r="G58" i="7"/>
  <c r="BC58" i="7" s="1"/>
  <c r="K39" i="7"/>
  <c r="BG39" i="7" s="1"/>
  <c r="N87" i="7"/>
  <c r="BJ87" i="7" s="1"/>
  <c r="L36" i="7"/>
  <c r="BH36" i="7" s="1"/>
  <c r="N54" i="7"/>
  <c r="BJ54" i="7" s="1"/>
  <c r="J59" i="7"/>
  <c r="BF59" i="7" s="1"/>
  <c r="L32" i="7"/>
  <c r="BH32" i="7" s="1"/>
  <c r="O19" i="7"/>
  <c r="BK19" i="7" s="1"/>
  <c r="N129" i="7"/>
  <c r="BJ129" i="7" s="1"/>
  <c r="L130" i="7"/>
  <c r="BH130" i="7" s="1"/>
  <c r="O117" i="7"/>
  <c r="BK117" i="7" s="1"/>
  <c r="M119" i="7"/>
  <c r="BI119" i="7" s="1"/>
  <c r="I122" i="7"/>
  <c r="BE122" i="7" s="1"/>
  <c r="J118" i="7"/>
  <c r="BF118" i="7" s="1"/>
  <c r="J119" i="7"/>
  <c r="BF119" i="7" s="1"/>
  <c r="N138" i="7"/>
  <c r="BJ138" i="7" s="1"/>
  <c r="J139" i="7"/>
  <c r="BF139" i="7" s="1"/>
  <c r="N137" i="7"/>
  <c r="BJ137" i="7" s="1"/>
  <c r="L135" i="7"/>
  <c r="BH135" i="7" s="1"/>
  <c r="G50" i="7"/>
  <c r="BC50" i="7" s="1"/>
  <c r="G94" i="7"/>
  <c r="BC94" i="7" s="1"/>
  <c r="P98" i="7"/>
  <c r="BL98" i="7" s="1"/>
  <c r="M56" i="7"/>
  <c r="BI56" i="7" s="1"/>
  <c r="K8" i="7"/>
  <c r="BG8" i="7" s="1"/>
  <c r="G107" i="7"/>
  <c r="BC107" i="7" s="1"/>
  <c r="K114" i="7"/>
  <c r="BG114" i="7" s="1"/>
  <c r="K62" i="7"/>
  <c r="BG62" i="7" s="1"/>
  <c r="I98" i="7"/>
  <c r="BE98" i="7" s="1"/>
  <c r="K35" i="7"/>
  <c r="BG35" i="7" s="1"/>
  <c r="H10" i="7"/>
  <c r="BD10" i="7" s="1"/>
  <c r="I78" i="7"/>
  <c r="BE78" i="7" s="1"/>
  <c r="P55" i="7"/>
  <c r="BL55" i="7" s="1"/>
  <c r="K90" i="7"/>
  <c r="BG90" i="7" s="1"/>
  <c r="I115" i="7"/>
  <c r="BE115" i="7" s="1"/>
  <c r="J100" i="7"/>
  <c r="BF100" i="7" s="1"/>
  <c r="O13" i="7"/>
  <c r="BK13" i="7" s="1"/>
  <c r="F78" i="7"/>
  <c r="BB78" i="7" s="1"/>
  <c r="I10" i="7"/>
  <c r="BE10" i="7" s="1"/>
  <c r="K68" i="7"/>
  <c r="BG68" i="7" s="1"/>
  <c r="N75" i="7"/>
  <c r="BJ75" i="7" s="1"/>
  <c r="P107" i="7"/>
  <c r="BL107" i="7" s="1"/>
  <c r="J38" i="7"/>
  <c r="BF38" i="7" s="1"/>
  <c r="P11" i="7"/>
  <c r="BL11" i="7" s="1"/>
  <c r="J141" i="7"/>
  <c r="BF141" i="7" s="1"/>
  <c r="J91" i="7"/>
  <c r="BF91" i="7" s="1"/>
  <c r="F5" i="7"/>
  <c r="BB5" i="7" s="1"/>
  <c r="N82" i="7"/>
  <c r="BJ82" i="7" s="1"/>
  <c r="I27" i="7"/>
  <c r="BE27" i="7" s="1"/>
  <c r="J47" i="7"/>
  <c r="BF47" i="7" s="1"/>
  <c r="O104" i="7"/>
  <c r="BK104" i="7" s="1"/>
  <c r="P77" i="7"/>
  <c r="BL77" i="7" s="1"/>
  <c r="L103" i="7"/>
  <c r="BH103" i="7" s="1"/>
  <c r="F47" i="7"/>
  <c r="BB47" i="7" s="1"/>
  <c r="E62" i="7"/>
  <c r="BA62" i="7" s="1"/>
  <c r="E72" i="7"/>
  <c r="BA72" i="7" s="1"/>
  <c r="O23" i="7"/>
  <c r="BK23" i="7" s="1"/>
  <c r="H27" i="7"/>
  <c r="BD27" i="7" s="1"/>
  <c r="H32" i="7"/>
  <c r="BD32" i="7" s="1"/>
  <c r="P24" i="7"/>
  <c r="BL24" i="7" s="1"/>
  <c r="L60" i="7"/>
  <c r="BH60" i="7" s="1"/>
  <c r="F36" i="7"/>
  <c r="BB36" i="7" s="1"/>
  <c r="M68" i="7"/>
  <c r="BI68" i="7" s="1"/>
  <c r="E73" i="7"/>
  <c r="BA73" i="7" s="1"/>
  <c r="G95" i="7"/>
  <c r="BC95" i="7" s="1"/>
  <c r="L87" i="7"/>
  <c r="BH87" i="7" s="1"/>
  <c r="I47" i="7"/>
  <c r="BE47" i="7" s="1"/>
  <c r="E84" i="7"/>
  <c r="BA84" i="7" s="1"/>
  <c r="H66" i="7"/>
  <c r="BD66" i="7" s="1"/>
  <c r="O63" i="7"/>
  <c r="BK63" i="7" s="1"/>
  <c r="H33" i="7"/>
  <c r="BD33" i="7" s="1"/>
  <c r="O76" i="7"/>
  <c r="BK76" i="7" s="1"/>
  <c r="L110" i="7"/>
  <c r="BH110" i="7" s="1"/>
  <c r="F23" i="7"/>
  <c r="BB23" i="7" s="1"/>
  <c r="L14" i="7"/>
  <c r="BH14" i="7" s="1"/>
  <c r="H68" i="7"/>
  <c r="BD68" i="7" s="1"/>
  <c r="K91" i="7"/>
  <c r="BG91" i="7" s="1"/>
  <c r="H94" i="7"/>
  <c r="BD94" i="7" s="1"/>
  <c r="O40" i="7"/>
  <c r="BK40" i="7" s="1"/>
  <c r="M46" i="7"/>
  <c r="BI46" i="7" s="1"/>
  <c r="M14" i="7"/>
  <c r="BI14" i="7" s="1"/>
  <c r="I67" i="7"/>
  <c r="BE67" i="7" s="1"/>
  <c r="P100" i="7"/>
  <c r="BL100" i="7" s="1"/>
  <c r="G113" i="7"/>
  <c r="BC113" i="7" s="1"/>
  <c r="I55" i="7"/>
  <c r="BE55" i="7" s="1"/>
  <c r="F107" i="7"/>
  <c r="BB107" i="7" s="1"/>
  <c r="E88" i="7"/>
  <c r="BA88" i="7" s="1"/>
  <c r="G8" i="7"/>
  <c r="BC8" i="7" s="1"/>
  <c r="O57" i="7"/>
  <c r="BK57" i="7" s="1"/>
  <c r="G102" i="7"/>
  <c r="BC102" i="7" s="1"/>
  <c r="G23" i="7"/>
  <c r="BC23" i="7" s="1"/>
  <c r="G64" i="7"/>
  <c r="BC64" i="7" s="1"/>
  <c r="O78" i="7"/>
  <c r="BK78" i="7" s="1"/>
  <c r="G98" i="7"/>
  <c r="BC98" i="7" s="1"/>
  <c r="H34" i="7"/>
  <c r="BD34" i="7" s="1"/>
  <c r="F77" i="7"/>
  <c r="BB77" i="7" s="1"/>
  <c r="J42" i="7"/>
  <c r="BF42" i="7" s="1"/>
  <c r="K82" i="7"/>
  <c r="BG82" i="7" s="1"/>
  <c r="G63" i="7"/>
  <c r="BC63" i="7" s="1"/>
  <c r="J84" i="7"/>
  <c r="BF84" i="7" s="1"/>
  <c r="P108" i="7"/>
  <c r="BL108" i="7" s="1"/>
  <c r="O111" i="7"/>
  <c r="BK111" i="7" s="1"/>
  <c r="P45" i="7"/>
  <c r="BL45" i="7" s="1"/>
  <c r="H44" i="7"/>
  <c r="BD44" i="7" s="1"/>
  <c r="J25" i="7"/>
  <c r="BF25" i="7" s="1"/>
  <c r="K40" i="7"/>
  <c r="BG40" i="7" s="1"/>
  <c r="F55" i="7"/>
  <c r="BB55" i="7" s="1"/>
  <c r="M8" i="7"/>
  <c r="BI8" i="7" s="1"/>
  <c r="M70" i="7"/>
  <c r="BI70" i="7" s="1"/>
  <c r="F20" i="7"/>
  <c r="BB20" i="7" s="1"/>
  <c r="F88" i="7"/>
  <c r="BB88" i="7" s="1"/>
  <c r="H96" i="7"/>
  <c r="BD96" i="7" s="1"/>
  <c r="L73" i="7"/>
  <c r="BH73" i="7" s="1"/>
  <c r="F24" i="7"/>
  <c r="BB24" i="7" s="1"/>
  <c r="K94" i="7"/>
  <c r="BG94" i="7" s="1"/>
  <c r="K11" i="7"/>
  <c r="BG11" i="7" s="1"/>
  <c r="M25" i="7"/>
  <c r="BI25" i="7" s="1"/>
  <c r="G65" i="7"/>
  <c r="BC65" i="7" s="1"/>
  <c r="N62" i="7"/>
  <c r="BJ62" i="7" s="1"/>
  <c r="N61" i="7"/>
  <c r="BJ61" i="7" s="1"/>
  <c r="O114" i="7"/>
  <c r="BK114" i="7" s="1"/>
  <c r="H29" i="7"/>
  <c r="BD29" i="7" s="1"/>
  <c r="M111" i="7"/>
  <c r="BI111" i="7" s="1"/>
  <c r="N67" i="7"/>
  <c r="BJ67" i="7" s="1"/>
  <c r="H76" i="7"/>
  <c r="BD76" i="7" s="1"/>
  <c r="N109" i="7"/>
  <c r="BJ109" i="7" s="1"/>
  <c r="J32" i="7"/>
  <c r="BF32" i="7" s="1"/>
  <c r="L50" i="7"/>
  <c r="BH50" i="7" s="1"/>
  <c r="F80" i="7"/>
  <c r="BB80" i="7" s="1"/>
  <c r="M28" i="7"/>
  <c r="BI28" i="7" s="1"/>
  <c r="K52" i="7"/>
  <c r="BG52" i="7" s="1"/>
  <c r="E105" i="7"/>
  <c r="BA105" i="7" s="1"/>
  <c r="O100" i="7"/>
  <c r="BK100" i="7" s="1"/>
  <c r="L61" i="7"/>
  <c r="BH61" i="7" s="1"/>
  <c r="M84" i="7"/>
  <c r="BI84" i="7" s="1"/>
  <c r="J109" i="7"/>
  <c r="BF109" i="7" s="1"/>
  <c r="O8" i="7"/>
  <c r="BK8" i="7" s="1"/>
  <c r="L24" i="7"/>
  <c r="BH24" i="7" s="1"/>
  <c r="I54" i="7"/>
  <c r="BE54" i="7" s="1"/>
  <c r="K24" i="7"/>
  <c r="BG24" i="7" s="1"/>
  <c r="N11" i="7"/>
  <c r="BJ11" i="7" s="1"/>
  <c r="J104" i="7"/>
  <c r="BF104" i="7" s="1"/>
  <c r="K106" i="7"/>
  <c r="BG106" i="7" s="1"/>
  <c r="M93" i="7"/>
  <c r="BI93" i="7" s="1"/>
  <c r="O110" i="7"/>
  <c r="BK110" i="7" s="1"/>
  <c r="I71" i="7"/>
  <c r="BE71" i="7" s="1"/>
  <c r="M73" i="7"/>
  <c r="BI73" i="7" s="1"/>
  <c r="J37" i="7"/>
  <c r="BF37" i="7" s="1"/>
  <c r="M39" i="7"/>
  <c r="BI39" i="7" s="1"/>
  <c r="L104" i="7"/>
  <c r="BH104" i="7" s="1"/>
  <c r="K96" i="7"/>
  <c r="BG96" i="7" s="1"/>
  <c r="H99" i="7"/>
  <c r="BD99" i="7" s="1"/>
  <c r="F93" i="7"/>
  <c r="BB93" i="7" s="1"/>
  <c r="N30" i="7"/>
  <c r="BJ30" i="7" s="1"/>
  <c r="N86" i="7"/>
  <c r="BJ86" i="7" s="1"/>
  <c r="G21" i="7"/>
  <c r="BC21" i="7" s="1"/>
  <c r="M91" i="7"/>
  <c r="BI91" i="7" s="1"/>
  <c r="G115" i="7"/>
  <c r="BC115" i="7" s="1"/>
  <c r="F113" i="7"/>
  <c r="BB113" i="7" s="1"/>
  <c r="M16" i="7"/>
  <c r="BI16" i="7" s="1"/>
  <c r="E76" i="7"/>
  <c r="BA76" i="7" s="1"/>
  <c r="K53" i="7"/>
  <c r="BG53" i="7" s="1"/>
  <c r="L109" i="7"/>
  <c r="BH109" i="7" s="1"/>
  <c r="N114" i="7"/>
  <c r="BJ114" i="7" s="1"/>
  <c r="I41" i="7"/>
  <c r="BE41" i="7" s="1"/>
  <c r="G61" i="7"/>
  <c r="BC61" i="7" s="1"/>
  <c r="M66" i="7"/>
  <c r="BI66" i="7" s="1"/>
  <c r="L57" i="7"/>
  <c r="BH57" i="7" s="1"/>
  <c r="L17" i="7"/>
  <c r="BH17" i="7" s="1"/>
  <c r="E35" i="7"/>
  <c r="BA35" i="7" s="1"/>
  <c r="L102" i="7"/>
  <c r="BH102" i="7" s="1"/>
  <c r="J86" i="7"/>
  <c r="BF86" i="7" s="1"/>
  <c r="K33" i="7"/>
  <c r="BG33" i="7" s="1"/>
  <c r="K66" i="7"/>
  <c r="BG66" i="7" s="1"/>
  <c r="N24" i="7"/>
  <c r="BJ24" i="7" s="1"/>
  <c r="G60" i="7"/>
  <c r="BC60" i="7" s="1"/>
  <c r="F102" i="7"/>
  <c r="BB102" i="7" s="1"/>
  <c r="M89" i="7"/>
  <c r="BI89" i="7" s="1"/>
  <c r="K64" i="7"/>
  <c r="BG64" i="7" s="1"/>
  <c r="J80" i="7"/>
  <c r="BF80" i="7" s="1"/>
  <c r="L15" i="7"/>
  <c r="BH15" i="7" s="1"/>
  <c r="H17" i="7"/>
  <c r="BD17" i="7" s="1"/>
  <c r="M110" i="7"/>
  <c r="BI110" i="7" s="1"/>
  <c r="F7" i="7"/>
  <c r="BB7" i="7" s="1"/>
  <c r="O65" i="7"/>
  <c r="BK65" i="7" s="1"/>
  <c r="P102" i="7"/>
  <c r="BL102" i="7" s="1"/>
  <c r="N77" i="7"/>
  <c r="BJ77" i="7" s="1"/>
  <c r="J98" i="7"/>
  <c r="BF98" i="7" s="1"/>
  <c r="F110" i="7"/>
  <c r="BB110" i="7" s="1"/>
  <c r="H109" i="7"/>
  <c r="BD109" i="7" s="1"/>
  <c r="K19" i="7"/>
  <c r="BG19" i="7" s="1"/>
  <c r="N19" i="7"/>
  <c r="BJ19" i="7" s="1"/>
  <c r="N125" i="7"/>
  <c r="BJ125" i="7" s="1"/>
  <c r="J120" i="7"/>
  <c r="BF120" i="7" s="1"/>
  <c r="F131" i="7"/>
  <c r="BB131" i="7" s="1"/>
  <c r="G119" i="7"/>
  <c r="BC119" i="7" s="1"/>
  <c r="M130" i="7"/>
  <c r="BI130" i="7" s="1"/>
  <c r="I124" i="7"/>
  <c r="BE124" i="7" s="1"/>
  <c r="I117" i="7"/>
  <c r="BE117" i="7" s="1"/>
  <c r="O125" i="7"/>
  <c r="BK125" i="7" s="1"/>
  <c r="K126" i="7"/>
  <c r="BG126" i="7" s="1"/>
  <c r="P128" i="7"/>
  <c r="BL128" i="7" s="1"/>
  <c r="O124" i="7"/>
  <c r="BK124" i="7" s="1"/>
  <c r="F129" i="7"/>
  <c r="BB129" i="7" s="1"/>
  <c r="N124" i="7"/>
  <c r="BJ124" i="7" s="1"/>
  <c r="M125" i="7"/>
  <c r="BI125" i="7" s="1"/>
  <c r="P118" i="7"/>
  <c r="BL118" i="7" s="1"/>
  <c r="N130" i="7"/>
  <c r="BJ130" i="7" s="1"/>
  <c r="J125" i="7"/>
  <c r="BF125" i="7" s="1"/>
  <c r="L116" i="7"/>
  <c r="BH116" i="7" s="1"/>
  <c r="F118" i="7"/>
  <c r="BB118" i="7" s="1"/>
  <c r="F122" i="7"/>
  <c r="BB122" i="7" s="1"/>
  <c r="K120" i="7"/>
  <c r="BG120" i="7" s="1"/>
  <c r="E117" i="7"/>
  <c r="BA117" i="7" s="1"/>
  <c r="N121" i="7"/>
  <c r="BJ121" i="7" s="1"/>
  <c r="P116" i="7"/>
  <c r="BL116" i="7" s="1"/>
  <c r="P139" i="7"/>
  <c r="BL139" i="7" s="1"/>
  <c r="E132" i="7"/>
  <c r="BA132" i="7" s="1"/>
  <c r="N132" i="7"/>
  <c r="BJ132" i="7" s="1"/>
  <c r="L132" i="7"/>
  <c r="BH132" i="7" s="1"/>
  <c r="K139" i="7"/>
  <c r="BG139" i="7" s="1"/>
  <c r="I139" i="7"/>
  <c r="BE139" i="7" s="1"/>
  <c r="O137" i="7"/>
  <c r="BK137" i="7" s="1"/>
  <c r="O133" i="7"/>
  <c r="BK133" i="7" s="1"/>
  <c r="N135" i="7"/>
  <c r="BJ135" i="7" s="1"/>
  <c r="M136" i="7"/>
  <c r="BI136" i="7" s="1"/>
  <c r="P137" i="7"/>
  <c r="BL137" i="7" s="1"/>
  <c r="K137" i="7"/>
  <c r="BG137" i="7" s="1"/>
  <c r="J135" i="7"/>
  <c r="BF135" i="7" s="1"/>
  <c r="I135" i="7"/>
  <c r="BE135" i="7" s="1"/>
  <c r="I39" i="7"/>
  <c r="BE39" i="7" s="1"/>
  <c r="M105" i="7"/>
  <c r="BI105" i="7" s="1"/>
  <c r="G18" i="7"/>
  <c r="BC18" i="7" s="1"/>
  <c r="P92" i="7"/>
  <c r="BL92" i="7" s="1"/>
  <c r="O103" i="7"/>
  <c r="BK103" i="7" s="1"/>
  <c r="K5" i="7"/>
  <c r="BG5" i="7" s="1"/>
  <c r="P52" i="7"/>
  <c r="BL52" i="7" s="1"/>
  <c r="I26" i="7"/>
  <c r="BE26" i="7" s="1"/>
  <c r="E20" i="7"/>
  <c r="BA20" i="7" s="1"/>
  <c r="L35" i="7"/>
  <c r="BH35" i="7" s="1"/>
  <c r="I80" i="7"/>
  <c r="BE80" i="7" s="1"/>
  <c r="I20" i="7"/>
  <c r="BE20" i="7" s="1"/>
  <c r="O99" i="7"/>
  <c r="BK99" i="7" s="1"/>
  <c r="M78" i="7"/>
  <c r="BI78" i="7" s="1"/>
  <c r="H36" i="7"/>
  <c r="BD36" i="7" s="1"/>
  <c r="L30" i="7"/>
  <c r="BH30" i="7" s="1"/>
  <c r="P58" i="7"/>
  <c r="BL58" i="7" s="1"/>
  <c r="M65" i="7"/>
  <c r="BI65" i="7" s="1"/>
  <c r="N25" i="7"/>
  <c r="BJ25" i="7" s="1"/>
  <c r="J12" i="7"/>
  <c r="BF12" i="7" s="1"/>
  <c r="F42" i="7"/>
  <c r="BB42" i="7" s="1"/>
  <c r="G13" i="7"/>
  <c r="BC13" i="7" s="1"/>
  <c r="K141" i="7"/>
  <c r="BG141" i="7" s="1"/>
  <c r="J17" i="7"/>
  <c r="BF17" i="7" s="1"/>
  <c r="N7" i="7"/>
  <c r="BJ7" i="7" s="1"/>
  <c r="F63" i="7"/>
  <c r="BB63" i="7" s="1"/>
  <c r="M44" i="7"/>
  <c r="BI44" i="7" s="1"/>
  <c r="E103" i="7"/>
  <c r="BA103" i="7" s="1"/>
  <c r="N133" i="7"/>
  <c r="BJ133" i="7" s="1"/>
  <c r="H107" i="7"/>
  <c r="BD107" i="7" s="1"/>
  <c r="E49" i="7"/>
  <c r="BA49" i="7" s="1"/>
  <c r="I62" i="7"/>
  <c r="BE62" i="7" s="1"/>
  <c r="M37" i="7"/>
  <c r="BI37" i="7" s="1"/>
  <c r="O26" i="7"/>
  <c r="BK26" i="7" s="1"/>
  <c r="F60" i="7"/>
  <c r="BB60" i="7" s="1"/>
  <c r="M52" i="7"/>
  <c r="BI52" i="7" s="1"/>
  <c r="M112" i="7"/>
  <c r="BI112" i="7" s="1"/>
  <c r="J16" i="7"/>
  <c r="BF16" i="7" s="1"/>
  <c r="P111" i="7"/>
  <c r="BL111" i="7" s="1"/>
  <c r="G16" i="7"/>
  <c r="BC16" i="7" s="1"/>
  <c r="N53" i="7"/>
  <c r="BJ53" i="7" s="1"/>
  <c r="J35" i="7"/>
  <c r="BF35" i="7" s="1"/>
  <c r="J113" i="7"/>
  <c r="BF113" i="7" s="1"/>
  <c r="N66" i="7"/>
  <c r="BJ66" i="7" s="1"/>
  <c r="N13" i="7"/>
  <c r="BJ13" i="7" s="1"/>
  <c r="I77" i="7"/>
  <c r="BE77" i="7" s="1"/>
  <c r="H73" i="7"/>
  <c r="BD73" i="7" s="1"/>
  <c r="O38" i="7"/>
  <c r="BK38" i="7" s="1"/>
  <c r="F66" i="7"/>
  <c r="BB66" i="7" s="1"/>
  <c r="H57" i="7"/>
  <c r="BD57" i="7" s="1"/>
  <c r="H40" i="7"/>
  <c r="BD40" i="7" s="1"/>
  <c r="P73" i="7"/>
  <c r="BL73" i="7" s="1"/>
  <c r="P37" i="7"/>
  <c r="BL37" i="7" s="1"/>
  <c r="P60" i="7"/>
  <c r="BL60" i="7" s="1"/>
  <c r="G101" i="7"/>
  <c r="BC101" i="7" s="1"/>
  <c r="L70" i="7"/>
  <c r="BH70" i="7" s="1"/>
  <c r="K16" i="7"/>
  <c r="BG16" i="7" s="1"/>
  <c r="H72" i="7"/>
  <c r="BD72" i="7" s="1"/>
  <c r="M45" i="7"/>
  <c r="BI45" i="7" s="1"/>
  <c r="P113" i="7"/>
  <c r="BL113" i="7" s="1"/>
  <c r="H95" i="7"/>
  <c r="BD95" i="7" s="1"/>
  <c r="E48" i="7"/>
  <c r="BA48" i="7" s="1"/>
  <c r="I108" i="7"/>
  <c r="BE108" i="7" s="1"/>
  <c r="E6" i="7"/>
  <c r="BA6" i="7" s="1"/>
  <c r="F106" i="7"/>
  <c r="BB106" i="7" s="1"/>
  <c r="H105" i="7"/>
  <c r="BD105" i="7" s="1"/>
  <c r="F98" i="7"/>
  <c r="BB98" i="7" s="1"/>
  <c r="O96" i="7"/>
  <c r="BK96" i="7" s="1"/>
  <c r="M22" i="7"/>
  <c r="BI22" i="7" s="1"/>
  <c r="F21" i="7"/>
  <c r="BB21" i="7" s="1"/>
  <c r="J76" i="7"/>
  <c r="BF76" i="7" s="1"/>
  <c r="P12" i="7"/>
  <c r="BL12" i="7" s="1"/>
  <c r="N97" i="7"/>
  <c r="BJ97" i="7" s="1"/>
  <c r="E82" i="7"/>
  <c r="BA82" i="7" s="1"/>
  <c r="O25" i="7"/>
  <c r="BK25" i="7" s="1"/>
  <c r="O28" i="7"/>
  <c r="BK28" i="7" s="1"/>
  <c r="L31" i="7"/>
  <c r="BH31" i="7" s="1"/>
  <c r="J52" i="7"/>
  <c r="BF52" i="7" s="1"/>
  <c r="M48" i="7"/>
  <c r="BI48" i="7" s="1"/>
  <c r="P32" i="7"/>
  <c r="BL32" i="7" s="1"/>
  <c r="P104" i="7"/>
  <c r="BL104" i="7" s="1"/>
  <c r="N44" i="7"/>
  <c r="BJ44" i="7" s="1"/>
  <c r="O24" i="7"/>
  <c r="BK24" i="7" s="1"/>
  <c r="F30" i="7"/>
  <c r="BB30" i="7" s="1"/>
  <c r="O50" i="7"/>
  <c r="BK50" i="7" s="1"/>
  <c r="G111" i="7"/>
  <c r="BC111" i="7" s="1"/>
  <c r="G31" i="7"/>
  <c r="BC31" i="7" s="1"/>
  <c r="G14" i="7"/>
  <c r="BC14" i="7" s="1"/>
  <c r="K56" i="7"/>
  <c r="BG56" i="7" s="1"/>
  <c r="I79" i="7"/>
  <c r="BE79" i="7" s="1"/>
  <c r="J54" i="7"/>
  <c r="BF54" i="7" s="1"/>
  <c r="P36" i="7"/>
  <c r="BL36" i="7" s="1"/>
  <c r="J50" i="7"/>
  <c r="BF50" i="7" s="1"/>
  <c r="O72" i="7"/>
  <c r="BK72" i="7" s="1"/>
  <c r="P39" i="7"/>
  <c r="BL39" i="7" s="1"/>
  <c r="M113" i="7"/>
  <c r="BI113" i="7" s="1"/>
  <c r="E112" i="7"/>
  <c r="BA112" i="7" s="1"/>
  <c r="P105" i="7"/>
  <c r="BL105" i="7" s="1"/>
  <c r="I104" i="7"/>
  <c r="BE104" i="7" s="1"/>
  <c r="F56" i="7"/>
  <c r="BB56" i="7" s="1"/>
  <c r="I72" i="7"/>
  <c r="BE72" i="7" s="1"/>
  <c r="I103" i="7"/>
  <c r="BE103" i="7" s="1"/>
  <c r="H104" i="7"/>
  <c r="BD104" i="7" s="1"/>
  <c r="E83" i="7"/>
  <c r="BA83" i="7" s="1"/>
  <c r="O45" i="7"/>
  <c r="BK45" i="7" s="1"/>
  <c r="H53" i="7"/>
  <c r="BD53" i="7" s="1"/>
  <c r="G26" i="7"/>
  <c r="BC26" i="7" s="1"/>
  <c r="M101" i="7"/>
  <c r="BI101" i="7" s="1"/>
  <c r="L94" i="7"/>
  <c r="BH94" i="7" s="1"/>
  <c r="J94" i="7"/>
  <c r="BF94" i="7" s="1"/>
  <c r="L74" i="7"/>
  <c r="BH74" i="7" s="1"/>
  <c r="E92" i="7"/>
  <c r="BA92" i="7" s="1"/>
  <c r="G9" i="7"/>
  <c r="BC9" i="7" s="1"/>
  <c r="P54" i="7"/>
  <c r="BL54" i="7" s="1"/>
  <c r="E12" i="7"/>
  <c r="BA12" i="7" s="1"/>
  <c r="O42" i="7"/>
  <c r="BK42" i="7" s="1"/>
  <c r="F59" i="7"/>
  <c r="BB59" i="7" s="1"/>
  <c r="H58" i="7"/>
  <c r="BD58" i="7" s="1"/>
  <c r="G44" i="7"/>
  <c r="BC44" i="7" s="1"/>
  <c r="E77" i="7"/>
  <c r="BA77" i="7" s="1"/>
  <c r="F65" i="7"/>
  <c r="BB65" i="7" s="1"/>
  <c r="M47" i="7"/>
  <c r="BI47" i="7" s="1"/>
  <c r="K22" i="7"/>
  <c r="BG22" i="7" s="1"/>
  <c r="P67" i="7"/>
  <c r="BL67" i="7" s="1"/>
  <c r="M86" i="7"/>
  <c r="BI86" i="7" s="1"/>
  <c r="L27" i="7"/>
  <c r="BH27" i="7" s="1"/>
  <c r="K42" i="7"/>
  <c r="BG42" i="7" s="1"/>
  <c r="N35" i="7"/>
  <c r="BJ35" i="7" s="1"/>
  <c r="I109" i="7"/>
  <c r="BE109" i="7" s="1"/>
  <c r="E113" i="7"/>
  <c r="BA113" i="7" s="1"/>
  <c r="F105" i="7"/>
  <c r="BB105" i="7" s="1"/>
  <c r="G73" i="7"/>
  <c r="BC73" i="7" s="1"/>
  <c r="F6" i="7"/>
  <c r="BB6" i="7" s="1"/>
  <c r="O77" i="7"/>
  <c r="BK77" i="7" s="1"/>
  <c r="J95" i="7"/>
  <c r="BF95" i="7" s="1"/>
  <c r="M11" i="7"/>
  <c r="BI11" i="7" s="1"/>
  <c r="E8" i="7"/>
  <c r="BA8" i="7" s="1"/>
  <c r="O12" i="7"/>
  <c r="BK12" i="7" s="1"/>
  <c r="M85" i="7"/>
  <c r="BI85" i="7" s="1"/>
  <c r="M30" i="7"/>
  <c r="BI30" i="7" s="1"/>
  <c r="N68" i="7"/>
  <c r="BJ68" i="7" s="1"/>
  <c r="L10" i="7"/>
  <c r="BH10" i="7" s="1"/>
  <c r="G87" i="7"/>
  <c r="BC87" i="7" s="1"/>
  <c r="F61" i="7"/>
  <c r="BB61" i="7" s="1"/>
  <c r="N73" i="7"/>
  <c r="BJ73" i="7" s="1"/>
  <c r="L37" i="7"/>
  <c r="BH37" i="7" s="1"/>
  <c r="L107" i="7"/>
  <c r="BH107" i="7" s="1"/>
  <c r="K45" i="7"/>
  <c r="BG45" i="7" s="1"/>
  <c r="F32" i="7"/>
  <c r="BB32" i="7" s="1"/>
  <c r="J46" i="7"/>
  <c r="BF46" i="7" s="1"/>
  <c r="K44" i="7"/>
  <c r="BG44" i="7" s="1"/>
  <c r="O84" i="7"/>
  <c r="BK84" i="7" s="1"/>
  <c r="J27" i="7"/>
  <c r="BF27" i="7" s="1"/>
  <c r="J28" i="7"/>
  <c r="BF28" i="7" s="1"/>
  <c r="L66" i="7"/>
  <c r="BH66" i="7" s="1"/>
  <c r="K79" i="7"/>
  <c r="BG79" i="7" s="1"/>
  <c r="E65" i="7"/>
  <c r="BA65" i="7" s="1"/>
  <c r="I90" i="7"/>
  <c r="BE90" i="7" s="1"/>
  <c r="E114" i="7"/>
  <c r="BA114" i="7" s="1"/>
  <c r="H101" i="7"/>
  <c r="BD101" i="7" s="1"/>
  <c r="G47" i="7"/>
  <c r="BC47" i="7" s="1"/>
  <c r="I114" i="7"/>
  <c r="BE114" i="7" s="1"/>
  <c r="N72" i="7"/>
  <c r="BJ72" i="7" s="1"/>
  <c r="I65" i="7"/>
  <c r="BE65" i="7" s="1"/>
  <c r="M88" i="7"/>
  <c r="BI88" i="7" s="1"/>
  <c r="G105" i="7"/>
  <c r="BC105" i="7" s="1"/>
  <c r="N14" i="7"/>
  <c r="BJ14" i="7" s="1"/>
  <c r="K63" i="7"/>
  <c r="BG63" i="7" s="1"/>
  <c r="L75" i="7"/>
  <c r="BH75" i="7" s="1"/>
  <c r="N107" i="7"/>
  <c r="BJ107" i="7" s="1"/>
  <c r="I105" i="7"/>
  <c r="BE105" i="7" s="1"/>
  <c r="J15" i="7"/>
  <c r="BF15" i="7" s="1"/>
  <c r="J13" i="7"/>
  <c r="BF13" i="7" s="1"/>
  <c r="F57" i="7"/>
  <c r="BB57" i="7" s="1"/>
  <c r="L56" i="7"/>
  <c r="BH56" i="7" s="1"/>
  <c r="L40" i="7"/>
  <c r="BH40" i="7" s="1"/>
  <c r="E71" i="7"/>
  <c r="BA71" i="7" s="1"/>
  <c r="F99" i="7"/>
  <c r="BB99" i="7" s="1"/>
  <c r="M41" i="7"/>
  <c r="BI41" i="7" s="1"/>
  <c r="K89" i="7"/>
  <c r="BG89" i="7" s="1"/>
  <c r="E95" i="7"/>
  <c r="BA95" i="7" s="1"/>
  <c r="I40" i="7"/>
  <c r="BE40" i="7" s="1"/>
  <c r="I30" i="7"/>
  <c r="BE30" i="7" s="1"/>
  <c r="L42" i="7"/>
  <c r="BH42" i="7" s="1"/>
  <c r="N8" i="7"/>
  <c r="BJ8" i="7" s="1"/>
  <c r="M24" i="7"/>
  <c r="BI24" i="7" s="1"/>
  <c r="I89" i="7"/>
  <c r="BE89" i="7" s="1"/>
  <c r="E74" i="7"/>
  <c r="BA74" i="7" s="1"/>
  <c r="E31" i="7"/>
  <c r="BA31" i="7" s="1"/>
  <c r="J90" i="7"/>
  <c r="BF90" i="7" s="1"/>
  <c r="L95" i="7"/>
  <c r="BH95" i="7" s="1"/>
  <c r="N57" i="7"/>
  <c r="BJ57" i="7" s="1"/>
  <c r="P97" i="7"/>
  <c r="BL97" i="7" s="1"/>
  <c r="J19" i="7"/>
  <c r="BF19" i="7" s="1"/>
  <c r="F19" i="7"/>
  <c r="BB19" i="7" s="1"/>
  <c r="M123" i="7"/>
  <c r="BI123" i="7" s="1"/>
  <c r="F116" i="7"/>
  <c r="BB116" i="7" s="1"/>
  <c r="H128" i="7"/>
  <c r="BD128" i="7" s="1"/>
  <c r="I131" i="7"/>
  <c r="BE131" i="7" s="1"/>
  <c r="L128" i="7"/>
  <c r="BH128" i="7" s="1"/>
  <c r="K121" i="7"/>
  <c r="BG121" i="7" s="1"/>
  <c r="L129" i="7"/>
  <c r="BH129" i="7" s="1"/>
  <c r="M124" i="7"/>
  <c r="BI124" i="7" s="1"/>
  <c r="K125" i="7"/>
  <c r="BG125" i="7" s="1"/>
  <c r="G128" i="7"/>
  <c r="BC128" i="7" s="1"/>
  <c r="K122" i="7"/>
  <c r="BG122" i="7" s="1"/>
  <c r="N128" i="7"/>
  <c r="BJ128" i="7" s="1"/>
  <c r="N123" i="7"/>
  <c r="BJ123" i="7" s="1"/>
  <c r="L124" i="7"/>
  <c r="BH124" i="7" s="1"/>
  <c r="L117" i="7"/>
  <c r="BH117" i="7" s="1"/>
  <c r="F130" i="7"/>
  <c r="BB130" i="7" s="1"/>
  <c r="H124" i="7"/>
  <c r="BD124" i="7" s="1"/>
  <c r="P124" i="7"/>
  <c r="BL124" i="7" s="1"/>
  <c r="K116" i="7"/>
  <c r="BG116" i="7" s="1"/>
  <c r="O121" i="7"/>
  <c r="BK121" i="7" s="1"/>
  <c r="I119" i="7"/>
  <c r="BE119" i="7" s="1"/>
  <c r="I118" i="7"/>
  <c r="BE118" i="7" s="1"/>
  <c r="F121" i="7"/>
  <c r="BB121" i="7" s="1"/>
  <c r="H116" i="7"/>
  <c r="BD116" i="7" s="1"/>
  <c r="F140" i="7"/>
  <c r="BB140" i="7" s="1"/>
  <c r="G140" i="7"/>
  <c r="BC140" i="7" s="1"/>
  <c r="J140" i="7"/>
  <c r="BF140" i="7" s="1"/>
  <c r="K140" i="7"/>
  <c r="BG140" i="7" s="1"/>
  <c r="M138" i="7"/>
  <c r="BI138" i="7" s="1"/>
  <c r="K138" i="7"/>
  <c r="BG138" i="7" s="1"/>
  <c r="G137" i="7"/>
  <c r="BC137" i="7" s="1"/>
  <c r="G133" i="7"/>
  <c r="BC133" i="7" s="1"/>
  <c r="F135" i="7"/>
  <c r="BB135" i="7" s="1"/>
  <c r="E136" i="7"/>
  <c r="BA136" i="7" s="1"/>
  <c r="P133" i="7"/>
  <c r="BL133" i="7" s="1"/>
  <c r="K136" i="7"/>
  <c r="BG136" i="7" s="1"/>
  <c r="J134" i="7"/>
  <c r="BF134" i="7" s="1"/>
  <c r="I134" i="7"/>
  <c r="BE134" i="7" s="1"/>
  <c r="I51" i="7"/>
  <c r="BE51" i="7" s="1"/>
  <c r="H113" i="7"/>
  <c r="BD113" i="7" s="1"/>
  <c r="H52" i="7"/>
  <c r="BD52" i="7" s="1"/>
  <c r="F10" i="7"/>
  <c r="BB10" i="7" s="1"/>
  <c r="N79" i="7"/>
  <c r="BJ79" i="7" s="1"/>
  <c r="K23" i="7"/>
  <c r="BG23" i="7" s="1"/>
  <c r="O6" i="7"/>
  <c r="BK6" i="7" s="1"/>
  <c r="H31" i="7"/>
  <c r="BD31" i="7" s="1"/>
  <c r="J88" i="7"/>
  <c r="BF88" i="7" s="1"/>
  <c r="P85" i="7"/>
  <c r="BL85" i="7" s="1"/>
  <c r="G36" i="7"/>
  <c r="BC36" i="7" s="1"/>
  <c r="P56" i="7"/>
  <c r="BL56" i="7" s="1"/>
  <c r="M54" i="7"/>
  <c r="BI54" i="7" s="1"/>
  <c r="H111" i="7"/>
  <c r="BD111" i="7" s="1"/>
  <c r="N100" i="7"/>
  <c r="BJ100" i="7" s="1"/>
  <c r="N34" i="7"/>
  <c r="BJ34" i="7" s="1"/>
  <c r="L53" i="7"/>
  <c r="BH53" i="7" s="1"/>
  <c r="O105" i="7"/>
  <c r="BK105" i="7" s="1"/>
  <c r="E47" i="7"/>
  <c r="BA47" i="7" s="1"/>
  <c r="F54" i="7"/>
  <c r="BB54" i="7" s="1"/>
  <c r="M100" i="7"/>
  <c r="BI100" i="7" s="1"/>
  <c r="K47" i="7"/>
  <c r="BG47" i="7" s="1"/>
  <c r="H23" i="7"/>
  <c r="BD23" i="7" s="1"/>
  <c r="G89" i="7"/>
  <c r="BC89" i="7" s="1"/>
  <c r="O64" i="7"/>
  <c r="BK64" i="7" s="1"/>
  <c r="K17" i="7"/>
  <c r="BG17" i="7" s="1"/>
  <c r="O73" i="7"/>
  <c r="BK73" i="7" s="1"/>
  <c r="H110" i="7"/>
  <c r="BD110" i="7" s="1"/>
  <c r="G12" i="7"/>
  <c r="BC12" i="7" s="1"/>
  <c r="O56" i="7"/>
  <c r="BK56" i="7" s="1"/>
  <c r="H22" i="7"/>
  <c r="BD22" i="7" s="1"/>
  <c r="P115" i="7"/>
  <c r="BL115" i="7" s="1"/>
  <c r="E55" i="7"/>
  <c r="BA55" i="7" s="1"/>
  <c r="H7" i="7"/>
  <c r="BD7" i="7" s="1"/>
  <c r="L22" i="7"/>
  <c r="BH22" i="7" s="1"/>
  <c r="K34" i="7"/>
  <c r="BG34" i="7" s="1"/>
  <c r="H11" i="7"/>
  <c r="BD11" i="7" s="1"/>
  <c r="I96" i="7"/>
  <c r="BE96" i="7" s="1"/>
  <c r="P41" i="7"/>
  <c r="BL41" i="7" s="1"/>
  <c r="F46" i="7"/>
  <c r="BB46" i="7" s="1"/>
  <c r="O94" i="7"/>
  <c r="BK94" i="7" s="1"/>
  <c r="P64" i="7"/>
  <c r="BL64" i="7" s="1"/>
  <c r="I28" i="7"/>
  <c r="BE28" i="7" s="1"/>
  <c r="K29" i="7"/>
  <c r="BG29" i="7" s="1"/>
  <c r="I91" i="7"/>
  <c r="BE91" i="7" s="1"/>
  <c r="H13" i="7"/>
  <c r="BD13" i="7" s="1"/>
  <c r="P71" i="7"/>
  <c r="BL71" i="7" s="1"/>
  <c r="G72" i="7"/>
  <c r="BC72" i="7" s="1"/>
  <c r="K38" i="7"/>
  <c r="BG38" i="7" s="1"/>
  <c r="F31" i="7"/>
  <c r="BB31" i="7" s="1"/>
  <c r="E10" i="7"/>
  <c r="BA10" i="7" s="1"/>
  <c r="N102" i="7"/>
  <c r="BJ102" i="7" s="1"/>
  <c r="H45" i="7"/>
  <c r="BD45" i="7" s="1"/>
  <c r="L38" i="7"/>
  <c r="BH38" i="7" s="1"/>
  <c r="N108" i="7"/>
  <c r="BJ108" i="7" s="1"/>
  <c r="G28" i="7"/>
  <c r="BC28" i="7" s="1"/>
  <c r="M60" i="7"/>
  <c r="BI60" i="7" s="1"/>
  <c r="O80" i="7"/>
  <c r="BK80" i="7" s="1"/>
  <c r="G48" i="7"/>
  <c r="BC48" i="7" s="1"/>
  <c r="E17" i="7"/>
  <c r="BA17" i="7" s="1"/>
  <c r="M67" i="7"/>
  <c r="BI67" i="7" s="1"/>
  <c r="E68" i="7"/>
  <c r="BA68" i="7" s="1"/>
  <c r="M32" i="7"/>
  <c r="BI32" i="7" s="1"/>
  <c r="J87" i="7"/>
  <c r="BF87" i="7" s="1"/>
  <c r="E63" i="7"/>
  <c r="BA63" i="7" s="1"/>
  <c r="K86" i="7"/>
  <c r="BG86" i="7" s="1"/>
  <c r="P53" i="7"/>
  <c r="BL53" i="7" s="1"/>
  <c r="G92" i="7"/>
  <c r="BC92" i="7" s="1"/>
  <c r="F50" i="7"/>
  <c r="BB50" i="7" s="1"/>
  <c r="F79" i="7"/>
  <c r="BB79" i="7" s="1"/>
  <c r="G62" i="7"/>
  <c r="BC62" i="7" s="1"/>
  <c r="L23" i="7"/>
  <c r="BH23" i="7" s="1"/>
  <c r="L18" i="7"/>
  <c r="BH18" i="7" s="1"/>
  <c r="H55" i="7"/>
  <c r="BD55" i="7" s="1"/>
  <c r="H112" i="7"/>
  <c r="BD112" i="7" s="1"/>
  <c r="E44" i="7"/>
  <c r="BA44" i="7" s="1"/>
  <c r="N21" i="7"/>
  <c r="BJ21" i="7" s="1"/>
  <c r="N56" i="7"/>
  <c r="BJ56" i="7" s="1"/>
  <c r="G6" i="7"/>
  <c r="BC6" i="7" s="1"/>
  <c r="K92" i="7"/>
  <c r="BG92" i="7" s="1"/>
  <c r="M33" i="7"/>
  <c r="BI33" i="7" s="1"/>
  <c r="M6" i="7"/>
  <c r="BI6" i="7" s="1"/>
  <c r="M59" i="7"/>
  <c r="BI59" i="7" s="1"/>
  <c r="K55" i="7"/>
  <c r="BG55" i="7" s="1"/>
  <c r="I85" i="7"/>
  <c r="BE85" i="7" s="1"/>
  <c r="E61" i="7"/>
  <c r="BA61" i="7" s="1"/>
  <c r="L97" i="7"/>
  <c r="BH97" i="7" s="1"/>
  <c r="P94" i="7"/>
  <c r="BL94" i="7" s="1"/>
  <c r="O79" i="7"/>
  <c r="BK79" i="7" s="1"/>
  <c r="L141" i="7"/>
  <c r="BH141" i="7" s="1"/>
  <c r="K32" i="7"/>
  <c r="BG32" i="7" s="1"/>
  <c r="N20" i="7"/>
  <c r="BJ20" i="7" s="1"/>
  <c r="G71" i="7"/>
  <c r="BC71" i="7" s="1"/>
  <c r="M72" i="7"/>
  <c r="BI72" i="7" s="1"/>
  <c r="E100" i="7"/>
  <c r="BA100" i="7" s="1"/>
  <c r="I58" i="7"/>
  <c r="BE58" i="7" s="1"/>
  <c r="O48" i="7"/>
  <c r="BK48" i="7" s="1"/>
  <c r="J41" i="7"/>
  <c r="BF41" i="7" s="1"/>
  <c r="L67" i="7"/>
  <c r="BH67" i="7" s="1"/>
  <c r="G42" i="7"/>
  <c r="BC42" i="7" s="1"/>
  <c r="E43" i="7"/>
  <c r="BA43" i="7" s="1"/>
  <c r="N60" i="7"/>
  <c r="BJ60" i="7" s="1"/>
  <c r="J68" i="7"/>
  <c r="BF68" i="7" s="1"/>
  <c r="N16" i="7"/>
  <c r="BJ16" i="7" s="1"/>
  <c r="M102" i="7"/>
  <c r="BI102" i="7" s="1"/>
  <c r="N22" i="7"/>
  <c r="BJ22" i="7" s="1"/>
  <c r="G97" i="7"/>
  <c r="BC97" i="7" s="1"/>
  <c r="L20" i="7"/>
  <c r="BH20" i="7" s="1"/>
  <c r="L81" i="7"/>
  <c r="BH81" i="7" s="1"/>
  <c r="I56" i="7"/>
  <c r="BE56" i="7" s="1"/>
  <c r="N48" i="7"/>
  <c r="BJ48" i="7" s="1"/>
  <c r="L48" i="7"/>
  <c r="BH48" i="7" s="1"/>
  <c r="L92" i="7"/>
  <c r="BH92" i="7" s="1"/>
  <c r="N26" i="7"/>
  <c r="BJ26" i="7" s="1"/>
  <c r="I107" i="7"/>
  <c r="BE107" i="7" s="1"/>
  <c r="K81" i="7"/>
  <c r="BG81" i="7" s="1"/>
  <c r="I50" i="7"/>
  <c r="BE50" i="7" s="1"/>
  <c r="F95" i="7"/>
  <c r="BB95" i="7" s="1"/>
  <c r="N141" i="7"/>
  <c r="BJ141" i="7" s="1"/>
  <c r="E30" i="7"/>
  <c r="BA30" i="7" s="1"/>
  <c r="I35" i="7"/>
  <c r="BE35" i="7" s="1"/>
  <c r="L58" i="7"/>
  <c r="BH58" i="7" s="1"/>
  <c r="N103" i="7"/>
  <c r="BJ103" i="7" s="1"/>
  <c r="J23" i="7"/>
  <c r="BF23" i="7" s="1"/>
  <c r="E23" i="7"/>
  <c r="BA23" i="7" s="1"/>
  <c r="K37" i="7"/>
  <c r="BG37" i="7" s="1"/>
  <c r="L98" i="7"/>
  <c r="BH98" i="7" s="1"/>
  <c r="O18" i="7"/>
  <c r="BK18" i="7" s="1"/>
  <c r="E52" i="7"/>
  <c r="BA52" i="7" s="1"/>
  <c r="E50" i="7"/>
  <c r="BA50" i="7" s="1"/>
  <c r="M21" i="7"/>
  <c r="BI21" i="7" s="1"/>
  <c r="P109" i="7"/>
  <c r="BL109" i="7" s="1"/>
  <c r="M42" i="7"/>
  <c r="BI42" i="7" s="1"/>
  <c r="F82" i="7"/>
  <c r="BB82" i="7" s="1"/>
  <c r="I19" i="7"/>
  <c r="BE19" i="7" s="1"/>
  <c r="M19" i="7"/>
  <c r="BI19" i="7" s="1"/>
  <c r="E130" i="7"/>
  <c r="BA130" i="7" s="1"/>
  <c r="P131" i="7"/>
  <c r="BL131" i="7" s="1"/>
  <c r="E131" i="7"/>
  <c r="BA131" i="7" s="1"/>
  <c r="M127" i="7"/>
  <c r="BI127" i="7" s="1"/>
  <c r="O131" i="7"/>
  <c r="BK131" i="7" s="1"/>
  <c r="G120" i="7"/>
  <c r="BC120" i="7" s="1"/>
  <c r="O128" i="7"/>
  <c r="BK128" i="7" s="1"/>
  <c r="P121" i="7"/>
  <c r="BL121" i="7" s="1"/>
  <c r="F124" i="7"/>
  <c r="BB124" i="7" s="1"/>
  <c r="P127" i="7"/>
  <c r="BL127" i="7" s="1"/>
  <c r="N120" i="7"/>
  <c r="BJ120" i="7" s="1"/>
  <c r="E128" i="7"/>
  <c r="BA128" i="7" s="1"/>
  <c r="H122" i="7"/>
  <c r="BD122" i="7" s="1"/>
  <c r="P123" i="7"/>
  <c r="BL123" i="7" s="1"/>
  <c r="J121" i="7"/>
  <c r="BF121" i="7" s="1"/>
  <c r="P129" i="7"/>
  <c r="BL129" i="7" s="1"/>
  <c r="L123" i="7"/>
  <c r="BH123" i="7" s="1"/>
  <c r="G124" i="7"/>
  <c r="BC124" i="7" s="1"/>
  <c r="P125" i="7"/>
  <c r="BL125" i="7" s="1"/>
  <c r="E121" i="7"/>
  <c r="BA121" i="7" s="1"/>
  <c r="K118" i="7"/>
  <c r="BG118" i="7" s="1"/>
  <c r="K117" i="7"/>
  <c r="BG117" i="7" s="1"/>
  <c r="P120" i="7"/>
  <c r="BL120" i="7" s="1"/>
  <c r="O116" i="7"/>
  <c r="BK116" i="7" s="1"/>
  <c r="O139" i="7"/>
  <c r="BK139" i="7" s="1"/>
  <c r="N140" i="7"/>
  <c r="BJ140" i="7" s="1"/>
  <c r="G139" i="7"/>
  <c r="BC139" i="7" s="1"/>
  <c r="M139" i="7"/>
  <c r="BI139" i="7" s="1"/>
  <c r="E138" i="7"/>
  <c r="BA138" i="7" s="1"/>
  <c r="O132" i="7"/>
  <c r="BK132" i="7" s="1"/>
  <c r="O136" i="7"/>
  <c r="BK136" i="7" s="1"/>
  <c r="H136" i="7"/>
  <c r="BD136" i="7" s="1"/>
  <c r="N134" i="7"/>
  <c r="BJ134" i="7" s="1"/>
  <c r="M135" i="7"/>
  <c r="BI135" i="7" s="1"/>
  <c r="L137" i="7"/>
  <c r="BH137" i="7" s="1"/>
  <c r="K135" i="7"/>
  <c r="BG135" i="7" s="1"/>
  <c r="J133" i="7"/>
  <c r="BF133" i="7" s="1"/>
  <c r="I133" i="7"/>
  <c r="BE133" i="7" s="1"/>
  <c r="G175" i="2"/>
  <c r="G33" i="2"/>
  <c r="G5" i="2"/>
  <c r="G31" i="2"/>
  <c r="G128" i="2"/>
  <c r="G32" i="2"/>
  <c r="G88" i="2"/>
  <c r="G9" i="2"/>
  <c r="G54" i="2"/>
  <c r="G161" i="2"/>
  <c r="G165" i="2"/>
  <c r="G96" i="2"/>
  <c r="G47" i="2"/>
  <c r="G20" i="2"/>
  <c r="G59" i="2"/>
  <c r="G106" i="2"/>
  <c r="G39" i="2"/>
  <c r="G101" i="2"/>
  <c r="G163" i="2"/>
  <c r="G74" i="2"/>
  <c r="G119" i="2"/>
  <c r="G139" i="2"/>
  <c r="G173" i="2"/>
  <c r="G10" i="2"/>
  <c r="G40" i="2"/>
  <c r="DP136" i="1"/>
  <c r="X136" i="9" s="1"/>
  <c r="DS135" i="1"/>
  <c r="AA135" i="9" s="1"/>
  <c r="DR137" i="1"/>
  <c r="Z137" i="9" s="1"/>
  <c r="DR133" i="1"/>
  <c r="Z133" i="9" s="1"/>
  <c r="DQ134" i="1"/>
  <c r="Y134" i="9" s="1"/>
  <c r="DP135" i="1"/>
  <c r="X135" i="9" s="1"/>
  <c r="DO133" i="1"/>
  <c r="W133" i="9" s="1"/>
  <c r="DL134" i="1"/>
  <c r="T134" i="9" s="1"/>
  <c r="DL137" i="1"/>
  <c r="T137" i="9" s="1"/>
  <c r="DK135" i="1"/>
  <c r="S135" i="9" s="1"/>
  <c r="DJ137" i="1"/>
  <c r="R137" i="9" s="1"/>
  <c r="DJ133" i="1"/>
  <c r="R133" i="9" s="1"/>
  <c r="DI134" i="1"/>
  <c r="Q134" i="9" s="1"/>
  <c r="DP134" i="1"/>
  <c r="X134" i="9" s="1"/>
  <c r="DI137" i="1"/>
  <c r="Q137" i="9" s="1"/>
  <c r="DL133" i="1"/>
  <c r="T133" i="9" s="1"/>
  <c r="DO134" i="1"/>
  <c r="W134" i="9" s="1"/>
  <c r="DS134" i="1"/>
  <c r="AA134" i="9" s="1"/>
  <c r="DR136" i="1"/>
  <c r="Z136" i="9" s="1"/>
  <c r="DL135" i="1"/>
  <c r="T135" i="9" s="1"/>
  <c r="DQ133" i="1"/>
  <c r="Y133" i="9" s="1"/>
  <c r="DP133" i="1"/>
  <c r="X133" i="9" s="1"/>
  <c r="DN137" i="1"/>
  <c r="V137" i="9" s="1"/>
  <c r="DM137" i="1"/>
  <c r="U137" i="9" s="1"/>
  <c r="DI135" i="1"/>
  <c r="Q135" i="9" s="1"/>
  <c r="DT136" i="1"/>
  <c r="AB136" i="9" s="1"/>
  <c r="DK134" i="1"/>
  <c r="S134" i="9" s="1"/>
  <c r="DJ136" i="1"/>
  <c r="R136" i="9" s="1"/>
  <c r="DQ137" i="1"/>
  <c r="Y137" i="9" s="1"/>
  <c r="DI133" i="1"/>
  <c r="Q133" i="9" s="1"/>
  <c r="DT134" i="1"/>
  <c r="AB134" i="9" s="1"/>
  <c r="DN136" i="1"/>
  <c r="V136" i="9" s="1"/>
  <c r="DM136" i="1"/>
  <c r="U136" i="9" s="1"/>
  <c r="DT135" i="1"/>
  <c r="AB135" i="9" s="1"/>
  <c r="DS137" i="1"/>
  <c r="AA137" i="9" s="1"/>
  <c r="DS133" i="1"/>
  <c r="AA133" i="9" s="1"/>
  <c r="DR135" i="1"/>
  <c r="Z135" i="9" s="1"/>
  <c r="DQ136" i="1"/>
  <c r="Y136" i="9" s="1"/>
  <c r="DT137" i="1"/>
  <c r="AB137" i="9" s="1"/>
  <c r="DO137" i="1"/>
  <c r="W137" i="9" s="1"/>
  <c r="DN135" i="1"/>
  <c r="V135" i="9" s="1"/>
  <c r="DM135" i="1"/>
  <c r="U135" i="9" s="1"/>
  <c r="DJ134" i="1"/>
  <c r="R134" i="9" s="1"/>
  <c r="DK137" i="1"/>
  <c r="S137" i="9" s="1"/>
  <c r="DK133" i="1"/>
  <c r="S133" i="9" s="1"/>
  <c r="DJ135" i="1"/>
  <c r="R135" i="9" s="1"/>
  <c r="DI136" i="1"/>
  <c r="Q136" i="9" s="1"/>
  <c r="DT133" i="1"/>
  <c r="AB133" i="9" s="1"/>
  <c r="DO136" i="1"/>
  <c r="W136" i="9" s="1"/>
  <c r="DN134" i="1"/>
  <c r="V134" i="9" s="1"/>
  <c r="DM134" i="1"/>
  <c r="U134" i="9" s="1"/>
  <c r="DK136" i="1"/>
  <c r="S136" i="9" s="1"/>
  <c r="DS136" i="1"/>
  <c r="AA136" i="9" s="1"/>
  <c r="DL136" i="1"/>
  <c r="T136" i="9" s="1"/>
  <c r="DR134" i="1"/>
  <c r="Z134" i="9" s="1"/>
  <c r="DQ135" i="1"/>
  <c r="Y135" i="9" s="1"/>
  <c r="DP137" i="1"/>
  <c r="X137" i="9" s="1"/>
  <c r="DO135" i="1"/>
  <c r="W135" i="9" s="1"/>
  <c r="DN133" i="1"/>
  <c r="V133" i="9" s="1"/>
  <c r="DM133" i="1"/>
  <c r="U133" i="9" s="1"/>
  <c r="G24" i="2"/>
  <c r="G16" i="2"/>
  <c r="G41" i="2"/>
  <c r="G142" i="2"/>
  <c r="G126" i="2"/>
  <c r="G37" i="2"/>
  <c r="G105" i="2"/>
  <c r="G172" i="2"/>
  <c r="G27" i="2"/>
  <c r="G62" i="2"/>
  <c r="G160" i="2"/>
  <c r="G56" i="2"/>
  <c r="G154" i="2"/>
  <c r="G99" i="2"/>
  <c r="G167" i="2"/>
  <c r="G113" i="2"/>
  <c r="G180" i="2"/>
  <c r="G141" i="2"/>
  <c r="G177" i="2"/>
  <c r="G53" i="2"/>
  <c r="G58" i="2"/>
  <c r="G69" i="2"/>
  <c r="G11" i="2"/>
  <c r="G187" i="2"/>
  <c r="G185" i="2"/>
  <c r="G186" i="2"/>
  <c r="G182" i="2"/>
  <c r="G149" i="2"/>
  <c r="G169" i="2"/>
  <c r="G170" i="2"/>
  <c r="G50" i="2"/>
  <c r="G115" i="2"/>
  <c r="G66" i="2"/>
  <c r="G158" i="2"/>
  <c r="G124" i="2"/>
  <c r="G42" i="2"/>
  <c r="G48" i="2"/>
  <c r="G30" i="2"/>
  <c r="G94" i="2"/>
  <c r="G28" i="2"/>
  <c r="G36" i="2"/>
  <c r="G67" i="2"/>
  <c r="G143" i="2"/>
  <c r="G164" i="2"/>
  <c r="G57" i="2"/>
  <c r="G23" i="2"/>
  <c r="G15" i="2"/>
  <c r="G6" i="2"/>
  <c r="G117" i="2"/>
  <c r="G95" i="2"/>
  <c r="G92" i="2"/>
  <c r="G100" i="2"/>
  <c r="G38" i="2"/>
  <c r="G151" i="2"/>
  <c r="G89" i="2"/>
  <c r="G64" i="2"/>
  <c r="G159" i="2"/>
  <c r="G71" i="2"/>
  <c r="G178" i="2"/>
  <c r="G132" i="2"/>
  <c r="G83" i="2"/>
  <c r="G26" i="2"/>
  <c r="G125" i="2"/>
  <c r="G162" i="2"/>
  <c r="G110" i="2"/>
  <c r="G77" i="2"/>
  <c r="G55" i="2"/>
  <c r="G81" i="2"/>
  <c r="G63" i="2"/>
  <c r="G166" i="2"/>
  <c r="G34" i="2"/>
  <c r="G43" i="2"/>
  <c r="G68" i="2"/>
  <c r="G144" i="2"/>
  <c r="G46" i="2"/>
  <c r="G79" i="2"/>
  <c r="G72" i="2"/>
  <c r="G91" i="2"/>
  <c r="G181" i="2"/>
  <c r="G14" i="2"/>
  <c r="G82" i="2"/>
  <c r="G138" i="2"/>
  <c r="G97" i="2"/>
  <c r="G25" i="2"/>
  <c r="G137" i="2"/>
  <c r="G60" i="2"/>
  <c r="G44" i="2"/>
  <c r="G156" i="2"/>
  <c r="G153" i="2"/>
  <c r="G145" i="2"/>
  <c r="G171" i="2"/>
  <c r="G129" i="2"/>
  <c r="G134" i="2"/>
  <c r="G155" i="2"/>
  <c r="G118" i="2"/>
  <c r="G73" i="2"/>
  <c r="G45" i="2"/>
  <c r="G122" i="2"/>
  <c r="G112" i="2"/>
  <c r="G90" i="2"/>
  <c r="G140" i="2"/>
  <c r="G103" i="2"/>
  <c r="G87" i="2"/>
  <c r="G176" i="2"/>
  <c r="G80" i="2"/>
  <c r="G148" i="2"/>
  <c r="G135" i="2"/>
  <c r="G61" i="2"/>
  <c r="G147" i="2"/>
  <c r="G130" i="2"/>
  <c r="G29" i="2"/>
  <c r="G70" i="2"/>
  <c r="G102" i="2"/>
  <c r="G86" i="2"/>
  <c r="G85" i="2"/>
  <c r="G12" i="2"/>
  <c r="G120" i="2"/>
  <c r="G4" i="2"/>
  <c r="G17" i="2"/>
  <c r="G98" i="2"/>
  <c r="G131" i="2"/>
  <c r="G104" i="2"/>
  <c r="G93" i="2"/>
  <c r="G18" i="2"/>
  <c r="G76" i="2"/>
  <c r="G3" i="2"/>
  <c r="G13" i="2"/>
  <c r="G107" i="2"/>
  <c r="G179" i="2"/>
  <c r="G109" i="2"/>
  <c r="G123" i="2"/>
  <c r="G152" i="2"/>
  <c r="G121" i="2"/>
  <c r="G7" i="2"/>
  <c r="G51" i="2"/>
  <c r="G108" i="2"/>
  <c r="G84" i="2"/>
  <c r="G65" i="2"/>
  <c r="G174" i="2"/>
  <c r="G75" i="2"/>
  <c r="G52" i="2"/>
  <c r="G168" i="2"/>
  <c r="G21" i="2"/>
  <c r="G116" i="2"/>
  <c r="G133" i="2"/>
  <c r="G127" i="2"/>
  <c r="G157" i="2"/>
  <c r="G78" i="2"/>
  <c r="G19" i="2"/>
  <c r="G8" i="2"/>
  <c r="G22" i="2"/>
  <c r="G150" i="2"/>
  <c r="G111" i="2"/>
  <c r="G49" i="2"/>
  <c r="G146" i="2"/>
  <c r="G35" i="2"/>
  <c r="G136" i="2"/>
  <c r="G114" i="2"/>
  <c r="G183" i="2"/>
  <c r="G184" i="2"/>
  <c r="DT132" i="1"/>
  <c r="AB132" i="9" s="1"/>
  <c r="DL132" i="1"/>
  <c r="T132" i="9" s="1"/>
  <c r="DM139" i="1"/>
  <c r="U139" i="9" s="1"/>
  <c r="DR140" i="1"/>
  <c r="Z140" i="9" s="1"/>
  <c r="DI138" i="1"/>
  <c r="Q138" i="9" s="1"/>
  <c r="DK140" i="1"/>
  <c r="S140" i="9" s="1"/>
  <c r="DR138" i="1"/>
  <c r="Z138" i="9" s="1"/>
  <c r="DK138" i="1"/>
  <c r="S138" i="9" s="1"/>
  <c r="DN140" i="1"/>
  <c r="V140" i="9" s="1"/>
  <c r="DM132" i="1"/>
  <c r="U132" i="9" s="1"/>
  <c r="DO138" i="1"/>
  <c r="W138" i="9" s="1"/>
  <c r="DR132" i="1"/>
  <c r="Z132" i="9" s="1"/>
  <c r="DS138" i="1"/>
  <c r="AA138" i="9" s="1"/>
  <c r="DN139" i="1"/>
  <c r="V139" i="9" s="1"/>
  <c r="DP139" i="1"/>
  <c r="X139" i="9" s="1"/>
  <c r="DJ140" i="1"/>
  <c r="R140" i="9" s="1"/>
  <c r="DN138" i="1"/>
  <c r="V138" i="9" s="1"/>
  <c r="DQ140" i="1"/>
  <c r="Y140" i="9" s="1"/>
  <c r="DL138" i="1"/>
  <c r="T138" i="9" s="1"/>
  <c r="DJ139" i="1"/>
  <c r="R139" i="9" s="1"/>
  <c r="DM140" i="1"/>
  <c r="U140" i="9" s="1"/>
  <c r="DP138" i="1"/>
  <c r="X138" i="9" s="1"/>
  <c r="DM138" i="1"/>
  <c r="U138" i="9" s="1"/>
  <c r="DI139" i="1"/>
  <c r="Q139" i="9" s="1"/>
  <c r="DT139" i="1"/>
  <c r="AB139" i="9" s="1"/>
  <c r="DR139" i="1"/>
  <c r="Z139" i="9" s="1"/>
  <c r="DK139" i="1"/>
  <c r="S139" i="9" s="1"/>
  <c r="DS139" i="1"/>
  <c r="AA139" i="9" s="1"/>
  <c r="DJ132" i="1"/>
  <c r="R132" i="9" s="1"/>
  <c r="DI132" i="1"/>
  <c r="Q132" i="9" s="1"/>
  <c r="DP140" i="1"/>
  <c r="X140" i="9" s="1"/>
  <c r="DQ132" i="1"/>
  <c r="Y132" i="9" s="1"/>
  <c r="DJ138" i="1"/>
  <c r="R138" i="9" s="1"/>
  <c r="DO140" i="1"/>
  <c r="W140" i="9" s="1"/>
  <c r="DO139" i="1"/>
  <c r="W139" i="9" s="1"/>
  <c r="DS132" i="1"/>
  <c r="AA132" i="9" s="1"/>
  <c r="DT140" i="1"/>
  <c r="AB140" i="9" s="1"/>
  <c r="DS140" i="1"/>
  <c r="AA140" i="9" s="1"/>
  <c r="DL140" i="1"/>
  <c r="T140" i="9" s="1"/>
  <c r="DO132" i="1"/>
  <c r="W132" i="9" s="1"/>
  <c r="DI140" i="1"/>
  <c r="Q140" i="9" s="1"/>
  <c r="DT138" i="1"/>
  <c r="AB138" i="9" s="1"/>
  <c r="DN132" i="1"/>
  <c r="V132" i="9" s="1"/>
  <c r="DL139" i="1"/>
  <c r="T139" i="9" s="1"/>
  <c r="DP132" i="1"/>
  <c r="X132" i="9" s="1"/>
  <c r="DQ139" i="1"/>
  <c r="Y139" i="9" s="1"/>
  <c r="DQ138" i="1"/>
  <c r="Y138" i="9" s="1"/>
  <c r="DK132" i="1"/>
  <c r="S132" i="9" s="1"/>
  <c r="DN119" i="1"/>
  <c r="V119" i="9" s="1"/>
  <c r="DR131" i="1"/>
  <c r="Z131" i="9" s="1"/>
  <c r="DS127" i="1"/>
  <c r="AA127" i="9" s="1"/>
  <c r="DP126" i="1"/>
  <c r="X126" i="9" s="1"/>
  <c r="DO127" i="1"/>
  <c r="W127" i="9" s="1"/>
  <c r="DT130" i="1"/>
  <c r="AB130" i="9" s="1"/>
  <c r="DN127" i="1"/>
  <c r="V127" i="9" s="1"/>
  <c r="DL127" i="1"/>
  <c r="T127" i="9" s="1"/>
  <c r="DJ124" i="1"/>
  <c r="R124" i="9" s="1"/>
  <c r="DT127" i="1"/>
  <c r="AB127" i="9" s="1"/>
  <c r="DR120" i="1"/>
  <c r="Z120" i="9" s="1"/>
  <c r="DI128" i="1"/>
  <c r="Q128" i="9" s="1"/>
  <c r="DL122" i="1"/>
  <c r="T122" i="9" s="1"/>
  <c r="DT123" i="1"/>
  <c r="AB123" i="9" s="1"/>
  <c r="DN121" i="1"/>
  <c r="V121" i="9" s="1"/>
  <c r="DN128" i="1"/>
  <c r="V128" i="9" s="1"/>
  <c r="DM121" i="1"/>
  <c r="U121" i="9" s="1"/>
  <c r="DM122" i="1"/>
  <c r="U122" i="9" s="1"/>
  <c r="DN124" i="1"/>
  <c r="V124" i="9" s="1"/>
  <c r="DP119" i="1"/>
  <c r="X119" i="9" s="1"/>
  <c r="DN118" i="1"/>
  <c r="V118" i="9" s="1"/>
  <c r="DI116" i="1"/>
  <c r="Q116" i="9" s="1"/>
  <c r="DM125" i="1"/>
  <c r="U125" i="9" s="1"/>
  <c r="DK122" i="1"/>
  <c r="S122" i="9" s="1"/>
  <c r="DM130" i="1"/>
  <c r="U130" i="9" s="1"/>
  <c r="DQ130" i="1"/>
  <c r="Y130" i="9" s="1"/>
  <c r="DI129" i="1"/>
  <c r="Q129" i="9" s="1"/>
  <c r="DL123" i="1"/>
  <c r="T123" i="9" s="1"/>
  <c r="DS126" i="1"/>
  <c r="AA126" i="9" s="1"/>
  <c r="DQ131" i="1"/>
  <c r="Y131" i="9" s="1"/>
  <c r="DK123" i="1"/>
  <c r="S123" i="9" s="1"/>
  <c r="DK127" i="1"/>
  <c r="S127" i="9" s="1"/>
  <c r="DT119" i="1"/>
  <c r="AB119" i="9" s="1"/>
  <c r="DR127" i="1"/>
  <c r="Z127" i="9" s="1"/>
  <c r="DP120" i="1"/>
  <c r="X120" i="9" s="1"/>
  <c r="DI123" i="1"/>
  <c r="Q123" i="9" s="1"/>
  <c r="DJ120" i="1"/>
  <c r="R120" i="9" s="1"/>
  <c r="DP127" i="1"/>
  <c r="X127" i="9" s="1"/>
  <c r="DI120" i="1"/>
  <c r="Q120" i="9" s="1"/>
  <c r="DL121" i="1"/>
  <c r="T121" i="9" s="1"/>
  <c r="DS123" i="1"/>
  <c r="AA123" i="9" s="1"/>
  <c r="DR118" i="1"/>
  <c r="Z118" i="9" s="1"/>
  <c r="DK117" i="1"/>
  <c r="S117" i="9" s="1"/>
  <c r="DM116" i="1"/>
  <c r="U116" i="9" s="1"/>
  <c r="DP118" i="1"/>
  <c r="X118" i="9" s="1"/>
  <c r="DR117" i="1"/>
  <c r="Z117" i="9" s="1"/>
  <c r="DK130" i="1"/>
  <c r="S130" i="9" s="1"/>
  <c r="DQ123" i="1"/>
  <c r="Y123" i="9" s="1"/>
  <c r="DT122" i="1"/>
  <c r="AB122" i="9" s="1"/>
  <c r="DJ128" i="1"/>
  <c r="R128" i="9" s="1"/>
  <c r="DQ127" i="1"/>
  <c r="Y127" i="9" s="1"/>
  <c r="DN126" i="1"/>
  <c r="V126" i="9" s="1"/>
  <c r="DJ119" i="1"/>
  <c r="R119" i="9" s="1"/>
  <c r="DJ127" i="1"/>
  <c r="R127" i="9" s="1"/>
  <c r="DO129" i="1"/>
  <c r="W129" i="9" s="1"/>
  <c r="DN131" i="1"/>
  <c r="V131" i="9" s="1"/>
  <c r="DK125" i="1"/>
  <c r="S125" i="9" s="1"/>
  <c r="DL131" i="1"/>
  <c r="T131" i="9" s="1"/>
  <c r="DT126" i="1"/>
  <c r="AB126" i="9" s="1"/>
  <c r="DS118" i="1"/>
  <c r="AA118" i="9" s="1"/>
  <c r="DP121" i="1"/>
  <c r="X121" i="9" s="1"/>
  <c r="DQ118" i="1"/>
  <c r="Y118" i="9" s="1"/>
  <c r="DP131" i="1"/>
  <c r="X131" i="9" s="1"/>
  <c r="DJ126" i="1"/>
  <c r="R126" i="9" s="1"/>
  <c r="DK118" i="1"/>
  <c r="S118" i="9" s="1"/>
  <c r="DL119" i="1"/>
  <c r="T119" i="9" s="1"/>
  <c r="DS122" i="1"/>
  <c r="AA122" i="9" s="1"/>
  <c r="DN116" i="1"/>
  <c r="V116" i="9" s="1"/>
  <c r="DT117" i="1"/>
  <c r="AB117" i="9" s="1"/>
  <c r="DP122" i="1"/>
  <c r="X122" i="9" s="1"/>
  <c r="DJ117" i="1"/>
  <c r="R117" i="9" s="1"/>
  <c r="DT116" i="1"/>
  <c r="AB116" i="9" s="1"/>
  <c r="DR125" i="1"/>
  <c r="Z125" i="9" s="1"/>
  <c r="DR129" i="1"/>
  <c r="Z129" i="9" s="1"/>
  <c r="DO128" i="1"/>
  <c r="W128" i="9" s="1"/>
  <c r="DI122" i="1"/>
  <c r="Q122" i="9" s="1"/>
  <c r="DK121" i="1"/>
  <c r="S121" i="9" s="1"/>
  <c r="DI127" i="1"/>
  <c r="Q127" i="9" s="1"/>
  <c r="DS120" i="1"/>
  <c r="AA120" i="9" s="1"/>
  <c r="DN123" i="1"/>
  <c r="V123" i="9" s="1"/>
  <c r="DO131" i="1"/>
  <c r="W131" i="9" s="1"/>
  <c r="DM123" i="1"/>
  <c r="U123" i="9" s="1"/>
  <c r="DI118" i="1"/>
  <c r="Q118" i="9" s="1"/>
  <c r="DN130" i="1"/>
  <c r="V130" i="9" s="1"/>
  <c r="DI126" i="1"/>
  <c r="Q126" i="9" s="1"/>
  <c r="DR116" i="1"/>
  <c r="Z116" i="9" s="1"/>
  <c r="DP116" i="1"/>
  <c r="X116" i="9" s="1"/>
  <c r="DR121" i="1"/>
  <c r="Z121" i="9" s="1"/>
  <c r="DQ129" i="1"/>
  <c r="Y129" i="9" s="1"/>
  <c r="DJ116" i="1"/>
  <c r="R116" i="9" s="1"/>
  <c r="DO124" i="1"/>
  <c r="W124" i="9" s="1"/>
  <c r="DK131" i="1"/>
  <c r="S131" i="9" s="1"/>
  <c r="DM124" i="1"/>
  <c r="U124" i="9" s="1"/>
  <c r="DM117" i="1"/>
  <c r="U117" i="9" s="1"/>
  <c r="DS125" i="1"/>
  <c r="AA125" i="9" s="1"/>
  <c r="DM127" i="1"/>
  <c r="U127" i="9" s="1"/>
  <c r="DM129" i="1"/>
  <c r="U129" i="9" s="1"/>
  <c r="DJ125" i="1"/>
  <c r="R125" i="9" s="1"/>
  <c r="DS129" i="1"/>
  <c r="AA129" i="9" s="1"/>
  <c r="DI125" i="1"/>
  <c r="Q125" i="9" s="1"/>
  <c r="DM126" i="1"/>
  <c r="U126" i="9" s="1"/>
  <c r="DS119" i="1"/>
  <c r="AA119" i="9" s="1"/>
  <c r="DJ130" i="1"/>
  <c r="R130" i="9" s="1"/>
  <c r="DL124" i="1"/>
  <c r="T124" i="9" s="1"/>
  <c r="DT124" i="1"/>
  <c r="AB124" i="9" s="1"/>
  <c r="DO116" i="1"/>
  <c r="W116" i="9" s="1"/>
  <c r="DS121" i="1"/>
  <c r="AA121" i="9" s="1"/>
  <c r="DM119" i="1"/>
  <c r="U119" i="9" s="1"/>
  <c r="DM118" i="1"/>
  <c r="U118" i="9" s="1"/>
  <c r="DJ121" i="1"/>
  <c r="R121" i="9" s="1"/>
  <c r="DL116" i="1"/>
  <c r="T116" i="9" s="1"/>
  <c r="DI124" i="1"/>
  <c r="Q124" i="9" s="1"/>
  <c r="DQ121" i="1"/>
  <c r="Y121" i="9" s="1"/>
  <c r="DM131" i="1"/>
  <c r="U131" i="9" s="1"/>
  <c r="DI119" i="1"/>
  <c r="Q119" i="9" s="1"/>
  <c r="DL126" i="1"/>
  <c r="T126" i="9" s="1"/>
  <c r="DR119" i="1"/>
  <c r="Z119" i="9" s="1"/>
  <c r="DQ119" i="1"/>
  <c r="Y119" i="9" s="1"/>
  <c r="DO119" i="1"/>
  <c r="W119" i="9" s="1"/>
  <c r="DN117" i="1"/>
  <c r="V117" i="9" s="1"/>
  <c r="DQ126" i="1"/>
  <c r="Y126" i="9" s="1"/>
  <c r="DQ122" i="1"/>
  <c r="Y122" i="9" s="1"/>
  <c r="DQ117" i="1"/>
  <c r="Y117" i="9" s="1"/>
  <c r="DR130" i="1"/>
  <c r="Z130" i="9" s="1"/>
  <c r="DJ118" i="1"/>
  <c r="R118" i="9" s="1"/>
  <c r="DI117" i="1"/>
  <c r="Q117" i="9" s="1"/>
  <c r="DI130" i="1"/>
  <c r="Q130" i="9" s="1"/>
  <c r="DT131" i="1"/>
  <c r="AB131" i="9" s="1"/>
  <c r="DJ131" i="1"/>
  <c r="R131" i="9" s="1"/>
  <c r="DK119" i="1"/>
  <c r="S119" i="9" s="1"/>
  <c r="DS130" i="1"/>
  <c r="AA130" i="9" s="1"/>
  <c r="DO121" i="1"/>
  <c r="W121" i="9" s="1"/>
  <c r="DP129" i="1"/>
  <c r="X129" i="9" s="1"/>
  <c r="DQ124" i="1"/>
  <c r="Y124" i="9" s="1"/>
  <c r="DO126" i="1"/>
  <c r="W126" i="9" s="1"/>
  <c r="DT128" i="1"/>
  <c r="AB128" i="9" s="1"/>
  <c r="DS124" i="1"/>
  <c r="AA124" i="9" s="1"/>
  <c r="DJ129" i="1"/>
  <c r="R129" i="9" s="1"/>
  <c r="DR124" i="1"/>
  <c r="Z124" i="9" s="1"/>
  <c r="DQ125" i="1"/>
  <c r="Y125" i="9" s="1"/>
  <c r="DT118" i="1"/>
  <c r="AB118" i="9" s="1"/>
  <c r="DT129" i="1"/>
  <c r="AB129" i="9" s="1"/>
  <c r="DP123" i="1"/>
  <c r="X123" i="9" s="1"/>
  <c r="DK124" i="1"/>
  <c r="S124" i="9" s="1"/>
  <c r="DT125" i="1"/>
  <c r="AB125" i="9" s="1"/>
  <c r="DI121" i="1"/>
  <c r="Q121" i="9" s="1"/>
  <c r="DO118" i="1"/>
  <c r="W118" i="9" s="1"/>
  <c r="DO117" i="1"/>
  <c r="W117" i="9" s="1"/>
  <c r="DT120" i="1"/>
  <c r="AB120" i="9" s="1"/>
  <c r="DS116" i="1"/>
  <c r="AA116" i="9" s="1"/>
  <c r="DP128" i="1"/>
  <c r="X128" i="9" s="1"/>
  <c r="DP130" i="1"/>
  <c r="X130" i="9" s="1"/>
  <c r="DS117" i="1"/>
  <c r="AA117" i="9" s="1"/>
  <c r="DR122" i="1"/>
  <c r="Z122" i="9" s="1"/>
  <c r="DR126" i="1"/>
  <c r="Z126" i="9" s="1"/>
  <c r="DJ123" i="1"/>
  <c r="R123" i="9" s="1"/>
  <c r="DL118" i="1"/>
  <c r="T118" i="9" s="1"/>
  <c r="DN120" i="1"/>
  <c r="V120" i="9" s="1"/>
  <c r="DI131" i="1"/>
  <c r="Q131" i="9" s="1"/>
  <c r="DK126" i="1"/>
  <c r="S126" i="9" s="1"/>
  <c r="DP125" i="1"/>
  <c r="X125" i="9" s="1"/>
  <c r="DM128" i="1"/>
  <c r="U128" i="9" s="1"/>
  <c r="DL130" i="1"/>
  <c r="T130" i="9" s="1"/>
  <c r="DM120" i="1"/>
  <c r="U120" i="9" s="1"/>
  <c r="DN125" i="1"/>
  <c r="V125" i="9" s="1"/>
  <c r="DJ122" i="1"/>
  <c r="R122" i="9" s="1"/>
  <c r="DO120" i="1"/>
  <c r="W120" i="9" s="1"/>
  <c r="DO130" i="1"/>
  <c r="W130" i="9" s="1"/>
  <c r="DN129" i="1"/>
  <c r="V129" i="9" s="1"/>
  <c r="DK129" i="1"/>
  <c r="S129" i="9" s="1"/>
  <c r="DL128" i="1"/>
  <c r="T128" i="9" s="1"/>
  <c r="DQ128" i="1"/>
  <c r="Y128" i="9" s="1"/>
  <c r="DS131" i="1"/>
  <c r="AA131" i="9" s="1"/>
  <c r="DK120" i="1"/>
  <c r="S120" i="9" s="1"/>
  <c r="DS128" i="1"/>
  <c r="AA128" i="9" s="1"/>
  <c r="DT121" i="1"/>
  <c r="AB121" i="9" s="1"/>
  <c r="DO125" i="1"/>
  <c r="W125" i="9" s="1"/>
  <c r="DK128" i="1"/>
  <c r="S128" i="9" s="1"/>
  <c r="DO122" i="1"/>
  <c r="W122" i="9" s="1"/>
  <c r="DR128" i="1"/>
  <c r="Z128" i="9" s="1"/>
  <c r="DR123" i="1"/>
  <c r="Z123" i="9" s="1"/>
  <c r="DP124" i="1"/>
  <c r="X124" i="9" s="1"/>
  <c r="DP117" i="1"/>
  <c r="X117" i="9" s="1"/>
  <c r="DL129" i="1"/>
  <c r="T129" i="9" s="1"/>
  <c r="DN122" i="1"/>
  <c r="V122" i="9" s="1"/>
  <c r="DO123" i="1"/>
  <c r="W123" i="9" s="1"/>
  <c r="DL125" i="1"/>
  <c r="T125" i="9" s="1"/>
  <c r="DQ120" i="1"/>
  <c r="Y120" i="9" s="1"/>
  <c r="DL117" i="1"/>
  <c r="T117" i="9" s="1"/>
  <c r="DQ116" i="1"/>
  <c r="Y116" i="9" s="1"/>
  <c r="DL120" i="1"/>
  <c r="T120" i="9" s="1"/>
  <c r="DK116" i="1"/>
  <c r="S116" i="9" s="1"/>
  <c r="DI49" i="1"/>
  <c r="Q49" i="9" s="1"/>
  <c r="DL64" i="1"/>
  <c r="T64" i="9" s="1"/>
  <c r="DM98" i="1"/>
  <c r="U98" i="9" s="1"/>
  <c r="DM7" i="1"/>
  <c r="U7" i="9" s="1"/>
  <c r="DQ105" i="1"/>
  <c r="Y105" i="9" s="1"/>
  <c r="DS22" i="1"/>
  <c r="AA22" i="9" s="1"/>
  <c r="DR92" i="1"/>
  <c r="Z92" i="9" s="1"/>
  <c r="DM59" i="1"/>
  <c r="U59" i="9" s="1"/>
  <c r="DP85" i="1"/>
  <c r="X85" i="9" s="1"/>
  <c r="DS23" i="1"/>
  <c r="AA23" i="9" s="1"/>
  <c r="DT28" i="1"/>
  <c r="AB28" i="9" s="1"/>
  <c r="DP43" i="1"/>
  <c r="X43" i="9" s="1"/>
  <c r="DK69" i="1"/>
  <c r="S69" i="9" s="1"/>
  <c r="DR100" i="1"/>
  <c r="Z100" i="9" s="1"/>
  <c r="DK104" i="1"/>
  <c r="S104" i="9" s="1"/>
  <c r="DR44" i="1"/>
  <c r="Z44" i="9" s="1"/>
  <c r="DS86" i="1"/>
  <c r="AA86" i="9" s="1"/>
  <c r="DM68" i="1"/>
  <c r="U68" i="9" s="1"/>
  <c r="DT39" i="1"/>
  <c r="AB39" i="9" s="1"/>
  <c r="DI83" i="1"/>
  <c r="Q83" i="9" s="1"/>
  <c r="DS111" i="1"/>
  <c r="AA111" i="9" s="1"/>
  <c r="DJ88" i="1"/>
  <c r="R88" i="9" s="1"/>
  <c r="DM99" i="1"/>
  <c r="U99" i="9" s="1"/>
  <c r="DO42" i="1"/>
  <c r="W42" i="9" s="1"/>
  <c r="DL81" i="1"/>
  <c r="T81" i="9" s="1"/>
  <c r="DS93" i="1"/>
  <c r="AA93" i="9" s="1"/>
  <c r="DK29" i="1"/>
  <c r="S29" i="9" s="1"/>
  <c r="DO57" i="1"/>
  <c r="W57" i="9" s="1"/>
  <c r="DI141" i="1"/>
  <c r="Q141" i="9" s="1"/>
  <c r="DQ91" i="1"/>
  <c r="Y91" i="9" s="1"/>
  <c r="DQ38" i="1"/>
  <c r="Y38" i="9" s="1"/>
  <c r="DQ31" i="1"/>
  <c r="Y31" i="9" s="1"/>
  <c r="DO49" i="1"/>
  <c r="W49" i="9" s="1"/>
  <c r="DM89" i="1"/>
  <c r="U89" i="9" s="1"/>
  <c r="DN59" i="1"/>
  <c r="V59" i="9" s="1"/>
  <c r="DQ75" i="1"/>
  <c r="Y75" i="9" s="1"/>
  <c r="DS41" i="1"/>
  <c r="AA41" i="9" s="1"/>
  <c r="DS26" i="1"/>
  <c r="AA26" i="9" s="1"/>
  <c r="DT98" i="1"/>
  <c r="AB98" i="9" s="1"/>
  <c r="DS32" i="1"/>
  <c r="AA32" i="9" s="1"/>
  <c r="DL89" i="1"/>
  <c r="T89" i="9" s="1"/>
  <c r="DQ112" i="1"/>
  <c r="Y112" i="9" s="1"/>
  <c r="DS95" i="1"/>
  <c r="AA95" i="9" s="1"/>
  <c r="DN21" i="1"/>
  <c r="V21" i="9" s="1"/>
  <c r="DN35" i="1"/>
  <c r="V35" i="9" s="1"/>
  <c r="DJ78" i="1"/>
  <c r="R78" i="9" s="1"/>
  <c r="DT51" i="1"/>
  <c r="AB51" i="9" s="1"/>
  <c r="DS34" i="1"/>
  <c r="AA34" i="9" s="1"/>
  <c r="DS83" i="1"/>
  <c r="AA83" i="9" s="1"/>
  <c r="DJ43" i="1"/>
  <c r="R43" i="9" s="1"/>
  <c r="DT106" i="1"/>
  <c r="AB106" i="9" s="1"/>
  <c r="DL57" i="1"/>
  <c r="T57" i="9" s="1"/>
  <c r="DI80" i="1"/>
  <c r="Q80" i="9" s="1"/>
  <c r="DO20" i="1"/>
  <c r="W20" i="9" s="1"/>
  <c r="DJ11" i="1"/>
  <c r="R11" i="9" s="1"/>
  <c r="DT60" i="1"/>
  <c r="AB60" i="9" s="1"/>
  <c r="DN47" i="1"/>
  <c r="V47" i="9" s="1"/>
  <c r="DN111" i="1"/>
  <c r="V111" i="9" s="1"/>
  <c r="DI69" i="1"/>
  <c r="Q69" i="9" s="1"/>
  <c r="DM101" i="1"/>
  <c r="U101" i="9" s="1"/>
  <c r="DN97" i="1"/>
  <c r="V97" i="9" s="1"/>
  <c r="DR71" i="1"/>
  <c r="Z71" i="9" s="1"/>
  <c r="DP86" i="1"/>
  <c r="X86" i="9" s="1"/>
  <c r="DI48" i="1"/>
  <c r="Q48" i="9" s="1"/>
  <c r="DL27" i="1"/>
  <c r="T27" i="9" s="1"/>
  <c r="DJ109" i="1"/>
  <c r="R109" i="9" s="1"/>
  <c r="DR70" i="1"/>
  <c r="Z70" i="9" s="1"/>
  <c r="DI89" i="1"/>
  <c r="Q89" i="9" s="1"/>
  <c r="DJ36" i="1"/>
  <c r="R36" i="9" s="1"/>
  <c r="DS6" i="1"/>
  <c r="AA6" i="9" s="1"/>
  <c r="DI73" i="1"/>
  <c r="Q73" i="9" s="1"/>
  <c r="DL38" i="1"/>
  <c r="T38" i="9" s="1"/>
  <c r="DN88" i="1"/>
  <c r="V88" i="9" s="1"/>
  <c r="DN76" i="1"/>
  <c r="V76" i="9" s="1"/>
  <c r="DN6" i="1"/>
  <c r="V6" i="9" s="1"/>
  <c r="DT52" i="1"/>
  <c r="AB52" i="9" s="1"/>
  <c r="DT56" i="1"/>
  <c r="AB56" i="9" s="1"/>
  <c r="DM23" i="1"/>
  <c r="U23" i="9" s="1"/>
  <c r="DM95" i="1"/>
  <c r="U95" i="9" s="1"/>
  <c r="DI111" i="1"/>
  <c r="Q111" i="9" s="1"/>
  <c r="DS76" i="1"/>
  <c r="AA76" i="9" s="1"/>
  <c r="DJ38" i="1"/>
  <c r="R38" i="9" s="1"/>
  <c r="DN52" i="1"/>
  <c r="V52" i="9" s="1"/>
  <c r="DK10" i="1"/>
  <c r="S10" i="9" s="1"/>
  <c r="DP14" i="1"/>
  <c r="X14" i="9" s="1"/>
  <c r="DS24" i="1"/>
  <c r="AA24" i="9" s="1"/>
  <c r="DJ67" i="1"/>
  <c r="R67" i="9" s="1"/>
  <c r="DS71" i="1"/>
  <c r="AA71" i="9" s="1"/>
  <c r="DM67" i="1"/>
  <c r="U67" i="9" s="1"/>
  <c r="DR37" i="1"/>
  <c r="Z37" i="9" s="1"/>
  <c r="DT31" i="1"/>
  <c r="AB31" i="9" s="1"/>
  <c r="DO56" i="1"/>
  <c r="W56" i="9" s="1"/>
  <c r="DM55" i="1"/>
  <c r="U55" i="9" s="1"/>
  <c r="DM93" i="1"/>
  <c r="U93" i="9" s="1"/>
  <c r="DJ103" i="1"/>
  <c r="R103" i="9" s="1"/>
  <c r="DT91" i="1"/>
  <c r="AB91" i="9" s="1"/>
  <c r="DO85" i="1"/>
  <c r="W85" i="9" s="1"/>
  <c r="DM74" i="1"/>
  <c r="U74" i="9" s="1"/>
  <c r="DP26" i="1"/>
  <c r="X26" i="9" s="1"/>
  <c r="DP91" i="1"/>
  <c r="X91" i="9" s="1"/>
  <c r="DL90" i="1"/>
  <c r="T90" i="9" s="1"/>
  <c r="DI27" i="1"/>
  <c r="Q27" i="9" s="1"/>
  <c r="DJ46" i="1"/>
  <c r="R46" i="9" s="1"/>
  <c r="DM103" i="1"/>
  <c r="U103" i="9" s="1"/>
  <c r="DO82" i="1"/>
  <c r="W82" i="9" s="1"/>
  <c r="DM28" i="1"/>
  <c r="U28" i="9" s="1"/>
  <c r="DM20" i="1"/>
  <c r="U20" i="9" s="1"/>
  <c r="DR58" i="1"/>
  <c r="Z58" i="9" s="1"/>
  <c r="DK77" i="1"/>
  <c r="DK72" i="1"/>
  <c r="S72" i="9" s="1"/>
  <c r="DR49" i="1"/>
  <c r="Z49" i="9" s="1"/>
  <c r="DL61" i="1"/>
  <c r="T61" i="9" s="1"/>
  <c r="DJ62" i="1"/>
  <c r="R62" i="9" s="1"/>
  <c r="DI38" i="1"/>
  <c r="Q38" i="9" s="1"/>
  <c r="DL45" i="1"/>
  <c r="T45" i="9" s="1"/>
  <c r="DI12" i="1"/>
  <c r="Q12" i="9" s="1"/>
  <c r="DS42" i="1"/>
  <c r="AA42" i="9" s="1"/>
  <c r="DK28" i="1"/>
  <c r="S28" i="9" s="1"/>
  <c r="DJ24" i="1"/>
  <c r="R24" i="9" s="1"/>
  <c r="DK48" i="1"/>
  <c r="S48" i="9" s="1"/>
  <c r="DJ65" i="1"/>
  <c r="R65" i="9" s="1"/>
  <c r="DS55" i="1"/>
  <c r="AA55" i="9" s="1"/>
  <c r="DT70" i="1"/>
  <c r="AB70" i="9" s="1"/>
  <c r="DO22" i="1"/>
  <c r="W22" i="9" s="1"/>
  <c r="DT67" i="1"/>
  <c r="AB67" i="9" s="1"/>
  <c r="DR61" i="1"/>
  <c r="Z61" i="9" s="1"/>
  <c r="DO115" i="1"/>
  <c r="W115" i="9" s="1"/>
  <c r="DO12" i="1"/>
  <c r="W12" i="9" s="1"/>
  <c r="DN64" i="1"/>
  <c r="V64" i="9" s="1"/>
  <c r="DL76" i="1"/>
  <c r="T76" i="9" s="1"/>
  <c r="DJ92" i="1"/>
  <c r="R92" i="9" s="1"/>
  <c r="DN63" i="1"/>
  <c r="V63" i="9" s="1"/>
  <c r="DM70" i="1"/>
  <c r="U70" i="9" s="1"/>
  <c r="DO10" i="1"/>
  <c r="W10" i="9" s="1"/>
  <c r="DT58" i="1"/>
  <c r="AB58" i="9" s="1"/>
  <c r="DS87" i="1"/>
  <c r="AA87" i="9" s="1"/>
  <c r="DN30" i="1"/>
  <c r="V30" i="9" s="1"/>
  <c r="DS12" i="1"/>
  <c r="AA12" i="9" s="1"/>
  <c r="DP61" i="1"/>
  <c r="X61" i="9" s="1"/>
  <c r="DK40" i="1"/>
  <c r="S40" i="9" s="1"/>
  <c r="DT26" i="1"/>
  <c r="AB26" i="9" s="1"/>
  <c r="DM24" i="1"/>
  <c r="U24" i="9" s="1"/>
  <c r="DP107" i="1"/>
  <c r="X107" i="9" s="1"/>
  <c r="DO106" i="1"/>
  <c r="W106" i="9" s="1"/>
  <c r="DQ93" i="1"/>
  <c r="Y93" i="9" s="1"/>
  <c r="DP141" i="1"/>
  <c r="X141" i="9" s="1"/>
  <c r="DQ73" i="1"/>
  <c r="Y73" i="9" s="1"/>
  <c r="DS85" i="1"/>
  <c r="AA85" i="9" s="1"/>
  <c r="DN27" i="1"/>
  <c r="V27" i="9" s="1"/>
  <c r="DN28" i="1"/>
  <c r="V28" i="9" s="1"/>
  <c r="DP104" i="1"/>
  <c r="X104" i="9" s="1"/>
  <c r="DN77" i="1"/>
  <c r="DI65" i="1"/>
  <c r="Q65" i="9" s="1"/>
  <c r="DM90" i="1"/>
  <c r="U90" i="9" s="1"/>
  <c r="DI78" i="1"/>
  <c r="Q78" i="9" s="1"/>
  <c r="DT25" i="1"/>
  <c r="AB25" i="9" s="1"/>
  <c r="DM114" i="1"/>
  <c r="U114" i="9" s="1"/>
  <c r="DK115" i="1"/>
  <c r="S115" i="9" s="1"/>
  <c r="DR16" i="1"/>
  <c r="Z16" i="9" s="1"/>
  <c r="DI76" i="1"/>
  <c r="Q76" i="9" s="1"/>
  <c r="DQ17" i="1"/>
  <c r="Y17" i="9" s="1"/>
  <c r="DK97" i="1"/>
  <c r="S97" i="9" s="1"/>
  <c r="DP20" i="1"/>
  <c r="X20" i="9" s="1"/>
  <c r="DK57" i="1"/>
  <c r="S57" i="9" s="1"/>
  <c r="DM105" i="1"/>
  <c r="U105" i="9" s="1"/>
  <c r="DI102" i="1"/>
  <c r="Q102" i="9" s="1"/>
  <c r="DI99" i="1"/>
  <c r="Q99" i="9" s="1"/>
  <c r="DJ72" i="1"/>
  <c r="R72" i="9" s="1"/>
  <c r="DP56" i="1"/>
  <c r="X56" i="9" s="1"/>
  <c r="DO61" i="1"/>
  <c r="W61" i="9" s="1"/>
  <c r="DR87" i="1"/>
  <c r="Z87" i="9" s="1"/>
  <c r="DI71" i="1"/>
  <c r="Q71" i="9" s="1"/>
  <c r="DN18" i="1"/>
  <c r="V18" i="9" s="1"/>
  <c r="DP79" i="1"/>
  <c r="X79" i="9" s="1"/>
  <c r="DO66" i="1"/>
  <c r="W66" i="9" s="1"/>
  <c r="DQ34" i="1"/>
  <c r="Y34" i="9" s="1"/>
  <c r="DQ94" i="1"/>
  <c r="Y94" i="9" s="1"/>
  <c r="DQ95" i="1"/>
  <c r="Y95" i="9" s="1"/>
  <c r="DQ44" i="1"/>
  <c r="Y44" i="9" s="1"/>
  <c r="DI23" i="1"/>
  <c r="Q23" i="9" s="1"/>
  <c r="DO37" i="1"/>
  <c r="W37" i="9" s="1"/>
  <c r="DT59" i="1"/>
  <c r="AB59" i="9" s="1"/>
  <c r="DI91" i="1"/>
  <c r="Q91" i="9" s="1"/>
  <c r="DP32" i="1"/>
  <c r="X32" i="9" s="1"/>
  <c r="DI66" i="1"/>
  <c r="Q66" i="9" s="1"/>
  <c r="DT97" i="1"/>
  <c r="AB97" i="9" s="1"/>
  <c r="DK19" i="1"/>
  <c r="S19" i="9" s="1"/>
  <c r="DM57" i="1"/>
  <c r="U57" i="9" s="1"/>
  <c r="DT73" i="1"/>
  <c r="AB73" i="9" s="1"/>
  <c r="DN74" i="1"/>
  <c r="V74" i="9" s="1"/>
  <c r="DS69" i="1"/>
  <c r="AA69" i="9" s="1"/>
  <c r="DN22" i="1"/>
  <c r="V22" i="9" s="1"/>
  <c r="DP87" i="1"/>
  <c r="X87" i="9" s="1"/>
  <c r="DL111" i="1"/>
  <c r="T111" i="9" s="1"/>
  <c r="DP110" i="1"/>
  <c r="X110" i="9" s="1"/>
  <c r="DS105" i="1"/>
  <c r="AA105" i="9" s="1"/>
  <c r="DI104" i="1"/>
  <c r="Q104" i="9" s="1"/>
  <c r="DL49" i="1"/>
  <c r="T49" i="9" s="1"/>
  <c r="DK113" i="1"/>
  <c r="S113" i="9" s="1"/>
  <c r="DP113" i="1"/>
  <c r="X113" i="9" s="1"/>
  <c r="DT96" i="1"/>
  <c r="AB96" i="9" s="1"/>
  <c r="DT71" i="1"/>
  <c r="AB71" i="9" s="1"/>
  <c r="DR102" i="1"/>
  <c r="Z102" i="9" s="1"/>
  <c r="DJ59" i="1"/>
  <c r="R59" i="9" s="1"/>
  <c r="DM8" i="1"/>
  <c r="U8" i="9" s="1"/>
  <c r="DQ10" i="1"/>
  <c r="Y10" i="9" s="1"/>
  <c r="DP9" i="1"/>
  <c r="X9" i="9" s="1"/>
  <c r="DP51" i="1"/>
  <c r="X51" i="9" s="1"/>
  <c r="DM85" i="1"/>
  <c r="U85" i="9" s="1"/>
  <c r="DM29" i="1"/>
  <c r="U29" i="9" s="1"/>
  <c r="DK47" i="1"/>
  <c r="S47" i="9" s="1"/>
  <c r="DO28" i="1"/>
  <c r="W28" i="9" s="1"/>
  <c r="DN86" i="1"/>
  <c r="V86" i="9" s="1"/>
  <c r="DQ24" i="1"/>
  <c r="Y24" i="9" s="1"/>
  <c r="DS62" i="1"/>
  <c r="AA62" i="9" s="1"/>
  <c r="DQ21" i="1"/>
  <c r="Y21" i="9" s="1"/>
  <c r="DS19" i="1"/>
  <c r="AA19" i="9" s="1"/>
  <c r="DQ20" i="1"/>
  <c r="Y20" i="9" s="1"/>
  <c r="DM69" i="1"/>
  <c r="U69" i="9" s="1"/>
  <c r="DL71" i="1"/>
  <c r="T71" i="9" s="1"/>
  <c r="DL85" i="1"/>
  <c r="T85" i="9" s="1"/>
  <c r="DT90" i="1"/>
  <c r="AB90" i="9" s="1"/>
  <c r="DT21" i="1"/>
  <c r="AB21" i="9" s="1"/>
  <c r="DI46" i="1"/>
  <c r="Q46" i="9" s="1"/>
  <c r="DO7" i="1"/>
  <c r="W7" i="9" s="1"/>
  <c r="DJ87" i="1"/>
  <c r="R87" i="9" s="1"/>
  <c r="DT68" i="1"/>
  <c r="AB68" i="9" s="1"/>
  <c r="DT55" i="1"/>
  <c r="AB55" i="9" s="1"/>
  <c r="DP64" i="1"/>
  <c r="X64" i="9" s="1"/>
  <c r="DM115" i="1"/>
  <c r="U115" i="9" s="1"/>
  <c r="DT44" i="1"/>
  <c r="AB44" i="9" s="1"/>
  <c r="DT83" i="1"/>
  <c r="AB83" i="9" s="1"/>
  <c r="DT49" i="1"/>
  <c r="AB49" i="9" s="1"/>
  <c r="DK82" i="1"/>
  <c r="S82" i="9" s="1"/>
  <c r="DO68" i="1"/>
  <c r="W68" i="9" s="1"/>
  <c r="DR75" i="1"/>
  <c r="Z75" i="9" s="1"/>
  <c r="DT93" i="1"/>
  <c r="AB93" i="9" s="1"/>
  <c r="DL77" i="1"/>
  <c r="DN110" i="1"/>
  <c r="V110" i="9" s="1"/>
  <c r="DS70" i="1"/>
  <c r="AA70" i="9" s="1"/>
  <c r="DR42" i="1"/>
  <c r="Z42" i="9" s="1"/>
  <c r="DR82" i="1"/>
  <c r="Z82" i="9" s="1"/>
  <c r="DI87" i="1"/>
  <c r="Q87" i="9" s="1"/>
  <c r="DK101" i="1"/>
  <c r="S101" i="9" s="1"/>
  <c r="DM13" i="1"/>
  <c r="U13" i="9" s="1"/>
  <c r="DM66" i="1"/>
  <c r="U66" i="9" s="1"/>
  <c r="DJ91" i="1"/>
  <c r="R91" i="9" s="1"/>
  <c r="DL80" i="1"/>
  <c r="T80" i="9" s="1"/>
  <c r="DP115" i="1"/>
  <c r="X115" i="9" s="1"/>
  <c r="DL18" i="1"/>
  <c r="T18" i="9" s="1"/>
  <c r="DI96" i="1"/>
  <c r="Q96" i="9" s="1"/>
  <c r="DN8" i="1"/>
  <c r="V8" i="9" s="1"/>
  <c r="DM108" i="1"/>
  <c r="U108" i="9" s="1"/>
  <c r="DL32" i="1"/>
  <c r="T32" i="9" s="1"/>
  <c r="DL84" i="1"/>
  <c r="T84" i="9" s="1"/>
  <c r="DL103" i="1"/>
  <c r="T103" i="9" s="1"/>
  <c r="DJ98" i="1"/>
  <c r="R98" i="9" s="1"/>
  <c r="DO67" i="1"/>
  <c r="W67" i="9" s="1"/>
  <c r="DQ22" i="1"/>
  <c r="Y22" i="9" s="1"/>
  <c r="DI93" i="1"/>
  <c r="Q93" i="9" s="1"/>
  <c r="DT85" i="1"/>
  <c r="AB85" i="9" s="1"/>
  <c r="DS17" i="1"/>
  <c r="AA17" i="9" s="1"/>
  <c r="DL141" i="1"/>
  <c r="T141" i="9" s="1"/>
  <c r="DJ14" i="1"/>
  <c r="R14" i="9" s="1"/>
  <c r="DP96" i="1"/>
  <c r="X96" i="9" s="1"/>
  <c r="DN55" i="1"/>
  <c r="V55" i="9" s="1"/>
  <c r="DT32" i="1"/>
  <c r="AB32" i="9" s="1"/>
  <c r="DL37" i="1"/>
  <c r="T37" i="9" s="1"/>
  <c r="DQ100" i="1"/>
  <c r="Y100" i="9" s="1"/>
  <c r="DO47" i="1"/>
  <c r="W47" i="9" s="1"/>
  <c r="DJ49" i="1"/>
  <c r="R49" i="9" s="1"/>
  <c r="DQ50" i="1"/>
  <c r="Y50" i="9" s="1"/>
  <c r="DK31" i="1"/>
  <c r="S31" i="9" s="1"/>
  <c r="DP44" i="1"/>
  <c r="X44" i="9" s="1"/>
  <c r="DK70" i="1"/>
  <c r="S70" i="9" s="1"/>
  <c r="DL110" i="1"/>
  <c r="T110" i="9" s="1"/>
  <c r="DM79" i="1"/>
  <c r="U79" i="9" s="1"/>
  <c r="DJ107" i="1"/>
  <c r="R107" i="9" s="1"/>
  <c r="DJ16" i="1"/>
  <c r="R16" i="9" s="1"/>
  <c r="DR23" i="1"/>
  <c r="Z23" i="9" s="1"/>
  <c r="DT115" i="1"/>
  <c r="AB115" i="9" s="1"/>
  <c r="DL100" i="1"/>
  <c r="T100" i="9" s="1"/>
  <c r="DO60" i="1"/>
  <c r="W60" i="9" s="1"/>
  <c r="DK23" i="1"/>
  <c r="S23" i="9" s="1"/>
  <c r="DO108" i="1"/>
  <c r="W108" i="9" s="1"/>
  <c r="DI9" i="1"/>
  <c r="Q9" i="9" s="1"/>
  <c r="DO109" i="1"/>
  <c r="W109" i="9" s="1"/>
  <c r="DS67" i="1"/>
  <c r="AA67" i="9" s="1"/>
  <c r="DJ8" i="1"/>
  <c r="R8" i="9" s="1"/>
  <c r="DL9" i="1"/>
  <c r="T9" i="9" s="1"/>
  <c r="DN7" i="1"/>
  <c r="V7" i="9" s="1"/>
  <c r="DS45" i="1"/>
  <c r="AA45" i="9" s="1"/>
  <c r="DS74" i="1"/>
  <c r="AA74" i="9" s="1"/>
  <c r="DK26" i="1"/>
  <c r="S26" i="9" s="1"/>
  <c r="DL12" i="1"/>
  <c r="T12" i="9" s="1"/>
  <c r="DP101" i="1"/>
  <c r="X101" i="9" s="1"/>
  <c r="DN25" i="1"/>
  <c r="V25" i="9" s="1"/>
  <c r="DN108" i="1"/>
  <c r="V108" i="9" s="1"/>
  <c r="DJ31" i="1"/>
  <c r="R31" i="9" s="1"/>
  <c r="DT66" i="1"/>
  <c r="AB66" i="9" s="1"/>
  <c r="DM112" i="1"/>
  <c r="U112" i="9" s="1"/>
  <c r="DP38" i="1"/>
  <c r="X38" i="9" s="1"/>
  <c r="DK52" i="1"/>
  <c r="S52" i="9" s="1"/>
  <c r="DN67" i="1"/>
  <c r="V67" i="9" s="1"/>
  <c r="DQ60" i="1"/>
  <c r="Y60" i="9" s="1"/>
  <c r="DK44" i="1"/>
  <c r="S44" i="9" s="1"/>
  <c r="DQ103" i="1"/>
  <c r="Y103" i="9" s="1"/>
  <c r="DQ80" i="1"/>
  <c r="Y80" i="9" s="1"/>
  <c r="DI17" i="1"/>
  <c r="Q17" i="9" s="1"/>
  <c r="DQ25" i="1"/>
  <c r="Y25" i="9" s="1"/>
  <c r="DL36" i="1"/>
  <c r="T36" i="9" s="1"/>
  <c r="DI68" i="1"/>
  <c r="Q68" i="9" s="1"/>
  <c r="DQ32" i="1"/>
  <c r="Y32" i="9" s="1"/>
  <c r="DQ86" i="1"/>
  <c r="Y86" i="9" s="1"/>
  <c r="DL43" i="1"/>
  <c r="T43" i="9" s="1"/>
  <c r="DN26" i="1"/>
  <c r="V26" i="9" s="1"/>
  <c r="DO86" i="1"/>
  <c r="W86" i="9" s="1"/>
  <c r="DQ111" i="1"/>
  <c r="Y111" i="9" s="1"/>
  <c r="DP30" i="1"/>
  <c r="X30" i="9" s="1"/>
  <c r="DR109" i="1"/>
  <c r="Z109" i="9" s="1"/>
  <c r="DK53" i="1"/>
  <c r="S53" i="9" s="1"/>
  <c r="DR18" i="1"/>
  <c r="Z18" i="9" s="1"/>
  <c r="DR69" i="1"/>
  <c r="Z69" i="9" s="1"/>
  <c r="DQ63" i="1"/>
  <c r="Y63" i="9" s="1"/>
  <c r="DQ28" i="1"/>
  <c r="Y28" i="9" s="1"/>
  <c r="DO52" i="1"/>
  <c r="W52" i="9" s="1"/>
  <c r="DS16" i="1"/>
  <c r="AA16" i="9" s="1"/>
  <c r="DQ85" i="1"/>
  <c r="Y85" i="9" s="1"/>
  <c r="DQ84" i="1"/>
  <c r="Y84" i="9" s="1"/>
  <c r="DI16" i="1"/>
  <c r="Q16" i="9" s="1"/>
  <c r="DR99" i="1"/>
  <c r="Z99" i="9" s="1"/>
  <c r="DS8" i="1"/>
  <c r="AA8" i="9" s="1"/>
  <c r="DP24" i="1"/>
  <c r="X24" i="9" s="1"/>
  <c r="DI51" i="1"/>
  <c r="Q51" i="9" s="1"/>
  <c r="DK51" i="1"/>
  <c r="S51" i="9" s="1"/>
  <c r="DO45" i="1"/>
  <c r="W45" i="9" s="1"/>
  <c r="DQ55" i="1"/>
  <c r="Y55" i="9" s="1"/>
  <c r="DI60" i="1"/>
  <c r="Q60" i="9" s="1"/>
  <c r="DS84" i="1"/>
  <c r="AA84" i="9" s="1"/>
  <c r="DR20" i="1"/>
  <c r="Z20" i="9" s="1"/>
  <c r="DK71" i="1"/>
  <c r="S71" i="9" s="1"/>
  <c r="DP66" i="1"/>
  <c r="X66" i="9" s="1"/>
  <c r="DI79" i="1"/>
  <c r="Q79" i="9" s="1"/>
  <c r="DM58" i="1"/>
  <c r="U58" i="9" s="1"/>
  <c r="DS48" i="1"/>
  <c r="AA48" i="9" s="1"/>
  <c r="DK108" i="1"/>
  <c r="S108" i="9" s="1"/>
  <c r="DQ97" i="1"/>
  <c r="Y97" i="9" s="1"/>
  <c r="DK42" i="1"/>
  <c r="S42" i="9" s="1"/>
  <c r="DO141" i="1"/>
  <c r="W141" i="9" s="1"/>
  <c r="DP54" i="1"/>
  <c r="X54" i="9" s="1"/>
  <c r="DK105" i="1"/>
  <c r="S105" i="9" s="1"/>
  <c r="DP90" i="1"/>
  <c r="X90" i="9" s="1"/>
  <c r="DR29" i="1"/>
  <c r="Z29" i="9" s="1"/>
  <c r="DI110" i="1"/>
  <c r="Q110" i="9" s="1"/>
  <c r="DN43" i="1"/>
  <c r="V43" i="9" s="1"/>
  <c r="DR107" i="1"/>
  <c r="Z107" i="9" s="1"/>
  <c r="DM56" i="1"/>
  <c r="U56" i="9" s="1"/>
  <c r="DQ66" i="1"/>
  <c r="Y66" i="9" s="1"/>
  <c r="DN70" i="1"/>
  <c r="V70" i="9" s="1"/>
  <c r="DM36" i="1"/>
  <c r="U36" i="9" s="1"/>
  <c r="DI29" i="1"/>
  <c r="Q29" i="9" s="1"/>
  <c r="DR88" i="1"/>
  <c r="Z88" i="9" s="1"/>
  <c r="DP78" i="1"/>
  <c r="X78" i="9" s="1"/>
  <c r="DO81" i="1"/>
  <c r="W81" i="9" s="1"/>
  <c r="DQ41" i="1"/>
  <c r="Y41" i="9" s="1"/>
  <c r="DR24" i="1"/>
  <c r="Z24" i="9" s="1"/>
  <c r="DK60" i="1"/>
  <c r="S60" i="9" s="1"/>
  <c r="DK91" i="1"/>
  <c r="S91" i="9" s="1"/>
  <c r="DQ13" i="1"/>
  <c r="Y13" i="9" s="1"/>
  <c r="DP58" i="1"/>
  <c r="X58" i="9" s="1"/>
  <c r="DR105" i="1"/>
  <c r="Z105" i="9" s="1"/>
  <c r="DK17" i="1"/>
  <c r="S17" i="9" s="1"/>
  <c r="DI56" i="1"/>
  <c r="Q56" i="9" s="1"/>
  <c r="DK41" i="1"/>
  <c r="S41" i="9" s="1"/>
  <c r="DP69" i="1"/>
  <c r="X69" i="9" s="1"/>
  <c r="DL98" i="1"/>
  <c r="T98" i="9" s="1"/>
  <c r="DS18" i="1"/>
  <c r="AA18" i="9" s="1"/>
  <c r="DR111" i="1"/>
  <c r="Z111" i="9" s="1"/>
  <c r="DK22" i="1"/>
  <c r="S22" i="9" s="1"/>
  <c r="DO78" i="1"/>
  <c r="W78" i="9" s="1"/>
  <c r="DQ36" i="1"/>
  <c r="Y36" i="9" s="1"/>
  <c r="DP19" i="1"/>
  <c r="X19" i="9" s="1"/>
  <c r="DM78" i="1"/>
  <c r="U78" i="9" s="1"/>
  <c r="DR47" i="1"/>
  <c r="Z47" i="9" s="1"/>
  <c r="DN141" i="1"/>
  <c r="V141" i="9" s="1"/>
  <c r="DK49" i="1"/>
  <c r="S49" i="9" s="1"/>
  <c r="DL95" i="1"/>
  <c r="T95" i="9" s="1"/>
  <c r="DO6" i="1"/>
  <c r="W6" i="9" s="1"/>
  <c r="DI20" i="1"/>
  <c r="Q20" i="9" s="1"/>
  <c r="DJ27" i="1"/>
  <c r="R27" i="9" s="1"/>
  <c r="DL30" i="1"/>
  <c r="T30" i="9" s="1"/>
  <c r="DN50" i="1"/>
  <c r="V50" i="9" s="1"/>
  <c r="DS78" i="1"/>
  <c r="AA78" i="9" s="1"/>
  <c r="DJ53" i="1"/>
  <c r="R53" i="9" s="1"/>
  <c r="DL58" i="1"/>
  <c r="T58" i="9" s="1"/>
  <c r="DK65" i="1"/>
  <c r="S65" i="9" s="1"/>
  <c r="DK106" i="1"/>
  <c r="S106" i="9" s="1"/>
  <c r="DP99" i="1"/>
  <c r="X99" i="9" s="1"/>
  <c r="DR73" i="1"/>
  <c r="Z73" i="9" s="1"/>
  <c r="DL99" i="1"/>
  <c r="T99" i="9" s="1"/>
  <c r="DN68" i="1"/>
  <c r="V68" i="9" s="1"/>
  <c r="DP63" i="1"/>
  <c r="X63" i="9" s="1"/>
  <c r="DO8" i="1"/>
  <c r="W8" i="9" s="1"/>
  <c r="DT38" i="1"/>
  <c r="AB38" i="9" s="1"/>
  <c r="DN114" i="1"/>
  <c r="V114" i="9" s="1"/>
  <c r="DM51" i="1"/>
  <c r="U51" i="9" s="1"/>
  <c r="DI106" i="1"/>
  <c r="Q106" i="9" s="1"/>
  <c r="DK75" i="1"/>
  <c r="S75" i="9" s="1"/>
  <c r="DM32" i="1"/>
  <c r="U32" i="9" s="1"/>
  <c r="DN16" i="1"/>
  <c r="V16" i="9" s="1"/>
  <c r="DO90" i="1"/>
  <c r="W90" i="9" s="1"/>
  <c r="DO30" i="1"/>
  <c r="W30" i="9" s="1"/>
  <c r="DS51" i="1"/>
  <c r="AA51" i="9" s="1"/>
  <c r="DT18" i="1"/>
  <c r="AB18" i="9" s="1"/>
  <c r="DQ64" i="1"/>
  <c r="Y64" i="9" s="1"/>
  <c r="DP71" i="1"/>
  <c r="X71" i="9" s="1"/>
  <c r="DK100" i="1"/>
  <c r="S100" i="9" s="1"/>
  <c r="DR13" i="1"/>
  <c r="Z13" i="9" s="1"/>
  <c r="DM77" i="1"/>
  <c r="DT16" i="1"/>
  <c r="AB16" i="9" s="1"/>
  <c r="DS101" i="1"/>
  <c r="AA101" i="9" s="1"/>
  <c r="DK37" i="1"/>
  <c r="S37" i="9" s="1"/>
  <c r="DJ84" i="1"/>
  <c r="R84" i="9" s="1"/>
  <c r="DL26" i="1"/>
  <c r="T26" i="9" s="1"/>
  <c r="DQ62" i="1"/>
  <c r="Y62" i="9" s="1"/>
  <c r="DL24" i="1"/>
  <c r="T24" i="9" s="1"/>
  <c r="DO93" i="1"/>
  <c r="W93" i="9" s="1"/>
  <c r="DP39" i="1"/>
  <c r="X39" i="9" s="1"/>
  <c r="DS104" i="1"/>
  <c r="AA104" i="9" s="1"/>
  <c r="DT110" i="1"/>
  <c r="AB110" i="9" s="1"/>
  <c r="DK20" i="1"/>
  <c r="S20" i="9" s="1"/>
  <c r="DO80" i="1"/>
  <c r="W80" i="9" s="1"/>
  <c r="DS53" i="1"/>
  <c r="AA53" i="9" s="1"/>
  <c r="DT13" i="1"/>
  <c r="AB13" i="9" s="1"/>
  <c r="DI6" i="1"/>
  <c r="Q6" i="9" s="1"/>
  <c r="DQ35" i="1"/>
  <c r="Y35" i="9" s="1"/>
  <c r="DO23" i="1"/>
  <c r="W23" i="9" s="1"/>
  <c r="DO100" i="1"/>
  <c r="W100" i="9" s="1"/>
  <c r="DL31" i="1"/>
  <c r="T31" i="9" s="1"/>
  <c r="DO54" i="1"/>
  <c r="W54" i="9" s="1"/>
  <c r="DM100" i="1"/>
  <c r="U100" i="9" s="1"/>
  <c r="DM47" i="1"/>
  <c r="U47" i="9" s="1"/>
  <c r="DT74" i="1"/>
  <c r="AB74" i="9" s="1"/>
  <c r="DT79" i="1"/>
  <c r="AB79" i="9" s="1"/>
  <c r="DJ76" i="1"/>
  <c r="R76" i="9" s="1"/>
  <c r="DT7" i="1"/>
  <c r="AB7" i="9" s="1"/>
  <c r="DQ82" i="1"/>
  <c r="Y82" i="9" s="1"/>
  <c r="DP53" i="1"/>
  <c r="X53" i="9" s="1"/>
  <c r="DK55" i="1"/>
  <c r="S55" i="9" s="1"/>
  <c r="DI47" i="1"/>
  <c r="Q47" i="9" s="1"/>
  <c r="DN71" i="1"/>
  <c r="V71" i="9" s="1"/>
  <c r="DT35" i="1"/>
  <c r="AB35" i="9" s="1"/>
  <c r="DL41" i="1"/>
  <c r="T41" i="9" s="1"/>
  <c r="DK45" i="1"/>
  <c r="S45" i="9" s="1"/>
  <c r="DR33" i="1"/>
  <c r="Z33" i="9" s="1"/>
  <c r="DJ86" i="1"/>
  <c r="R86" i="9" s="1"/>
  <c r="DS54" i="1"/>
  <c r="AA54" i="9" s="1"/>
  <c r="DO17" i="1"/>
  <c r="W17" i="9" s="1"/>
  <c r="DK88" i="1"/>
  <c r="S88" i="9" s="1"/>
  <c r="DK12" i="1"/>
  <c r="S12" i="9" s="1"/>
  <c r="DN54" i="1"/>
  <c r="V54" i="9" s="1"/>
  <c r="DI88" i="1"/>
  <c r="Q88" i="9" s="1"/>
  <c r="DM9" i="1"/>
  <c r="U9" i="9" s="1"/>
  <c r="DN85" i="1"/>
  <c r="V85" i="9" s="1"/>
  <c r="DR27" i="1"/>
  <c r="Z27" i="9" s="1"/>
  <c r="DQ113" i="1"/>
  <c r="Y113" i="9" s="1"/>
  <c r="DO27" i="1"/>
  <c r="W27" i="9" s="1"/>
  <c r="DN73" i="1"/>
  <c r="V73" i="9" s="1"/>
  <c r="DT105" i="1"/>
  <c r="AB105" i="9" s="1"/>
  <c r="DK98" i="1"/>
  <c r="S98" i="9" s="1"/>
  <c r="DT6" i="1"/>
  <c r="AB6" i="9" s="1"/>
  <c r="DN60" i="1"/>
  <c r="V60" i="9" s="1"/>
  <c r="DM111" i="1"/>
  <c r="U111" i="9" s="1"/>
  <c r="DM63" i="1"/>
  <c r="U63" i="9" s="1"/>
  <c r="DS35" i="1"/>
  <c r="AA35" i="9" s="1"/>
  <c r="DK39" i="1"/>
  <c r="S39" i="9" s="1"/>
  <c r="DO76" i="1"/>
  <c r="W76" i="9" s="1"/>
  <c r="DN94" i="1"/>
  <c r="V94" i="9" s="1"/>
  <c r="DP72" i="1"/>
  <c r="X72" i="9" s="1"/>
  <c r="DJ55" i="1"/>
  <c r="R55" i="9" s="1"/>
  <c r="DI13" i="1"/>
  <c r="Q13" i="9" s="1"/>
  <c r="DQ58" i="1"/>
  <c r="Y58" i="9" s="1"/>
  <c r="DP112" i="1"/>
  <c r="X112" i="9" s="1"/>
  <c r="DR106" i="1"/>
  <c r="Z106" i="9" s="1"/>
  <c r="DR108" i="1"/>
  <c r="Z108" i="9" s="1"/>
  <c r="DL35" i="1"/>
  <c r="T35" i="9" s="1"/>
  <c r="DL46" i="1"/>
  <c r="T46" i="9" s="1"/>
  <c r="DS80" i="1"/>
  <c r="AA80" i="9" s="1"/>
  <c r="DO110" i="1"/>
  <c r="W110" i="9" s="1"/>
  <c r="DL39" i="1"/>
  <c r="T39" i="9" s="1"/>
  <c r="DM106" i="1"/>
  <c r="U106" i="9" s="1"/>
  <c r="DQ47" i="1"/>
  <c r="Y47" i="9" s="1"/>
  <c r="DP34" i="1"/>
  <c r="X34" i="9" s="1"/>
  <c r="DN87" i="1"/>
  <c r="V87" i="9" s="1"/>
  <c r="DJ29" i="1"/>
  <c r="R29" i="9" s="1"/>
  <c r="DJ90" i="1"/>
  <c r="R90" i="9" s="1"/>
  <c r="DI113" i="1"/>
  <c r="Q113" i="9" s="1"/>
  <c r="DJ105" i="1"/>
  <c r="R105" i="9" s="1"/>
  <c r="DN32" i="1"/>
  <c r="V32" i="9" s="1"/>
  <c r="DK86" i="1"/>
  <c r="S86" i="9" s="1"/>
  <c r="DT48" i="1"/>
  <c r="AB48" i="9" s="1"/>
  <c r="DN95" i="1"/>
  <c r="V95" i="9" s="1"/>
  <c r="DQ11" i="1"/>
  <c r="Y11" i="9" s="1"/>
  <c r="DI105" i="1"/>
  <c r="Q105" i="9" s="1"/>
  <c r="DP65" i="1"/>
  <c r="X65" i="9" s="1"/>
  <c r="DR21" i="1"/>
  <c r="Z21" i="9" s="1"/>
  <c r="DR56" i="1"/>
  <c r="Z56" i="9" s="1"/>
  <c r="DP12" i="1"/>
  <c r="X12" i="9" s="1"/>
  <c r="DP10" i="1"/>
  <c r="X10" i="9" s="1"/>
  <c r="DK87" i="1"/>
  <c r="S87" i="9" s="1"/>
  <c r="DO58" i="1"/>
  <c r="W58" i="9" s="1"/>
  <c r="DR25" i="1"/>
  <c r="Z25" i="9" s="1"/>
  <c r="DO55" i="1"/>
  <c r="W55" i="9" s="1"/>
  <c r="DK85" i="1"/>
  <c r="S85" i="9" s="1"/>
  <c r="DO83" i="1"/>
  <c r="W83" i="9" s="1"/>
  <c r="DI61" i="1"/>
  <c r="Q61" i="9" s="1"/>
  <c r="DP97" i="1"/>
  <c r="X97" i="9" s="1"/>
  <c r="DJ32" i="1"/>
  <c r="R32" i="9" s="1"/>
  <c r="DS110" i="1"/>
  <c r="AA110" i="9" s="1"/>
  <c r="DT78" i="1"/>
  <c r="AB78" i="9" s="1"/>
  <c r="DO32" i="1"/>
  <c r="W32" i="9" s="1"/>
  <c r="DJ12" i="1"/>
  <c r="R12" i="9" s="1"/>
  <c r="DI11" i="1"/>
  <c r="Q11" i="9" s="1"/>
  <c r="DQ83" i="1"/>
  <c r="Y83" i="9" s="1"/>
  <c r="DQ72" i="1"/>
  <c r="Y72" i="9" s="1"/>
  <c r="DJ104" i="1"/>
  <c r="R104" i="9" s="1"/>
  <c r="DN33" i="1"/>
  <c r="V33" i="9" s="1"/>
  <c r="DQ98" i="1"/>
  <c r="Y98" i="9" s="1"/>
  <c r="DR38" i="1"/>
  <c r="Z38" i="9" s="1"/>
  <c r="DO77" i="1"/>
  <c r="DR98" i="1"/>
  <c r="Z98" i="9" s="1"/>
  <c r="DI43" i="1"/>
  <c r="Q43" i="9" s="1"/>
  <c r="DO59" i="1"/>
  <c r="W59" i="9" s="1"/>
  <c r="DO14" i="1"/>
  <c r="W14" i="9" s="1"/>
  <c r="DQ102" i="1"/>
  <c r="Y102" i="9" s="1"/>
  <c r="DN57" i="1"/>
  <c r="V57" i="9" s="1"/>
  <c r="DK109" i="1"/>
  <c r="S109" i="9" s="1"/>
  <c r="DK58" i="1"/>
  <c r="S58" i="9" s="1"/>
  <c r="DN17" i="1"/>
  <c r="V17" i="9" s="1"/>
  <c r="DP81" i="1"/>
  <c r="X81" i="9" s="1"/>
  <c r="DR93" i="1"/>
  <c r="Z93" i="9" s="1"/>
  <c r="DP57" i="1"/>
  <c r="X57" i="9" s="1"/>
  <c r="DM53" i="1"/>
  <c r="U53" i="9" s="1"/>
  <c r="DR26" i="1"/>
  <c r="Z26" i="9" s="1"/>
  <c r="DP102" i="1"/>
  <c r="X102" i="9" s="1"/>
  <c r="DQ104" i="1"/>
  <c r="Y104" i="9" s="1"/>
  <c r="DJ95" i="1"/>
  <c r="R95" i="9" s="1"/>
  <c r="DO89" i="1"/>
  <c r="W89" i="9" s="1"/>
  <c r="DP108" i="1"/>
  <c r="X108" i="9" s="1"/>
  <c r="DN96" i="1"/>
  <c r="V96" i="9" s="1"/>
  <c r="DR94" i="1"/>
  <c r="Z94" i="9" s="1"/>
  <c r="DS20" i="1"/>
  <c r="AA20" i="9" s="1"/>
  <c r="DS61" i="1"/>
  <c r="AA61" i="9" s="1"/>
  <c r="DQ110" i="1"/>
  <c r="Y110" i="9" s="1"/>
  <c r="DT20" i="1"/>
  <c r="AB20" i="9" s="1"/>
  <c r="DR10" i="1"/>
  <c r="Z10" i="9" s="1"/>
  <c r="DT27" i="1"/>
  <c r="AB27" i="9" s="1"/>
  <c r="DL19" i="1"/>
  <c r="T19" i="9" s="1"/>
  <c r="DR36" i="1"/>
  <c r="Z36" i="9" s="1"/>
  <c r="DM18" i="1"/>
  <c r="U18" i="9" s="1"/>
  <c r="DI53" i="1"/>
  <c r="Q53" i="9" s="1"/>
  <c r="DM91" i="1"/>
  <c r="U91" i="9" s="1"/>
  <c r="DT62" i="1"/>
  <c r="AB62" i="9" s="1"/>
  <c r="DJ20" i="1"/>
  <c r="R20" i="9" s="1"/>
  <c r="DI77" i="1"/>
  <c r="DT8" i="1"/>
  <c r="AB8" i="9" s="1"/>
  <c r="DS115" i="1"/>
  <c r="AA115" i="9" s="1"/>
  <c r="DN104" i="1"/>
  <c r="V104" i="9" s="1"/>
  <c r="DN37" i="1"/>
  <c r="V37" i="9" s="1"/>
  <c r="DN14" i="1"/>
  <c r="V14" i="9" s="1"/>
  <c r="DP75" i="1"/>
  <c r="X75" i="9" s="1"/>
  <c r="DP92" i="1"/>
  <c r="X92" i="9" s="1"/>
  <c r="DM50" i="1"/>
  <c r="U50" i="9" s="1"/>
  <c r="DO114" i="1"/>
  <c r="W114" i="9" s="1"/>
  <c r="DL62" i="1"/>
  <c r="T62" i="9" s="1"/>
  <c r="DO35" i="1"/>
  <c r="W35" i="9" s="1"/>
  <c r="DL10" i="1"/>
  <c r="T10" i="9" s="1"/>
  <c r="DT17" i="1"/>
  <c r="AB17" i="9" s="1"/>
  <c r="DS33" i="1"/>
  <c r="AA33" i="9" s="1"/>
  <c r="DK35" i="1"/>
  <c r="S35" i="9" s="1"/>
  <c r="DK16" i="1"/>
  <c r="S16" i="9" s="1"/>
  <c r="DN100" i="1"/>
  <c r="V100" i="9" s="1"/>
  <c r="DK18" i="1"/>
  <c r="S18" i="9" s="1"/>
  <c r="DT141" i="1"/>
  <c r="AB141" i="9" s="1"/>
  <c r="DS113" i="1"/>
  <c r="AA113" i="9" s="1"/>
  <c r="DT107" i="1"/>
  <c r="AB107" i="9" s="1"/>
  <c r="DN38" i="1"/>
  <c r="V38" i="9" s="1"/>
  <c r="DN89" i="1"/>
  <c r="V89" i="9" s="1"/>
  <c r="DI36" i="1"/>
  <c r="Q36" i="9" s="1"/>
  <c r="DT92" i="1"/>
  <c r="AB92" i="9" s="1"/>
  <c r="DM14" i="1"/>
  <c r="U14" i="9" s="1"/>
  <c r="DL51" i="1"/>
  <c r="T51" i="9" s="1"/>
  <c r="DO69" i="1"/>
  <c r="W69" i="9" s="1"/>
  <c r="DM82" i="1"/>
  <c r="U82" i="9" s="1"/>
  <c r="DN112" i="1"/>
  <c r="V112" i="9" s="1"/>
  <c r="DP70" i="1"/>
  <c r="X70" i="9" s="1"/>
  <c r="DI58" i="1"/>
  <c r="Q58" i="9" s="1"/>
  <c r="DO112" i="1"/>
  <c r="W112" i="9" s="1"/>
  <c r="DL72" i="1"/>
  <c r="T72" i="9" s="1"/>
  <c r="DT84" i="1"/>
  <c r="AB84" i="9" s="1"/>
  <c r="DQ107" i="1"/>
  <c r="Y107" i="9" s="1"/>
  <c r="DI70" i="1"/>
  <c r="Q70" i="9" s="1"/>
  <c r="DT29" i="1"/>
  <c r="AB29" i="9" s="1"/>
  <c r="DT24" i="1"/>
  <c r="AB24" i="9" s="1"/>
  <c r="DK79" i="1"/>
  <c r="S79" i="9" s="1"/>
  <c r="DJ22" i="1"/>
  <c r="R22" i="9" s="1"/>
  <c r="DN103" i="1"/>
  <c r="V103" i="9" s="1"/>
  <c r="DR31" i="1"/>
  <c r="Z31" i="9" s="1"/>
  <c r="DP68" i="1"/>
  <c r="X68" i="9" s="1"/>
  <c r="DT103" i="1"/>
  <c r="AB103" i="9" s="1"/>
  <c r="DK95" i="1"/>
  <c r="S95" i="9" s="1"/>
  <c r="DN58" i="1"/>
  <c r="V58" i="9" s="1"/>
  <c r="DJ18" i="1"/>
  <c r="R18" i="9" s="1"/>
  <c r="DJ41" i="1"/>
  <c r="R41" i="9" s="1"/>
  <c r="DT88" i="1"/>
  <c r="AB88" i="9" s="1"/>
  <c r="DL66" i="1"/>
  <c r="T66" i="9" s="1"/>
  <c r="DR78" i="1"/>
  <c r="Z78" i="9" s="1"/>
  <c r="DP31" i="1"/>
  <c r="X31" i="9" s="1"/>
  <c r="DK46" i="1"/>
  <c r="S46" i="9" s="1"/>
  <c r="DJ71" i="1"/>
  <c r="R71" i="9" s="1"/>
  <c r="DL6" i="1"/>
  <c r="T6" i="9" s="1"/>
  <c r="DL68" i="1"/>
  <c r="T68" i="9" s="1"/>
  <c r="DT80" i="1"/>
  <c r="AB80" i="9" s="1"/>
  <c r="DT61" i="1"/>
  <c r="AB61" i="9" s="1"/>
  <c r="DS40" i="1"/>
  <c r="AA40" i="9" s="1"/>
  <c r="DQ46" i="1"/>
  <c r="Y46" i="9" s="1"/>
  <c r="DQ14" i="1"/>
  <c r="Y14" i="9" s="1"/>
  <c r="DQ87" i="1"/>
  <c r="Y87" i="9" s="1"/>
  <c r="DT100" i="1"/>
  <c r="AB100" i="9" s="1"/>
  <c r="DO101" i="1"/>
  <c r="W101" i="9" s="1"/>
  <c r="DR74" i="1"/>
  <c r="Z74" i="9" s="1"/>
  <c r="DS56" i="1"/>
  <c r="AA56" i="9" s="1"/>
  <c r="DT36" i="1"/>
  <c r="AB36" i="9" s="1"/>
  <c r="DP59" i="1"/>
  <c r="X59" i="9" s="1"/>
  <c r="DL7" i="1"/>
  <c r="T7" i="9" s="1"/>
  <c r="DL50" i="1"/>
  <c r="T50" i="9" s="1"/>
  <c r="DM104" i="1"/>
  <c r="U104" i="9" s="1"/>
  <c r="DS10" i="1"/>
  <c r="AA10" i="9" s="1"/>
  <c r="DM88" i="1"/>
  <c r="U88" i="9" s="1"/>
  <c r="DJ39" i="1"/>
  <c r="R39" i="9" s="1"/>
  <c r="DS94" i="1"/>
  <c r="AA94" i="9" s="1"/>
  <c r="DL104" i="1"/>
  <c r="T104" i="9" s="1"/>
  <c r="DQ71" i="1"/>
  <c r="Y71" i="9" s="1"/>
  <c r="DL88" i="1"/>
  <c r="T88" i="9" s="1"/>
  <c r="DI57" i="1"/>
  <c r="Q57" i="9" s="1"/>
  <c r="DR95" i="1"/>
  <c r="Z95" i="9" s="1"/>
  <c r="DL13" i="1"/>
  <c r="T13" i="9" s="1"/>
  <c r="DS102" i="1"/>
  <c r="AA102" i="9" s="1"/>
  <c r="DO38" i="1"/>
  <c r="W38" i="9" s="1"/>
  <c r="DS99" i="1"/>
  <c r="AA99" i="9" s="1"/>
  <c r="DI92" i="1"/>
  <c r="Q92" i="9" s="1"/>
  <c r="DK90" i="1"/>
  <c r="S90" i="9" s="1"/>
  <c r="DL67" i="1"/>
  <c r="T67" i="9" s="1"/>
  <c r="DN36" i="1"/>
  <c r="V36" i="9" s="1"/>
  <c r="DJ75" i="1"/>
  <c r="R75" i="9" s="1"/>
  <c r="DP88" i="1"/>
  <c r="X88" i="9" s="1"/>
  <c r="DN66" i="1"/>
  <c r="V66" i="9" s="1"/>
  <c r="DJ89" i="1"/>
  <c r="R89" i="9" s="1"/>
  <c r="DN29" i="1"/>
  <c r="V29" i="9" s="1"/>
  <c r="DR39" i="1"/>
  <c r="Z39" i="9" s="1"/>
  <c r="DS82" i="1"/>
  <c r="AA82" i="9" s="1"/>
  <c r="DI18" i="1"/>
  <c r="Q18" i="9" s="1"/>
  <c r="DI90" i="1"/>
  <c r="Q90" i="9" s="1"/>
  <c r="DQ43" i="1"/>
  <c r="Y43" i="9" s="1"/>
  <c r="DS114" i="1"/>
  <c r="AA114" i="9" s="1"/>
  <c r="DQ18" i="1"/>
  <c r="Y18" i="9" s="1"/>
  <c r="DR35" i="1"/>
  <c r="Z35" i="9" s="1"/>
  <c r="DN105" i="1"/>
  <c r="V105" i="9" s="1"/>
  <c r="DJ50" i="1"/>
  <c r="R50" i="9" s="1"/>
  <c r="DJ79" i="1"/>
  <c r="R79" i="9" s="1"/>
  <c r="DK73" i="1"/>
  <c r="S73" i="9" s="1"/>
  <c r="DP50" i="1"/>
  <c r="X50" i="9" s="1"/>
  <c r="DJ80" i="1"/>
  <c r="R80" i="9" s="1"/>
  <c r="DT42" i="1"/>
  <c r="AB42" i="9" s="1"/>
  <c r="DL55" i="1"/>
  <c r="T55" i="9" s="1"/>
  <c r="DP6" i="1"/>
  <c r="X6" i="9" s="1"/>
  <c r="DO97" i="1"/>
  <c r="W97" i="9" s="1"/>
  <c r="DQ106" i="1"/>
  <c r="Y106" i="9" s="1"/>
  <c r="DP77" i="1"/>
  <c r="DQ33" i="1"/>
  <c r="Y33" i="9" s="1"/>
  <c r="DQ6" i="1"/>
  <c r="Y6" i="9" s="1"/>
  <c r="DM54" i="1"/>
  <c r="U54" i="9" s="1"/>
  <c r="DK59" i="1"/>
  <c r="S59" i="9" s="1"/>
  <c r="DN65" i="1"/>
  <c r="V65" i="9" s="1"/>
  <c r="DJ81" i="1"/>
  <c r="R81" i="9" s="1"/>
  <c r="DR115" i="1"/>
  <c r="Z115" i="9" s="1"/>
  <c r="DP106" i="1"/>
  <c r="X106" i="9" s="1"/>
  <c r="DT94" i="1"/>
  <c r="AB94" i="9" s="1"/>
  <c r="DN46" i="1"/>
  <c r="V46" i="9" s="1"/>
  <c r="DO48" i="1"/>
  <c r="W48" i="9" s="1"/>
  <c r="DP89" i="1"/>
  <c r="X89" i="9" s="1"/>
  <c r="DR52" i="1"/>
  <c r="Z52" i="9" s="1"/>
  <c r="DO9" i="1"/>
  <c r="W9" i="9" s="1"/>
  <c r="DR76" i="1"/>
  <c r="Z76" i="9" s="1"/>
  <c r="DR64" i="1"/>
  <c r="Z64" i="9" s="1"/>
  <c r="DT81" i="1"/>
  <c r="AB81" i="9" s="1"/>
  <c r="DK13" i="1"/>
  <c r="S13" i="9" s="1"/>
  <c r="DR30" i="1"/>
  <c r="Z30" i="9" s="1"/>
  <c r="DQ27" i="1"/>
  <c r="Y27" i="9" s="1"/>
  <c r="DR46" i="1"/>
  <c r="Z46" i="9" s="1"/>
  <c r="DN48" i="1"/>
  <c r="V48" i="9" s="1"/>
  <c r="DO46" i="1"/>
  <c r="W46" i="9" s="1"/>
  <c r="DN99" i="1"/>
  <c r="V99" i="9" s="1"/>
  <c r="DJ70" i="1"/>
  <c r="R70" i="9" s="1"/>
  <c r="DM76" i="1"/>
  <c r="U76" i="9" s="1"/>
  <c r="DR81" i="1"/>
  <c r="Z81" i="9" s="1"/>
  <c r="DO98" i="1"/>
  <c r="W98" i="9" s="1"/>
  <c r="DO72" i="1"/>
  <c r="W72" i="9" s="1"/>
  <c r="DQ26" i="1"/>
  <c r="Y26" i="9" s="1"/>
  <c r="DR48" i="1"/>
  <c r="Z48" i="9" s="1"/>
  <c r="DN13" i="1"/>
  <c r="V13" i="9" s="1"/>
  <c r="DR41" i="1"/>
  <c r="Z41" i="9" s="1"/>
  <c r="DO43" i="1"/>
  <c r="W43" i="9" s="1"/>
  <c r="DP49" i="1"/>
  <c r="X49" i="9" s="1"/>
  <c r="DP36" i="1"/>
  <c r="X36" i="9" s="1"/>
  <c r="DI45" i="1"/>
  <c r="Q45" i="9" s="1"/>
  <c r="DR141" i="1"/>
  <c r="Z141" i="9" s="1"/>
  <c r="DI95" i="1"/>
  <c r="Q95" i="9" s="1"/>
  <c r="DJ102" i="1"/>
  <c r="R102" i="9" s="1"/>
  <c r="DR43" i="1"/>
  <c r="Z43" i="9" s="1"/>
  <c r="DO64" i="1"/>
  <c r="W64" i="9" s="1"/>
  <c r="DM86" i="1"/>
  <c r="U86" i="9" s="1"/>
  <c r="DO13" i="1"/>
  <c r="W13" i="9" s="1"/>
  <c r="DT23" i="1"/>
  <c r="AB23" i="9" s="1"/>
  <c r="DI74" i="1"/>
  <c r="Q74" i="9" s="1"/>
  <c r="DK112" i="1"/>
  <c r="S112" i="9" s="1"/>
  <c r="DS65" i="1"/>
  <c r="AA65" i="9" s="1"/>
  <c r="DS11" i="1"/>
  <c r="AA11" i="9" s="1"/>
  <c r="DM94" i="1"/>
  <c r="U94" i="9" s="1"/>
  <c r="DS47" i="1"/>
  <c r="AA47" i="9" s="1"/>
  <c r="DO19" i="1"/>
  <c r="W19" i="9" s="1"/>
  <c r="DR19" i="1"/>
  <c r="Z19" i="9" s="1"/>
  <c r="DS141" i="1"/>
  <c r="AA141" i="9" s="1"/>
  <c r="DS13" i="1"/>
  <c r="AA13" i="9" s="1"/>
  <c r="DT86" i="1"/>
  <c r="AB86" i="9" s="1"/>
  <c r="DT50" i="1"/>
  <c r="AB50" i="9" s="1"/>
  <c r="DP103" i="1"/>
  <c r="X103" i="9" s="1"/>
  <c r="DK43" i="1"/>
  <c r="S43" i="9" s="1"/>
  <c r="DO84" i="1"/>
  <c r="W84" i="9" s="1"/>
  <c r="DN24" i="1"/>
  <c r="V24" i="9" s="1"/>
  <c r="DS21" i="1"/>
  <c r="AA21" i="9" s="1"/>
  <c r="DM12" i="1"/>
  <c r="U12" i="9" s="1"/>
  <c r="DM72" i="1"/>
  <c r="U72" i="9" s="1"/>
  <c r="DN84" i="1"/>
  <c r="V84" i="9" s="1"/>
  <c r="DP94" i="1"/>
  <c r="X94" i="9" s="1"/>
  <c r="DP28" i="1"/>
  <c r="X28" i="9" s="1"/>
  <c r="DO11" i="1"/>
  <c r="W11" i="9" s="1"/>
  <c r="DT46" i="1"/>
  <c r="AB46" i="9" s="1"/>
  <c r="DI37" i="1"/>
  <c r="Q37" i="9" s="1"/>
  <c r="DK68" i="1"/>
  <c r="S68" i="9" s="1"/>
  <c r="DN115" i="1"/>
  <c r="V115" i="9" s="1"/>
  <c r="DQ39" i="1"/>
  <c r="Y39" i="9" s="1"/>
  <c r="DP67" i="1"/>
  <c r="X67" i="9" s="1"/>
  <c r="DI86" i="1"/>
  <c r="Q86" i="9" s="1"/>
  <c r="DK61" i="1"/>
  <c r="S61" i="9" s="1"/>
  <c r="DP21" i="1"/>
  <c r="X21" i="9" s="1"/>
  <c r="DR51" i="1"/>
  <c r="Z51" i="9" s="1"/>
  <c r="DS59" i="1"/>
  <c r="AA59" i="9" s="1"/>
  <c r="DQ92" i="1"/>
  <c r="Y92" i="9" s="1"/>
  <c r="DT82" i="1"/>
  <c r="AB82" i="9" s="1"/>
  <c r="DL28" i="1"/>
  <c r="T28" i="9" s="1"/>
  <c r="DM62" i="1"/>
  <c r="U62" i="9" s="1"/>
  <c r="DK94" i="1"/>
  <c r="S94" i="9" s="1"/>
  <c r="DI34" i="1"/>
  <c r="Q34" i="9" s="1"/>
  <c r="DJ73" i="1"/>
  <c r="R73" i="9" s="1"/>
  <c r="DJ60" i="1"/>
  <c r="R60" i="9" s="1"/>
  <c r="DQ52" i="1"/>
  <c r="Y52" i="9" s="1"/>
  <c r="DQ56" i="1"/>
  <c r="Y56" i="9" s="1"/>
  <c r="DS58" i="1"/>
  <c r="AA58" i="9" s="1"/>
  <c r="DT34" i="1"/>
  <c r="AB34" i="9" s="1"/>
  <c r="DL83" i="1"/>
  <c r="T83" i="9" s="1"/>
  <c r="DR53" i="1"/>
  <c r="Z53" i="9" s="1"/>
  <c r="DJ100" i="1"/>
  <c r="R100" i="9" s="1"/>
  <c r="DT14" i="1"/>
  <c r="AB14" i="9" s="1"/>
  <c r="DN113" i="1"/>
  <c r="V113" i="9" s="1"/>
  <c r="DM10" i="1"/>
  <c r="U10" i="9" s="1"/>
  <c r="DM25" i="1"/>
  <c r="U25" i="9" s="1"/>
  <c r="DM31" i="1"/>
  <c r="U31" i="9" s="1"/>
  <c r="DR80" i="1"/>
  <c r="Z80" i="9" s="1"/>
  <c r="DL73" i="1"/>
  <c r="T73" i="9" s="1"/>
  <c r="DL87" i="1"/>
  <c r="T87" i="9" s="1"/>
  <c r="DS38" i="1"/>
  <c r="AA38" i="9" s="1"/>
  <c r="DT11" i="1"/>
  <c r="AB11" i="9" s="1"/>
  <c r="DN91" i="1"/>
  <c r="V91" i="9" s="1"/>
  <c r="DQ109" i="1"/>
  <c r="Y109" i="9" s="1"/>
  <c r="DP7" i="1"/>
  <c r="X7" i="9" s="1"/>
  <c r="DL106" i="1"/>
  <c r="T106" i="9" s="1"/>
  <c r="DN34" i="1"/>
  <c r="V34" i="9" s="1"/>
  <c r="DR32" i="1"/>
  <c r="Z32" i="9" s="1"/>
  <c r="DL70" i="1"/>
  <c r="T70" i="9" s="1"/>
  <c r="DJ96" i="1"/>
  <c r="R96" i="9" s="1"/>
  <c r="DJ44" i="1"/>
  <c r="R44" i="9" s="1"/>
  <c r="DL102" i="1"/>
  <c r="T102" i="9" s="1"/>
  <c r="DO21" i="1"/>
  <c r="W21" i="9" s="1"/>
  <c r="DI54" i="1"/>
  <c r="Q54" i="9" s="1"/>
  <c r="DJ106" i="1"/>
  <c r="R106" i="9" s="1"/>
  <c r="DP60" i="1"/>
  <c r="X60" i="9" s="1"/>
  <c r="DK11" i="1"/>
  <c r="S11" i="9" s="1"/>
  <c r="DS14" i="1"/>
  <c r="AA14" i="9" s="1"/>
  <c r="DQ68" i="1"/>
  <c r="Y68" i="9" s="1"/>
  <c r="DJ21" i="1"/>
  <c r="R21" i="9" s="1"/>
  <c r="DJ114" i="1"/>
  <c r="R114" i="9" s="1"/>
  <c r="DI84" i="1"/>
  <c r="Q84" i="9" s="1"/>
  <c r="DI82" i="1"/>
  <c r="Q82" i="9" s="1"/>
  <c r="DS63" i="1"/>
  <c r="AA63" i="9" s="1"/>
  <c r="DT10" i="1"/>
  <c r="AB10" i="9" s="1"/>
  <c r="DK25" i="1"/>
  <c r="S25" i="9" s="1"/>
  <c r="DR34" i="1"/>
  <c r="Z34" i="9" s="1"/>
  <c r="DI98" i="1"/>
  <c r="Q98" i="9" s="1"/>
  <c r="DJ23" i="1"/>
  <c r="R23" i="9" s="1"/>
  <c r="DT104" i="1"/>
  <c r="AB104" i="9" s="1"/>
  <c r="DO91" i="1"/>
  <c r="W91" i="9" s="1"/>
  <c r="DS7" i="1"/>
  <c r="AA7" i="9" s="1"/>
  <c r="DL93" i="1"/>
  <c r="T93" i="9" s="1"/>
  <c r="DJ30" i="1"/>
  <c r="R30" i="9" s="1"/>
  <c r="DS50" i="1"/>
  <c r="AA50" i="9" s="1"/>
  <c r="DK111" i="1"/>
  <c r="S111" i="9" s="1"/>
  <c r="DM141" i="1"/>
  <c r="U141" i="9" s="1"/>
  <c r="DT9" i="1"/>
  <c r="AB9" i="9" s="1"/>
  <c r="DK14" i="1"/>
  <c r="S14" i="9" s="1"/>
  <c r="DL108" i="1"/>
  <c r="T108" i="9" s="1"/>
  <c r="DN10" i="1"/>
  <c r="V10" i="9" s="1"/>
  <c r="DS106" i="1"/>
  <c r="AA106" i="9" s="1"/>
  <c r="DM73" i="1"/>
  <c r="U73" i="9" s="1"/>
  <c r="DL22" i="1"/>
  <c r="T22" i="9" s="1"/>
  <c r="DL25" i="1"/>
  <c r="T25" i="9" s="1"/>
  <c r="DM6" i="1"/>
  <c r="U6" i="9" s="1"/>
  <c r="DK64" i="1"/>
  <c r="S64" i="9" s="1"/>
  <c r="DL48" i="1"/>
  <c r="T48" i="9" s="1"/>
  <c r="DL11" i="1"/>
  <c r="T11" i="9" s="1"/>
  <c r="DL34" i="1"/>
  <c r="T34" i="9" s="1"/>
  <c r="DN75" i="1"/>
  <c r="V75" i="9" s="1"/>
  <c r="DN83" i="1"/>
  <c r="V83" i="9" s="1"/>
  <c r="DT64" i="1"/>
  <c r="AB64" i="9" s="1"/>
  <c r="DT108" i="1"/>
  <c r="AB108" i="9" s="1"/>
  <c r="DK30" i="1"/>
  <c r="S30" i="9" s="1"/>
  <c r="DS90" i="1"/>
  <c r="AA90" i="9" s="1"/>
  <c r="DS112" i="1"/>
  <c r="AA112" i="9" s="1"/>
  <c r="DJ17" i="1"/>
  <c r="R17" i="9" s="1"/>
  <c r="DM84" i="1"/>
  <c r="U84" i="9" s="1"/>
  <c r="DS89" i="1"/>
  <c r="AA89" i="9" s="1"/>
  <c r="DM102" i="1"/>
  <c r="U102" i="9" s="1"/>
  <c r="DN102" i="1"/>
  <c r="V102" i="9" s="1"/>
  <c r="DP8" i="1"/>
  <c r="X8" i="9" s="1"/>
  <c r="DL96" i="1"/>
  <c r="T96" i="9" s="1"/>
  <c r="DL65" i="1"/>
  <c r="T65" i="9" s="1"/>
  <c r="DQ141" i="1"/>
  <c r="Y141" i="9" s="1"/>
  <c r="DJ28" i="1"/>
  <c r="R28" i="9" s="1"/>
  <c r="DM110" i="1"/>
  <c r="U110" i="9" s="1"/>
  <c r="DJ101" i="1"/>
  <c r="R101" i="9" s="1"/>
  <c r="DT114" i="1"/>
  <c r="AB114" i="9" s="1"/>
  <c r="DP27" i="1"/>
  <c r="X27" i="9" s="1"/>
  <c r="DO113" i="1"/>
  <c r="W113" i="9" s="1"/>
  <c r="DT53" i="1"/>
  <c r="AB53" i="9" s="1"/>
  <c r="DS68" i="1"/>
  <c r="AA68" i="9" s="1"/>
  <c r="DJ115" i="1"/>
  <c r="R115" i="9" s="1"/>
  <c r="DI107" i="1"/>
  <c r="Q107" i="9" s="1"/>
  <c r="DK62" i="1"/>
  <c r="S62" i="9" s="1"/>
  <c r="DJ6" i="1"/>
  <c r="R6" i="9" s="1"/>
  <c r="DR101" i="1"/>
  <c r="Z101" i="9" s="1"/>
  <c r="DL112" i="1"/>
  <c r="T112" i="9" s="1"/>
  <c r="DI8" i="1"/>
  <c r="Q8" i="9" s="1"/>
  <c r="DI39" i="1"/>
  <c r="Q39" i="9" s="1"/>
  <c r="DO95" i="1"/>
  <c r="W95" i="9" s="1"/>
  <c r="DQ65" i="1"/>
  <c r="Y65" i="9" s="1"/>
  <c r="DQ30" i="1"/>
  <c r="Y30" i="9" s="1"/>
  <c r="DN109" i="1"/>
  <c r="V109" i="9" s="1"/>
  <c r="DI94" i="1"/>
  <c r="Q94" i="9" s="1"/>
  <c r="DI42" i="1"/>
  <c r="Q42" i="9" s="1"/>
  <c r="DR11" i="1"/>
  <c r="Z11" i="9" s="1"/>
  <c r="DR12" i="1"/>
  <c r="Z12" i="9" s="1"/>
  <c r="DN12" i="1"/>
  <c r="V12" i="9" s="1"/>
  <c r="DO18" i="1"/>
  <c r="W18" i="9" s="1"/>
  <c r="DN40" i="1"/>
  <c r="V40" i="9" s="1"/>
  <c r="DS79" i="1"/>
  <c r="AA79" i="9" s="1"/>
  <c r="DO70" i="1"/>
  <c r="W70" i="9" s="1"/>
  <c r="DI59" i="1"/>
  <c r="Q59" i="9" s="1"/>
  <c r="DR55" i="1"/>
  <c r="Z55" i="9" s="1"/>
  <c r="DK33" i="1"/>
  <c r="S33" i="9" s="1"/>
  <c r="DJ111" i="1"/>
  <c r="R111" i="9" s="1"/>
  <c r="DO96" i="1"/>
  <c r="W96" i="9" s="1"/>
  <c r="DP55" i="1"/>
  <c r="X55" i="9" s="1"/>
  <c r="DL92" i="1"/>
  <c r="T92" i="9" s="1"/>
  <c r="DI114" i="1"/>
  <c r="Q114" i="9" s="1"/>
  <c r="DN62" i="1"/>
  <c r="V62" i="9" s="1"/>
  <c r="DO31" i="1"/>
  <c r="W31" i="9" s="1"/>
  <c r="DM75" i="1"/>
  <c r="U75" i="9" s="1"/>
  <c r="DR9" i="1"/>
  <c r="Z9" i="9" s="1"/>
  <c r="DR72" i="1"/>
  <c r="Z72" i="9" s="1"/>
  <c r="DN53" i="1"/>
  <c r="V53" i="9" s="1"/>
  <c r="DI97" i="1"/>
  <c r="Q97" i="9" s="1"/>
  <c r="DR84" i="1"/>
  <c r="Z84" i="9" s="1"/>
  <c r="DR59" i="1"/>
  <c r="Z59" i="9" s="1"/>
  <c r="DO53" i="1"/>
  <c r="W53" i="9" s="1"/>
  <c r="DP109" i="1"/>
  <c r="X109" i="9" s="1"/>
  <c r="DM38" i="1"/>
  <c r="U38" i="9" s="1"/>
  <c r="DM61" i="1"/>
  <c r="U61" i="9" s="1"/>
  <c r="DM46" i="1"/>
  <c r="U46" i="9" s="1"/>
  <c r="DQ29" i="1"/>
  <c r="Y29" i="9" s="1"/>
  <c r="DN81" i="1"/>
  <c r="V81" i="9" s="1"/>
  <c r="DP33" i="1"/>
  <c r="X33" i="9" s="1"/>
  <c r="DP48" i="1"/>
  <c r="X48" i="9" s="1"/>
  <c r="DP17" i="1"/>
  <c r="X17" i="9" s="1"/>
  <c r="DQ96" i="1"/>
  <c r="Y96" i="9" s="1"/>
  <c r="DR7" i="1"/>
  <c r="Z7" i="9" s="1"/>
  <c r="DP40" i="1"/>
  <c r="X40" i="9" s="1"/>
  <c r="DQ74" i="1"/>
  <c r="Y74" i="9" s="1"/>
  <c r="DO87" i="1"/>
  <c r="W87" i="9" s="1"/>
  <c r="DN72" i="1"/>
  <c r="V72" i="9" s="1"/>
  <c r="DR45" i="1"/>
  <c r="Z45" i="9" s="1"/>
  <c r="DO36" i="1"/>
  <c r="W36" i="9" s="1"/>
  <c r="DI30" i="1"/>
  <c r="Q30" i="9" s="1"/>
  <c r="DM40" i="1"/>
  <c r="U40" i="9" s="1"/>
  <c r="DR40" i="1"/>
  <c r="Z40" i="9" s="1"/>
  <c r="DR54" i="1"/>
  <c r="Z54" i="9" s="1"/>
  <c r="DP42" i="1"/>
  <c r="X42" i="9" s="1"/>
  <c r="DN80" i="1"/>
  <c r="V80" i="9" s="1"/>
  <c r="DT30" i="1"/>
  <c r="AB30" i="9" s="1"/>
  <c r="DS37" i="1"/>
  <c r="AA37" i="9" s="1"/>
  <c r="DN90" i="1"/>
  <c r="V90" i="9" s="1"/>
  <c r="DT102" i="1"/>
  <c r="AB102" i="9" s="1"/>
  <c r="DN101" i="1"/>
  <c r="V101" i="9" s="1"/>
  <c r="DN19" i="1"/>
  <c r="V19" i="9" s="1"/>
  <c r="DJ19" i="1"/>
  <c r="R19" i="9" s="1"/>
  <c r="DJ35" i="1"/>
  <c r="R35" i="9" s="1"/>
  <c r="DL82" i="1"/>
  <c r="T82" i="9" s="1"/>
  <c r="DM27" i="1"/>
  <c r="U27" i="9" s="1"/>
  <c r="DQ53" i="1"/>
  <c r="Y53" i="9" s="1"/>
  <c r="DI55" i="1"/>
  <c r="Q55" i="9" s="1"/>
  <c r="DJ45" i="1"/>
  <c r="R45" i="9" s="1"/>
  <c r="DR83" i="1"/>
  <c r="Z83" i="9" s="1"/>
  <c r="DI7" i="1"/>
  <c r="Q7" i="9" s="1"/>
  <c r="DQ88" i="1"/>
  <c r="Y88" i="9" s="1"/>
  <c r="DM41" i="1"/>
  <c r="U41" i="9" s="1"/>
  <c r="DM64" i="1"/>
  <c r="U64" i="9" s="1"/>
  <c r="DM16" i="1"/>
  <c r="U16" i="9" s="1"/>
  <c r="DP16" i="1"/>
  <c r="X16" i="9" s="1"/>
  <c r="DM39" i="1"/>
  <c r="U39" i="9" s="1"/>
  <c r="DO62" i="1"/>
  <c r="W62" i="9" s="1"/>
  <c r="DO104" i="1"/>
  <c r="W104" i="9" s="1"/>
  <c r="DI25" i="1"/>
  <c r="Q25" i="9" s="1"/>
  <c r="DJ94" i="1"/>
  <c r="R94" i="9" s="1"/>
  <c r="DM48" i="1"/>
  <c r="U48" i="9" s="1"/>
  <c r="DN93" i="1"/>
  <c r="V93" i="9" s="1"/>
  <c r="DJ68" i="1"/>
  <c r="R68" i="9" s="1"/>
  <c r="DO105" i="1"/>
  <c r="W105" i="9" s="1"/>
  <c r="DP83" i="1"/>
  <c r="X83" i="9" s="1"/>
  <c r="DN79" i="1"/>
  <c r="V79" i="9" s="1"/>
  <c r="DL47" i="1"/>
  <c r="T47" i="9" s="1"/>
  <c r="DR91" i="1"/>
  <c r="Z91" i="9" s="1"/>
  <c r="DR66" i="1"/>
  <c r="Z66" i="9" s="1"/>
  <c r="DL42" i="1"/>
  <c r="T42" i="9" s="1"/>
  <c r="DO111" i="1"/>
  <c r="W111" i="9" s="1"/>
  <c r="DJ33" i="1"/>
  <c r="R33" i="9" s="1"/>
  <c r="DO102" i="1"/>
  <c r="W102" i="9" s="1"/>
  <c r="DS98" i="1"/>
  <c r="AA98" i="9" s="1"/>
  <c r="DJ66" i="1"/>
  <c r="R66" i="9" s="1"/>
  <c r="DP100" i="1"/>
  <c r="X100" i="9" s="1"/>
  <c r="DL114" i="1"/>
  <c r="T114" i="9" s="1"/>
  <c r="DT37" i="1"/>
  <c r="AB37" i="9" s="1"/>
  <c r="DS81" i="1"/>
  <c r="AA81" i="9" s="1"/>
  <c r="DL78" i="1"/>
  <c r="T78" i="9" s="1"/>
  <c r="DT77" i="1"/>
  <c r="DS109" i="1"/>
  <c r="AA109" i="9" s="1"/>
  <c r="DJ47" i="1"/>
  <c r="R47" i="9" s="1"/>
  <c r="DI62" i="1"/>
  <c r="Q62" i="9" s="1"/>
  <c r="DS92" i="1"/>
  <c r="AA92" i="9" s="1"/>
  <c r="DT99" i="1"/>
  <c r="AB99" i="9" s="1"/>
  <c r="DR65" i="1"/>
  <c r="Z65" i="9" s="1"/>
  <c r="DO71" i="1"/>
  <c r="W71" i="9" s="1"/>
  <c r="DT89" i="1"/>
  <c r="AB89" i="9" s="1"/>
  <c r="DJ10" i="1"/>
  <c r="R10" i="9" s="1"/>
  <c r="DL105" i="1"/>
  <c r="T105" i="9" s="1"/>
  <c r="DJ48" i="1"/>
  <c r="R48" i="9" s="1"/>
  <c r="DP62" i="1"/>
  <c r="X62" i="9" s="1"/>
  <c r="DL74" i="1"/>
  <c r="T74" i="9" s="1"/>
  <c r="DT72" i="1"/>
  <c r="AB72" i="9" s="1"/>
  <c r="DT69" i="1"/>
  <c r="AB69" i="9" s="1"/>
  <c r="DT12" i="1"/>
  <c r="AB12" i="9" s="1"/>
  <c r="DT33" i="1"/>
  <c r="AB33" i="9" s="1"/>
  <c r="DQ54" i="1"/>
  <c r="Y54" i="9" s="1"/>
  <c r="DS25" i="1"/>
  <c r="AA25" i="9" s="1"/>
  <c r="DL33" i="1"/>
  <c r="T33" i="9" s="1"/>
  <c r="DK93" i="1"/>
  <c r="S93" i="9" s="1"/>
  <c r="DN44" i="1"/>
  <c r="V44" i="9" s="1"/>
  <c r="DM26" i="1"/>
  <c r="U26" i="9" s="1"/>
  <c r="DS39" i="1"/>
  <c r="AA39" i="9" s="1"/>
  <c r="DJ64" i="1"/>
  <c r="R64" i="9" s="1"/>
  <c r="DJ54" i="1"/>
  <c r="R54" i="9" s="1"/>
  <c r="DK7" i="1"/>
  <c r="S7" i="9" s="1"/>
  <c r="DK110" i="1"/>
  <c r="S110" i="9" s="1"/>
  <c r="DL23" i="1"/>
  <c r="T23" i="9" s="1"/>
  <c r="DK89" i="1"/>
  <c r="S89" i="9" s="1"/>
  <c r="DK38" i="1"/>
  <c r="S38" i="9" s="1"/>
  <c r="DS73" i="1"/>
  <c r="AA73" i="9" s="1"/>
  <c r="DR110" i="1"/>
  <c r="Z110" i="9" s="1"/>
  <c r="DT101" i="1"/>
  <c r="AB101" i="9" s="1"/>
  <c r="DT57" i="1"/>
  <c r="AB57" i="9" s="1"/>
  <c r="DJ13" i="1"/>
  <c r="R13" i="9" s="1"/>
  <c r="DS57" i="1"/>
  <c r="AA57" i="9" s="1"/>
  <c r="DN39" i="1"/>
  <c r="V39" i="9" s="1"/>
  <c r="DR28" i="1"/>
  <c r="Z28" i="9" s="1"/>
  <c r="DP22" i="1"/>
  <c r="X22" i="9" s="1"/>
  <c r="DI112" i="1"/>
  <c r="Q112" i="9" s="1"/>
  <c r="DM113" i="1"/>
  <c r="U113" i="9" s="1"/>
  <c r="DM96" i="1"/>
  <c r="U96" i="9" s="1"/>
  <c r="DJ56" i="1"/>
  <c r="R56" i="9" s="1"/>
  <c r="DL75" i="1"/>
  <c r="T75" i="9" s="1"/>
  <c r="DT95" i="1"/>
  <c r="AB95" i="9" s="1"/>
  <c r="DL97" i="1"/>
  <c r="T97" i="9" s="1"/>
  <c r="DL8" i="1"/>
  <c r="T8" i="9" s="1"/>
  <c r="DK27" i="1"/>
  <c r="S27" i="9" s="1"/>
  <c r="DT65" i="1"/>
  <c r="AB65" i="9" s="1"/>
  <c r="DO29" i="1"/>
  <c r="W29" i="9" s="1"/>
  <c r="DL53" i="1"/>
  <c r="T53" i="9" s="1"/>
  <c r="DL115" i="1"/>
  <c r="T115" i="9" s="1"/>
  <c r="DM11" i="1"/>
  <c r="U11" i="9" s="1"/>
  <c r="DT45" i="1"/>
  <c r="AB45" i="9" s="1"/>
  <c r="DI81" i="1"/>
  <c r="Q81" i="9" s="1"/>
  <c r="DO40" i="1"/>
  <c r="W40" i="9" s="1"/>
  <c r="DQ51" i="1"/>
  <c r="Y51" i="9" s="1"/>
  <c r="DI10" i="1"/>
  <c r="Q10" i="9" s="1"/>
  <c r="DQ8" i="1"/>
  <c r="Y8" i="9" s="1"/>
  <c r="DQ70" i="1"/>
  <c r="Y70" i="9" s="1"/>
  <c r="DJ108" i="1"/>
  <c r="R108" i="9" s="1"/>
  <c r="DJ34" i="1"/>
  <c r="R34" i="9" s="1"/>
  <c r="DQ78" i="1"/>
  <c r="Y78" i="9" s="1"/>
  <c r="DI41" i="1"/>
  <c r="Q41" i="9" s="1"/>
  <c r="DL20" i="1"/>
  <c r="T20" i="9" s="1"/>
  <c r="DQ90" i="1"/>
  <c r="Y90" i="9" s="1"/>
  <c r="DK83" i="1"/>
  <c r="S83" i="9" s="1"/>
  <c r="DQ67" i="1"/>
  <c r="Y67" i="9" s="1"/>
  <c r="DS107" i="1"/>
  <c r="AA107" i="9" s="1"/>
  <c r="DR17" i="1"/>
  <c r="Z17" i="9" s="1"/>
  <c r="DN61" i="1"/>
  <c r="V61" i="9" s="1"/>
  <c r="DP41" i="1"/>
  <c r="X41" i="9" s="1"/>
  <c r="DI63" i="1"/>
  <c r="Q63" i="9" s="1"/>
  <c r="DK103" i="1"/>
  <c r="S103" i="9" s="1"/>
  <c r="DK24" i="1"/>
  <c r="S24" i="9" s="1"/>
  <c r="DR67" i="1"/>
  <c r="Z67" i="9" s="1"/>
  <c r="DQ114" i="1"/>
  <c r="Y114" i="9" s="1"/>
  <c r="DT63" i="1"/>
  <c r="AB63" i="9" s="1"/>
  <c r="DJ40" i="1"/>
  <c r="R40" i="9" s="1"/>
  <c r="DP23" i="1"/>
  <c r="X23" i="9" s="1"/>
  <c r="DS77" i="1"/>
  <c r="DO65" i="1"/>
  <c r="W65" i="9" s="1"/>
  <c r="DN11" i="1"/>
  <c r="V11" i="9" s="1"/>
  <c r="DR112" i="1"/>
  <c r="Z112" i="9" s="1"/>
  <c r="DI44" i="1"/>
  <c r="Q44" i="9" s="1"/>
  <c r="DM52" i="1"/>
  <c r="U52" i="9" s="1"/>
  <c r="DK6" i="1"/>
  <c r="S6" i="9" s="1"/>
  <c r="DR68" i="1"/>
  <c r="Z68" i="9" s="1"/>
  <c r="DO41" i="1"/>
  <c r="W41" i="9" s="1"/>
  <c r="DI67" i="1"/>
  <c r="Q67" i="9" s="1"/>
  <c r="DR6" i="1"/>
  <c r="Z6" i="9" s="1"/>
  <c r="DJ61" i="1"/>
  <c r="R61" i="9" s="1"/>
  <c r="DN107" i="1"/>
  <c r="V107" i="9" s="1"/>
  <c r="DP47" i="1"/>
  <c r="X47" i="9" s="1"/>
  <c r="DM60" i="1"/>
  <c r="U60" i="9" s="1"/>
  <c r="DO73" i="1"/>
  <c r="W73" i="9" s="1"/>
  <c r="DP52" i="1"/>
  <c r="X52" i="9" s="1"/>
  <c r="DR96" i="1"/>
  <c r="Z96" i="9" s="1"/>
  <c r="DI109" i="1"/>
  <c r="Q109" i="9" s="1"/>
  <c r="DM71" i="1"/>
  <c r="U71" i="9" s="1"/>
  <c r="DO26" i="1"/>
  <c r="W26" i="9" s="1"/>
  <c r="DP114" i="1"/>
  <c r="X114" i="9" s="1"/>
  <c r="DP84" i="1"/>
  <c r="X84" i="9" s="1"/>
  <c r="DO79" i="1"/>
  <c r="W79" i="9" s="1"/>
  <c r="DQ57" i="1"/>
  <c r="Y57" i="9" s="1"/>
  <c r="DN20" i="1"/>
  <c r="V20" i="9" s="1"/>
  <c r="DQ81" i="1"/>
  <c r="Y81" i="9" s="1"/>
  <c r="DN41" i="1"/>
  <c r="V41" i="9" s="1"/>
  <c r="DR86" i="1"/>
  <c r="Z86" i="9" s="1"/>
  <c r="DI21" i="1"/>
  <c r="Q21" i="9" s="1"/>
  <c r="DS36" i="1"/>
  <c r="AA36" i="9" s="1"/>
  <c r="DN82" i="1"/>
  <c r="V82" i="9" s="1"/>
  <c r="DJ113" i="1"/>
  <c r="R113" i="9" s="1"/>
  <c r="DP11" i="1"/>
  <c r="X11" i="9" s="1"/>
  <c r="DK99" i="1"/>
  <c r="S99" i="9" s="1"/>
  <c r="DQ61" i="1"/>
  <c r="Y61" i="9" s="1"/>
  <c r="DR14" i="1"/>
  <c r="Z14" i="9" s="1"/>
  <c r="DO63" i="1"/>
  <c r="W63" i="9" s="1"/>
  <c r="DI108" i="1"/>
  <c r="Q108" i="9" s="1"/>
  <c r="DQ69" i="1"/>
  <c r="Y69" i="9" s="1"/>
  <c r="DO39" i="1"/>
  <c r="W39" i="9" s="1"/>
  <c r="DO51" i="1"/>
  <c r="W51" i="9" s="1"/>
  <c r="DR90" i="1"/>
  <c r="Z90" i="9" s="1"/>
  <c r="DM43" i="1"/>
  <c r="U43" i="9" s="1"/>
  <c r="DO33" i="1"/>
  <c r="W33" i="9" s="1"/>
  <c r="DI101" i="1"/>
  <c r="Q101" i="9" s="1"/>
  <c r="DJ63" i="1"/>
  <c r="R63" i="9" s="1"/>
  <c r="DM22" i="1"/>
  <c r="U22" i="9" s="1"/>
  <c r="DM35" i="1"/>
  <c r="U35" i="9" s="1"/>
  <c r="DQ89" i="1"/>
  <c r="Y89" i="9" s="1"/>
  <c r="DR103" i="1"/>
  <c r="Z103" i="9" s="1"/>
  <c r="DR8" i="1"/>
  <c r="Z8" i="9" s="1"/>
  <c r="DS27" i="1"/>
  <c r="AA27" i="9" s="1"/>
  <c r="DP98" i="1"/>
  <c r="X98" i="9" s="1"/>
  <c r="DJ7" i="1"/>
  <c r="R7" i="9" s="1"/>
  <c r="DI52" i="1"/>
  <c r="Q52" i="9" s="1"/>
  <c r="DP95" i="1"/>
  <c r="X95" i="9" s="1"/>
  <c r="DR77" i="1"/>
  <c r="DS88" i="1"/>
  <c r="AA88" i="9" s="1"/>
  <c r="DS31" i="1"/>
  <c r="AA31" i="9" s="1"/>
  <c r="DJ110" i="1"/>
  <c r="R110" i="9" s="1"/>
  <c r="DM19" i="1"/>
  <c r="U19" i="9" s="1"/>
  <c r="DQ19" i="1"/>
  <c r="Y19" i="9" s="1"/>
  <c r="DP80" i="1"/>
  <c r="X80" i="9" s="1"/>
  <c r="DJ37" i="1"/>
  <c r="R37" i="9" s="1"/>
  <c r="DS103" i="1"/>
  <c r="AA103" i="9" s="1"/>
  <c r="DT75" i="1"/>
  <c r="AB75" i="9" s="1"/>
  <c r="DL94" i="1"/>
  <c r="T94" i="9" s="1"/>
  <c r="DL69" i="1"/>
  <c r="T69" i="9" s="1"/>
  <c r="DN42" i="1"/>
  <c r="V42" i="9" s="1"/>
  <c r="DI33" i="1"/>
  <c r="Q33" i="9" s="1"/>
  <c r="DT22" i="1"/>
  <c r="AB22" i="9" s="1"/>
  <c r="DI64" i="1"/>
  <c r="Q64" i="9" s="1"/>
  <c r="DR62" i="1"/>
  <c r="Z62" i="9" s="1"/>
  <c r="DK92" i="1"/>
  <c r="S92" i="9" s="1"/>
  <c r="DS43" i="1"/>
  <c r="AA43" i="9" s="1"/>
  <c r="DL79" i="1"/>
  <c r="T79" i="9" s="1"/>
  <c r="DP29" i="1"/>
  <c r="X29" i="9" s="1"/>
  <c r="DJ69" i="1"/>
  <c r="R69" i="9" s="1"/>
  <c r="DJ93" i="1"/>
  <c r="R93" i="9" s="1"/>
  <c r="DP13" i="1"/>
  <c r="X13" i="9" s="1"/>
  <c r="DM87" i="1"/>
  <c r="U87" i="9" s="1"/>
  <c r="DL107" i="1"/>
  <c r="T107" i="9" s="1"/>
  <c r="DS66" i="1"/>
  <c r="AA66" i="9" s="1"/>
  <c r="DK50" i="1"/>
  <c r="S50" i="9" s="1"/>
  <c r="DL86" i="1"/>
  <c r="T86" i="9" s="1"/>
  <c r="DK107" i="1"/>
  <c r="S107" i="9" s="1"/>
  <c r="DO25" i="1"/>
  <c r="W25" i="9" s="1"/>
  <c r="DO75" i="1"/>
  <c r="W75" i="9" s="1"/>
  <c r="DQ37" i="1"/>
  <c r="Y37" i="9" s="1"/>
  <c r="DN56" i="1"/>
  <c r="V56" i="9" s="1"/>
  <c r="DO74" i="1"/>
  <c r="W74" i="9" s="1"/>
  <c r="DK74" i="1"/>
  <c r="S74" i="9" s="1"/>
  <c r="DM83" i="1"/>
  <c r="U83" i="9" s="1"/>
  <c r="DT111" i="1"/>
  <c r="AB111" i="9" s="1"/>
  <c r="DL21" i="1"/>
  <c r="T21" i="9" s="1"/>
  <c r="DL113" i="1"/>
  <c r="T113" i="9" s="1"/>
  <c r="DJ97" i="1"/>
  <c r="R97" i="9" s="1"/>
  <c r="DK84" i="1"/>
  <c r="S84" i="9" s="1"/>
  <c r="DN51" i="1"/>
  <c r="V51" i="9" s="1"/>
  <c r="DL63" i="1"/>
  <c r="T63" i="9" s="1"/>
  <c r="DP46" i="1"/>
  <c r="X46" i="9" s="1"/>
  <c r="DL52" i="1"/>
  <c r="T52" i="9" s="1"/>
  <c r="DK114" i="1"/>
  <c r="S114" i="9" s="1"/>
  <c r="DQ40" i="1"/>
  <c r="Y40" i="9" s="1"/>
  <c r="DL40" i="1"/>
  <c r="T40" i="9" s="1"/>
  <c r="DT87" i="1"/>
  <c r="AB87" i="9" s="1"/>
  <c r="DL54" i="1"/>
  <c r="T54" i="9" s="1"/>
  <c r="DP76" i="1"/>
  <c r="X76" i="9" s="1"/>
  <c r="DI40" i="1"/>
  <c r="Q40" i="9" s="1"/>
  <c r="DS97" i="1"/>
  <c r="AA97" i="9" s="1"/>
  <c r="DQ76" i="1"/>
  <c r="Y76" i="9" s="1"/>
  <c r="DO16" i="1"/>
  <c r="W16" i="9" s="1"/>
  <c r="DK96" i="1"/>
  <c r="S96" i="9" s="1"/>
  <c r="DS46" i="1"/>
  <c r="AA46" i="9" s="1"/>
  <c r="DQ45" i="1"/>
  <c r="Y45" i="9" s="1"/>
  <c r="DT113" i="1"/>
  <c r="AB113" i="9" s="1"/>
  <c r="DI72" i="1"/>
  <c r="Q72" i="9" s="1"/>
  <c r="DL60" i="1"/>
  <c r="T60" i="9" s="1"/>
  <c r="DI28" i="1"/>
  <c r="Q28" i="9" s="1"/>
  <c r="DK141" i="1"/>
  <c r="S141" i="9" s="1"/>
  <c r="DR79" i="1"/>
  <c r="Z79" i="9" s="1"/>
  <c r="DS91" i="1"/>
  <c r="AA91" i="9" s="1"/>
  <c r="DS96" i="1"/>
  <c r="AA96" i="9" s="1"/>
  <c r="DK32" i="1"/>
  <c r="S32" i="9" s="1"/>
  <c r="DJ52" i="1"/>
  <c r="R52" i="9" s="1"/>
  <c r="DQ77" i="1"/>
  <c r="DK36" i="1"/>
  <c r="S36" i="9" s="1"/>
  <c r="DR97" i="1"/>
  <c r="Z97" i="9" s="1"/>
  <c r="DS30" i="1"/>
  <c r="AA30" i="9" s="1"/>
  <c r="DK66" i="1"/>
  <c r="S66" i="9" s="1"/>
  <c r="DS28" i="1"/>
  <c r="AA28" i="9" s="1"/>
  <c r="DO99" i="1"/>
  <c r="W99" i="9" s="1"/>
  <c r="DS9" i="1"/>
  <c r="AA9" i="9" s="1"/>
  <c r="DM21" i="1"/>
  <c r="U21" i="9" s="1"/>
  <c r="DQ48" i="1"/>
  <c r="Y48" i="9" s="1"/>
  <c r="DS29" i="1"/>
  <c r="AA29" i="9" s="1"/>
  <c r="DJ9" i="1"/>
  <c r="R9" i="9" s="1"/>
  <c r="DR63" i="1"/>
  <c r="Z63" i="9" s="1"/>
  <c r="DN106" i="1"/>
  <c r="V106" i="9" s="1"/>
  <c r="DL91" i="1"/>
  <c r="T91" i="9" s="1"/>
  <c r="DT76" i="1"/>
  <c r="AB76" i="9" s="1"/>
  <c r="DS64" i="1"/>
  <c r="AA64" i="9" s="1"/>
  <c r="DM45" i="1"/>
  <c r="U45" i="9" s="1"/>
  <c r="DS49" i="1"/>
  <c r="AA49" i="9" s="1"/>
  <c r="DM42" i="1"/>
  <c r="U42" i="9" s="1"/>
  <c r="DK78" i="1"/>
  <c r="S78" i="9" s="1"/>
  <c r="DQ9" i="1"/>
  <c r="Y9" i="9" s="1"/>
  <c r="DK8" i="1"/>
  <c r="S8" i="9" s="1"/>
  <c r="DP35" i="1"/>
  <c r="X35" i="9" s="1"/>
  <c r="DS72" i="1"/>
  <c r="AA72" i="9" s="1"/>
  <c r="DK102" i="1"/>
  <c r="S102" i="9" s="1"/>
  <c r="DM37" i="1"/>
  <c r="U37" i="9" s="1"/>
  <c r="DT112" i="1"/>
  <c r="AB112" i="9" s="1"/>
  <c r="DO34" i="1"/>
  <c r="W34" i="9" s="1"/>
  <c r="DK67" i="1"/>
  <c r="S67" i="9" s="1"/>
  <c r="DM80" i="1"/>
  <c r="U80" i="9" s="1"/>
  <c r="DM33" i="1"/>
  <c r="U33" i="9" s="1"/>
  <c r="DT41" i="1"/>
  <c r="AB41" i="9" s="1"/>
  <c r="DJ77" i="1"/>
  <c r="DS60" i="1"/>
  <c r="AA60" i="9" s="1"/>
  <c r="DK63" i="1"/>
  <c r="S63" i="9" s="1"/>
  <c r="DQ99" i="1"/>
  <c r="Y99" i="9" s="1"/>
  <c r="DM49" i="1"/>
  <c r="U49" i="9" s="1"/>
  <c r="DJ112" i="1"/>
  <c r="R112" i="9" s="1"/>
  <c r="DQ101" i="1"/>
  <c r="Y101" i="9" s="1"/>
  <c r="DL44" i="1"/>
  <c r="T44" i="9" s="1"/>
  <c r="DI22" i="1"/>
  <c r="Q22" i="9" s="1"/>
  <c r="DP111" i="1"/>
  <c r="X111" i="9" s="1"/>
  <c r="DP74" i="1"/>
  <c r="X74" i="9" s="1"/>
  <c r="DQ49" i="1"/>
  <c r="Y49" i="9" s="1"/>
  <c r="DI24" i="1"/>
  <c r="Q24" i="9" s="1"/>
  <c r="DK9" i="1"/>
  <c r="S9" i="9" s="1"/>
  <c r="DT54" i="1"/>
  <c r="AB54" i="9" s="1"/>
  <c r="DQ7" i="1"/>
  <c r="Y7" i="9" s="1"/>
  <c r="DP45" i="1"/>
  <c r="X45" i="9" s="1"/>
  <c r="DS108" i="1"/>
  <c r="AA108" i="9" s="1"/>
  <c r="DP73" i="1"/>
  <c r="X73" i="9" s="1"/>
  <c r="DO94" i="1"/>
  <c r="W94" i="9" s="1"/>
  <c r="DJ141" i="1"/>
  <c r="R141" i="9" s="1"/>
  <c r="DT47" i="1"/>
  <c r="AB47" i="9" s="1"/>
  <c r="DJ51" i="1"/>
  <c r="R51" i="9" s="1"/>
  <c r="DM92" i="1"/>
  <c r="U92" i="9" s="1"/>
  <c r="DR104" i="1"/>
  <c r="Z104" i="9" s="1"/>
  <c r="DK80" i="1"/>
  <c r="S80" i="9" s="1"/>
  <c r="DL29" i="1"/>
  <c r="T29" i="9" s="1"/>
  <c r="DT40" i="1"/>
  <c r="AB40" i="9" s="1"/>
  <c r="DM109" i="1"/>
  <c r="U109" i="9" s="1"/>
  <c r="DK81" i="1"/>
  <c r="S81" i="9" s="1"/>
  <c r="DO103" i="1"/>
  <c r="W103" i="9" s="1"/>
  <c r="DJ25" i="1"/>
  <c r="R25" i="9" s="1"/>
  <c r="DO88" i="1"/>
  <c r="W88" i="9" s="1"/>
  <c r="DP18" i="1"/>
  <c r="X18" i="9" s="1"/>
  <c r="DI85" i="1"/>
  <c r="Q85" i="9" s="1"/>
  <c r="DS52" i="1"/>
  <c r="AA52" i="9" s="1"/>
  <c r="DI26" i="1"/>
  <c r="Q26" i="9" s="1"/>
  <c r="DS100" i="1"/>
  <c r="AA100" i="9" s="1"/>
  <c r="DN69" i="1"/>
  <c r="V69" i="9" s="1"/>
  <c r="DR85" i="1"/>
  <c r="Z85" i="9" s="1"/>
  <c r="DQ23" i="1"/>
  <c r="Y23" i="9" s="1"/>
  <c r="DO92" i="1"/>
  <c r="W92" i="9" s="1"/>
  <c r="DS44" i="1"/>
  <c r="AA44" i="9" s="1"/>
  <c r="DO107" i="1"/>
  <c r="W107" i="9" s="1"/>
  <c r="DJ85" i="1"/>
  <c r="R85" i="9" s="1"/>
  <c r="DQ59" i="1"/>
  <c r="Y59" i="9" s="1"/>
  <c r="DO24" i="1"/>
  <c r="W24" i="9" s="1"/>
  <c r="DN31" i="1"/>
  <c r="V31" i="9" s="1"/>
  <c r="DP37" i="1"/>
  <c r="X37" i="9" s="1"/>
  <c r="DP25" i="1"/>
  <c r="X25" i="9" s="1"/>
  <c r="DR89" i="1"/>
  <c r="Z89" i="9" s="1"/>
  <c r="DR113" i="1"/>
  <c r="Z113" i="9" s="1"/>
  <c r="DL59" i="1"/>
  <c r="T59" i="9" s="1"/>
  <c r="DO44" i="1"/>
  <c r="W44" i="9" s="1"/>
  <c r="DN49" i="1"/>
  <c r="V49" i="9" s="1"/>
  <c r="DJ42" i="1"/>
  <c r="R42" i="9" s="1"/>
  <c r="DQ79" i="1"/>
  <c r="Y79" i="9" s="1"/>
  <c r="DR50" i="1"/>
  <c r="Z50" i="9" s="1"/>
  <c r="DI100" i="1"/>
  <c r="Q100" i="9" s="1"/>
  <c r="DM34" i="1"/>
  <c r="U34" i="9" s="1"/>
  <c r="DP82" i="1"/>
  <c r="X82" i="9" s="1"/>
  <c r="DK76" i="1"/>
  <c r="S76" i="9" s="1"/>
  <c r="DS75" i="1"/>
  <c r="AA75" i="9" s="1"/>
  <c r="DL101" i="1"/>
  <c r="T101" i="9" s="1"/>
  <c r="DK21" i="1"/>
  <c r="S21" i="9" s="1"/>
  <c r="DJ58" i="1"/>
  <c r="R58" i="9" s="1"/>
  <c r="DJ83" i="1"/>
  <c r="R83" i="9" s="1"/>
  <c r="DR60" i="1"/>
  <c r="Z60" i="9" s="1"/>
  <c r="DM65" i="1"/>
  <c r="U65" i="9" s="1"/>
  <c r="DQ16" i="1"/>
  <c r="Y16" i="9" s="1"/>
  <c r="DO50" i="1"/>
  <c r="W50" i="9" s="1"/>
  <c r="DR22" i="1"/>
  <c r="Z22" i="9" s="1"/>
  <c r="DR114" i="1"/>
  <c r="Z114" i="9" s="1"/>
  <c r="DM81" i="1"/>
  <c r="U81" i="9" s="1"/>
  <c r="DN45" i="1"/>
  <c r="V45" i="9" s="1"/>
  <c r="DJ57" i="1"/>
  <c r="R57" i="9" s="1"/>
  <c r="DI35" i="1"/>
  <c r="Q35" i="9" s="1"/>
  <c r="DK34" i="1"/>
  <c r="S34" i="9" s="1"/>
  <c r="DM107" i="1"/>
  <c r="U107" i="9" s="1"/>
  <c r="DJ99" i="1"/>
  <c r="R99" i="9" s="1"/>
  <c r="DP105" i="1"/>
  <c r="X105" i="9" s="1"/>
  <c r="DP93" i="1"/>
  <c r="X93" i="9" s="1"/>
  <c r="DM30" i="1"/>
  <c r="U30" i="9" s="1"/>
  <c r="DI14" i="1"/>
  <c r="Q14" i="9" s="1"/>
  <c r="DN92" i="1"/>
  <c r="V92" i="9" s="1"/>
  <c r="DN23" i="1"/>
  <c r="V23" i="9" s="1"/>
  <c r="DL17" i="1"/>
  <c r="T17" i="9" s="1"/>
  <c r="DL16" i="1"/>
  <c r="T16" i="9" s="1"/>
  <c r="DI75" i="1"/>
  <c r="Q75" i="9" s="1"/>
  <c r="DI31" i="1"/>
  <c r="Q31" i="9" s="1"/>
  <c r="DM97" i="1"/>
  <c r="U97" i="9" s="1"/>
  <c r="DL14" i="1"/>
  <c r="T14" i="9" s="1"/>
  <c r="DI50" i="1"/>
  <c r="Q50" i="9" s="1"/>
  <c r="DR57" i="1"/>
  <c r="Z57" i="9" s="1"/>
  <c r="DT19" i="1"/>
  <c r="AB19" i="9" s="1"/>
  <c r="DI19" i="1"/>
  <c r="Q19" i="9" s="1"/>
  <c r="DL5" i="1"/>
  <c r="T5" i="9" s="1"/>
  <c r="DK5" i="1"/>
  <c r="S5" i="9" s="1"/>
  <c r="DQ5" i="1"/>
  <c r="Y5" i="9" s="1"/>
  <c r="DP5" i="1"/>
  <c r="X5" i="9" s="1"/>
  <c r="DS5" i="1"/>
  <c r="AA5" i="9" s="1"/>
  <c r="DN5" i="1"/>
  <c r="V5" i="9" s="1"/>
  <c r="DR5" i="1"/>
  <c r="Z5" i="9" s="1"/>
  <c r="DM5" i="1"/>
  <c r="U5" i="9" s="1"/>
  <c r="DJ5" i="1"/>
  <c r="R5" i="9" s="1"/>
  <c r="DT5" i="1"/>
  <c r="AB5" i="9" s="1"/>
  <c r="DO5" i="1"/>
  <c r="W5" i="9" s="1"/>
  <c r="DI5" i="1"/>
  <c r="Q5" i="9" s="1"/>
  <c r="DI115" i="1"/>
  <c r="Q115" i="9" s="1"/>
  <c r="DJ74" i="1"/>
  <c r="R74" i="9" s="1"/>
  <c r="DJ15" i="1"/>
  <c r="R15" i="9" s="1"/>
  <c r="DM15" i="1"/>
  <c r="U15" i="9" s="1"/>
  <c r="DQ108" i="1"/>
  <c r="Y108" i="9" s="1"/>
  <c r="DL15" i="1"/>
  <c r="T15" i="9" s="1"/>
  <c r="DR15" i="1"/>
  <c r="Z15" i="9" s="1"/>
  <c r="DJ26" i="1"/>
  <c r="R26" i="9" s="1"/>
  <c r="DL56" i="1"/>
  <c r="T56" i="9" s="1"/>
  <c r="DS15" i="1"/>
  <c r="AA15" i="9" s="1"/>
  <c r="DI15" i="1"/>
  <c r="Q15" i="9" s="1"/>
  <c r="DN15" i="1"/>
  <c r="V15" i="9" s="1"/>
  <c r="DT15" i="1"/>
  <c r="AB15" i="9" s="1"/>
  <c r="DN98" i="1"/>
  <c r="V98" i="9" s="1"/>
  <c r="DN78" i="1"/>
  <c r="V78" i="9" s="1"/>
  <c r="DQ42" i="1"/>
  <c r="Y42" i="9" s="1"/>
  <c r="DT43" i="1"/>
  <c r="AB43" i="9" s="1"/>
  <c r="DJ82" i="1"/>
  <c r="R82" i="9" s="1"/>
  <c r="DK15" i="1"/>
  <c r="S15" i="9" s="1"/>
  <c r="DQ115" i="1"/>
  <c r="Y115" i="9" s="1"/>
  <c r="DP15" i="1"/>
  <c r="X15" i="9" s="1"/>
  <c r="DT109" i="1"/>
  <c r="AB109" i="9" s="1"/>
  <c r="DI32" i="1"/>
  <c r="Q32" i="9" s="1"/>
  <c r="DK56" i="1"/>
  <c r="S56" i="9" s="1"/>
  <c r="DL109" i="1"/>
  <c r="T109" i="9" s="1"/>
  <c r="DQ15" i="1"/>
  <c r="Y15" i="9" s="1"/>
  <c r="DK54" i="1"/>
  <c r="S54" i="9" s="1"/>
  <c r="DO15" i="1"/>
  <c r="W15" i="9" s="1"/>
  <c r="DI103" i="1"/>
  <c r="Q103" i="9" s="1"/>
  <c r="DM44" i="1"/>
  <c r="U44" i="9" s="1"/>
  <c r="DB9" i="1"/>
  <c r="J9" i="9" s="1"/>
  <c r="DE12" i="1"/>
  <c r="M12" i="9" s="1"/>
  <c r="DA17" i="1"/>
  <c r="I17" i="9" s="1"/>
  <c r="Q15" i="7" l="1"/>
  <c r="V49" i="7"/>
  <c r="X35" i="7"/>
  <c r="U83" i="7"/>
  <c r="W63" i="7"/>
  <c r="Z17" i="7"/>
  <c r="AB69" i="7"/>
  <c r="W105" i="7"/>
  <c r="R45" i="7"/>
  <c r="Z40" i="7"/>
  <c r="X40" i="7"/>
  <c r="V40" i="7"/>
  <c r="U141" i="7"/>
  <c r="R114" i="7"/>
  <c r="W21" i="7"/>
  <c r="U31" i="7"/>
  <c r="U62" i="7"/>
  <c r="X28" i="7"/>
  <c r="AA47" i="7"/>
  <c r="X49" i="7"/>
  <c r="Z30" i="7"/>
  <c r="W48" i="7"/>
  <c r="AB42" i="7"/>
  <c r="AA99" i="7"/>
  <c r="X59" i="7"/>
  <c r="X31" i="7"/>
  <c r="Q70" i="7"/>
  <c r="AB107" i="7"/>
  <c r="U91" i="7"/>
  <c r="Y104" i="7"/>
  <c r="W77" i="7"/>
  <c r="S85" i="7"/>
  <c r="R105" i="7"/>
  <c r="Y58" i="7"/>
  <c r="Y113" i="7"/>
  <c r="Q47" i="7"/>
  <c r="U47" i="7"/>
  <c r="T24" i="7"/>
  <c r="Z13" i="7"/>
  <c r="X63" i="7"/>
  <c r="S49" i="7"/>
  <c r="X58" i="7"/>
  <c r="Q110" i="7"/>
  <c r="Q60" i="7"/>
  <c r="Z18" i="7"/>
  <c r="S44" i="7"/>
  <c r="T9" i="7"/>
  <c r="X44" i="7"/>
  <c r="W67" i="7"/>
  <c r="Z82" i="7"/>
  <c r="Y20" i="7"/>
  <c r="AB71" i="7"/>
  <c r="AB97" i="7"/>
  <c r="W61" i="7"/>
  <c r="U90" i="7"/>
  <c r="AA12" i="7"/>
  <c r="T76" i="7"/>
  <c r="Q38" i="7"/>
  <c r="U74" i="7"/>
  <c r="R38" i="7"/>
  <c r="V111" i="7"/>
  <c r="Y112" i="7"/>
  <c r="AA93" i="7"/>
  <c r="AA23" i="7"/>
  <c r="W123" i="7"/>
  <c r="S129" i="7"/>
  <c r="Z122" i="7"/>
  <c r="R129" i="7"/>
  <c r="Y122" i="7"/>
  <c r="W116" i="7"/>
  <c r="R125" i="7"/>
  <c r="Z129" i="7"/>
  <c r="T131" i="7"/>
  <c r="Z118" i="7"/>
  <c r="Y130" i="7"/>
  <c r="AB127" i="7"/>
  <c r="AB138" i="7"/>
  <c r="W140" i="7"/>
  <c r="Y140" i="7"/>
  <c r="U132" i="7"/>
  <c r="T132" i="7"/>
  <c r="Y15" i="7"/>
  <c r="R82" i="7"/>
  <c r="AA15" i="7"/>
  <c r="R74" i="7"/>
  <c r="V5" i="7"/>
  <c r="Z57" i="7"/>
  <c r="V23" i="7"/>
  <c r="S34" i="7"/>
  <c r="Y16" i="7"/>
  <c r="S76" i="7"/>
  <c r="W44" i="7"/>
  <c r="Y59" i="7"/>
  <c r="AA100" i="7"/>
  <c r="S81" i="7"/>
  <c r="AB47" i="7"/>
  <c r="S9" i="7"/>
  <c r="R112" i="7"/>
  <c r="U80" i="7"/>
  <c r="S8" i="7"/>
  <c r="T91" i="7"/>
  <c r="W99" i="7"/>
  <c r="S32" i="7"/>
  <c r="AB113" i="7"/>
  <c r="X76" i="7"/>
  <c r="T63" i="7"/>
  <c r="S74" i="7"/>
  <c r="S50" i="7"/>
  <c r="T79" i="7"/>
  <c r="T69" i="7"/>
  <c r="R110" i="7"/>
  <c r="AA27" i="7"/>
  <c r="W33" i="7"/>
  <c r="Z14" i="7"/>
  <c r="Z86" i="7"/>
  <c r="W26" i="7"/>
  <c r="V107" i="7"/>
  <c r="Q44" i="7"/>
  <c r="Y114" i="7"/>
  <c r="AA107" i="7"/>
  <c r="R108" i="7"/>
  <c r="U11" i="7"/>
  <c r="AB95" i="7"/>
  <c r="V39" i="7"/>
  <c r="S89" i="7"/>
  <c r="V44" i="7"/>
  <c r="AB72" i="7"/>
  <c r="Z65" i="7"/>
  <c r="AA81" i="7"/>
  <c r="W111" i="7"/>
  <c r="R68" i="7"/>
  <c r="X16" i="7"/>
  <c r="Q55" i="7"/>
  <c r="AB102" i="7"/>
  <c r="U40" i="7"/>
  <c r="Z7" i="7"/>
  <c r="U61" i="7"/>
  <c r="Z72" i="7"/>
  <c r="W96" i="7"/>
  <c r="W18" i="7"/>
  <c r="Y65" i="7"/>
  <c r="Q107" i="7"/>
  <c r="U110" i="7"/>
  <c r="AA89" i="7"/>
  <c r="V83" i="7"/>
  <c r="T22" i="7"/>
  <c r="S111" i="7"/>
  <c r="Q98" i="7"/>
  <c r="R21" i="7"/>
  <c r="T102" i="7"/>
  <c r="Y109" i="7"/>
  <c r="U25" i="7"/>
  <c r="AA58" i="7"/>
  <c r="T28" i="7"/>
  <c r="X67" i="7"/>
  <c r="X94" i="7"/>
  <c r="X103" i="7"/>
  <c r="U94" i="7"/>
  <c r="W64" i="7"/>
  <c r="W43" i="7"/>
  <c r="U76" i="7"/>
  <c r="S13" i="7"/>
  <c r="V46" i="7"/>
  <c r="Y6" i="7"/>
  <c r="R80" i="7"/>
  <c r="AA114" i="7"/>
  <c r="V66" i="7"/>
  <c r="W38" i="7"/>
  <c r="AA94" i="7"/>
  <c r="AB36" i="7"/>
  <c r="AA40" i="7"/>
  <c r="Z78" i="7"/>
  <c r="X68" i="7"/>
  <c r="Y107" i="7"/>
  <c r="W69" i="7"/>
  <c r="AA113" i="7"/>
  <c r="T10" i="7"/>
  <c r="V37" i="7"/>
  <c r="Q53" i="7"/>
  <c r="AA61" i="7"/>
  <c r="X102" i="7"/>
  <c r="S109" i="7"/>
  <c r="Z38" i="7"/>
  <c r="W32" i="7"/>
  <c r="W55" i="7"/>
  <c r="X65" i="7"/>
  <c r="Q113" i="7"/>
  <c r="W110" i="7"/>
  <c r="Q13" i="7"/>
  <c r="U111" i="7"/>
  <c r="Z27" i="7"/>
  <c r="AA54" i="7"/>
  <c r="S55" i="7"/>
  <c r="U100" i="7"/>
  <c r="AA53" i="7"/>
  <c r="Y62" i="7"/>
  <c r="S100" i="7"/>
  <c r="U32" i="7"/>
  <c r="V68" i="7"/>
  <c r="AA78" i="7"/>
  <c r="V141" i="7"/>
  <c r="AA18" i="7"/>
  <c r="Y13" i="7"/>
  <c r="Q29" i="7"/>
  <c r="Z29" i="7"/>
  <c r="AA48" i="7"/>
  <c r="Y55" i="7"/>
  <c r="Y84" i="7"/>
  <c r="S53" i="7"/>
  <c r="Y32" i="7"/>
  <c r="Y60" i="7"/>
  <c r="V25" i="7"/>
  <c r="R8" i="7"/>
  <c r="AB115" i="7"/>
  <c r="S31" i="7"/>
  <c r="X96" i="7"/>
  <c r="R98" i="7"/>
  <c r="X115" i="7"/>
  <c r="Z42" i="7"/>
  <c r="AB49" i="7"/>
  <c r="W7" i="7"/>
  <c r="AA19" i="7"/>
  <c r="U85" i="7"/>
  <c r="AB96" i="7"/>
  <c r="X87" i="7"/>
  <c r="Q66" i="7"/>
  <c r="Y94" i="7"/>
  <c r="X56" i="7"/>
  <c r="Y17" i="7"/>
  <c r="Q65" i="7"/>
  <c r="Y93" i="7"/>
  <c r="V30" i="7"/>
  <c r="V64" i="7"/>
  <c r="R65" i="7"/>
  <c r="R62" i="7"/>
  <c r="W82" i="7"/>
  <c r="W85" i="7"/>
  <c r="U67" i="7"/>
  <c r="AA76" i="7"/>
  <c r="V88" i="7"/>
  <c r="T27" i="7"/>
  <c r="V47" i="7"/>
  <c r="AA83" i="7"/>
  <c r="T89" i="7"/>
  <c r="W49" i="7"/>
  <c r="T81" i="7"/>
  <c r="AA86" i="7"/>
  <c r="X85" i="7"/>
  <c r="Q49" i="7"/>
  <c r="V122" i="7"/>
  <c r="W125" i="7"/>
  <c r="V129" i="7"/>
  <c r="X125" i="7"/>
  <c r="AA117" i="7"/>
  <c r="AB125" i="7"/>
  <c r="AA124" i="7"/>
  <c r="R131" i="7"/>
  <c r="Y126" i="7"/>
  <c r="Y121" i="7"/>
  <c r="AB124" i="7"/>
  <c r="U129" i="7"/>
  <c r="Y129" i="7"/>
  <c r="W131" i="7"/>
  <c r="Z125" i="7"/>
  <c r="S118" i="7"/>
  <c r="S125" i="7"/>
  <c r="AB122" i="7"/>
  <c r="AA123" i="7"/>
  <c r="AB119" i="7"/>
  <c r="U130" i="7"/>
  <c r="U121" i="7"/>
  <c r="R124" i="7"/>
  <c r="V119" i="7"/>
  <c r="Q140" i="7"/>
  <c r="R138" i="7"/>
  <c r="AB139" i="7"/>
  <c r="V138" i="7"/>
  <c r="V140" i="7"/>
  <c r="AB132" i="7"/>
  <c r="AA136" i="7"/>
  <c r="S133" i="7"/>
  <c r="Z135" i="7"/>
  <c r="Y137" i="7"/>
  <c r="Y133" i="7"/>
  <c r="Q134" i="7"/>
  <c r="Y134" i="7"/>
  <c r="BF133" i="9"/>
  <c r="BJ134" i="9"/>
  <c r="BA138" i="9"/>
  <c r="BK139" i="9"/>
  <c r="BG118" i="9"/>
  <c r="BH123" i="9"/>
  <c r="BD122" i="9"/>
  <c r="BB124" i="9"/>
  <c r="BK131" i="9"/>
  <c r="BA130" i="9"/>
  <c r="BI42" i="9"/>
  <c r="BA52" i="9"/>
  <c r="BA23" i="9"/>
  <c r="BE35" i="9"/>
  <c r="BE50" i="9"/>
  <c r="BH92" i="9"/>
  <c r="BH81" i="9"/>
  <c r="BI102" i="9"/>
  <c r="BA43" i="9"/>
  <c r="BK48" i="9"/>
  <c r="BC71" i="9"/>
  <c r="BK79" i="9"/>
  <c r="BE85" i="9"/>
  <c r="BI33" i="9"/>
  <c r="BJ21" i="9"/>
  <c r="BH18" i="9"/>
  <c r="BB50" i="9"/>
  <c r="BA63" i="9"/>
  <c r="BI67" i="9"/>
  <c r="BI60" i="9"/>
  <c r="BD45" i="9"/>
  <c r="BG38" i="9"/>
  <c r="BE91" i="9"/>
  <c r="BK94" i="9"/>
  <c r="BD11" i="9"/>
  <c r="BA55" i="9"/>
  <c r="BC12" i="9"/>
  <c r="BK64" i="9"/>
  <c r="BI100" i="9"/>
  <c r="BH53" i="9"/>
  <c r="BI54" i="9"/>
  <c r="BF88" i="9"/>
  <c r="BJ79" i="9"/>
  <c r="BE51" i="9"/>
  <c r="BL133" i="9"/>
  <c r="BC137" i="9"/>
  <c r="BF140" i="9"/>
  <c r="BB121" i="9"/>
  <c r="BG116" i="9"/>
  <c r="BH117" i="9"/>
  <c r="BG122" i="9"/>
  <c r="BH129" i="9"/>
  <c r="BD128" i="9"/>
  <c r="BF19" i="9"/>
  <c r="BF90" i="9"/>
  <c r="BI24" i="9"/>
  <c r="BE40" i="9"/>
  <c r="BB99" i="9"/>
  <c r="BB57" i="9"/>
  <c r="BJ107" i="9"/>
  <c r="BC105" i="9"/>
  <c r="BE114" i="9"/>
  <c r="BE90" i="9"/>
  <c r="BF28" i="9"/>
  <c r="BF46" i="9"/>
  <c r="BH37" i="9"/>
  <c r="BH10" i="9"/>
  <c r="BK12" i="9"/>
  <c r="BK77" i="9"/>
  <c r="BA113" i="9"/>
  <c r="BH27" i="9"/>
  <c r="BI47" i="9"/>
  <c r="BD58" i="9"/>
  <c r="BL54" i="9"/>
  <c r="BF94" i="9"/>
  <c r="BD53" i="9"/>
  <c r="BE103" i="9"/>
  <c r="BL105" i="9"/>
  <c r="BK72" i="9"/>
  <c r="BE79" i="9"/>
  <c r="BC111" i="9"/>
  <c r="BJ44" i="9"/>
  <c r="BF52" i="9"/>
  <c r="BA82" i="9"/>
  <c r="BB21" i="9"/>
  <c r="BD105" i="9"/>
  <c r="BA48" i="9"/>
  <c r="BD72" i="9"/>
  <c r="BL60" i="9"/>
  <c r="BD57" i="9"/>
  <c r="BE77" i="9"/>
  <c r="BF35" i="9"/>
  <c r="BF16" i="9"/>
  <c r="BK26" i="9"/>
  <c r="BD107" i="9"/>
  <c r="BB63" i="9"/>
  <c r="BC13" i="9"/>
  <c r="BI65" i="9"/>
  <c r="BI78" i="9"/>
  <c r="BH35" i="9"/>
  <c r="BG5" i="9"/>
  <c r="BI105" i="9"/>
  <c r="BG137" i="9"/>
  <c r="BK133" i="9"/>
  <c r="BH132" i="9"/>
  <c r="BL116" i="9"/>
  <c r="BB122" i="9"/>
  <c r="BJ130" i="9"/>
  <c r="BB129" i="9"/>
  <c r="BK125" i="9"/>
  <c r="BC119" i="9"/>
  <c r="BJ19" i="9"/>
  <c r="BF98" i="9"/>
  <c r="BB7" i="9"/>
  <c r="BF80" i="9"/>
  <c r="BC60" i="9"/>
  <c r="BF86" i="9"/>
  <c r="BH57" i="9"/>
  <c r="BJ114" i="9"/>
  <c r="BI16" i="9"/>
  <c r="BC21" i="9"/>
  <c r="BD99" i="9"/>
  <c r="BF37" i="9"/>
  <c r="BI93" i="9"/>
  <c r="BG24" i="9"/>
  <c r="BF109" i="9"/>
  <c r="BA105" i="9"/>
  <c r="BH50" i="9"/>
  <c r="BJ67" i="9"/>
  <c r="BJ61" i="9"/>
  <c r="BG11" i="9"/>
  <c r="BD96" i="9"/>
  <c r="BI8" i="9"/>
  <c r="BD44" i="9"/>
  <c r="BF84" i="9"/>
  <c r="BB77" i="9"/>
  <c r="BC64" i="9"/>
  <c r="BC8" i="9"/>
  <c r="BC113" i="9"/>
  <c r="BI46" i="9"/>
  <c r="BD68" i="9"/>
  <c r="BK76" i="9"/>
  <c r="BA84" i="9"/>
  <c r="BA73" i="9"/>
  <c r="BL24" i="9"/>
  <c r="BA72" i="9"/>
  <c r="BL77" i="9"/>
  <c r="BJ82" i="9"/>
  <c r="BL11" i="9"/>
  <c r="BG68" i="9"/>
  <c r="BF100" i="9"/>
  <c r="BE78" i="9"/>
  <c r="BG62" i="9"/>
  <c r="BI56" i="9"/>
  <c r="BH135" i="9"/>
  <c r="BF119" i="9"/>
  <c r="BK117" i="9"/>
  <c r="BH32" i="9"/>
  <c r="BJ87" i="9"/>
  <c r="BI97" i="9"/>
  <c r="BC29" i="9"/>
  <c r="BA18" i="9"/>
  <c r="BB39" i="9"/>
  <c r="BB71" i="9"/>
  <c r="BH85" i="9"/>
  <c r="BL82" i="9"/>
  <c r="BA133" i="9"/>
  <c r="BL136" i="9"/>
  <c r="BE138" i="9"/>
  <c r="BH122" i="9"/>
  <c r="BD119" i="9"/>
  <c r="BK119" i="9"/>
  <c r="BB125" i="9"/>
  <c r="BA118" i="9"/>
  <c r="BG131" i="9"/>
  <c r="BI108" i="9"/>
  <c r="BF101" i="9"/>
  <c r="BH69" i="9"/>
  <c r="BF96" i="9"/>
  <c r="BI34" i="9"/>
  <c r="BJ88" i="9"/>
  <c r="BA102" i="9"/>
  <c r="BJ81" i="9"/>
  <c r="BF53" i="9"/>
  <c r="BF62" i="9"/>
  <c r="BL81" i="9"/>
  <c r="BA7" i="9"/>
  <c r="BB69" i="9"/>
  <c r="BG58" i="9"/>
  <c r="BC40" i="9"/>
  <c r="BK87" i="9"/>
  <c r="BC53" i="9"/>
  <c r="BG12" i="9"/>
  <c r="BB51" i="9"/>
  <c r="BB89" i="9"/>
  <c r="BH45" i="9"/>
  <c r="BB62" i="9"/>
  <c r="BK112" i="9"/>
  <c r="BC27" i="9"/>
  <c r="BK10" i="9"/>
  <c r="BE74" i="9"/>
  <c r="BB16" i="9"/>
  <c r="BH44" i="9"/>
  <c r="BJ33" i="9"/>
  <c r="BC104" i="9"/>
  <c r="BL10" i="9"/>
  <c r="BF6" i="9"/>
  <c r="BJ31" i="9"/>
  <c r="BB109" i="9"/>
  <c r="BB96" i="9"/>
  <c r="BE13" i="9"/>
  <c r="BD114" i="9"/>
  <c r="BL16" i="9"/>
  <c r="BH71" i="9"/>
  <c r="BF21" i="9"/>
  <c r="BF56" i="9"/>
  <c r="BA127" i="9"/>
  <c r="BK20" i="9"/>
  <c r="BG77" i="9"/>
  <c r="BF11" i="9"/>
  <c r="BK67" i="9"/>
  <c r="BG71" i="9"/>
  <c r="BE137" i="9"/>
  <c r="BD135" i="9"/>
  <c r="BG132" i="9"/>
  <c r="BH139" i="9"/>
  <c r="BF117" i="9"/>
  <c r="BJ126" i="9"/>
  <c r="BA126" i="9"/>
  <c r="BE128" i="9"/>
  <c r="BI128" i="9"/>
  <c r="BG130" i="9"/>
  <c r="BF78" i="9"/>
  <c r="BJ111" i="9"/>
  <c r="BJ94" i="9"/>
  <c r="BI94" i="9"/>
  <c r="BI104" i="9"/>
  <c r="BE36" i="9"/>
  <c r="BE61" i="9"/>
  <c r="BG50" i="9"/>
  <c r="BK36" i="9"/>
  <c r="BF20" i="9"/>
  <c r="BH114" i="9"/>
  <c r="BA141" i="9"/>
  <c r="BC68" i="9"/>
  <c r="BG41" i="9"/>
  <c r="BH6" i="9"/>
  <c r="BJ69" i="9"/>
  <c r="BI114" i="9"/>
  <c r="BJ104" i="9"/>
  <c r="BE99" i="9"/>
  <c r="BD65" i="9"/>
  <c r="BD67" i="9"/>
  <c r="BL22" i="9"/>
  <c r="BC39" i="9"/>
  <c r="BL95" i="9"/>
  <c r="BD48" i="9"/>
  <c r="BF85" i="9"/>
  <c r="BJ110" i="9"/>
  <c r="BI50" i="9"/>
  <c r="BL35" i="9"/>
  <c r="BI82" i="9"/>
  <c r="BK30" i="9"/>
  <c r="BD38" i="9"/>
  <c r="BD103" i="9"/>
  <c r="BL99" i="9"/>
  <c r="BK109" i="9"/>
  <c r="BK81" i="9"/>
  <c r="BH100" i="9"/>
  <c r="BE18" i="9"/>
  <c r="BF79" i="9"/>
  <c r="BK141" i="9"/>
  <c r="BG104" i="9"/>
  <c r="BI20" i="9"/>
  <c r="BH119" i="9"/>
  <c r="BA129" i="9"/>
  <c r="BE15" i="9"/>
  <c r="BC76" i="9"/>
  <c r="BA37" i="9"/>
  <c r="BD46" i="9"/>
  <c r="BJ28" i="9"/>
  <c r="BC25" i="9"/>
  <c r="BG93" i="9"/>
  <c r="BD85" i="9"/>
  <c r="BA134" i="9"/>
  <c r="BH138" i="9"/>
  <c r="BF138" i="9"/>
  <c r="BC117" i="9"/>
  <c r="BA120" i="9"/>
  <c r="BK118" i="9"/>
  <c r="BF131" i="9"/>
  <c r="BG128" i="9"/>
  <c r="BE125" i="9"/>
  <c r="BD56" i="9"/>
  <c r="BA91" i="9"/>
  <c r="BG13" i="9"/>
  <c r="BI13" i="9"/>
  <c r="BF72" i="9"/>
  <c r="BE53" i="9"/>
  <c r="BC57" i="9"/>
  <c r="BH90" i="9"/>
  <c r="BF82" i="9"/>
  <c r="BA78" i="9"/>
  <c r="BC33" i="9"/>
  <c r="BA60" i="9"/>
  <c r="BB81" i="9"/>
  <c r="BG107" i="9"/>
  <c r="BE52" i="9"/>
  <c r="BI63" i="9"/>
  <c r="BC81" i="9"/>
  <c r="BF26" i="9"/>
  <c r="BK82" i="9"/>
  <c r="BI141" i="9"/>
  <c r="BF102" i="9"/>
  <c r="BD61" i="9"/>
  <c r="BC30" i="9"/>
  <c r="BB8" i="9"/>
  <c r="BH113" i="9"/>
  <c r="BJ27" i="9"/>
  <c r="BC78" i="9"/>
  <c r="BE141" i="9"/>
  <c r="BK7" i="9"/>
  <c r="BE21" i="9"/>
  <c r="BE95" i="9"/>
  <c r="BF58" i="9"/>
  <c r="BC11" i="9"/>
  <c r="BF5" i="9"/>
  <c r="BD80" i="9"/>
  <c r="BD78" i="9"/>
  <c r="BI40" i="9"/>
  <c r="BD82" i="9"/>
  <c r="BD47" i="9"/>
  <c r="BE83" i="9"/>
  <c r="BB73" i="9"/>
  <c r="BH16" i="9"/>
  <c r="BK138" i="9"/>
  <c r="BF128" i="9"/>
  <c r="BC131" i="9"/>
  <c r="BI95" i="9"/>
  <c r="BJ84" i="9"/>
  <c r="BG83" i="9"/>
  <c r="BL63" i="9"/>
  <c r="BE84" i="9"/>
  <c r="BL9" i="9"/>
  <c r="BK14" i="9"/>
  <c r="BB37" i="9"/>
  <c r="BH136" i="9"/>
  <c r="BC136" i="9"/>
  <c r="BD138" i="9"/>
  <c r="BD120" i="9"/>
  <c r="BD125" i="9"/>
  <c r="BB120" i="9"/>
  <c r="BL119" i="9"/>
  <c r="BD127" i="9"/>
  <c r="BE130" i="9"/>
  <c r="BL19" i="9"/>
  <c r="BA66" i="9"/>
  <c r="BA75" i="9"/>
  <c r="BF92" i="9"/>
  <c r="BG36" i="9"/>
  <c r="BH21" i="9"/>
  <c r="BH33" i="9"/>
  <c r="BA110" i="9"/>
  <c r="BH54" i="9"/>
  <c r="BL25" i="9"/>
  <c r="BE29" i="9"/>
  <c r="BJ52" i="9"/>
  <c r="BH106" i="9"/>
  <c r="BG57" i="9"/>
  <c r="BI23" i="9"/>
  <c r="BJ112" i="9"/>
  <c r="BB25" i="9"/>
  <c r="BC24" i="9"/>
  <c r="BA90" i="9"/>
  <c r="BI80" i="9"/>
  <c r="BJ5" i="9"/>
  <c r="BA24" i="9"/>
  <c r="BC77" i="9"/>
  <c r="BF7" i="9"/>
  <c r="BA27" i="9"/>
  <c r="BL112" i="9"/>
  <c r="BL101" i="9"/>
  <c r="BE68" i="9"/>
  <c r="BD91" i="9"/>
  <c r="BD6" i="9"/>
  <c r="BL7" i="9"/>
  <c r="BG84" i="9"/>
  <c r="BG67" i="9"/>
  <c r="BL89" i="9"/>
  <c r="BJ71" i="9"/>
  <c r="BI76" i="9"/>
  <c r="BD24" i="9"/>
  <c r="BL86" i="9"/>
  <c r="BC100" i="9"/>
  <c r="BH83" i="9"/>
  <c r="BC74" i="9"/>
  <c r="BE7" i="9"/>
  <c r="BL29" i="9"/>
  <c r="BL75" i="9"/>
  <c r="BF112" i="9"/>
  <c r="BA80" i="9"/>
  <c r="BG102" i="9"/>
  <c r="BJ91" i="9"/>
  <c r="BJ36" i="9"/>
  <c r="BB94" i="9"/>
  <c r="BE69" i="9"/>
  <c r="BF36" i="9"/>
  <c r="BL91" i="9"/>
  <c r="BE100" i="9"/>
  <c r="BA36" i="9"/>
  <c r="T17" i="7"/>
  <c r="R51" i="7"/>
  <c r="R52" i="7"/>
  <c r="X29" i="7"/>
  <c r="AB63" i="7"/>
  <c r="Z28" i="7"/>
  <c r="Y30" i="7"/>
  <c r="T109" i="7"/>
  <c r="Q35" i="7"/>
  <c r="R141" i="7"/>
  <c r="AA28" i="7"/>
  <c r="V51" i="7"/>
  <c r="Z8" i="7"/>
  <c r="Y61" i="7"/>
  <c r="Z67" i="7"/>
  <c r="T115" i="7"/>
  <c r="AA57" i="7"/>
  <c r="S93" i="7"/>
  <c r="AB99" i="7"/>
  <c r="T42" i="7"/>
  <c r="V93" i="7"/>
  <c r="Y53" i="7"/>
  <c r="V90" i="7"/>
  <c r="Q30" i="7"/>
  <c r="Y96" i="7"/>
  <c r="U38" i="7"/>
  <c r="Z9" i="7"/>
  <c r="R111" i="7"/>
  <c r="V12" i="7"/>
  <c r="R115" i="7"/>
  <c r="R28" i="7"/>
  <c r="U84" i="7"/>
  <c r="V75" i="7"/>
  <c r="U73" i="7"/>
  <c r="AA50" i="7"/>
  <c r="Z34" i="7"/>
  <c r="Y68" i="7"/>
  <c r="R44" i="7"/>
  <c r="V91" i="7"/>
  <c r="U10" i="7"/>
  <c r="Y56" i="7"/>
  <c r="AB82" i="7"/>
  <c r="Y39" i="7"/>
  <c r="V84" i="7"/>
  <c r="AB50" i="7"/>
  <c r="AA11" i="7"/>
  <c r="Z43" i="7"/>
  <c r="Z41" i="7"/>
  <c r="R70" i="7"/>
  <c r="AB81" i="7"/>
  <c r="AB94" i="7"/>
  <c r="Y33" i="7"/>
  <c r="X50" i="7"/>
  <c r="Y43" i="7"/>
  <c r="X88" i="7"/>
  <c r="AA102" i="7"/>
  <c r="R39" i="7"/>
  <c r="AA56" i="7"/>
  <c r="AB61" i="7"/>
  <c r="T66" i="7"/>
  <c r="Z31" i="7"/>
  <c r="AB84" i="7"/>
  <c r="T51" i="7"/>
  <c r="AB141" i="7"/>
  <c r="W35" i="7"/>
  <c r="V104" i="7"/>
  <c r="U18" i="7"/>
  <c r="AA20" i="7"/>
  <c r="Z26" i="7"/>
  <c r="V57" i="7"/>
  <c r="Y98" i="7"/>
  <c r="AB78" i="7"/>
  <c r="Z25" i="7"/>
  <c r="Q105" i="7"/>
  <c r="R90" i="7"/>
  <c r="AA80" i="7"/>
  <c r="R55" i="7"/>
  <c r="V60" i="7"/>
  <c r="V85" i="7"/>
  <c r="R86" i="7"/>
  <c r="X53" i="7"/>
  <c r="W54" i="7"/>
  <c r="W80" i="7"/>
  <c r="T26" i="7"/>
  <c r="X71" i="7"/>
  <c r="S75" i="7"/>
  <c r="T99" i="7"/>
  <c r="V50" i="7"/>
  <c r="Z47" i="7"/>
  <c r="T98" i="7"/>
  <c r="S91" i="7"/>
  <c r="U36" i="7"/>
  <c r="X90" i="7"/>
  <c r="U58" i="7"/>
  <c r="W45" i="7"/>
  <c r="Y85" i="7"/>
  <c r="Z109" i="7"/>
  <c r="Q68" i="7"/>
  <c r="V67" i="7"/>
  <c r="X101" i="7"/>
  <c r="AA67" i="7"/>
  <c r="Z23" i="7"/>
  <c r="Y50" i="7"/>
  <c r="R14" i="7"/>
  <c r="T103" i="7"/>
  <c r="T80" i="7"/>
  <c r="AA70" i="7"/>
  <c r="AB83" i="7"/>
  <c r="Q46" i="7"/>
  <c r="Y21" i="7"/>
  <c r="X51" i="7"/>
  <c r="X113" i="7"/>
  <c r="V22" i="7"/>
  <c r="X32" i="7"/>
  <c r="Y34" i="7"/>
  <c r="R72" i="7"/>
  <c r="Q76" i="7"/>
  <c r="V77" i="7"/>
  <c r="W106" i="7"/>
  <c r="AA87" i="7"/>
  <c r="W12" i="7"/>
  <c r="S48" i="7"/>
  <c r="T61" i="7"/>
  <c r="U103" i="7"/>
  <c r="AB91" i="7"/>
  <c r="AA71" i="7"/>
  <c r="Q111" i="7"/>
  <c r="T38" i="7"/>
  <c r="Q48" i="7"/>
  <c r="AB60" i="7"/>
  <c r="AA34" i="7"/>
  <c r="AA32" i="7"/>
  <c r="Y31" i="7"/>
  <c r="W42" i="7"/>
  <c r="Z44" i="7"/>
  <c r="U59" i="7"/>
  <c r="S116" i="7"/>
  <c r="T129" i="7"/>
  <c r="AB121" i="7"/>
  <c r="W130" i="7"/>
  <c r="S126" i="7"/>
  <c r="X130" i="7"/>
  <c r="S124" i="7"/>
  <c r="AB128" i="7"/>
  <c r="AB131" i="7"/>
  <c r="V117" i="7"/>
  <c r="Q124" i="7"/>
  <c r="T124" i="7"/>
  <c r="U127" i="7"/>
  <c r="Z121" i="7"/>
  <c r="V123" i="7"/>
  <c r="AB116" i="7"/>
  <c r="R126" i="7"/>
  <c r="V131" i="7"/>
  <c r="Y123" i="7"/>
  <c r="T121" i="7"/>
  <c r="S127" i="7"/>
  <c r="S122" i="7"/>
  <c r="V128" i="7"/>
  <c r="T127" i="7"/>
  <c r="S132" i="7"/>
  <c r="W132" i="7"/>
  <c r="Y132" i="7"/>
  <c r="Q139" i="7"/>
  <c r="R140" i="7"/>
  <c r="S138" i="7"/>
  <c r="U133" i="7"/>
  <c r="S136" i="7"/>
  <c r="S137" i="7"/>
  <c r="AA133" i="7"/>
  <c r="R136" i="7"/>
  <c r="T135" i="7"/>
  <c r="R133" i="7"/>
  <c r="Z133" i="7"/>
  <c r="U107" i="7"/>
  <c r="AB54" i="7"/>
  <c r="Q40" i="7"/>
  <c r="X98" i="7"/>
  <c r="X47" i="7"/>
  <c r="U26" i="7"/>
  <c r="X55" i="7"/>
  <c r="T56" i="7"/>
  <c r="X82" i="7"/>
  <c r="U49" i="7"/>
  <c r="T54" i="7"/>
  <c r="AA31" i="7"/>
  <c r="U43" i="7"/>
  <c r="V41" i="7"/>
  <c r="Y67" i="7"/>
  <c r="T75" i="7"/>
  <c r="T23" i="7"/>
  <c r="T74" i="7"/>
  <c r="AB37" i="7"/>
  <c r="U16" i="7"/>
  <c r="W95" i="7"/>
  <c r="M12" i="7"/>
  <c r="BI12" i="7" s="1"/>
  <c r="S56" i="7"/>
  <c r="Y42" i="7"/>
  <c r="R26" i="7"/>
  <c r="Q5" i="7"/>
  <c r="X5" i="7"/>
  <c r="T14" i="7"/>
  <c r="Q14" i="7"/>
  <c r="R57" i="7"/>
  <c r="Z60" i="7"/>
  <c r="U34" i="7"/>
  <c r="Z113" i="7"/>
  <c r="W107" i="7"/>
  <c r="AA52" i="7"/>
  <c r="AB40" i="7"/>
  <c r="W94" i="7"/>
  <c r="Y49" i="7"/>
  <c r="Y99" i="7"/>
  <c r="W34" i="7"/>
  <c r="S78" i="7"/>
  <c r="Z63" i="7"/>
  <c r="S66" i="7"/>
  <c r="AA91" i="7"/>
  <c r="AA46" i="7"/>
  <c r="AB87" i="7"/>
  <c r="S84" i="7"/>
  <c r="V56" i="7"/>
  <c r="T107" i="7"/>
  <c r="S92" i="7"/>
  <c r="AB75" i="7"/>
  <c r="AA88" i="7"/>
  <c r="Z103" i="7"/>
  <c r="Z90" i="7"/>
  <c r="S99" i="7"/>
  <c r="Y81" i="7"/>
  <c r="Q109" i="7"/>
  <c r="Z6" i="7"/>
  <c r="V11" i="7"/>
  <c r="S24" i="7"/>
  <c r="S83" i="7"/>
  <c r="Y8" i="7"/>
  <c r="T53" i="7"/>
  <c r="R56" i="7"/>
  <c r="R13" i="7"/>
  <c r="S110" i="7"/>
  <c r="T33" i="7"/>
  <c r="X62" i="7"/>
  <c r="AA92" i="7"/>
  <c r="T114" i="7"/>
  <c r="Z66" i="7"/>
  <c r="U48" i="7"/>
  <c r="U64" i="7"/>
  <c r="U27" i="7"/>
  <c r="AA37" i="7"/>
  <c r="W36" i="7"/>
  <c r="X17" i="7"/>
  <c r="X109" i="7"/>
  <c r="U75" i="7"/>
  <c r="S33" i="7"/>
  <c r="Z12" i="7"/>
  <c r="Q39" i="7"/>
  <c r="AA68" i="7"/>
  <c r="Y141" i="7"/>
  <c r="R17" i="7"/>
  <c r="T34" i="7"/>
  <c r="AA106" i="7"/>
  <c r="R30" i="7"/>
  <c r="S25" i="7"/>
  <c r="AA14" i="7"/>
  <c r="R96" i="7"/>
  <c r="AB11" i="7"/>
  <c r="V113" i="7"/>
  <c r="Y52" i="7"/>
  <c r="Y92" i="7"/>
  <c r="V115" i="7"/>
  <c r="U72" i="7"/>
  <c r="AB86" i="7"/>
  <c r="AA65" i="7"/>
  <c r="R102" i="7"/>
  <c r="V13" i="7"/>
  <c r="V99" i="7"/>
  <c r="Z64" i="7"/>
  <c r="X106" i="7"/>
  <c r="X77" i="7"/>
  <c r="S73" i="7"/>
  <c r="Q90" i="7"/>
  <c r="R75" i="7"/>
  <c r="T13" i="7"/>
  <c r="U88" i="7"/>
  <c r="Z74" i="7"/>
  <c r="AB80" i="7"/>
  <c r="AB88" i="7"/>
  <c r="V103" i="7"/>
  <c r="T72" i="7"/>
  <c r="U14" i="7"/>
  <c r="S18" i="7"/>
  <c r="T62" i="7"/>
  <c r="AA115" i="7"/>
  <c r="Z36" i="7"/>
  <c r="Z94" i="7"/>
  <c r="U53" i="7"/>
  <c r="Y102" i="7"/>
  <c r="V33" i="7"/>
  <c r="AA110" i="7"/>
  <c r="W58" i="7"/>
  <c r="Y11" i="7"/>
  <c r="R29" i="7"/>
  <c r="T46" i="7"/>
  <c r="X72" i="7"/>
  <c r="AB6" i="7"/>
  <c r="U9" i="7"/>
  <c r="Z33" i="7"/>
  <c r="Y82" i="7"/>
  <c r="T31" i="7"/>
  <c r="S20" i="7"/>
  <c r="R84" i="7"/>
  <c r="Y64" i="7"/>
  <c r="Q106" i="7"/>
  <c r="Z73" i="7"/>
  <c r="T30" i="7"/>
  <c r="U78" i="7"/>
  <c r="X69" i="7"/>
  <c r="S60" i="7"/>
  <c r="V70" i="7"/>
  <c r="S105" i="7"/>
  <c r="Q79" i="7"/>
  <c r="S51" i="7"/>
  <c r="AA16" i="7"/>
  <c r="X30" i="7"/>
  <c r="T36" i="7"/>
  <c r="S52" i="7"/>
  <c r="T12" i="7"/>
  <c r="W109" i="7"/>
  <c r="R16" i="7"/>
  <c r="R49" i="7"/>
  <c r="T141" i="7"/>
  <c r="T84" i="7"/>
  <c r="R91" i="7"/>
  <c r="V110" i="7"/>
  <c r="AB44" i="7"/>
  <c r="AB21" i="7"/>
  <c r="AA62" i="7"/>
  <c r="X9" i="7"/>
  <c r="S113" i="7"/>
  <c r="AA69" i="7"/>
  <c r="Q91" i="7"/>
  <c r="W66" i="7"/>
  <c r="Q99" i="7"/>
  <c r="Z16" i="7"/>
  <c r="X104" i="7"/>
  <c r="X107" i="7"/>
  <c r="AB58" i="7"/>
  <c r="W115" i="7"/>
  <c r="R24" i="7"/>
  <c r="Z49" i="7"/>
  <c r="R46" i="7"/>
  <c r="R103" i="7"/>
  <c r="R67" i="7"/>
  <c r="U95" i="7"/>
  <c r="Q73" i="7"/>
  <c r="X86" i="7"/>
  <c r="R11" i="7"/>
  <c r="AB51" i="7"/>
  <c r="AB98" i="7"/>
  <c r="Y38" i="7"/>
  <c r="U99" i="7"/>
  <c r="S104" i="7"/>
  <c r="Z92" i="7"/>
  <c r="T120" i="7"/>
  <c r="X117" i="7"/>
  <c r="AA128" i="7"/>
  <c r="W120" i="7"/>
  <c r="Q131" i="7"/>
  <c r="X128" i="7"/>
  <c r="X123" i="7"/>
  <c r="W126" i="7"/>
  <c r="Q130" i="7"/>
  <c r="W119" i="7"/>
  <c r="T116" i="7"/>
  <c r="R130" i="7"/>
  <c r="AA125" i="7"/>
  <c r="X116" i="7"/>
  <c r="AA120" i="7"/>
  <c r="R117" i="7"/>
  <c r="X131" i="7"/>
  <c r="W129" i="7"/>
  <c r="S130" i="7"/>
  <c r="Q120" i="7"/>
  <c r="S123" i="7"/>
  <c r="U125" i="7"/>
  <c r="V121" i="7"/>
  <c r="V127" i="7"/>
  <c r="Y138" i="7"/>
  <c r="T140" i="7"/>
  <c r="X140" i="7"/>
  <c r="U138" i="7"/>
  <c r="X139" i="7"/>
  <c r="Z138" i="7"/>
  <c r="V133" i="7"/>
  <c r="U134" i="7"/>
  <c r="R134" i="7"/>
  <c r="AA137" i="7"/>
  <c r="S134" i="7"/>
  <c r="Z136" i="7"/>
  <c r="R137" i="7"/>
  <c r="Z137" i="7"/>
  <c r="BG135" i="9"/>
  <c r="BD136" i="9"/>
  <c r="BI139" i="9"/>
  <c r="BK116" i="9"/>
  <c r="BA121" i="9"/>
  <c r="BL129" i="9"/>
  <c r="BA128" i="9"/>
  <c r="BL121" i="9"/>
  <c r="BI127" i="9"/>
  <c r="BI19" i="9"/>
  <c r="BL109" i="9"/>
  <c r="BK18" i="9"/>
  <c r="BF23" i="9"/>
  <c r="BA30" i="9"/>
  <c r="BG81" i="9"/>
  <c r="BH48" i="9"/>
  <c r="BH20" i="9"/>
  <c r="BJ16" i="9"/>
  <c r="BC42" i="9"/>
  <c r="BE58" i="9"/>
  <c r="BJ20" i="9"/>
  <c r="BL94" i="9"/>
  <c r="BG55" i="9"/>
  <c r="BG92" i="9"/>
  <c r="BA44" i="9"/>
  <c r="BH23" i="9"/>
  <c r="BC92" i="9"/>
  <c r="BF87" i="9"/>
  <c r="BA17" i="9"/>
  <c r="BC28" i="9"/>
  <c r="BJ102" i="9"/>
  <c r="BC72" i="9"/>
  <c r="BG29" i="9"/>
  <c r="BB46" i="9"/>
  <c r="BG34" i="9"/>
  <c r="BL115" i="9"/>
  <c r="BD110" i="9"/>
  <c r="BC89" i="9"/>
  <c r="BB54" i="9"/>
  <c r="BJ34" i="9"/>
  <c r="BL56" i="9"/>
  <c r="BD31" i="9"/>
  <c r="BB10" i="9"/>
  <c r="BE134" i="9"/>
  <c r="BA136" i="9"/>
  <c r="BG138" i="9"/>
  <c r="BC140" i="9"/>
  <c r="BE118" i="9"/>
  <c r="BL124" i="9"/>
  <c r="BH124" i="9"/>
  <c r="BC128" i="9"/>
  <c r="BG121" i="9"/>
  <c r="BB116" i="9"/>
  <c r="BL97" i="9"/>
  <c r="BA31" i="9"/>
  <c r="BJ8" i="9"/>
  <c r="BA95" i="9"/>
  <c r="BA71" i="9"/>
  <c r="BF13" i="9"/>
  <c r="BH75" i="9"/>
  <c r="BI88" i="9"/>
  <c r="BC47" i="9"/>
  <c r="BA65" i="9"/>
  <c r="BF27" i="9"/>
  <c r="BB32" i="9"/>
  <c r="BJ73" i="9"/>
  <c r="BJ68" i="9"/>
  <c r="BA8" i="9"/>
  <c r="BB6" i="9"/>
  <c r="BE109" i="9"/>
  <c r="BI86" i="9"/>
  <c r="BB65" i="9"/>
  <c r="BB59" i="9"/>
  <c r="BC9" i="9"/>
  <c r="BH94" i="9"/>
  <c r="BK45" i="9"/>
  <c r="BE72" i="9"/>
  <c r="BA112" i="9"/>
  <c r="BF50" i="9"/>
  <c r="BG56" i="9"/>
  <c r="BK50" i="9"/>
  <c r="BL104" i="9"/>
  <c r="BH31" i="9"/>
  <c r="BJ97" i="9"/>
  <c r="BI22" i="9"/>
  <c r="BB106" i="9"/>
  <c r="BD95" i="9"/>
  <c r="BG16" i="9"/>
  <c r="BL37" i="9"/>
  <c r="BB66" i="9"/>
  <c r="BJ13" i="9"/>
  <c r="BJ53" i="9"/>
  <c r="BI112" i="9"/>
  <c r="BI37" i="9"/>
  <c r="BJ133" i="9"/>
  <c r="BJ7" i="9"/>
  <c r="BB42" i="9"/>
  <c r="BL58" i="9"/>
  <c r="BK99" i="9"/>
  <c r="BA20" i="9"/>
  <c r="BK103" i="9"/>
  <c r="BE39" i="9"/>
  <c r="BL137" i="9"/>
  <c r="BK137" i="9"/>
  <c r="BJ132" i="9"/>
  <c r="BJ121" i="9"/>
  <c r="BB118" i="9"/>
  <c r="BL118" i="9"/>
  <c r="BK124" i="9"/>
  <c r="BE117" i="9"/>
  <c r="BB131" i="9"/>
  <c r="BG19" i="9"/>
  <c r="BJ77" i="9"/>
  <c r="BI110" i="9"/>
  <c r="BG64" i="9"/>
  <c r="BJ24" i="9"/>
  <c r="BH102" i="9"/>
  <c r="BI66" i="9"/>
  <c r="BH109" i="9"/>
  <c r="BB113" i="9"/>
  <c r="BJ86" i="9"/>
  <c r="BG96" i="9"/>
  <c r="BI73" i="9"/>
  <c r="BG106" i="9"/>
  <c r="BE54" i="9"/>
  <c r="BI84" i="9"/>
  <c r="BG52" i="9"/>
  <c r="BF32" i="9"/>
  <c r="BI111" i="9"/>
  <c r="BJ62" i="9"/>
  <c r="BG94" i="9"/>
  <c r="BB88" i="9"/>
  <c r="BB55" i="9"/>
  <c r="BL45" i="9"/>
  <c r="BC63" i="9"/>
  <c r="BD34" i="9"/>
  <c r="BC23" i="9"/>
  <c r="BA88" i="9"/>
  <c r="BL100" i="9"/>
  <c r="BK40" i="9"/>
  <c r="BH14" i="9"/>
  <c r="BD33" i="9"/>
  <c r="BE47" i="9"/>
  <c r="BI68" i="9"/>
  <c r="BD32" i="9"/>
  <c r="BA62" i="9"/>
  <c r="BK104" i="9"/>
  <c r="BB5" i="9"/>
  <c r="BF38" i="9"/>
  <c r="BE10" i="9"/>
  <c r="BE115" i="9"/>
  <c r="BD10" i="9"/>
  <c r="BG114" i="9"/>
  <c r="BL98" i="9"/>
  <c r="BJ137" i="9"/>
  <c r="BF118" i="9"/>
  <c r="BH130" i="9"/>
  <c r="BF59" i="9"/>
  <c r="BG39" i="9"/>
  <c r="BJ76" i="9"/>
  <c r="BG95" i="9"/>
  <c r="BF66" i="9"/>
  <c r="BE12" i="9"/>
  <c r="BC69" i="9"/>
  <c r="BD51" i="9"/>
  <c r="BE136" i="9"/>
  <c r="BI137" i="9"/>
  <c r="BD132" i="9"/>
  <c r="BI140" i="9"/>
  <c r="BL117" i="9"/>
  <c r="BC118" i="9"/>
  <c r="BE126" i="9"/>
  <c r="BE129" i="9"/>
  <c r="BH125" i="9"/>
  <c r="BL122" i="9"/>
  <c r="BK47" i="9"/>
  <c r="BK11" i="9"/>
  <c r="BK27" i="9"/>
  <c r="BJ40" i="9"/>
  <c r="BK15" i="9"/>
  <c r="BJ90" i="9"/>
  <c r="BI69" i="9"/>
  <c r="BE76" i="9"/>
  <c r="BF14" i="9"/>
  <c r="BI98" i="9"/>
  <c r="BJ50" i="9"/>
  <c r="BG70" i="9"/>
  <c r="BE60" i="9"/>
  <c r="BE24" i="9"/>
  <c r="BD79" i="9"/>
  <c r="BG65" i="9"/>
  <c r="BB92" i="9"/>
  <c r="BG113" i="9"/>
  <c r="BL47" i="9"/>
  <c r="BD5" i="9"/>
  <c r="BI7" i="9"/>
  <c r="BK89" i="9"/>
  <c r="BE49" i="9"/>
  <c r="BF83" i="9"/>
  <c r="BA9" i="9"/>
  <c r="BF39" i="9"/>
  <c r="BE93" i="9"/>
  <c r="BE45" i="9"/>
  <c r="BF106" i="9"/>
  <c r="BF55" i="9"/>
  <c r="BL79" i="9"/>
  <c r="BI77" i="9"/>
  <c r="BF22" i="9"/>
  <c r="BD60" i="9"/>
  <c r="BD70" i="9"/>
  <c r="BC49" i="9"/>
  <c r="BD26" i="9"/>
  <c r="BL93" i="9"/>
  <c r="BJ47" i="9"/>
  <c r="BH64" i="9"/>
  <c r="BL38" i="9"/>
  <c r="BD123" i="9"/>
  <c r="BG15" i="9"/>
  <c r="BB111" i="9"/>
  <c r="BG115" i="9"/>
  <c r="BK106" i="9"/>
  <c r="BK97" i="9"/>
  <c r="BF137" i="9"/>
  <c r="BJ136" i="9"/>
  <c r="BB139" i="9"/>
  <c r="BJ117" i="9"/>
  <c r="BB123" i="9"/>
  <c r="BJ116" i="9"/>
  <c r="BD130" i="9"/>
  <c r="BB127" i="9"/>
  <c r="BC126" i="9"/>
  <c r="BH19" i="9"/>
  <c r="BA115" i="9"/>
  <c r="BD98" i="9"/>
  <c r="BL15" i="9"/>
  <c r="BE64" i="9"/>
  <c r="BH49" i="9"/>
  <c r="BA99" i="9"/>
  <c r="BE38" i="9"/>
  <c r="BA97" i="9"/>
  <c r="BG31" i="9"/>
  <c r="BI57" i="9"/>
  <c r="BB12" i="9"/>
  <c r="BJ89" i="9"/>
  <c r="BA42" i="9"/>
  <c r="BA16" i="9"/>
  <c r="BF30" i="9"/>
  <c r="BJ18" i="9"/>
  <c r="BF105" i="9"/>
  <c r="BE92" i="9"/>
  <c r="BB28" i="9"/>
  <c r="BC52" i="9"/>
  <c r="BA13" i="9"/>
  <c r="BB17" i="9"/>
  <c r="BL65" i="9"/>
  <c r="BE88" i="9"/>
  <c r="BG27" i="9"/>
  <c r="BE9" i="9"/>
  <c r="BD108" i="9"/>
  <c r="BB49" i="9"/>
  <c r="BA104" i="9"/>
  <c r="BG99" i="9"/>
  <c r="BL74" i="9"/>
  <c r="BH62" i="9"/>
  <c r="BD84" i="9"/>
  <c r="BB44" i="9"/>
  <c r="BE66" i="9"/>
  <c r="BL50" i="9"/>
  <c r="BK101" i="9"/>
  <c r="BD42" i="9"/>
  <c r="BL44" i="9"/>
  <c r="BE32" i="9"/>
  <c r="BI92" i="9"/>
  <c r="BG133" i="9"/>
  <c r="BE121" i="9"/>
  <c r="BK127" i="9"/>
  <c r="BF18" i="9"/>
  <c r="BG9" i="9"/>
  <c r="BG103" i="9"/>
  <c r="BE112" i="9"/>
  <c r="BI9" i="9"/>
  <c r="BD74" i="9"/>
  <c r="BB43" i="9"/>
  <c r="BD133" i="9"/>
  <c r="BB133" i="9"/>
  <c r="BC138" i="9"/>
  <c r="BL138" i="9"/>
  <c r="BJ118" i="9"/>
  <c r="BH127" i="9"/>
  <c r="BL126" i="9"/>
  <c r="BG129" i="9"/>
  <c r="BK130" i="9"/>
  <c r="BI129" i="9"/>
  <c r="BI36" i="9"/>
  <c r="BE97" i="9"/>
  <c r="BC17" i="9"/>
  <c r="BJ51" i="9"/>
  <c r="BJ15" i="9"/>
  <c r="BE87" i="9"/>
  <c r="BG72" i="9"/>
  <c r="BC99" i="9"/>
  <c r="BE75" i="9"/>
  <c r="BD92" i="9"/>
  <c r="BJ55" i="9"/>
  <c r="BJ113" i="9"/>
  <c r="BF31" i="9"/>
  <c r="BH77" i="9"/>
  <c r="BH65" i="9"/>
  <c r="BG10" i="9"/>
  <c r="BB115" i="9"/>
  <c r="BH41" i="9"/>
  <c r="BB141" i="9"/>
  <c r="BH88" i="9"/>
  <c r="BI58" i="9"/>
  <c r="BA22" i="9"/>
  <c r="BK74" i="9"/>
  <c r="BF75" i="9"/>
  <c r="BF73" i="9"/>
  <c r="BD100" i="9"/>
  <c r="BF10" i="9"/>
  <c r="BK71" i="9"/>
  <c r="BD37" i="9"/>
  <c r="BB38" i="9"/>
  <c r="BL33" i="9"/>
  <c r="BB52" i="9"/>
  <c r="BA89" i="9"/>
  <c r="BD102" i="9"/>
  <c r="BG112" i="9"/>
  <c r="BG69" i="9"/>
  <c r="BK5" i="9"/>
  <c r="BH46" i="9"/>
  <c r="BB100" i="9"/>
  <c r="BF93" i="9"/>
  <c r="BA34" i="9"/>
  <c r="BK66" i="9"/>
  <c r="BK140" i="9"/>
  <c r="BJ122" i="9"/>
  <c r="BC130" i="9"/>
  <c r="BJ45" i="9"/>
  <c r="BF48" i="9"/>
  <c r="BJ99" i="9"/>
  <c r="BB101" i="9"/>
  <c r="BK35" i="9"/>
  <c r="BD93" i="9"/>
  <c r="BI107" i="9"/>
  <c r="BD62" i="9"/>
  <c r="BA135" i="9"/>
  <c r="BC132" i="9"/>
  <c r="BJ139" i="9"/>
  <c r="BI116" i="9"/>
  <c r="BG123" i="9"/>
  <c r="BA123" i="9"/>
  <c r="BC127" i="9"/>
  <c r="BF127" i="9"/>
  <c r="BC129" i="9"/>
  <c r="BI115" i="9"/>
  <c r="BI75" i="9"/>
  <c r="BC41" i="9"/>
  <c r="BH108" i="9"/>
  <c r="BA45" i="9"/>
  <c r="BG43" i="9"/>
  <c r="BJ93" i="9"/>
  <c r="BI38" i="9"/>
  <c r="BH13" i="9"/>
  <c r="BK75" i="9"/>
  <c r="BJ64" i="9"/>
  <c r="BL78" i="9"/>
  <c r="BJ115" i="9"/>
  <c r="BJ6" i="9"/>
  <c r="BI106" i="9"/>
  <c r="BJ101" i="9"/>
  <c r="BB40" i="9"/>
  <c r="BB90" i="9"/>
  <c r="BH34" i="9"/>
  <c r="BI90" i="9"/>
  <c r="BJ106" i="9"/>
  <c r="BH72" i="9"/>
  <c r="BK90" i="9"/>
  <c r="BD8" i="9"/>
  <c r="BE33" i="9"/>
  <c r="BE6" i="9"/>
  <c r="BE73" i="9"/>
  <c r="BI87" i="9"/>
  <c r="BC45" i="9"/>
  <c r="BC55" i="9"/>
  <c r="BA111" i="9"/>
  <c r="BB18" i="9"/>
  <c r="BF103" i="9"/>
  <c r="BG21" i="9"/>
  <c r="BF97" i="9"/>
  <c r="BD106" i="9"/>
  <c r="BJ42" i="9"/>
  <c r="BD87" i="9"/>
  <c r="BF51" i="9"/>
  <c r="BG30" i="9"/>
  <c r="BG74" i="9"/>
  <c r="BL90" i="9"/>
  <c r="BF8" i="9"/>
  <c r="BJ32" i="9"/>
  <c r="BH39" i="9"/>
  <c r="BK70" i="9"/>
  <c r="BK113" i="9"/>
  <c r="BL83" i="9"/>
  <c r="BK33" i="9"/>
  <c r="BA46" i="9"/>
  <c r="BD28" i="9"/>
  <c r="BD12" i="9"/>
  <c r="BC5" i="9"/>
  <c r="BB22" i="9"/>
  <c r="BG111" i="9"/>
  <c r="S15" i="7"/>
  <c r="W50" i="7"/>
  <c r="Y101" i="7"/>
  <c r="T86" i="7"/>
  <c r="X114" i="7"/>
  <c r="S38" i="7"/>
  <c r="U102" i="7"/>
  <c r="Q50" i="7"/>
  <c r="R85" i="7"/>
  <c r="V106" i="7"/>
  <c r="AA66" i="7"/>
  <c r="Z112" i="7"/>
  <c r="Z15" i="7"/>
  <c r="U30" i="7"/>
  <c r="AA44" i="7"/>
  <c r="AB112" i="7"/>
  <c r="Y37" i="7"/>
  <c r="Z77" i="7"/>
  <c r="V20" i="7"/>
  <c r="S103" i="7"/>
  <c r="Q10" i="7"/>
  <c r="U96" i="7"/>
  <c r="S7" i="7"/>
  <c r="X100" i="7"/>
  <c r="R94" i="7"/>
  <c r="T82" i="7"/>
  <c r="Z45" i="7"/>
  <c r="X48" i="7"/>
  <c r="Z55" i="7"/>
  <c r="Q8" i="7"/>
  <c r="AA112" i="7"/>
  <c r="V10" i="7"/>
  <c r="AB10" i="7"/>
  <c r="T70" i="7"/>
  <c r="R60" i="7"/>
  <c r="S68" i="7"/>
  <c r="AA13" i="7"/>
  <c r="Q95" i="7"/>
  <c r="Z76" i="7"/>
  <c r="Y106" i="7"/>
  <c r="Q18" i="7"/>
  <c r="Z95" i="7"/>
  <c r="W101" i="7"/>
  <c r="R22" i="7"/>
  <c r="AB92" i="7"/>
  <c r="AB8" i="7"/>
  <c r="V96" i="7"/>
  <c r="R104" i="7"/>
  <c r="V95" i="7"/>
  <c r="T35" i="7"/>
  <c r="S98" i="7"/>
  <c r="S45" i="7"/>
  <c r="AB110" i="7"/>
  <c r="U51" i="7"/>
  <c r="R27" i="7"/>
  <c r="S41" i="7"/>
  <c r="Y66" i="7"/>
  <c r="X66" i="7"/>
  <c r="Q51" i="7"/>
  <c r="Y111" i="7"/>
  <c r="X38" i="7"/>
  <c r="R107" i="7"/>
  <c r="AA17" i="7"/>
  <c r="U66" i="7"/>
  <c r="AB90" i="7"/>
  <c r="Y10" i="7"/>
  <c r="AB59" i="7"/>
  <c r="Q102" i="7"/>
  <c r="V28" i="7"/>
  <c r="W10" i="7"/>
  <c r="S28" i="7"/>
  <c r="Q27" i="7"/>
  <c r="AA24" i="7"/>
  <c r="Z71" i="7"/>
  <c r="R78" i="7"/>
  <c r="Y91" i="7"/>
  <c r="Z100" i="7"/>
  <c r="Y116" i="7"/>
  <c r="X124" i="7"/>
  <c r="S120" i="7"/>
  <c r="V120" i="7"/>
  <c r="AA116" i="7"/>
  <c r="AB129" i="7"/>
  <c r="Y124" i="7"/>
  <c r="Q117" i="7"/>
  <c r="Y119" i="7"/>
  <c r="R121" i="7"/>
  <c r="AA119" i="7"/>
  <c r="U117" i="7"/>
  <c r="Z116" i="7"/>
  <c r="Q127" i="7"/>
  <c r="X122" i="7"/>
  <c r="Y118" i="7"/>
  <c r="R127" i="7"/>
  <c r="Z117" i="7"/>
  <c r="X127" i="7"/>
  <c r="Y131" i="7"/>
  <c r="Q116" i="7"/>
  <c r="AB123" i="7"/>
  <c r="AB130" i="7"/>
  <c r="Y139" i="7"/>
  <c r="AA140" i="7"/>
  <c r="Q132" i="7"/>
  <c r="V139" i="7"/>
  <c r="S140" i="7"/>
  <c r="AM3" i="9"/>
  <c r="AK3" i="9"/>
  <c r="AC3" i="9"/>
  <c r="AJ3" i="9"/>
  <c r="AI3" i="9"/>
  <c r="AH3" i="9"/>
  <c r="AN3" i="9"/>
  <c r="AF3" i="9"/>
  <c r="AG3" i="9"/>
  <c r="AE3" i="9"/>
  <c r="AL3" i="9"/>
  <c r="AD3" i="9"/>
  <c r="W135" i="7"/>
  <c r="V134" i="7"/>
  <c r="U135" i="7"/>
  <c r="AB135" i="7"/>
  <c r="AB136" i="7"/>
  <c r="AA134" i="7"/>
  <c r="S135" i="7"/>
  <c r="AA135" i="7"/>
  <c r="AB19" i="7"/>
  <c r="W24" i="7"/>
  <c r="AB76" i="7"/>
  <c r="U19" i="7"/>
  <c r="U52" i="7"/>
  <c r="W71" i="7"/>
  <c r="V53" i="7"/>
  <c r="I17" i="7"/>
  <c r="BE17" i="7" s="1"/>
  <c r="AA5" i="7"/>
  <c r="T59" i="7"/>
  <c r="Q24" i="7"/>
  <c r="Y45" i="7"/>
  <c r="AA43" i="7"/>
  <c r="R61" i="7"/>
  <c r="V78" i="7"/>
  <c r="U97" i="7"/>
  <c r="Z89" i="7"/>
  <c r="X73" i="7"/>
  <c r="AA30" i="7"/>
  <c r="R97" i="7"/>
  <c r="AA103" i="7"/>
  <c r="X11" i="7"/>
  <c r="W65" i="7"/>
  <c r="Y90" i="7"/>
  <c r="W29" i="7"/>
  <c r="AB57" i="7"/>
  <c r="AA25" i="7"/>
  <c r="Z91" i="7"/>
  <c r="U41" i="7"/>
  <c r="AB30" i="7"/>
  <c r="W53" i="7"/>
  <c r="W31" i="7"/>
  <c r="Z11" i="7"/>
  <c r="AB53" i="7"/>
  <c r="T65" i="7"/>
  <c r="T11" i="7"/>
  <c r="T93" i="7"/>
  <c r="S11" i="7"/>
  <c r="AA38" i="7"/>
  <c r="AB14" i="7"/>
  <c r="AA59" i="7"/>
  <c r="U12" i="7"/>
  <c r="S112" i="7"/>
  <c r="Z48" i="7"/>
  <c r="W46" i="7"/>
  <c r="Z115" i="7"/>
  <c r="R79" i="7"/>
  <c r="V36" i="7"/>
  <c r="AA10" i="7"/>
  <c r="T68" i="7"/>
  <c r="R41" i="7"/>
  <c r="W112" i="7"/>
  <c r="V100" i="7"/>
  <c r="W114" i="7"/>
  <c r="T19" i="7"/>
  <c r="X57" i="7"/>
  <c r="W14" i="7"/>
  <c r="R32" i="7"/>
  <c r="S87" i="7"/>
  <c r="V87" i="7"/>
  <c r="V94" i="7"/>
  <c r="Q88" i="7"/>
  <c r="AB7" i="7"/>
  <c r="W100" i="7"/>
  <c r="S37" i="7"/>
  <c r="AB18" i="7"/>
  <c r="X99" i="7"/>
  <c r="X19" i="7"/>
  <c r="Z24" i="7"/>
  <c r="X54" i="7"/>
  <c r="W52" i="7"/>
  <c r="Y25" i="7"/>
  <c r="S26" i="7"/>
  <c r="Q9" i="7"/>
  <c r="W47" i="7"/>
  <c r="T32" i="7"/>
  <c r="T77" i="7"/>
  <c r="U115" i="7"/>
  <c r="Y24" i="7"/>
  <c r="T49" i="7"/>
  <c r="V74" i="7"/>
  <c r="X79" i="7"/>
  <c r="S115" i="7"/>
  <c r="U24" i="7"/>
  <c r="Z61" i="7"/>
  <c r="S72" i="7"/>
  <c r="U93" i="7"/>
  <c r="U23" i="7"/>
  <c r="AA6" i="7"/>
  <c r="W20" i="7"/>
  <c r="AA26" i="7"/>
  <c r="R88" i="7"/>
  <c r="AA22" i="7"/>
  <c r="R122" i="7"/>
  <c r="X138" i="7"/>
  <c r="U44" i="7"/>
  <c r="AB109" i="7"/>
  <c r="V98" i="7"/>
  <c r="T15" i="7"/>
  <c r="AB5" i="7"/>
  <c r="S5" i="7"/>
  <c r="Q31" i="7"/>
  <c r="X93" i="7"/>
  <c r="U81" i="7"/>
  <c r="R58" i="7"/>
  <c r="Z50" i="7"/>
  <c r="X25" i="7"/>
  <c r="W92" i="7"/>
  <c r="X18" i="7"/>
  <c r="S80" i="7"/>
  <c r="AA108" i="7"/>
  <c r="X111" i="7"/>
  <c r="AA60" i="7"/>
  <c r="U37" i="7"/>
  <c r="AA49" i="7"/>
  <c r="AA29" i="7"/>
  <c r="Z97" i="7"/>
  <c r="S141" i="7"/>
  <c r="W16" i="7"/>
  <c r="Y40" i="7"/>
  <c r="T113" i="7"/>
  <c r="W75" i="7"/>
  <c r="X13" i="7"/>
  <c r="Q64" i="7"/>
  <c r="R37" i="7"/>
  <c r="X95" i="7"/>
  <c r="U35" i="7"/>
  <c r="W39" i="7"/>
  <c r="R113" i="7"/>
  <c r="Y57" i="7"/>
  <c r="X52" i="7"/>
  <c r="W41" i="7"/>
  <c r="AA77" i="7"/>
  <c r="Q63" i="7"/>
  <c r="T20" i="7"/>
  <c r="Y51" i="7"/>
  <c r="AB65" i="7"/>
  <c r="U113" i="7"/>
  <c r="AB101" i="7"/>
  <c r="R54" i="7"/>
  <c r="Y54" i="7"/>
  <c r="T105" i="7"/>
  <c r="R47" i="7"/>
  <c r="R66" i="7"/>
  <c r="T47" i="7"/>
  <c r="Q25" i="7"/>
  <c r="Y88" i="7"/>
  <c r="R35" i="7"/>
  <c r="V80" i="7"/>
  <c r="V72" i="7"/>
  <c r="X33" i="7"/>
  <c r="Z59" i="7"/>
  <c r="V62" i="7"/>
  <c r="Q59" i="7"/>
  <c r="Q42" i="7"/>
  <c r="T112" i="7"/>
  <c r="W113" i="7"/>
  <c r="T96" i="7"/>
  <c r="AA90" i="7"/>
  <c r="T48" i="7"/>
  <c r="T108" i="7"/>
  <c r="AA7" i="7"/>
  <c r="AA63" i="7"/>
  <c r="X60" i="7"/>
  <c r="Z32" i="7"/>
  <c r="T87" i="7"/>
  <c r="R100" i="7"/>
  <c r="R73" i="7"/>
  <c r="Z51" i="7"/>
  <c r="Q37" i="7"/>
  <c r="AA21" i="7"/>
  <c r="AA141" i="7"/>
  <c r="Q74" i="7"/>
  <c r="Z141" i="7"/>
  <c r="Y26" i="7"/>
  <c r="V48" i="7"/>
  <c r="W9" i="7"/>
  <c r="R81" i="7"/>
  <c r="W97" i="7"/>
  <c r="R50" i="7"/>
  <c r="AA82" i="7"/>
  <c r="T67" i="7"/>
  <c r="Q57" i="7"/>
  <c r="U104" i="7"/>
  <c r="AB100" i="7"/>
  <c r="T6" i="7"/>
  <c r="R18" i="7"/>
  <c r="S79" i="7"/>
  <c r="Q58" i="7"/>
  <c r="Q36" i="7"/>
  <c r="S16" i="7"/>
  <c r="U50" i="7"/>
  <c r="Q77" i="7"/>
  <c r="AB27" i="7"/>
  <c r="X108" i="7"/>
  <c r="Z93" i="7"/>
  <c r="W59" i="7"/>
  <c r="Y72" i="7"/>
  <c r="X97" i="7"/>
  <c r="X10" i="7"/>
  <c r="AB48" i="7"/>
  <c r="X34" i="7"/>
  <c r="Z108" i="7"/>
  <c r="W76" i="7"/>
  <c r="AB105" i="7"/>
  <c r="V54" i="7"/>
  <c r="T41" i="7"/>
  <c r="R76" i="7"/>
  <c r="W23" i="7"/>
  <c r="AA104" i="7"/>
  <c r="AA101" i="7"/>
  <c r="AA51" i="7"/>
  <c r="V114" i="7"/>
  <c r="S106" i="7"/>
  <c r="Q20" i="7"/>
  <c r="Y36" i="7"/>
  <c r="Q56" i="7"/>
  <c r="Y41" i="7"/>
  <c r="U56" i="7"/>
  <c r="W141" i="7"/>
  <c r="S71" i="7"/>
  <c r="X24" i="7"/>
  <c r="Y28" i="7"/>
  <c r="W86" i="7"/>
  <c r="Q17" i="7"/>
  <c r="U112" i="7"/>
  <c r="AA74" i="7"/>
  <c r="W108" i="7"/>
  <c r="U79" i="7"/>
  <c r="Y100" i="7"/>
  <c r="AB85" i="7"/>
  <c r="U108" i="7"/>
  <c r="U13" i="7"/>
  <c r="AB93" i="7"/>
  <c r="X64" i="7"/>
  <c r="T85" i="7"/>
  <c r="V86" i="7"/>
  <c r="U8" i="7"/>
  <c r="Q104" i="7"/>
  <c r="AB73" i="7"/>
  <c r="W37" i="7"/>
  <c r="V18" i="7"/>
  <c r="U105" i="7"/>
  <c r="U114" i="7"/>
  <c r="V27" i="7"/>
  <c r="AB26" i="7"/>
  <c r="U70" i="7"/>
  <c r="AB67" i="7"/>
  <c r="AA42" i="7"/>
  <c r="S77" i="7"/>
  <c r="T90" i="7"/>
  <c r="U55" i="7"/>
  <c r="X14" i="7"/>
  <c r="AB56" i="7"/>
  <c r="R36" i="7"/>
  <c r="V97" i="7"/>
  <c r="Q80" i="7"/>
  <c r="V35" i="7"/>
  <c r="AA41" i="7"/>
  <c r="Q141" i="7"/>
  <c r="AA111" i="7"/>
  <c r="S69" i="7"/>
  <c r="Y105" i="7"/>
  <c r="T117" i="7"/>
  <c r="Z123" i="7"/>
  <c r="AA131" i="7"/>
  <c r="V125" i="7"/>
  <c r="T118" i="7"/>
  <c r="AB120" i="7"/>
  <c r="AB118" i="7"/>
  <c r="X129" i="7"/>
  <c r="R118" i="7"/>
  <c r="Z119" i="7"/>
  <c r="U118" i="7"/>
  <c r="U126" i="7"/>
  <c r="U124" i="7"/>
  <c r="Q126" i="7"/>
  <c r="S121" i="7"/>
  <c r="AB117" i="7"/>
  <c r="X121" i="7"/>
  <c r="R119" i="7"/>
  <c r="X118" i="7"/>
  <c r="R120" i="7"/>
  <c r="AA126" i="7"/>
  <c r="V118" i="7"/>
  <c r="T122" i="7"/>
  <c r="W127" i="7"/>
  <c r="X132" i="7"/>
  <c r="AB140" i="7"/>
  <c r="R132" i="7"/>
  <c r="U140" i="7"/>
  <c r="AA138" i="7"/>
  <c r="Q138" i="7"/>
  <c r="X137" i="7"/>
  <c r="W136" i="7"/>
  <c r="V135" i="7"/>
  <c r="U136" i="7"/>
  <c r="Q135" i="7"/>
  <c r="W134" i="7"/>
  <c r="T137" i="7"/>
  <c r="X136" i="7"/>
  <c r="BH137" i="9"/>
  <c r="BK136" i="9"/>
  <c r="BC139" i="9"/>
  <c r="BL120" i="9"/>
  <c r="BL125" i="9"/>
  <c r="BF121" i="9"/>
  <c r="BJ120" i="9"/>
  <c r="BK128" i="9"/>
  <c r="BA131" i="9"/>
  <c r="BE19" i="9"/>
  <c r="BI21" i="9"/>
  <c r="BH98" i="9"/>
  <c r="BJ103" i="9"/>
  <c r="BJ141" i="9"/>
  <c r="BE107" i="9"/>
  <c r="BJ48" i="9"/>
  <c r="BC97" i="9"/>
  <c r="BF68" i="9"/>
  <c r="BH67" i="9"/>
  <c r="BA100" i="9"/>
  <c r="BG32" i="9"/>
  <c r="BH97" i="9"/>
  <c r="BI59" i="9"/>
  <c r="BC6" i="9"/>
  <c r="BD112" i="9"/>
  <c r="BC62" i="9"/>
  <c r="BL53" i="9"/>
  <c r="BI32" i="9"/>
  <c r="BC48" i="9"/>
  <c r="BJ108" i="9"/>
  <c r="BA10" i="9"/>
  <c r="BL71" i="9"/>
  <c r="BE28" i="9"/>
  <c r="BL41" i="9"/>
  <c r="BH22" i="9"/>
  <c r="BD22" i="9"/>
  <c r="BK73" i="9"/>
  <c r="BD23" i="9"/>
  <c r="BA47" i="9"/>
  <c r="BJ100" i="9"/>
  <c r="BC36" i="9"/>
  <c r="BK6" i="9"/>
  <c r="BD52" i="9"/>
  <c r="BF134" i="9"/>
  <c r="BB135" i="9"/>
  <c r="BI138" i="9"/>
  <c r="BB140" i="9"/>
  <c r="BE119" i="9"/>
  <c r="BD124" i="9"/>
  <c r="BJ123" i="9"/>
  <c r="BG125" i="9"/>
  <c r="BH128" i="9"/>
  <c r="BI123" i="9"/>
  <c r="BJ57" i="9"/>
  <c r="BA74" i="9"/>
  <c r="BH42" i="9"/>
  <c r="BG89" i="9"/>
  <c r="BH40" i="9"/>
  <c r="BF15" i="9"/>
  <c r="BG63" i="9"/>
  <c r="BE65" i="9"/>
  <c r="BD101" i="9"/>
  <c r="BG79" i="9"/>
  <c r="BK84" i="9"/>
  <c r="BG45" i="9"/>
  <c r="BB61" i="9"/>
  <c r="BI30" i="9"/>
  <c r="BI11" i="9"/>
  <c r="BC73" i="9"/>
  <c r="BJ35" i="9"/>
  <c r="BL67" i="9"/>
  <c r="BA77" i="9"/>
  <c r="BK42" i="9"/>
  <c r="BA92" i="9"/>
  <c r="BI101" i="9"/>
  <c r="BA83" i="9"/>
  <c r="BB56" i="9"/>
  <c r="BI113" i="9"/>
  <c r="BL36" i="9"/>
  <c r="BC14" i="9"/>
  <c r="BB30" i="9"/>
  <c r="BL32" i="9"/>
  <c r="BK28" i="9"/>
  <c r="BL12" i="9"/>
  <c r="BK96" i="9"/>
  <c r="BA6" i="9"/>
  <c r="BL113" i="9"/>
  <c r="BH70" i="9"/>
  <c r="BL73" i="9"/>
  <c r="BK38" i="9"/>
  <c r="BJ66" i="9"/>
  <c r="BC16" i="9"/>
  <c r="BI52" i="9"/>
  <c r="BE62" i="9"/>
  <c r="BA103" i="9"/>
  <c r="BF17" i="9"/>
  <c r="BF12" i="9"/>
  <c r="BH30" i="9"/>
  <c r="BE20" i="9"/>
  <c r="BE26" i="9"/>
  <c r="BL92" i="9"/>
  <c r="BE135" i="9"/>
  <c r="BI136" i="9"/>
  <c r="BE139" i="9"/>
  <c r="BA132" i="9"/>
  <c r="BA117" i="9"/>
  <c r="BH116" i="9"/>
  <c r="BI125" i="9"/>
  <c r="BL128" i="9"/>
  <c r="BE124" i="9"/>
  <c r="BF120" i="9"/>
  <c r="BD109" i="9"/>
  <c r="BL102" i="9"/>
  <c r="BD17" i="9"/>
  <c r="BI89" i="9"/>
  <c r="BG66" i="9"/>
  <c r="BA35" i="9"/>
  <c r="BC61" i="9"/>
  <c r="BG53" i="9"/>
  <c r="BC115" i="9"/>
  <c r="BJ30" i="9"/>
  <c r="BH104" i="9"/>
  <c r="BE71" i="9"/>
  <c r="BF104" i="9"/>
  <c r="BH24" i="9"/>
  <c r="BH61" i="9"/>
  <c r="BI28" i="9"/>
  <c r="BJ109" i="9"/>
  <c r="BD29" i="9"/>
  <c r="BC65" i="9"/>
  <c r="BB24" i="9"/>
  <c r="BB20" i="9"/>
  <c r="BG40" i="9"/>
  <c r="BK111" i="9"/>
  <c r="BG82" i="9"/>
  <c r="BC98" i="9"/>
  <c r="BC102" i="9"/>
  <c r="BB107" i="9"/>
  <c r="BE67" i="9"/>
  <c r="BD94" i="9"/>
  <c r="BB23" i="9"/>
  <c r="BK63" i="9"/>
  <c r="BH87" i="9"/>
  <c r="BB36" i="9"/>
  <c r="BD27" i="9"/>
  <c r="BB47" i="9"/>
  <c r="BF47" i="9"/>
  <c r="BF91" i="9"/>
  <c r="BL107" i="9"/>
  <c r="BB78" i="9"/>
  <c r="BG90" i="9"/>
  <c r="BG35" i="9"/>
  <c r="BC107" i="9"/>
  <c r="BC94" i="9"/>
  <c r="BF139" i="9"/>
  <c r="BE122" i="9"/>
  <c r="BJ129" i="9"/>
  <c r="BJ54" i="9"/>
  <c r="BC58" i="9"/>
  <c r="BD59" i="9"/>
  <c r="BL8" i="9"/>
  <c r="BH28" i="9"/>
  <c r="BG101" i="9"/>
  <c r="BG100" i="9"/>
  <c r="BL14" i="9"/>
  <c r="BF136" i="9"/>
  <c r="BB136" i="9"/>
  <c r="BE140" i="9"/>
  <c r="BL140" i="9"/>
  <c r="BF116" i="9"/>
  <c r="BB126" i="9"/>
  <c r="BA125" i="9"/>
  <c r="BE127" i="9"/>
  <c r="BG127" i="9"/>
  <c r="BJ131" i="9"/>
  <c r="BA32" i="9"/>
  <c r="BJ10" i="9"/>
  <c r="BC15" i="9"/>
  <c r="BC91" i="9"/>
  <c r="BG87" i="9"/>
  <c r="BJ41" i="9"/>
  <c r="BE81" i="9"/>
  <c r="BA86" i="9"/>
  <c r="BB58" i="9"/>
  <c r="BH82" i="9"/>
  <c r="BI79" i="9"/>
  <c r="BI55" i="9"/>
  <c r="BC85" i="9"/>
  <c r="BK44" i="9"/>
  <c r="BA39" i="9"/>
  <c r="BL48" i="9"/>
  <c r="BL46" i="9"/>
  <c r="BD43" i="9"/>
  <c r="BK55" i="9"/>
  <c r="BA41" i="9"/>
  <c r="BE102" i="9"/>
  <c r="BJ49" i="9"/>
  <c r="BA57" i="9"/>
  <c r="BK60" i="9"/>
  <c r="BC67" i="9"/>
  <c r="BD25" i="9"/>
  <c r="BE42" i="9"/>
  <c r="BK54" i="9"/>
  <c r="BL80" i="9"/>
  <c r="BA98" i="9"/>
  <c r="BE23" i="9"/>
  <c r="BG54" i="9"/>
  <c r="BC79" i="9"/>
  <c r="BL5" i="9"/>
  <c r="BC96" i="9"/>
  <c r="BH76" i="9"/>
  <c r="BC114" i="9"/>
  <c r="BK34" i="9"/>
  <c r="BB97" i="9"/>
  <c r="BK95" i="9"/>
  <c r="BD71" i="9"/>
  <c r="BH126" i="9"/>
  <c r="BF45" i="9"/>
  <c r="BJ96" i="9"/>
  <c r="BA64" i="9"/>
  <c r="BB64" i="9"/>
  <c r="BB33" i="9"/>
  <c r="BH133" i="9"/>
  <c r="BK134" i="9"/>
  <c r="BD139" i="9"/>
  <c r="BF123" i="9"/>
  <c r="BK120" i="9"/>
  <c r="BE120" i="9"/>
  <c r="BI122" i="9"/>
  <c r="BB119" i="9"/>
  <c r="BI121" i="9"/>
  <c r="BB74" i="9"/>
  <c r="BL27" i="9"/>
  <c r="BD16" i="9"/>
  <c r="BA14" i="9"/>
  <c r="BG49" i="9"/>
  <c r="BG61" i="9"/>
  <c r="BG28" i="9"/>
  <c r="BC109" i="9"/>
  <c r="BF99" i="9"/>
  <c r="BI27" i="9"/>
  <c r="BB104" i="9"/>
  <c r="BF49" i="9"/>
  <c r="BH25" i="9"/>
  <c r="BA51" i="9"/>
  <c r="BH99" i="9"/>
  <c r="BK93" i="9"/>
  <c r="BF63" i="9"/>
  <c r="BE8" i="9"/>
  <c r="BJ17" i="9"/>
  <c r="BG110" i="9"/>
  <c r="BB34" i="9"/>
  <c r="BI49" i="9"/>
  <c r="BK102" i="9"/>
  <c r="BI71" i="9"/>
  <c r="BL6" i="9"/>
  <c r="BA53" i="9"/>
  <c r="BB103" i="9"/>
  <c r="BJ37" i="9"/>
  <c r="BK21" i="9"/>
  <c r="BK29" i="9"/>
  <c r="BJ78" i="9"/>
  <c r="BH43" i="9"/>
  <c r="BI53" i="9"/>
  <c r="BK69" i="9"/>
  <c r="BL84" i="9"/>
  <c r="BF111" i="9"/>
  <c r="BI109" i="9"/>
  <c r="BD77" i="9"/>
  <c r="BL49" i="9"/>
  <c r="BD21" i="9"/>
  <c r="BG7" i="9"/>
  <c r="BD64" i="9"/>
  <c r="BI132" i="9"/>
  <c r="BJ119" i="9"/>
  <c r="BE94" i="9"/>
  <c r="BH63" i="9"/>
  <c r="BG18" i="9"/>
  <c r="BL114" i="9"/>
  <c r="BE11" i="9"/>
  <c r="BL31" i="9"/>
  <c r="BL28" i="9"/>
  <c r="BL141" i="9"/>
  <c r="BA137" i="9"/>
  <c r="BB137" i="9"/>
  <c r="BD140" i="9"/>
  <c r="BH118" i="9"/>
  <c r="BK123" i="9"/>
  <c r="BI118" i="9"/>
  <c r="BD131" i="9"/>
  <c r="BA119" i="9"/>
  <c r="BB128" i="9"/>
  <c r="BC19" i="9"/>
  <c r="BK88" i="9"/>
  <c r="BL59" i="9"/>
  <c r="BJ105" i="9"/>
  <c r="BH93" i="9"/>
  <c r="BH78" i="9"/>
  <c r="BI31" i="9"/>
  <c r="BG98" i="9"/>
  <c r="BB70" i="9"/>
  <c r="BJ46" i="9"/>
  <c r="BH55" i="9"/>
  <c r="BK85" i="9"/>
  <c r="BH52" i="9"/>
  <c r="BC59" i="9"/>
  <c r="BL26" i="9"/>
  <c r="BH9" i="9"/>
  <c r="BE70" i="9"/>
  <c r="BC106" i="9"/>
  <c r="BF61" i="9"/>
  <c r="BF29" i="9"/>
  <c r="BK108" i="9"/>
  <c r="BL66" i="9"/>
  <c r="BG76" i="9"/>
  <c r="BD88" i="9"/>
  <c r="BF60" i="9"/>
  <c r="BH26" i="9"/>
  <c r="BJ23" i="9"/>
  <c r="BC70" i="9"/>
  <c r="BB67" i="9"/>
  <c r="BB9" i="9"/>
  <c r="BC93" i="9"/>
  <c r="BK17" i="9"/>
  <c r="BH68" i="9"/>
  <c r="BJ70" i="9"/>
  <c r="BK53" i="9"/>
  <c r="BA69" i="9"/>
  <c r="BL87" i="9"/>
  <c r="BF110" i="9"/>
  <c r="BE25" i="9"/>
  <c r="BB35" i="9"/>
  <c r="BB87" i="9"/>
  <c r="BF114" i="9"/>
  <c r="BD134" i="9"/>
  <c r="BA116" i="9"/>
  <c r="BD126" i="9"/>
  <c r="BC54" i="9"/>
  <c r="BA29" i="9"/>
  <c r="BF77" i="9"/>
  <c r="BK52" i="9"/>
  <c r="BD39" i="9"/>
  <c r="BD90" i="9"/>
  <c r="BK9" i="9"/>
  <c r="BL110" i="9"/>
  <c r="BD137" i="9"/>
  <c r="BB134" i="9"/>
  <c r="BE132" i="9"/>
  <c r="BF132" i="9"/>
  <c r="BD117" i="9"/>
  <c r="BF122" i="9"/>
  <c r="BH120" i="9"/>
  <c r="BC123" i="9"/>
  <c r="BL130" i="9"/>
  <c r="BF129" i="9"/>
  <c r="BC56" i="9"/>
  <c r="BD14" i="9"/>
  <c r="BA56" i="9"/>
  <c r="BD15" i="9"/>
  <c r="BH79" i="9"/>
  <c r="BB72" i="9"/>
  <c r="BE46" i="9"/>
  <c r="BJ59" i="9"/>
  <c r="BG46" i="9"/>
  <c r="BI81" i="9"/>
  <c r="BI83" i="9"/>
  <c r="BA109" i="9"/>
  <c r="BC51" i="9"/>
  <c r="BA94" i="9"/>
  <c r="BG97" i="9"/>
  <c r="BK43" i="9"/>
  <c r="BA107" i="9"/>
  <c r="BC80" i="9"/>
  <c r="BL70" i="9"/>
  <c r="BI5" i="9"/>
  <c r="BH112" i="9"/>
  <c r="BH111" i="9"/>
  <c r="BJ58" i="9"/>
  <c r="BD97" i="9"/>
  <c r="BE113" i="9"/>
  <c r="BG85" i="9"/>
  <c r="BJ74" i="9"/>
  <c r="BK86" i="9"/>
  <c r="BD41" i="9"/>
  <c r="BC46" i="9"/>
  <c r="BC66" i="9"/>
  <c r="BA93" i="9"/>
  <c r="BC43" i="9"/>
  <c r="BL13" i="9"/>
  <c r="BK46" i="9"/>
  <c r="BE82" i="9"/>
  <c r="BB84" i="9"/>
  <c r="BJ80" i="9"/>
  <c r="BI64" i="9"/>
  <c r="BL34" i="9"/>
  <c r="BA106" i="9"/>
  <c r="BD86" i="9"/>
  <c r="BH86" i="9"/>
  <c r="BE101" i="9"/>
  <c r="BD54" i="9"/>
  <c r="BL106" i="9"/>
  <c r="BH5" i="9"/>
  <c r="BE57" i="9"/>
  <c r="BL68" i="9"/>
  <c r="BK41" i="9"/>
  <c r="BI17" i="9"/>
  <c r="BL96" i="9"/>
  <c r="BG6" i="9"/>
  <c r="BD18" i="9"/>
  <c r="BC35" i="9"/>
  <c r="Z5" i="7"/>
  <c r="V69" i="7"/>
  <c r="AA9" i="7"/>
  <c r="V42" i="7"/>
  <c r="R34" i="7"/>
  <c r="AB64" i="7"/>
  <c r="Q115" i="7"/>
  <c r="U65" i="7"/>
  <c r="U109" i="7"/>
  <c r="Y9" i="7"/>
  <c r="W74" i="7"/>
  <c r="Y70" i="7"/>
  <c r="Q32" i="7"/>
  <c r="Y5" i="7"/>
  <c r="R83" i="7"/>
  <c r="Q85" i="7"/>
  <c r="X74" i="7"/>
  <c r="U42" i="7"/>
  <c r="Z79" i="7"/>
  <c r="T40" i="7"/>
  <c r="U87" i="7"/>
  <c r="W51" i="7"/>
  <c r="Q67" i="7"/>
  <c r="R48" i="7"/>
  <c r="Q103" i="7"/>
  <c r="AB15" i="7"/>
  <c r="R5" i="7"/>
  <c r="Q75" i="7"/>
  <c r="Z114" i="7"/>
  <c r="X37" i="7"/>
  <c r="W88" i="7"/>
  <c r="X45" i="7"/>
  <c r="R77" i="7"/>
  <c r="U45" i="7"/>
  <c r="Q28" i="7"/>
  <c r="Y76" i="7"/>
  <c r="T21" i="7"/>
  <c r="AB22" i="7"/>
  <c r="X80" i="7"/>
  <c r="U22" i="7"/>
  <c r="V82" i="7"/>
  <c r="W79" i="7"/>
  <c r="Z68" i="7"/>
  <c r="X41" i="7"/>
  <c r="W40" i="7"/>
  <c r="Q112" i="7"/>
  <c r="R64" i="7"/>
  <c r="R10" i="7"/>
  <c r="V79" i="7"/>
  <c r="Q7" i="7"/>
  <c r="X42" i="7"/>
  <c r="V81" i="7"/>
  <c r="Q114" i="7"/>
  <c r="Q94" i="7"/>
  <c r="X27" i="7"/>
  <c r="S30" i="7"/>
  <c r="S14" i="7"/>
  <c r="Q82" i="7"/>
  <c r="V34" i="7"/>
  <c r="Z53" i="7"/>
  <c r="X21" i="7"/>
  <c r="V24" i="7"/>
  <c r="AB23" i="7"/>
  <c r="W72" i="7"/>
  <c r="Z52" i="7"/>
  <c r="X6" i="7"/>
  <c r="Z39" i="7"/>
  <c r="T88" i="7"/>
  <c r="Y87" i="7"/>
  <c r="V58" i="7"/>
  <c r="X70" i="7"/>
  <c r="X92" i="7"/>
  <c r="Z10" i="7"/>
  <c r="X81" i="7"/>
  <c r="Q61" i="7"/>
  <c r="S86" i="7"/>
  <c r="Z106" i="7"/>
  <c r="S39" i="7"/>
  <c r="S12" i="7"/>
  <c r="AB79" i="7"/>
  <c r="X39" i="7"/>
  <c r="W30" i="7"/>
  <c r="S65" i="7"/>
  <c r="W78" i="7"/>
  <c r="Z107" i="7"/>
  <c r="Z20" i="7"/>
  <c r="Y63" i="7"/>
  <c r="AB66" i="7"/>
  <c r="S23" i="7"/>
  <c r="T37" i="7"/>
  <c r="V8" i="7"/>
  <c r="Z75" i="7"/>
  <c r="W28" i="7"/>
  <c r="AA105" i="7"/>
  <c r="U57" i="7"/>
  <c r="Q71" i="7"/>
  <c r="S57" i="7"/>
  <c r="AB25" i="7"/>
  <c r="S40" i="7"/>
  <c r="V63" i="7"/>
  <c r="W22" i="7"/>
  <c r="Q12" i="7"/>
  <c r="Z58" i="7"/>
  <c r="X91" i="7"/>
  <c r="W56" i="7"/>
  <c r="S10" i="7"/>
  <c r="AB52" i="7"/>
  <c r="Q89" i="7"/>
  <c r="U101" i="7"/>
  <c r="T57" i="7"/>
  <c r="V21" i="7"/>
  <c r="Y75" i="7"/>
  <c r="W57" i="7"/>
  <c r="Q83" i="7"/>
  <c r="X43" i="7"/>
  <c r="U7" i="7"/>
  <c r="Y120" i="7"/>
  <c r="Z128" i="7"/>
  <c r="U120" i="7"/>
  <c r="R123" i="7"/>
  <c r="W117" i="7"/>
  <c r="Y125" i="7"/>
  <c r="W121" i="7"/>
  <c r="Z130" i="7"/>
  <c r="T126" i="7"/>
  <c r="U119" i="7"/>
  <c r="Q125" i="7"/>
  <c r="S131" i="7"/>
  <c r="V130" i="7"/>
  <c r="Q122" i="7"/>
  <c r="V116" i="7"/>
  <c r="AA118" i="7"/>
  <c r="V126" i="7"/>
  <c r="U116" i="7"/>
  <c r="Q123" i="7"/>
  <c r="T123" i="7"/>
  <c r="X119" i="7"/>
  <c r="Q128" i="7"/>
  <c r="X126" i="7"/>
  <c r="T139" i="7"/>
  <c r="AA132" i="7"/>
  <c r="AA139" i="7"/>
  <c r="R139" i="7"/>
  <c r="Z132" i="7"/>
  <c r="Z140" i="7"/>
  <c r="Y135" i="7"/>
  <c r="AB133" i="7"/>
  <c r="W137" i="7"/>
  <c r="V136" i="7"/>
  <c r="U137" i="7"/>
  <c r="T133" i="7"/>
  <c r="T134" i="7"/>
  <c r="R15" i="7"/>
  <c r="W103" i="7"/>
  <c r="Q72" i="7"/>
  <c r="Q21" i="7"/>
  <c r="T97" i="7"/>
  <c r="R101" i="7"/>
  <c r="AB43" i="7"/>
  <c r="V92" i="7"/>
  <c r="Q26" i="7"/>
  <c r="S67" i="7"/>
  <c r="AA96" i="7"/>
  <c r="T94" i="7"/>
  <c r="U71" i="7"/>
  <c r="J9" i="7"/>
  <c r="BF9" i="7" s="1"/>
  <c r="W5" i="7"/>
  <c r="V45" i="7"/>
  <c r="Q100" i="7"/>
  <c r="T29" i="7"/>
  <c r="S63" i="7"/>
  <c r="R9" i="7"/>
  <c r="S96" i="7"/>
  <c r="Z62" i="7"/>
  <c r="Y89" i="7"/>
  <c r="Z96" i="7"/>
  <c r="Q62" i="7"/>
  <c r="X15" i="7"/>
  <c r="Y108" i="7"/>
  <c r="T5" i="7"/>
  <c r="X105" i="7"/>
  <c r="S21" i="7"/>
  <c r="Y79" i="7"/>
  <c r="Y23" i="7"/>
  <c r="Z104" i="7"/>
  <c r="Q22" i="7"/>
  <c r="S102" i="7"/>
  <c r="Y48" i="7"/>
  <c r="S36" i="7"/>
  <c r="S114" i="7"/>
  <c r="W25" i="7"/>
  <c r="R93" i="7"/>
  <c r="Q52" i="7"/>
  <c r="Y69" i="7"/>
  <c r="W73" i="7"/>
  <c r="X23" i="7"/>
  <c r="Q41" i="7"/>
  <c r="S27" i="7"/>
  <c r="Z110" i="7"/>
  <c r="AB33" i="7"/>
  <c r="AA109" i="7"/>
  <c r="AA98" i="7"/>
  <c r="W104" i="7"/>
  <c r="R19" i="7"/>
  <c r="W87" i="7"/>
  <c r="Z84" i="7"/>
  <c r="W70" i="7"/>
  <c r="Z101" i="7"/>
  <c r="X8" i="7"/>
  <c r="S64" i="7"/>
  <c r="W91" i="7"/>
  <c r="R106" i="7"/>
  <c r="T73" i="7"/>
  <c r="Q34" i="7"/>
  <c r="AB46" i="7"/>
  <c r="Z19" i="7"/>
  <c r="Q45" i="7"/>
  <c r="Z46" i="7"/>
  <c r="V65" i="7"/>
  <c r="V105" i="7"/>
  <c r="S90" i="7"/>
  <c r="T50" i="7"/>
  <c r="R71" i="7"/>
  <c r="AB24" i="7"/>
  <c r="V89" i="7"/>
  <c r="S35" i="7"/>
  <c r="R20" i="7"/>
  <c r="W89" i="7"/>
  <c r="Q43" i="7"/>
  <c r="Y83" i="7"/>
  <c r="X12" i="7"/>
  <c r="Y47" i="7"/>
  <c r="V73" i="7"/>
  <c r="AB35" i="7"/>
  <c r="Y35" i="7"/>
  <c r="AB16" i="7"/>
  <c r="AB38" i="7"/>
  <c r="W6" i="7"/>
  <c r="S17" i="7"/>
  <c r="W81" i="7"/>
  <c r="S42" i="7"/>
  <c r="AA8" i="7"/>
  <c r="V26" i="7"/>
  <c r="Y80" i="7"/>
  <c r="AA45" i="7"/>
  <c r="T110" i="7"/>
  <c r="Q93" i="7"/>
  <c r="S101" i="7"/>
  <c r="AB55" i="7"/>
  <c r="T71" i="7"/>
  <c r="R59" i="7"/>
  <c r="Q23" i="7"/>
  <c r="AA85" i="7"/>
  <c r="Y128" i="7"/>
  <c r="W15" i="7"/>
  <c r="Y115" i="7"/>
  <c r="V15" i="7"/>
  <c r="U15" i="7"/>
  <c r="U5" i="7"/>
  <c r="Q19" i="7"/>
  <c r="T16" i="7"/>
  <c r="R99" i="7"/>
  <c r="Z22" i="7"/>
  <c r="T101" i="7"/>
  <c r="R42" i="7"/>
  <c r="V31" i="7"/>
  <c r="Z85" i="7"/>
  <c r="R25" i="7"/>
  <c r="U92" i="7"/>
  <c r="Y7" i="7"/>
  <c r="T44" i="7"/>
  <c r="AB41" i="7"/>
  <c r="AA72" i="7"/>
  <c r="AA64" i="7"/>
  <c r="U21" i="7"/>
  <c r="Y77" i="7"/>
  <c r="T60" i="7"/>
  <c r="AA97" i="7"/>
  <c r="T52" i="7"/>
  <c r="AB111" i="7"/>
  <c r="S107" i="7"/>
  <c r="R69" i="7"/>
  <c r="Q33" i="7"/>
  <c r="Y19" i="7"/>
  <c r="R7" i="7"/>
  <c r="R63" i="7"/>
  <c r="Q108" i="7"/>
  <c r="AA36" i="7"/>
  <c r="X84" i="7"/>
  <c r="U60" i="7"/>
  <c r="S6" i="7"/>
  <c r="R40" i="7"/>
  <c r="V61" i="7"/>
  <c r="Y78" i="7"/>
  <c r="Q81" i="7"/>
  <c r="T8" i="7"/>
  <c r="X22" i="7"/>
  <c r="AA73" i="7"/>
  <c r="AA39" i="7"/>
  <c r="AB12" i="7"/>
  <c r="AB89" i="7"/>
  <c r="AB77" i="7"/>
  <c r="W102" i="7"/>
  <c r="X83" i="7"/>
  <c r="W62" i="7"/>
  <c r="Z83" i="7"/>
  <c r="V19" i="7"/>
  <c r="Z54" i="7"/>
  <c r="Y74" i="7"/>
  <c r="Y29" i="7"/>
  <c r="Q97" i="7"/>
  <c r="T92" i="7"/>
  <c r="AA79" i="7"/>
  <c r="V109" i="7"/>
  <c r="R6" i="7"/>
  <c r="AB114" i="7"/>
  <c r="V102" i="7"/>
  <c r="AB108" i="7"/>
  <c r="U6" i="7"/>
  <c r="AB9" i="7"/>
  <c r="AB104" i="7"/>
  <c r="Q84" i="7"/>
  <c r="Q54" i="7"/>
  <c r="T106" i="7"/>
  <c r="Z80" i="7"/>
  <c r="T83" i="7"/>
  <c r="S94" i="7"/>
  <c r="S61" i="7"/>
  <c r="W11" i="7"/>
  <c r="W84" i="7"/>
  <c r="W19" i="7"/>
  <c r="W13" i="7"/>
  <c r="X36" i="7"/>
  <c r="W98" i="7"/>
  <c r="Y27" i="7"/>
  <c r="X89" i="7"/>
  <c r="S59" i="7"/>
  <c r="T55" i="7"/>
  <c r="Z35" i="7"/>
  <c r="V29" i="7"/>
  <c r="Q92" i="7"/>
  <c r="Y71" i="7"/>
  <c r="T7" i="7"/>
  <c r="Y14" i="7"/>
  <c r="S46" i="7"/>
  <c r="S95" i="7"/>
  <c r="AB29" i="7"/>
  <c r="V112" i="7"/>
  <c r="V38" i="7"/>
  <c r="AA33" i="7"/>
  <c r="X75" i="7"/>
  <c r="AB62" i="7"/>
  <c r="AB20" i="7"/>
  <c r="R95" i="7"/>
  <c r="V17" i="7"/>
  <c r="Z98" i="7"/>
  <c r="Q11" i="7"/>
  <c r="W83" i="7"/>
  <c r="Z56" i="7"/>
  <c r="V32" i="7"/>
  <c r="U106" i="7"/>
  <c r="X112" i="7"/>
  <c r="AA35" i="7"/>
  <c r="W27" i="7"/>
  <c r="S88" i="7"/>
  <c r="V71" i="7"/>
  <c r="AB74" i="7"/>
  <c r="Q6" i="7"/>
  <c r="W93" i="7"/>
  <c r="U77" i="7"/>
  <c r="W90" i="7"/>
  <c r="W8" i="7"/>
  <c r="T58" i="7"/>
  <c r="T95" i="7"/>
  <c r="S22" i="7"/>
  <c r="Z105" i="7"/>
  <c r="X78" i="7"/>
  <c r="V43" i="7"/>
  <c r="Y97" i="7"/>
  <c r="AA84" i="7"/>
  <c r="Z99" i="7"/>
  <c r="Z69" i="7"/>
  <c r="T43" i="7"/>
  <c r="Y103" i="7"/>
  <c r="R31" i="7"/>
  <c r="V7" i="7"/>
  <c r="W60" i="7"/>
  <c r="S70" i="7"/>
  <c r="AB32" i="7"/>
  <c r="Y22" i="7"/>
  <c r="Q96" i="7"/>
  <c r="Q87" i="7"/>
  <c r="W68" i="7"/>
  <c r="AB68" i="7"/>
  <c r="U69" i="7"/>
  <c r="S47" i="7"/>
  <c r="Z102" i="7"/>
  <c r="X110" i="7"/>
  <c r="S19" i="7"/>
  <c r="Y44" i="7"/>
  <c r="Z87" i="7"/>
  <c r="X20" i="7"/>
  <c r="Q78" i="7"/>
  <c r="Y73" i="7"/>
  <c r="X61" i="7"/>
  <c r="R92" i="7"/>
  <c r="AB70" i="7"/>
  <c r="T45" i="7"/>
  <c r="U20" i="7"/>
  <c r="X26" i="7"/>
  <c r="AB31" i="7"/>
  <c r="V52" i="7"/>
  <c r="V6" i="7"/>
  <c r="Z70" i="7"/>
  <c r="Q69" i="7"/>
  <c r="AB106" i="7"/>
  <c r="AA95" i="7"/>
  <c r="V59" i="7"/>
  <c r="S29" i="7"/>
  <c r="AB39" i="7"/>
  <c r="AB28" i="7"/>
  <c r="U98" i="7"/>
  <c r="T125" i="7"/>
  <c r="W122" i="7"/>
  <c r="T128" i="7"/>
  <c r="T130" i="7"/>
  <c r="Z126" i="7"/>
  <c r="W118" i="7"/>
  <c r="Z124" i="7"/>
  <c r="AA130" i="7"/>
  <c r="Y117" i="7"/>
  <c r="Q119" i="7"/>
  <c r="AA121" i="7"/>
  <c r="AA129" i="7"/>
  <c r="W124" i="7"/>
  <c r="Q118" i="7"/>
  <c r="W128" i="7"/>
  <c r="AA122" i="7"/>
  <c r="AB126" i="7"/>
  <c r="Y127" i="7"/>
  <c r="S117" i="7"/>
  <c r="X120" i="7"/>
  <c r="Q129" i="7"/>
  <c r="V124" i="7"/>
  <c r="Z120" i="7"/>
  <c r="AA127" i="7"/>
  <c r="V132" i="7"/>
  <c r="W139" i="7"/>
  <c r="S139" i="7"/>
  <c r="T138" i="7"/>
  <c r="W138" i="7"/>
  <c r="U139" i="7"/>
  <c r="Z134" i="7"/>
  <c r="Q136" i="7"/>
  <c r="AB137" i="7"/>
  <c r="AB134" i="7"/>
  <c r="V137" i="7"/>
  <c r="Q137" i="7"/>
  <c r="W133" i="7"/>
  <c r="BE133" i="9"/>
  <c r="BI135" i="9"/>
  <c r="BK132" i="9"/>
  <c r="BJ140" i="9"/>
  <c r="BG117" i="9"/>
  <c r="BC124" i="9"/>
  <c r="BL123" i="9"/>
  <c r="BL127" i="9"/>
  <c r="BC120" i="9"/>
  <c r="BL131" i="9"/>
  <c r="BB82" i="9"/>
  <c r="BA50" i="9"/>
  <c r="BG37" i="9"/>
  <c r="BH58" i="9"/>
  <c r="BB95" i="9"/>
  <c r="BJ26" i="9"/>
  <c r="BE56" i="9"/>
  <c r="BJ22" i="9"/>
  <c r="BJ60" i="9"/>
  <c r="BF41" i="9"/>
  <c r="BI72" i="9"/>
  <c r="BH141" i="9"/>
  <c r="BA61" i="9"/>
  <c r="BI6" i="9"/>
  <c r="BJ56" i="9"/>
  <c r="BD55" i="9"/>
  <c r="BB79" i="9"/>
  <c r="BG86" i="9"/>
  <c r="BA68" i="9"/>
  <c r="BK80" i="9"/>
  <c r="BH38" i="9"/>
  <c r="BB31" i="9"/>
  <c r="BD13" i="9"/>
  <c r="BL64" i="9"/>
  <c r="BE96" i="9"/>
  <c r="BD7" i="9"/>
  <c r="BK56" i="9"/>
  <c r="BG17" i="9"/>
  <c r="BG47" i="9"/>
  <c r="BK105" i="9"/>
  <c r="BD111" i="9"/>
  <c r="BL85" i="9"/>
  <c r="BG23" i="9"/>
  <c r="BD113" i="9"/>
  <c r="BG136" i="9"/>
  <c r="BC133" i="9"/>
  <c r="BG140" i="9"/>
  <c r="BD116" i="9"/>
  <c r="BK121" i="9"/>
  <c r="BB130" i="9"/>
  <c r="BJ128" i="9"/>
  <c r="BI124" i="9"/>
  <c r="BE131" i="9"/>
  <c r="BB19" i="9"/>
  <c r="BH95" i="9"/>
  <c r="BE89" i="9"/>
  <c r="BE30" i="9"/>
  <c r="BI41" i="9"/>
  <c r="BH56" i="9"/>
  <c r="BE105" i="9"/>
  <c r="BJ14" i="9"/>
  <c r="BJ72" i="9"/>
  <c r="BA114" i="9"/>
  <c r="BH66" i="9"/>
  <c r="BG44" i="9"/>
  <c r="BH107" i="9"/>
  <c r="BC87" i="9"/>
  <c r="BI85" i="9"/>
  <c r="BF95" i="9"/>
  <c r="BB105" i="9"/>
  <c r="BG42" i="9"/>
  <c r="BG22" i="9"/>
  <c r="BC44" i="9"/>
  <c r="BA12" i="9"/>
  <c r="BH74" i="9"/>
  <c r="BC26" i="9"/>
  <c r="BD104" i="9"/>
  <c r="BE104" i="9"/>
  <c r="BL39" i="9"/>
  <c r="BF54" i="9"/>
  <c r="BC31" i="9"/>
  <c r="BK24" i="9"/>
  <c r="BI48" i="9"/>
  <c r="BK25" i="9"/>
  <c r="BF76" i="9"/>
  <c r="BB98" i="9"/>
  <c r="BE108" i="9"/>
  <c r="BI45" i="9"/>
  <c r="BC101" i="9"/>
  <c r="BD40" i="9"/>
  <c r="BD73" i="9"/>
  <c r="BF113" i="9"/>
  <c r="BL111" i="9"/>
  <c r="BB60" i="9"/>
  <c r="BA49" i="9"/>
  <c r="BI44" i="9"/>
  <c r="BG141" i="9"/>
  <c r="BJ25" i="9"/>
  <c r="BD36" i="9"/>
  <c r="BE80" i="9"/>
  <c r="BL52" i="9"/>
  <c r="BC18" i="9"/>
  <c r="BF135" i="9"/>
  <c r="BJ135" i="9"/>
  <c r="BG139" i="9"/>
  <c r="BL139" i="9"/>
  <c r="BG120" i="9"/>
  <c r="BF125" i="9"/>
  <c r="BJ124" i="9"/>
  <c r="BG126" i="9"/>
  <c r="BI130" i="9"/>
  <c r="BJ125" i="9"/>
  <c r="BB110" i="9"/>
  <c r="BK65" i="9"/>
  <c r="BH15" i="9"/>
  <c r="BB102" i="9"/>
  <c r="BG33" i="9"/>
  <c r="BH17" i="9"/>
  <c r="BE41" i="9"/>
  <c r="BA76" i="9"/>
  <c r="BI91" i="9"/>
  <c r="BB93" i="9"/>
  <c r="BI39" i="9"/>
  <c r="BK110" i="9"/>
  <c r="BJ11" i="9"/>
  <c r="BK8" i="9"/>
  <c r="BK100" i="9"/>
  <c r="BB80" i="9"/>
  <c r="BD76" i="9"/>
  <c r="BK114" i="9"/>
  <c r="BI25" i="9"/>
  <c r="BH73" i="9"/>
  <c r="BI70" i="9"/>
  <c r="BF25" i="9"/>
  <c r="BL108" i="9"/>
  <c r="BF42" i="9"/>
  <c r="BK78" i="9"/>
  <c r="BK57" i="9"/>
  <c r="BE55" i="9"/>
  <c r="BI14" i="9"/>
  <c r="BG91" i="9"/>
  <c r="BH110" i="9"/>
  <c r="BD66" i="9"/>
  <c r="BC95" i="9"/>
  <c r="BH60" i="9"/>
  <c r="BK23" i="9"/>
  <c r="BH103" i="9"/>
  <c r="BE27" i="9"/>
  <c r="BF141" i="9"/>
  <c r="BJ75" i="9"/>
  <c r="BK13" i="9"/>
  <c r="BL55" i="9"/>
  <c r="BE98" i="9"/>
  <c r="BG8" i="9"/>
  <c r="BC50" i="9"/>
  <c r="BJ138" i="9"/>
  <c r="BI119" i="9"/>
  <c r="BK19" i="9"/>
  <c r="BH36" i="9"/>
  <c r="BJ9" i="9"/>
  <c r="BH47" i="9"/>
  <c r="BL40" i="9"/>
  <c r="BJ95" i="9"/>
  <c r="BD49" i="9"/>
  <c r="BA70" i="9"/>
  <c r="BD89" i="9"/>
  <c r="BL134" i="9"/>
  <c r="BC134" i="9"/>
  <c r="BB138" i="9"/>
  <c r="BB117" i="9"/>
  <c r="BK122" i="9"/>
  <c r="BH131" i="9"/>
  <c r="BK129" i="9"/>
  <c r="BI126" i="9"/>
  <c r="BG124" i="9"/>
  <c r="BD19" i="9"/>
  <c r="BB26" i="9"/>
  <c r="BC112" i="9"/>
  <c r="BE86" i="9"/>
  <c r="BB15" i="9"/>
  <c r="BE43" i="9"/>
  <c r="BF70" i="9"/>
  <c r="BA108" i="9"/>
  <c r="BH11" i="9"/>
  <c r="BA21" i="9"/>
  <c r="BE34" i="9"/>
  <c r="BG26" i="9"/>
  <c r="BF115" i="9"/>
  <c r="BF107" i="9"/>
  <c r="BH12" i="9"/>
  <c r="BK16" i="9"/>
  <c r="BC86" i="9"/>
  <c r="BK68" i="9"/>
  <c r="BB45" i="9"/>
  <c r="BC83" i="9"/>
  <c r="BD35" i="9"/>
  <c r="BC90" i="9"/>
  <c r="BA81" i="9"/>
  <c r="BI99" i="9"/>
  <c r="BD75" i="9"/>
  <c r="BD50" i="9"/>
  <c r="BL57" i="9"/>
  <c r="BK49" i="9"/>
  <c r="BB86" i="9"/>
  <c r="BF71" i="9"/>
  <c r="BF24" i="9"/>
  <c r="BB41" i="9"/>
  <c r="BC32" i="9"/>
  <c r="BI35" i="9"/>
  <c r="BK92" i="9"/>
  <c r="BA58" i="9"/>
  <c r="BB11" i="9"/>
  <c r="BF89" i="9"/>
  <c r="BD63" i="9"/>
  <c r="BK51" i="9"/>
  <c r="BC75" i="9"/>
  <c r="BI134" i="9"/>
  <c r="BK62" i="9"/>
  <c r="BI61" i="9"/>
  <c r="BB85" i="9"/>
  <c r="BL62" i="9"/>
  <c r="BB114" i="9"/>
  <c r="BB68" i="9"/>
  <c r="BI133" i="9"/>
  <c r="BL132" i="9"/>
  <c r="BB132" i="9"/>
  <c r="BD118" i="9"/>
  <c r="BG119" i="9"/>
  <c r="BI117" i="9"/>
  <c r="BF130" i="9"/>
  <c r="BF126" i="9"/>
  <c r="BA124" i="9"/>
  <c r="BL43" i="9"/>
  <c r="BC22" i="9"/>
  <c r="BL30" i="9"/>
  <c r="BJ43" i="9"/>
  <c r="BA101" i="9"/>
  <c r="BI96" i="9"/>
  <c r="BI29" i="9"/>
  <c r="BF57" i="9"/>
  <c r="BB83" i="9"/>
  <c r="BC108" i="9"/>
  <c r="BH84" i="9"/>
  <c r="BG48" i="9"/>
  <c r="BJ12" i="9"/>
  <c r="BK115" i="9"/>
  <c r="BF69" i="9"/>
  <c r="BL42" i="9"/>
  <c r="BD81" i="9"/>
  <c r="BB29" i="9"/>
  <c r="BK107" i="9"/>
  <c r="BD20" i="9"/>
  <c r="BB108" i="9"/>
  <c r="BF108" i="9"/>
  <c r="BD115" i="9"/>
  <c r="BE63" i="9"/>
  <c r="BH91" i="9"/>
  <c r="BH59" i="9"/>
  <c r="BB27" i="9"/>
  <c r="BE5" i="9"/>
  <c r="BC7" i="9"/>
  <c r="BC10" i="9"/>
  <c r="BB14" i="9"/>
  <c r="BL72" i="9"/>
  <c r="BB48" i="9"/>
  <c r="BJ65" i="9"/>
  <c r="BC20" i="9"/>
  <c r="BA40" i="9"/>
  <c r="BJ92" i="9"/>
  <c r="BK83" i="9"/>
  <c r="BC84" i="9"/>
  <c r="BH80" i="9"/>
  <c r="BA25" i="9"/>
  <c r="BK59" i="9"/>
  <c r="BA140" i="9"/>
  <c r="BC121" i="9"/>
  <c r="BK61" i="9"/>
  <c r="BA15" i="9"/>
  <c r="BA67" i="9"/>
  <c r="BJ39" i="9"/>
  <c r="BB53" i="9"/>
  <c r="BL61" i="9"/>
  <c r="BH115" i="9"/>
  <c r="BK58" i="9"/>
  <c r="BH134" i="9"/>
  <c r="BC135" i="9"/>
  <c r="BH140" i="9"/>
  <c r="BE116" i="9"/>
  <c r="BD121" i="9"/>
  <c r="BH121" i="9"/>
  <c r="BC125" i="9"/>
  <c r="BA122" i="9"/>
  <c r="BC122" i="9"/>
  <c r="BE44" i="9"/>
  <c r="BG78" i="9"/>
  <c r="BL23" i="9"/>
  <c r="BI15" i="9"/>
  <c r="BH105" i="9"/>
  <c r="BC34" i="9"/>
  <c r="BF81" i="9"/>
  <c r="BJ29" i="9"/>
  <c r="BG59" i="9"/>
  <c r="BJ38" i="9"/>
  <c r="BA79" i="9"/>
  <c r="BA59" i="9"/>
  <c r="BG73" i="9"/>
  <c r="BH29" i="9"/>
  <c r="BJ85" i="9"/>
  <c r="BA85" i="9"/>
  <c r="BI10" i="9"/>
  <c r="BC103" i="9"/>
  <c r="BE110" i="9"/>
  <c r="BI103" i="9"/>
  <c r="BH8" i="9"/>
  <c r="BI51" i="9"/>
  <c r="BB112" i="9"/>
  <c r="BD9" i="9"/>
  <c r="BG109" i="9"/>
  <c r="BE37" i="9"/>
  <c r="BD30" i="9"/>
  <c r="BC38" i="9"/>
  <c r="BC110" i="9"/>
  <c r="BK39" i="9"/>
  <c r="BB76" i="9"/>
  <c r="BL69" i="9"/>
  <c r="BK91" i="9"/>
  <c r="BA28" i="9"/>
  <c r="BG80" i="9"/>
  <c r="BE59" i="9"/>
  <c r="BE14" i="9"/>
  <c r="BK22" i="9"/>
  <c r="BL51" i="9"/>
  <c r="BG105" i="9"/>
  <c r="BK32" i="9"/>
  <c r="BG25" i="9"/>
  <c r="BK135" i="9"/>
  <c r="BF124" i="9"/>
  <c r="BK126" i="9"/>
  <c r="BK37" i="9"/>
  <c r="BI26" i="9"/>
  <c r="BH89" i="9"/>
  <c r="BJ83" i="9"/>
  <c r="BB75" i="9"/>
  <c r="BG60" i="9"/>
  <c r="BL88" i="9"/>
  <c r="BI62" i="9"/>
  <c r="BG134" i="9"/>
  <c r="BL135" i="9"/>
  <c r="BA139" i="9"/>
  <c r="BC116" i="9"/>
  <c r="BI120" i="9"/>
  <c r="BD129" i="9"/>
  <c r="BJ127" i="9"/>
  <c r="BI131" i="9"/>
  <c r="BE123" i="9"/>
  <c r="BA19" i="9"/>
  <c r="BK31" i="9"/>
  <c r="BL20" i="9"/>
  <c r="BE16" i="9"/>
  <c r="BE22" i="9"/>
  <c r="BI74" i="9"/>
  <c r="BG51" i="9"/>
  <c r="BF43" i="9"/>
  <c r="BG14" i="9"/>
  <c r="BJ98" i="9"/>
  <c r="BF33" i="9"/>
  <c r="BA11" i="9"/>
  <c r="BF40" i="9"/>
  <c r="BF65" i="9"/>
  <c r="BH51" i="9"/>
  <c r="BA26" i="9"/>
  <c r="BG88" i="9"/>
  <c r="BF64" i="9"/>
  <c r="BI43" i="9"/>
  <c r="BE106" i="9"/>
  <c r="BF67" i="9"/>
  <c r="BA38" i="9"/>
  <c r="BH101" i="9"/>
  <c r="BA33" i="9"/>
  <c r="BE111" i="9"/>
  <c r="BD69" i="9"/>
  <c r="BB13" i="9"/>
  <c r="BC88" i="9"/>
  <c r="BL76" i="9"/>
  <c r="BJ63" i="9"/>
  <c r="BF44" i="9"/>
  <c r="BD141" i="9"/>
  <c r="BL103" i="9"/>
  <c r="BC141" i="9"/>
  <c r="BA96" i="9"/>
  <c r="BB91" i="9"/>
  <c r="BA87" i="9"/>
  <c r="BC37" i="9"/>
  <c r="BE31" i="9"/>
  <c r="BL18" i="9"/>
  <c r="BL17" i="9"/>
  <c r="BL21" i="9"/>
  <c r="BA54" i="9"/>
  <c r="BF74" i="9"/>
  <c r="BF34" i="9"/>
  <c r="BG20" i="9"/>
  <c r="BK98" i="9"/>
  <c r="BC82" i="9"/>
  <c r="BD83" i="9"/>
  <c r="BE48" i="9"/>
  <c r="BG75" i="9"/>
  <c r="BI18" i="9"/>
  <c r="BG108" i="9"/>
  <c r="BH96" i="9"/>
  <c r="BH7" i="9"/>
  <c r="O3" i="9"/>
  <c r="BA5" i="9"/>
  <c r="S54" i="7"/>
  <c r="AA75" i="7"/>
  <c r="U33" i="7"/>
  <c r="X46" i="7"/>
  <c r="Q101" i="7"/>
  <c r="AB45" i="7"/>
  <c r="T78" i="7"/>
  <c r="R33" i="7"/>
  <c r="U39" i="7"/>
  <c r="V101" i="7"/>
  <c r="U46" i="7"/>
  <c r="S62" i="7"/>
  <c r="T25" i="7"/>
  <c r="R23" i="7"/>
  <c r="X7" i="7"/>
  <c r="AB34" i="7"/>
  <c r="Q86" i="7"/>
  <c r="S43" i="7"/>
  <c r="U86" i="7"/>
  <c r="Z81" i="7"/>
  <c r="U54" i="7"/>
  <c r="Y18" i="7"/>
  <c r="R89" i="7"/>
  <c r="T104" i="7"/>
  <c r="Y46" i="7"/>
  <c r="AB103" i="7"/>
  <c r="U82" i="7"/>
  <c r="AB17" i="7"/>
  <c r="V14" i="7"/>
  <c r="Y110" i="7"/>
  <c r="S58" i="7"/>
  <c r="R12" i="7"/>
  <c r="Z21" i="7"/>
  <c r="T39" i="7"/>
  <c r="U63" i="7"/>
  <c r="W17" i="7"/>
  <c r="AB13" i="7"/>
  <c r="V16" i="7"/>
  <c r="R53" i="7"/>
  <c r="Z111" i="7"/>
  <c r="Z88" i="7"/>
  <c r="S108" i="7"/>
  <c r="Q16" i="7"/>
  <c r="Y86" i="7"/>
  <c r="V108" i="7"/>
  <c r="T100" i="7"/>
  <c r="V55" i="7"/>
  <c r="T18" i="7"/>
  <c r="S82" i="7"/>
  <c r="R87" i="7"/>
  <c r="U29" i="7"/>
  <c r="T111" i="7"/>
  <c r="Y95" i="7"/>
  <c r="S97" i="7"/>
  <c r="X141" i="7"/>
  <c r="AA55" i="7"/>
  <c r="U28" i="7"/>
  <c r="Z37" i="7"/>
  <c r="V76" i="7"/>
  <c r="R109" i="7"/>
  <c r="R43" i="7"/>
  <c r="U89" i="7"/>
  <c r="U68" i="7"/>
  <c r="T64" i="7"/>
  <c r="S128" i="7"/>
  <c r="U128" i="7"/>
  <c r="Q121" i="7"/>
  <c r="S119" i="7"/>
  <c r="U131" i="7"/>
  <c r="R116" i="7"/>
  <c r="U123" i="7"/>
  <c r="T119" i="7"/>
  <c r="R128" i="7"/>
  <c r="Z127" i="7"/>
  <c r="U122" i="7"/>
  <c r="Z131" i="7"/>
  <c r="Z139" i="7"/>
  <c r="T136" i="7"/>
  <c r="R135" i="7"/>
  <c r="Y136" i="7"/>
  <c r="Q133" i="7"/>
  <c r="X133" i="7"/>
  <c r="X134" i="7"/>
  <c r="X135" i="7"/>
  <c r="EA3" i="8"/>
  <c r="DZ3" i="8"/>
  <c r="DY3" i="8"/>
  <c r="EF3" i="8"/>
  <c r="DX3" i="8"/>
  <c r="EE3" i="8"/>
  <c r="DW3" i="8"/>
  <c r="ED3" i="8"/>
  <c r="DV3" i="8"/>
  <c r="EC3" i="8"/>
  <c r="DU3" i="8"/>
  <c r="EB3" i="8"/>
  <c r="AJ3" i="7"/>
  <c r="AK3" i="7"/>
  <c r="AI3" i="7"/>
  <c r="AH3" i="7"/>
  <c r="AG3" i="7"/>
  <c r="AN3" i="7"/>
  <c r="AF3" i="7"/>
  <c r="AM3" i="7"/>
  <c r="AE3" i="7"/>
  <c r="AC3" i="7"/>
  <c r="AL3" i="7"/>
  <c r="AD3" i="7"/>
  <c r="EB28" i="1"/>
  <c r="EN28" i="1" s="1"/>
  <c r="EC3" i="6"/>
  <c r="DU3" i="6"/>
  <c r="EB3" i="6"/>
  <c r="DW3" i="6"/>
  <c r="EA3" i="6"/>
  <c r="DZ3" i="6"/>
  <c r="DY3" i="6"/>
  <c r="EF3" i="6"/>
  <c r="DX3" i="6"/>
  <c r="ED3" i="6"/>
  <c r="DV3" i="6"/>
  <c r="EE3" i="6"/>
  <c r="DU10" i="1"/>
  <c r="EG10" i="1" s="1"/>
  <c r="EA57" i="1"/>
  <c r="EM57" i="1" s="1"/>
  <c r="DV19" i="1"/>
  <c r="EH19" i="1" s="1"/>
  <c r="DW21" i="1"/>
  <c r="EI21" i="1" s="1"/>
  <c r="EE41" i="1"/>
  <c r="EQ41" i="1" s="1"/>
  <c r="EB124" i="1"/>
  <c r="EN124" i="1" s="1"/>
  <c r="EB55" i="1"/>
  <c r="EN55" i="1" s="1"/>
  <c r="EB17" i="1"/>
  <c r="EN17" i="1" s="1"/>
  <c r="EB76" i="1"/>
  <c r="EN76" i="1" s="1"/>
  <c r="EB8" i="1"/>
  <c r="EN8" i="1" s="1"/>
  <c r="EB47" i="1"/>
  <c r="EN47" i="1" s="1"/>
  <c r="EB103" i="1"/>
  <c r="EN103" i="1" s="1"/>
  <c r="EB101" i="1"/>
  <c r="EN101" i="1" s="1"/>
  <c r="EB107" i="1"/>
  <c r="EN107" i="1" s="1"/>
  <c r="EB20" i="1"/>
  <c r="EN20" i="1" s="1"/>
  <c r="DQ12" i="1"/>
  <c r="Y12" i="9" s="1"/>
  <c r="DM17" i="1"/>
  <c r="U17" i="9" s="1"/>
  <c r="DN9" i="1"/>
  <c r="V9" i="9" s="1"/>
  <c r="DG3" i="1"/>
  <c r="O3" i="7" l="1"/>
  <c r="BI12" i="9"/>
  <c r="V9" i="7"/>
  <c r="BF9" i="9"/>
  <c r="Y12" i="7"/>
  <c r="BE17" i="9"/>
  <c r="U17" i="7"/>
  <c r="ED15" i="8"/>
  <c r="ED32" i="8"/>
  <c r="ED123" i="8"/>
  <c r="ED136" i="8"/>
  <c r="ED115" i="8"/>
  <c r="ED141" i="8"/>
  <c r="ED14" i="8"/>
  <c r="ED39" i="8"/>
  <c r="ED66" i="8"/>
  <c r="ED114" i="8"/>
  <c r="ED16" i="8"/>
  <c r="ED124" i="8"/>
  <c r="ED131" i="8"/>
  <c r="ED59" i="8"/>
  <c r="ED89" i="8"/>
  <c r="ED57" i="8"/>
  <c r="ED109" i="8"/>
  <c r="ED5" i="8"/>
  <c r="ED104" i="8"/>
  <c r="ED138" i="8"/>
  <c r="ED68" i="8"/>
  <c r="ED18" i="8"/>
  <c r="ED19" i="8"/>
  <c r="ED121" i="8"/>
  <c r="ED63" i="8"/>
  <c r="ED85" i="8"/>
  <c r="ED106" i="8"/>
  <c r="ED21" i="8"/>
  <c r="ED56" i="8"/>
  <c r="ED99" i="8"/>
  <c r="ED133" i="8"/>
  <c r="ED42" i="8"/>
  <c r="ED7" i="8"/>
  <c r="ED81" i="8"/>
  <c r="ED107" i="8"/>
  <c r="ED137" i="8"/>
  <c r="ED8" i="8"/>
  <c r="ED40" i="8"/>
  <c r="ED22" i="8"/>
  <c r="ED122" i="8"/>
  <c r="ED118" i="8"/>
  <c r="ED37" i="8"/>
  <c r="ED82" i="8"/>
  <c r="ED38" i="8"/>
  <c r="ED45" i="8"/>
  <c r="ED62" i="8"/>
  <c r="ED139" i="8"/>
  <c r="ED112" i="8"/>
  <c r="ED108" i="8"/>
  <c r="ED53" i="8"/>
  <c r="ED102" i="8"/>
  <c r="ED77" i="8"/>
  <c r="EP77" i="8" s="1"/>
  <c r="ED20" i="8"/>
  <c r="ED24" i="8"/>
  <c r="ED61" i="8"/>
  <c r="ED84" i="8"/>
  <c r="ED28" i="8"/>
  <c r="ED12" i="8"/>
  <c r="ED26" i="8"/>
  <c r="ED44" i="8"/>
  <c r="ED83" i="8"/>
  <c r="ED103" i="8"/>
  <c r="ED116" i="8"/>
  <c r="ED120" i="8"/>
  <c r="ED127" i="8"/>
  <c r="ED36" i="8"/>
  <c r="ED9" i="8"/>
  <c r="ED17" i="8"/>
  <c r="ED51" i="8"/>
  <c r="ED52" i="8"/>
  <c r="ED72" i="8"/>
  <c r="ED10" i="8"/>
  <c r="ED54" i="8"/>
  <c r="ED69" i="8"/>
  <c r="ED71" i="8"/>
  <c r="ED110" i="8"/>
  <c r="ED46" i="8"/>
  <c r="ED11" i="8"/>
  <c r="ED80" i="8"/>
  <c r="ED87" i="8"/>
  <c r="ED97" i="8"/>
  <c r="ED94" i="8"/>
  <c r="ED33" i="8"/>
  <c r="ED78" i="8"/>
  <c r="ED30" i="8"/>
  <c r="ED31" i="8"/>
  <c r="ED50" i="8"/>
  <c r="ED48" i="8"/>
  <c r="ED132" i="8"/>
  <c r="ED6" i="8"/>
  <c r="ED29" i="8"/>
  <c r="ED43" i="8"/>
  <c r="ED111" i="8"/>
  <c r="ED140" i="8"/>
  <c r="ED25" i="8"/>
  <c r="ED91" i="8"/>
  <c r="ED76" i="8"/>
  <c r="ED135" i="8"/>
  <c r="ED119" i="8"/>
  <c r="ED98" i="8"/>
  <c r="ED129" i="8"/>
  <c r="ED13" i="8"/>
  <c r="ED96" i="8"/>
  <c r="ED117" i="8"/>
  <c r="ED58" i="8"/>
  <c r="ED65" i="8"/>
  <c r="ED47" i="8"/>
  <c r="ED92" i="8"/>
  <c r="ED101" i="8"/>
  <c r="ED125" i="8"/>
  <c r="ED88" i="8"/>
  <c r="ED35" i="8"/>
  <c r="ED49" i="8"/>
  <c r="ED67" i="8"/>
  <c r="ED93" i="8"/>
  <c r="ED64" i="8"/>
  <c r="ED105" i="8"/>
  <c r="ED41" i="8"/>
  <c r="ED100" i="8"/>
  <c r="ED74" i="8"/>
  <c r="ED128" i="8"/>
  <c r="ED134" i="8"/>
  <c r="ED126" i="8"/>
  <c r="ED55" i="8"/>
  <c r="ED73" i="8"/>
  <c r="ED86" i="8"/>
  <c r="ED79" i="8"/>
  <c r="ED34" i="8"/>
  <c r="ED27" i="8"/>
  <c r="ED75" i="8"/>
  <c r="ED113" i="8"/>
  <c r="ED130" i="8"/>
  <c r="ED23" i="8"/>
  <c r="ED90" i="8"/>
  <c r="ED95" i="8"/>
  <c r="ED70" i="8"/>
  <c r="ED60" i="8"/>
  <c r="DW64" i="8"/>
  <c r="DW6" i="8"/>
  <c r="DW16" i="8"/>
  <c r="DW109" i="8"/>
  <c r="DW10" i="8"/>
  <c r="DW21" i="8"/>
  <c r="DW86" i="8"/>
  <c r="DW93" i="8"/>
  <c r="DW26" i="8"/>
  <c r="DW88" i="8"/>
  <c r="DW44" i="8"/>
  <c r="DW61" i="8"/>
  <c r="DW55" i="8"/>
  <c r="DW117" i="8"/>
  <c r="DW133" i="8"/>
  <c r="DW140" i="8"/>
  <c r="DW25" i="8"/>
  <c r="DW33" i="8"/>
  <c r="DW78" i="8"/>
  <c r="DW99" i="8"/>
  <c r="DW37" i="8"/>
  <c r="DW9" i="8"/>
  <c r="DW42" i="8"/>
  <c r="DW95" i="8"/>
  <c r="DW20" i="8"/>
  <c r="DW35" i="8"/>
  <c r="DW7" i="8"/>
  <c r="DW19" i="8"/>
  <c r="DW43" i="8"/>
  <c r="DW103" i="8"/>
  <c r="DW113" i="8"/>
  <c r="DW124" i="8"/>
  <c r="DW130" i="8"/>
  <c r="DW12" i="8"/>
  <c r="DW74" i="8"/>
  <c r="DW100" i="8"/>
  <c r="DW47" i="8"/>
  <c r="DW18" i="8"/>
  <c r="DW77" i="8"/>
  <c r="EI77" i="8" s="1"/>
  <c r="DW87" i="8"/>
  <c r="DW48" i="8"/>
  <c r="DW46" i="8"/>
  <c r="DW105" i="8"/>
  <c r="DW118" i="8"/>
  <c r="DW56" i="8"/>
  <c r="DW63" i="8"/>
  <c r="DW57" i="8"/>
  <c r="DW137" i="8"/>
  <c r="DW34" i="8"/>
  <c r="DW60" i="8"/>
  <c r="DW101" i="8"/>
  <c r="DW97" i="8"/>
  <c r="DW59" i="8"/>
  <c r="DW81" i="8"/>
  <c r="DW23" i="8"/>
  <c r="DW62" i="8"/>
  <c r="DW22" i="8"/>
  <c r="DW54" i="8"/>
  <c r="DW127" i="8"/>
  <c r="DW45" i="8"/>
  <c r="DW39" i="8"/>
  <c r="DW75" i="8"/>
  <c r="DW80" i="8"/>
  <c r="DW5" i="8"/>
  <c r="DW38" i="8"/>
  <c r="DW15" i="8"/>
  <c r="DW69" i="8"/>
  <c r="DW104" i="8"/>
  <c r="DW11" i="8"/>
  <c r="DW8" i="8"/>
  <c r="DW28" i="8"/>
  <c r="DW72" i="8"/>
  <c r="DW76" i="8"/>
  <c r="DW65" i="8"/>
  <c r="DW107" i="8"/>
  <c r="DW14" i="8"/>
  <c r="DW58" i="8"/>
  <c r="DW90" i="8"/>
  <c r="DW96" i="8"/>
  <c r="DW114" i="8"/>
  <c r="DW129" i="8"/>
  <c r="DW102" i="8"/>
  <c r="DW119" i="8"/>
  <c r="DW141" i="8"/>
  <c r="DW67" i="8"/>
  <c r="DW83" i="8"/>
  <c r="DW121" i="8"/>
  <c r="DW126" i="8"/>
  <c r="DW134" i="8"/>
  <c r="DW51" i="8"/>
  <c r="DW84" i="8"/>
  <c r="DW29" i="8"/>
  <c r="DW89" i="8"/>
  <c r="DW70" i="8"/>
  <c r="DW24" i="8"/>
  <c r="DW30" i="8"/>
  <c r="DW66" i="8"/>
  <c r="DW92" i="8"/>
  <c r="DW85" i="8"/>
  <c r="DW98" i="8"/>
  <c r="DW52" i="8"/>
  <c r="DW17" i="8"/>
  <c r="DW68" i="8"/>
  <c r="DW53" i="8"/>
  <c r="DW13" i="8"/>
  <c r="DW73" i="8"/>
  <c r="DW120" i="8"/>
  <c r="DW41" i="8"/>
  <c r="DW91" i="8"/>
  <c r="DW106" i="8"/>
  <c r="DW31" i="8"/>
  <c r="DW71" i="8"/>
  <c r="DW125" i="8"/>
  <c r="DW135" i="8"/>
  <c r="DW108" i="8"/>
  <c r="DW132" i="8"/>
  <c r="DW27" i="8"/>
  <c r="DW40" i="8"/>
  <c r="DW115" i="8"/>
  <c r="DW128" i="8"/>
  <c r="DW136" i="8"/>
  <c r="DW111" i="8"/>
  <c r="DW138" i="8"/>
  <c r="DW36" i="8"/>
  <c r="DW82" i="8"/>
  <c r="DW122" i="8"/>
  <c r="DW139" i="8"/>
  <c r="DW116" i="8"/>
  <c r="DW49" i="8"/>
  <c r="DW94" i="8"/>
  <c r="DW110" i="8"/>
  <c r="DW32" i="8"/>
  <c r="DW79" i="8"/>
  <c r="DW112" i="8"/>
  <c r="DW123" i="8"/>
  <c r="DW50" i="8"/>
  <c r="DW131" i="8"/>
  <c r="EE50" i="8"/>
  <c r="EE42" i="8"/>
  <c r="EE15" i="8"/>
  <c r="EE33" i="8"/>
  <c r="EE106" i="8"/>
  <c r="EE114" i="8"/>
  <c r="EE19" i="8"/>
  <c r="EE61" i="8"/>
  <c r="EE55" i="8"/>
  <c r="EE36" i="8"/>
  <c r="EE37" i="8"/>
  <c r="EE26" i="8"/>
  <c r="EE78" i="8"/>
  <c r="EE24" i="8"/>
  <c r="EE69" i="8"/>
  <c r="EE35" i="8"/>
  <c r="EE84" i="8"/>
  <c r="EE88" i="8"/>
  <c r="EE83" i="8"/>
  <c r="EE134" i="8"/>
  <c r="EE16" i="8"/>
  <c r="EE51" i="8"/>
  <c r="EE20" i="8"/>
  <c r="EE9" i="8"/>
  <c r="EE49" i="8"/>
  <c r="EE58" i="8"/>
  <c r="EE28" i="8"/>
  <c r="EE87" i="8"/>
  <c r="EE46" i="8"/>
  <c r="EE96" i="8"/>
  <c r="EE14" i="8"/>
  <c r="EE7" i="8"/>
  <c r="EE43" i="8"/>
  <c r="EE72" i="8"/>
  <c r="EE45" i="8"/>
  <c r="EE108" i="8"/>
  <c r="EE22" i="8"/>
  <c r="EE133" i="8"/>
  <c r="EE80" i="8"/>
  <c r="EE95" i="8"/>
  <c r="EE70" i="8"/>
  <c r="EE82" i="8"/>
  <c r="EE113" i="8"/>
  <c r="EE85" i="8"/>
  <c r="EE127" i="8"/>
  <c r="EE126" i="8"/>
  <c r="EE59" i="8"/>
  <c r="EE74" i="8"/>
  <c r="EE100" i="8"/>
  <c r="EE112" i="8"/>
  <c r="EE5" i="8"/>
  <c r="EE38" i="8"/>
  <c r="EE12" i="8"/>
  <c r="EE25" i="8"/>
  <c r="EE54" i="8"/>
  <c r="EE39" i="8"/>
  <c r="EE90" i="8"/>
  <c r="EE75" i="8"/>
  <c r="EE10" i="8"/>
  <c r="EE68" i="8"/>
  <c r="EE129" i="8"/>
  <c r="EE6" i="8"/>
  <c r="EE141" i="8"/>
  <c r="EE57" i="8"/>
  <c r="EE109" i="8"/>
  <c r="EE120" i="8"/>
  <c r="EE138" i="8"/>
  <c r="EE21" i="8"/>
  <c r="EE34" i="8"/>
  <c r="EE91" i="8"/>
  <c r="EE77" i="8"/>
  <c r="EQ77" i="8" s="1"/>
  <c r="EE101" i="8"/>
  <c r="EE44" i="8"/>
  <c r="EE117" i="8"/>
  <c r="EE123" i="8"/>
  <c r="EE135" i="8"/>
  <c r="EE17" i="8"/>
  <c r="EE60" i="8"/>
  <c r="EE76" i="8"/>
  <c r="EE94" i="8"/>
  <c r="EE137" i="8"/>
  <c r="EE11" i="8"/>
  <c r="EE32" i="8"/>
  <c r="EE139" i="8"/>
  <c r="EE13" i="8"/>
  <c r="EE48" i="8"/>
  <c r="EE71" i="8"/>
  <c r="EE136" i="8"/>
  <c r="EE103" i="8"/>
  <c r="EE40" i="8"/>
  <c r="EE110" i="8"/>
  <c r="EE56" i="8"/>
  <c r="EE119" i="8"/>
  <c r="EE125" i="8"/>
  <c r="EE23" i="8"/>
  <c r="EE64" i="8"/>
  <c r="EE121" i="8"/>
  <c r="EE128" i="8"/>
  <c r="EE93" i="8"/>
  <c r="EE105" i="8"/>
  <c r="EE104" i="8"/>
  <c r="EE122" i="8"/>
  <c r="EE27" i="8"/>
  <c r="EE98" i="8"/>
  <c r="EE131" i="8"/>
  <c r="EE130" i="8"/>
  <c r="EE92" i="8"/>
  <c r="EE8" i="8"/>
  <c r="EE97" i="8"/>
  <c r="EE116" i="8"/>
  <c r="EE124" i="8"/>
  <c r="EE140" i="8"/>
  <c r="EE31" i="8"/>
  <c r="EE99" i="8"/>
  <c r="EE53" i="8"/>
  <c r="EE73" i="8"/>
  <c r="EE29" i="8"/>
  <c r="EE63" i="8"/>
  <c r="EE79" i="8"/>
  <c r="EE107" i="8"/>
  <c r="EE118" i="8"/>
  <c r="EE115" i="8"/>
  <c r="EE67" i="8"/>
  <c r="EE132" i="8"/>
  <c r="EE62" i="8"/>
  <c r="EE81" i="8"/>
  <c r="EE65" i="8"/>
  <c r="EE66" i="8"/>
  <c r="EE47" i="8"/>
  <c r="EE89" i="8"/>
  <c r="EE111" i="8"/>
  <c r="EE41" i="8"/>
  <c r="EE102" i="8"/>
  <c r="EE18" i="8"/>
  <c r="EE86" i="8"/>
  <c r="EE30" i="8"/>
  <c r="EE52" i="8"/>
  <c r="DX16" i="8"/>
  <c r="DX51" i="8"/>
  <c r="DX82" i="8"/>
  <c r="DX112" i="8"/>
  <c r="DX22" i="8"/>
  <c r="DX11" i="8"/>
  <c r="DX32" i="8"/>
  <c r="DX77" i="8"/>
  <c r="EJ77" i="8" s="1"/>
  <c r="DX115" i="8"/>
  <c r="DX19" i="8"/>
  <c r="DX34" i="8"/>
  <c r="DX68" i="8"/>
  <c r="DX76" i="8"/>
  <c r="DX109" i="8"/>
  <c r="DX5" i="8"/>
  <c r="DX46" i="8"/>
  <c r="DX66" i="8"/>
  <c r="DX99" i="8"/>
  <c r="DX108" i="8"/>
  <c r="DX135" i="8"/>
  <c r="DX59" i="8"/>
  <c r="DX53" i="8"/>
  <c r="DX7" i="8"/>
  <c r="DX33" i="8"/>
  <c r="DX40" i="8"/>
  <c r="DX88" i="8"/>
  <c r="DX134" i="8"/>
  <c r="DX73" i="8"/>
  <c r="DX42" i="8"/>
  <c r="DX103" i="8"/>
  <c r="DX137" i="8"/>
  <c r="DX23" i="8"/>
  <c r="DX85" i="8"/>
  <c r="DX92" i="8"/>
  <c r="DX129" i="8"/>
  <c r="DX24" i="8"/>
  <c r="DX17" i="8"/>
  <c r="DX101" i="8"/>
  <c r="DX29" i="8"/>
  <c r="DX27" i="8"/>
  <c r="DX89" i="8"/>
  <c r="DX95" i="8"/>
  <c r="DX60" i="8"/>
  <c r="DX20" i="8"/>
  <c r="DX49" i="8"/>
  <c r="DX6" i="8"/>
  <c r="DX26" i="8"/>
  <c r="DX80" i="8"/>
  <c r="DX136" i="8"/>
  <c r="DX25" i="8"/>
  <c r="DX100" i="8"/>
  <c r="DX28" i="8"/>
  <c r="DX61" i="8"/>
  <c r="DX79" i="8"/>
  <c r="DX47" i="8"/>
  <c r="DX90" i="8"/>
  <c r="DX87" i="8"/>
  <c r="DX71" i="8"/>
  <c r="DX107" i="8"/>
  <c r="DX21" i="8"/>
  <c r="DX39" i="8"/>
  <c r="DX9" i="8"/>
  <c r="DX43" i="8"/>
  <c r="DX70" i="8"/>
  <c r="DX67" i="8"/>
  <c r="DX38" i="8"/>
  <c r="DX35" i="8"/>
  <c r="DX12" i="8"/>
  <c r="DX30" i="8"/>
  <c r="DX45" i="8"/>
  <c r="DX64" i="8"/>
  <c r="DX86" i="8"/>
  <c r="DX31" i="8"/>
  <c r="DX57" i="8"/>
  <c r="DX118" i="8"/>
  <c r="DX110" i="8"/>
  <c r="DX54" i="8"/>
  <c r="DX91" i="8"/>
  <c r="DX128" i="8"/>
  <c r="DX72" i="8"/>
  <c r="DX93" i="8"/>
  <c r="DX111" i="8"/>
  <c r="DX122" i="8"/>
  <c r="DX8" i="8"/>
  <c r="DX18" i="8"/>
  <c r="DX133" i="8"/>
  <c r="DX84" i="8"/>
  <c r="DX120" i="8"/>
  <c r="DX75" i="8"/>
  <c r="DX37" i="8"/>
  <c r="DX44" i="8"/>
  <c r="DX105" i="8"/>
  <c r="DX125" i="8"/>
  <c r="DX138" i="8"/>
  <c r="DX102" i="8"/>
  <c r="DX117" i="8"/>
  <c r="DX123" i="8"/>
  <c r="DX55" i="8"/>
  <c r="DX132" i="8"/>
  <c r="DX126" i="8"/>
  <c r="DX14" i="8"/>
  <c r="DX62" i="8"/>
  <c r="DX131" i="8"/>
  <c r="DX81" i="8"/>
  <c r="DX94" i="8"/>
  <c r="DX114" i="8"/>
  <c r="DX127" i="8"/>
  <c r="DX121" i="8"/>
  <c r="DX10" i="8"/>
  <c r="DX78" i="8"/>
  <c r="DX83" i="8"/>
  <c r="DX52" i="8"/>
  <c r="DX65" i="8"/>
  <c r="DX119" i="8"/>
  <c r="DX106" i="8"/>
  <c r="DX48" i="8"/>
  <c r="DX69" i="8"/>
  <c r="DX141" i="8"/>
  <c r="DX13" i="8"/>
  <c r="DX113" i="8"/>
  <c r="DX97" i="8"/>
  <c r="DX36" i="8"/>
  <c r="DX116" i="8"/>
  <c r="DX56" i="8"/>
  <c r="DX96" i="8"/>
  <c r="DX15" i="8"/>
  <c r="DX104" i="8"/>
  <c r="DX74" i="8"/>
  <c r="DX139" i="8"/>
  <c r="DX50" i="8"/>
  <c r="DX140" i="8"/>
  <c r="DX98" i="8"/>
  <c r="DX124" i="8"/>
  <c r="DX58" i="8"/>
  <c r="DX63" i="8"/>
  <c r="DX41" i="8"/>
  <c r="DX130" i="8"/>
  <c r="EB89" i="8"/>
  <c r="EB36" i="8"/>
  <c r="EB54" i="8"/>
  <c r="EB102" i="8"/>
  <c r="EB127" i="8"/>
  <c r="EB124" i="8"/>
  <c r="EB137" i="8"/>
  <c r="EB108" i="8"/>
  <c r="EB62" i="8"/>
  <c r="EB58" i="8"/>
  <c r="EB90" i="8"/>
  <c r="EB14" i="8"/>
  <c r="EB20" i="8"/>
  <c r="EB125" i="8"/>
  <c r="EB126" i="8"/>
  <c r="EB132" i="8"/>
  <c r="EB80" i="8"/>
  <c r="EB67" i="8"/>
  <c r="EB34" i="8"/>
  <c r="EB52" i="8"/>
  <c r="EB79" i="8"/>
  <c r="EB15" i="8"/>
  <c r="EB81" i="8"/>
  <c r="EB74" i="8"/>
  <c r="EB84" i="8"/>
  <c r="EB96" i="8"/>
  <c r="EB122" i="8"/>
  <c r="EB21" i="8"/>
  <c r="EB22" i="8"/>
  <c r="EB57" i="8"/>
  <c r="EB76" i="8"/>
  <c r="EB98" i="8"/>
  <c r="EB131" i="8"/>
  <c r="EB64" i="8"/>
  <c r="EB116" i="8"/>
  <c r="EB38" i="8"/>
  <c r="EB39" i="8"/>
  <c r="EB46" i="8"/>
  <c r="EB140" i="8"/>
  <c r="EB6" i="8"/>
  <c r="EB23" i="8"/>
  <c r="EB63" i="8"/>
  <c r="EB61" i="8"/>
  <c r="EB27" i="8"/>
  <c r="EB50" i="8"/>
  <c r="EB85" i="8"/>
  <c r="EB13" i="8"/>
  <c r="EB45" i="8"/>
  <c r="EB121" i="8"/>
  <c r="EB128" i="8"/>
  <c r="EB32" i="8"/>
  <c r="EB109" i="8"/>
  <c r="EB35" i="8"/>
  <c r="EB42" i="8"/>
  <c r="EB71" i="8"/>
  <c r="EB73" i="8"/>
  <c r="EB77" i="8"/>
  <c r="EN77" i="8" s="1"/>
  <c r="EB87" i="8"/>
  <c r="EB123" i="8"/>
  <c r="EB136" i="8"/>
  <c r="EB25" i="8"/>
  <c r="EB44" i="8"/>
  <c r="EB117" i="8"/>
  <c r="EB10" i="8"/>
  <c r="EB48" i="8"/>
  <c r="EB106" i="8"/>
  <c r="EB8" i="8"/>
  <c r="EB105" i="8"/>
  <c r="EB26" i="8"/>
  <c r="EB92" i="8"/>
  <c r="EB141" i="8"/>
  <c r="EB51" i="8"/>
  <c r="EB66" i="8"/>
  <c r="EB119" i="8"/>
  <c r="EB33" i="8"/>
  <c r="EB88" i="8"/>
  <c r="EB129" i="8"/>
  <c r="EB56" i="8"/>
  <c r="EB95" i="8"/>
  <c r="EB28" i="8"/>
  <c r="EB94" i="8"/>
  <c r="EB110" i="8"/>
  <c r="EB60" i="8"/>
  <c r="EB72" i="8"/>
  <c r="EB97" i="8"/>
  <c r="EB113" i="8"/>
  <c r="EB47" i="8"/>
  <c r="EB59" i="8"/>
  <c r="EB12" i="8"/>
  <c r="EB17" i="8"/>
  <c r="EB115" i="8"/>
  <c r="EB16" i="8"/>
  <c r="EB83" i="8"/>
  <c r="EB29" i="8"/>
  <c r="EB69" i="8"/>
  <c r="EB114" i="8"/>
  <c r="EB139" i="8"/>
  <c r="EB103" i="8"/>
  <c r="EB82" i="8"/>
  <c r="EB101" i="8"/>
  <c r="EB135" i="8"/>
  <c r="EB7" i="8"/>
  <c r="EB68" i="8"/>
  <c r="EB24" i="8"/>
  <c r="EB30" i="8"/>
  <c r="EB107" i="8"/>
  <c r="EB112" i="8"/>
  <c r="EB100" i="8"/>
  <c r="EB120" i="8"/>
  <c r="EB78" i="8"/>
  <c r="EB134" i="8"/>
  <c r="EB19" i="8"/>
  <c r="EB41" i="8"/>
  <c r="EB138" i="8"/>
  <c r="EB40" i="8"/>
  <c r="EB37" i="8"/>
  <c r="EB55" i="8"/>
  <c r="EB43" i="8"/>
  <c r="EB18" i="8"/>
  <c r="EB70" i="8"/>
  <c r="EB31" i="8"/>
  <c r="EB104" i="8"/>
  <c r="EB118" i="8"/>
  <c r="EB53" i="8"/>
  <c r="EB91" i="8"/>
  <c r="EB11" i="8"/>
  <c r="EB111" i="8"/>
  <c r="EB49" i="8"/>
  <c r="EB65" i="8"/>
  <c r="EB133" i="8"/>
  <c r="EB5" i="8"/>
  <c r="EB130" i="8"/>
  <c r="EB9" i="8"/>
  <c r="EB75" i="8"/>
  <c r="EB86" i="8"/>
  <c r="EB93" i="8"/>
  <c r="EB99" i="8"/>
  <c r="EF53" i="8"/>
  <c r="EF94" i="8"/>
  <c r="EF16" i="8"/>
  <c r="EF51" i="8"/>
  <c r="EF76" i="8"/>
  <c r="EF13" i="8"/>
  <c r="EF98" i="8"/>
  <c r="EF113" i="8"/>
  <c r="EF125" i="8"/>
  <c r="EF38" i="8"/>
  <c r="EF32" i="8"/>
  <c r="EF65" i="8"/>
  <c r="EF77" i="8"/>
  <c r="ER77" i="8" s="1"/>
  <c r="EF118" i="8"/>
  <c r="EF115" i="8"/>
  <c r="EF33" i="8"/>
  <c r="EF40" i="8"/>
  <c r="EF89" i="8"/>
  <c r="EF100" i="8"/>
  <c r="EF134" i="8"/>
  <c r="EF21" i="8"/>
  <c r="EF133" i="8"/>
  <c r="EF128" i="8"/>
  <c r="EF72" i="8"/>
  <c r="EF57" i="8"/>
  <c r="EF56" i="8"/>
  <c r="EF131" i="8"/>
  <c r="EF7" i="8"/>
  <c r="EF75" i="8"/>
  <c r="EF86" i="8"/>
  <c r="EF103" i="8"/>
  <c r="EF137" i="8"/>
  <c r="EF78" i="8"/>
  <c r="EF101" i="8"/>
  <c r="EF30" i="8"/>
  <c r="EF15" i="8"/>
  <c r="EF48" i="8"/>
  <c r="EF5" i="8"/>
  <c r="EF35" i="8"/>
  <c r="EF49" i="8"/>
  <c r="EF41" i="8"/>
  <c r="EF96" i="8"/>
  <c r="EF112" i="8"/>
  <c r="EF10" i="8"/>
  <c r="EF6" i="8"/>
  <c r="EF67" i="8"/>
  <c r="EF28" i="8"/>
  <c r="EF23" i="8"/>
  <c r="EF68" i="8"/>
  <c r="EF17" i="8"/>
  <c r="EF50" i="8"/>
  <c r="EF31" i="8"/>
  <c r="EF43" i="8"/>
  <c r="EF37" i="8"/>
  <c r="EF44" i="8"/>
  <c r="EF73" i="8"/>
  <c r="EF105" i="8"/>
  <c r="EF138" i="8"/>
  <c r="EF80" i="8"/>
  <c r="EF136" i="8"/>
  <c r="EF9" i="8"/>
  <c r="EF70" i="8"/>
  <c r="EF63" i="8"/>
  <c r="EF11" i="8"/>
  <c r="EF42" i="8"/>
  <c r="EF106" i="8"/>
  <c r="EF119" i="8"/>
  <c r="EF126" i="8"/>
  <c r="EF107" i="8"/>
  <c r="EF91" i="8"/>
  <c r="EF139" i="8"/>
  <c r="EF27" i="8"/>
  <c r="EF92" i="8"/>
  <c r="EF52" i="8"/>
  <c r="EF99" i="8"/>
  <c r="EF82" i="8"/>
  <c r="EF61" i="8"/>
  <c r="EF87" i="8"/>
  <c r="EF108" i="8"/>
  <c r="EF39" i="8"/>
  <c r="EF120" i="8"/>
  <c r="EF88" i="8"/>
  <c r="EF84" i="8"/>
  <c r="EF83" i="8"/>
  <c r="EF127" i="8"/>
  <c r="EF59" i="8"/>
  <c r="EF102" i="8"/>
  <c r="EF71" i="8"/>
  <c r="EF62" i="8"/>
  <c r="EF97" i="8"/>
  <c r="EF58" i="8"/>
  <c r="EF141" i="8"/>
  <c r="EF124" i="8"/>
  <c r="EF111" i="8"/>
  <c r="EF22" i="8"/>
  <c r="EF69" i="8"/>
  <c r="EF74" i="8"/>
  <c r="EF104" i="8"/>
  <c r="EF117" i="8"/>
  <c r="EF47" i="8"/>
  <c r="EF18" i="8"/>
  <c r="EF54" i="8"/>
  <c r="EF60" i="8"/>
  <c r="EF25" i="8"/>
  <c r="EF64" i="8"/>
  <c r="EF135" i="8"/>
  <c r="EF140" i="8"/>
  <c r="EF90" i="8"/>
  <c r="EF122" i="8"/>
  <c r="EF14" i="8"/>
  <c r="EF129" i="8"/>
  <c r="EF26" i="8"/>
  <c r="EF45" i="8"/>
  <c r="EF79" i="8"/>
  <c r="EF114" i="8"/>
  <c r="EF19" i="8"/>
  <c r="EF66" i="8"/>
  <c r="EF12" i="8"/>
  <c r="EF24" i="8"/>
  <c r="EF95" i="8"/>
  <c r="EF110" i="8"/>
  <c r="EF29" i="8"/>
  <c r="EF93" i="8"/>
  <c r="EF121" i="8"/>
  <c r="EF20" i="8"/>
  <c r="EF55" i="8"/>
  <c r="EF132" i="8"/>
  <c r="EF109" i="8"/>
  <c r="EF46" i="8"/>
  <c r="EF116" i="8"/>
  <c r="EF85" i="8"/>
  <c r="EF123" i="8"/>
  <c r="EF130" i="8"/>
  <c r="EF34" i="8"/>
  <c r="EF8" i="8"/>
  <c r="EF36" i="8"/>
  <c r="EF81" i="8"/>
  <c r="DU11" i="8"/>
  <c r="DU28" i="8"/>
  <c r="DU69" i="8"/>
  <c r="DU122" i="8"/>
  <c r="DU117" i="8"/>
  <c r="DU68" i="8"/>
  <c r="DU27" i="8"/>
  <c r="DU37" i="8"/>
  <c r="DU72" i="8"/>
  <c r="DU80" i="8"/>
  <c r="DU111" i="8"/>
  <c r="DU21" i="8"/>
  <c r="DU10" i="8"/>
  <c r="DU89" i="8"/>
  <c r="DU123" i="8"/>
  <c r="DU25" i="8"/>
  <c r="DU46" i="8"/>
  <c r="DU81" i="8"/>
  <c r="DU119" i="8"/>
  <c r="DU13" i="8"/>
  <c r="DU17" i="8"/>
  <c r="DU57" i="8"/>
  <c r="DU82" i="8"/>
  <c r="DU67" i="8"/>
  <c r="DU79" i="8"/>
  <c r="DU45" i="8"/>
  <c r="DU15" i="8"/>
  <c r="DU77" i="8"/>
  <c r="EG77" i="8" s="1"/>
  <c r="DU8" i="8"/>
  <c r="DU44" i="8"/>
  <c r="DU50" i="8"/>
  <c r="DU109" i="8"/>
  <c r="DU40" i="8"/>
  <c r="DU36" i="8"/>
  <c r="DU31" i="8"/>
  <c r="DU93" i="8"/>
  <c r="DU139" i="8"/>
  <c r="DU5" i="8"/>
  <c r="DU73" i="8"/>
  <c r="DU60" i="8"/>
  <c r="DU91" i="8"/>
  <c r="DU101" i="8"/>
  <c r="DU107" i="8"/>
  <c r="DU113" i="8"/>
  <c r="DU53" i="8"/>
  <c r="DU104" i="8"/>
  <c r="DU125" i="8"/>
  <c r="DU22" i="8"/>
  <c r="DU103" i="8"/>
  <c r="DU20" i="8"/>
  <c r="DU38" i="8"/>
  <c r="DU32" i="8"/>
  <c r="DU14" i="8"/>
  <c r="DU33" i="8"/>
  <c r="DU62" i="8"/>
  <c r="DU86" i="8"/>
  <c r="DU99" i="8"/>
  <c r="DU76" i="8"/>
  <c r="DU132" i="8"/>
  <c r="DU34" i="8"/>
  <c r="DU55" i="8"/>
  <c r="DU49" i="8"/>
  <c r="DU47" i="8"/>
  <c r="DU129" i="8"/>
  <c r="DU108" i="8"/>
  <c r="DU74" i="8"/>
  <c r="DU120" i="8"/>
  <c r="DU18" i="8"/>
  <c r="DU23" i="8"/>
  <c r="DU138" i="8"/>
  <c r="DU83" i="8"/>
  <c r="DU92" i="8"/>
  <c r="DU116" i="8"/>
  <c r="DU102" i="8"/>
  <c r="DU127" i="8"/>
  <c r="DU134" i="8"/>
  <c r="DU6" i="8"/>
  <c r="DU24" i="8"/>
  <c r="DU39" i="8"/>
  <c r="DU59" i="8"/>
  <c r="DU7" i="8"/>
  <c r="DU26" i="8"/>
  <c r="DU19" i="8"/>
  <c r="DU52" i="8"/>
  <c r="DU63" i="8"/>
  <c r="DU65" i="8"/>
  <c r="DU78" i="8"/>
  <c r="DU85" i="8"/>
  <c r="DU105" i="8"/>
  <c r="DU114" i="8"/>
  <c r="DU43" i="8"/>
  <c r="DU75" i="8"/>
  <c r="DU136" i="8"/>
  <c r="DU141" i="8"/>
  <c r="DU94" i="8"/>
  <c r="DU42" i="8"/>
  <c r="DU51" i="8"/>
  <c r="DU54" i="8"/>
  <c r="DU137" i="8"/>
  <c r="DU88" i="8"/>
  <c r="DU16" i="8"/>
  <c r="DU115" i="8"/>
  <c r="DU124" i="8"/>
  <c r="DU98" i="8"/>
  <c r="DU100" i="8"/>
  <c r="DU130" i="8"/>
  <c r="DU30" i="8"/>
  <c r="DU70" i="8"/>
  <c r="DU128" i="8"/>
  <c r="DU41" i="8"/>
  <c r="DU35" i="8"/>
  <c r="DU48" i="8"/>
  <c r="DU71" i="8"/>
  <c r="DU12" i="8"/>
  <c r="DU66" i="8"/>
  <c r="DU90" i="8"/>
  <c r="DU135" i="8"/>
  <c r="DU29" i="8"/>
  <c r="DU58" i="8"/>
  <c r="DU121" i="8"/>
  <c r="DU56" i="8"/>
  <c r="DU131" i="8"/>
  <c r="DU64" i="8"/>
  <c r="DU87" i="8"/>
  <c r="DU133" i="8"/>
  <c r="DU140" i="8"/>
  <c r="DU95" i="8"/>
  <c r="DU118" i="8"/>
  <c r="DU84" i="8"/>
  <c r="DU9" i="8"/>
  <c r="DU106" i="8"/>
  <c r="DU112" i="8"/>
  <c r="DU110" i="8"/>
  <c r="DU61" i="8"/>
  <c r="DU97" i="8"/>
  <c r="DU96" i="8"/>
  <c r="DU126" i="8"/>
  <c r="DY35" i="8"/>
  <c r="DY105" i="8"/>
  <c r="DY113" i="8"/>
  <c r="DY125" i="8"/>
  <c r="DY43" i="8"/>
  <c r="DY59" i="8"/>
  <c r="DY114" i="8"/>
  <c r="DY116" i="8"/>
  <c r="DY69" i="8"/>
  <c r="DY81" i="8"/>
  <c r="DY31" i="8"/>
  <c r="DY60" i="8"/>
  <c r="DY67" i="8"/>
  <c r="DY97" i="8"/>
  <c r="DY17" i="8"/>
  <c r="DY124" i="8"/>
  <c r="DY118" i="8"/>
  <c r="DY140" i="8"/>
  <c r="DY77" i="8"/>
  <c r="EK77" i="8" s="1"/>
  <c r="DY65" i="8"/>
  <c r="DY44" i="8"/>
  <c r="DY54" i="8"/>
  <c r="DY79" i="8"/>
  <c r="DY129" i="8"/>
  <c r="DY132" i="8"/>
  <c r="DY63" i="8"/>
  <c r="DY83" i="8"/>
  <c r="DY61" i="8"/>
  <c r="DY64" i="8"/>
  <c r="DY34" i="8"/>
  <c r="DY127" i="8"/>
  <c r="DY40" i="8"/>
  <c r="DY51" i="8"/>
  <c r="DY120" i="8"/>
  <c r="DY46" i="8"/>
  <c r="DY100" i="8"/>
  <c r="DY130" i="8"/>
  <c r="DY76" i="8"/>
  <c r="DY86" i="8"/>
  <c r="DY139" i="8"/>
  <c r="DY94" i="8"/>
  <c r="DY102" i="8"/>
  <c r="DY123" i="8"/>
  <c r="DY27" i="8"/>
  <c r="DY119" i="8"/>
  <c r="DY10" i="8"/>
  <c r="DY7" i="8"/>
  <c r="DY49" i="8"/>
  <c r="DY42" i="8"/>
  <c r="DY12" i="8"/>
  <c r="DY15" i="8"/>
  <c r="DY39" i="8"/>
  <c r="DY72" i="8"/>
  <c r="DY9" i="8"/>
  <c r="DY45" i="8"/>
  <c r="DY47" i="8"/>
  <c r="DY56" i="8"/>
  <c r="DY136" i="8"/>
  <c r="DY50" i="8"/>
  <c r="DY62" i="8"/>
  <c r="DY88" i="8"/>
  <c r="DY26" i="8"/>
  <c r="DY48" i="8"/>
  <c r="DY53" i="8"/>
  <c r="DY21" i="8"/>
  <c r="DY107" i="8"/>
  <c r="DY14" i="8"/>
  <c r="DY11" i="8"/>
  <c r="DY5" i="8"/>
  <c r="DY135" i="8"/>
  <c r="DY13" i="8"/>
  <c r="DY30" i="8"/>
  <c r="DY99" i="8"/>
  <c r="DY41" i="8"/>
  <c r="DY66" i="8"/>
  <c r="DY24" i="8"/>
  <c r="DY128" i="8"/>
  <c r="DY32" i="8"/>
  <c r="DY37" i="8"/>
  <c r="DY16" i="8"/>
  <c r="DY55" i="8"/>
  <c r="DY92" i="8"/>
  <c r="DY103" i="8"/>
  <c r="DY138" i="8"/>
  <c r="DY20" i="8"/>
  <c r="DY71" i="8"/>
  <c r="DY82" i="8"/>
  <c r="DY98" i="8"/>
  <c r="DY80" i="8"/>
  <c r="DY108" i="8"/>
  <c r="DY117" i="8"/>
  <c r="DY91" i="8"/>
  <c r="DY115" i="8"/>
  <c r="DY33" i="8"/>
  <c r="DY52" i="8"/>
  <c r="DY141" i="8"/>
  <c r="DY95" i="8"/>
  <c r="DY111" i="8"/>
  <c r="DY137" i="8"/>
  <c r="DY58" i="8"/>
  <c r="DY36" i="8"/>
  <c r="DY57" i="8"/>
  <c r="DY68" i="8"/>
  <c r="DY96" i="8"/>
  <c r="DY38" i="8"/>
  <c r="DY85" i="8"/>
  <c r="DY74" i="8"/>
  <c r="DY84" i="8"/>
  <c r="DY121" i="8"/>
  <c r="DY133" i="8"/>
  <c r="DY93" i="8"/>
  <c r="DY29" i="8"/>
  <c r="DY89" i="8"/>
  <c r="DY28" i="8"/>
  <c r="DY112" i="8"/>
  <c r="DY110" i="8"/>
  <c r="DY70" i="8"/>
  <c r="DY19" i="8"/>
  <c r="DY106" i="8"/>
  <c r="DY25" i="8"/>
  <c r="DY109" i="8"/>
  <c r="DY87" i="8"/>
  <c r="DY22" i="8"/>
  <c r="DY101" i="8"/>
  <c r="DY6" i="8"/>
  <c r="DY73" i="8"/>
  <c r="DY90" i="8"/>
  <c r="DY8" i="8"/>
  <c r="DY104" i="8"/>
  <c r="DY78" i="8"/>
  <c r="DY134" i="8"/>
  <c r="DY18" i="8"/>
  <c r="DY75" i="8"/>
  <c r="DY122" i="8"/>
  <c r="DY131" i="8"/>
  <c r="DY23" i="8"/>
  <c r="DY126" i="8"/>
  <c r="EC90" i="8"/>
  <c r="EC28" i="8"/>
  <c r="EC117" i="8"/>
  <c r="EC10" i="8"/>
  <c r="EC68" i="8"/>
  <c r="EC81" i="8"/>
  <c r="EC33" i="8"/>
  <c r="EC63" i="8"/>
  <c r="EC80" i="8"/>
  <c r="EC20" i="8"/>
  <c r="EC91" i="8"/>
  <c r="EC89" i="8"/>
  <c r="EC102" i="8"/>
  <c r="EC121" i="8"/>
  <c r="EC6" i="8"/>
  <c r="EC39" i="8"/>
  <c r="EC78" i="8"/>
  <c r="EC131" i="8"/>
  <c r="EC140" i="8"/>
  <c r="EC65" i="8"/>
  <c r="EC67" i="8"/>
  <c r="EC79" i="8"/>
  <c r="EC132" i="8"/>
  <c r="EC50" i="8"/>
  <c r="EC29" i="8"/>
  <c r="EC18" i="8"/>
  <c r="EC15" i="8"/>
  <c r="EC97" i="8"/>
  <c r="EC137" i="8"/>
  <c r="EC8" i="8"/>
  <c r="EC5" i="8"/>
  <c r="EC24" i="8"/>
  <c r="EC99" i="8"/>
  <c r="EC60" i="8"/>
  <c r="EC113" i="8"/>
  <c r="EC22" i="8"/>
  <c r="EC31" i="8"/>
  <c r="EC114" i="8"/>
  <c r="EC123" i="8"/>
  <c r="EC119" i="8"/>
  <c r="EC135" i="8"/>
  <c r="EC86" i="8"/>
  <c r="EC82" i="8"/>
  <c r="EC76" i="8"/>
  <c r="EC26" i="8"/>
  <c r="EC88" i="8"/>
  <c r="EC109" i="8"/>
  <c r="EC56" i="8"/>
  <c r="EC93" i="8"/>
  <c r="EC136" i="8"/>
  <c r="EC141" i="8"/>
  <c r="EC25" i="8"/>
  <c r="EC14" i="8"/>
  <c r="EC106" i="8"/>
  <c r="EC57" i="8"/>
  <c r="EC133" i="8"/>
  <c r="EC17" i="8"/>
  <c r="EC75" i="8"/>
  <c r="EC44" i="8"/>
  <c r="EC54" i="8"/>
  <c r="EC103" i="8"/>
  <c r="EC107" i="8"/>
  <c r="EC7" i="8"/>
  <c r="EC53" i="8"/>
  <c r="EC55" i="8"/>
  <c r="EC72" i="8"/>
  <c r="EC129" i="8"/>
  <c r="EC92" i="8"/>
  <c r="EC45" i="8"/>
  <c r="EC115" i="8"/>
  <c r="EC116" i="8"/>
  <c r="EC83" i="8"/>
  <c r="EC34" i="8"/>
  <c r="EC49" i="8"/>
  <c r="EC48" i="8"/>
  <c r="EC12" i="8"/>
  <c r="EC9" i="8"/>
  <c r="EC95" i="8"/>
  <c r="EC73" i="8"/>
  <c r="EC98" i="8"/>
  <c r="EC134" i="8"/>
  <c r="EC37" i="8"/>
  <c r="EC126" i="8"/>
  <c r="EC27" i="8"/>
  <c r="EC11" i="8"/>
  <c r="EC122" i="8"/>
  <c r="EC51" i="8"/>
  <c r="EC47" i="8"/>
  <c r="EC42" i="8"/>
  <c r="EC16" i="8"/>
  <c r="EC62" i="8"/>
  <c r="EC61" i="8"/>
  <c r="EC74" i="8"/>
  <c r="EC71" i="8"/>
  <c r="EC96" i="8"/>
  <c r="EC40" i="8"/>
  <c r="EC70" i="8"/>
  <c r="EC85" i="8"/>
  <c r="EC101" i="8"/>
  <c r="EC23" i="8"/>
  <c r="EC43" i="8"/>
  <c r="EC87" i="8"/>
  <c r="EC19" i="8"/>
  <c r="EC139" i="8"/>
  <c r="EC46" i="8"/>
  <c r="EC118" i="8"/>
  <c r="EC84" i="8"/>
  <c r="EC35" i="8"/>
  <c r="EC59" i="8"/>
  <c r="EC112" i="8"/>
  <c r="EC66" i="8"/>
  <c r="EC69" i="8"/>
  <c r="EC127" i="8"/>
  <c r="EC30" i="8"/>
  <c r="EC77" i="8"/>
  <c r="EO77" i="8" s="1"/>
  <c r="EC52" i="8"/>
  <c r="EC94" i="8"/>
  <c r="EC110" i="8"/>
  <c r="EC104" i="8"/>
  <c r="EC125" i="8"/>
  <c r="EC13" i="8"/>
  <c r="EC108" i="8"/>
  <c r="EC138" i="8"/>
  <c r="EC32" i="8"/>
  <c r="EC111" i="8"/>
  <c r="EC21" i="8"/>
  <c r="EC128" i="8"/>
  <c r="EC38" i="8"/>
  <c r="EC36" i="8"/>
  <c r="EC64" i="8"/>
  <c r="EC124" i="8"/>
  <c r="EC130" i="8"/>
  <c r="EC58" i="8"/>
  <c r="EC41" i="8"/>
  <c r="EC105" i="8"/>
  <c r="EC100" i="8"/>
  <c r="EC120" i="8"/>
  <c r="DZ90" i="8"/>
  <c r="DZ38" i="8"/>
  <c r="DZ115" i="8"/>
  <c r="DZ127" i="8"/>
  <c r="DZ133" i="8"/>
  <c r="DZ103" i="8"/>
  <c r="DZ101" i="8"/>
  <c r="DZ123" i="8"/>
  <c r="DZ23" i="8"/>
  <c r="DZ58" i="8"/>
  <c r="DZ64" i="8"/>
  <c r="DZ74" i="8"/>
  <c r="DZ116" i="8"/>
  <c r="DZ77" i="8"/>
  <c r="EL77" i="8" s="1"/>
  <c r="DZ21" i="8"/>
  <c r="DZ32" i="8"/>
  <c r="DZ87" i="8"/>
  <c r="DZ75" i="8"/>
  <c r="DZ65" i="8"/>
  <c r="DZ85" i="8"/>
  <c r="DZ98" i="8"/>
  <c r="DZ6" i="8"/>
  <c r="DZ132" i="8"/>
  <c r="DZ86" i="8"/>
  <c r="DZ109" i="8"/>
  <c r="DZ26" i="8"/>
  <c r="DZ66" i="8"/>
  <c r="DZ97" i="8"/>
  <c r="DZ99" i="8"/>
  <c r="DZ100" i="8"/>
  <c r="DZ126" i="8"/>
  <c r="DZ93" i="8"/>
  <c r="DZ45" i="8"/>
  <c r="DZ73" i="8"/>
  <c r="DZ95" i="8"/>
  <c r="DZ108" i="8"/>
  <c r="DZ11" i="8"/>
  <c r="DZ120" i="8"/>
  <c r="DZ20" i="8"/>
  <c r="DZ44" i="8"/>
  <c r="DZ37" i="8"/>
  <c r="DZ42" i="8"/>
  <c r="DZ52" i="8"/>
  <c r="DZ81" i="8"/>
  <c r="DZ61" i="8"/>
  <c r="DZ68" i="8"/>
  <c r="DZ16" i="8"/>
  <c r="DZ47" i="8"/>
  <c r="DZ8" i="8"/>
  <c r="DZ69" i="8"/>
  <c r="DZ114" i="8"/>
  <c r="DZ46" i="8"/>
  <c r="DZ27" i="8"/>
  <c r="DZ53" i="8"/>
  <c r="DZ128" i="8"/>
  <c r="DZ60" i="8"/>
  <c r="DZ13" i="8"/>
  <c r="DZ67" i="8"/>
  <c r="DZ14" i="8"/>
  <c r="DZ28" i="8"/>
  <c r="DZ56" i="8"/>
  <c r="DZ122" i="8"/>
  <c r="DZ129" i="8"/>
  <c r="DZ89" i="8"/>
  <c r="DZ34" i="8"/>
  <c r="DZ118" i="8"/>
  <c r="DZ125" i="8"/>
  <c r="DZ41" i="8"/>
  <c r="DZ91" i="8"/>
  <c r="DZ63" i="8"/>
  <c r="DZ113" i="8"/>
  <c r="DZ130" i="8"/>
  <c r="DZ119" i="8"/>
  <c r="DZ9" i="8"/>
  <c r="DZ62" i="8"/>
  <c r="DZ105" i="8"/>
  <c r="DZ139" i="8"/>
  <c r="DZ10" i="8"/>
  <c r="DZ29" i="8"/>
  <c r="DZ94" i="8"/>
  <c r="DZ25" i="8"/>
  <c r="DZ54" i="8"/>
  <c r="DZ140" i="8"/>
  <c r="DZ22" i="8"/>
  <c r="DZ55" i="8"/>
  <c r="DZ138" i="8"/>
  <c r="DZ79" i="8"/>
  <c r="DZ117" i="8"/>
  <c r="DZ135" i="8"/>
  <c r="DZ70" i="8"/>
  <c r="DZ78" i="8"/>
  <c r="DZ106" i="8"/>
  <c r="DZ59" i="8"/>
  <c r="DZ82" i="8"/>
  <c r="DZ35" i="8"/>
  <c r="DZ40" i="8"/>
  <c r="DZ30" i="8"/>
  <c r="DZ49" i="8"/>
  <c r="DZ71" i="8"/>
  <c r="DZ19" i="8"/>
  <c r="DZ17" i="8"/>
  <c r="DZ12" i="8"/>
  <c r="DZ43" i="8"/>
  <c r="DZ88" i="8"/>
  <c r="DZ83" i="8"/>
  <c r="DZ124" i="8"/>
  <c r="DZ137" i="8"/>
  <c r="DZ15" i="8"/>
  <c r="DZ50" i="8"/>
  <c r="DZ7" i="8"/>
  <c r="DZ131" i="8"/>
  <c r="DZ36" i="8"/>
  <c r="DZ92" i="8"/>
  <c r="DZ33" i="8"/>
  <c r="DZ31" i="8"/>
  <c r="DZ57" i="8"/>
  <c r="DZ76" i="8"/>
  <c r="DZ96" i="8"/>
  <c r="DZ121" i="8"/>
  <c r="DZ141" i="8"/>
  <c r="DZ24" i="8"/>
  <c r="DZ107" i="8"/>
  <c r="DZ104" i="8"/>
  <c r="DZ5" i="8"/>
  <c r="DZ39" i="8"/>
  <c r="DZ134" i="8"/>
  <c r="DZ72" i="8"/>
  <c r="DZ110" i="8"/>
  <c r="DZ51" i="8"/>
  <c r="DZ111" i="8"/>
  <c r="DZ102" i="8"/>
  <c r="DZ136" i="8"/>
  <c r="DZ18" i="8"/>
  <c r="DZ48" i="8"/>
  <c r="DZ84" i="8"/>
  <c r="DZ80" i="8"/>
  <c r="DZ112" i="8"/>
  <c r="DV11" i="8"/>
  <c r="DV20" i="8"/>
  <c r="DV51" i="8"/>
  <c r="DV65" i="8"/>
  <c r="DV109" i="8"/>
  <c r="DV141" i="8"/>
  <c r="DV70" i="8"/>
  <c r="DV94" i="8"/>
  <c r="DV33" i="8"/>
  <c r="DV85" i="8"/>
  <c r="DV78" i="8"/>
  <c r="DV35" i="8"/>
  <c r="DV34" i="8"/>
  <c r="DV41" i="8"/>
  <c r="DV115" i="8"/>
  <c r="DV14" i="8"/>
  <c r="DV100" i="8"/>
  <c r="DV114" i="8"/>
  <c r="DV62" i="8"/>
  <c r="DV8" i="8"/>
  <c r="DV18" i="8"/>
  <c r="DV83" i="8"/>
  <c r="DV117" i="8"/>
  <c r="DV57" i="8"/>
  <c r="DV19" i="8"/>
  <c r="DV5" i="8"/>
  <c r="DV15" i="8"/>
  <c r="DV32" i="8"/>
  <c r="DV66" i="8"/>
  <c r="DV21" i="8"/>
  <c r="DV56" i="8"/>
  <c r="DV112" i="8"/>
  <c r="DV133" i="8"/>
  <c r="DV107" i="8"/>
  <c r="DV37" i="8"/>
  <c r="DV82" i="8"/>
  <c r="DV105" i="8"/>
  <c r="DV30" i="8"/>
  <c r="DV42" i="8"/>
  <c r="DV7" i="8"/>
  <c r="DV81" i="8"/>
  <c r="DV87" i="8"/>
  <c r="DV137" i="8"/>
  <c r="DV10" i="8"/>
  <c r="DV71" i="8"/>
  <c r="DV110" i="8"/>
  <c r="DV136" i="8"/>
  <c r="DV125" i="8"/>
  <c r="DV72" i="8"/>
  <c r="DV84" i="8"/>
  <c r="DV116" i="8"/>
  <c r="DV12" i="8"/>
  <c r="DV38" i="8"/>
  <c r="DV45" i="8"/>
  <c r="DV139" i="8"/>
  <c r="DV108" i="8"/>
  <c r="DV48" i="8"/>
  <c r="DV9" i="8"/>
  <c r="DV79" i="8"/>
  <c r="DV89" i="8"/>
  <c r="DV86" i="8"/>
  <c r="DV120" i="8"/>
  <c r="DV127" i="8"/>
  <c r="DV22" i="8"/>
  <c r="DV29" i="8"/>
  <c r="DV74" i="8"/>
  <c r="DV93" i="8"/>
  <c r="DV47" i="8"/>
  <c r="DV75" i="8"/>
  <c r="DV26" i="8"/>
  <c r="DV17" i="8"/>
  <c r="DV52" i="8"/>
  <c r="DV99" i="8"/>
  <c r="DV101" i="8"/>
  <c r="DV36" i="8"/>
  <c r="DV25" i="8"/>
  <c r="DV54" i="8"/>
  <c r="DV135" i="8"/>
  <c r="DV77" i="8"/>
  <c r="EH77" i="8" s="1"/>
  <c r="DV106" i="8"/>
  <c r="DV16" i="8"/>
  <c r="DV50" i="8"/>
  <c r="DV73" i="8"/>
  <c r="DV119" i="8"/>
  <c r="DV28" i="8"/>
  <c r="DV43" i="8"/>
  <c r="DV61" i="8"/>
  <c r="DV80" i="8"/>
  <c r="DV27" i="8"/>
  <c r="DV24" i="8"/>
  <c r="DV31" i="8"/>
  <c r="DV69" i="8"/>
  <c r="DV13" i="8"/>
  <c r="DV111" i="8"/>
  <c r="DV130" i="8"/>
  <c r="DV49" i="8"/>
  <c r="DV64" i="8"/>
  <c r="DV60" i="8"/>
  <c r="DV90" i="8"/>
  <c r="DV126" i="8"/>
  <c r="DV46" i="8"/>
  <c r="DV138" i="8"/>
  <c r="DV39" i="8"/>
  <c r="DV23" i="8"/>
  <c r="DV95" i="8"/>
  <c r="DV122" i="8"/>
  <c r="DV104" i="8"/>
  <c r="DV113" i="8"/>
  <c r="DV6" i="8"/>
  <c r="DV40" i="8"/>
  <c r="DV91" i="8"/>
  <c r="DV128" i="8"/>
  <c r="DV59" i="8"/>
  <c r="DV123" i="8"/>
  <c r="DV124" i="8"/>
  <c r="DV132" i="8"/>
  <c r="DV131" i="8"/>
  <c r="DV68" i="8"/>
  <c r="DV92" i="8"/>
  <c r="DV67" i="8"/>
  <c r="DV55" i="8"/>
  <c r="DV96" i="8"/>
  <c r="DV76" i="8"/>
  <c r="DV97" i="8"/>
  <c r="DV140" i="8"/>
  <c r="DV121" i="8"/>
  <c r="DV134" i="8"/>
  <c r="DV98" i="8"/>
  <c r="DV88" i="8"/>
  <c r="DV63" i="8"/>
  <c r="DV102" i="8"/>
  <c r="DV129" i="8"/>
  <c r="DV44" i="8"/>
  <c r="DV58" i="8"/>
  <c r="DV103" i="8"/>
  <c r="DV53" i="8"/>
  <c r="DV118" i="8"/>
  <c r="EA67" i="8"/>
  <c r="EA69" i="8"/>
  <c r="EA115" i="8"/>
  <c r="EA21" i="8"/>
  <c r="EA91" i="8"/>
  <c r="EA141" i="8"/>
  <c r="EA78" i="8"/>
  <c r="EA90" i="8"/>
  <c r="EA81" i="8"/>
  <c r="EA110" i="8"/>
  <c r="EA14" i="8"/>
  <c r="EA99" i="8"/>
  <c r="EA17" i="8"/>
  <c r="EA65" i="8"/>
  <c r="EA126" i="8"/>
  <c r="EA60" i="8"/>
  <c r="EA68" i="8"/>
  <c r="EA80" i="8"/>
  <c r="EA127" i="8"/>
  <c r="EA133" i="8"/>
  <c r="EA51" i="8"/>
  <c r="EA28" i="8"/>
  <c r="EA92" i="8"/>
  <c r="EA48" i="8"/>
  <c r="EA53" i="8"/>
  <c r="EA128" i="8"/>
  <c r="EA18" i="8"/>
  <c r="EA45" i="8"/>
  <c r="EA16" i="8"/>
  <c r="EA42" i="8"/>
  <c r="EA33" i="8"/>
  <c r="EA58" i="8"/>
  <c r="EA86" i="8"/>
  <c r="EA26" i="8"/>
  <c r="EA32" i="8"/>
  <c r="EA87" i="8"/>
  <c r="EA101" i="8"/>
  <c r="EA122" i="8"/>
  <c r="EA27" i="8"/>
  <c r="EA106" i="8"/>
  <c r="EA38" i="8"/>
  <c r="EA94" i="8"/>
  <c r="EA83" i="8"/>
  <c r="EA119" i="8"/>
  <c r="EA121" i="8"/>
  <c r="EA132" i="8"/>
  <c r="EA43" i="8"/>
  <c r="EA44" i="8"/>
  <c r="EA82" i="8"/>
  <c r="EA71" i="8"/>
  <c r="EA111" i="8"/>
  <c r="EA23" i="8"/>
  <c r="EA98" i="8"/>
  <c r="EA93" i="8"/>
  <c r="EA138" i="8"/>
  <c r="EA35" i="8"/>
  <c r="EA61" i="8"/>
  <c r="EA20" i="8"/>
  <c r="EA130" i="8"/>
  <c r="EA13" i="8"/>
  <c r="EA55" i="8"/>
  <c r="EA131" i="8"/>
  <c r="EA79" i="8"/>
  <c r="EA49" i="8"/>
  <c r="EA117" i="8"/>
  <c r="EA15" i="8"/>
  <c r="EA100" i="8"/>
  <c r="EA46" i="8"/>
  <c r="EA77" i="8"/>
  <c r="EM77" i="8" s="1"/>
  <c r="EA54" i="8"/>
  <c r="EA36" i="8"/>
  <c r="EA139" i="8"/>
  <c r="EA10" i="8"/>
  <c r="EA104" i="8"/>
  <c r="EA29" i="8"/>
  <c r="EA66" i="8"/>
  <c r="EA118" i="8"/>
  <c r="EA12" i="8"/>
  <c r="EA76" i="8"/>
  <c r="EA64" i="8"/>
  <c r="EA129" i="8"/>
  <c r="EA25" i="8"/>
  <c r="EA39" i="8"/>
  <c r="EA41" i="8"/>
  <c r="EA37" i="8"/>
  <c r="EA6" i="8"/>
  <c r="EA19" i="8"/>
  <c r="EA47" i="8"/>
  <c r="EA89" i="8"/>
  <c r="EA136" i="8"/>
  <c r="EA8" i="8"/>
  <c r="EA7" i="8"/>
  <c r="EA96" i="8"/>
  <c r="EA103" i="8"/>
  <c r="EA109" i="8"/>
  <c r="EA102" i="8"/>
  <c r="EA11" i="8"/>
  <c r="EA70" i="8"/>
  <c r="EA123" i="8"/>
  <c r="EA50" i="8"/>
  <c r="EA88" i="8"/>
  <c r="EA140" i="8"/>
  <c r="EA9" i="8"/>
  <c r="EA30" i="8"/>
  <c r="EA62" i="8"/>
  <c r="EA113" i="8"/>
  <c r="EA95" i="8"/>
  <c r="EA125" i="8"/>
  <c r="EA56" i="8"/>
  <c r="EA108" i="8"/>
  <c r="EA112" i="8"/>
  <c r="EA57" i="8"/>
  <c r="EA137" i="8"/>
  <c r="EA34" i="8"/>
  <c r="EA31" i="8"/>
  <c r="EA124" i="8"/>
  <c r="EA134" i="8"/>
  <c r="EA22" i="8"/>
  <c r="EA114" i="8"/>
  <c r="EA52" i="8"/>
  <c r="EA105" i="8"/>
  <c r="EA59" i="8"/>
  <c r="EA74" i="8"/>
  <c r="EA97" i="8"/>
  <c r="EA120" i="8"/>
  <c r="EA5" i="8"/>
  <c r="EA107" i="8"/>
  <c r="EA135" i="8"/>
  <c r="EA24" i="8"/>
  <c r="EA84" i="8"/>
  <c r="EA73" i="8"/>
  <c r="EA72" i="8"/>
  <c r="EA116" i="8"/>
  <c r="EA63" i="8"/>
  <c r="EA40" i="8"/>
  <c r="EA75" i="8"/>
  <c r="EA85" i="8"/>
  <c r="EB90" i="1"/>
  <c r="EN90" i="1" s="1"/>
  <c r="EB22" i="1"/>
  <c r="EN22" i="1" s="1"/>
  <c r="EB48" i="1"/>
  <c r="EN48" i="1" s="1"/>
  <c r="EB71" i="1"/>
  <c r="EN71" i="1" s="1"/>
  <c r="EB110" i="1"/>
  <c r="EN110" i="1" s="1"/>
  <c r="EB92" i="1"/>
  <c r="EN92" i="1" s="1"/>
  <c r="EB23" i="1"/>
  <c r="EN23" i="1" s="1"/>
  <c r="EB125" i="1"/>
  <c r="EN125" i="1" s="1"/>
  <c r="EB9" i="1"/>
  <c r="EN9" i="1" s="1"/>
  <c r="EB114" i="1"/>
  <c r="EN114" i="1" s="1"/>
  <c r="EB72" i="1"/>
  <c r="EN72" i="1" s="1"/>
  <c r="EB15" i="1"/>
  <c r="EN15" i="1" s="1"/>
  <c r="EB44" i="1"/>
  <c r="EN44" i="1" s="1"/>
  <c r="EB51" i="1"/>
  <c r="EN51" i="1" s="1"/>
  <c r="EB68" i="1"/>
  <c r="EN68" i="1" s="1"/>
  <c r="EB108" i="1"/>
  <c r="EN108" i="1" s="1"/>
  <c r="EB91" i="1"/>
  <c r="EN91" i="1" s="1"/>
  <c r="EB62" i="1"/>
  <c r="EN62" i="1" s="1"/>
  <c r="EB32" i="1"/>
  <c r="EN32" i="1" s="1"/>
  <c r="EB38" i="1"/>
  <c r="EN38" i="1" s="1"/>
  <c r="EB99" i="1"/>
  <c r="EN99" i="1" s="1"/>
  <c r="EB50" i="1"/>
  <c r="EN50" i="1" s="1"/>
  <c r="EB98" i="1"/>
  <c r="EN98" i="1" s="1"/>
  <c r="EB11" i="1"/>
  <c r="EN11" i="1" s="1"/>
  <c r="EB84" i="1"/>
  <c r="EN84" i="1" s="1"/>
  <c r="EB45" i="1"/>
  <c r="EN45" i="1" s="1"/>
  <c r="EB75" i="1"/>
  <c r="EN75" i="1" s="1"/>
  <c r="EB41" i="1"/>
  <c r="EN41" i="1" s="1"/>
  <c r="EB127" i="1"/>
  <c r="EN127" i="1" s="1"/>
  <c r="EB131" i="1"/>
  <c r="EN131" i="1" s="1"/>
  <c r="EB105" i="1"/>
  <c r="EN105" i="1" s="1"/>
  <c r="EB80" i="1"/>
  <c r="EN80" i="1" s="1"/>
  <c r="EB35" i="1"/>
  <c r="EN35" i="1" s="1"/>
  <c r="EB10" i="1"/>
  <c r="EN10" i="1" s="1"/>
  <c r="EB29" i="1"/>
  <c r="EN29" i="1" s="1"/>
  <c r="EB13" i="1"/>
  <c r="EN13" i="1" s="1"/>
  <c r="EB116" i="1"/>
  <c r="EN116" i="1" s="1"/>
  <c r="EB117" i="1"/>
  <c r="EN117" i="1" s="1"/>
  <c r="EB135" i="1"/>
  <c r="EN135" i="1" s="1"/>
  <c r="EB85" i="1"/>
  <c r="EN85" i="1" s="1"/>
  <c r="EB86" i="1"/>
  <c r="EN86" i="1" s="1"/>
  <c r="EB115" i="1"/>
  <c r="EN115" i="1" s="1"/>
  <c r="EB58" i="1"/>
  <c r="EN58" i="1" s="1"/>
  <c r="EB109" i="1"/>
  <c r="EN109" i="1" s="1"/>
  <c r="EB39" i="1"/>
  <c r="EN39" i="1" s="1"/>
  <c r="EB82" i="1"/>
  <c r="EN82" i="1" s="1"/>
  <c r="EB59" i="1"/>
  <c r="EN59" i="1" s="1"/>
  <c r="EB6" i="1"/>
  <c r="EN6" i="1" s="1"/>
  <c r="EB83" i="1"/>
  <c r="EN83" i="1" s="1"/>
  <c r="EB77" i="1"/>
  <c r="EN77" i="1" s="1"/>
  <c r="EB130" i="1"/>
  <c r="EN130" i="1" s="1"/>
  <c r="EB129" i="1"/>
  <c r="EN129" i="1" s="1"/>
  <c r="EB104" i="1"/>
  <c r="EN104" i="1" s="1"/>
  <c r="EB79" i="1"/>
  <c r="EN79" i="1" s="1"/>
  <c r="EB21" i="1"/>
  <c r="EN21" i="1" s="1"/>
  <c r="EB30" i="1"/>
  <c r="EN30" i="1" s="1"/>
  <c r="EB73" i="1"/>
  <c r="EN73" i="1" s="1"/>
  <c r="EB74" i="1"/>
  <c r="EN74" i="1" s="1"/>
  <c r="EB57" i="1"/>
  <c r="EN57" i="1" s="1"/>
  <c r="EB46" i="1"/>
  <c r="EN46" i="1" s="1"/>
  <c r="EB53" i="1"/>
  <c r="EN53" i="1" s="1"/>
  <c r="EB128" i="1"/>
  <c r="EN128" i="1" s="1"/>
  <c r="EB119" i="1"/>
  <c r="EN119" i="1" s="1"/>
  <c r="EB133" i="1"/>
  <c r="EN133" i="1" s="1"/>
  <c r="EB56" i="1"/>
  <c r="EN56" i="1" s="1"/>
  <c r="EB66" i="1"/>
  <c r="EN66" i="1" s="1"/>
  <c r="EB63" i="1"/>
  <c r="EN63" i="1" s="1"/>
  <c r="EB42" i="1"/>
  <c r="EN42" i="1" s="1"/>
  <c r="EB34" i="1"/>
  <c r="EN34" i="1" s="1"/>
  <c r="EB112" i="1"/>
  <c r="EN112" i="1" s="1"/>
  <c r="EB89" i="1"/>
  <c r="EN89" i="1" s="1"/>
  <c r="EB106" i="1"/>
  <c r="EN106" i="1" s="1"/>
  <c r="EB97" i="1"/>
  <c r="EN97" i="1" s="1"/>
  <c r="EB40" i="1"/>
  <c r="EN40" i="1" s="1"/>
  <c r="EB120" i="1"/>
  <c r="EN120" i="1" s="1"/>
  <c r="EB140" i="1"/>
  <c r="EN140" i="1" s="1"/>
  <c r="EB64" i="1"/>
  <c r="EN64" i="1" s="1"/>
  <c r="EB141" i="1"/>
  <c r="EN141" i="1" s="1"/>
  <c r="EB87" i="1"/>
  <c r="EN87" i="1" s="1"/>
  <c r="EB69" i="1"/>
  <c r="EN69" i="1" s="1"/>
  <c r="EB16" i="1"/>
  <c r="EN16" i="1" s="1"/>
  <c r="EB49" i="1"/>
  <c r="EN49" i="1" s="1"/>
  <c r="EB70" i="1"/>
  <c r="EN70" i="1" s="1"/>
  <c r="EB94" i="1"/>
  <c r="EN94" i="1" s="1"/>
  <c r="EB36" i="1"/>
  <c r="EN36" i="1" s="1"/>
  <c r="EB67" i="1"/>
  <c r="EN67" i="1" s="1"/>
  <c r="EB81" i="1"/>
  <c r="EN81" i="1" s="1"/>
  <c r="EB122" i="1"/>
  <c r="EN122" i="1" s="1"/>
  <c r="EB138" i="1"/>
  <c r="EN138" i="1" s="1"/>
  <c r="EB136" i="1"/>
  <c r="EN136" i="1" s="1"/>
  <c r="EF27" i="6"/>
  <c r="EF70" i="6"/>
  <c r="EF135" i="6"/>
  <c r="EF15" i="6"/>
  <c r="EF26" i="6"/>
  <c r="EF72" i="6"/>
  <c r="EF50" i="6"/>
  <c r="EF48" i="6"/>
  <c r="EF85" i="6"/>
  <c r="EF106" i="6"/>
  <c r="EF38" i="6"/>
  <c r="EF49" i="6"/>
  <c r="EF96" i="6"/>
  <c r="EF77" i="6"/>
  <c r="EF6" i="6"/>
  <c r="EF30" i="6"/>
  <c r="EF125" i="6"/>
  <c r="EF52" i="6"/>
  <c r="EF67" i="6"/>
  <c r="EF89" i="6"/>
  <c r="EF132" i="6"/>
  <c r="EF42" i="6"/>
  <c r="EF53" i="6"/>
  <c r="EF88" i="6"/>
  <c r="EF24" i="6"/>
  <c r="EF16" i="6"/>
  <c r="EF117" i="6"/>
  <c r="EF101" i="6"/>
  <c r="EF137" i="6"/>
  <c r="EF25" i="6"/>
  <c r="EF51" i="6"/>
  <c r="EF59" i="6"/>
  <c r="EF44" i="6"/>
  <c r="EF81" i="6"/>
  <c r="EF94" i="6"/>
  <c r="EF99" i="6"/>
  <c r="EF61" i="6"/>
  <c r="EF119" i="6"/>
  <c r="EF121" i="6"/>
  <c r="EF133" i="6"/>
  <c r="EF9" i="6"/>
  <c r="EF19" i="6"/>
  <c r="EF63" i="6"/>
  <c r="EF103" i="6"/>
  <c r="EF80" i="6"/>
  <c r="EF123" i="6"/>
  <c r="EF136" i="6"/>
  <c r="EF43" i="6"/>
  <c r="EF92" i="6"/>
  <c r="EF32" i="6"/>
  <c r="EF37" i="6"/>
  <c r="EF86" i="6"/>
  <c r="EF29" i="6"/>
  <c r="EF64" i="6"/>
  <c r="EF73" i="6"/>
  <c r="EF78" i="6"/>
  <c r="EF65" i="6"/>
  <c r="EF104" i="6"/>
  <c r="EF5" i="6"/>
  <c r="EF41" i="6"/>
  <c r="EF47" i="6"/>
  <c r="EF124" i="6"/>
  <c r="EF90" i="6"/>
  <c r="EF120" i="6"/>
  <c r="EF28" i="6"/>
  <c r="EF83" i="6"/>
  <c r="EF31" i="6"/>
  <c r="EF100" i="6"/>
  <c r="EF114" i="6"/>
  <c r="EF87" i="6"/>
  <c r="EF71" i="6"/>
  <c r="EF84" i="6"/>
  <c r="EF138" i="6"/>
  <c r="EF95" i="6"/>
  <c r="EF20" i="6"/>
  <c r="EF58" i="6"/>
  <c r="EF75" i="6"/>
  <c r="EF91" i="6"/>
  <c r="EF7" i="6"/>
  <c r="EF66" i="6"/>
  <c r="EF14" i="6"/>
  <c r="EF82" i="6"/>
  <c r="EF8" i="6"/>
  <c r="EF22" i="6"/>
  <c r="EF23" i="6"/>
  <c r="EF39" i="6"/>
  <c r="EF55" i="6"/>
  <c r="EF74" i="6"/>
  <c r="EF79" i="6"/>
  <c r="EF21" i="6"/>
  <c r="EF36" i="6"/>
  <c r="EF111" i="6"/>
  <c r="EF34" i="6"/>
  <c r="EF116" i="6"/>
  <c r="EF131" i="6"/>
  <c r="EF35" i="6"/>
  <c r="EF76" i="6"/>
  <c r="EF134" i="6"/>
  <c r="EF46" i="6"/>
  <c r="EF93" i="6"/>
  <c r="EF98" i="6"/>
  <c r="EF112" i="6"/>
  <c r="EF118" i="6"/>
  <c r="EF130" i="6"/>
  <c r="EF56" i="6"/>
  <c r="EF62" i="6"/>
  <c r="EF105" i="6"/>
  <c r="EF108" i="6"/>
  <c r="EF122" i="6"/>
  <c r="EF139" i="6"/>
  <c r="EF40" i="6"/>
  <c r="EF60" i="6"/>
  <c r="EF141" i="6"/>
  <c r="EF113" i="6"/>
  <c r="EF54" i="6"/>
  <c r="EF57" i="6"/>
  <c r="EF115" i="6"/>
  <c r="EF12" i="6"/>
  <c r="EF11" i="6"/>
  <c r="EF127" i="6"/>
  <c r="EF13" i="6"/>
  <c r="EF102" i="6"/>
  <c r="EF17" i="6"/>
  <c r="EF109" i="6"/>
  <c r="EF18" i="6"/>
  <c r="EF33" i="6"/>
  <c r="EF69" i="6"/>
  <c r="EF140" i="6"/>
  <c r="EF45" i="6"/>
  <c r="EF107" i="6"/>
  <c r="EF68" i="6"/>
  <c r="EF126" i="6"/>
  <c r="EF10" i="6"/>
  <c r="EF97" i="6"/>
  <c r="EF110" i="6"/>
  <c r="EF128" i="6"/>
  <c r="EF129" i="6"/>
  <c r="EB14" i="1"/>
  <c r="EN14" i="1" s="1"/>
  <c r="EB43" i="1"/>
  <c r="EN43" i="1" s="1"/>
  <c r="EB61" i="1"/>
  <c r="EN61" i="1" s="1"/>
  <c r="EB19" i="1"/>
  <c r="EN19" i="1" s="1"/>
  <c r="EB54" i="1"/>
  <c r="EN54" i="1" s="1"/>
  <c r="EB7" i="1"/>
  <c r="EN7" i="1" s="1"/>
  <c r="EB111" i="1"/>
  <c r="EN111" i="1" s="1"/>
  <c r="EB33" i="1"/>
  <c r="EN33" i="1" s="1"/>
  <c r="EB65" i="1"/>
  <c r="EN65" i="1" s="1"/>
  <c r="EB93" i="1"/>
  <c r="EN93" i="1" s="1"/>
  <c r="EB18" i="1"/>
  <c r="EN18" i="1" s="1"/>
  <c r="EB52" i="1"/>
  <c r="EN52" i="1" s="1"/>
  <c r="EB88" i="1"/>
  <c r="EN88" i="1" s="1"/>
  <c r="EB31" i="1"/>
  <c r="EN31" i="1" s="1"/>
  <c r="EB121" i="1"/>
  <c r="EN121" i="1" s="1"/>
  <c r="EB126" i="1"/>
  <c r="EN126" i="1" s="1"/>
  <c r="EB132" i="1"/>
  <c r="EN132" i="1" s="1"/>
  <c r="EB137" i="1"/>
  <c r="EN137" i="1" s="1"/>
  <c r="DY117" i="6"/>
  <c r="DY76" i="6"/>
  <c r="DY116" i="6"/>
  <c r="DY33" i="6"/>
  <c r="DY81" i="6"/>
  <c r="DY123" i="6"/>
  <c r="DY16" i="6"/>
  <c r="DY106" i="6"/>
  <c r="DY25" i="6"/>
  <c r="DY115" i="6"/>
  <c r="DY46" i="6"/>
  <c r="DY124" i="6"/>
  <c r="DY37" i="6"/>
  <c r="DY111" i="6"/>
  <c r="DY121" i="6"/>
  <c r="DY12" i="6"/>
  <c r="DY36" i="6"/>
  <c r="DY47" i="6"/>
  <c r="DY97" i="6"/>
  <c r="DY99" i="6"/>
  <c r="DY5" i="6"/>
  <c r="DY40" i="6"/>
  <c r="DY77" i="6"/>
  <c r="DY95" i="6"/>
  <c r="DY132" i="6"/>
  <c r="DY71" i="6"/>
  <c r="DY126" i="6"/>
  <c r="DY122" i="6"/>
  <c r="DY50" i="6"/>
  <c r="DY21" i="6"/>
  <c r="DY38" i="6"/>
  <c r="DY35" i="6"/>
  <c r="DY24" i="6"/>
  <c r="DY18" i="6"/>
  <c r="DY27" i="6"/>
  <c r="DY62" i="6"/>
  <c r="DY119" i="6"/>
  <c r="DY6" i="6"/>
  <c r="DY75" i="6"/>
  <c r="DY67" i="6"/>
  <c r="DY88" i="6"/>
  <c r="DY72" i="6"/>
  <c r="DY109" i="6"/>
  <c r="DY68" i="6"/>
  <c r="DY10" i="6"/>
  <c r="DY78" i="6"/>
  <c r="DY105" i="6"/>
  <c r="DY133" i="6"/>
  <c r="DY23" i="6"/>
  <c r="DY29" i="6"/>
  <c r="DY64" i="6"/>
  <c r="DY63" i="6"/>
  <c r="DY58" i="6"/>
  <c r="DY14" i="6"/>
  <c r="DY96" i="6"/>
  <c r="DY73" i="6"/>
  <c r="DY22" i="6"/>
  <c r="DY11" i="6"/>
  <c r="DY39" i="6"/>
  <c r="DY56" i="6"/>
  <c r="DY54" i="6"/>
  <c r="DY8" i="6"/>
  <c r="DY20" i="6"/>
  <c r="DY100" i="6"/>
  <c r="DY112" i="6"/>
  <c r="DY127" i="6"/>
  <c r="DY26" i="6"/>
  <c r="DY129" i="6"/>
  <c r="DY138" i="6"/>
  <c r="DY15" i="6"/>
  <c r="DY102" i="6"/>
  <c r="DY42" i="6"/>
  <c r="DY90" i="6"/>
  <c r="DY113" i="6"/>
  <c r="DY136" i="6"/>
  <c r="DY51" i="6"/>
  <c r="DY85" i="6"/>
  <c r="DY17" i="6"/>
  <c r="DY48" i="6"/>
  <c r="DY79" i="6"/>
  <c r="DY93" i="6"/>
  <c r="DY59" i="6"/>
  <c r="DY80" i="6"/>
  <c r="DY9" i="6"/>
  <c r="DY32" i="6"/>
  <c r="DY82" i="6"/>
  <c r="DY87" i="6"/>
  <c r="DY128" i="6"/>
  <c r="DY43" i="6"/>
  <c r="DY53" i="6"/>
  <c r="DY134" i="6"/>
  <c r="DY74" i="6"/>
  <c r="DY98" i="6"/>
  <c r="DY52" i="6"/>
  <c r="DY135" i="6"/>
  <c r="DY34" i="6"/>
  <c r="DY139" i="6"/>
  <c r="DY141" i="6"/>
  <c r="DY55" i="6"/>
  <c r="DY92" i="6"/>
  <c r="DY104" i="6"/>
  <c r="DY137" i="6"/>
  <c r="DY19" i="6"/>
  <c r="DY130" i="6"/>
  <c r="DY31" i="6"/>
  <c r="DY101" i="6"/>
  <c r="DY110" i="6"/>
  <c r="DY7" i="6"/>
  <c r="DY41" i="6"/>
  <c r="DY57" i="6"/>
  <c r="DY49" i="6"/>
  <c r="DY84" i="6"/>
  <c r="DY108" i="6"/>
  <c r="DY61" i="6"/>
  <c r="DY13" i="6"/>
  <c r="DY140" i="6"/>
  <c r="DY94" i="6"/>
  <c r="DY118" i="6"/>
  <c r="DY44" i="6"/>
  <c r="DY125" i="6"/>
  <c r="DY65" i="6"/>
  <c r="DY86" i="6"/>
  <c r="DY28" i="6"/>
  <c r="DY66" i="6"/>
  <c r="DY89" i="6"/>
  <c r="DY83" i="6"/>
  <c r="DY107" i="6"/>
  <c r="DY60" i="6"/>
  <c r="DY91" i="6"/>
  <c r="DY45" i="6"/>
  <c r="DY69" i="6"/>
  <c r="DY103" i="6"/>
  <c r="DY120" i="6"/>
  <c r="DY131" i="6"/>
  <c r="DY30" i="6"/>
  <c r="DY70" i="6"/>
  <c r="DY114" i="6"/>
  <c r="EB113" i="1"/>
  <c r="EN113" i="1" s="1"/>
  <c r="EB26" i="1"/>
  <c r="EN26" i="1" s="1"/>
  <c r="EB96" i="1"/>
  <c r="EN96" i="1" s="1"/>
  <c r="EB24" i="1"/>
  <c r="EN24" i="1" s="1"/>
  <c r="EB78" i="1"/>
  <c r="EN78" i="1" s="1"/>
  <c r="EB27" i="1"/>
  <c r="EN27" i="1" s="1"/>
  <c r="EB37" i="1"/>
  <c r="EN37" i="1" s="1"/>
  <c r="EB100" i="1"/>
  <c r="EN100" i="1" s="1"/>
  <c r="EB12" i="1"/>
  <c r="EN12" i="1" s="1"/>
  <c r="EB102" i="1"/>
  <c r="EN102" i="1" s="1"/>
  <c r="EB25" i="1"/>
  <c r="EN25" i="1" s="1"/>
  <c r="EB5" i="1"/>
  <c r="EN5" i="1" s="1"/>
  <c r="EB60" i="1"/>
  <c r="EN60" i="1" s="1"/>
  <c r="EB95" i="1"/>
  <c r="EN95" i="1" s="1"/>
  <c r="EB123" i="1"/>
  <c r="EN123" i="1" s="1"/>
  <c r="EB118" i="1"/>
  <c r="EN118" i="1" s="1"/>
  <c r="EB139" i="1"/>
  <c r="EN139" i="1" s="1"/>
  <c r="EB134" i="1"/>
  <c r="EN134" i="1" s="1"/>
  <c r="DZ58" i="6"/>
  <c r="DZ67" i="6"/>
  <c r="DZ74" i="6"/>
  <c r="DZ98" i="6"/>
  <c r="DZ7" i="6"/>
  <c r="DZ21" i="6"/>
  <c r="DZ49" i="6"/>
  <c r="DZ17" i="6"/>
  <c r="DZ31" i="6"/>
  <c r="DZ16" i="6"/>
  <c r="DZ5" i="6"/>
  <c r="DZ114" i="6"/>
  <c r="DZ112" i="6"/>
  <c r="DZ11" i="6"/>
  <c r="DZ20" i="6"/>
  <c r="DZ38" i="6"/>
  <c r="DZ66" i="6"/>
  <c r="DZ76" i="6"/>
  <c r="DZ117" i="6"/>
  <c r="DZ129" i="6"/>
  <c r="DZ35" i="6"/>
  <c r="DZ24" i="6"/>
  <c r="DZ42" i="6"/>
  <c r="DZ110" i="6"/>
  <c r="DZ10" i="6"/>
  <c r="DZ36" i="6"/>
  <c r="DZ80" i="6"/>
  <c r="DZ118" i="6"/>
  <c r="DZ133" i="6"/>
  <c r="DZ85" i="6"/>
  <c r="DZ120" i="6"/>
  <c r="DZ12" i="6"/>
  <c r="DZ53" i="6"/>
  <c r="DZ79" i="6"/>
  <c r="DZ34" i="6"/>
  <c r="DZ92" i="6"/>
  <c r="DZ97" i="6"/>
  <c r="DZ29" i="6"/>
  <c r="DZ6" i="6"/>
  <c r="DZ71" i="6"/>
  <c r="DZ89" i="6"/>
  <c r="DZ130" i="6"/>
  <c r="DZ64" i="6"/>
  <c r="DZ111" i="6"/>
  <c r="DZ125" i="6"/>
  <c r="DZ55" i="6"/>
  <c r="DZ50" i="6"/>
  <c r="DZ86" i="6"/>
  <c r="DZ100" i="6"/>
  <c r="DZ137" i="6"/>
  <c r="DZ9" i="6"/>
  <c r="DZ121" i="6"/>
  <c r="DZ128" i="6"/>
  <c r="DZ138" i="6"/>
  <c r="DZ106" i="6"/>
  <c r="DZ72" i="6"/>
  <c r="DZ65" i="6"/>
  <c r="DZ141" i="6"/>
  <c r="DZ13" i="6"/>
  <c r="DZ105" i="6"/>
  <c r="DZ115" i="6"/>
  <c r="DZ77" i="6"/>
  <c r="DZ126" i="6"/>
  <c r="DZ43" i="6"/>
  <c r="DZ33" i="6"/>
  <c r="DZ124" i="6"/>
  <c r="DZ25" i="6"/>
  <c r="DZ47" i="6"/>
  <c r="DZ81" i="6"/>
  <c r="DZ84" i="6"/>
  <c r="DZ14" i="6"/>
  <c r="DZ37" i="6"/>
  <c r="DZ48" i="6"/>
  <c r="DZ99" i="6"/>
  <c r="DZ122" i="6"/>
  <c r="DZ39" i="6"/>
  <c r="DZ27" i="6"/>
  <c r="DZ78" i="6"/>
  <c r="DZ96" i="6"/>
  <c r="DZ101" i="6"/>
  <c r="DZ19" i="6"/>
  <c r="DZ108" i="6"/>
  <c r="DZ8" i="6"/>
  <c r="DZ44" i="6"/>
  <c r="DZ127" i="6"/>
  <c r="DZ41" i="6"/>
  <c r="DZ52" i="6"/>
  <c r="DZ70" i="6"/>
  <c r="DZ104" i="6"/>
  <c r="DZ23" i="6"/>
  <c r="DZ119" i="6"/>
  <c r="DZ63" i="6"/>
  <c r="DZ83" i="6"/>
  <c r="DZ22" i="6"/>
  <c r="DZ56" i="6"/>
  <c r="DZ32" i="6"/>
  <c r="DZ26" i="6"/>
  <c r="DZ30" i="6"/>
  <c r="DZ69" i="6"/>
  <c r="DZ107" i="6"/>
  <c r="DZ134" i="6"/>
  <c r="DZ136" i="6"/>
  <c r="DZ103" i="6"/>
  <c r="DZ102" i="6"/>
  <c r="DZ109" i="6"/>
  <c r="DZ88" i="6"/>
  <c r="DZ94" i="6"/>
  <c r="DZ140" i="6"/>
  <c r="DZ95" i="6"/>
  <c r="DZ82" i="6"/>
  <c r="DZ91" i="6"/>
  <c r="DZ57" i="6"/>
  <c r="DZ75" i="6"/>
  <c r="DZ135" i="6"/>
  <c r="DZ132" i="6"/>
  <c r="DZ15" i="6"/>
  <c r="DZ59" i="6"/>
  <c r="DZ73" i="6"/>
  <c r="DZ62" i="6"/>
  <c r="DZ40" i="6"/>
  <c r="DZ60" i="6"/>
  <c r="DZ28" i="6"/>
  <c r="DZ61" i="6"/>
  <c r="DZ139" i="6"/>
  <c r="DZ45" i="6"/>
  <c r="DZ116" i="6"/>
  <c r="DZ46" i="6"/>
  <c r="DZ113" i="6"/>
  <c r="DZ123" i="6"/>
  <c r="DZ51" i="6"/>
  <c r="DZ131" i="6"/>
  <c r="DZ18" i="6"/>
  <c r="DZ93" i="6"/>
  <c r="DZ87" i="6"/>
  <c r="DZ68" i="6"/>
  <c r="DZ90" i="6"/>
  <c r="DZ54" i="6"/>
  <c r="EA108" i="6"/>
  <c r="EA129" i="6"/>
  <c r="EA14" i="6"/>
  <c r="EA89" i="6"/>
  <c r="EA67" i="6"/>
  <c r="EA134" i="6"/>
  <c r="EA97" i="6"/>
  <c r="EA104" i="6"/>
  <c r="EA112" i="6"/>
  <c r="EA60" i="6"/>
  <c r="EA85" i="6"/>
  <c r="EA45" i="6"/>
  <c r="EA71" i="6"/>
  <c r="EA94" i="6"/>
  <c r="EA55" i="6"/>
  <c r="EA34" i="6"/>
  <c r="EA82" i="6"/>
  <c r="EA117" i="6"/>
  <c r="EA119" i="6"/>
  <c r="EA130" i="6"/>
  <c r="EA79" i="6"/>
  <c r="EA37" i="6"/>
  <c r="EA78" i="6"/>
  <c r="EA29" i="6"/>
  <c r="EA58" i="6"/>
  <c r="EA24" i="6"/>
  <c r="EA41" i="6"/>
  <c r="EA96" i="6"/>
  <c r="EA16" i="6"/>
  <c r="EA20" i="6"/>
  <c r="EA105" i="6"/>
  <c r="EA115" i="6"/>
  <c r="EA5" i="6"/>
  <c r="EA93" i="6"/>
  <c r="EA141" i="6"/>
  <c r="EA18" i="6"/>
  <c r="EA43" i="6"/>
  <c r="EA46" i="6"/>
  <c r="EA47" i="6"/>
  <c r="EA95" i="6"/>
  <c r="EA92" i="6"/>
  <c r="EA88" i="6"/>
  <c r="EA17" i="6"/>
  <c r="EA76" i="6"/>
  <c r="EA32" i="6"/>
  <c r="EA68" i="6"/>
  <c r="EA125" i="6"/>
  <c r="EA121" i="6"/>
  <c r="EA21" i="6"/>
  <c r="EA7" i="6"/>
  <c r="EA42" i="6"/>
  <c r="EA44" i="6"/>
  <c r="EA52" i="6"/>
  <c r="EA91" i="6"/>
  <c r="EA137" i="6"/>
  <c r="EA36" i="6"/>
  <c r="EA111" i="6"/>
  <c r="EA11" i="6"/>
  <c r="EA35" i="6"/>
  <c r="EA9" i="6"/>
  <c r="EA140" i="6"/>
  <c r="EA50" i="6"/>
  <c r="EA74" i="6"/>
  <c r="EA127" i="6"/>
  <c r="EA15" i="6"/>
  <c r="EA39" i="6"/>
  <c r="EA136" i="6"/>
  <c r="EA38" i="6"/>
  <c r="EA83" i="6"/>
  <c r="EA70" i="6"/>
  <c r="EA114" i="6"/>
  <c r="EA77" i="6"/>
  <c r="EA132" i="6"/>
  <c r="EA8" i="6"/>
  <c r="EA31" i="6"/>
  <c r="EA86" i="6"/>
  <c r="EA61" i="6"/>
  <c r="EA33" i="6"/>
  <c r="EA26" i="6"/>
  <c r="EA13" i="6"/>
  <c r="EA81" i="6"/>
  <c r="EA12" i="6"/>
  <c r="EA90" i="6"/>
  <c r="EA113" i="6"/>
  <c r="EA53" i="6"/>
  <c r="EA10" i="6"/>
  <c r="EA49" i="6"/>
  <c r="EA62" i="6"/>
  <c r="EA69" i="6"/>
  <c r="EA80" i="6"/>
  <c r="EA107" i="6"/>
  <c r="EA30" i="6"/>
  <c r="EA66" i="6"/>
  <c r="EA54" i="6"/>
  <c r="EA101" i="6"/>
  <c r="EA102" i="6"/>
  <c r="EA51" i="6"/>
  <c r="EA118" i="6"/>
  <c r="EA65" i="6"/>
  <c r="EA19" i="6"/>
  <c r="EA56" i="6"/>
  <c r="EA99" i="6"/>
  <c r="EA116" i="6"/>
  <c r="EA126" i="6"/>
  <c r="EA25" i="6"/>
  <c r="EA59" i="6"/>
  <c r="EA40" i="6"/>
  <c r="EA75" i="6"/>
  <c r="EA72" i="6"/>
  <c r="EA6" i="6"/>
  <c r="EA57" i="6"/>
  <c r="EA48" i="6"/>
  <c r="EA122" i="6"/>
  <c r="EA123" i="6"/>
  <c r="EA103" i="6"/>
  <c r="EA106" i="6"/>
  <c r="EA22" i="6"/>
  <c r="EA63" i="6"/>
  <c r="EA27" i="6"/>
  <c r="EA135" i="6"/>
  <c r="EA98" i="6"/>
  <c r="EA139" i="6"/>
  <c r="EA100" i="6"/>
  <c r="EA133" i="6"/>
  <c r="EA138" i="6"/>
  <c r="EA109" i="6"/>
  <c r="EA28" i="6"/>
  <c r="EA131" i="6"/>
  <c r="EA110" i="6"/>
  <c r="EA84" i="6"/>
  <c r="EA120" i="6"/>
  <c r="EA73" i="6"/>
  <c r="EA64" i="6"/>
  <c r="EA124" i="6"/>
  <c r="EA128" i="6"/>
  <c r="EA87" i="6"/>
  <c r="EA23" i="6"/>
  <c r="EE7" i="6"/>
  <c r="EE47" i="6"/>
  <c r="EE57" i="6"/>
  <c r="EE83" i="6"/>
  <c r="EE75" i="6"/>
  <c r="EE111" i="6"/>
  <c r="EE21" i="6"/>
  <c r="EE85" i="6"/>
  <c r="EE63" i="6"/>
  <c r="EE101" i="6"/>
  <c r="EE119" i="6"/>
  <c r="EE80" i="6"/>
  <c r="EE95" i="6"/>
  <c r="EE114" i="6"/>
  <c r="EE13" i="6"/>
  <c r="EE37" i="6"/>
  <c r="EE8" i="6"/>
  <c r="EE105" i="6"/>
  <c r="EE138" i="6"/>
  <c r="EE35" i="6"/>
  <c r="EE89" i="6"/>
  <c r="EE139" i="6"/>
  <c r="EE18" i="6"/>
  <c r="EE49" i="6"/>
  <c r="EE91" i="6"/>
  <c r="EE113" i="6"/>
  <c r="EE134" i="6"/>
  <c r="EE141" i="6"/>
  <c r="EE55" i="6"/>
  <c r="EE19" i="6"/>
  <c r="EE133" i="6"/>
  <c r="EE137" i="6"/>
  <c r="EE58" i="6"/>
  <c r="EE53" i="6"/>
  <c r="EE112" i="6"/>
  <c r="EE130" i="6"/>
  <c r="EE116" i="6"/>
  <c r="EE132" i="6"/>
  <c r="EE136" i="6"/>
  <c r="EE14" i="6"/>
  <c r="EE92" i="6"/>
  <c r="EE115" i="6"/>
  <c r="EE129" i="6"/>
  <c r="EE26" i="6"/>
  <c r="EE61" i="6"/>
  <c r="EE86" i="6"/>
  <c r="EE5" i="6"/>
  <c r="EE36" i="6"/>
  <c r="EE42" i="6"/>
  <c r="EE50" i="6"/>
  <c r="EE77" i="6"/>
  <c r="EE94" i="6"/>
  <c r="EE52" i="6"/>
  <c r="EE16" i="6"/>
  <c r="EE41" i="6"/>
  <c r="EE87" i="6"/>
  <c r="EE70" i="6"/>
  <c r="EE104" i="6"/>
  <c r="EE20" i="6"/>
  <c r="EE125" i="6"/>
  <c r="EE44" i="6"/>
  <c r="EE106" i="6"/>
  <c r="EE120" i="6"/>
  <c r="EE25" i="6"/>
  <c r="EE10" i="6"/>
  <c r="EE28" i="6"/>
  <c r="EE96" i="6"/>
  <c r="EE6" i="6"/>
  <c r="EE29" i="6"/>
  <c r="EE84" i="6"/>
  <c r="EE121" i="6"/>
  <c r="EE90" i="6"/>
  <c r="EE107" i="6"/>
  <c r="EE110" i="6"/>
  <c r="EE67" i="6"/>
  <c r="EE126" i="6"/>
  <c r="EE60" i="6"/>
  <c r="EE71" i="6"/>
  <c r="EE31" i="6"/>
  <c r="EE59" i="6"/>
  <c r="EE9" i="6"/>
  <c r="EE78" i="6"/>
  <c r="EE40" i="6"/>
  <c r="EE102" i="6"/>
  <c r="EE128" i="6"/>
  <c r="EE15" i="6"/>
  <c r="EE17" i="6"/>
  <c r="EE97" i="6"/>
  <c r="EE124" i="6"/>
  <c r="EE34" i="6"/>
  <c r="EE23" i="6"/>
  <c r="EE127" i="6"/>
  <c r="EE65" i="6"/>
  <c r="EE117" i="6"/>
  <c r="EE88" i="6"/>
  <c r="EE27" i="6"/>
  <c r="EE46" i="6"/>
  <c r="EE123" i="6"/>
  <c r="EE38" i="6"/>
  <c r="EE99" i="6"/>
  <c r="EE45" i="6"/>
  <c r="EE69" i="6"/>
  <c r="EE12" i="6"/>
  <c r="EE24" i="6"/>
  <c r="EE22" i="6"/>
  <c r="EE39" i="6"/>
  <c r="EE73" i="6"/>
  <c r="EE51" i="6"/>
  <c r="EE68" i="6"/>
  <c r="EE79" i="6"/>
  <c r="EE100" i="6"/>
  <c r="EE131" i="6"/>
  <c r="EE135" i="6"/>
  <c r="EE122" i="6"/>
  <c r="EE82" i="6"/>
  <c r="EE56" i="6"/>
  <c r="EE72" i="6"/>
  <c r="EE98" i="6"/>
  <c r="EE30" i="6"/>
  <c r="EE93" i="6"/>
  <c r="EE109" i="6"/>
  <c r="EE48" i="6"/>
  <c r="EE140" i="6"/>
  <c r="EE11" i="6"/>
  <c r="EE43" i="6"/>
  <c r="EE118" i="6"/>
  <c r="EE32" i="6"/>
  <c r="EE33" i="6"/>
  <c r="EE54" i="6"/>
  <c r="EE62" i="6"/>
  <c r="EE81" i="6"/>
  <c r="EE108" i="6"/>
  <c r="EE64" i="6"/>
  <c r="EE74" i="6"/>
  <c r="EE66" i="6"/>
  <c r="EE76" i="6"/>
  <c r="EE103" i="6"/>
  <c r="DW5" i="6"/>
  <c r="DW42" i="6"/>
  <c r="DW50" i="6"/>
  <c r="DW86" i="6"/>
  <c r="DW109" i="6"/>
  <c r="DW131" i="6"/>
  <c r="DW16" i="6"/>
  <c r="DW41" i="6"/>
  <c r="DW15" i="6"/>
  <c r="DW7" i="6"/>
  <c r="DW68" i="6"/>
  <c r="DW67" i="6"/>
  <c r="DW20" i="6"/>
  <c r="DW31" i="6"/>
  <c r="DW76" i="6"/>
  <c r="DW77" i="6"/>
  <c r="DW78" i="6"/>
  <c r="DW89" i="6"/>
  <c r="DW17" i="6"/>
  <c r="DW58" i="6"/>
  <c r="DW97" i="6"/>
  <c r="DW14" i="6"/>
  <c r="DW44" i="6"/>
  <c r="DW73" i="6"/>
  <c r="DW6" i="6"/>
  <c r="DW29" i="6"/>
  <c r="DW84" i="6"/>
  <c r="DW21" i="6"/>
  <c r="DW101" i="6"/>
  <c r="DW128" i="6"/>
  <c r="DW110" i="6"/>
  <c r="DW126" i="6"/>
  <c r="DW135" i="6"/>
  <c r="DW103" i="6"/>
  <c r="DW114" i="6"/>
  <c r="DW69" i="6"/>
  <c r="DW90" i="6"/>
  <c r="DW47" i="6"/>
  <c r="DW81" i="6"/>
  <c r="DW98" i="6"/>
  <c r="DW127" i="6"/>
  <c r="DW28" i="6"/>
  <c r="DW36" i="6"/>
  <c r="DW55" i="6"/>
  <c r="DW121" i="6"/>
  <c r="DW139" i="6"/>
  <c r="DW25" i="6"/>
  <c r="DW62" i="6"/>
  <c r="DW27" i="6"/>
  <c r="DW8" i="6"/>
  <c r="DW93" i="6"/>
  <c r="DW43" i="6"/>
  <c r="DW45" i="6"/>
  <c r="DW64" i="6"/>
  <c r="DW122" i="6"/>
  <c r="DW23" i="6"/>
  <c r="DW35" i="6"/>
  <c r="DW120" i="6"/>
  <c r="DW32" i="6"/>
  <c r="DW59" i="6"/>
  <c r="DW106" i="6"/>
  <c r="DW49" i="6"/>
  <c r="DW141" i="6"/>
  <c r="DW83" i="6"/>
  <c r="DW11" i="6"/>
  <c r="DW57" i="6"/>
  <c r="DW53" i="6"/>
  <c r="DW52" i="6"/>
  <c r="DW19" i="6"/>
  <c r="DW94" i="6"/>
  <c r="DW112" i="6"/>
  <c r="DW66" i="6"/>
  <c r="DW34" i="6"/>
  <c r="DW107" i="6"/>
  <c r="DW12" i="6"/>
  <c r="DW85" i="6"/>
  <c r="DW10" i="6"/>
  <c r="DW26" i="6"/>
  <c r="DW60" i="6"/>
  <c r="DW61" i="6"/>
  <c r="DW87" i="6"/>
  <c r="DW124" i="6"/>
  <c r="DW18" i="6"/>
  <c r="DW38" i="6"/>
  <c r="DW46" i="6"/>
  <c r="DW140" i="6"/>
  <c r="DW71" i="6"/>
  <c r="DW119" i="6"/>
  <c r="DW13" i="6"/>
  <c r="DW37" i="6"/>
  <c r="DW72" i="6"/>
  <c r="DW91" i="6"/>
  <c r="DW80" i="6"/>
  <c r="DW113" i="6"/>
  <c r="DW118" i="6"/>
  <c r="DW100" i="6"/>
  <c r="DW123" i="6"/>
  <c r="DW9" i="6"/>
  <c r="DW24" i="6"/>
  <c r="DW74" i="6"/>
  <c r="DW99" i="6"/>
  <c r="DW111" i="6"/>
  <c r="DW104" i="6"/>
  <c r="DW48" i="6"/>
  <c r="DW136" i="6"/>
  <c r="DW56" i="6"/>
  <c r="DW115" i="6"/>
  <c r="DW75" i="6"/>
  <c r="DW117" i="6"/>
  <c r="DW108" i="6"/>
  <c r="DW79" i="6"/>
  <c r="DW129" i="6"/>
  <c r="DW39" i="6"/>
  <c r="DW125" i="6"/>
  <c r="DW96" i="6"/>
  <c r="DW105" i="6"/>
  <c r="DW138" i="6"/>
  <c r="DW82" i="6"/>
  <c r="DW92" i="6"/>
  <c r="DW33" i="6"/>
  <c r="DW137" i="6"/>
  <c r="DW133" i="6"/>
  <c r="DW116" i="6"/>
  <c r="DW51" i="6"/>
  <c r="DW22" i="6"/>
  <c r="DW30" i="6"/>
  <c r="DW54" i="6"/>
  <c r="DW88" i="6"/>
  <c r="DW130" i="6"/>
  <c r="DW132" i="6"/>
  <c r="DW63" i="6"/>
  <c r="DW65" i="6"/>
  <c r="DW134" i="6"/>
  <c r="DW40" i="6"/>
  <c r="DW95" i="6"/>
  <c r="DW102" i="6"/>
  <c r="DW70" i="6"/>
  <c r="DV99" i="6"/>
  <c r="DV122" i="6"/>
  <c r="DV98" i="6"/>
  <c r="DV113" i="6"/>
  <c r="DV120" i="6"/>
  <c r="DV138" i="6"/>
  <c r="DV44" i="6"/>
  <c r="DV100" i="6"/>
  <c r="DV16" i="6"/>
  <c r="DV30" i="6"/>
  <c r="DV61" i="6"/>
  <c r="DV128" i="6"/>
  <c r="DV26" i="6"/>
  <c r="DV104" i="6"/>
  <c r="DV126" i="6"/>
  <c r="DV65" i="6"/>
  <c r="DV91" i="6"/>
  <c r="DV13" i="6"/>
  <c r="DV69" i="6"/>
  <c r="DV5" i="6"/>
  <c r="DV77" i="6"/>
  <c r="DV94" i="6"/>
  <c r="DV32" i="6"/>
  <c r="DV118" i="6"/>
  <c r="DV19" i="6"/>
  <c r="DV137" i="6"/>
  <c r="DV88" i="6"/>
  <c r="DV29" i="6"/>
  <c r="DV38" i="6"/>
  <c r="DV72" i="6"/>
  <c r="DV73" i="6"/>
  <c r="DV56" i="6"/>
  <c r="DV11" i="6"/>
  <c r="DV85" i="6"/>
  <c r="DV141" i="6"/>
  <c r="DV59" i="6"/>
  <c r="DV92" i="6"/>
  <c r="DV6" i="6"/>
  <c r="DV10" i="6"/>
  <c r="DV51" i="6"/>
  <c r="DV107" i="6"/>
  <c r="DV71" i="6"/>
  <c r="DV105" i="6"/>
  <c r="DV136" i="6"/>
  <c r="DV25" i="6"/>
  <c r="DV115" i="6"/>
  <c r="DV132" i="6"/>
  <c r="DV27" i="6"/>
  <c r="DV55" i="6"/>
  <c r="DV89" i="6"/>
  <c r="DV28" i="6"/>
  <c r="DV127" i="6"/>
  <c r="DV22" i="6"/>
  <c r="DV40" i="6"/>
  <c r="DV58" i="6"/>
  <c r="DV117" i="6"/>
  <c r="DV130" i="6"/>
  <c r="DV34" i="6"/>
  <c r="DV31" i="6"/>
  <c r="DV43" i="6"/>
  <c r="DV54" i="6"/>
  <c r="DV97" i="6"/>
  <c r="DV15" i="6"/>
  <c r="DV33" i="6"/>
  <c r="DV8" i="6"/>
  <c r="DV7" i="6"/>
  <c r="DV116" i="6"/>
  <c r="DV24" i="6"/>
  <c r="DV17" i="6"/>
  <c r="DV68" i="6"/>
  <c r="DV124" i="6"/>
  <c r="DV60" i="6"/>
  <c r="DV49" i="6"/>
  <c r="DV86" i="6"/>
  <c r="DV129" i="6"/>
  <c r="DV9" i="6"/>
  <c r="DV12" i="6"/>
  <c r="DV84" i="6"/>
  <c r="DV23" i="6"/>
  <c r="DV75" i="6"/>
  <c r="DV20" i="6"/>
  <c r="DV64" i="6"/>
  <c r="DV53" i="6"/>
  <c r="DV90" i="6"/>
  <c r="DV95" i="6"/>
  <c r="DV133" i="6"/>
  <c r="DV41" i="6"/>
  <c r="DV37" i="6"/>
  <c r="DV52" i="6"/>
  <c r="DV102" i="6"/>
  <c r="DV114" i="6"/>
  <c r="DV93" i="6"/>
  <c r="DV134" i="6"/>
  <c r="DV57" i="6"/>
  <c r="DV139" i="6"/>
  <c r="DV70" i="6"/>
  <c r="DV121" i="6"/>
  <c r="DV62" i="6"/>
  <c r="DV112" i="6"/>
  <c r="DV50" i="6"/>
  <c r="DV87" i="6"/>
  <c r="DV14" i="6"/>
  <c r="DV45" i="6"/>
  <c r="DV76" i="6"/>
  <c r="DV18" i="6"/>
  <c r="DV36" i="6"/>
  <c r="DV125" i="6"/>
  <c r="DV108" i="6"/>
  <c r="DV79" i="6"/>
  <c r="DV82" i="6"/>
  <c r="DV21" i="6"/>
  <c r="DV66" i="6"/>
  <c r="DV109" i="6"/>
  <c r="DV103" i="6"/>
  <c r="DV74" i="6"/>
  <c r="DV123" i="6"/>
  <c r="DV111" i="6"/>
  <c r="DV47" i="6"/>
  <c r="DV81" i="6"/>
  <c r="DV96" i="6"/>
  <c r="DV48" i="6"/>
  <c r="DV63" i="6"/>
  <c r="DV135" i="6"/>
  <c r="DV106" i="6"/>
  <c r="DV140" i="6"/>
  <c r="DV80" i="6"/>
  <c r="DV42" i="6"/>
  <c r="DV101" i="6"/>
  <c r="DV67" i="6"/>
  <c r="DV39" i="6"/>
  <c r="DV83" i="6"/>
  <c r="DV78" i="6"/>
  <c r="DV119" i="6"/>
  <c r="DV131" i="6"/>
  <c r="DV35" i="6"/>
  <c r="DV46" i="6"/>
  <c r="DV110" i="6"/>
  <c r="EB42" i="6"/>
  <c r="EB16" i="6"/>
  <c r="EB63" i="6"/>
  <c r="EB36" i="6"/>
  <c r="EB47" i="6"/>
  <c r="EB64" i="6"/>
  <c r="EB8" i="6"/>
  <c r="EB30" i="6"/>
  <c r="EB13" i="6"/>
  <c r="EB18" i="6"/>
  <c r="EB107" i="6"/>
  <c r="EB92" i="6"/>
  <c r="EB12" i="6"/>
  <c r="EB118" i="6"/>
  <c r="EB22" i="6"/>
  <c r="EB125" i="6"/>
  <c r="EB76" i="6"/>
  <c r="EB21" i="6"/>
  <c r="EB5" i="6"/>
  <c r="EB20" i="6"/>
  <c r="EB54" i="6"/>
  <c r="EB46" i="6"/>
  <c r="EB90" i="6"/>
  <c r="EB80" i="6"/>
  <c r="EB83" i="6"/>
  <c r="EB26" i="6"/>
  <c r="EB65" i="6"/>
  <c r="EB77" i="6"/>
  <c r="AV77" i="9" s="1"/>
  <c r="BT77" i="9" s="1"/>
  <c r="EB100" i="6"/>
  <c r="EB113" i="6"/>
  <c r="EB122" i="6"/>
  <c r="EB103" i="6"/>
  <c r="EB124" i="6"/>
  <c r="EB74" i="6"/>
  <c r="EB58" i="6"/>
  <c r="EB139" i="6"/>
  <c r="EB68" i="6"/>
  <c r="EB31" i="6"/>
  <c r="EB39" i="6"/>
  <c r="EB104" i="6"/>
  <c r="EB19" i="6"/>
  <c r="EB37" i="6"/>
  <c r="EB71" i="6"/>
  <c r="EB84" i="6"/>
  <c r="EB95" i="6"/>
  <c r="EB110" i="6"/>
  <c r="EB97" i="6"/>
  <c r="EB6" i="6"/>
  <c r="EB49" i="6"/>
  <c r="EB69" i="6"/>
  <c r="EB33" i="6"/>
  <c r="EB98" i="6"/>
  <c r="EB67" i="6"/>
  <c r="EB138" i="6"/>
  <c r="EB44" i="6"/>
  <c r="EB109" i="6"/>
  <c r="EB10" i="6"/>
  <c r="EB24" i="6"/>
  <c r="EB38" i="6"/>
  <c r="EB75" i="6"/>
  <c r="EB116" i="6"/>
  <c r="EB60" i="6"/>
  <c r="EB72" i="6"/>
  <c r="EB93" i="6"/>
  <c r="EB121" i="6"/>
  <c r="EB127" i="6"/>
  <c r="EB7" i="6"/>
  <c r="EB43" i="6"/>
  <c r="EB70" i="6"/>
  <c r="EB81" i="6"/>
  <c r="EB126" i="6"/>
  <c r="EB17" i="6"/>
  <c r="EB27" i="6"/>
  <c r="EB35" i="6"/>
  <c r="EB79" i="6"/>
  <c r="EB132" i="6"/>
  <c r="EB25" i="6"/>
  <c r="EB48" i="6"/>
  <c r="EB136" i="6"/>
  <c r="EB14" i="6"/>
  <c r="EB11" i="6"/>
  <c r="EB52" i="6"/>
  <c r="EB78" i="6"/>
  <c r="EB106" i="6"/>
  <c r="EB123" i="6"/>
  <c r="EB120" i="6"/>
  <c r="EB137" i="6"/>
  <c r="EB115" i="6"/>
  <c r="EB55" i="6"/>
  <c r="EB50" i="6"/>
  <c r="EB15" i="6"/>
  <c r="EB94" i="6"/>
  <c r="EB141" i="6"/>
  <c r="EB59" i="6"/>
  <c r="EB131" i="6"/>
  <c r="EB32" i="6"/>
  <c r="EB133" i="6"/>
  <c r="EB66" i="6"/>
  <c r="EB45" i="6"/>
  <c r="EB108" i="6"/>
  <c r="EB134" i="6"/>
  <c r="EB51" i="6"/>
  <c r="EB40" i="6"/>
  <c r="EB140" i="6"/>
  <c r="EB96" i="6"/>
  <c r="EB34" i="6"/>
  <c r="EB61" i="6"/>
  <c r="EB9" i="6"/>
  <c r="EB112" i="6"/>
  <c r="EB57" i="6"/>
  <c r="EB82" i="6"/>
  <c r="EB89" i="6"/>
  <c r="EB105" i="6"/>
  <c r="EB28" i="6"/>
  <c r="EB53" i="6"/>
  <c r="EB111" i="6"/>
  <c r="EB91" i="6"/>
  <c r="EB56" i="6"/>
  <c r="EB86" i="6"/>
  <c r="EB128" i="6"/>
  <c r="EB23" i="6"/>
  <c r="EB41" i="6"/>
  <c r="EB102" i="6"/>
  <c r="EB117" i="6"/>
  <c r="EB129" i="6"/>
  <c r="EB29" i="6"/>
  <c r="EB73" i="6"/>
  <c r="EB87" i="6"/>
  <c r="EB114" i="6"/>
  <c r="EB130" i="6"/>
  <c r="EB88" i="6"/>
  <c r="EB62" i="6"/>
  <c r="EB99" i="6"/>
  <c r="EB101" i="6"/>
  <c r="EB135" i="6"/>
  <c r="EB85" i="6"/>
  <c r="EB119" i="6"/>
  <c r="ED113" i="6"/>
  <c r="ED10" i="6"/>
  <c r="ED51" i="6"/>
  <c r="ED89" i="6"/>
  <c r="ED32" i="6"/>
  <c r="ED28" i="6"/>
  <c r="ED70" i="6"/>
  <c r="ED115" i="6"/>
  <c r="ED88" i="6"/>
  <c r="ED41" i="6"/>
  <c r="ED66" i="6"/>
  <c r="ED123" i="6"/>
  <c r="ED16" i="6"/>
  <c r="ED58" i="6"/>
  <c r="ED101" i="6"/>
  <c r="ED130" i="6"/>
  <c r="ED59" i="6"/>
  <c r="ED92" i="6"/>
  <c r="ED126" i="6"/>
  <c r="ED63" i="6"/>
  <c r="ED135" i="6"/>
  <c r="ED19" i="6"/>
  <c r="ED7" i="6"/>
  <c r="ED8" i="6"/>
  <c r="ED69" i="6"/>
  <c r="ED71" i="6"/>
  <c r="ED105" i="6"/>
  <c r="ED136" i="6"/>
  <c r="ED27" i="6"/>
  <c r="ED55" i="6"/>
  <c r="ED13" i="6"/>
  <c r="ED94" i="6"/>
  <c r="ED106" i="6"/>
  <c r="ED128" i="6"/>
  <c r="ED37" i="6"/>
  <c r="ED140" i="6"/>
  <c r="ED75" i="6"/>
  <c r="ED35" i="6"/>
  <c r="ED46" i="6"/>
  <c r="ED48" i="6"/>
  <c r="ED99" i="6"/>
  <c r="ED17" i="6"/>
  <c r="ED57" i="6"/>
  <c r="ED65" i="6"/>
  <c r="ED138" i="6"/>
  <c r="ED26" i="6"/>
  <c r="ED60" i="6"/>
  <c r="ED80" i="6"/>
  <c r="ED97" i="6"/>
  <c r="ED30" i="6"/>
  <c r="ED93" i="6"/>
  <c r="ED111" i="6"/>
  <c r="ED21" i="6"/>
  <c r="ED76" i="6"/>
  <c r="ED110" i="6"/>
  <c r="ED61" i="6"/>
  <c r="ED68" i="6"/>
  <c r="ED98" i="6"/>
  <c r="ED20" i="6"/>
  <c r="ED132" i="6"/>
  <c r="ED73" i="6"/>
  <c r="ED104" i="6"/>
  <c r="ED121" i="6"/>
  <c r="ED120" i="6"/>
  <c r="ED114" i="6"/>
  <c r="ED9" i="6"/>
  <c r="ED24" i="6"/>
  <c r="ED5" i="6"/>
  <c r="ED64" i="6"/>
  <c r="ED112" i="6"/>
  <c r="ED137" i="6"/>
  <c r="ED23" i="6"/>
  <c r="ED81" i="6"/>
  <c r="ED15" i="6"/>
  <c r="ED18" i="6"/>
  <c r="ED36" i="6"/>
  <c r="ED85" i="6"/>
  <c r="ED124" i="6"/>
  <c r="ED141" i="6"/>
  <c r="ED25" i="6"/>
  <c r="ED122" i="6"/>
  <c r="ED6" i="6"/>
  <c r="ED42" i="6"/>
  <c r="ED52" i="6"/>
  <c r="ED125" i="6"/>
  <c r="ED44" i="6"/>
  <c r="ED91" i="6"/>
  <c r="ED49" i="6"/>
  <c r="ED86" i="6"/>
  <c r="ED129" i="6"/>
  <c r="ED90" i="6"/>
  <c r="ED95" i="6"/>
  <c r="ED72" i="6"/>
  <c r="ED127" i="6"/>
  <c r="ED22" i="6"/>
  <c r="ED56" i="6"/>
  <c r="ED78" i="6"/>
  <c r="ED119" i="6"/>
  <c r="ED131" i="6"/>
  <c r="ED116" i="6"/>
  <c r="ED117" i="6"/>
  <c r="ED33" i="6"/>
  <c r="ED43" i="6"/>
  <c r="ED50" i="6"/>
  <c r="ED83" i="6"/>
  <c r="ED62" i="6"/>
  <c r="ED108" i="6"/>
  <c r="ED74" i="6"/>
  <c r="ED100" i="6"/>
  <c r="ED12" i="6"/>
  <c r="ED39" i="6"/>
  <c r="ED87" i="6"/>
  <c r="ED14" i="6"/>
  <c r="ED29" i="6"/>
  <c r="ED47" i="6"/>
  <c r="ED77" i="6"/>
  <c r="ED84" i="6"/>
  <c r="ED34" i="6"/>
  <c r="ED45" i="6"/>
  <c r="ED79" i="6"/>
  <c r="ED82" i="6"/>
  <c r="ED107" i="6"/>
  <c r="ED109" i="6"/>
  <c r="ED11" i="6"/>
  <c r="ED40" i="6"/>
  <c r="ED102" i="6"/>
  <c r="ED139" i="6"/>
  <c r="ED103" i="6"/>
  <c r="ED31" i="6"/>
  <c r="ED53" i="6"/>
  <c r="ED133" i="6"/>
  <c r="ED54" i="6"/>
  <c r="ED67" i="6"/>
  <c r="ED118" i="6"/>
  <c r="ED38" i="6"/>
  <c r="ED134" i="6"/>
  <c r="ED96" i="6"/>
  <c r="DU33" i="6"/>
  <c r="DU23" i="6"/>
  <c r="DU40" i="6"/>
  <c r="DU54" i="6"/>
  <c r="DU87" i="6"/>
  <c r="DU53" i="6"/>
  <c r="DU101" i="6"/>
  <c r="DU137" i="6"/>
  <c r="DU18" i="6"/>
  <c r="DU98" i="6"/>
  <c r="DU41" i="6"/>
  <c r="DU58" i="6"/>
  <c r="DU77" i="6"/>
  <c r="DU74" i="6"/>
  <c r="DU71" i="6"/>
  <c r="DU105" i="6"/>
  <c r="DU21" i="6"/>
  <c r="DU28" i="6"/>
  <c r="DU27" i="6"/>
  <c r="DU62" i="6"/>
  <c r="DU133" i="6"/>
  <c r="DU39" i="6"/>
  <c r="DU47" i="6"/>
  <c r="DU31" i="6"/>
  <c r="DU72" i="6"/>
  <c r="DU13" i="6"/>
  <c r="DU25" i="6"/>
  <c r="DU120" i="6"/>
  <c r="DU6" i="6"/>
  <c r="DU43" i="6"/>
  <c r="DU64" i="6"/>
  <c r="DU51" i="6"/>
  <c r="DU82" i="6"/>
  <c r="DU103" i="6"/>
  <c r="DU138" i="6"/>
  <c r="DU126" i="6"/>
  <c r="DU17" i="6"/>
  <c r="DU42" i="6"/>
  <c r="DU135" i="6"/>
  <c r="DU55" i="6"/>
  <c r="DU81" i="6"/>
  <c r="DU96" i="6"/>
  <c r="DU12" i="6"/>
  <c r="DU10" i="6"/>
  <c r="DU34" i="6"/>
  <c r="DU110" i="6"/>
  <c r="DU121" i="6"/>
  <c r="DU88" i="6"/>
  <c r="DU49" i="6"/>
  <c r="DU69" i="6"/>
  <c r="DU129" i="6"/>
  <c r="DU8" i="6"/>
  <c r="DU76" i="6"/>
  <c r="DU100" i="6"/>
  <c r="DU130" i="6"/>
  <c r="DU134" i="6"/>
  <c r="DU7" i="6"/>
  <c r="DU30" i="6"/>
  <c r="DU85" i="6"/>
  <c r="DU24" i="6"/>
  <c r="DU22" i="6"/>
  <c r="DU102" i="6"/>
  <c r="DU67" i="6"/>
  <c r="DU111" i="6"/>
  <c r="DU63" i="6"/>
  <c r="DU95" i="6"/>
  <c r="DU11" i="6"/>
  <c r="DU89" i="6"/>
  <c r="DU9" i="6"/>
  <c r="DU48" i="6"/>
  <c r="DU56" i="6"/>
  <c r="DU106" i="6"/>
  <c r="DU122" i="6"/>
  <c r="DU139" i="6"/>
  <c r="DU65" i="6"/>
  <c r="DU78" i="6"/>
  <c r="DU79" i="6"/>
  <c r="DU91" i="6"/>
  <c r="DU140" i="6"/>
  <c r="DU29" i="6"/>
  <c r="DU60" i="6"/>
  <c r="DU66" i="6"/>
  <c r="DU90" i="6"/>
  <c r="DU20" i="6"/>
  <c r="DU104" i="6"/>
  <c r="DU84" i="6"/>
  <c r="DU99" i="6"/>
  <c r="DU35" i="6"/>
  <c r="DU118" i="6"/>
  <c r="DU37" i="6"/>
  <c r="DU112" i="6"/>
  <c r="DU36" i="6"/>
  <c r="DU50" i="6"/>
  <c r="DU114" i="6"/>
  <c r="DU52" i="6"/>
  <c r="DU97" i="6"/>
  <c r="DU14" i="6"/>
  <c r="DU38" i="6"/>
  <c r="DU57" i="6"/>
  <c r="DU61" i="6"/>
  <c r="DU123" i="6"/>
  <c r="DU125" i="6"/>
  <c r="DU16" i="6"/>
  <c r="DU93" i="6"/>
  <c r="DU107" i="6"/>
  <c r="DU86" i="6"/>
  <c r="DU124" i="6"/>
  <c r="DU131" i="6"/>
  <c r="DU92" i="6"/>
  <c r="DU141" i="6"/>
  <c r="DU108" i="6"/>
  <c r="DU115" i="6"/>
  <c r="DU32" i="6"/>
  <c r="DU45" i="6"/>
  <c r="DU70" i="6"/>
  <c r="DU136" i="6"/>
  <c r="DU59" i="6"/>
  <c r="DU73" i="6"/>
  <c r="DU128" i="6"/>
  <c r="DU132" i="6"/>
  <c r="DU113" i="6"/>
  <c r="DU119" i="6"/>
  <c r="DU26" i="6"/>
  <c r="DU127" i="6"/>
  <c r="DU109" i="6"/>
  <c r="DU117" i="6"/>
  <c r="DU19" i="6"/>
  <c r="DU68" i="6"/>
  <c r="DU44" i="6"/>
  <c r="DU94" i="6"/>
  <c r="DU80" i="6"/>
  <c r="DU5" i="6"/>
  <c r="DU83" i="6"/>
  <c r="DU75" i="6"/>
  <c r="DU15" i="6"/>
  <c r="DU46" i="6"/>
  <c r="DU116" i="6"/>
  <c r="DX136" i="6"/>
  <c r="DX87" i="6"/>
  <c r="DX101" i="6"/>
  <c r="DX37" i="6"/>
  <c r="DX81" i="6"/>
  <c r="DX97" i="6"/>
  <c r="DX111" i="6"/>
  <c r="DX138" i="6"/>
  <c r="DX29" i="6"/>
  <c r="DX54" i="6"/>
  <c r="DX23" i="6"/>
  <c r="DX110" i="6"/>
  <c r="DX5" i="6"/>
  <c r="DX33" i="6"/>
  <c r="DX41" i="6"/>
  <c r="DX124" i="6"/>
  <c r="DX66" i="6"/>
  <c r="DX15" i="6"/>
  <c r="DX28" i="6"/>
  <c r="DX61" i="6"/>
  <c r="DX114" i="6"/>
  <c r="DX26" i="6"/>
  <c r="DX38" i="6"/>
  <c r="DX49" i="6"/>
  <c r="DX121" i="6"/>
  <c r="DX10" i="6"/>
  <c r="DX25" i="6"/>
  <c r="DX16" i="6"/>
  <c r="DX7" i="6"/>
  <c r="DX42" i="6"/>
  <c r="DX53" i="6"/>
  <c r="DX14" i="6"/>
  <c r="DX40" i="6"/>
  <c r="DX36" i="6"/>
  <c r="DX59" i="6"/>
  <c r="DX108" i="6"/>
  <c r="DX115" i="6"/>
  <c r="DX48" i="6"/>
  <c r="DX80" i="6"/>
  <c r="DX85" i="6"/>
  <c r="DX131" i="6"/>
  <c r="DX79" i="6"/>
  <c r="DX102" i="6"/>
  <c r="DX62" i="6"/>
  <c r="DX75" i="6"/>
  <c r="DX27" i="6"/>
  <c r="DX52" i="6"/>
  <c r="DX89" i="6"/>
  <c r="DX132" i="6"/>
  <c r="DX47" i="6"/>
  <c r="DX67" i="6"/>
  <c r="DX100" i="6"/>
  <c r="DX116" i="6"/>
  <c r="DX113" i="6"/>
  <c r="DX11" i="6"/>
  <c r="DX21" i="6"/>
  <c r="DX39" i="6"/>
  <c r="DX65" i="6"/>
  <c r="DX55" i="6"/>
  <c r="DX56" i="6"/>
  <c r="DX72" i="6"/>
  <c r="DX107" i="6"/>
  <c r="DX95" i="6"/>
  <c r="DX120" i="6"/>
  <c r="DX18" i="6"/>
  <c r="DX137" i="6"/>
  <c r="DX44" i="6"/>
  <c r="DX43" i="6"/>
  <c r="DX119" i="6"/>
  <c r="DX99" i="6"/>
  <c r="DX86" i="6"/>
  <c r="DX8" i="6"/>
  <c r="DX13" i="6"/>
  <c r="DX22" i="6"/>
  <c r="DX96" i="6"/>
  <c r="DX46" i="6"/>
  <c r="DX51" i="6"/>
  <c r="DX34" i="6"/>
  <c r="DX45" i="6"/>
  <c r="DX50" i="6"/>
  <c r="DX103" i="6"/>
  <c r="DX90" i="6"/>
  <c r="DX32" i="6"/>
  <c r="DX12" i="6"/>
  <c r="DX83" i="6"/>
  <c r="DX77" i="6"/>
  <c r="DX118" i="6"/>
  <c r="DX125" i="6"/>
  <c r="DX130" i="6"/>
  <c r="DX20" i="6"/>
  <c r="DX109" i="6"/>
  <c r="DX6" i="6"/>
  <c r="DX35" i="6"/>
  <c r="DX104" i="6"/>
  <c r="DX93" i="6"/>
  <c r="DX98" i="6"/>
  <c r="DX31" i="6"/>
  <c r="DX71" i="6"/>
  <c r="DX126" i="6"/>
  <c r="DX58" i="6"/>
  <c r="DX91" i="6"/>
  <c r="DX127" i="6"/>
  <c r="DX60" i="6"/>
  <c r="DX112" i="6"/>
  <c r="DX141" i="6"/>
  <c r="DX19" i="6"/>
  <c r="DX69" i="6"/>
  <c r="DX78" i="6"/>
  <c r="DX17" i="6"/>
  <c r="DX88" i="6"/>
  <c r="DX70" i="6"/>
  <c r="DX84" i="6"/>
  <c r="DX135" i="6"/>
  <c r="DX64" i="6"/>
  <c r="DX73" i="6"/>
  <c r="DX106" i="6"/>
  <c r="DX117" i="6"/>
  <c r="DX140" i="6"/>
  <c r="DX30" i="6"/>
  <c r="DX76" i="6"/>
  <c r="DX105" i="6"/>
  <c r="DX122" i="6"/>
  <c r="DX128" i="6"/>
  <c r="DX133" i="6"/>
  <c r="DX57" i="6"/>
  <c r="DX82" i="6"/>
  <c r="DX129" i="6"/>
  <c r="DX68" i="6"/>
  <c r="DX63" i="6"/>
  <c r="DX92" i="6"/>
  <c r="DX134" i="6"/>
  <c r="DX9" i="6"/>
  <c r="DX74" i="6"/>
  <c r="DX24" i="6"/>
  <c r="DX139" i="6"/>
  <c r="DX94" i="6"/>
  <c r="DX123" i="6"/>
  <c r="EC69" i="6"/>
  <c r="EC86" i="6"/>
  <c r="EC131" i="6"/>
  <c r="EC20" i="6"/>
  <c r="EC120" i="6"/>
  <c r="EC7" i="6"/>
  <c r="EC30" i="6"/>
  <c r="EC94" i="6"/>
  <c r="EC85" i="6"/>
  <c r="EC45" i="6"/>
  <c r="EC82" i="6"/>
  <c r="EC55" i="6"/>
  <c r="EC50" i="6"/>
  <c r="EC96" i="6"/>
  <c r="EC48" i="6"/>
  <c r="EC11" i="6"/>
  <c r="EC89" i="6"/>
  <c r="EC61" i="6"/>
  <c r="EC112" i="6"/>
  <c r="EC32" i="6"/>
  <c r="EC103" i="6"/>
  <c r="EC16" i="6"/>
  <c r="EC66" i="6"/>
  <c r="EC137" i="6"/>
  <c r="EC8" i="6"/>
  <c r="EC37" i="6"/>
  <c r="EC78" i="6"/>
  <c r="EC76" i="6"/>
  <c r="EC5" i="6"/>
  <c r="EC33" i="6"/>
  <c r="EC22" i="6"/>
  <c r="EC102" i="6"/>
  <c r="EC39" i="6"/>
  <c r="EC47" i="6"/>
  <c r="EC111" i="6"/>
  <c r="EC123" i="6"/>
  <c r="EC141" i="6"/>
  <c r="EC12" i="6"/>
  <c r="EC80" i="6"/>
  <c r="EC118" i="6"/>
  <c r="EC9" i="6"/>
  <c r="EC13" i="6"/>
  <c r="EC23" i="6"/>
  <c r="EC40" i="6"/>
  <c r="EC129" i="6"/>
  <c r="EC15" i="6"/>
  <c r="EC28" i="6"/>
  <c r="EC54" i="6"/>
  <c r="EC135" i="6"/>
  <c r="EC116" i="6"/>
  <c r="EC26" i="6"/>
  <c r="EC83" i="6"/>
  <c r="EC119" i="6"/>
  <c r="EC132" i="6"/>
  <c r="EC49" i="6"/>
  <c r="EC90" i="6"/>
  <c r="EC117" i="6"/>
  <c r="EC21" i="6"/>
  <c r="EC25" i="6"/>
  <c r="EC27" i="6"/>
  <c r="EC63" i="6"/>
  <c r="EC62" i="6"/>
  <c r="EC29" i="6"/>
  <c r="EC24" i="6"/>
  <c r="EC31" i="6"/>
  <c r="EC68" i="6"/>
  <c r="EC88" i="6"/>
  <c r="EC91" i="6"/>
  <c r="EC104" i="6"/>
  <c r="EC124" i="6"/>
  <c r="EC72" i="6"/>
  <c r="EC6" i="6"/>
  <c r="EC43" i="6"/>
  <c r="EC52" i="6"/>
  <c r="EC51" i="6"/>
  <c r="EC138" i="6"/>
  <c r="EC53" i="6"/>
  <c r="EC100" i="6"/>
  <c r="EC101" i="6"/>
  <c r="EC65" i="6"/>
  <c r="EC92" i="6"/>
  <c r="EC110" i="6"/>
  <c r="EC113" i="6"/>
  <c r="EC128" i="6"/>
  <c r="EC10" i="6"/>
  <c r="EC34" i="6"/>
  <c r="EC109" i="6"/>
  <c r="EC130" i="6"/>
  <c r="EC71" i="6"/>
  <c r="EC105" i="6"/>
  <c r="EC60" i="6"/>
  <c r="EC79" i="6"/>
  <c r="EC126" i="6"/>
  <c r="EC122" i="6"/>
  <c r="EC81" i="6"/>
  <c r="EC127" i="6"/>
  <c r="EC18" i="6"/>
  <c r="EC56" i="6"/>
  <c r="EC74" i="6"/>
  <c r="EC97" i="6"/>
  <c r="EC108" i="6"/>
  <c r="EC38" i="6"/>
  <c r="EC59" i="6"/>
  <c r="EC99" i="6"/>
  <c r="EC106" i="6"/>
  <c r="EC42" i="6"/>
  <c r="EC84" i="6"/>
  <c r="EC41" i="6"/>
  <c r="EC14" i="6"/>
  <c r="EC57" i="6"/>
  <c r="EC93" i="6"/>
  <c r="EC107" i="6"/>
  <c r="EC67" i="6"/>
  <c r="EC75" i="6"/>
  <c r="EC58" i="6"/>
  <c r="EC35" i="6"/>
  <c r="EC95" i="6"/>
  <c r="EC17" i="6"/>
  <c r="EC70" i="6"/>
  <c r="EC121" i="6"/>
  <c r="EC134" i="6"/>
  <c r="EC36" i="6"/>
  <c r="EC73" i="6"/>
  <c r="EC77" i="6"/>
  <c r="EC114" i="6"/>
  <c r="EC136" i="6"/>
  <c r="EC115" i="6"/>
  <c r="EC139" i="6"/>
  <c r="EC64" i="6"/>
  <c r="EC44" i="6"/>
  <c r="EC46" i="6"/>
  <c r="EC133" i="6"/>
  <c r="EC140" i="6"/>
  <c r="EC98" i="6"/>
  <c r="EC125" i="6"/>
  <c r="EC87" i="6"/>
  <c r="EC19" i="6"/>
  <c r="EA67" i="1"/>
  <c r="EM67" i="1" s="1"/>
  <c r="EA82" i="1"/>
  <c r="EM82" i="1" s="1"/>
  <c r="EA20" i="1"/>
  <c r="EM20" i="1" s="1"/>
  <c r="EA15" i="1"/>
  <c r="EM15" i="1" s="1"/>
  <c r="EE17" i="1"/>
  <c r="EQ17" i="1" s="1"/>
  <c r="EA66" i="1"/>
  <c r="EM66" i="1" s="1"/>
  <c r="DU83" i="1"/>
  <c r="EG83" i="1" s="1"/>
  <c r="DU91" i="1"/>
  <c r="EG91" i="1" s="1"/>
  <c r="EA12" i="1"/>
  <c r="EM12" i="1" s="1"/>
  <c r="EA108" i="1"/>
  <c r="EM108" i="1" s="1"/>
  <c r="DW79" i="1"/>
  <c r="EI79" i="1" s="1"/>
  <c r="EA85" i="1"/>
  <c r="EM85" i="1" s="1"/>
  <c r="EA61" i="1"/>
  <c r="EM61" i="1" s="1"/>
  <c r="DV11" i="1"/>
  <c r="EH11" i="1" s="1"/>
  <c r="DV95" i="1"/>
  <c r="EH95" i="1" s="1"/>
  <c r="DV68" i="1"/>
  <c r="EH68" i="1" s="1"/>
  <c r="DV54" i="1"/>
  <c r="EH54" i="1" s="1"/>
  <c r="DW115" i="1"/>
  <c r="EI115" i="1" s="1"/>
  <c r="EE15" i="1"/>
  <c r="EQ15" i="1" s="1"/>
  <c r="EE133" i="1"/>
  <c r="EQ133" i="1" s="1"/>
  <c r="EE135" i="1"/>
  <c r="EQ135" i="1" s="1"/>
  <c r="EE134" i="1"/>
  <c r="EQ134" i="1" s="1"/>
  <c r="EE136" i="1"/>
  <c r="EQ136" i="1" s="1"/>
  <c r="EE137" i="1"/>
  <c r="EQ137" i="1" s="1"/>
  <c r="EE19" i="1"/>
  <c r="EQ19" i="1" s="1"/>
  <c r="EE36" i="1"/>
  <c r="EQ36" i="1" s="1"/>
  <c r="EE48" i="1"/>
  <c r="EQ48" i="1" s="1"/>
  <c r="DU111" i="1"/>
  <c r="EG111" i="1" s="1"/>
  <c r="DU80" i="1"/>
  <c r="EG80" i="1" s="1"/>
  <c r="EE45" i="1"/>
  <c r="EQ45" i="1" s="1"/>
  <c r="EE28" i="1"/>
  <c r="EQ28" i="1" s="1"/>
  <c r="DW53" i="1"/>
  <c r="EI53" i="1" s="1"/>
  <c r="DW137" i="1"/>
  <c r="EI137" i="1" s="1"/>
  <c r="DW136" i="1"/>
  <c r="EI136" i="1" s="1"/>
  <c r="DW135" i="1"/>
  <c r="EI135" i="1" s="1"/>
  <c r="DW133" i="1"/>
  <c r="EI133" i="1" s="1"/>
  <c r="DW134" i="1"/>
  <c r="EI134" i="1" s="1"/>
  <c r="EE89" i="1"/>
  <c r="EQ89" i="1" s="1"/>
  <c r="DU108" i="1"/>
  <c r="EG108" i="1" s="1"/>
  <c r="DU64" i="1"/>
  <c r="EG64" i="1" s="1"/>
  <c r="ED111" i="1"/>
  <c r="EP111" i="1" s="1"/>
  <c r="ED133" i="1"/>
  <c r="EP133" i="1" s="1"/>
  <c r="ED134" i="1"/>
  <c r="EP134" i="1" s="1"/>
  <c r="ED135" i="1"/>
  <c r="EP135" i="1" s="1"/>
  <c r="ED137" i="1"/>
  <c r="EP137" i="1" s="1"/>
  <c r="ED136" i="1"/>
  <c r="EP136" i="1" s="1"/>
  <c r="ED71" i="1"/>
  <c r="EP71" i="1" s="1"/>
  <c r="EE71" i="1"/>
  <c r="EQ71" i="1" s="1"/>
  <c r="EE109" i="1"/>
  <c r="EQ109" i="1" s="1"/>
  <c r="EE56" i="1"/>
  <c r="EQ56" i="1" s="1"/>
  <c r="EE72" i="1"/>
  <c r="EQ72" i="1" s="1"/>
  <c r="DZ47" i="1"/>
  <c r="EL47" i="1" s="1"/>
  <c r="DZ133" i="1"/>
  <c r="EL133" i="1" s="1"/>
  <c r="DZ136" i="1"/>
  <c r="EL136" i="1" s="1"/>
  <c r="DZ135" i="1"/>
  <c r="EL135" i="1" s="1"/>
  <c r="DZ137" i="1"/>
  <c r="EL137" i="1" s="1"/>
  <c r="DZ134" i="1"/>
  <c r="EL134" i="1" s="1"/>
  <c r="DV140" i="1"/>
  <c r="EH140" i="1" s="1"/>
  <c r="DV133" i="1"/>
  <c r="EH133" i="1" s="1"/>
  <c r="DV136" i="1"/>
  <c r="EH136" i="1" s="1"/>
  <c r="DV135" i="1"/>
  <c r="EH135" i="1" s="1"/>
  <c r="DV137" i="1"/>
  <c r="EH137" i="1" s="1"/>
  <c r="DV134" i="1"/>
  <c r="EH134" i="1" s="1"/>
  <c r="EE49" i="1"/>
  <c r="EQ49" i="1" s="1"/>
  <c r="EE42" i="1"/>
  <c r="EQ42" i="1" s="1"/>
  <c r="EE103" i="1"/>
  <c r="EQ103" i="1" s="1"/>
  <c r="EE47" i="1"/>
  <c r="EQ47" i="1" s="1"/>
  <c r="EE38" i="1"/>
  <c r="EQ38" i="1" s="1"/>
  <c r="DX102" i="1"/>
  <c r="EJ102" i="1" s="1"/>
  <c r="DX137" i="1"/>
  <c r="EJ137" i="1" s="1"/>
  <c r="DX135" i="1"/>
  <c r="EJ135" i="1" s="1"/>
  <c r="DX134" i="1"/>
  <c r="EJ134" i="1" s="1"/>
  <c r="DX136" i="1"/>
  <c r="EJ136" i="1" s="1"/>
  <c r="DX133" i="1"/>
  <c r="EJ133" i="1" s="1"/>
  <c r="EA42" i="1"/>
  <c r="EM42" i="1" s="1"/>
  <c r="EA137" i="1"/>
  <c r="EM137" i="1" s="1"/>
  <c r="EA134" i="1"/>
  <c r="EM134" i="1" s="1"/>
  <c r="EA136" i="1"/>
  <c r="EM136" i="1" s="1"/>
  <c r="EA133" i="1"/>
  <c r="EM133" i="1" s="1"/>
  <c r="EA135" i="1"/>
  <c r="EM135" i="1" s="1"/>
  <c r="DU115" i="1"/>
  <c r="EG115" i="1" s="1"/>
  <c r="DU135" i="1"/>
  <c r="EG135" i="1" s="1"/>
  <c r="DU137" i="1"/>
  <c r="EG137" i="1" s="1"/>
  <c r="DU136" i="1"/>
  <c r="EG136" i="1" s="1"/>
  <c r="DU134" i="1"/>
  <c r="EG134" i="1" s="1"/>
  <c r="DU133" i="1"/>
  <c r="EG133" i="1" s="1"/>
  <c r="EE26" i="1"/>
  <c r="EQ26" i="1" s="1"/>
  <c r="EE64" i="1"/>
  <c r="EQ64" i="1" s="1"/>
  <c r="EF130" i="1"/>
  <c r="ER130" i="1" s="1"/>
  <c r="EF136" i="1"/>
  <c r="ER136" i="1" s="1"/>
  <c r="EF134" i="1"/>
  <c r="ER134" i="1" s="1"/>
  <c r="EF135" i="1"/>
  <c r="ER135" i="1" s="1"/>
  <c r="EF137" i="1"/>
  <c r="ER137" i="1" s="1"/>
  <c r="EF133" i="1"/>
  <c r="ER133" i="1" s="1"/>
  <c r="EE69" i="1"/>
  <c r="EQ69" i="1" s="1"/>
  <c r="ED15" i="1"/>
  <c r="EP15" i="1" s="1"/>
  <c r="DU78" i="1"/>
  <c r="EG78" i="1" s="1"/>
  <c r="EE29" i="1"/>
  <c r="EQ29" i="1" s="1"/>
  <c r="EE88" i="1"/>
  <c r="EQ88" i="1" s="1"/>
  <c r="DU100" i="1"/>
  <c r="EG100" i="1" s="1"/>
  <c r="DY10" i="1"/>
  <c r="EK10" i="1" s="1"/>
  <c r="DY134" i="1"/>
  <c r="EK134" i="1" s="1"/>
  <c r="DY136" i="1"/>
  <c r="EK136" i="1" s="1"/>
  <c r="DY133" i="1"/>
  <c r="EK133" i="1" s="1"/>
  <c r="DY135" i="1"/>
  <c r="EK135" i="1" s="1"/>
  <c r="DY137" i="1"/>
  <c r="EK137" i="1" s="1"/>
  <c r="EE74" i="1"/>
  <c r="EQ74" i="1" s="1"/>
  <c r="EE30" i="1"/>
  <c r="EQ30" i="1" s="1"/>
  <c r="EE79" i="1"/>
  <c r="EQ79" i="1" s="1"/>
  <c r="EE63" i="1"/>
  <c r="EQ63" i="1" s="1"/>
  <c r="DU40" i="1"/>
  <c r="EG40" i="1" s="1"/>
  <c r="EE53" i="1"/>
  <c r="EQ53" i="1" s="1"/>
  <c r="EE91" i="1"/>
  <c r="EQ91" i="1" s="1"/>
  <c r="DU60" i="1"/>
  <c r="EG60" i="1" s="1"/>
  <c r="EC15" i="1"/>
  <c r="EO15" i="1" s="1"/>
  <c r="EC134" i="1"/>
  <c r="EO134" i="1" s="1"/>
  <c r="EC133" i="1"/>
  <c r="EO133" i="1" s="1"/>
  <c r="EC137" i="1"/>
  <c r="EO137" i="1" s="1"/>
  <c r="EC135" i="1"/>
  <c r="EO135" i="1" s="1"/>
  <c r="EC136" i="1"/>
  <c r="EO136" i="1" s="1"/>
  <c r="EE85" i="1"/>
  <c r="EQ85" i="1" s="1"/>
  <c r="EE54" i="1"/>
  <c r="EQ54" i="1" s="1"/>
  <c r="EE16" i="1"/>
  <c r="EQ16" i="1" s="1"/>
  <c r="EE110" i="1"/>
  <c r="EQ110" i="1" s="1"/>
  <c r="EE14" i="1"/>
  <c r="EQ14" i="1" s="1"/>
  <c r="EE22" i="1"/>
  <c r="EQ22" i="1" s="1"/>
  <c r="EE105" i="1"/>
  <c r="EQ105" i="1" s="1"/>
  <c r="EE34" i="1"/>
  <c r="EQ34" i="1" s="1"/>
  <c r="EE102" i="1"/>
  <c r="EQ102" i="1" s="1"/>
  <c r="EE40" i="1"/>
  <c r="EQ40" i="1" s="1"/>
  <c r="EE115" i="1"/>
  <c r="EQ115" i="1" s="1"/>
  <c r="EE107" i="1"/>
  <c r="EQ107" i="1" s="1"/>
  <c r="EE100" i="1"/>
  <c r="EQ100" i="1" s="1"/>
  <c r="EE83" i="1"/>
  <c r="EQ83" i="1" s="1"/>
  <c r="EE93" i="1"/>
  <c r="EQ93" i="1" s="1"/>
  <c r="EE95" i="1"/>
  <c r="EQ95" i="1" s="1"/>
  <c r="EE58" i="1"/>
  <c r="EQ58" i="1" s="1"/>
  <c r="EE99" i="1"/>
  <c r="EQ99" i="1" s="1"/>
  <c r="EE113" i="1"/>
  <c r="EQ113" i="1" s="1"/>
  <c r="EE97" i="1"/>
  <c r="EQ97" i="1" s="1"/>
  <c r="EE61" i="1"/>
  <c r="EQ61" i="1" s="1"/>
  <c r="EE96" i="1"/>
  <c r="EQ96" i="1" s="1"/>
  <c r="EE60" i="1"/>
  <c r="EQ60" i="1" s="1"/>
  <c r="EA56" i="1"/>
  <c r="EM56" i="1" s="1"/>
  <c r="EA22" i="1"/>
  <c r="EM22" i="1" s="1"/>
  <c r="EE111" i="1"/>
  <c r="EQ111" i="1" s="1"/>
  <c r="EE23" i="1"/>
  <c r="EQ23" i="1" s="1"/>
  <c r="DW26" i="1"/>
  <c r="EI26" i="1" s="1"/>
  <c r="DV115" i="1"/>
  <c r="EH115" i="1" s="1"/>
  <c r="EE12" i="1"/>
  <c r="EQ12" i="1" s="1"/>
  <c r="EE51" i="1"/>
  <c r="EQ51" i="1" s="1"/>
  <c r="EE84" i="1"/>
  <c r="EQ84" i="1" s="1"/>
  <c r="EE9" i="1"/>
  <c r="EQ9" i="1" s="1"/>
  <c r="EE65" i="1"/>
  <c r="EQ65" i="1" s="1"/>
  <c r="EE20" i="1"/>
  <c r="EQ20" i="1" s="1"/>
  <c r="EE68" i="1"/>
  <c r="EQ68" i="1" s="1"/>
  <c r="EA49" i="1"/>
  <c r="EM49" i="1" s="1"/>
  <c r="EA115" i="1"/>
  <c r="EM115" i="1" s="1"/>
  <c r="EE6" i="1"/>
  <c r="EQ6" i="1" s="1"/>
  <c r="EE86" i="1"/>
  <c r="EQ86" i="1" s="1"/>
  <c r="EE87" i="1"/>
  <c r="EQ87" i="1" s="1"/>
  <c r="EE76" i="1"/>
  <c r="EQ76" i="1" s="1"/>
  <c r="EE62" i="1"/>
  <c r="EQ62" i="1" s="1"/>
  <c r="EE35" i="1"/>
  <c r="EQ35" i="1" s="1"/>
  <c r="EE104" i="1"/>
  <c r="EQ104" i="1" s="1"/>
  <c r="EE44" i="1"/>
  <c r="EQ44" i="1" s="1"/>
  <c r="EE106" i="1"/>
  <c r="EQ106" i="1" s="1"/>
  <c r="EE112" i="1"/>
  <c r="EQ112" i="1" s="1"/>
  <c r="EE57" i="1"/>
  <c r="EQ57" i="1" s="1"/>
  <c r="DW58" i="1"/>
  <c r="EI58" i="1" s="1"/>
  <c r="DU59" i="1"/>
  <c r="EG59" i="1" s="1"/>
  <c r="DU95" i="1"/>
  <c r="EG95" i="1" s="1"/>
  <c r="EA7" i="1"/>
  <c r="EM7" i="1" s="1"/>
  <c r="DW38" i="1"/>
  <c r="EI38" i="1" s="1"/>
  <c r="DU21" i="1"/>
  <c r="EG21" i="1" s="1"/>
  <c r="DU120" i="1"/>
  <c r="EG120" i="1" s="1"/>
  <c r="DW94" i="1"/>
  <c r="EI94" i="1" s="1"/>
  <c r="DW47" i="1"/>
  <c r="EI47" i="1" s="1"/>
  <c r="EA68" i="1"/>
  <c r="EM68" i="1" s="1"/>
  <c r="EA10" i="1"/>
  <c r="EM10" i="1" s="1"/>
  <c r="DU47" i="1"/>
  <c r="EG47" i="1" s="1"/>
  <c r="DU102" i="1"/>
  <c r="EG102" i="1" s="1"/>
  <c r="DU65" i="1"/>
  <c r="EG65" i="1" s="1"/>
  <c r="DU16" i="1"/>
  <c r="EG16" i="1" s="1"/>
  <c r="DU82" i="1"/>
  <c r="EG82" i="1" s="1"/>
  <c r="DU61" i="1"/>
  <c r="EG61" i="1" s="1"/>
  <c r="DU41" i="1"/>
  <c r="EG41" i="1" s="1"/>
  <c r="DU98" i="1"/>
  <c r="EG98" i="1" s="1"/>
  <c r="DU139" i="1"/>
  <c r="EG139" i="1" s="1"/>
  <c r="DU97" i="1"/>
  <c r="EG97" i="1" s="1"/>
  <c r="DU11" i="1"/>
  <c r="EG11" i="1" s="1"/>
  <c r="DU92" i="1"/>
  <c r="EG92" i="1" s="1"/>
  <c r="DU50" i="1"/>
  <c r="EG50" i="1" s="1"/>
  <c r="DU117" i="1"/>
  <c r="EG117" i="1" s="1"/>
  <c r="ED138" i="1"/>
  <c r="EP138" i="1" s="1"/>
  <c r="DU62" i="1"/>
  <c r="EG62" i="1" s="1"/>
  <c r="DU25" i="1"/>
  <c r="EG25" i="1" s="1"/>
  <c r="DU9" i="1"/>
  <c r="EG9" i="1" s="1"/>
  <c r="DU88" i="1"/>
  <c r="EG88" i="1" s="1"/>
  <c r="DU74" i="1"/>
  <c r="EG74" i="1" s="1"/>
  <c r="DU28" i="1"/>
  <c r="EG28" i="1" s="1"/>
  <c r="DW70" i="1"/>
  <c r="EI70" i="1" s="1"/>
  <c r="DW60" i="1"/>
  <c r="EI60" i="1" s="1"/>
  <c r="DW61" i="1"/>
  <c r="EI61" i="1" s="1"/>
  <c r="DW132" i="1"/>
  <c r="EI132" i="1" s="1"/>
  <c r="DW12" i="1"/>
  <c r="EI12" i="1" s="1"/>
  <c r="DW51" i="1"/>
  <c r="EI51" i="1" s="1"/>
  <c r="DW18" i="1"/>
  <c r="EI18" i="1" s="1"/>
  <c r="DW33" i="1"/>
  <c r="EI33" i="1" s="1"/>
  <c r="DU112" i="1"/>
  <c r="EG112" i="1" s="1"/>
  <c r="DU31" i="1"/>
  <c r="EG31" i="1" s="1"/>
  <c r="DU127" i="1"/>
  <c r="EG127" i="1" s="1"/>
  <c r="DU129" i="1"/>
  <c r="EG129" i="1" s="1"/>
  <c r="DU118" i="1"/>
  <c r="EG118" i="1" s="1"/>
  <c r="DU140" i="1"/>
  <c r="EG140" i="1" s="1"/>
  <c r="DU87" i="1"/>
  <c r="EG87" i="1" s="1"/>
  <c r="DU12" i="1"/>
  <c r="EG12" i="1" s="1"/>
  <c r="DU69" i="1"/>
  <c r="EG69" i="1" s="1"/>
  <c r="DW72" i="1"/>
  <c r="EI72" i="1" s="1"/>
  <c r="DW29" i="1"/>
  <c r="EI29" i="1" s="1"/>
  <c r="DW11" i="1"/>
  <c r="EI11" i="1" s="1"/>
  <c r="DW30" i="1"/>
  <c r="EI30" i="1" s="1"/>
  <c r="DW74" i="1"/>
  <c r="EI74" i="1" s="1"/>
  <c r="DW78" i="1"/>
  <c r="EI78" i="1" s="1"/>
  <c r="DU104" i="1"/>
  <c r="EG104" i="1" s="1"/>
  <c r="DW71" i="1"/>
  <c r="EI71" i="1" s="1"/>
  <c r="DU85" i="1"/>
  <c r="EG85" i="1" s="1"/>
  <c r="DU43" i="1"/>
  <c r="EG43" i="1" s="1"/>
  <c r="DU35" i="1"/>
  <c r="EG35" i="1" s="1"/>
  <c r="DU94" i="1"/>
  <c r="EG94" i="1" s="1"/>
  <c r="DU53" i="1"/>
  <c r="EG53" i="1" s="1"/>
  <c r="DU33" i="1"/>
  <c r="EG33" i="1" s="1"/>
  <c r="DU44" i="1"/>
  <c r="EG44" i="1" s="1"/>
  <c r="DU13" i="1"/>
  <c r="EG13" i="1" s="1"/>
  <c r="DU90" i="1"/>
  <c r="EG90" i="1" s="1"/>
  <c r="DU81" i="1"/>
  <c r="EG81" i="1" s="1"/>
  <c r="DU116" i="1"/>
  <c r="EG116" i="1" s="1"/>
  <c r="DU15" i="1"/>
  <c r="EG15" i="1" s="1"/>
  <c r="DU71" i="1"/>
  <c r="EG71" i="1" s="1"/>
  <c r="DU103" i="1"/>
  <c r="EG103" i="1" s="1"/>
  <c r="DU27" i="1"/>
  <c r="EG27" i="1" s="1"/>
  <c r="DW14" i="1"/>
  <c r="EI14" i="1" s="1"/>
  <c r="DW83" i="1"/>
  <c r="EI83" i="1" s="1"/>
  <c r="DW8" i="1"/>
  <c r="EI8" i="1" s="1"/>
  <c r="DU32" i="1"/>
  <c r="EG32" i="1" s="1"/>
  <c r="DU38" i="1"/>
  <c r="EG38" i="1" s="1"/>
  <c r="DU93" i="1"/>
  <c r="EG93" i="1" s="1"/>
  <c r="DU17" i="1"/>
  <c r="EG17" i="1" s="1"/>
  <c r="DU77" i="1"/>
  <c r="EG77" i="1" s="1"/>
  <c r="DU67" i="1"/>
  <c r="EG67" i="1" s="1"/>
  <c r="DU75" i="1"/>
  <c r="EG75" i="1" s="1"/>
  <c r="DU58" i="1"/>
  <c r="EG58" i="1" s="1"/>
  <c r="DU18" i="1"/>
  <c r="EG18" i="1" s="1"/>
  <c r="DU113" i="1"/>
  <c r="EG113" i="1" s="1"/>
  <c r="DU19" i="1"/>
  <c r="EG19" i="1" s="1"/>
  <c r="DU36" i="1"/>
  <c r="EG36" i="1" s="1"/>
  <c r="DU7" i="1"/>
  <c r="EG7" i="1" s="1"/>
  <c r="DU42" i="1"/>
  <c r="EG42" i="1" s="1"/>
  <c r="DU72" i="1"/>
  <c r="EG72" i="1" s="1"/>
  <c r="DU119" i="1"/>
  <c r="EG119" i="1" s="1"/>
  <c r="DW15" i="1"/>
  <c r="EI15" i="1" s="1"/>
  <c r="DU49" i="1"/>
  <c r="EG49" i="1" s="1"/>
  <c r="DW56" i="1"/>
  <c r="EI56" i="1" s="1"/>
  <c r="DW62" i="1"/>
  <c r="EI62" i="1" s="1"/>
  <c r="DW99" i="1"/>
  <c r="EI99" i="1" s="1"/>
  <c r="DW69" i="1"/>
  <c r="EI69" i="1" s="1"/>
  <c r="DW31" i="1"/>
  <c r="EI31" i="1" s="1"/>
  <c r="DU73" i="1"/>
  <c r="EG73" i="1" s="1"/>
  <c r="DU51" i="1"/>
  <c r="EG51" i="1" s="1"/>
  <c r="DU79" i="1"/>
  <c r="EG79" i="1" s="1"/>
  <c r="DU110" i="1"/>
  <c r="EG110" i="1" s="1"/>
  <c r="DU54" i="1"/>
  <c r="EG54" i="1" s="1"/>
  <c r="DU63" i="1"/>
  <c r="EG63" i="1" s="1"/>
  <c r="DU109" i="1"/>
  <c r="EG109" i="1" s="1"/>
  <c r="DU5" i="1"/>
  <c r="EG5" i="1" s="1"/>
  <c r="DU52" i="1"/>
  <c r="EG52" i="1" s="1"/>
  <c r="DU6" i="1"/>
  <c r="EG6" i="1" s="1"/>
  <c r="DU37" i="1"/>
  <c r="EG37" i="1" s="1"/>
  <c r="DU55" i="1"/>
  <c r="EG55" i="1" s="1"/>
  <c r="DU26" i="1"/>
  <c r="EG26" i="1" s="1"/>
  <c r="DU130" i="1"/>
  <c r="EG130" i="1" s="1"/>
  <c r="DU121" i="1"/>
  <c r="EG121" i="1" s="1"/>
  <c r="DU124" i="1"/>
  <c r="EG124" i="1" s="1"/>
  <c r="DU131" i="1"/>
  <c r="EG131" i="1" s="1"/>
  <c r="DU132" i="1"/>
  <c r="EG132" i="1" s="1"/>
  <c r="DU89" i="1"/>
  <c r="EG89" i="1" s="1"/>
  <c r="DU96" i="1"/>
  <c r="EG96" i="1" s="1"/>
  <c r="DU48" i="1"/>
  <c r="EG48" i="1" s="1"/>
  <c r="DW28" i="1"/>
  <c r="EI28" i="1" s="1"/>
  <c r="DW32" i="1"/>
  <c r="EI32" i="1" s="1"/>
  <c r="DW106" i="1"/>
  <c r="EI106" i="1" s="1"/>
  <c r="DU23" i="1"/>
  <c r="EG23" i="1" s="1"/>
  <c r="DU20" i="1"/>
  <c r="EG20" i="1" s="1"/>
  <c r="DU105" i="1"/>
  <c r="EG105" i="1" s="1"/>
  <c r="DU29" i="1"/>
  <c r="EG29" i="1" s="1"/>
  <c r="DU57" i="1"/>
  <c r="EG57" i="1" s="1"/>
  <c r="DU34" i="1"/>
  <c r="EG34" i="1" s="1"/>
  <c r="DU24" i="1"/>
  <c r="EG24" i="1" s="1"/>
  <c r="DU70" i="1"/>
  <c r="EG70" i="1" s="1"/>
  <c r="DU114" i="1"/>
  <c r="EG114" i="1" s="1"/>
  <c r="DU128" i="1"/>
  <c r="EG128" i="1" s="1"/>
  <c r="DU122" i="1"/>
  <c r="EG122" i="1" s="1"/>
  <c r="DU138" i="1"/>
  <c r="EG138" i="1" s="1"/>
  <c r="DU141" i="1"/>
  <c r="EG141" i="1" s="1"/>
  <c r="DW113" i="1"/>
  <c r="EI113" i="1" s="1"/>
  <c r="DW17" i="1"/>
  <c r="EI17" i="1" s="1"/>
  <c r="DW77" i="1"/>
  <c r="EI77" i="1" s="1"/>
  <c r="DW57" i="1"/>
  <c r="EI57" i="1" s="1"/>
  <c r="DW66" i="1"/>
  <c r="EI66" i="1" s="1"/>
  <c r="DW37" i="1"/>
  <c r="EI37" i="1" s="1"/>
  <c r="DU46" i="1"/>
  <c r="EG46" i="1" s="1"/>
  <c r="DU76" i="1"/>
  <c r="EG76" i="1" s="1"/>
  <c r="DU66" i="1"/>
  <c r="EG66" i="1" s="1"/>
  <c r="DU106" i="1"/>
  <c r="EG106" i="1" s="1"/>
  <c r="DU99" i="1"/>
  <c r="EG99" i="1" s="1"/>
  <c r="DU107" i="1"/>
  <c r="EG107" i="1" s="1"/>
  <c r="DU101" i="1"/>
  <c r="EG101" i="1" s="1"/>
  <c r="DU30" i="1"/>
  <c r="EG30" i="1" s="1"/>
  <c r="DU8" i="1"/>
  <c r="EG8" i="1" s="1"/>
  <c r="DU68" i="1"/>
  <c r="EG68" i="1" s="1"/>
  <c r="DU86" i="1"/>
  <c r="EG86" i="1" s="1"/>
  <c r="DU56" i="1"/>
  <c r="EG56" i="1" s="1"/>
  <c r="DU39" i="1"/>
  <c r="EG39" i="1" s="1"/>
  <c r="DU84" i="1"/>
  <c r="EG84" i="1" s="1"/>
  <c r="DU14" i="1"/>
  <c r="EG14" i="1" s="1"/>
  <c r="DU45" i="1"/>
  <c r="EG45" i="1" s="1"/>
  <c r="DU22" i="1"/>
  <c r="EG22" i="1" s="1"/>
  <c r="DU126" i="1"/>
  <c r="EG126" i="1" s="1"/>
  <c r="DU123" i="1"/>
  <c r="EG123" i="1" s="1"/>
  <c r="DU125" i="1"/>
  <c r="EG125" i="1" s="1"/>
  <c r="EA93" i="1"/>
  <c r="EM93" i="1" s="1"/>
  <c r="DV97" i="1"/>
  <c r="EH97" i="1" s="1"/>
  <c r="DV99" i="1"/>
  <c r="EH99" i="1" s="1"/>
  <c r="DV102" i="1"/>
  <c r="EH102" i="1" s="1"/>
  <c r="ED61" i="1"/>
  <c r="EP61" i="1" s="1"/>
  <c r="DV43" i="1"/>
  <c r="EH43" i="1" s="1"/>
  <c r="DV90" i="1"/>
  <c r="EH90" i="1" s="1"/>
  <c r="DV67" i="1"/>
  <c r="EH67" i="1" s="1"/>
  <c r="DV105" i="1"/>
  <c r="EH105" i="1" s="1"/>
  <c r="DV22" i="1"/>
  <c r="EH22" i="1" s="1"/>
  <c r="DV25" i="1"/>
  <c r="EH25" i="1" s="1"/>
  <c r="DV27" i="1"/>
  <c r="EH27" i="1" s="1"/>
  <c r="DV33" i="1"/>
  <c r="EH33" i="1" s="1"/>
  <c r="DV81" i="1"/>
  <c r="EH81" i="1" s="1"/>
  <c r="DV26" i="1"/>
  <c r="EH26" i="1" s="1"/>
  <c r="DV50" i="1"/>
  <c r="EH50" i="1" s="1"/>
  <c r="DV7" i="1"/>
  <c r="EH7" i="1" s="1"/>
  <c r="DV64" i="1"/>
  <c r="EH64" i="1" s="1"/>
  <c r="DV42" i="1"/>
  <c r="EH42" i="1" s="1"/>
  <c r="ED70" i="1"/>
  <c r="EP70" i="1" s="1"/>
  <c r="ED87" i="1"/>
  <c r="EP87" i="1" s="1"/>
  <c r="ED92" i="1"/>
  <c r="EP92" i="1" s="1"/>
  <c r="ED102" i="1"/>
  <c r="EP102" i="1" s="1"/>
  <c r="DV82" i="1"/>
  <c r="EH82" i="1" s="1"/>
  <c r="DV36" i="1"/>
  <c r="EH36" i="1" s="1"/>
  <c r="DV109" i="1"/>
  <c r="EH109" i="1" s="1"/>
  <c r="DV88" i="1"/>
  <c r="EH88" i="1" s="1"/>
  <c r="DV18" i="1"/>
  <c r="EH18" i="1" s="1"/>
  <c r="DV52" i="1"/>
  <c r="EH52" i="1" s="1"/>
  <c r="DV70" i="1"/>
  <c r="EH70" i="1" s="1"/>
  <c r="DV49" i="1"/>
  <c r="EH49" i="1" s="1"/>
  <c r="DV59" i="1"/>
  <c r="EH59" i="1" s="1"/>
  <c r="DV86" i="1"/>
  <c r="EH86" i="1" s="1"/>
  <c r="DV21" i="1"/>
  <c r="EH21" i="1" s="1"/>
  <c r="DV13" i="1"/>
  <c r="EH13" i="1" s="1"/>
  <c r="DV58" i="1"/>
  <c r="EH58" i="1" s="1"/>
  <c r="DV98" i="1"/>
  <c r="EH98" i="1" s="1"/>
  <c r="DV32" i="1"/>
  <c r="EH32" i="1" s="1"/>
  <c r="DV111" i="1"/>
  <c r="EH111" i="1" s="1"/>
  <c r="DV66" i="1"/>
  <c r="EH66" i="1" s="1"/>
  <c r="DV107" i="1"/>
  <c r="EH107" i="1" s="1"/>
  <c r="DV96" i="1"/>
  <c r="EH96" i="1" s="1"/>
  <c r="DV83" i="1"/>
  <c r="EH83" i="1" s="1"/>
  <c r="DV65" i="1"/>
  <c r="EH65" i="1" s="1"/>
  <c r="DV29" i="1"/>
  <c r="EH29" i="1" s="1"/>
  <c r="DV60" i="1"/>
  <c r="EH60" i="1" s="1"/>
  <c r="DV10" i="1"/>
  <c r="EH10" i="1" s="1"/>
  <c r="DV16" i="1"/>
  <c r="EH16" i="1" s="1"/>
  <c r="DV101" i="1"/>
  <c r="EH101" i="1" s="1"/>
  <c r="DV112" i="1"/>
  <c r="EH112" i="1" s="1"/>
  <c r="DV30" i="1"/>
  <c r="EH30" i="1" s="1"/>
  <c r="DV39" i="1"/>
  <c r="EH39" i="1" s="1"/>
  <c r="EA39" i="1"/>
  <c r="EM39" i="1" s="1"/>
  <c r="DW67" i="1"/>
  <c r="EI67" i="1" s="1"/>
  <c r="EA78" i="1"/>
  <c r="EM78" i="1" s="1"/>
  <c r="EA52" i="1"/>
  <c r="EM52" i="1" s="1"/>
  <c r="EA90" i="1"/>
  <c r="EM90" i="1" s="1"/>
  <c r="EA74" i="1"/>
  <c r="EM74" i="1" s="1"/>
  <c r="EA25" i="1"/>
  <c r="EM25" i="1" s="1"/>
  <c r="EA55" i="1"/>
  <c r="EM55" i="1" s="1"/>
  <c r="ED109" i="1"/>
  <c r="EP109" i="1" s="1"/>
  <c r="DV139" i="1"/>
  <c r="EH139" i="1" s="1"/>
  <c r="EA77" i="1"/>
  <c r="EM77" i="1" s="1"/>
  <c r="EA88" i="1"/>
  <c r="EM88" i="1" s="1"/>
  <c r="DW126" i="1"/>
  <c r="EI126" i="1" s="1"/>
  <c r="EA138" i="1"/>
  <c r="EM138" i="1" s="1"/>
  <c r="EA23" i="1"/>
  <c r="EM23" i="1" s="1"/>
  <c r="DV38" i="1"/>
  <c r="EH38" i="1" s="1"/>
  <c r="EA27" i="1"/>
  <c r="EM27" i="1" s="1"/>
  <c r="EE124" i="1"/>
  <c r="EQ124" i="1" s="1"/>
  <c r="EA119" i="1"/>
  <c r="EM119" i="1" s="1"/>
  <c r="EA96" i="1"/>
  <c r="EM96" i="1" s="1"/>
  <c r="DV126" i="1"/>
  <c r="EH126" i="1" s="1"/>
  <c r="EA54" i="1"/>
  <c r="EM54" i="1" s="1"/>
  <c r="ED17" i="1"/>
  <c r="EP17" i="1" s="1"/>
  <c r="DV124" i="1"/>
  <c r="EH124" i="1" s="1"/>
  <c r="DV62" i="1"/>
  <c r="EH62" i="1" s="1"/>
  <c r="DV24" i="1"/>
  <c r="EH24" i="1" s="1"/>
  <c r="DV100" i="1"/>
  <c r="EH100" i="1" s="1"/>
  <c r="DV51" i="1"/>
  <c r="EH51" i="1" s="1"/>
  <c r="DV108" i="1"/>
  <c r="EH108" i="1" s="1"/>
  <c r="DV53" i="1"/>
  <c r="EH53" i="1" s="1"/>
  <c r="DV113" i="1"/>
  <c r="EH113" i="1" s="1"/>
  <c r="DV34" i="1"/>
  <c r="EH34" i="1" s="1"/>
  <c r="DV12" i="1"/>
  <c r="EH12" i="1" s="1"/>
  <c r="DV69" i="1"/>
  <c r="EH69" i="1" s="1"/>
  <c r="DV106" i="1"/>
  <c r="EH106" i="1" s="1"/>
  <c r="DV75" i="1"/>
  <c r="EH75" i="1" s="1"/>
  <c r="EE73" i="1"/>
  <c r="EQ73" i="1" s="1"/>
  <c r="EE11" i="1"/>
  <c r="EQ11" i="1" s="1"/>
  <c r="EA28" i="1"/>
  <c r="EM28" i="1" s="1"/>
  <c r="EE82" i="1"/>
  <c r="EQ82" i="1" s="1"/>
  <c r="EE78" i="1"/>
  <c r="EQ78" i="1" s="1"/>
  <c r="ED50" i="1"/>
  <c r="EP50" i="1" s="1"/>
  <c r="EA18" i="1"/>
  <c r="EM18" i="1" s="1"/>
  <c r="ED124" i="1"/>
  <c r="EP124" i="1" s="1"/>
  <c r="EA128" i="1"/>
  <c r="EM128" i="1" s="1"/>
  <c r="EA103" i="1"/>
  <c r="EM103" i="1" s="1"/>
  <c r="DV47" i="1"/>
  <c r="EH47" i="1" s="1"/>
  <c r="DV92" i="1"/>
  <c r="EH92" i="1" s="1"/>
  <c r="DV8" i="1"/>
  <c r="EH8" i="1" s="1"/>
  <c r="DV141" i="1"/>
  <c r="EH141" i="1" s="1"/>
  <c r="DV84" i="1"/>
  <c r="EH84" i="1" s="1"/>
  <c r="DV63" i="1"/>
  <c r="EH63" i="1" s="1"/>
  <c r="DV37" i="1"/>
  <c r="EH37" i="1" s="1"/>
  <c r="DV104" i="1"/>
  <c r="EH104" i="1" s="1"/>
  <c r="DV9" i="1"/>
  <c r="EH9" i="1" s="1"/>
  <c r="DV20" i="1"/>
  <c r="EH20" i="1" s="1"/>
  <c r="EE77" i="1"/>
  <c r="EQ77" i="1" s="1"/>
  <c r="EE21" i="1"/>
  <c r="EQ21" i="1" s="1"/>
  <c r="EE94" i="1"/>
  <c r="EQ94" i="1" s="1"/>
  <c r="EA86" i="1"/>
  <c r="EM86" i="1" s="1"/>
  <c r="EE114" i="1"/>
  <c r="EQ114" i="1" s="1"/>
  <c r="EE80" i="1"/>
  <c r="EQ80" i="1" s="1"/>
  <c r="ED84" i="1"/>
  <c r="EP84" i="1" s="1"/>
  <c r="EA105" i="1"/>
  <c r="EM105" i="1" s="1"/>
  <c r="DV127" i="1"/>
  <c r="EH127" i="1" s="1"/>
  <c r="DV57" i="1"/>
  <c r="EH57" i="1" s="1"/>
  <c r="DV48" i="1"/>
  <c r="EH48" i="1" s="1"/>
  <c r="DV89" i="1"/>
  <c r="EH89" i="1" s="1"/>
  <c r="DV77" i="1"/>
  <c r="EH77" i="1" s="1"/>
  <c r="DV73" i="1"/>
  <c r="EH73" i="1" s="1"/>
  <c r="DV80" i="1"/>
  <c r="EH80" i="1" s="1"/>
  <c r="DV103" i="1"/>
  <c r="EH103" i="1" s="1"/>
  <c r="DV28" i="1"/>
  <c r="EH28" i="1" s="1"/>
  <c r="DV87" i="1"/>
  <c r="EH87" i="1" s="1"/>
  <c r="EE98" i="1"/>
  <c r="EQ98" i="1" s="1"/>
  <c r="EE43" i="1"/>
  <c r="EQ43" i="1" s="1"/>
  <c r="ED53" i="1"/>
  <c r="EP53" i="1" s="1"/>
  <c r="EE7" i="1"/>
  <c r="EQ7" i="1" s="1"/>
  <c r="DV130" i="1"/>
  <c r="EH130" i="1" s="1"/>
  <c r="ED91" i="1"/>
  <c r="EP91" i="1" s="1"/>
  <c r="DV116" i="1"/>
  <c r="EH116" i="1" s="1"/>
  <c r="ED8" i="1"/>
  <c r="EP8" i="1" s="1"/>
  <c r="ED26" i="1"/>
  <c r="EP26" i="1" s="1"/>
  <c r="DV129" i="1"/>
  <c r="EH129" i="1" s="1"/>
  <c r="ED141" i="1"/>
  <c r="EP141" i="1" s="1"/>
  <c r="ED76" i="1"/>
  <c r="EP76" i="1" s="1"/>
  <c r="DV118" i="1"/>
  <c r="EH118" i="1" s="1"/>
  <c r="DV121" i="1"/>
  <c r="EH121" i="1" s="1"/>
  <c r="DV123" i="1"/>
  <c r="EH123" i="1" s="1"/>
  <c r="ED103" i="1"/>
  <c r="EP103" i="1" s="1"/>
  <c r="ED51" i="1"/>
  <c r="EP51" i="1" s="1"/>
  <c r="ED46" i="1"/>
  <c r="EP46" i="1" s="1"/>
  <c r="DV120" i="1"/>
  <c r="EH120" i="1" s="1"/>
  <c r="DV117" i="1"/>
  <c r="EH117" i="1" s="1"/>
  <c r="ED11" i="1"/>
  <c r="EP11" i="1" s="1"/>
  <c r="ED96" i="1"/>
  <c r="EP96" i="1" s="1"/>
  <c r="ED125" i="1"/>
  <c r="EP125" i="1" s="1"/>
  <c r="ED90" i="1"/>
  <c r="EP90" i="1" s="1"/>
  <c r="DV138" i="1"/>
  <c r="EH138" i="1" s="1"/>
  <c r="ED105" i="1"/>
  <c r="EP105" i="1" s="1"/>
  <c r="ED80" i="1"/>
  <c r="EP80" i="1" s="1"/>
  <c r="ED65" i="1"/>
  <c r="EP65" i="1" s="1"/>
  <c r="ED78" i="1"/>
  <c r="EP78" i="1" s="1"/>
  <c r="DV131" i="1"/>
  <c r="EH131" i="1" s="1"/>
  <c r="DV132" i="1"/>
  <c r="EH132" i="1" s="1"/>
  <c r="DW54" i="1"/>
  <c r="EI54" i="1" s="1"/>
  <c r="DW104" i="1"/>
  <c r="EI104" i="1" s="1"/>
  <c r="ED100" i="1"/>
  <c r="EP100" i="1" s="1"/>
  <c r="DW108" i="1"/>
  <c r="EI108" i="1" s="1"/>
  <c r="DW110" i="1"/>
  <c r="EI110" i="1" s="1"/>
  <c r="DW39" i="1"/>
  <c r="EI39" i="1" s="1"/>
  <c r="DW48" i="1"/>
  <c r="EI48" i="1" s="1"/>
  <c r="DV78" i="1"/>
  <c r="EH78" i="1" s="1"/>
  <c r="DW107" i="1"/>
  <c r="EI107" i="1" s="1"/>
  <c r="DW42" i="1"/>
  <c r="EI42" i="1" s="1"/>
  <c r="DV79" i="1"/>
  <c r="EH79" i="1" s="1"/>
  <c r="DV14" i="1"/>
  <c r="EH14" i="1" s="1"/>
  <c r="DV17" i="1"/>
  <c r="EH17" i="1" s="1"/>
  <c r="DV76" i="1"/>
  <c r="EH76" i="1" s="1"/>
  <c r="DV56" i="1"/>
  <c r="EH56" i="1" s="1"/>
  <c r="DV46" i="1"/>
  <c r="EH46" i="1" s="1"/>
  <c r="DV41" i="1"/>
  <c r="EH41" i="1" s="1"/>
  <c r="DV110" i="1"/>
  <c r="EH110" i="1" s="1"/>
  <c r="DV35" i="1"/>
  <c r="EH35" i="1" s="1"/>
  <c r="EA106" i="1"/>
  <c r="EM106" i="1" s="1"/>
  <c r="DV114" i="1"/>
  <c r="EH114" i="1" s="1"/>
  <c r="DV91" i="1"/>
  <c r="EH91" i="1" s="1"/>
  <c r="DV44" i="1"/>
  <c r="EH44" i="1" s="1"/>
  <c r="DV85" i="1"/>
  <c r="EH85" i="1" s="1"/>
  <c r="EA37" i="1"/>
  <c r="EM37" i="1" s="1"/>
  <c r="EE8" i="1"/>
  <c r="EQ8" i="1" s="1"/>
  <c r="EE33" i="1"/>
  <c r="EQ33" i="1" s="1"/>
  <c r="EE75" i="1"/>
  <c r="EQ75" i="1" s="1"/>
  <c r="EE50" i="1"/>
  <c r="EQ50" i="1" s="1"/>
  <c r="EE10" i="1"/>
  <c r="EQ10" i="1" s="1"/>
  <c r="EE90" i="1"/>
  <c r="EQ90" i="1" s="1"/>
  <c r="EE52" i="1"/>
  <c r="EQ52" i="1" s="1"/>
  <c r="EE39" i="1"/>
  <c r="EQ39" i="1" s="1"/>
  <c r="EE5" i="1"/>
  <c r="EQ5" i="1" s="1"/>
  <c r="EE108" i="1"/>
  <c r="EQ108" i="1" s="1"/>
  <c r="EE27" i="1"/>
  <c r="EQ27" i="1" s="1"/>
  <c r="EA45" i="1"/>
  <c r="EM45" i="1" s="1"/>
  <c r="ED85" i="1"/>
  <c r="EP85" i="1" s="1"/>
  <c r="EA94" i="1"/>
  <c r="EM94" i="1" s="1"/>
  <c r="ED83" i="1"/>
  <c r="EP83" i="1" s="1"/>
  <c r="EA43" i="1"/>
  <c r="EM43" i="1" s="1"/>
  <c r="EA38" i="1"/>
  <c r="EM38" i="1" s="1"/>
  <c r="DV122" i="1"/>
  <c r="EH122" i="1" s="1"/>
  <c r="DV119" i="1"/>
  <c r="EH119" i="1" s="1"/>
  <c r="ED121" i="1"/>
  <c r="EP121" i="1" s="1"/>
  <c r="EE32" i="1"/>
  <c r="EQ32" i="1" s="1"/>
  <c r="ED58" i="1"/>
  <c r="EP58" i="1" s="1"/>
  <c r="EE24" i="1"/>
  <c r="EQ24" i="1" s="1"/>
  <c r="DW45" i="1"/>
  <c r="EI45" i="1" s="1"/>
  <c r="DW9" i="1"/>
  <c r="EI9" i="1" s="1"/>
  <c r="DW25" i="1"/>
  <c r="EI25" i="1" s="1"/>
  <c r="DV72" i="1"/>
  <c r="EH72" i="1" s="1"/>
  <c r="DW75" i="1"/>
  <c r="EI75" i="1" s="1"/>
  <c r="DV15" i="1"/>
  <c r="EH15" i="1" s="1"/>
  <c r="DW112" i="1"/>
  <c r="EI112" i="1" s="1"/>
  <c r="DV45" i="1"/>
  <c r="EH45" i="1" s="1"/>
  <c r="DV23" i="1"/>
  <c r="EH23" i="1" s="1"/>
  <c r="DV93" i="1"/>
  <c r="EH93" i="1" s="1"/>
  <c r="DV55" i="1"/>
  <c r="EH55" i="1" s="1"/>
  <c r="DV61" i="1"/>
  <c r="EH61" i="1" s="1"/>
  <c r="DV31" i="1"/>
  <c r="EH31" i="1" s="1"/>
  <c r="DV6" i="1"/>
  <c r="EH6" i="1" s="1"/>
  <c r="DV74" i="1"/>
  <c r="EH74" i="1" s="1"/>
  <c r="DV40" i="1"/>
  <c r="EH40" i="1" s="1"/>
  <c r="EA47" i="1"/>
  <c r="EM47" i="1" s="1"/>
  <c r="DV94" i="1"/>
  <c r="EH94" i="1" s="1"/>
  <c r="DV71" i="1"/>
  <c r="EH71" i="1" s="1"/>
  <c r="DV5" i="1"/>
  <c r="EH5" i="1" s="1"/>
  <c r="EE55" i="1"/>
  <c r="EQ55" i="1" s="1"/>
  <c r="EE70" i="1"/>
  <c r="EQ70" i="1" s="1"/>
  <c r="EA109" i="1"/>
  <c r="EM109" i="1" s="1"/>
  <c r="EE67" i="1"/>
  <c r="EQ67" i="1" s="1"/>
  <c r="EE141" i="1"/>
  <c r="EQ141" i="1" s="1"/>
  <c r="EE101" i="1"/>
  <c r="EQ101" i="1" s="1"/>
  <c r="EE81" i="1"/>
  <c r="EQ81" i="1" s="1"/>
  <c r="EE13" i="1"/>
  <c r="EQ13" i="1" s="1"/>
  <c r="EE25" i="1"/>
  <c r="EQ25" i="1" s="1"/>
  <c r="EE18" i="1"/>
  <c r="EQ18" i="1" s="1"/>
  <c r="EE31" i="1"/>
  <c r="EQ31" i="1" s="1"/>
  <c r="EE59" i="1"/>
  <c r="EQ59" i="1" s="1"/>
  <c r="EA60" i="1"/>
  <c r="EM60" i="1" s="1"/>
  <c r="EA8" i="1"/>
  <c r="EM8" i="1" s="1"/>
  <c r="EE66" i="1"/>
  <c r="EQ66" i="1" s="1"/>
  <c r="EA30" i="1"/>
  <c r="EM30" i="1" s="1"/>
  <c r="EA9" i="1"/>
  <c r="EM9" i="1" s="1"/>
  <c r="ED5" i="1"/>
  <c r="EP5" i="1" s="1"/>
  <c r="EA32" i="1"/>
  <c r="EM32" i="1" s="1"/>
  <c r="ED19" i="1"/>
  <c r="EP19" i="1" s="1"/>
  <c r="ED120" i="1"/>
  <c r="EP120" i="1" s="1"/>
  <c r="DV128" i="1"/>
  <c r="EH128" i="1" s="1"/>
  <c r="DV125" i="1"/>
  <c r="EH125" i="1" s="1"/>
  <c r="EE118" i="1"/>
  <c r="EQ118" i="1" s="1"/>
  <c r="ED116" i="1"/>
  <c r="EP116" i="1" s="1"/>
  <c r="DW105" i="1"/>
  <c r="EI105" i="1" s="1"/>
  <c r="DW141" i="1"/>
  <c r="EI141" i="1" s="1"/>
  <c r="DW100" i="1"/>
  <c r="EI100" i="1" s="1"/>
  <c r="DW103" i="1"/>
  <c r="EI103" i="1" s="1"/>
  <c r="DW40" i="1"/>
  <c r="EI40" i="1" s="1"/>
  <c r="DW109" i="1"/>
  <c r="EI109" i="1" s="1"/>
  <c r="DW55" i="1"/>
  <c r="EI55" i="1" s="1"/>
  <c r="DW7" i="1"/>
  <c r="EI7" i="1" s="1"/>
  <c r="DW46" i="1"/>
  <c r="EI46" i="1" s="1"/>
  <c r="ED44" i="1"/>
  <c r="EP44" i="1" s="1"/>
  <c r="DW36" i="1"/>
  <c r="EI36" i="1" s="1"/>
  <c r="ED69" i="1"/>
  <c r="EP69" i="1" s="1"/>
  <c r="ED20" i="1"/>
  <c r="EP20" i="1" s="1"/>
  <c r="ED25" i="1"/>
  <c r="EP25" i="1" s="1"/>
  <c r="ED28" i="1"/>
  <c r="EP28" i="1" s="1"/>
  <c r="ED36" i="1"/>
  <c r="EP36" i="1" s="1"/>
  <c r="ED54" i="1"/>
  <c r="EP54" i="1" s="1"/>
  <c r="ED56" i="1"/>
  <c r="EP56" i="1" s="1"/>
  <c r="ED30" i="1"/>
  <c r="EP30" i="1" s="1"/>
  <c r="ED114" i="1"/>
  <c r="EP114" i="1" s="1"/>
  <c r="ED62" i="1"/>
  <c r="EP62" i="1" s="1"/>
  <c r="ED6" i="1"/>
  <c r="EP6" i="1" s="1"/>
  <c r="ED59" i="1"/>
  <c r="EP59" i="1" s="1"/>
  <c r="ED129" i="1"/>
  <c r="EP129" i="1" s="1"/>
  <c r="DW140" i="1"/>
  <c r="EI140" i="1" s="1"/>
  <c r="DW102" i="1"/>
  <c r="EI102" i="1" s="1"/>
  <c r="DW20" i="1"/>
  <c r="EI20" i="1" s="1"/>
  <c r="DW80" i="1"/>
  <c r="EI80" i="1" s="1"/>
  <c r="DW35" i="1"/>
  <c r="EI35" i="1" s="1"/>
  <c r="DW10" i="1"/>
  <c r="EI10" i="1" s="1"/>
  <c r="DW92" i="1"/>
  <c r="EI92" i="1" s="1"/>
  <c r="DW97" i="1"/>
  <c r="EI97" i="1" s="1"/>
  <c r="DW16" i="1"/>
  <c r="EI16" i="1" s="1"/>
  <c r="DW88" i="1"/>
  <c r="EI88" i="1" s="1"/>
  <c r="DW50" i="1"/>
  <c r="EI50" i="1" s="1"/>
  <c r="DW73" i="1"/>
  <c r="EI73" i="1" s="1"/>
  <c r="ED37" i="1"/>
  <c r="EP37" i="1" s="1"/>
  <c r="DW90" i="1"/>
  <c r="EI90" i="1" s="1"/>
  <c r="ED18" i="1"/>
  <c r="EP18" i="1" s="1"/>
  <c r="ED73" i="1"/>
  <c r="EP73" i="1" s="1"/>
  <c r="ED67" i="1"/>
  <c r="EP67" i="1" s="1"/>
  <c r="ED101" i="1"/>
  <c r="EP101" i="1" s="1"/>
  <c r="ED95" i="1"/>
  <c r="EP95" i="1" s="1"/>
  <c r="ED38" i="1"/>
  <c r="EP38" i="1" s="1"/>
  <c r="ED34" i="1"/>
  <c r="EP34" i="1" s="1"/>
  <c r="ED31" i="1"/>
  <c r="EP31" i="1" s="1"/>
  <c r="ED57" i="1"/>
  <c r="EP57" i="1" s="1"/>
  <c r="ED74" i="1"/>
  <c r="EP74" i="1" s="1"/>
  <c r="DW121" i="1"/>
  <c r="EI121" i="1" s="1"/>
  <c r="DW19" i="1"/>
  <c r="EI19" i="1" s="1"/>
  <c r="DW84" i="1"/>
  <c r="EI84" i="1" s="1"/>
  <c r="DW82" i="1"/>
  <c r="EI82" i="1" s="1"/>
  <c r="DW89" i="1"/>
  <c r="EI89" i="1" s="1"/>
  <c r="DW87" i="1"/>
  <c r="EI87" i="1" s="1"/>
  <c r="DW101" i="1"/>
  <c r="EI101" i="1" s="1"/>
  <c r="DW13" i="1"/>
  <c r="EI13" i="1" s="1"/>
  <c r="ED49" i="1"/>
  <c r="EP49" i="1" s="1"/>
  <c r="DW65" i="1"/>
  <c r="EI65" i="1" s="1"/>
  <c r="ED42" i="1"/>
  <c r="EP42" i="1" s="1"/>
  <c r="ED23" i="1"/>
  <c r="EP23" i="1" s="1"/>
  <c r="ED33" i="1"/>
  <c r="EP33" i="1" s="1"/>
  <c r="ED115" i="1"/>
  <c r="EP115" i="1" s="1"/>
  <c r="ED68" i="1"/>
  <c r="EP68" i="1" s="1"/>
  <c r="ED112" i="1"/>
  <c r="EP112" i="1" s="1"/>
  <c r="ED81" i="1"/>
  <c r="EP81" i="1" s="1"/>
  <c r="ED89" i="1"/>
  <c r="EP89" i="1" s="1"/>
  <c r="ED55" i="1"/>
  <c r="EP55" i="1" s="1"/>
  <c r="ED12" i="1"/>
  <c r="EP12" i="1" s="1"/>
  <c r="ED39" i="1"/>
  <c r="EP39" i="1" s="1"/>
  <c r="ED32" i="1"/>
  <c r="EP32" i="1" s="1"/>
  <c r="ED79" i="1"/>
  <c r="EP79" i="1" s="1"/>
  <c r="ED22" i="1"/>
  <c r="EP22" i="1" s="1"/>
  <c r="ED130" i="1"/>
  <c r="EP130" i="1" s="1"/>
  <c r="ED119" i="1"/>
  <c r="EP119" i="1" s="1"/>
  <c r="DW6" i="1"/>
  <c r="EI6" i="1" s="1"/>
  <c r="DW44" i="1"/>
  <c r="EI44" i="1" s="1"/>
  <c r="DW96" i="1"/>
  <c r="EI96" i="1" s="1"/>
  <c r="DW23" i="1"/>
  <c r="EI23" i="1" s="1"/>
  <c r="DW27" i="1"/>
  <c r="EI27" i="1" s="1"/>
  <c r="DW85" i="1"/>
  <c r="EI85" i="1" s="1"/>
  <c r="DW49" i="1"/>
  <c r="EI49" i="1" s="1"/>
  <c r="DW68" i="1"/>
  <c r="EI68" i="1" s="1"/>
  <c r="DW52" i="1"/>
  <c r="EI52" i="1" s="1"/>
  <c r="ED88" i="1"/>
  <c r="EP88" i="1" s="1"/>
  <c r="ED24" i="1"/>
  <c r="EP24" i="1" s="1"/>
  <c r="ED52" i="1"/>
  <c r="EP52" i="1" s="1"/>
  <c r="ED14" i="1"/>
  <c r="EP14" i="1" s="1"/>
  <c r="ED43" i="1"/>
  <c r="EP43" i="1" s="1"/>
  <c r="ED77" i="1"/>
  <c r="EP77" i="1" s="1"/>
  <c r="ED94" i="1"/>
  <c r="EP94" i="1" s="1"/>
  <c r="ED66" i="1"/>
  <c r="EP66" i="1" s="1"/>
  <c r="ED72" i="1"/>
  <c r="EP72" i="1" s="1"/>
  <c r="ED48" i="1"/>
  <c r="EP48" i="1" s="1"/>
  <c r="ED64" i="1"/>
  <c r="EP64" i="1" s="1"/>
  <c r="ED97" i="1"/>
  <c r="EP97" i="1" s="1"/>
  <c r="ED9" i="1"/>
  <c r="EP9" i="1" s="1"/>
  <c r="DW125" i="1"/>
  <c r="EI125" i="1" s="1"/>
  <c r="ED131" i="1"/>
  <c r="EP131" i="1" s="1"/>
  <c r="DW43" i="1"/>
  <c r="EI43" i="1" s="1"/>
  <c r="DW76" i="1"/>
  <c r="EI76" i="1" s="1"/>
  <c r="DW41" i="1"/>
  <c r="EI41" i="1" s="1"/>
  <c r="DW81" i="1"/>
  <c r="EI81" i="1" s="1"/>
  <c r="DW91" i="1"/>
  <c r="EI91" i="1" s="1"/>
  <c r="DW64" i="1"/>
  <c r="EI64" i="1" s="1"/>
  <c r="DW98" i="1"/>
  <c r="EI98" i="1" s="1"/>
  <c r="ED75" i="1"/>
  <c r="EP75" i="1" s="1"/>
  <c r="DW59" i="1"/>
  <c r="EI59" i="1" s="1"/>
  <c r="DW63" i="1"/>
  <c r="EI63" i="1" s="1"/>
  <c r="ED82" i="1"/>
  <c r="EP82" i="1" s="1"/>
  <c r="ED29" i="1"/>
  <c r="EP29" i="1" s="1"/>
  <c r="ED47" i="1"/>
  <c r="EP47" i="1" s="1"/>
  <c r="ED13" i="1"/>
  <c r="EP13" i="1" s="1"/>
  <c r="ED98" i="1"/>
  <c r="EP98" i="1" s="1"/>
  <c r="ED108" i="1"/>
  <c r="EP108" i="1" s="1"/>
  <c r="ED7" i="1"/>
  <c r="EP7" i="1" s="1"/>
  <c r="ED106" i="1"/>
  <c r="EP106" i="1" s="1"/>
  <c r="ED40" i="1"/>
  <c r="EP40" i="1" s="1"/>
  <c r="ED122" i="1"/>
  <c r="EP122" i="1" s="1"/>
  <c r="ED123" i="1"/>
  <c r="EP123" i="1" s="1"/>
  <c r="DW128" i="1"/>
  <c r="EI128" i="1" s="1"/>
  <c r="ED128" i="1"/>
  <c r="EP128" i="1" s="1"/>
  <c r="DW111" i="1"/>
  <c r="EI111" i="1" s="1"/>
  <c r="DW5" i="1"/>
  <c r="EI5" i="1" s="1"/>
  <c r="DW86" i="1"/>
  <c r="EI86" i="1" s="1"/>
  <c r="DW22" i="1"/>
  <c r="EI22" i="1" s="1"/>
  <c r="DW93" i="1"/>
  <c r="EI93" i="1" s="1"/>
  <c r="DW95" i="1"/>
  <c r="EI95" i="1" s="1"/>
  <c r="ED16" i="1"/>
  <c r="EP16" i="1" s="1"/>
  <c r="DW34" i="1"/>
  <c r="EI34" i="1" s="1"/>
  <c r="DW24" i="1"/>
  <c r="EI24" i="1" s="1"/>
  <c r="DW114" i="1"/>
  <c r="EI114" i="1" s="1"/>
  <c r="ED99" i="1"/>
  <c r="EP99" i="1" s="1"/>
  <c r="ED107" i="1"/>
  <c r="EP107" i="1" s="1"/>
  <c r="ED110" i="1"/>
  <c r="EP110" i="1" s="1"/>
  <c r="ED35" i="1"/>
  <c r="EP35" i="1" s="1"/>
  <c r="ED21" i="1"/>
  <c r="EP21" i="1" s="1"/>
  <c r="ED45" i="1"/>
  <c r="EP45" i="1" s="1"/>
  <c r="ED27" i="1"/>
  <c r="EP27" i="1" s="1"/>
  <c r="ED63" i="1"/>
  <c r="EP63" i="1" s="1"/>
  <c r="ED93" i="1"/>
  <c r="EP93" i="1" s="1"/>
  <c r="ED60" i="1"/>
  <c r="EP60" i="1" s="1"/>
  <c r="ED86" i="1"/>
  <c r="EP86" i="1" s="1"/>
  <c r="ED41" i="1"/>
  <c r="EP41" i="1" s="1"/>
  <c r="ED117" i="1"/>
  <c r="EP117" i="1" s="1"/>
  <c r="DW116" i="1"/>
  <c r="EI116" i="1" s="1"/>
  <c r="EC90" i="1"/>
  <c r="EO90" i="1" s="1"/>
  <c r="ED104" i="1"/>
  <c r="EP104" i="1" s="1"/>
  <c r="ED118" i="1"/>
  <c r="EP118" i="1" s="1"/>
  <c r="ED127" i="1"/>
  <c r="EP127" i="1" s="1"/>
  <c r="ED126" i="1"/>
  <c r="EP126" i="1" s="1"/>
  <c r="DY50" i="1"/>
  <c r="EK50" i="1" s="1"/>
  <c r="DY47" i="1"/>
  <c r="EK47" i="1" s="1"/>
  <c r="DY112" i="1"/>
  <c r="EK112" i="1" s="1"/>
  <c r="DY67" i="1"/>
  <c r="EK67" i="1" s="1"/>
  <c r="EA141" i="1"/>
  <c r="EM141" i="1" s="1"/>
  <c r="EA59" i="1"/>
  <c r="EM59" i="1" s="1"/>
  <c r="EA80" i="1"/>
  <c r="EM80" i="1" s="1"/>
  <c r="EA11" i="1"/>
  <c r="EM11" i="1" s="1"/>
  <c r="EA71" i="1"/>
  <c r="EM71" i="1" s="1"/>
  <c r="EE92" i="1"/>
  <c r="EQ92" i="1" s="1"/>
  <c r="EA91" i="1"/>
  <c r="EM91" i="1" s="1"/>
  <c r="EA99" i="1"/>
  <c r="EM99" i="1" s="1"/>
  <c r="EA107" i="1"/>
  <c r="EM107" i="1" s="1"/>
  <c r="EA16" i="1"/>
  <c r="EM16" i="1" s="1"/>
  <c r="EA48" i="1"/>
  <c r="EM48" i="1" s="1"/>
  <c r="EE120" i="1"/>
  <c r="EQ120" i="1" s="1"/>
  <c r="EA130" i="1"/>
  <c r="EM130" i="1" s="1"/>
  <c r="EE125" i="1"/>
  <c r="EQ125" i="1" s="1"/>
  <c r="EA124" i="1"/>
  <c r="EM124" i="1" s="1"/>
  <c r="EA126" i="1"/>
  <c r="EM126" i="1" s="1"/>
  <c r="EA113" i="1"/>
  <c r="EM113" i="1" s="1"/>
  <c r="EA21" i="1"/>
  <c r="EM21" i="1" s="1"/>
  <c r="EA24" i="1"/>
  <c r="EM24" i="1" s="1"/>
  <c r="EA19" i="1"/>
  <c r="EM19" i="1" s="1"/>
  <c r="EA29" i="1"/>
  <c r="EM29" i="1" s="1"/>
  <c r="EE46" i="1"/>
  <c r="EQ46" i="1" s="1"/>
  <c r="EA53" i="1"/>
  <c r="EM53" i="1" s="1"/>
  <c r="EA114" i="1"/>
  <c r="EM114" i="1" s="1"/>
  <c r="EA44" i="1"/>
  <c r="EM44" i="1" s="1"/>
  <c r="EA50" i="1"/>
  <c r="EM50" i="1" s="1"/>
  <c r="EA92" i="1"/>
  <c r="EM92" i="1" s="1"/>
  <c r="EA79" i="1"/>
  <c r="EM79" i="1" s="1"/>
  <c r="EA64" i="1"/>
  <c r="EM64" i="1" s="1"/>
  <c r="EA98" i="1"/>
  <c r="EM98" i="1" s="1"/>
  <c r="EA116" i="1"/>
  <c r="EM116" i="1" s="1"/>
  <c r="EA46" i="1"/>
  <c r="EM46" i="1" s="1"/>
  <c r="EA123" i="1"/>
  <c r="EM123" i="1" s="1"/>
  <c r="EA81" i="1"/>
  <c r="EM81" i="1" s="1"/>
  <c r="EA70" i="1"/>
  <c r="EM70" i="1" s="1"/>
  <c r="EA95" i="1"/>
  <c r="EM95" i="1" s="1"/>
  <c r="EA65" i="1"/>
  <c r="EM65" i="1" s="1"/>
  <c r="EE37" i="1"/>
  <c r="EQ37" i="1" s="1"/>
  <c r="EA87" i="1"/>
  <c r="EM87" i="1" s="1"/>
  <c r="EA84" i="1"/>
  <c r="EM84" i="1" s="1"/>
  <c r="EA51" i="1"/>
  <c r="EM51" i="1" s="1"/>
  <c r="EA131" i="1"/>
  <c r="EM131" i="1" s="1"/>
  <c r="EA122" i="1"/>
  <c r="EM122" i="1" s="1"/>
  <c r="EA127" i="1"/>
  <c r="EM127" i="1" s="1"/>
  <c r="EA58" i="1"/>
  <c r="EM58" i="1" s="1"/>
  <c r="EA17" i="1"/>
  <c r="EM17" i="1" s="1"/>
  <c r="EA112" i="1"/>
  <c r="EM112" i="1" s="1"/>
  <c r="EA111" i="1"/>
  <c r="EM111" i="1" s="1"/>
  <c r="EA41" i="1"/>
  <c r="EM41" i="1" s="1"/>
  <c r="EA35" i="1"/>
  <c r="EM35" i="1" s="1"/>
  <c r="EA72" i="1"/>
  <c r="EM72" i="1" s="1"/>
  <c r="EA102" i="1"/>
  <c r="EM102" i="1" s="1"/>
  <c r="EA62" i="1"/>
  <c r="EM62" i="1" s="1"/>
  <c r="EA33" i="1"/>
  <c r="EM33" i="1" s="1"/>
  <c r="EA31" i="1"/>
  <c r="EM31" i="1" s="1"/>
  <c r="EA97" i="1"/>
  <c r="EM97" i="1" s="1"/>
  <c r="EE130" i="1"/>
  <c r="EQ130" i="1" s="1"/>
  <c r="EA121" i="1"/>
  <c r="EM121" i="1" s="1"/>
  <c r="EA139" i="1"/>
  <c r="EM139" i="1" s="1"/>
  <c r="EA14" i="1"/>
  <c r="EM14" i="1" s="1"/>
  <c r="EA76" i="1"/>
  <c r="EM76" i="1" s="1"/>
  <c r="EA69" i="1"/>
  <c r="EM69" i="1" s="1"/>
  <c r="EA26" i="1"/>
  <c r="EM26" i="1" s="1"/>
  <c r="EA101" i="1"/>
  <c r="EM101" i="1" s="1"/>
  <c r="EA73" i="1"/>
  <c r="EM73" i="1" s="1"/>
  <c r="EA40" i="1"/>
  <c r="EM40" i="1" s="1"/>
  <c r="EA36" i="1"/>
  <c r="EM36" i="1" s="1"/>
  <c r="EA125" i="1"/>
  <c r="EM125" i="1" s="1"/>
  <c r="EA129" i="1"/>
  <c r="EM129" i="1" s="1"/>
  <c r="EA120" i="1"/>
  <c r="EM120" i="1" s="1"/>
  <c r="EA6" i="1"/>
  <c r="EM6" i="1" s="1"/>
  <c r="EA100" i="1"/>
  <c r="EM100" i="1" s="1"/>
  <c r="EA110" i="1"/>
  <c r="EM110" i="1" s="1"/>
  <c r="EA63" i="1"/>
  <c r="EM63" i="1" s="1"/>
  <c r="EA75" i="1"/>
  <c r="EM75" i="1" s="1"/>
  <c r="EA13" i="1"/>
  <c r="EM13" i="1" s="1"/>
  <c r="EA5" i="1"/>
  <c r="EM5" i="1" s="1"/>
  <c r="EA83" i="1"/>
  <c r="EM83" i="1" s="1"/>
  <c r="EA89" i="1"/>
  <c r="EM89" i="1" s="1"/>
  <c r="EA104" i="1"/>
  <c r="EM104" i="1" s="1"/>
  <c r="EA34" i="1"/>
  <c r="EM34" i="1" s="1"/>
  <c r="EE123" i="1"/>
  <c r="EQ123" i="1" s="1"/>
  <c r="EA117" i="1"/>
  <c r="EM117" i="1" s="1"/>
  <c r="EA118" i="1"/>
  <c r="EM118" i="1" s="1"/>
  <c r="DW123" i="1"/>
  <c r="EI123" i="1" s="1"/>
  <c r="ED113" i="1"/>
  <c r="EP113" i="1" s="1"/>
  <c r="ED10" i="1"/>
  <c r="EP10" i="1" s="1"/>
  <c r="ED140" i="1"/>
  <c r="EP140" i="1" s="1"/>
  <c r="EA132" i="1"/>
  <c r="EM132" i="1" s="1"/>
  <c r="EA140" i="1"/>
  <c r="EM140" i="1" s="1"/>
  <c r="ED139" i="1"/>
  <c r="EP139" i="1" s="1"/>
  <c r="EE132" i="1"/>
  <c r="EQ132" i="1" s="1"/>
  <c r="ED132" i="1"/>
  <c r="EP132" i="1" s="1"/>
  <c r="DW129" i="1"/>
  <c r="EI129" i="1" s="1"/>
  <c r="DW131" i="1"/>
  <c r="EI131" i="1" s="1"/>
  <c r="DW139" i="1"/>
  <c r="EI139" i="1" s="1"/>
  <c r="DW120" i="1"/>
  <c r="EI120" i="1" s="1"/>
  <c r="DW118" i="1"/>
  <c r="EI118" i="1" s="1"/>
  <c r="DW117" i="1"/>
  <c r="EI117" i="1" s="1"/>
  <c r="DW130" i="1"/>
  <c r="EI130" i="1" s="1"/>
  <c r="DW127" i="1"/>
  <c r="EI127" i="1" s="1"/>
  <c r="DW124" i="1"/>
  <c r="EI124" i="1" s="1"/>
  <c r="DW122" i="1"/>
  <c r="EI122" i="1" s="1"/>
  <c r="DW119" i="1"/>
  <c r="EI119" i="1" s="1"/>
  <c r="DW138" i="1"/>
  <c r="EI138" i="1" s="1"/>
  <c r="EE119" i="1"/>
  <c r="EQ119" i="1" s="1"/>
  <c r="EE122" i="1"/>
  <c r="EQ122" i="1" s="1"/>
  <c r="EE116" i="1"/>
  <c r="EQ116" i="1" s="1"/>
  <c r="EE121" i="1"/>
  <c r="EQ121" i="1" s="1"/>
  <c r="EE126" i="1"/>
  <c r="EQ126" i="1" s="1"/>
  <c r="EE131" i="1"/>
  <c r="EQ131" i="1" s="1"/>
  <c r="EE127" i="1"/>
  <c r="EQ127" i="1" s="1"/>
  <c r="EE128" i="1"/>
  <c r="EQ128" i="1" s="1"/>
  <c r="EE129" i="1"/>
  <c r="EQ129" i="1" s="1"/>
  <c r="EE117" i="1"/>
  <c r="EQ117" i="1" s="1"/>
  <c r="EE138" i="1"/>
  <c r="EQ138" i="1" s="1"/>
  <c r="EE139" i="1"/>
  <c r="EQ139" i="1" s="1"/>
  <c r="EE140" i="1"/>
  <c r="EQ140" i="1" s="1"/>
  <c r="EC12" i="1"/>
  <c r="EO12" i="1" s="1"/>
  <c r="EC115" i="1"/>
  <c r="EO115" i="1" s="1"/>
  <c r="EC100" i="1"/>
  <c r="EO100" i="1" s="1"/>
  <c r="EC24" i="1"/>
  <c r="EO24" i="1" s="1"/>
  <c r="EC38" i="1"/>
  <c r="EO38" i="1" s="1"/>
  <c r="EC42" i="1"/>
  <c r="EO42" i="1" s="1"/>
  <c r="EC112" i="1"/>
  <c r="EO112" i="1" s="1"/>
  <c r="EC105" i="1"/>
  <c r="EO105" i="1" s="1"/>
  <c r="EC113" i="1"/>
  <c r="EO113" i="1" s="1"/>
  <c r="EC8" i="1"/>
  <c r="EO8" i="1" s="1"/>
  <c r="EC23" i="1"/>
  <c r="EO23" i="1" s="1"/>
  <c r="EC91" i="1"/>
  <c r="EO91" i="1" s="1"/>
  <c r="EC80" i="1"/>
  <c r="EO80" i="1" s="1"/>
  <c r="EC104" i="1"/>
  <c r="EO104" i="1" s="1"/>
  <c r="DZ110" i="1"/>
  <c r="EL110" i="1" s="1"/>
  <c r="DZ106" i="1"/>
  <c r="EL106" i="1" s="1"/>
  <c r="DZ15" i="1"/>
  <c r="EL15" i="1" s="1"/>
  <c r="DZ88" i="1"/>
  <c r="EL88" i="1" s="1"/>
  <c r="DZ68" i="1"/>
  <c r="EL68" i="1" s="1"/>
  <c r="DZ141" i="1"/>
  <c r="EL141" i="1" s="1"/>
  <c r="DZ30" i="1"/>
  <c r="EL30" i="1" s="1"/>
  <c r="DZ108" i="1"/>
  <c r="EL108" i="1" s="1"/>
  <c r="DZ22" i="1"/>
  <c r="EL22" i="1" s="1"/>
  <c r="DZ28" i="1"/>
  <c r="EL28" i="1" s="1"/>
  <c r="DZ37" i="1"/>
  <c r="EL37" i="1" s="1"/>
  <c r="DZ27" i="1"/>
  <c r="EL27" i="1" s="1"/>
  <c r="DZ56" i="1"/>
  <c r="EL56" i="1" s="1"/>
  <c r="EC98" i="1"/>
  <c r="EO98" i="1" s="1"/>
  <c r="DZ33" i="1"/>
  <c r="EL33" i="1" s="1"/>
  <c r="DZ54" i="1"/>
  <c r="EL54" i="1" s="1"/>
  <c r="EC31" i="1"/>
  <c r="EO31" i="1" s="1"/>
  <c r="EC95" i="1"/>
  <c r="EO95" i="1" s="1"/>
  <c r="EC36" i="1"/>
  <c r="EO36" i="1" s="1"/>
  <c r="EC102" i="1"/>
  <c r="EO102" i="1" s="1"/>
  <c r="EC59" i="1"/>
  <c r="EO59" i="1" s="1"/>
  <c r="EC92" i="1"/>
  <c r="EO92" i="1" s="1"/>
  <c r="EC6" i="1"/>
  <c r="EO6" i="1" s="1"/>
  <c r="EC10" i="1"/>
  <c r="EO10" i="1" s="1"/>
  <c r="EC50" i="1"/>
  <c r="EO50" i="1" s="1"/>
  <c r="EC17" i="1"/>
  <c r="EO17" i="1" s="1"/>
  <c r="EC73" i="1"/>
  <c r="EO73" i="1" s="1"/>
  <c r="EC28" i="1"/>
  <c r="EO28" i="1" s="1"/>
  <c r="DZ91" i="1"/>
  <c r="EL91" i="1" s="1"/>
  <c r="EC26" i="1"/>
  <c r="EO26" i="1" s="1"/>
  <c r="EC34" i="1"/>
  <c r="EO34" i="1" s="1"/>
  <c r="EC97" i="1"/>
  <c r="EO97" i="1" s="1"/>
  <c r="EC61" i="1"/>
  <c r="EO61" i="1" s="1"/>
  <c r="DZ16" i="1"/>
  <c r="EL16" i="1" s="1"/>
  <c r="DZ100" i="1"/>
  <c r="EL100" i="1" s="1"/>
  <c r="EC75" i="1"/>
  <c r="EO75" i="1" s="1"/>
  <c r="EC108" i="1"/>
  <c r="EO108" i="1" s="1"/>
  <c r="EC60" i="1"/>
  <c r="EO60" i="1" s="1"/>
  <c r="EC52" i="1"/>
  <c r="EO52" i="1" s="1"/>
  <c r="EC71" i="1"/>
  <c r="EO71" i="1" s="1"/>
  <c r="EC51" i="1"/>
  <c r="EO51" i="1" s="1"/>
  <c r="DZ92" i="1"/>
  <c r="EL92" i="1" s="1"/>
  <c r="DZ75" i="1"/>
  <c r="EL75" i="1" s="1"/>
  <c r="DZ114" i="1"/>
  <c r="EL114" i="1" s="1"/>
  <c r="EC88" i="1"/>
  <c r="EO88" i="1" s="1"/>
  <c r="EC111" i="1"/>
  <c r="EO111" i="1" s="1"/>
  <c r="EC35" i="1"/>
  <c r="EO35" i="1" s="1"/>
  <c r="EC87" i="1"/>
  <c r="EO87" i="1" s="1"/>
  <c r="EC33" i="1"/>
  <c r="EO33" i="1" s="1"/>
  <c r="EC5" i="1"/>
  <c r="EO5" i="1" s="1"/>
  <c r="EC65" i="1"/>
  <c r="EO65" i="1" s="1"/>
  <c r="EC47" i="1"/>
  <c r="EO47" i="1" s="1"/>
  <c r="EC89" i="1"/>
  <c r="EO89" i="1" s="1"/>
  <c r="EF94" i="1"/>
  <c r="ER94" i="1" s="1"/>
  <c r="EF75" i="1"/>
  <c r="ER75" i="1" s="1"/>
  <c r="EF24" i="1"/>
  <c r="ER24" i="1" s="1"/>
  <c r="EF109" i="1"/>
  <c r="ER109" i="1" s="1"/>
  <c r="EF60" i="1"/>
  <c r="ER60" i="1" s="1"/>
  <c r="EF25" i="1"/>
  <c r="ER25" i="1" s="1"/>
  <c r="EF97" i="1"/>
  <c r="ER97" i="1" s="1"/>
  <c r="EF44" i="1"/>
  <c r="ER44" i="1" s="1"/>
  <c r="EF48" i="1"/>
  <c r="ER48" i="1" s="1"/>
  <c r="EF114" i="1"/>
  <c r="ER114" i="1" s="1"/>
  <c r="EF81" i="1"/>
  <c r="ER81" i="1" s="1"/>
  <c r="EF38" i="1"/>
  <c r="ER38" i="1" s="1"/>
  <c r="EF100" i="1"/>
  <c r="ER100" i="1" s="1"/>
  <c r="EF56" i="1"/>
  <c r="ER56" i="1" s="1"/>
  <c r="EF86" i="1"/>
  <c r="ER86" i="1" s="1"/>
  <c r="EF59" i="1"/>
  <c r="ER59" i="1" s="1"/>
  <c r="EF89" i="1"/>
  <c r="ER89" i="1" s="1"/>
  <c r="EF21" i="1"/>
  <c r="ER21" i="1" s="1"/>
  <c r="EF14" i="1"/>
  <c r="ER14" i="1" s="1"/>
  <c r="EF51" i="1"/>
  <c r="ER51" i="1" s="1"/>
  <c r="EF16" i="1"/>
  <c r="ER16" i="1" s="1"/>
  <c r="EF34" i="1"/>
  <c r="ER34" i="1" s="1"/>
  <c r="EF92" i="1"/>
  <c r="ER92" i="1" s="1"/>
  <c r="EF53" i="1"/>
  <c r="ER53" i="1" s="1"/>
  <c r="EF37" i="1"/>
  <c r="ER37" i="1" s="1"/>
  <c r="EF13" i="1"/>
  <c r="ER13" i="1" s="1"/>
  <c r="EF82" i="1"/>
  <c r="ER82" i="1" s="1"/>
  <c r="EF66" i="1"/>
  <c r="ER66" i="1" s="1"/>
  <c r="EF9" i="1"/>
  <c r="ER9" i="1" s="1"/>
  <c r="EF50" i="1"/>
  <c r="ER50" i="1" s="1"/>
  <c r="EF57" i="1"/>
  <c r="ER57" i="1" s="1"/>
  <c r="EF103" i="1"/>
  <c r="ER103" i="1" s="1"/>
  <c r="EF108" i="1"/>
  <c r="ER108" i="1" s="1"/>
  <c r="EF41" i="1"/>
  <c r="ER41" i="1" s="1"/>
  <c r="EF15" i="1"/>
  <c r="ER15" i="1" s="1"/>
  <c r="EF98" i="1"/>
  <c r="ER98" i="1" s="1"/>
  <c r="EF85" i="1"/>
  <c r="ER85" i="1" s="1"/>
  <c r="EF110" i="1"/>
  <c r="ER110" i="1" s="1"/>
  <c r="EF31" i="1"/>
  <c r="ER31" i="1" s="1"/>
  <c r="EF84" i="1"/>
  <c r="ER84" i="1" s="1"/>
  <c r="EF95" i="1"/>
  <c r="ER95" i="1" s="1"/>
  <c r="EF65" i="1"/>
  <c r="ER65" i="1" s="1"/>
  <c r="EF74" i="1"/>
  <c r="ER74" i="1" s="1"/>
  <c r="EF30" i="1"/>
  <c r="ER30" i="1" s="1"/>
  <c r="EF52" i="1"/>
  <c r="ER52" i="1" s="1"/>
  <c r="EF77" i="1"/>
  <c r="ER77" i="1" s="1"/>
  <c r="EF26" i="1"/>
  <c r="ER26" i="1" s="1"/>
  <c r="EF88" i="1"/>
  <c r="ER88" i="1" s="1"/>
  <c r="EF102" i="1"/>
  <c r="ER102" i="1" s="1"/>
  <c r="EF78" i="1"/>
  <c r="ER78" i="1" s="1"/>
  <c r="EF22" i="1"/>
  <c r="ER22" i="1" s="1"/>
  <c r="EF113" i="1"/>
  <c r="ER113" i="1" s="1"/>
  <c r="EF105" i="1"/>
  <c r="ER105" i="1" s="1"/>
  <c r="EF55" i="1"/>
  <c r="ER55" i="1" s="1"/>
  <c r="EF29" i="1"/>
  <c r="ER29" i="1" s="1"/>
  <c r="EF63" i="1"/>
  <c r="ER63" i="1" s="1"/>
  <c r="EF5" i="1"/>
  <c r="ER5" i="1" s="1"/>
  <c r="EF35" i="1"/>
  <c r="ER35" i="1" s="1"/>
  <c r="EF101" i="1"/>
  <c r="ER101" i="1" s="1"/>
  <c r="EF70" i="1"/>
  <c r="ER70" i="1" s="1"/>
  <c r="EF72" i="1"/>
  <c r="ER72" i="1" s="1"/>
  <c r="EF49" i="1"/>
  <c r="ER49" i="1" s="1"/>
  <c r="EF112" i="1"/>
  <c r="ER112" i="1" s="1"/>
  <c r="EF91" i="1"/>
  <c r="ER91" i="1" s="1"/>
  <c r="EF73" i="1"/>
  <c r="ER73" i="1" s="1"/>
  <c r="EF27" i="1"/>
  <c r="ER27" i="1" s="1"/>
  <c r="EF83" i="1"/>
  <c r="ER83" i="1" s="1"/>
  <c r="EF46" i="1"/>
  <c r="ER46" i="1" s="1"/>
  <c r="EF76" i="1"/>
  <c r="ER76" i="1" s="1"/>
  <c r="EF61" i="1"/>
  <c r="ER61" i="1" s="1"/>
  <c r="EF6" i="1"/>
  <c r="ER6" i="1" s="1"/>
  <c r="EF45" i="1"/>
  <c r="ER45" i="1" s="1"/>
  <c r="EF71" i="1"/>
  <c r="ER71" i="1" s="1"/>
  <c r="EF33" i="1"/>
  <c r="ER33" i="1" s="1"/>
  <c r="EF115" i="1"/>
  <c r="ER115" i="1" s="1"/>
  <c r="EF19" i="1"/>
  <c r="ER19" i="1" s="1"/>
  <c r="EF47" i="1"/>
  <c r="ER47" i="1" s="1"/>
  <c r="EF39" i="1"/>
  <c r="ER39" i="1" s="1"/>
  <c r="EF28" i="1"/>
  <c r="ER28" i="1" s="1"/>
  <c r="EF11" i="1"/>
  <c r="ER11" i="1" s="1"/>
  <c r="EF18" i="1"/>
  <c r="ER18" i="1" s="1"/>
  <c r="EF10" i="1"/>
  <c r="ER10" i="1" s="1"/>
  <c r="EF20" i="1"/>
  <c r="ER20" i="1" s="1"/>
  <c r="EF90" i="1"/>
  <c r="ER90" i="1" s="1"/>
  <c r="EF62" i="1"/>
  <c r="ER62" i="1" s="1"/>
  <c r="EF111" i="1"/>
  <c r="ER111" i="1" s="1"/>
  <c r="EF17" i="1"/>
  <c r="ER17" i="1" s="1"/>
  <c r="EF87" i="1"/>
  <c r="ER87" i="1" s="1"/>
  <c r="EF36" i="1"/>
  <c r="ER36" i="1" s="1"/>
  <c r="EF104" i="1"/>
  <c r="ER104" i="1" s="1"/>
  <c r="EF32" i="1"/>
  <c r="ER32" i="1" s="1"/>
  <c r="EF99" i="1"/>
  <c r="ER99" i="1" s="1"/>
  <c r="EF42" i="1"/>
  <c r="ER42" i="1" s="1"/>
  <c r="EF7" i="1"/>
  <c r="ER7" i="1" s="1"/>
  <c r="EF69" i="1"/>
  <c r="ER69" i="1" s="1"/>
  <c r="EF106" i="1"/>
  <c r="ER106" i="1" s="1"/>
  <c r="EF67" i="1"/>
  <c r="ER67" i="1" s="1"/>
  <c r="EF96" i="1"/>
  <c r="ER96" i="1" s="1"/>
  <c r="EF58" i="1"/>
  <c r="ER58" i="1" s="1"/>
  <c r="EF12" i="1"/>
  <c r="ER12" i="1" s="1"/>
  <c r="EF79" i="1"/>
  <c r="ER79" i="1" s="1"/>
  <c r="EF64" i="1"/>
  <c r="ER64" i="1" s="1"/>
  <c r="EF8" i="1"/>
  <c r="ER8" i="1" s="1"/>
  <c r="EF93" i="1"/>
  <c r="ER93" i="1" s="1"/>
  <c r="EF141" i="1"/>
  <c r="ER141" i="1" s="1"/>
  <c r="EF54" i="1"/>
  <c r="ER54" i="1" s="1"/>
  <c r="EF80" i="1"/>
  <c r="ER80" i="1" s="1"/>
  <c r="EF40" i="1"/>
  <c r="ER40" i="1" s="1"/>
  <c r="EF23" i="1"/>
  <c r="ER23" i="1" s="1"/>
  <c r="EF68" i="1"/>
  <c r="ER68" i="1" s="1"/>
  <c r="EF107" i="1"/>
  <c r="ER107" i="1" s="1"/>
  <c r="DX99" i="1"/>
  <c r="EJ99" i="1" s="1"/>
  <c r="DX87" i="1"/>
  <c r="EJ87" i="1" s="1"/>
  <c r="DX5" i="1"/>
  <c r="EJ5" i="1" s="1"/>
  <c r="DX108" i="1"/>
  <c r="EJ108" i="1" s="1"/>
  <c r="DX76" i="1"/>
  <c r="EJ76" i="1" s="1"/>
  <c r="DX56" i="1"/>
  <c r="EJ56" i="1" s="1"/>
  <c r="DX72" i="1"/>
  <c r="EJ72" i="1" s="1"/>
  <c r="DX96" i="1"/>
  <c r="EJ96" i="1" s="1"/>
  <c r="DX27" i="1"/>
  <c r="EJ27" i="1" s="1"/>
  <c r="DX61" i="1"/>
  <c r="EJ61" i="1" s="1"/>
  <c r="DX20" i="1"/>
  <c r="EJ20" i="1" s="1"/>
  <c r="DX81" i="1"/>
  <c r="EJ81" i="1" s="1"/>
  <c r="DX45" i="1"/>
  <c r="EJ45" i="1" s="1"/>
  <c r="DX48" i="1"/>
  <c r="EJ48" i="1" s="1"/>
  <c r="EC20" i="1"/>
  <c r="EO20" i="1" s="1"/>
  <c r="EC25" i="1"/>
  <c r="EO25" i="1" s="1"/>
  <c r="EC84" i="1"/>
  <c r="EO84" i="1" s="1"/>
  <c r="EC103" i="1"/>
  <c r="EO103" i="1" s="1"/>
  <c r="EC41" i="1"/>
  <c r="EO41" i="1" s="1"/>
  <c r="EC58" i="1"/>
  <c r="EO58" i="1" s="1"/>
  <c r="EC13" i="1"/>
  <c r="EO13" i="1" s="1"/>
  <c r="EC43" i="1"/>
  <c r="EO43" i="1" s="1"/>
  <c r="EC48" i="1"/>
  <c r="EO48" i="1" s="1"/>
  <c r="EC81" i="1"/>
  <c r="EO81" i="1" s="1"/>
  <c r="EC56" i="1"/>
  <c r="EO56" i="1" s="1"/>
  <c r="EC18" i="1"/>
  <c r="EO18" i="1" s="1"/>
  <c r="EC29" i="1"/>
  <c r="EO29" i="1" s="1"/>
  <c r="EC68" i="1"/>
  <c r="EO68" i="1" s="1"/>
  <c r="EC44" i="1"/>
  <c r="EO44" i="1" s="1"/>
  <c r="EC22" i="1"/>
  <c r="EO22" i="1" s="1"/>
  <c r="EC63" i="1"/>
  <c r="EO63" i="1" s="1"/>
  <c r="EC85" i="1"/>
  <c r="EO85" i="1" s="1"/>
  <c r="EC64" i="1"/>
  <c r="EO64" i="1" s="1"/>
  <c r="EC66" i="1"/>
  <c r="EO66" i="1" s="1"/>
  <c r="EC83" i="1"/>
  <c r="EO83" i="1" s="1"/>
  <c r="EC27" i="1"/>
  <c r="EO27" i="1" s="1"/>
  <c r="EC49" i="1"/>
  <c r="EO49" i="1" s="1"/>
  <c r="EC82" i="1"/>
  <c r="EO82" i="1" s="1"/>
  <c r="EC54" i="1"/>
  <c r="EO54" i="1" s="1"/>
  <c r="EC76" i="1"/>
  <c r="EO76" i="1" s="1"/>
  <c r="EC141" i="1"/>
  <c r="EO141" i="1" s="1"/>
  <c r="EC79" i="1"/>
  <c r="EO79" i="1" s="1"/>
  <c r="EC21" i="1"/>
  <c r="EO21" i="1" s="1"/>
  <c r="EC55" i="1"/>
  <c r="EO55" i="1" s="1"/>
  <c r="EC62" i="1"/>
  <c r="EO62" i="1" s="1"/>
  <c r="EC101" i="1"/>
  <c r="EO101" i="1" s="1"/>
  <c r="EC114" i="1"/>
  <c r="EO114" i="1" s="1"/>
  <c r="EC37" i="1"/>
  <c r="EO37" i="1" s="1"/>
  <c r="EC16" i="1"/>
  <c r="EO16" i="1" s="1"/>
  <c r="EC110" i="1"/>
  <c r="EO110" i="1" s="1"/>
  <c r="EC39" i="1"/>
  <c r="EO39" i="1" s="1"/>
  <c r="EC93" i="1"/>
  <c r="EO93" i="1" s="1"/>
  <c r="EC32" i="1"/>
  <c r="EO32" i="1" s="1"/>
  <c r="EC86" i="1"/>
  <c r="EO86" i="1" s="1"/>
  <c r="EC11" i="1"/>
  <c r="EO11" i="1" s="1"/>
  <c r="EC30" i="1"/>
  <c r="EO30" i="1" s="1"/>
  <c r="EC107" i="1"/>
  <c r="EO107" i="1" s="1"/>
  <c r="EC19" i="1"/>
  <c r="EO19" i="1" s="1"/>
  <c r="EC77" i="1"/>
  <c r="EO77" i="1" s="1"/>
  <c r="EC106" i="1"/>
  <c r="EO106" i="1" s="1"/>
  <c r="EC109" i="1"/>
  <c r="EO109" i="1" s="1"/>
  <c r="EC94" i="1"/>
  <c r="EO94" i="1" s="1"/>
  <c r="EC72" i="1"/>
  <c r="EO72" i="1" s="1"/>
  <c r="EC53" i="1"/>
  <c r="EO53" i="1" s="1"/>
  <c r="EC46" i="1"/>
  <c r="EO46" i="1" s="1"/>
  <c r="EC9" i="1"/>
  <c r="EO9" i="1" s="1"/>
  <c r="EC99" i="1"/>
  <c r="EO99" i="1" s="1"/>
  <c r="EC96" i="1"/>
  <c r="EO96" i="1" s="1"/>
  <c r="EC7" i="1"/>
  <c r="EO7" i="1" s="1"/>
  <c r="EF123" i="1"/>
  <c r="ER123" i="1" s="1"/>
  <c r="EF124" i="1"/>
  <c r="ER124" i="1" s="1"/>
  <c r="EF127" i="1"/>
  <c r="ER127" i="1" s="1"/>
  <c r="EF139" i="1"/>
  <c r="ER139" i="1" s="1"/>
  <c r="EF117" i="1"/>
  <c r="ER117" i="1" s="1"/>
  <c r="EF118" i="1"/>
  <c r="ER118" i="1" s="1"/>
  <c r="DY28" i="1"/>
  <c r="EK28" i="1" s="1"/>
  <c r="DY27" i="1"/>
  <c r="EK27" i="1" s="1"/>
  <c r="DY39" i="1"/>
  <c r="EK39" i="1" s="1"/>
  <c r="DY110" i="1"/>
  <c r="EK110" i="1" s="1"/>
  <c r="DY35" i="1"/>
  <c r="EK35" i="1" s="1"/>
  <c r="DY108" i="1"/>
  <c r="EK108" i="1" s="1"/>
  <c r="DY30" i="1"/>
  <c r="EK30" i="1" s="1"/>
  <c r="DY80" i="1"/>
  <c r="EK80" i="1" s="1"/>
  <c r="DY5" i="1"/>
  <c r="EK5" i="1" s="1"/>
  <c r="DY43" i="1"/>
  <c r="EK43" i="1" s="1"/>
  <c r="DY105" i="1"/>
  <c r="EK105" i="1" s="1"/>
  <c r="DY78" i="1"/>
  <c r="EK78" i="1" s="1"/>
  <c r="DY22" i="1"/>
  <c r="EK22" i="1" s="1"/>
  <c r="DY63" i="1"/>
  <c r="EK63" i="1" s="1"/>
  <c r="DY93" i="1"/>
  <c r="EK93" i="1" s="1"/>
  <c r="DY7" i="1"/>
  <c r="EK7" i="1" s="1"/>
  <c r="DY60" i="1"/>
  <c r="EK60" i="1" s="1"/>
  <c r="DY57" i="1"/>
  <c r="EK57" i="1" s="1"/>
  <c r="DY99" i="1"/>
  <c r="EK99" i="1" s="1"/>
  <c r="DY94" i="1"/>
  <c r="EK94" i="1" s="1"/>
  <c r="DY79" i="1"/>
  <c r="EK79" i="1" s="1"/>
  <c r="DY89" i="1"/>
  <c r="EK89" i="1" s="1"/>
  <c r="DY88" i="1"/>
  <c r="EK88" i="1" s="1"/>
  <c r="DY74" i="1"/>
  <c r="EK74" i="1" s="1"/>
  <c r="DY6" i="1"/>
  <c r="EK6" i="1" s="1"/>
  <c r="DY54" i="1"/>
  <c r="EK54" i="1" s="1"/>
  <c r="DY12" i="1"/>
  <c r="EK12" i="1" s="1"/>
  <c r="DY44" i="1"/>
  <c r="EK44" i="1" s="1"/>
  <c r="DY34" i="1"/>
  <c r="EK34" i="1" s="1"/>
  <c r="DZ98" i="1"/>
  <c r="EL98" i="1" s="1"/>
  <c r="DZ6" i="1"/>
  <c r="EL6" i="1" s="1"/>
  <c r="DZ55" i="1"/>
  <c r="EL55" i="1" s="1"/>
  <c r="DZ26" i="1"/>
  <c r="EL26" i="1" s="1"/>
  <c r="DZ71" i="1"/>
  <c r="EL71" i="1" s="1"/>
  <c r="DZ51" i="1"/>
  <c r="EL51" i="1" s="1"/>
  <c r="DZ42" i="1"/>
  <c r="EL42" i="1" s="1"/>
  <c r="DZ117" i="1"/>
  <c r="EL117" i="1" s="1"/>
  <c r="DZ76" i="1"/>
  <c r="EL76" i="1" s="1"/>
  <c r="DZ21" i="1"/>
  <c r="EL21" i="1" s="1"/>
  <c r="DZ52" i="1"/>
  <c r="EL52" i="1" s="1"/>
  <c r="DZ64" i="1"/>
  <c r="EL64" i="1" s="1"/>
  <c r="DZ7" i="1"/>
  <c r="EL7" i="1" s="1"/>
  <c r="DZ8" i="1"/>
  <c r="EL8" i="1" s="1"/>
  <c r="DZ43" i="1"/>
  <c r="EL43" i="1" s="1"/>
  <c r="DZ85" i="1"/>
  <c r="EL85" i="1" s="1"/>
  <c r="DZ34" i="1"/>
  <c r="EL34" i="1" s="1"/>
  <c r="DZ115" i="1"/>
  <c r="EL115" i="1" s="1"/>
  <c r="EC74" i="1"/>
  <c r="EO74" i="1" s="1"/>
  <c r="EC14" i="1"/>
  <c r="EO14" i="1" s="1"/>
  <c r="DZ77" i="1"/>
  <c r="EL77" i="1" s="1"/>
  <c r="DZ74" i="1"/>
  <c r="EL74" i="1" s="1"/>
  <c r="DZ63" i="1"/>
  <c r="EL63" i="1" s="1"/>
  <c r="DZ70" i="1"/>
  <c r="EL70" i="1" s="1"/>
  <c r="DZ40" i="1"/>
  <c r="EL40" i="1" s="1"/>
  <c r="DZ81" i="1"/>
  <c r="EL81" i="1" s="1"/>
  <c r="DZ87" i="1"/>
  <c r="EL87" i="1" s="1"/>
  <c r="DZ112" i="1"/>
  <c r="EL112" i="1" s="1"/>
  <c r="DZ48" i="1"/>
  <c r="EL48" i="1" s="1"/>
  <c r="DZ38" i="1"/>
  <c r="EL38" i="1" s="1"/>
  <c r="DZ19" i="1"/>
  <c r="EL19" i="1" s="1"/>
  <c r="EC45" i="1"/>
  <c r="EO45" i="1" s="1"/>
  <c r="EC70" i="1"/>
  <c r="EO70" i="1" s="1"/>
  <c r="EC69" i="1"/>
  <c r="EO69" i="1" s="1"/>
  <c r="EF122" i="1"/>
  <c r="ER122" i="1" s="1"/>
  <c r="DZ9" i="1"/>
  <c r="EL9" i="1" s="1"/>
  <c r="DZ86" i="1"/>
  <c r="EL86" i="1" s="1"/>
  <c r="DZ35" i="1"/>
  <c r="EL35" i="1" s="1"/>
  <c r="DZ67" i="1"/>
  <c r="EL67" i="1" s="1"/>
  <c r="DZ73" i="1"/>
  <c r="EL73" i="1" s="1"/>
  <c r="DZ50" i="1"/>
  <c r="EL50" i="1" s="1"/>
  <c r="DZ101" i="1"/>
  <c r="EL101" i="1" s="1"/>
  <c r="DZ24" i="1"/>
  <c r="EL24" i="1" s="1"/>
  <c r="DZ59" i="1"/>
  <c r="EL59" i="1" s="1"/>
  <c r="DZ111" i="1"/>
  <c r="EL111" i="1" s="1"/>
  <c r="DZ58" i="1"/>
  <c r="EL58" i="1" s="1"/>
  <c r="DZ11" i="1"/>
  <c r="EL11" i="1" s="1"/>
  <c r="DZ78" i="1"/>
  <c r="EL78" i="1" s="1"/>
  <c r="DZ97" i="1"/>
  <c r="EL97" i="1" s="1"/>
  <c r="DZ18" i="1"/>
  <c r="EL18" i="1" s="1"/>
  <c r="DZ25" i="1"/>
  <c r="EL25" i="1" s="1"/>
  <c r="DZ105" i="1"/>
  <c r="EL105" i="1" s="1"/>
  <c r="DZ109" i="1"/>
  <c r="EL109" i="1" s="1"/>
  <c r="DZ62" i="1"/>
  <c r="EL62" i="1" s="1"/>
  <c r="DZ93" i="1"/>
  <c r="EL93" i="1" s="1"/>
  <c r="EC40" i="1"/>
  <c r="EO40" i="1" s="1"/>
  <c r="EC67" i="1"/>
  <c r="EO67" i="1" s="1"/>
  <c r="EC78" i="1"/>
  <c r="EO78" i="1" s="1"/>
  <c r="EC57" i="1"/>
  <c r="EO57" i="1" s="1"/>
  <c r="DZ128" i="1"/>
  <c r="EL128" i="1" s="1"/>
  <c r="DZ127" i="1"/>
  <c r="EL127" i="1" s="1"/>
  <c r="EC124" i="1"/>
  <c r="EO124" i="1" s="1"/>
  <c r="EC119" i="1"/>
  <c r="EO119" i="1" s="1"/>
  <c r="EC116" i="1"/>
  <c r="EO116" i="1" s="1"/>
  <c r="DZ132" i="1"/>
  <c r="EL132" i="1" s="1"/>
  <c r="EF128" i="1"/>
  <c r="ER128" i="1" s="1"/>
  <c r="EF116" i="1"/>
  <c r="ER116" i="1" s="1"/>
  <c r="EF126" i="1"/>
  <c r="ER126" i="1" s="1"/>
  <c r="EF119" i="1"/>
  <c r="ER119" i="1" s="1"/>
  <c r="EF43" i="1"/>
  <c r="ER43" i="1" s="1"/>
  <c r="EF121" i="1"/>
  <c r="ER121" i="1" s="1"/>
  <c r="EF120" i="1"/>
  <c r="ER120" i="1" s="1"/>
  <c r="DZ116" i="1"/>
  <c r="EL116" i="1" s="1"/>
  <c r="EF138" i="1"/>
  <c r="ER138" i="1" s="1"/>
  <c r="EF140" i="1"/>
  <c r="ER140" i="1" s="1"/>
  <c r="EF129" i="1"/>
  <c r="ER129" i="1" s="1"/>
  <c r="EF125" i="1"/>
  <c r="ER125" i="1" s="1"/>
  <c r="EF131" i="1"/>
  <c r="ER131" i="1" s="1"/>
  <c r="EF132" i="1"/>
  <c r="ER132" i="1" s="1"/>
  <c r="EC128" i="1"/>
  <c r="EO128" i="1" s="1"/>
  <c r="EC125" i="1"/>
  <c r="EO125" i="1" s="1"/>
  <c r="EC127" i="1"/>
  <c r="EO127" i="1" s="1"/>
  <c r="EC120" i="1"/>
  <c r="EO120" i="1" s="1"/>
  <c r="EC117" i="1"/>
  <c r="EO117" i="1" s="1"/>
  <c r="DY120" i="1"/>
  <c r="EK120" i="1" s="1"/>
  <c r="DY119" i="1"/>
  <c r="EK119" i="1" s="1"/>
  <c r="EC139" i="1"/>
  <c r="EO139" i="1" s="1"/>
  <c r="DZ96" i="1"/>
  <c r="EL96" i="1" s="1"/>
  <c r="DZ102" i="1"/>
  <c r="EL102" i="1" s="1"/>
  <c r="DZ49" i="1"/>
  <c r="EL49" i="1" s="1"/>
  <c r="DZ80" i="1"/>
  <c r="EL80" i="1" s="1"/>
  <c r="DZ84" i="1"/>
  <c r="EL84" i="1" s="1"/>
  <c r="DZ60" i="1"/>
  <c r="EL60" i="1" s="1"/>
  <c r="DZ41" i="1"/>
  <c r="EL41" i="1" s="1"/>
  <c r="DZ94" i="1"/>
  <c r="EL94" i="1" s="1"/>
  <c r="DZ107" i="1"/>
  <c r="EL107" i="1" s="1"/>
  <c r="DZ31" i="1"/>
  <c r="EL31" i="1" s="1"/>
  <c r="DZ20" i="1"/>
  <c r="EL20" i="1" s="1"/>
  <c r="DZ23" i="1"/>
  <c r="EL23" i="1" s="1"/>
  <c r="DZ32" i="1"/>
  <c r="EL32" i="1" s="1"/>
  <c r="DZ72" i="1"/>
  <c r="EL72" i="1" s="1"/>
  <c r="DZ95" i="1"/>
  <c r="EL95" i="1" s="1"/>
  <c r="DZ104" i="1"/>
  <c r="EL104" i="1" s="1"/>
  <c r="DZ36" i="1"/>
  <c r="EL36" i="1" s="1"/>
  <c r="DZ83" i="1"/>
  <c r="EL83" i="1" s="1"/>
  <c r="DZ113" i="1"/>
  <c r="EL113" i="1" s="1"/>
  <c r="DZ45" i="1"/>
  <c r="EL45" i="1" s="1"/>
  <c r="DZ65" i="1"/>
  <c r="EL65" i="1" s="1"/>
  <c r="DX126" i="1"/>
  <c r="EJ126" i="1" s="1"/>
  <c r="DZ99" i="1"/>
  <c r="EL99" i="1" s="1"/>
  <c r="DZ39" i="1"/>
  <c r="EL39" i="1" s="1"/>
  <c r="DZ44" i="1"/>
  <c r="EL44" i="1" s="1"/>
  <c r="DZ66" i="1"/>
  <c r="EL66" i="1" s="1"/>
  <c r="DZ89" i="1"/>
  <c r="EL89" i="1" s="1"/>
  <c r="DZ53" i="1"/>
  <c r="EL53" i="1" s="1"/>
  <c r="DZ103" i="1"/>
  <c r="EL103" i="1" s="1"/>
  <c r="DZ61" i="1"/>
  <c r="EL61" i="1" s="1"/>
  <c r="DZ79" i="1"/>
  <c r="EL79" i="1" s="1"/>
  <c r="DZ10" i="1"/>
  <c r="EL10" i="1" s="1"/>
  <c r="DZ14" i="1"/>
  <c r="EL14" i="1" s="1"/>
  <c r="DZ13" i="1"/>
  <c r="EL13" i="1" s="1"/>
  <c r="DZ5" i="1"/>
  <c r="EL5" i="1" s="1"/>
  <c r="DZ82" i="1"/>
  <c r="EL82" i="1" s="1"/>
  <c r="DZ46" i="1"/>
  <c r="EL46" i="1" s="1"/>
  <c r="DZ29" i="1"/>
  <c r="EL29" i="1" s="1"/>
  <c r="DZ69" i="1"/>
  <c r="EL69" i="1" s="1"/>
  <c r="DZ17" i="1"/>
  <c r="EL17" i="1" s="1"/>
  <c r="DZ12" i="1"/>
  <c r="EL12" i="1" s="1"/>
  <c r="DZ90" i="1"/>
  <c r="EL90" i="1" s="1"/>
  <c r="DZ57" i="1"/>
  <c r="EL57" i="1" s="1"/>
  <c r="DZ118" i="1"/>
  <c r="EL118" i="1" s="1"/>
  <c r="DZ119" i="1"/>
  <c r="EL119" i="1" s="1"/>
  <c r="DZ139" i="1"/>
  <c r="EL139" i="1" s="1"/>
  <c r="DY126" i="1"/>
  <c r="EK126" i="1" s="1"/>
  <c r="DZ122" i="1"/>
  <c r="EL122" i="1" s="1"/>
  <c r="DZ126" i="1"/>
  <c r="EL126" i="1" s="1"/>
  <c r="EC129" i="1"/>
  <c r="EO129" i="1" s="1"/>
  <c r="DZ140" i="1"/>
  <c r="EL140" i="1" s="1"/>
  <c r="EC138" i="1"/>
  <c r="EO138" i="1" s="1"/>
  <c r="EC132" i="1"/>
  <c r="EO132" i="1" s="1"/>
  <c r="EC123" i="1"/>
  <c r="EO123" i="1" s="1"/>
  <c r="EC121" i="1"/>
  <c r="EO121" i="1" s="1"/>
  <c r="DZ138" i="1"/>
  <c r="EL138" i="1" s="1"/>
  <c r="EC140" i="1"/>
  <c r="EO140" i="1" s="1"/>
  <c r="EC122" i="1"/>
  <c r="EO122" i="1" s="1"/>
  <c r="DZ124" i="1"/>
  <c r="EL124" i="1" s="1"/>
  <c r="EC126" i="1"/>
  <c r="EO126" i="1" s="1"/>
  <c r="EC130" i="1"/>
  <c r="EO130" i="1" s="1"/>
  <c r="DZ130" i="1"/>
  <c r="EL130" i="1" s="1"/>
  <c r="DZ125" i="1"/>
  <c r="EL125" i="1" s="1"/>
  <c r="DZ131" i="1"/>
  <c r="EL131" i="1" s="1"/>
  <c r="DZ123" i="1"/>
  <c r="EL123" i="1" s="1"/>
  <c r="EC131" i="1"/>
  <c r="EO131" i="1" s="1"/>
  <c r="DZ129" i="1"/>
  <c r="EL129" i="1" s="1"/>
  <c r="EC118" i="1"/>
  <c r="EO118" i="1" s="1"/>
  <c r="DZ121" i="1"/>
  <c r="EL121" i="1" s="1"/>
  <c r="DZ120" i="1"/>
  <c r="EL120" i="1" s="1"/>
  <c r="DX140" i="1"/>
  <c r="EJ140" i="1" s="1"/>
  <c r="DX139" i="1"/>
  <c r="EJ139" i="1" s="1"/>
  <c r="DX132" i="1"/>
  <c r="EJ132" i="1" s="1"/>
  <c r="DX131" i="1"/>
  <c r="EJ131" i="1" s="1"/>
  <c r="DX123" i="1"/>
  <c r="EJ123" i="1" s="1"/>
  <c r="DX86" i="1"/>
  <c r="EJ86" i="1" s="1"/>
  <c r="DX105" i="1"/>
  <c r="EJ105" i="1" s="1"/>
  <c r="DX53" i="1"/>
  <c r="EJ53" i="1" s="1"/>
  <c r="DX14" i="1"/>
  <c r="EJ14" i="1" s="1"/>
  <c r="DX15" i="1"/>
  <c r="EJ15" i="1" s="1"/>
  <c r="DX94" i="1"/>
  <c r="EJ94" i="1" s="1"/>
  <c r="DX42" i="1"/>
  <c r="EJ42" i="1" s="1"/>
  <c r="DX73" i="1"/>
  <c r="EJ73" i="1" s="1"/>
  <c r="DX51" i="1"/>
  <c r="EJ51" i="1" s="1"/>
  <c r="DX24" i="1"/>
  <c r="EJ24" i="1" s="1"/>
  <c r="DX88" i="1"/>
  <c r="EJ88" i="1" s="1"/>
  <c r="DX50" i="1"/>
  <c r="EJ50" i="1" s="1"/>
  <c r="DX12" i="1"/>
  <c r="EJ12" i="1" s="1"/>
  <c r="DX41" i="1"/>
  <c r="EJ41" i="1" s="1"/>
  <c r="DX55" i="1"/>
  <c r="EJ55" i="1" s="1"/>
  <c r="DX30" i="1"/>
  <c r="EJ30" i="1" s="1"/>
  <c r="DX47" i="1"/>
  <c r="EJ47" i="1" s="1"/>
  <c r="DX104" i="1"/>
  <c r="EJ104" i="1" s="1"/>
  <c r="DX98" i="1"/>
  <c r="EJ98" i="1" s="1"/>
  <c r="DX39" i="1"/>
  <c r="EJ39" i="1" s="1"/>
  <c r="DX84" i="1"/>
  <c r="EJ84" i="1" s="1"/>
  <c r="DX18" i="1"/>
  <c r="EJ18" i="1" s="1"/>
  <c r="DX77" i="1"/>
  <c r="EJ77" i="1" s="1"/>
  <c r="DX141" i="1"/>
  <c r="EJ141" i="1" s="1"/>
  <c r="DX110" i="1"/>
  <c r="EJ110" i="1" s="1"/>
  <c r="DX64" i="1"/>
  <c r="EJ64" i="1" s="1"/>
  <c r="DX111" i="1"/>
  <c r="EJ111" i="1" s="1"/>
  <c r="DX89" i="1"/>
  <c r="EJ89" i="1" s="1"/>
  <c r="DX90" i="1"/>
  <c r="EJ90" i="1" s="1"/>
  <c r="DX109" i="1"/>
  <c r="EJ109" i="1" s="1"/>
  <c r="DX38" i="1"/>
  <c r="EJ38" i="1" s="1"/>
  <c r="DY76" i="1"/>
  <c r="EK76" i="1" s="1"/>
  <c r="DY118" i="1"/>
  <c r="EK118" i="1" s="1"/>
  <c r="DY129" i="1"/>
  <c r="EK129" i="1" s="1"/>
  <c r="DY127" i="1"/>
  <c r="EK127" i="1" s="1"/>
  <c r="DY124" i="1"/>
  <c r="EK124" i="1" s="1"/>
  <c r="DY19" i="1"/>
  <c r="EK19" i="1" s="1"/>
  <c r="DY58" i="1"/>
  <c r="EK58" i="1" s="1"/>
  <c r="DY72" i="1"/>
  <c r="EK72" i="1" s="1"/>
  <c r="DY95" i="1"/>
  <c r="EK95" i="1" s="1"/>
  <c r="DY109" i="1"/>
  <c r="EK109" i="1" s="1"/>
  <c r="DY24" i="1"/>
  <c r="EK24" i="1" s="1"/>
  <c r="DY90" i="1"/>
  <c r="EK90" i="1" s="1"/>
  <c r="DY51" i="1"/>
  <c r="EK51" i="1" s="1"/>
  <c r="DY75" i="1"/>
  <c r="EK75" i="1" s="1"/>
  <c r="DY8" i="1"/>
  <c r="EK8" i="1" s="1"/>
  <c r="DY33" i="1"/>
  <c r="EK33" i="1" s="1"/>
  <c r="DY83" i="1"/>
  <c r="EK83" i="1" s="1"/>
  <c r="DY41" i="1"/>
  <c r="EK41" i="1" s="1"/>
  <c r="DY46" i="1"/>
  <c r="EK46" i="1" s="1"/>
  <c r="DY102" i="1"/>
  <c r="EK102" i="1" s="1"/>
  <c r="DY31" i="1"/>
  <c r="EK31" i="1" s="1"/>
  <c r="DY18" i="1"/>
  <c r="EK18" i="1" s="1"/>
  <c r="DY9" i="1"/>
  <c r="EK9" i="1" s="1"/>
  <c r="DY70" i="1"/>
  <c r="EK70" i="1" s="1"/>
  <c r="DY23" i="1"/>
  <c r="EK23" i="1" s="1"/>
  <c r="DY97" i="1"/>
  <c r="EK97" i="1" s="1"/>
  <c r="DY49" i="1"/>
  <c r="EK49" i="1" s="1"/>
  <c r="DY37" i="1"/>
  <c r="EK37" i="1" s="1"/>
  <c r="DY45" i="1"/>
  <c r="EK45" i="1" s="1"/>
  <c r="DY71" i="1"/>
  <c r="EK71" i="1" s="1"/>
  <c r="DY26" i="1"/>
  <c r="EK26" i="1" s="1"/>
  <c r="DY16" i="1"/>
  <c r="EK16" i="1" s="1"/>
  <c r="DY25" i="1"/>
  <c r="EK25" i="1" s="1"/>
  <c r="DY104" i="1"/>
  <c r="EK104" i="1" s="1"/>
  <c r="DY14" i="1"/>
  <c r="EK14" i="1" s="1"/>
  <c r="DY106" i="1"/>
  <c r="EK106" i="1" s="1"/>
  <c r="DY56" i="1"/>
  <c r="EK56" i="1" s="1"/>
  <c r="DY115" i="1"/>
  <c r="EK115" i="1" s="1"/>
  <c r="DY29" i="1"/>
  <c r="EK29" i="1" s="1"/>
  <c r="DY68" i="1"/>
  <c r="EK68" i="1" s="1"/>
  <c r="DY98" i="1"/>
  <c r="EK98" i="1" s="1"/>
  <c r="DY107" i="1"/>
  <c r="EK107" i="1" s="1"/>
  <c r="DY87" i="1"/>
  <c r="EK87" i="1" s="1"/>
  <c r="DY11" i="1"/>
  <c r="EK11" i="1" s="1"/>
  <c r="DY64" i="1"/>
  <c r="EK64" i="1" s="1"/>
  <c r="DY38" i="1"/>
  <c r="EK38" i="1" s="1"/>
  <c r="DY17" i="1"/>
  <c r="EK17" i="1" s="1"/>
  <c r="DY101" i="1"/>
  <c r="EK101" i="1" s="1"/>
  <c r="DY55" i="1"/>
  <c r="EK55" i="1" s="1"/>
  <c r="DY103" i="1"/>
  <c r="EK103" i="1" s="1"/>
  <c r="DY114" i="1"/>
  <c r="EK114" i="1" s="1"/>
  <c r="DY66" i="1"/>
  <c r="EK66" i="1" s="1"/>
  <c r="DY36" i="1"/>
  <c r="EK36" i="1" s="1"/>
  <c r="DY77" i="1"/>
  <c r="EK77" i="1" s="1"/>
  <c r="DY53" i="1"/>
  <c r="EK53" i="1" s="1"/>
  <c r="DY62" i="1"/>
  <c r="EK62" i="1" s="1"/>
  <c r="DY141" i="1"/>
  <c r="EK141" i="1" s="1"/>
  <c r="DY84" i="1"/>
  <c r="EK84" i="1" s="1"/>
  <c r="DY96" i="1"/>
  <c r="EK96" i="1" s="1"/>
  <c r="DY65" i="1"/>
  <c r="EK65" i="1" s="1"/>
  <c r="DY15" i="1"/>
  <c r="EK15" i="1" s="1"/>
  <c r="DY59" i="1"/>
  <c r="EK59" i="1" s="1"/>
  <c r="DY69" i="1"/>
  <c r="EK69" i="1" s="1"/>
  <c r="DY100" i="1"/>
  <c r="EK100" i="1" s="1"/>
  <c r="DY82" i="1"/>
  <c r="EK82" i="1" s="1"/>
  <c r="DY61" i="1"/>
  <c r="EK61" i="1" s="1"/>
  <c r="DY52" i="1"/>
  <c r="EK52" i="1" s="1"/>
  <c r="DY42" i="1"/>
  <c r="EK42" i="1" s="1"/>
  <c r="DY92" i="1"/>
  <c r="EK92" i="1" s="1"/>
  <c r="DY20" i="1"/>
  <c r="EK20" i="1" s="1"/>
  <c r="DY111" i="1"/>
  <c r="EK111" i="1" s="1"/>
  <c r="DY73" i="1"/>
  <c r="EK73" i="1" s="1"/>
  <c r="DY40" i="1"/>
  <c r="EK40" i="1" s="1"/>
  <c r="DY21" i="1"/>
  <c r="EK21" i="1" s="1"/>
  <c r="DY85" i="1"/>
  <c r="EK85" i="1" s="1"/>
  <c r="DY32" i="1"/>
  <c r="EK32" i="1" s="1"/>
  <c r="DX57" i="1"/>
  <c r="EJ57" i="1" s="1"/>
  <c r="DY81" i="1"/>
  <c r="EK81" i="1" s="1"/>
  <c r="DY13" i="1"/>
  <c r="EK13" i="1" s="1"/>
  <c r="DY113" i="1"/>
  <c r="EK113" i="1" s="1"/>
  <c r="DX49" i="1"/>
  <c r="EJ49" i="1" s="1"/>
  <c r="DX71" i="1"/>
  <c r="EJ71" i="1" s="1"/>
  <c r="DX85" i="1"/>
  <c r="EJ85" i="1" s="1"/>
  <c r="DX103" i="1"/>
  <c r="EJ103" i="1" s="1"/>
  <c r="DX37" i="1"/>
  <c r="EJ37" i="1" s="1"/>
  <c r="DX32" i="1"/>
  <c r="EJ32" i="1" s="1"/>
  <c r="DX80" i="1"/>
  <c r="EJ80" i="1" s="1"/>
  <c r="DY86" i="1"/>
  <c r="EK86" i="1" s="1"/>
  <c r="DX35" i="1"/>
  <c r="EJ35" i="1" s="1"/>
  <c r="DX100" i="1"/>
  <c r="EJ100" i="1" s="1"/>
  <c r="DX92" i="1"/>
  <c r="EJ92" i="1" s="1"/>
  <c r="DX66" i="1"/>
  <c r="EJ66" i="1" s="1"/>
  <c r="DX62" i="1"/>
  <c r="EJ62" i="1" s="1"/>
  <c r="DX106" i="1"/>
  <c r="EJ106" i="1" s="1"/>
  <c r="DX29" i="1"/>
  <c r="EJ29" i="1" s="1"/>
  <c r="DX113" i="1"/>
  <c r="EJ113" i="1" s="1"/>
  <c r="DX21" i="1"/>
  <c r="EJ21" i="1" s="1"/>
  <c r="DX22" i="1"/>
  <c r="EJ22" i="1" s="1"/>
  <c r="DX63" i="1"/>
  <c r="EJ63" i="1" s="1"/>
  <c r="DX112" i="1"/>
  <c r="EJ112" i="1" s="1"/>
  <c r="DX54" i="1"/>
  <c r="EJ54" i="1" s="1"/>
  <c r="DY48" i="1"/>
  <c r="EK48" i="1" s="1"/>
  <c r="DY131" i="1"/>
  <c r="EK131" i="1" s="1"/>
  <c r="DY125" i="1"/>
  <c r="EK125" i="1" s="1"/>
  <c r="DY117" i="1"/>
  <c r="EK117" i="1" s="1"/>
  <c r="DX122" i="1"/>
  <c r="EJ122" i="1" s="1"/>
  <c r="DX130" i="1"/>
  <c r="EJ130" i="1" s="1"/>
  <c r="DY121" i="1"/>
  <c r="EK121" i="1" s="1"/>
  <c r="DX117" i="1"/>
  <c r="EJ117" i="1" s="1"/>
  <c r="DX129" i="1"/>
  <c r="EJ129" i="1" s="1"/>
  <c r="DY91" i="1"/>
  <c r="EK91" i="1" s="1"/>
  <c r="DX68" i="1"/>
  <c r="EJ68" i="1" s="1"/>
  <c r="DX82" i="1"/>
  <c r="EJ82" i="1" s="1"/>
  <c r="DX26" i="1"/>
  <c r="EJ26" i="1" s="1"/>
  <c r="DX10" i="1"/>
  <c r="EJ10" i="1" s="1"/>
  <c r="DX28" i="1"/>
  <c r="EJ28" i="1" s="1"/>
  <c r="DX11" i="1"/>
  <c r="EJ11" i="1" s="1"/>
  <c r="DX78" i="1"/>
  <c r="EJ78" i="1" s="1"/>
  <c r="DX95" i="1"/>
  <c r="EJ95" i="1" s="1"/>
  <c r="DX19" i="1"/>
  <c r="EJ19" i="1" s="1"/>
  <c r="DX67" i="1"/>
  <c r="EJ67" i="1" s="1"/>
  <c r="DX83" i="1"/>
  <c r="EJ83" i="1" s="1"/>
  <c r="DX58" i="1"/>
  <c r="EJ58" i="1" s="1"/>
  <c r="DX46" i="1"/>
  <c r="EJ46" i="1" s="1"/>
  <c r="DX114" i="1"/>
  <c r="EJ114" i="1" s="1"/>
  <c r="DX43" i="1"/>
  <c r="EJ43" i="1" s="1"/>
  <c r="DX6" i="1"/>
  <c r="EJ6" i="1" s="1"/>
  <c r="DX93" i="1"/>
  <c r="EJ93" i="1" s="1"/>
  <c r="DX31" i="1"/>
  <c r="EJ31" i="1" s="1"/>
  <c r="DX13" i="1"/>
  <c r="EJ13" i="1" s="1"/>
  <c r="DX7" i="1"/>
  <c r="EJ7" i="1" s="1"/>
  <c r="DX36" i="1"/>
  <c r="EJ36" i="1" s="1"/>
  <c r="DX9" i="1"/>
  <c r="EJ9" i="1" s="1"/>
  <c r="DX25" i="1"/>
  <c r="EJ25" i="1" s="1"/>
  <c r="DX23" i="1"/>
  <c r="EJ23" i="1" s="1"/>
  <c r="DX74" i="1"/>
  <c r="EJ74" i="1" s="1"/>
  <c r="DX33" i="1"/>
  <c r="EJ33" i="1" s="1"/>
  <c r="DX70" i="1"/>
  <c r="EJ70" i="1" s="1"/>
  <c r="DX75" i="1"/>
  <c r="EJ75" i="1" s="1"/>
  <c r="DX40" i="1"/>
  <c r="EJ40" i="1" s="1"/>
  <c r="DX59" i="1"/>
  <c r="EJ59" i="1" s="1"/>
  <c r="DX52" i="1"/>
  <c r="EJ52" i="1" s="1"/>
  <c r="DX17" i="1"/>
  <c r="EJ17" i="1" s="1"/>
  <c r="DX65" i="1"/>
  <c r="EJ65" i="1" s="1"/>
  <c r="DX69" i="1"/>
  <c r="EJ69" i="1" s="1"/>
  <c r="DX79" i="1"/>
  <c r="EJ79" i="1" s="1"/>
  <c r="DX44" i="1"/>
  <c r="EJ44" i="1" s="1"/>
  <c r="DX16" i="1"/>
  <c r="EJ16" i="1" s="1"/>
  <c r="DX34" i="1"/>
  <c r="EJ34" i="1" s="1"/>
  <c r="DX107" i="1"/>
  <c r="EJ107" i="1" s="1"/>
  <c r="DX101" i="1"/>
  <c r="EJ101" i="1" s="1"/>
  <c r="DX91" i="1"/>
  <c r="EJ91" i="1" s="1"/>
  <c r="DX97" i="1"/>
  <c r="EJ97" i="1" s="1"/>
  <c r="DX60" i="1"/>
  <c r="EJ60" i="1" s="1"/>
  <c r="DX115" i="1"/>
  <c r="EJ115" i="1" s="1"/>
  <c r="DX8" i="1"/>
  <c r="EJ8" i="1" s="1"/>
  <c r="DY122" i="1"/>
  <c r="EK122" i="1" s="1"/>
  <c r="DY130" i="1"/>
  <c r="EK130" i="1" s="1"/>
  <c r="DY116" i="1"/>
  <c r="EK116" i="1" s="1"/>
  <c r="DX127" i="1"/>
  <c r="EJ127" i="1" s="1"/>
  <c r="DX121" i="1"/>
  <c r="EJ121" i="1" s="1"/>
  <c r="DY123" i="1"/>
  <c r="EK123" i="1" s="1"/>
  <c r="DX120" i="1"/>
  <c r="EJ120" i="1" s="1"/>
  <c r="DX116" i="1"/>
  <c r="EJ116" i="1" s="1"/>
  <c r="DY128" i="1"/>
  <c r="EK128" i="1" s="1"/>
  <c r="DX125" i="1"/>
  <c r="EJ125" i="1" s="1"/>
  <c r="DX124" i="1"/>
  <c r="EJ124" i="1" s="1"/>
  <c r="DX119" i="1"/>
  <c r="EJ119" i="1" s="1"/>
  <c r="DX128" i="1"/>
  <c r="EJ128" i="1" s="1"/>
  <c r="DX118" i="1"/>
  <c r="EJ118" i="1" s="1"/>
  <c r="DY139" i="1"/>
  <c r="EK139" i="1" s="1"/>
  <c r="DY138" i="1"/>
  <c r="EK138" i="1" s="1"/>
  <c r="DY132" i="1"/>
  <c r="EK132" i="1" s="1"/>
  <c r="DX138" i="1"/>
  <c r="EJ138" i="1" s="1"/>
  <c r="DY140" i="1"/>
  <c r="EK140" i="1" s="1"/>
  <c r="DS3" i="1"/>
  <c r="AA3" i="7" l="1"/>
  <c r="EM63" i="8"/>
  <c r="AI63" i="9"/>
  <c r="EM5" i="8"/>
  <c r="AI5" i="9"/>
  <c r="AU5" i="9" s="1"/>
  <c r="BS5" i="9" s="1"/>
  <c r="EM22" i="8"/>
  <c r="AI22" i="9"/>
  <c r="EM108" i="8"/>
  <c r="AI108" i="9"/>
  <c r="AU108" i="9" s="1"/>
  <c r="BS108" i="9" s="1"/>
  <c r="EM140" i="8"/>
  <c r="AI140" i="9"/>
  <c r="AU140" i="9" s="1"/>
  <c r="BS140" i="9" s="1"/>
  <c r="EM103" i="8"/>
  <c r="AI103" i="9"/>
  <c r="AU103" i="9" s="1"/>
  <c r="BS103" i="9" s="1"/>
  <c r="EM6" i="8"/>
  <c r="AI6" i="9"/>
  <c r="AU6" i="9" s="1"/>
  <c r="BS6" i="9" s="1"/>
  <c r="EM12" i="8"/>
  <c r="AI12" i="9"/>
  <c r="AU12" i="9" s="1"/>
  <c r="BS12" i="9" s="1"/>
  <c r="EM54" i="8"/>
  <c r="AI54" i="9"/>
  <c r="AU54" i="9" s="1"/>
  <c r="BS54" i="9" s="1"/>
  <c r="EM131" i="8"/>
  <c r="AI131" i="9"/>
  <c r="AU131" i="9" s="1"/>
  <c r="BS131" i="9" s="1"/>
  <c r="EM93" i="8"/>
  <c r="AI93" i="9"/>
  <c r="AU93" i="9" s="1"/>
  <c r="BS93" i="9" s="1"/>
  <c r="EM132" i="8"/>
  <c r="AI132" i="9"/>
  <c r="AU132" i="9" s="1"/>
  <c r="BS132" i="9" s="1"/>
  <c r="EM122" i="8"/>
  <c r="AI122" i="9"/>
  <c r="EM42" i="8"/>
  <c r="AI42" i="9"/>
  <c r="EM28" i="8"/>
  <c r="AI28" i="9"/>
  <c r="AU28" i="9" s="1"/>
  <c r="BS28" i="9" s="1"/>
  <c r="EM65" i="8"/>
  <c r="AI65" i="9"/>
  <c r="AU65" i="9" s="1"/>
  <c r="BS65" i="9" s="1"/>
  <c r="EM141" i="8"/>
  <c r="AI141" i="9"/>
  <c r="AU141" i="9" s="1"/>
  <c r="BS141" i="9" s="1"/>
  <c r="EH103" i="8"/>
  <c r="AD103" i="9"/>
  <c r="AP103" i="9" s="1"/>
  <c r="BN103" i="9" s="1"/>
  <c r="EH134" i="8"/>
  <c r="AD134" i="9"/>
  <c r="AP134" i="9" s="1"/>
  <c r="BN134" i="9" s="1"/>
  <c r="EH92" i="8"/>
  <c r="AD92" i="9"/>
  <c r="AP92" i="9" s="1"/>
  <c r="BN92" i="9" s="1"/>
  <c r="EH91" i="8"/>
  <c r="AD91" i="9"/>
  <c r="AP91" i="9" s="1"/>
  <c r="BN91" i="9" s="1"/>
  <c r="EH39" i="8"/>
  <c r="AD39" i="9"/>
  <c r="AP39" i="9" s="1"/>
  <c r="BN39" i="9" s="1"/>
  <c r="EH130" i="8"/>
  <c r="AD130" i="9"/>
  <c r="AP130" i="9" s="1"/>
  <c r="BN130" i="9" s="1"/>
  <c r="EH61" i="8"/>
  <c r="AD61" i="9"/>
  <c r="AP61" i="9" s="1"/>
  <c r="BN61" i="9" s="1"/>
  <c r="EH17" i="8"/>
  <c r="AD17" i="9"/>
  <c r="AP17" i="9" s="1"/>
  <c r="BN17" i="9" s="1"/>
  <c r="EH127" i="8"/>
  <c r="AD127" i="9"/>
  <c r="AP127" i="9" s="1"/>
  <c r="BN127" i="9" s="1"/>
  <c r="EH139" i="8"/>
  <c r="AD139" i="9"/>
  <c r="AP139" i="9" s="1"/>
  <c r="BN139" i="9" s="1"/>
  <c r="EH136" i="8"/>
  <c r="AD136" i="9"/>
  <c r="AP136" i="9" s="1"/>
  <c r="BN136" i="9" s="1"/>
  <c r="EH42" i="8"/>
  <c r="AD42" i="9"/>
  <c r="AP42" i="9" s="1"/>
  <c r="BN42" i="9" s="1"/>
  <c r="EH56" i="8"/>
  <c r="AD56" i="9"/>
  <c r="AP56" i="9" s="1"/>
  <c r="BN56" i="9" s="1"/>
  <c r="EH117" i="8"/>
  <c r="AD117" i="9"/>
  <c r="AP117" i="9" s="1"/>
  <c r="BN117" i="9" s="1"/>
  <c r="EH115" i="8"/>
  <c r="AD115" i="9"/>
  <c r="AP115" i="9" s="1"/>
  <c r="BN115" i="9" s="1"/>
  <c r="EH70" i="8"/>
  <c r="AD70" i="9"/>
  <c r="AP70" i="9" s="1"/>
  <c r="BN70" i="9" s="1"/>
  <c r="EL80" i="8"/>
  <c r="AH80" i="9"/>
  <c r="AT80" i="9" s="1"/>
  <c r="BR80" i="9" s="1"/>
  <c r="EL110" i="8"/>
  <c r="AH110" i="9"/>
  <c r="AT110" i="9" s="1"/>
  <c r="BR110" i="9" s="1"/>
  <c r="EL141" i="8"/>
  <c r="AH141" i="9"/>
  <c r="AT141" i="9" s="1"/>
  <c r="BR141" i="9" s="1"/>
  <c r="EL36" i="8"/>
  <c r="AH36" i="9"/>
  <c r="AT36" i="9" s="1"/>
  <c r="BR36" i="9" s="1"/>
  <c r="EL88" i="8"/>
  <c r="AH88" i="9"/>
  <c r="AT88" i="9" s="1"/>
  <c r="BR88" i="9" s="1"/>
  <c r="EL40" i="8"/>
  <c r="AH40" i="9"/>
  <c r="AT40" i="9" s="1"/>
  <c r="BR40" i="9" s="1"/>
  <c r="EL117" i="8"/>
  <c r="AH117" i="9"/>
  <c r="AT117" i="9" s="1"/>
  <c r="BR117" i="9" s="1"/>
  <c r="EL94" i="8"/>
  <c r="AH94" i="9"/>
  <c r="AT94" i="9" s="1"/>
  <c r="BR94" i="9" s="1"/>
  <c r="EL130" i="8"/>
  <c r="AH130" i="9"/>
  <c r="EL89" i="8"/>
  <c r="AH89" i="9"/>
  <c r="AT89" i="9" s="1"/>
  <c r="BR89" i="9" s="1"/>
  <c r="EL60" i="8"/>
  <c r="AH60" i="9"/>
  <c r="AT60" i="9" s="1"/>
  <c r="BR60" i="9" s="1"/>
  <c r="EL47" i="8"/>
  <c r="AH47" i="9"/>
  <c r="EL44" i="8"/>
  <c r="AH44" i="9"/>
  <c r="AT44" i="9" s="1"/>
  <c r="BR44" i="9" s="1"/>
  <c r="EL93" i="8"/>
  <c r="AH93" i="9"/>
  <c r="AT93" i="9" s="1"/>
  <c r="BR93" i="9" s="1"/>
  <c r="EL86" i="8"/>
  <c r="AH86" i="9"/>
  <c r="AT86" i="9" s="1"/>
  <c r="BR86" i="9" s="1"/>
  <c r="EL32" i="8"/>
  <c r="AH32" i="9"/>
  <c r="AT32" i="9" s="1"/>
  <c r="BR32" i="9" s="1"/>
  <c r="EL123" i="8"/>
  <c r="AH123" i="9"/>
  <c r="AT123" i="9" s="1"/>
  <c r="BR123" i="9" s="1"/>
  <c r="EO120" i="8"/>
  <c r="AK120" i="9"/>
  <c r="EO36" i="8"/>
  <c r="AK36" i="9"/>
  <c r="AW36" i="9" s="1"/>
  <c r="BU36" i="9" s="1"/>
  <c r="EO13" i="8"/>
  <c r="AK13" i="9"/>
  <c r="EO127" i="8"/>
  <c r="AK127" i="9"/>
  <c r="AW127" i="9" s="1"/>
  <c r="BU127" i="9" s="1"/>
  <c r="EO46" i="8"/>
  <c r="AK46" i="9"/>
  <c r="AW46" i="9" s="1"/>
  <c r="BU46" i="9" s="1"/>
  <c r="EO70" i="8"/>
  <c r="AK70" i="9"/>
  <c r="AW70" i="9" s="1"/>
  <c r="BU70" i="9" s="1"/>
  <c r="EO42" i="8"/>
  <c r="AK42" i="9"/>
  <c r="AW42" i="9" s="1"/>
  <c r="BU42" i="9" s="1"/>
  <c r="EO134" i="8"/>
  <c r="AK134" i="9"/>
  <c r="AW134" i="9" s="1"/>
  <c r="BU134" i="9" s="1"/>
  <c r="EO34" i="8"/>
  <c r="AK34" i="9"/>
  <c r="AW34" i="9" s="1"/>
  <c r="BU34" i="9" s="1"/>
  <c r="EO55" i="8"/>
  <c r="AK55" i="9"/>
  <c r="AW55" i="9" s="1"/>
  <c r="BU55" i="9" s="1"/>
  <c r="EO17" i="8"/>
  <c r="AK17" i="9"/>
  <c r="AW17" i="9" s="1"/>
  <c r="BU17" i="9" s="1"/>
  <c r="EO93" i="8"/>
  <c r="AK93" i="9"/>
  <c r="AW93" i="9" s="1"/>
  <c r="BU93" i="9" s="1"/>
  <c r="EO135" i="8"/>
  <c r="AK135" i="9"/>
  <c r="AW135" i="9" s="1"/>
  <c r="BU135" i="9" s="1"/>
  <c r="EO99" i="8"/>
  <c r="AK99" i="9"/>
  <c r="AW99" i="9" s="1"/>
  <c r="BU99" i="9" s="1"/>
  <c r="EO29" i="8"/>
  <c r="AK29" i="9"/>
  <c r="AW29" i="9" s="1"/>
  <c r="BU29" i="9" s="1"/>
  <c r="EO78" i="8"/>
  <c r="AK78" i="9"/>
  <c r="EO80" i="8"/>
  <c r="AK80" i="9"/>
  <c r="AW80" i="9" s="1"/>
  <c r="BU80" i="9" s="1"/>
  <c r="EO90" i="8"/>
  <c r="AK90" i="9"/>
  <c r="AW90" i="9" s="1"/>
  <c r="BU90" i="9" s="1"/>
  <c r="EK78" i="8"/>
  <c r="AG78" i="9"/>
  <c r="EK87" i="8"/>
  <c r="AG87" i="9"/>
  <c r="AS87" i="9" s="1"/>
  <c r="BQ87" i="9" s="1"/>
  <c r="EK28" i="8"/>
  <c r="AG28" i="9"/>
  <c r="AS28" i="9" s="1"/>
  <c r="BQ28" i="9" s="1"/>
  <c r="EK85" i="8"/>
  <c r="AG85" i="9"/>
  <c r="AS85" i="9" s="1"/>
  <c r="BQ85" i="9" s="1"/>
  <c r="EK111" i="8"/>
  <c r="AG111" i="9"/>
  <c r="AS111" i="9" s="1"/>
  <c r="BQ111" i="9" s="1"/>
  <c r="EK108" i="8"/>
  <c r="AG108" i="9"/>
  <c r="AS108" i="9" s="1"/>
  <c r="BQ108" i="9" s="1"/>
  <c r="EK92" i="8"/>
  <c r="AG92" i="9"/>
  <c r="AS92" i="9" s="1"/>
  <c r="BQ92" i="9" s="1"/>
  <c r="EK41" i="8"/>
  <c r="AG41" i="9"/>
  <c r="AS41" i="9" s="1"/>
  <c r="BQ41" i="9" s="1"/>
  <c r="EK107" i="8"/>
  <c r="AG107" i="9"/>
  <c r="AS107" i="9" s="1"/>
  <c r="BQ107" i="9" s="1"/>
  <c r="EK136" i="8"/>
  <c r="AG136" i="9"/>
  <c r="AS136" i="9" s="1"/>
  <c r="BQ136" i="9" s="1"/>
  <c r="EK12" i="8"/>
  <c r="AG12" i="9"/>
  <c r="AS12" i="9" s="1"/>
  <c r="BQ12" i="9" s="1"/>
  <c r="EK102" i="8"/>
  <c r="AG102" i="9"/>
  <c r="AS102" i="9" s="1"/>
  <c r="BQ102" i="9" s="1"/>
  <c r="EK120" i="8"/>
  <c r="AG120" i="9"/>
  <c r="AS120" i="9" s="1"/>
  <c r="BQ120" i="9" s="1"/>
  <c r="EK63" i="8"/>
  <c r="AG63" i="9"/>
  <c r="AS63" i="9" s="1"/>
  <c r="BQ63" i="9" s="1"/>
  <c r="EK140" i="8"/>
  <c r="AG140" i="9"/>
  <c r="AS140" i="9" s="1"/>
  <c r="BQ140" i="9" s="1"/>
  <c r="EK81" i="8"/>
  <c r="AG81" i="9"/>
  <c r="AS81" i="9" s="1"/>
  <c r="BQ81" i="9" s="1"/>
  <c r="EK105" i="8"/>
  <c r="AG105" i="9"/>
  <c r="AS105" i="9" s="1"/>
  <c r="BQ105" i="9" s="1"/>
  <c r="EG106" i="8"/>
  <c r="AC106" i="9"/>
  <c r="AO106" i="9" s="1"/>
  <c r="BM106" i="9" s="1"/>
  <c r="EG64" i="8"/>
  <c r="AC64" i="9"/>
  <c r="AO64" i="9" s="1"/>
  <c r="BM64" i="9" s="1"/>
  <c r="EG66" i="8"/>
  <c r="AC66" i="9"/>
  <c r="AO66" i="9" s="1"/>
  <c r="BM66" i="9" s="1"/>
  <c r="EG30" i="8"/>
  <c r="AC30" i="9"/>
  <c r="AO30" i="9" s="1"/>
  <c r="BM30" i="9" s="1"/>
  <c r="EG137" i="8"/>
  <c r="AC137" i="9"/>
  <c r="AO137" i="9" s="1"/>
  <c r="BM137" i="9" s="1"/>
  <c r="EG43" i="8"/>
  <c r="AC43" i="9"/>
  <c r="AO43" i="9" s="1"/>
  <c r="BM43" i="9" s="1"/>
  <c r="EG19" i="8"/>
  <c r="AC19" i="9"/>
  <c r="AO19" i="9" s="1"/>
  <c r="BM19" i="9" s="1"/>
  <c r="EG127" i="8"/>
  <c r="AC127" i="9"/>
  <c r="AO127" i="9" s="1"/>
  <c r="BM127" i="9" s="1"/>
  <c r="EG120" i="8"/>
  <c r="AC120" i="9"/>
  <c r="AO120" i="9" s="1"/>
  <c r="BM120" i="9" s="1"/>
  <c r="EG132" i="8"/>
  <c r="AC132" i="9"/>
  <c r="AO132" i="9" s="1"/>
  <c r="BM132" i="9" s="1"/>
  <c r="EG38" i="8"/>
  <c r="AC38" i="9"/>
  <c r="AO38" i="9" s="1"/>
  <c r="BM38" i="9" s="1"/>
  <c r="EG107" i="8"/>
  <c r="AC107" i="9"/>
  <c r="AO107" i="9" s="1"/>
  <c r="BM107" i="9" s="1"/>
  <c r="EG31" i="8"/>
  <c r="AC31" i="9"/>
  <c r="AO31" i="9" s="1"/>
  <c r="BM31" i="9" s="1"/>
  <c r="EG15" i="8"/>
  <c r="AC15" i="9"/>
  <c r="AO15" i="9" s="1"/>
  <c r="BM15" i="9" s="1"/>
  <c r="EG119" i="8"/>
  <c r="AC119" i="9"/>
  <c r="AO119" i="9" s="1"/>
  <c r="BM119" i="9" s="1"/>
  <c r="EG111" i="8"/>
  <c r="AC111" i="9"/>
  <c r="AO111" i="9" s="1"/>
  <c r="BM111" i="9" s="1"/>
  <c r="EG69" i="8"/>
  <c r="AC69" i="9"/>
  <c r="AO69" i="9" s="1"/>
  <c r="BM69" i="9" s="1"/>
  <c r="ER123" i="8"/>
  <c r="AN123" i="9"/>
  <c r="AZ123" i="9" s="1"/>
  <c r="BX123" i="9" s="1"/>
  <c r="ER121" i="8"/>
  <c r="AN121" i="9"/>
  <c r="AZ121" i="9" s="1"/>
  <c r="BX121" i="9" s="1"/>
  <c r="ER19" i="8"/>
  <c r="AN19" i="9"/>
  <c r="AZ19" i="9" s="1"/>
  <c r="BX19" i="9" s="1"/>
  <c r="ER90" i="8"/>
  <c r="AN90" i="9"/>
  <c r="AZ90" i="9" s="1"/>
  <c r="BX90" i="9" s="1"/>
  <c r="ER47" i="8"/>
  <c r="AN47" i="9"/>
  <c r="AZ47" i="9" s="1"/>
  <c r="BX47" i="9" s="1"/>
  <c r="ER141" i="8"/>
  <c r="AN141" i="9"/>
  <c r="AZ141" i="9" s="1"/>
  <c r="BX141" i="9" s="1"/>
  <c r="ER83" i="8"/>
  <c r="AN83" i="9"/>
  <c r="AZ83" i="9" s="1"/>
  <c r="BX83" i="9" s="1"/>
  <c r="ER82" i="8"/>
  <c r="AN82" i="9"/>
  <c r="AZ82" i="9" s="1"/>
  <c r="BX82" i="9" s="1"/>
  <c r="ER126" i="8"/>
  <c r="AN126" i="9"/>
  <c r="AZ126" i="9" s="1"/>
  <c r="BX126" i="9" s="1"/>
  <c r="ER136" i="8"/>
  <c r="AN136" i="9"/>
  <c r="AZ136" i="9" s="1"/>
  <c r="BX136" i="9" s="1"/>
  <c r="ER31" i="8"/>
  <c r="AN31" i="9"/>
  <c r="AZ31" i="9" s="1"/>
  <c r="BX31" i="9" s="1"/>
  <c r="ER10" i="8"/>
  <c r="AN10" i="9"/>
  <c r="AZ10" i="9" s="1"/>
  <c r="BX10" i="9" s="1"/>
  <c r="ER15" i="8"/>
  <c r="AN15" i="9"/>
  <c r="AZ15" i="9" s="1"/>
  <c r="BX15" i="9" s="1"/>
  <c r="ER7" i="8"/>
  <c r="AN7" i="9"/>
  <c r="AZ7" i="9" s="1"/>
  <c r="BX7" i="9" s="1"/>
  <c r="ER134" i="8"/>
  <c r="AN134" i="9"/>
  <c r="AZ134" i="9" s="1"/>
  <c r="BX134" i="9" s="1"/>
  <c r="ER65" i="8"/>
  <c r="AN65" i="9"/>
  <c r="AZ65" i="9" s="1"/>
  <c r="BX65" i="9" s="1"/>
  <c r="ER51" i="8"/>
  <c r="AN51" i="9"/>
  <c r="AZ51" i="9" s="1"/>
  <c r="BX51" i="9" s="1"/>
  <c r="EN9" i="8"/>
  <c r="AJ9" i="9"/>
  <c r="AV9" i="9" s="1"/>
  <c r="BT9" i="9" s="1"/>
  <c r="EN91" i="8"/>
  <c r="AJ91" i="9"/>
  <c r="AV91" i="9" s="1"/>
  <c r="BT91" i="9" s="1"/>
  <c r="EN55" i="8"/>
  <c r="AJ55" i="9"/>
  <c r="AV55" i="9" s="1"/>
  <c r="BT55" i="9" s="1"/>
  <c r="EN120" i="8"/>
  <c r="AJ120" i="9"/>
  <c r="AV120" i="9" s="1"/>
  <c r="BT120" i="9" s="1"/>
  <c r="EN135" i="8"/>
  <c r="AJ135" i="9"/>
  <c r="AV135" i="9" s="1"/>
  <c r="BT135" i="9" s="1"/>
  <c r="EN83" i="8"/>
  <c r="AJ83" i="9"/>
  <c r="AV83" i="9" s="1"/>
  <c r="BT83" i="9" s="1"/>
  <c r="EN97" i="8"/>
  <c r="AJ97" i="9"/>
  <c r="AV97" i="9" s="1"/>
  <c r="BT97" i="9" s="1"/>
  <c r="EN129" i="8"/>
  <c r="AJ129" i="9"/>
  <c r="AV129" i="9" s="1"/>
  <c r="BT129" i="9" s="1"/>
  <c r="EN26" i="8"/>
  <c r="AJ26" i="9"/>
  <c r="AV26" i="9" s="1"/>
  <c r="BT26" i="9" s="1"/>
  <c r="EN25" i="8"/>
  <c r="AJ25" i="9"/>
  <c r="AV25" i="9" s="1"/>
  <c r="BT25" i="9" s="1"/>
  <c r="EN35" i="8"/>
  <c r="AJ35" i="9"/>
  <c r="AV35" i="9" s="1"/>
  <c r="BT35" i="9" s="1"/>
  <c r="EN50" i="8"/>
  <c r="AJ50" i="9"/>
  <c r="AV50" i="9" s="1"/>
  <c r="BT50" i="9" s="1"/>
  <c r="EN39" i="8"/>
  <c r="AJ39" i="9"/>
  <c r="AV39" i="9" s="1"/>
  <c r="BT39" i="9" s="1"/>
  <c r="EN22" i="8"/>
  <c r="AJ22" i="9"/>
  <c r="AV22" i="9" s="1"/>
  <c r="BT22" i="9" s="1"/>
  <c r="EN79" i="8"/>
  <c r="AJ79" i="9"/>
  <c r="AV79" i="9" s="1"/>
  <c r="BT79" i="9" s="1"/>
  <c r="EN20" i="8"/>
  <c r="AJ20" i="9"/>
  <c r="AV20" i="9" s="1"/>
  <c r="BT20" i="9" s="1"/>
  <c r="EN127" i="8"/>
  <c r="AJ127" i="9"/>
  <c r="AV127" i="9" s="1"/>
  <c r="BT127" i="9" s="1"/>
  <c r="EJ58" i="8"/>
  <c r="AF58" i="9"/>
  <c r="AR58" i="9" s="1"/>
  <c r="BP58" i="9" s="1"/>
  <c r="EJ15" i="8"/>
  <c r="AF15" i="9"/>
  <c r="AR15" i="9" s="1"/>
  <c r="BP15" i="9" s="1"/>
  <c r="EJ141" i="8"/>
  <c r="AF141" i="9"/>
  <c r="AR141" i="9" s="1"/>
  <c r="BP141" i="9" s="1"/>
  <c r="EJ78" i="8"/>
  <c r="AF78" i="9"/>
  <c r="AR78" i="9" s="1"/>
  <c r="BP78" i="9" s="1"/>
  <c r="EJ62" i="8"/>
  <c r="AF62" i="9"/>
  <c r="AR62" i="9" s="1"/>
  <c r="BP62" i="9" s="1"/>
  <c r="EJ138" i="8"/>
  <c r="AF138" i="9"/>
  <c r="AR138" i="9" s="1"/>
  <c r="BP138" i="9" s="1"/>
  <c r="EJ133" i="8"/>
  <c r="AF133" i="9"/>
  <c r="AR133" i="9" s="1"/>
  <c r="BP133" i="9" s="1"/>
  <c r="EJ91" i="8"/>
  <c r="AF91" i="9"/>
  <c r="AR91" i="9" s="1"/>
  <c r="BP91" i="9" s="1"/>
  <c r="EJ45" i="8"/>
  <c r="AF45" i="9"/>
  <c r="AR45" i="9" s="1"/>
  <c r="BP45" i="9" s="1"/>
  <c r="EJ9" i="8"/>
  <c r="AF9" i="9"/>
  <c r="AR9" i="9" s="1"/>
  <c r="BP9" i="9" s="1"/>
  <c r="EJ79" i="8"/>
  <c r="AF79" i="9"/>
  <c r="AR79" i="9" s="1"/>
  <c r="BP79" i="9" s="1"/>
  <c r="EJ6" i="8"/>
  <c r="AF6" i="9"/>
  <c r="AR6" i="9" s="1"/>
  <c r="BP6" i="9" s="1"/>
  <c r="EJ101" i="8"/>
  <c r="AF101" i="9"/>
  <c r="AR101" i="9" s="1"/>
  <c r="BP101" i="9" s="1"/>
  <c r="EJ103" i="8"/>
  <c r="AF103" i="9"/>
  <c r="AR103" i="9" s="1"/>
  <c r="BP103" i="9" s="1"/>
  <c r="EJ53" i="8"/>
  <c r="AF53" i="9"/>
  <c r="AR53" i="9" s="1"/>
  <c r="BP53" i="9" s="1"/>
  <c r="EJ109" i="8"/>
  <c r="AF109" i="9"/>
  <c r="AR109" i="9" s="1"/>
  <c r="BP109" i="9" s="1"/>
  <c r="EJ11" i="8"/>
  <c r="AF11" i="9"/>
  <c r="AR11" i="9" s="1"/>
  <c r="BP11" i="9" s="1"/>
  <c r="EQ86" i="8"/>
  <c r="AM86" i="9"/>
  <c r="AY86" i="9" s="1"/>
  <c r="BW86" i="9" s="1"/>
  <c r="EQ65" i="8"/>
  <c r="AM65" i="9"/>
  <c r="AY65" i="9" s="1"/>
  <c r="BW65" i="9" s="1"/>
  <c r="EQ79" i="8"/>
  <c r="AM79" i="9"/>
  <c r="AY79" i="9" s="1"/>
  <c r="BW79" i="9" s="1"/>
  <c r="EQ124" i="8"/>
  <c r="AM124" i="9"/>
  <c r="AY124" i="9" s="1"/>
  <c r="BW124" i="9" s="1"/>
  <c r="EQ27" i="8"/>
  <c r="AM27" i="9"/>
  <c r="AY27" i="9" s="1"/>
  <c r="BW27" i="9" s="1"/>
  <c r="EQ23" i="8"/>
  <c r="AM23" i="9"/>
  <c r="AY23" i="9" s="1"/>
  <c r="BW23" i="9" s="1"/>
  <c r="EQ71" i="8"/>
  <c r="AM71" i="9"/>
  <c r="AY71" i="9" s="1"/>
  <c r="BW71" i="9" s="1"/>
  <c r="EQ76" i="8"/>
  <c r="AM76" i="9"/>
  <c r="AY76" i="9" s="1"/>
  <c r="BW76" i="9" s="1"/>
  <c r="EQ141" i="8"/>
  <c r="AM141" i="9"/>
  <c r="AY141" i="9" s="1"/>
  <c r="BW141" i="9" s="1"/>
  <c r="EQ54" i="8"/>
  <c r="AM54" i="9"/>
  <c r="AY54" i="9" s="1"/>
  <c r="BW54" i="9" s="1"/>
  <c r="EQ59" i="8"/>
  <c r="AM59" i="9"/>
  <c r="AY59" i="9" s="1"/>
  <c r="BW59" i="9" s="1"/>
  <c r="EQ80" i="8"/>
  <c r="AM80" i="9"/>
  <c r="AY80" i="9" s="1"/>
  <c r="BW80" i="9" s="1"/>
  <c r="EQ14" i="8"/>
  <c r="AM14" i="9"/>
  <c r="AY14" i="9" s="1"/>
  <c r="BW14" i="9" s="1"/>
  <c r="EQ20" i="8"/>
  <c r="AM20" i="9"/>
  <c r="AY20" i="9" s="1"/>
  <c r="BW20" i="9" s="1"/>
  <c r="EQ69" i="8"/>
  <c r="AM69" i="9"/>
  <c r="AY69" i="9" s="1"/>
  <c r="BW69" i="9" s="1"/>
  <c r="EQ19" i="8"/>
  <c r="AM19" i="9"/>
  <c r="AY19" i="9" s="1"/>
  <c r="BW19" i="9" s="1"/>
  <c r="EI50" i="8"/>
  <c r="AE50" i="9"/>
  <c r="AQ50" i="9" s="1"/>
  <c r="BO50" i="9" s="1"/>
  <c r="EI116" i="8"/>
  <c r="AE116" i="9"/>
  <c r="AQ116" i="9" s="1"/>
  <c r="BO116" i="9" s="1"/>
  <c r="EI128" i="8"/>
  <c r="AE128" i="9"/>
  <c r="AQ128" i="9" s="1"/>
  <c r="BO128" i="9" s="1"/>
  <c r="EI71" i="8"/>
  <c r="AE71" i="9"/>
  <c r="AQ71" i="9" s="1"/>
  <c r="BO71" i="9" s="1"/>
  <c r="EI53" i="8"/>
  <c r="AE53" i="9"/>
  <c r="AQ53" i="9" s="1"/>
  <c r="BO53" i="9" s="1"/>
  <c r="EI30" i="8"/>
  <c r="AE30" i="9"/>
  <c r="AQ30" i="9" s="1"/>
  <c r="BO30" i="9" s="1"/>
  <c r="EI126" i="8"/>
  <c r="AE126" i="9"/>
  <c r="AQ126" i="9" s="1"/>
  <c r="BO126" i="9" s="1"/>
  <c r="EI114" i="8"/>
  <c r="AE114" i="9"/>
  <c r="AQ114" i="9" s="1"/>
  <c r="BO114" i="9" s="1"/>
  <c r="EI72" i="8"/>
  <c r="AE72" i="9"/>
  <c r="AQ72" i="9" s="1"/>
  <c r="BO72" i="9" s="1"/>
  <c r="EI5" i="8"/>
  <c r="AE5" i="9"/>
  <c r="AQ5" i="9" s="1"/>
  <c r="BO5" i="9" s="1"/>
  <c r="EI62" i="8"/>
  <c r="AE62" i="9"/>
  <c r="AQ62" i="9" s="1"/>
  <c r="BO62" i="9" s="1"/>
  <c r="EI137" i="8"/>
  <c r="AE137" i="9"/>
  <c r="AQ137" i="9" s="1"/>
  <c r="BO137" i="9" s="1"/>
  <c r="EI87" i="8"/>
  <c r="AE87" i="9"/>
  <c r="AQ87" i="9" s="1"/>
  <c r="BO87" i="9" s="1"/>
  <c r="EI124" i="8"/>
  <c r="AE124" i="9"/>
  <c r="AQ124" i="9" s="1"/>
  <c r="BO124" i="9" s="1"/>
  <c r="EI95" i="8"/>
  <c r="AE95" i="9"/>
  <c r="AQ95" i="9" s="1"/>
  <c r="BO95" i="9" s="1"/>
  <c r="EI140" i="8"/>
  <c r="AE140" i="9"/>
  <c r="AQ140" i="9" s="1"/>
  <c r="BO140" i="9" s="1"/>
  <c r="EI93" i="8"/>
  <c r="AE93" i="9"/>
  <c r="AQ93" i="9" s="1"/>
  <c r="BO93" i="9" s="1"/>
  <c r="EP60" i="8"/>
  <c r="AL60" i="9"/>
  <c r="AX60" i="9" s="1"/>
  <c r="BV60" i="9" s="1"/>
  <c r="EP27" i="8"/>
  <c r="AL27" i="9"/>
  <c r="AX27" i="9" s="1"/>
  <c r="BV27" i="9" s="1"/>
  <c r="EP128" i="8"/>
  <c r="AL128" i="9"/>
  <c r="AX128" i="9" s="1"/>
  <c r="BV128" i="9" s="1"/>
  <c r="EP49" i="8"/>
  <c r="AL49" i="9"/>
  <c r="AX49" i="9" s="1"/>
  <c r="BV49" i="9" s="1"/>
  <c r="EP58" i="8"/>
  <c r="AL58" i="9"/>
  <c r="AX58" i="9" s="1"/>
  <c r="BV58" i="9" s="1"/>
  <c r="EP76" i="8"/>
  <c r="AL76" i="9"/>
  <c r="AX76" i="9" s="1"/>
  <c r="BV76" i="9" s="1"/>
  <c r="EP132" i="8"/>
  <c r="AL132" i="9"/>
  <c r="AX132" i="9" s="1"/>
  <c r="BV132" i="9" s="1"/>
  <c r="EP97" i="8"/>
  <c r="AL97" i="9"/>
  <c r="AX97" i="9" s="1"/>
  <c r="BV97" i="9" s="1"/>
  <c r="EP54" i="8"/>
  <c r="AL54" i="9"/>
  <c r="AX54" i="9" s="1"/>
  <c r="BV54" i="9" s="1"/>
  <c r="EP127" i="8"/>
  <c r="AL127" i="9"/>
  <c r="AX127" i="9" s="1"/>
  <c r="BV127" i="9" s="1"/>
  <c r="EP28" i="8"/>
  <c r="AL28" i="9"/>
  <c r="AX28" i="9" s="1"/>
  <c r="BV28" i="9" s="1"/>
  <c r="EP108" i="8"/>
  <c r="AL108" i="9"/>
  <c r="AX108" i="9" s="1"/>
  <c r="BV108" i="9" s="1"/>
  <c r="EP118" i="8"/>
  <c r="AL118" i="9"/>
  <c r="AX118" i="9" s="1"/>
  <c r="BV118" i="9" s="1"/>
  <c r="EP7" i="8"/>
  <c r="AL7" i="9"/>
  <c r="AX7" i="9" s="1"/>
  <c r="BV7" i="9" s="1"/>
  <c r="EP63" i="8"/>
  <c r="AL63" i="9"/>
  <c r="AX63" i="9" s="1"/>
  <c r="BV63" i="9" s="1"/>
  <c r="EP109" i="8"/>
  <c r="AL109" i="9"/>
  <c r="AX109" i="9" s="1"/>
  <c r="BV109" i="9" s="1"/>
  <c r="EP66" i="8"/>
  <c r="AL66" i="9"/>
  <c r="AX66" i="9" s="1"/>
  <c r="BV66" i="9" s="1"/>
  <c r="EP15" i="8"/>
  <c r="AL15" i="9"/>
  <c r="AX15" i="9" s="1"/>
  <c r="BV15" i="9" s="1"/>
  <c r="EM116" i="8"/>
  <c r="AI116" i="9"/>
  <c r="AU116" i="9" s="1"/>
  <c r="BS116" i="9" s="1"/>
  <c r="EM120" i="8"/>
  <c r="AI120" i="9"/>
  <c r="AU120" i="9" s="1"/>
  <c r="BS120" i="9" s="1"/>
  <c r="EM134" i="8"/>
  <c r="AI134" i="9"/>
  <c r="AU134" i="9" s="1"/>
  <c r="BS134" i="9" s="1"/>
  <c r="EM56" i="8"/>
  <c r="AI56" i="9"/>
  <c r="AU56" i="9" s="1"/>
  <c r="BS56" i="9" s="1"/>
  <c r="EM88" i="8"/>
  <c r="AI88" i="9"/>
  <c r="AU88" i="9" s="1"/>
  <c r="BS88" i="9" s="1"/>
  <c r="EM96" i="8"/>
  <c r="AI96" i="9"/>
  <c r="AU96" i="9" s="1"/>
  <c r="BS96" i="9" s="1"/>
  <c r="EM37" i="8"/>
  <c r="AI37" i="9"/>
  <c r="AU37" i="9" s="1"/>
  <c r="BS37" i="9" s="1"/>
  <c r="EM118" i="8"/>
  <c r="AI118" i="9"/>
  <c r="AU118" i="9" s="1"/>
  <c r="BS118" i="9" s="1"/>
  <c r="EM55" i="8"/>
  <c r="AI55" i="9"/>
  <c r="AU55" i="9" s="1"/>
  <c r="BS55" i="9" s="1"/>
  <c r="EM98" i="8"/>
  <c r="AI98" i="9"/>
  <c r="AU98" i="9" s="1"/>
  <c r="BS98" i="9" s="1"/>
  <c r="EM121" i="8"/>
  <c r="AI121" i="9"/>
  <c r="AU121" i="9" s="1"/>
  <c r="BS121" i="9" s="1"/>
  <c r="EM101" i="8"/>
  <c r="AI101" i="9"/>
  <c r="AU101" i="9" s="1"/>
  <c r="BS101" i="9" s="1"/>
  <c r="EM16" i="8"/>
  <c r="AI16" i="9"/>
  <c r="AU16" i="9" s="1"/>
  <c r="BS16" i="9" s="1"/>
  <c r="EM51" i="8"/>
  <c r="AI51" i="9"/>
  <c r="AU51" i="9" s="1"/>
  <c r="BS51" i="9" s="1"/>
  <c r="EM17" i="8"/>
  <c r="AI17" i="9"/>
  <c r="AU17" i="9" s="1"/>
  <c r="BS17" i="9" s="1"/>
  <c r="EM91" i="8"/>
  <c r="AI91" i="9"/>
  <c r="AU91" i="9" s="1"/>
  <c r="BS91" i="9" s="1"/>
  <c r="EH58" i="8"/>
  <c r="AD58" i="9"/>
  <c r="AP58" i="9" s="1"/>
  <c r="BN58" i="9" s="1"/>
  <c r="EH121" i="8"/>
  <c r="AD121" i="9"/>
  <c r="AP121" i="9" s="1"/>
  <c r="BN121" i="9" s="1"/>
  <c r="EH68" i="8"/>
  <c r="AD68" i="9"/>
  <c r="AP68" i="9" s="1"/>
  <c r="BN68" i="9" s="1"/>
  <c r="EH40" i="8"/>
  <c r="AD40" i="9"/>
  <c r="AP40" i="9" s="1"/>
  <c r="BN40" i="9" s="1"/>
  <c r="EH138" i="8"/>
  <c r="AD138" i="9"/>
  <c r="AP138" i="9" s="1"/>
  <c r="BN138" i="9" s="1"/>
  <c r="EH111" i="8"/>
  <c r="AD111" i="9"/>
  <c r="AP111" i="9" s="1"/>
  <c r="BN111" i="9" s="1"/>
  <c r="EH43" i="8"/>
  <c r="AD43" i="9"/>
  <c r="AP43" i="9" s="1"/>
  <c r="BN43" i="9" s="1"/>
  <c r="EH135" i="8"/>
  <c r="AD135" i="9"/>
  <c r="AP135" i="9" s="1"/>
  <c r="BN135" i="9" s="1"/>
  <c r="EH26" i="8"/>
  <c r="AD26" i="9"/>
  <c r="AP26" i="9" s="1"/>
  <c r="BN26" i="9" s="1"/>
  <c r="EH120" i="8"/>
  <c r="AD120" i="9"/>
  <c r="AP120" i="9" s="1"/>
  <c r="BN120" i="9" s="1"/>
  <c r="EH45" i="8"/>
  <c r="AD45" i="9"/>
  <c r="AP45" i="9" s="1"/>
  <c r="BN45" i="9" s="1"/>
  <c r="EH110" i="8"/>
  <c r="AD110" i="9"/>
  <c r="AP110" i="9" s="1"/>
  <c r="BN110" i="9" s="1"/>
  <c r="EH30" i="8"/>
  <c r="AD30" i="9"/>
  <c r="AP30" i="9" s="1"/>
  <c r="BN30" i="9" s="1"/>
  <c r="EH21" i="8"/>
  <c r="AD21" i="9"/>
  <c r="AP21" i="9" s="1"/>
  <c r="BN21" i="9" s="1"/>
  <c r="EH83" i="8"/>
  <c r="AD83" i="9"/>
  <c r="AP83" i="9" s="1"/>
  <c r="BN83" i="9" s="1"/>
  <c r="EH41" i="8"/>
  <c r="AD41" i="9"/>
  <c r="AP41" i="9" s="1"/>
  <c r="BN41" i="9" s="1"/>
  <c r="EH141" i="8"/>
  <c r="AD141" i="9"/>
  <c r="AP141" i="9" s="1"/>
  <c r="BN141" i="9" s="1"/>
  <c r="EL84" i="8"/>
  <c r="AH84" i="9"/>
  <c r="AT84" i="9" s="1"/>
  <c r="BR84" i="9" s="1"/>
  <c r="EL72" i="8"/>
  <c r="AH72" i="9"/>
  <c r="AT72" i="9" s="1"/>
  <c r="BR72" i="9" s="1"/>
  <c r="EL121" i="8"/>
  <c r="AH121" i="9"/>
  <c r="AT121" i="9" s="1"/>
  <c r="BR121" i="9" s="1"/>
  <c r="EL131" i="8"/>
  <c r="AH131" i="9"/>
  <c r="AT131" i="9" s="1"/>
  <c r="BR131" i="9" s="1"/>
  <c r="EL43" i="8"/>
  <c r="AH43" i="9"/>
  <c r="AT43" i="9" s="1"/>
  <c r="BR43" i="9" s="1"/>
  <c r="EL35" i="8"/>
  <c r="AH35" i="9"/>
  <c r="AT35" i="9" s="1"/>
  <c r="BR35" i="9" s="1"/>
  <c r="EL79" i="8"/>
  <c r="AH79" i="9"/>
  <c r="AT79" i="9" s="1"/>
  <c r="BR79" i="9" s="1"/>
  <c r="EL29" i="8"/>
  <c r="AH29" i="9"/>
  <c r="AT29" i="9" s="1"/>
  <c r="BR29" i="9" s="1"/>
  <c r="EL113" i="8"/>
  <c r="AH113" i="9"/>
  <c r="AT113" i="9" s="1"/>
  <c r="BR113" i="9" s="1"/>
  <c r="EL129" i="8"/>
  <c r="AH129" i="9"/>
  <c r="AT129" i="9" s="1"/>
  <c r="BR129" i="9" s="1"/>
  <c r="EL128" i="8"/>
  <c r="AH128" i="9"/>
  <c r="AT128" i="9" s="1"/>
  <c r="BR128" i="9" s="1"/>
  <c r="EL16" i="8"/>
  <c r="AH16" i="9"/>
  <c r="AT16" i="9" s="1"/>
  <c r="BR16" i="9" s="1"/>
  <c r="EL20" i="8"/>
  <c r="AH20" i="9"/>
  <c r="AT20" i="9" s="1"/>
  <c r="BR20" i="9" s="1"/>
  <c r="EL126" i="8"/>
  <c r="AH126" i="9"/>
  <c r="AT126" i="9" s="1"/>
  <c r="BR126" i="9" s="1"/>
  <c r="EL132" i="8"/>
  <c r="AH132" i="9"/>
  <c r="AT132" i="9" s="1"/>
  <c r="BR132" i="9" s="1"/>
  <c r="EL21" i="8"/>
  <c r="AH21" i="9"/>
  <c r="AT21" i="9" s="1"/>
  <c r="BR21" i="9" s="1"/>
  <c r="EL101" i="8"/>
  <c r="AH101" i="9"/>
  <c r="AT101" i="9" s="1"/>
  <c r="BR101" i="9" s="1"/>
  <c r="EO100" i="8"/>
  <c r="AK100" i="9"/>
  <c r="AW100" i="9" s="1"/>
  <c r="BU100" i="9" s="1"/>
  <c r="EO38" i="8"/>
  <c r="AK38" i="9"/>
  <c r="AW38" i="9" s="1"/>
  <c r="BU38" i="9" s="1"/>
  <c r="EO125" i="8"/>
  <c r="AK125" i="9"/>
  <c r="AW125" i="9" s="1"/>
  <c r="BU125" i="9" s="1"/>
  <c r="EO69" i="8"/>
  <c r="AK69" i="9"/>
  <c r="AW69" i="9" s="1"/>
  <c r="BU69" i="9" s="1"/>
  <c r="EO139" i="8"/>
  <c r="AK139" i="9"/>
  <c r="AW139" i="9" s="1"/>
  <c r="BU139" i="9" s="1"/>
  <c r="EO40" i="8"/>
  <c r="AK40" i="9"/>
  <c r="AW40" i="9" s="1"/>
  <c r="BU40" i="9" s="1"/>
  <c r="EO47" i="8"/>
  <c r="AK47" i="9"/>
  <c r="AW47" i="9" s="1"/>
  <c r="BU47" i="9" s="1"/>
  <c r="EO98" i="8"/>
  <c r="AK98" i="9"/>
  <c r="AW98" i="9" s="1"/>
  <c r="BU98" i="9" s="1"/>
  <c r="EO83" i="8"/>
  <c r="AK83" i="9"/>
  <c r="AW83" i="9" s="1"/>
  <c r="BU83" i="9" s="1"/>
  <c r="EO53" i="8"/>
  <c r="AK53" i="9"/>
  <c r="AW53" i="9" s="1"/>
  <c r="BU53" i="9" s="1"/>
  <c r="EO133" i="8"/>
  <c r="AK133" i="9"/>
  <c r="AW133" i="9" s="1"/>
  <c r="BU133" i="9" s="1"/>
  <c r="EO56" i="8"/>
  <c r="AK56" i="9"/>
  <c r="AW56" i="9" s="1"/>
  <c r="BU56" i="9" s="1"/>
  <c r="EO119" i="8"/>
  <c r="AK119" i="9"/>
  <c r="AW119" i="9" s="1"/>
  <c r="BU119" i="9" s="1"/>
  <c r="EO24" i="8"/>
  <c r="AK24" i="9"/>
  <c r="AW24" i="9" s="1"/>
  <c r="BU24" i="9" s="1"/>
  <c r="EO50" i="8"/>
  <c r="AK50" i="9"/>
  <c r="AW50" i="9" s="1"/>
  <c r="BU50" i="9" s="1"/>
  <c r="EO39" i="8"/>
  <c r="AK39" i="9"/>
  <c r="AW39" i="9" s="1"/>
  <c r="BU39" i="9" s="1"/>
  <c r="EO63" i="8"/>
  <c r="AK63" i="9"/>
  <c r="AW63" i="9" s="1"/>
  <c r="BU63" i="9" s="1"/>
  <c r="EK126" i="8"/>
  <c r="AG126" i="9"/>
  <c r="AS126" i="9" s="1"/>
  <c r="BQ126" i="9" s="1"/>
  <c r="EK104" i="8"/>
  <c r="AG104" i="9"/>
  <c r="AS104" i="9" s="1"/>
  <c r="BQ104" i="9" s="1"/>
  <c r="EK109" i="8"/>
  <c r="AG109" i="9"/>
  <c r="AS109" i="9" s="1"/>
  <c r="BQ109" i="9" s="1"/>
  <c r="EK89" i="8"/>
  <c r="AG89" i="9"/>
  <c r="AS89" i="9" s="1"/>
  <c r="BQ89" i="9" s="1"/>
  <c r="EK38" i="8"/>
  <c r="AG38" i="9"/>
  <c r="AS38" i="9" s="1"/>
  <c r="BQ38" i="9" s="1"/>
  <c r="EK95" i="8"/>
  <c r="AG95" i="9"/>
  <c r="AS95" i="9" s="1"/>
  <c r="BQ95" i="9" s="1"/>
  <c r="EK80" i="8"/>
  <c r="AG80" i="9"/>
  <c r="AS80" i="9" s="1"/>
  <c r="BQ80" i="9" s="1"/>
  <c r="EK55" i="8"/>
  <c r="AG55" i="9"/>
  <c r="AS55" i="9" s="1"/>
  <c r="BQ55" i="9" s="1"/>
  <c r="EK99" i="8"/>
  <c r="AG99" i="9"/>
  <c r="AS99" i="9" s="1"/>
  <c r="BQ99" i="9" s="1"/>
  <c r="EK21" i="8"/>
  <c r="AG21" i="9"/>
  <c r="AS21" i="9" s="1"/>
  <c r="BQ21" i="9" s="1"/>
  <c r="EK56" i="8"/>
  <c r="AG56" i="9"/>
  <c r="AS56" i="9" s="1"/>
  <c r="BQ56" i="9" s="1"/>
  <c r="EK42" i="8"/>
  <c r="AG42" i="9"/>
  <c r="AS42" i="9" s="1"/>
  <c r="BQ42" i="9" s="1"/>
  <c r="EK94" i="8"/>
  <c r="AG94" i="9"/>
  <c r="AS94" i="9" s="1"/>
  <c r="BQ94" i="9" s="1"/>
  <c r="EK51" i="8"/>
  <c r="AG51" i="9"/>
  <c r="AS51" i="9" s="1"/>
  <c r="BQ51" i="9" s="1"/>
  <c r="EK132" i="8"/>
  <c r="AG132" i="9"/>
  <c r="AS132" i="9" s="1"/>
  <c r="BQ132" i="9" s="1"/>
  <c r="EK118" i="8"/>
  <c r="AG118" i="9"/>
  <c r="AS118" i="9" s="1"/>
  <c r="BQ118" i="9" s="1"/>
  <c r="EK69" i="8"/>
  <c r="AG69" i="9"/>
  <c r="AS69" i="9" s="1"/>
  <c r="BQ69" i="9" s="1"/>
  <c r="EK35" i="8"/>
  <c r="AG35" i="9"/>
  <c r="AS35" i="9" s="1"/>
  <c r="BQ35" i="9" s="1"/>
  <c r="EG9" i="8"/>
  <c r="AC9" i="9"/>
  <c r="AO9" i="9" s="1"/>
  <c r="BM9" i="9" s="1"/>
  <c r="EG131" i="8"/>
  <c r="AC131" i="9"/>
  <c r="AO131" i="9" s="1"/>
  <c r="BM131" i="9" s="1"/>
  <c r="EG12" i="8"/>
  <c r="AC12" i="9"/>
  <c r="AO12" i="9" s="1"/>
  <c r="BM12" i="9" s="1"/>
  <c r="EG130" i="8"/>
  <c r="AC130" i="9"/>
  <c r="AO130" i="9" s="1"/>
  <c r="BM130" i="9" s="1"/>
  <c r="EG54" i="8"/>
  <c r="AC54" i="9"/>
  <c r="AO54" i="9" s="1"/>
  <c r="BM54" i="9" s="1"/>
  <c r="EG114" i="8"/>
  <c r="AC114" i="9"/>
  <c r="AO114" i="9" s="1"/>
  <c r="BM114" i="9" s="1"/>
  <c r="EG26" i="8"/>
  <c r="AC26" i="9"/>
  <c r="AO26" i="9" s="1"/>
  <c r="BM26" i="9" s="1"/>
  <c r="EG102" i="8"/>
  <c r="AC102" i="9"/>
  <c r="AO102" i="9" s="1"/>
  <c r="BM102" i="9" s="1"/>
  <c r="EG74" i="8"/>
  <c r="AC74" i="9"/>
  <c r="AO74" i="9" s="1"/>
  <c r="BM74" i="9" s="1"/>
  <c r="EG76" i="8"/>
  <c r="AC76" i="9"/>
  <c r="AO76" i="9" s="1"/>
  <c r="BM76" i="9" s="1"/>
  <c r="EG20" i="8"/>
  <c r="AC20" i="9"/>
  <c r="AO20" i="9" s="1"/>
  <c r="BM20" i="9" s="1"/>
  <c r="EG101" i="8"/>
  <c r="AC101" i="9"/>
  <c r="AO101" i="9" s="1"/>
  <c r="BM101" i="9" s="1"/>
  <c r="EG36" i="8"/>
  <c r="AC36" i="9"/>
  <c r="AO36" i="9" s="1"/>
  <c r="BM36" i="9" s="1"/>
  <c r="EG45" i="8"/>
  <c r="AC45" i="9"/>
  <c r="AO45" i="9" s="1"/>
  <c r="BM45" i="9" s="1"/>
  <c r="EG81" i="8"/>
  <c r="AC81" i="9"/>
  <c r="AO81" i="9" s="1"/>
  <c r="BM81" i="9" s="1"/>
  <c r="EG80" i="8"/>
  <c r="AC80" i="9"/>
  <c r="AO80" i="9" s="1"/>
  <c r="BM80" i="9" s="1"/>
  <c r="EG28" i="8"/>
  <c r="AC28" i="9"/>
  <c r="AO28" i="9" s="1"/>
  <c r="BM28" i="9" s="1"/>
  <c r="ER85" i="8"/>
  <c r="AN85" i="9"/>
  <c r="AZ85" i="9" s="1"/>
  <c r="BX85" i="9" s="1"/>
  <c r="ER93" i="8"/>
  <c r="AN93" i="9"/>
  <c r="AZ93" i="9" s="1"/>
  <c r="BX93" i="9" s="1"/>
  <c r="ER114" i="8"/>
  <c r="AN114" i="9"/>
  <c r="AZ114" i="9" s="1"/>
  <c r="BX114" i="9" s="1"/>
  <c r="ER140" i="8"/>
  <c r="AN140" i="9"/>
  <c r="AZ140" i="9" s="1"/>
  <c r="BX140" i="9" s="1"/>
  <c r="ER117" i="8"/>
  <c r="AN117" i="9"/>
  <c r="AZ117" i="9" s="1"/>
  <c r="BX117" i="9" s="1"/>
  <c r="ER58" i="8"/>
  <c r="AN58" i="9"/>
  <c r="AZ58" i="9" s="1"/>
  <c r="BX58" i="9" s="1"/>
  <c r="ER84" i="8"/>
  <c r="AN84" i="9"/>
  <c r="AZ84" i="9" s="1"/>
  <c r="BX84" i="9" s="1"/>
  <c r="ER99" i="8"/>
  <c r="AN99" i="9"/>
  <c r="AZ99" i="9" s="1"/>
  <c r="BX99" i="9" s="1"/>
  <c r="ER119" i="8"/>
  <c r="AN119" i="9"/>
  <c r="AZ119" i="9" s="1"/>
  <c r="BX119" i="9" s="1"/>
  <c r="ER80" i="8"/>
  <c r="AN80" i="9"/>
  <c r="AZ80" i="9" s="1"/>
  <c r="BX80" i="9" s="1"/>
  <c r="ER50" i="8"/>
  <c r="AN50" i="9"/>
  <c r="AZ50" i="9" s="1"/>
  <c r="BX50" i="9" s="1"/>
  <c r="ER112" i="8"/>
  <c r="AN112" i="9"/>
  <c r="AZ112" i="9" s="1"/>
  <c r="BX112" i="9" s="1"/>
  <c r="ER30" i="8"/>
  <c r="AN30" i="9"/>
  <c r="AZ30" i="9" s="1"/>
  <c r="BX30" i="9" s="1"/>
  <c r="ER131" i="8"/>
  <c r="AN131" i="9"/>
  <c r="AZ131" i="9" s="1"/>
  <c r="BX131" i="9" s="1"/>
  <c r="ER100" i="8"/>
  <c r="AN100" i="9"/>
  <c r="AZ100" i="9" s="1"/>
  <c r="BX100" i="9" s="1"/>
  <c r="ER32" i="8"/>
  <c r="AN32" i="9"/>
  <c r="AZ32" i="9" s="1"/>
  <c r="BX32" i="9" s="1"/>
  <c r="ER16" i="8"/>
  <c r="AN16" i="9"/>
  <c r="AZ16" i="9" s="1"/>
  <c r="BX16" i="9" s="1"/>
  <c r="EN130" i="8"/>
  <c r="AJ130" i="9"/>
  <c r="AV130" i="9" s="1"/>
  <c r="BT130" i="9" s="1"/>
  <c r="EN53" i="8"/>
  <c r="AJ53" i="9"/>
  <c r="AV53" i="9" s="1"/>
  <c r="BT53" i="9" s="1"/>
  <c r="EN37" i="8"/>
  <c r="AJ37" i="9"/>
  <c r="AV37" i="9" s="1"/>
  <c r="BT37" i="9" s="1"/>
  <c r="EN100" i="8"/>
  <c r="AJ100" i="9"/>
  <c r="AV100" i="9" s="1"/>
  <c r="BT100" i="9" s="1"/>
  <c r="EN101" i="8"/>
  <c r="AJ101" i="9"/>
  <c r="AV101" i="9" s="1"/>
  <c r="BT101" i="9" s="1"/>
  <c r="EN16" i="8"/>
  <c r="AJ16" i="9"/>
  <c r="AV16" i="9" s="1"/>
  <c r="BT16" i="9" s="1"/>
  <c r="EN72" i="8"/>
  <c r="AJ72" i="9"/>
  <c r="AV72" i="9" s="1"/>
  <c r="BT72" i="9" s="1"/>
  <c r="EN88" i="8"/>
  <c r="AJ88" i="9"/>
  <c r="AV88" i="9" s="1"/>
  <c r="BT88" i="9" s="1"/>
  <c r="EN105" i="8"/>
  <c r="AJ105" i="9"/>
  <c r="AV105" i="9" s="1"/>
  <c r="BT105" i="9" s="1"/>
  <c r="EN136" i="8"/>
  <c r="AJ136" i="9"/>
  <c r="AV136" i="9" s="1"/>
  <c r="BT136" i="9" s="1"/>
  <c r="EN109" i="8"/>
  <c r="AJ109" i="9"/>
  <c r="AV109" i="9" s="1"/>
  <c r="BT109" i="9" s="1"/>
  <c r="EN27" i="8"/>
  <c r="AJ27" i="9"/>
  <c r="AV27" i="9" s="1"/>
  <c r="BT27" i="9" s="1"/>
  <c r="EN38" i="8"/>
  <c r="AJ38" i="9"/>
  <c r="AV38" i="9" s="1"/>
  <c r="BT38" i="9" s="1"/>
  <c r="EN21" i="8"/>
  <c r="AJ21" i="9"/>
  <c r="AV21" i="9" s="1"/>
  <c r="BT21" i="9" s="1"/>
  <c r="EN52" i="8"/>
  <c r="AJ52" i="9"/>
  <c r="AV52" i="9" s="1"/>
  <c r="BT52" i="9" s="1"/>
  <c r="EN14" i="8"/>
  <c r="AJ14" i="9"/>
  <c r="AV14" i="9" s="1"/>
  <c r="BT14" i="9" s="1"/>
  <c r="EN102" i="8"/>
  <c r="AJ102" i="9"/>
  <c r="AV102" i="9" s="1"/>
  <c r="BT102" i="9" s="1"/>
  <c r="EJ124" i="8"/>
  <c r="AF124" i="9"/>
  <c r="AR124" i="9" s="1"/>
  <c r="BP124" i="9" s="1"/>
  <c r="EJ96" i="8"/>
  <c r="AF96" i="9"/>
  <c r="AR96" i="9" s="1"/>
  <c r="BP96" i="9" s="1"/>
  <c r="EJ69" i="8"/>
  <c r="AF69" i="9"/>
  <c r="AR69" i="9" s="1"/>
  <c r="BP69" i="9" s="1"/>
  <c r="EJ10" i="8"/>
  <c r="AF10" i="9"/>
  <c r="AR10" i="9" s="1"/>
  <c r="BP10" i="9" s="1"/>
  <c r="EJ14" i="8"/>
  <c r="AF14" i="9"/>
  <c r="AR14" i="9" s="1"/>
  <c r="BP14" i="9" s="1"/>
  <c r="EJ125" i="8"/>
  <c r="AF125" i="9"/>
  <c r="AR125" i="9" s="1"/>
  <c r="BP125" i="9" s="1"/>
  <c r="EJ18" i="8"/>
  <c r="AF18" i="9"/>
  <c r="AR18" i="9" s="1"/>
  <c r="BP18" i="9" s="1"/>
  <c r="EJ54" i="8"/>
  <c r="AF54" i="9"/>
  <c r="AR54" i="9" s="1"/>
  <c r="BP54" i="9" s="1"/>
  <c r="EJ30" i="8"/>
  <c r="AF30" i="9"/>
  <c r="AR30" i="9" s="1"/>
  <c r="BP30" i="9" s="1"/>
  <c r="EJ39" i="8"/>
  <c r="AF39" i="9"/>
  <c r="AR39" i="9" s="1"/>
  <c r="BP39" i="9" s="1"/>
  <c r="EJ61" i="8"/>
  <c r="AF61" i="9"/>
  <c r="AR61" i="9" s="1"/>
  <c r="BP61" i="9" s="1"/>
  <c r="EJ49" i="8"/>
  <c r="AF49" i="9"/>
  <c r="AR49" i="9" s="1"/>
  <c r="BP49" i="9" s="1"/>
  <c r="EJ17" i="8"/>
  <c r="AF17" i="9"/>
  <c r="AR17" i="9" s="1"/>
  <c r="BP17" i="9" s="1"/>
  <c r="EJ42" i="8"/>
  <c r="AF42" i="9"/>
  <c r="AR42" i="9" s="1"/>
  <c r="BP42" i="9" s="1"/>
  <c r="EJ59" i="8"/>
  <c r="AF59" i="9"/>
  <c r="AR59" i="9" s="1"/>
  <c r="BP59" i="9" s="1"/>
  <c r="EJ76" i="8"/>
  <c r="AF76" i="9"/>
  <c r="AR76" i="9" s="1"/>
  <c r="BP76" i="9" s="1"/>
  <c r="EJ22" i="8"/>
  <c r="AF22" i="9"/>
  <c r="AR22" i="9" s="1"/>
  <c r="BP22" i="9" s="1"/>
  <c r="EQ18" i="8"/>
  <c r="AM18" i="9"/>
  <c r="AY18" i="9" s="1"/>
  <c r="BW18" i="9" s="1"/>
  <c r="EQ81" i="8"/>
  <c r="AM81" i="9"/>
  <c r="AY81" i="9" s="1"/>
  <c r="BW81" i="9" s="1"/>
  <c r="EQ63" i="8"/>
  <c r="AM63" i="9"/>
  <c r="AY63" i="9" s="1"/>
  <c r="BW63" i="9" s="1"/>
  <c r="EQ116" i="8"/>
  <c r="AM116" i="9"/>
  <c r="AY116" i="9" s="1"/>
  <c r="BW116" i="9" s="1"/>
  <c r="EQ122" i="8"/>
  <c r="AM122" i="9"/>
  <c r="AY122" i="9" s="1"/>
  <c r="BW122" i="9" s="1"/>
  <c r="EQ125" i="8"/>
  <c r="AM125" i="9"/>
  <c r="AY125" i="9" s="1"/>
  <c r="BW125" i="9" s="1"/>
  <c r="EQ48" i="8"/>
  <c r="AM48" i="9"/>
  <c r="AY48" i="9" s="1"/>
  <c r="BW48" i="9" s="1"/>
  <c r="EQ60" i="8"/>
  <c r="AM60" i="9"/>
  <c r="AY60" i="9" s="1"/>
  <c r="BW60" i="9" s="1"/>
  <c r="EQ91" i="8"/>
  <c r="AM91" i="9"/>
  <c r="AY91" i="9" s="1"/>
  <c r="BW91" i="9" s="1"/>
  <c r="EQ6" i="8"/>
  <c r="AM6" i="9"/>
  <c r="AY6" i="9" s="1"/>
  <c r="BW6" i="9" s="1"/>
  <c r="EQ25" i="8"/>
  <c r="AM25" i="9"/>
  <c r="AY25" i="9" s="1"/>
  <c r="BW25" i="9" s="1"/>
  <c r="EQ126" i="8"/>
  <c r="AM126" i="9"/>
  <c r="AY126" i="9" s="1"/>
  <c r="BW126" i="9" s="1"/>
  <c r="EQ133" i="8"/>
  <c r="AM133" i="9"/>
  <c r="AY133" i="9" s="1"/>
  <c r="BW133" i="9" s="1"/>
  <c r="EQ96" i="8"/>
  <c r="AM96" i="9"/>
  <c r="AY96" i="9" s="1"/>
  <c r="BW96" i="9" s="1"/>
  <c r="EQ51" i="8"/>
  <c r="AM51" i="9"/>
  <c r="AY51" i="9" s="1"/>
  <c r="BW51" i="9" s="1"/>
  <c r="EQ24" i="8"/>
  <c r="AM24" i="9"/>
  <c r="AY24" i="9" s="1"/>
  <c r="BW24" i="9" s="1"/>
  <c r="EQ114" i="8"/>
  <c r="AM114" i="9"/>
  <c r="AY114" i="9" s="1"/>
  <c r="BW114" i="9" s="1"/>
  <c r="EI123" i="8"/>
  <c r="AE123" i="9"/>
  <c r="AQ123" i="9" s="1"/>
  <c r="BO123" i="9" s="1"/>
  <c r="EI139" i="8"/>
  <c r="AE139" i="9"/>
  <c r="AQ139" i="9" s="1"/>
  <c r="BO139" i="9" s="1"/>
  <c r="EI115" i="8"/>
  <c r="AE115" i="9"/>
  <c r="AQ115" i="9" s="1"/>
  <c r="BO115" i="9" s="1"/>
  <c r="EI31" i="8"/>
  <c r="AE31" i="9"/>
  <c r="AQ31" i="9" s="1"/>
  <c r="BO31" i="9" s="1"/>
  <c r="EI68" i="8"/>
  <c r="AE68" i="9"/>
  <c r="AQ68" i="9" s="1"/>
  <c r="BO68" i="9" s="1"/>
  <c r="EI24" i="8"/>
  <c r="AE24" i="9"/>
  <c r="AQ24" i="9" s="1"/>
  <c r="BO24" i="9" s="1"/>
  <c r="EI121" i="8"/>
  <c r="AE121" i="9"/>
  <c r="AQ121" i="9" s="1"/>
  <c r="BO121" i="9" s="1"/>
  <c r="EI96" i="8"/>
  <c r="AE96" i="9"/>
  <c r="AQ96" i="9" s="1"/>
  <c r="BO96" i="9" s="1"/>
  <c r="EI28" i="8"/>
  <c r="AE28" i="9"/>
  <c r="AQ28" i="9" s="1"/>
  <c r="BO28" i="9" s="1"/>
  <c r="EI80" i="8"/>
  <c r="AE80" i="9"/>
  <c r="AQ80" i="9" s="1"/>
  <c r="BO80" i="9" s="1"/>
  <c r="EI23" i="8"/>
  <c r="AE23" i="9"/>
  <c r="AQ23" i="9" s="1"/>
  <c r="BO23" i="9" s="1"/>
  <c r="EI57" i="8"/>
  <c r="AE57" i="9"/>
  <c r="AQ57" i="9" s="1"/>
  <c r="BO57" i="9" s="1"/>
  <c r="EI113" i="8"/>
  <c r="AE113" i="9"/>
  <c r="AQ113" i="9" s="1"/>
  <c r="BO113" i="9" s="1"/>
  <c r="EI42" i="8"/>
  <c r="AE42" i="9"/>
  <c r="AQ42" i="9" s="1"/>
  <c r="BO42" i="9" s="1"/>
  <c r="EI133" i="8"/>
  <c r="AE133" i="9"/>
  <c r="AQ133" i="9" s="1"/>
  <c r="BO133" i="9" s="1"/>
  <c r="EI86" i="8"/>
  <c r="AE86" i="9"/>
  <c r="AQ86" i="9" s="1"/>
  <c r="BO86" i="9" s="1"/>
  <c r="EP70" i="8"/>
  <c r="AL70" i="9"/>
  <c r="AX70" i="9" s="1"/>
  <c r="BV70" i="9" s="1"/>
  <c r="EP34" i="8"/>
  <c r="AL34" i="9"/>
  <c r="AX34" i="9" s="1"/>
  <c r="BV34" i="9" s="1"/>
  <c r="EP74" i="8"/>
  <c r="AL74" i="9"/>
  <c r="AX74" i="9" s="1"/>
  <c r="BV74" i="9" s="1"/>
  <c r="EP35" i="8"/>
  <c r="AL35" i="9"/>
  <c r="AX35" i="9" s="1"/>
  <c r="BV35" i="9" s="1"/>
  <c r="EP117" i="8"/>
  <c r="AL117" i="9"/>
  <c r="AX117" i="9" s="1"/>
  <c r="BV117" i="9" s="1"/>
  <c r="EP91" i="8"/>
  <c r="AL91" i="9"/>
  <c r="AX91" i="9" s="1"/>
  <c r="BV91" i="9" s="1"/>
  <c r="EP48" i="8"/>
  <c r="AL48" i="9"/>
  <c r="AX48" i="9" s="1"/>
  <c r="BV48" i="9" s="1"/>
  <c r="EP87" i="8"/>
  <c r="AL87" i="9"/>
  <c r="AX87" i="9" s="1"/>
  <c r="BV87" i="9" s="1"/>
  <c r="EP10" i="8"/>
  <c r="AL10" i="9"/>
  <c r="AX10" i="9" s="1"/>
  <c r="BV10" i="9" s="1"/>
  <c r="EP120" i="8"/>
  <c r="AL120" i="9"/>
  <c r="AX120" i="9" s="1"/>
  <c r="BV120" i="9" s="1"/>
  <c r="EP84" i="8"/>
  <c r="AL84" i="9"/>
  <c r="AX84" i="9" s="1"/>
  <c r="BV84" i="9" s="1"/>
  <c r="EP112" i="8"/>
  <c r="AL112" i="9"/>
  <c r="AX112" i="9" s="1"/>
  <c r="BV112" i="9" s="1"/>
  <c r="EP122" i="8"/>
  <c r="AL122" i="9"/>
  <c r="AX122" i="9" s="1"/>
  <c r="BV122" i="9" s="1"/>
  <c r="EP42" i="8"/>
  <c r="AL42" i="9"/>
  <c r="AX42" i="9" s="1"/>
  <c r="BV42" i="9" s="1"/>
  <c r="EP121" i="8"/>
  <c r="AL121" i="9"/>
  <c r="AX121" i="9" s="1"/>
  <c r="BV121" i="9" s="1"/>
  <c r="EP57" i="8"/>
  <c r="AL57" i="9"/>
  <c r="AX57" i="9" s="1"/>
  <c r="BV57" i="9" s="1"/>
  <c r="EP39" i="8"/>
  <c r="AL39" i="9"/>
  <c r="AX39" i="9" s="1"/>
  <c r="BV39" i="9" s="1"/>
  <c r="EM72" i="8"/>
  <c r="AI72" i="9"/>
  <c r="AU72" i="9" s="1"/>
  <c r="BS72" i="9" s="1"/>
  <c r="EM97" i="8"/>
  <c r="AI97" i="9"/>
  <c r="AU97" i="9" s="1"/>
  <c r="BS97" i="9" s="1"/>
  <c r="EM124" i="8"/>
  <c r="AI124" i="9"/>
  <c r="AU124" i="9" s="1"/>
  <c r="BS124" i="9" s="1"/>
  <c r="EM125" i="8"/>
  <c r="AI125" i="9"/>
  <c r="AU125" i="9" s="1"/>
  <c r="BS125" i="9" s="1"/>
  <c r="EM50" i="8"/>
  <c r="AI50" i="9"/>
  <c r="AU50" i="9" s="1"/>
  <c r="BS50" i="9" s="1"/>
  <c r="EM7" i="8"/>
  <c r="AI7" i="9"/>
  <c r="AU7" i="9" s="1"/>
  <c r="BS7" i="9" s="1"/>
  <c r="EM41" i="8"/>
  <c r="AI41" i="9"/>
  <c r="AU41" i="9" s="1"/>
  <c r="BS41" i="9" s="1"/>
  <c r="EM66" i="8"/>
  <c r="AI66" i="9"/>
  <c r="AU66" i="9" s="1"/>
  <c r="BS66" i="9" s="1"/>
  <c r="EM46" i="8"/>
  <c r="AI46" i="9"/>
  <c r="AU46" i="9" s="1"/>
  <c r="BS46" i="9" s="1"/>
  <c r="EM13" i="8"/>
  <c r="AI13" i="9"/>
  <c r="AU13" i="9" s="1"/>
  <c r="BS13" i="9" s="1"/>
  <c r="EM23" i="8"/>
  <c r="AI23" i="9"/>
  <c r="AU23" i="9" s="1"/>
  <c r="BS23" i="9" s="1"/>
  <c r="EM119" i="8"/>
  <c r="AI119" i="9"/>
  <c r="AU119" i="9" s="1"/>
  <c r="BS119" i="9" s="1"/>
  <c r="EM87" i="8"/>
  <c r="AI87" i="9"/>
  <c r="AU87" i="9" s="1"/>
  <c r="BS87" i="9" s="1"/>
  <c r="EM45" i="8"/>
  <c r="AI45" i="9"/>
  <c r="AU45" i="9" s="1"/>
  <c r="BS45" i="9" s="1"/>
  <c r="EM133" i="8"/>
  <c r="AI133" i="9"/>
  <c r="AU133" i="9" s="1"/>
  <c r="BS133" i="9" s="1"/>
  <c r="EM99" i="8"/>
  <c r="AI99" i="9"/>
  <c r="AU99" i="9" s="1"/>
  <c r="BS99" i="9" s="1"/>
  <c r="EM21" i="8"/>
  <c r="AI21" i="9"/>
  <c r="AU21" i="9" s="1"/>
  <c r="BS21" i="9" s="1"/>
  <c r="EH44" i="8"/>
  <c r="AD44" i="9"/>
  <c r="AP44" i="9" s="1"/>
  <c r="BN44" i="9" s="1"/>
  <c r="EH140" i="8"/>
  <c r="AD140" i="9"/>
  <c r="AP140" i="9" s="1"/>
  <c r="BN140" i="9" s="1"/>
  <c r="EH131" i="8"/>
  <c r="AD131" i="9"/>
  <c r="AP131" i="9" s="1"/>
  <c r="BN131" i="9" s="1"/>
  <c r="EH6" i="8"/>
  <c r="AD6" i="9"/>
  <c r="AP6" i="9" s="1"/>
  <c r="BN6" i="9" s="1"/>
  <c r="EH46" i="8"/>
  <c r="AD46" i="9"/>
  <c r="AP46" i="9" s="1"/>
  <c r="BN46" i="9" s="1"/>
  <c r="EH13" i="8"/>
  <c r="AD13" i="9"/>
  <c r="AP13" i="9" s="1"/>
  <c r="BN13" i="9" s="1"/>
  <c r="EH28" i="8"/>
  <c r="AD28" i="9"/>
  <c r="AP28" i="9" s="1"/>
  <c r="BN28" i="9" s="1"/>
  <c r="EH54" i="8"/>
  <c r="AD54" i="9"/>
  <c r="AP54" i="9" s="1"/>
  <c r="BN54" i="9" s="1"/>
  <c r="EH75" i="8"/>
  <c r="AD75" i="9"/>
  <c r="AP75" i="9" s="1"/>
  <c r="BN75" i="9" s="1"/>
  <c r="EH86" i="8"/>
  <c r="AD86" i="9"/>
  <c r="AP86" i="9" s="1"/>
  <c r="BN86" i="9" s="1"/>
  <c r="EH38" i="8"/>
  <c r="AD38" i="9"/>
  <c r="AP38" i="9" s="1"/>
  <c r="BN38" i="9" s="1"/>
  <c r="EH71" i="8"/>
  <c r="AD71" i="9"/>
  <c r="AP71" i="9" s="1"/>
  <c r="BN71" i="9" s="1"/>
  <c r="EH105" i="8"/>
  <c r="AD105" i="9"/>
  <c r="AP105" i="9" s="1"/>
  <c r="BN105" i="9" s="1"/>
  <c r="EH66" i="8"/>
  <c r="AD66" i="9"/>
  <c r="AP66" i="9" s="1"/>
  <c r="BN66" i="9" s="1"/>
  <c r="EH18" i="8"/>
  <c r="AD18" i="9"/>
  <c r="AP18" i="9" s="1"/>
  <c r="BN18" i="9" s="1"/>
  <c r="EH34" i="8"/>
  <c r="AD34" i="9"/>
  <c r="AP34" i="9" s="1"/>
  <c r="BN34" i="9" s="1"/>
  <c r="EH109" i="8"/>
  <c r="AD109" i="9"/>
  <c r="AP109" i="9" s="1"/>
  <c r="BN109" i="9" s="1"/>
  <c r="EL48" i="8"/>
  <c r="AH48" i="9"/>
  <c r="AT48" i="9" s="1"/>
  <c r="BR48" i="9" s="1"/>
  <c r="EL134" i="8"/>
  <c r="AH134" i="9"/>
  <c r="AT134" i="9" s="1"/>
  <c r="BR134" i="9" s="1"/>
  <c r="EL96" i="8"/>
  <c r="AH96" i="9"/>
  <c r="AT96" i="9" s="1"/>
  <c r="BR96" i="9" s="1"/>
  <c r="EL7" i="8"/>
  <c r="AH7" i="9"/>
  <c r="AT7" i="9" s="1"/>
  <c r="BR7" i="9" s="1"/>
  <c r="EL12" i="8"/>
  <c r="AH12" i="9"/>
  <c r="AT12" i="9" s="1"/>
  <c r="BR12" i="9" s="1"/>
  <c r="EL82" i="8"/>
  <c r="AH82" i="9"/>
  <c r="AT82" i="9" s="1"/>
  <c r="BR82" i="9" s="1"/>
  <c r="EL138" i="8"/>
  <c r="AH138" i="9"/>
  <c r="AT138" i="9" s="1"/>
  <c r="BR138" i="9" s="1"/>
  <c r="EL10" i="8"/>
  <c r="AH10" i="9"/>
  <c r="AT10" i="9" s="1"/>
  <c r="BR10" i="9" s="1"/>
  <c r="EL63" i="8"/>
  <c r="AH63" i="9"/>
  <c r="AT63" i="9" s="1"/>
  <c r="BR63" i="9" s="1"/>
  <c r="EL122" i="8"/>
  <c r="AH122" i="9"/>
  <c r="AT122" i="9" s="1"/>
  <c r="BR122" i="9" s="1"/>
  <c r="EL53" i="8"/>
  <c r="AH53" i="9"/>
  <c r="AT53" i="9" s="1"/>
  <c r="BR53" i="9" s="1"/>
  <c r="EL68" i="8"/>
  <c r="AH68" i="9"/>
  <c r="AT68" i="9" s="1"/>
  <c r="BR68" i="9" s="1"/>
  <c r="EL120" i="8"/>
  <c r="AH120" i="9"/>
  <c r="AT120" i="9" s="1"/>
  <c r="BR120" i="9" s="1"/>
  <c r="EL100" i="8"/>
  <c r="AH100" i="9"/>
  <c r="AT100" i="9" s="1"/>
  <c r="BR100" i="9" s="1"/>
  <c r="EL6" i="8"/>
  <c r="AH6" i="9"/>
  <c r="AT6" i="9" s="1"/>
  <c r="BR6" i="9" s="1"/>
  <c r="EL103" i="8"/>
  <c r="AH103" i="9"/>
  <c r="AT103" i="9" s="1"/>
  <c r="BR103" i="9" s="1"/>
  <c r="EO105" i="8"/>
  <c r="AK105" i="9"/>
  <c r="AW105" i="9" s="1"/>
  <c r="BU105" i="9" s="1"/>
  <c r="EO128" i="8"/>
  <c r="AK128" i="9"/>
  <c r="AW128" i="9" s="1"/>
  <c r="BU128" i="9" s="1"/>
  <c r="EO104" i="8"/>
  <c r="AK104" i="9"/>
  <c r="AW104" i="9" s="1"/>
  <c r="BU104" i="9" s="1"/>
  <c r="EO66" i="8"/>
  <c r="AK66" i="9"/>
  <c r="AW66" i="9" s="1"/>
  <c r="BU66" i="9" s="1"/>
  <c r="EO19" i="8"/>
  <c r="AK19" i="9"/>
  <c r="AW19" i="9" s="1"/>
  <c r="BU19" i="9" s="1"/>
  <c r="EO96" i="8"/>
  <c r="AK96" i="9"/>
  <c r="AW96" i="9" s="1"/>
  <c r="BU96" i="9" s="1"/>
  <c r="EO51" i="8"/>
  <c r="AK51" i="9"/>
  <c r="AW51" i="9" s="1"/>
  <c r="BU51" i="9" s="1"/>
  <c r="EO73" i="8"/>
  <c r="AK73" i="9"/>
  <c r="AW73" i="9" s="1"/>
  <c r="BU73" i="9" s="1"/>
  <c r="EO116" i="8"/>
  <c r="AK116" i="9"/>
  <c r="AW116" i="9" s="1"/>
  <c r="BU116" i="9" s="1"/>
  <c r="EO7" i="8"/>
  <c r="AK7" i="9"/>
  <c r="AW7" i="9" s="1"/>
  <c r="BU7" i="9" s="1"/>
  <c r="EO57" i="8"/>
  <c r="AK57" i="9"/>
  <c r="AW57" i="9" s="1"/>
  <c r="BU57" i="9" s="1"/>
  <c r="EO109" i="8"/>
  <c r="AK109" i="9"/>
  <c r="AW109" i="9" s="1"/>
  <c r="BU109" i="9" s="1"/>
  <c r="EO123" i="8"/>
  <c r="AK123" i="9"/>
  <c r="AW123" i="9" s="1"/>
  <c r="BU123" i="9" s="1"/>
  <c r="EO5" i="8"/>
  <c r="AK5" i="9"/>
  <c r="AW5" i="9" s="1"/>
  <c r="BU5" i="9" s="1"/>
  <c r="EO132" i="8"/>
  <c r="AK132" i="9"/>
  <c r="AW132" i="9" s="1"/>
  <c r="BU132" i="9" s="1"/>
  <c r="EO6" i="8"/>
  <c r="AK6" i="9"/>
  <c r="AW6" i="9" s="1"/>
  <c r="BU6" i="9" s="1"/>
  <c r="EO33" i="8"/>
  <c r="AK33" i="9"/>
  <c r="AW33" i="9" s="1"/>
  <c r="BU33" i="9" s="1"/>
  <c r="EK23" i="8"/>
  <c r="AG23" i="9"/>
  <c r="AS23" i="9" s="1"/>
  <c r="BQ23" i="9" s="1"/>
  <c r="EK8" i="8"/>
  <c r="AG8" i="9"/>
  <c r="AS8" i="9" s="1"/>
  <c r="BQ8" i="9" s="1"/>
  <c r="EK25" i="8"/>
  <c r="AG25" i="9"/>
  <c r="AS25" i="9" s="1"/>
  <c r="BQ25" i="9" s="1"/>
  <c r="EK29" i="8"/>
  <c r="AG29" i="9"/>
  <c r="AS29" i="9" s="1"/>
  <c r="BQ29" i="9" s="1"/>
  <c r="EK96" i="8"/>
  <c r="AG96" i="9"/>
  <c r="AS96" i="9" s="1"/>
  <c r="BQ96" i="9" s="1"/>
  <c r="EK141" i="8"/>
  <c r="AG141" i="9"/>
  <c r="AS141" i="9" s="1"/>
  <c r="BQ141" i="9" s="1"/>
  <c r="EK98" i="8"/>
  <c r="AG98" i="9"/>
  <c r="AS98" i="9" s="1"/>
  <c r="BQ98" i="9" s="1"/>
  <c r="EK16" i="8"/>
  <c r="AG16" i="9"/>
  <c r="AS16" i="9" s="1"/>
  <c r="BQ16" i="9" s="1"/>
  <c r="EK30" i="8"/>
  <c r="AG30" i="9"/>
  <c r="AS30" i="9" s="1"/>
  <c r="BQ30" i="9" s="1"/>
  <c r="EK53" i="8"/>
  <c r="AG53" i="9"/>
  <c r="AS53" i="9" s="1"/>
  <c r="BQ53" i="9" s="1"/>
  <c r="EK47" i="8"/>
  <c r="AG47" i="9"/>
  <c r="AS47" i="9" s="1"/>
  <c r="BQ47" i="9" s="1"/>
  <c r="EK49" i="8"/>
  <c r="AG49" i="9"/>
  <c r="AS49" i="9" s="1"/>
  <c r="BQ49" i="9" s="1"/>
  <c r="EK139" i="8"/>
  <c r="AG139" i="9"/>
  <c r="AS139" i="9" s="1"/>
  <c r="BQ139" i="9" s="1"/>
  <c r="EK40" i="8"/>
  <c r="AG40" i="9"/>
  <c r="AS40" i="9" s="1"/>
  <c r="BQ40" i="9" s="1"/>
  <c r="EK129" i="8"/>
  <c r="AG129" i="9"/>
  <c r="AS129" i="9" s="1"/>
  <c r="BQ129" i="9" s="1"/>
  <c r="EK124" i="8"/>
  <c r="AG124" i="9"/>
  <c r="AS124" i="9" s="1"/>
  <c r="BQ124" i="9" s="1"/>
  <c r="EK116" i="8"/>
  <c r="AG116" i="9"/>
  <c r="AS116" i="9" s="1"/>
  <c r="BQ116" i="9" s="1"/>
  <c r="EG126" i="8"/>
  <c r="AC126" i="9"/>
  <c r="AO126" i="9" s="1"/>
  <c r="BM126" i="9" s="1"/>
  <c r="EG84" i="8"/>
  <c r="AC84" i="9"/>
  <c r="AO84" i="9" s="1"/>
  <c r="BM84" i="9" s="1"/>
  <c r="EG56" i="8"/>
  <c r="AC56" i="9"/>
  <c r="AO56" i="9" s="1"/>
  <c r="BM56" i="9" s="1"/>
  <c r="EG71" i="8"/>
  <c r="AC71" i="9"/>
  <c r="AO71" i="9" s="1"/>
  <c r="BM71" i="9" s="1"/>
  <c r="EG100" i="8"/>
  <c r="AC100" i="9"/>
  <c r="AO100" i="9" s="1"/>
  <c r="BM100" i="9" s="1"/>
  <c r="EG51" i="8"/>
  <c r="AC51" i="9"/>
  <c r="AO51" i="9" s="1"/>
  <c r="BM51" i="9" s="1"/>
  <c r="EG105" i="8"/>
  <c r="AC105" i="9"/>
  <c r="AO105" i="9" s="1"/>
  <c r="BM105" i="9" s="1"/>
  <c r="EG7" i="8"/>
  <c r="AC7" i="9"/>
  <c r="AO7" i="9" s="1"/>
  <c r="BM7" i="9" s="1"/>
  <c r="EG116" i="8"/>
  <c r="AC116" i="9"/>
  <c r="AO116" i="9" s="1"/>
  <c r="BM116" i="9" s="1"/>
  <c r="EG108" i="8"/>
  <c r="AC108" i="9"/>
  <c r="AO108" i="9" s="1"/>
  <c r="BM108" i="9" s="1"/>
  <c r="EG99" i="8"/>
  <c r="AC99" i="9"/>
  <c r="AO99" i="9" s="1"/>
  <c r="BM99" i="9" s="1"/>
  <c r="EG103" i="8"/>
  <c r="AC103" i="9"/>
  <c r="AO103" i="9" s="1"/>
  <c r="BM103" i="9" s="1"/>
  <c r="EG91" i="8"/>
  <c r="AC91" i="9"/>
  <c r="AO91" i="9" s="1"/>
  <c r="BM91" i="9" s="1"/>
  <c r="EG40" i="8"/>
  <c r="AC40" i="9"/>
  <c r="AO40" i="9" s="1"/>
  <c r="BM40" i="9" s="1"/>
  <c r="EG79" i="8"/>
  <c r="AC79" i="9"/>
  <c r="AO79" i="9" s="1"/>
  <c r="BM79" i="9" s="1"/>
  <c r="EG46" i="8"/>
  <c r="AC46" i="9"/>
  <c r="AO46" i="9" s="1"/>
  <c r="BM46" i="9" s="1"/>
  <c r="EG72" i="8"/>
  <c r="AC72" i="9"/>
  <c r="AO72" i="9" s="1"/>
  <c r="BM72" i="9" s="1"/>
  <c r="EG11" i="8"/>
  <c r="AC11" i="9"/>
  <c r="AO11" i="9" s="1"/>
  <c r="BM11" i="9" s="1"/>
  <c r="ER116" i="8"/>
  <c r="AN116" i="9"/>
  <c r="AZ116" i="9" s="1"/>
  <c r="BX116" i="9" s="1"/>
  <c r="ER29" i="8"/>
  <c r="AN29" i="9"/>
  <c r="AZ29" i="9" s="1"/>
  <c r="BX29" i="9" s="1"/>
  <c r="ER79" i="8"/>
  <c r="AN79" i="9"/>
  <c r="AZ79" i="9" s="1"/>
  <c r="BX79" i="9" s="1"/>
  <c r="ER135" i="8"/>
  <c r="AN135" i="9"/>
  <c r="AZ135" i="9" s="1"/>
  <c r="BX135" i="9" s="1"/>
  <c r="ER104" i="8"/>
  <c r="AN104" i="9"/>
  <c r="AZ104" i="9" s="1"/>
  <c r="BX104" i="9" s="1"/>
  <c r="ER97" i="8"/>
  <c r="AN97" i="9"/>
  <c r="AZ97" i="9" s="1"/>
  <c r="BX97" i="9" s="1"/>
  <c r="ER88" i="8"/>
  <c r="AN88" i="9"/>
  <c r="AZ88" i="9" s="1"/>
  <c r="BX88" i="9" s="1"/>
  <c r="ER52" i="8"/>
  <c r="AN52" i="9"/>
  <c r="AZ52" i="9" s="1"/>
  <c r="BX52" i="9" s="1"/>
  <c r="ER106" i="8"/>
  <c r="AN106" i="9"/>
  <c r="AZ106" i="9" s="1"/>
  <c r="BX106" i="9" s="1"/>
  <c r="ER138" i="8"/>
  <c r="AN138" i="9"/>
  <c r="AZ138" i="9" s="1"/>
  <c r="BX138" i="9" s="1"/>
  <c r="ER17" i="8"/>
  <c r="AN17" i="9"/>
  <c r="AZ17" i="9" s="1"/>
  <c r="BX17" i="9" s="1"/>
  <c r="ER96" i="8"/>
  <c r="AN96" i="9"/>
  <c r="AZ96" i="9" s="1"/>
  <c r="BX96" i="9" s="1"/>
  <c r="ER101" i="8"/>
  <c r="AN101" i="9"/>
  <c r="AZ101" i="9" s="1"/>
  <c r="BX101" i="9" s="1"/>
  <c r="ER56" i="8"/>
  <c r="AN56" i="9"/>
  <c r="AZ56" i="9" s="1"/>
  <c r="BX56" i="9" s="1"/>
  <c r="ER89" i="8"/>
  <c r="AN89" i="9"/>
  <c r="AZ89" i="9" s="1"/>
  <c r="BX89" i="9" s="1"/>
  <c r="ER38" i="8"/>
  <c r="AN38" i="9"/>
  <c r="AZ38" i="9" s="1"/>
  <c r="BX38" i="9" s="1"/>
  <c r="ER94" i="8"/>
  <c r="AN94" i="9"/>
  <c r="AZ94" i="9" s="1"/>
  <c r="BX94" i="9" s="1"/>
  <c r="EN5" i="8"/>
  <c r="AJ5" i="9"/>
  <c r="AV5" i="9" s="1"/>
  <c r="BT5" i="9" s="1"/>
  <c r="EN118" i="8"/>
  <c r="AJ118" i="9"/>
  <c r="AV118" i="9" s="1"/>
  <c r="BT118" i="9" s="1"/>
  <c r="EN40" i="8"/>
  <c r="AJ40" i="9"/>
  <c r="AV40" i="9" s="1"/>
  <c r="BT40" i="9" s="1"/>
  <c r="EN112" i="8"/>
  <c r="AJ112" i="9"/>
  <c r="AV112" i="9" s="1"/>
  <c r="BT112" i="9" s="1"/>
  <c r="EN82" i="8"/>
  <c r="AJ82" i="9"/>
  <c r="AV82" i="9" s="1"/>
  <c r="BT82" i="9" s="1"/>
  <c r="EN115" i="8"/>
  <c r="AJ115" i="9"/>
  <c r="AV115" i="9" s="1"/>
  <c r="BT115" i="9" s="1"/>
  <c r="EN60" i="8"/>
  <c r="AJ60" i="9"/>
  <c r="AV60" i="9" s="1"/>
  <c r="BT60" i="9" s="1"/>
  <c r="EN33" i="8"/>
  <c r="AJ33" i="9"/>
  <c r="AV33" i="9" s="1"/>
  <c r="BT33" i="9" s="1"/>
  <c r="EN8" i="8"/>
  <c r="AJ8" i="9"/>
  <c r="AV8" i="9" s="1"/>
  <c r="BT8" i="9" s="1"/>
  <c r="EN123" i="8"/>
  <c r="AJ123" i="9"/>
  <c r="AV123" i="9" s="1"/>
  <c r="BT123" i="9" s="1"/>
  <c r="EN32" i="8"/>
  <c r="AJ32" i="9"/>
  <c r="AV32" i="9" s="1"/>
  <c r="BT32" i="9" s="1"/>
  <c r="EN61" i="8"/>
  <c r="AJ61" i="9"/>
  <c r="AV61" i="9" s="1"/>
  <c r="BT61" i="9" s="1"/>
  <c r="EN116" i="8"/>
  <c r="AJ116" i="9"/>
  <c r="AV116" i="9" s="1"/>
  <c r="BT116" i="9" s="1"/>
  <c r="EN122" i="8"/>
  <c r="AJ122" i="9"/>
  <c r="AV122" i="9" s="1"/>
  <c r="BT122" i="9" s="1"/>
  <c r="EN34" i="8"/>
  <c r="AJ34" i="9"/>
  <c r="AV34" i="9" s="1"/>
  <c r="BT34" i="9" s="1"/>
  <c r="EN90" i="8"/>
  <c r="AJ90" i="9"/>
  <c r="AV90" i="9" s="1"/>
  <c r="BT90" i="9" s="1"/>
  <c r="EN54" i="8"/>
  <c r="AJ54" i="9"/>
  <c r="AV54" i="9" s="1"/>
  <c r="BT54" i="9" s="1"/>
  <c r="EJ98" i="8"/>
  <c r="AF98" i="9"/>
  <c r="AR98" i="9" s="1"/>
  <c r="BP98" i="9" s="1"/>
  <c r="EJ56" i="8"/>
  <c r="AF56" i="9"/>
  <c r="AR56" i="9" s="1"/>
  <c r="BP56" i="9" s="1"/>
  <c r="EJ48" i="8"/>
  <c r="AF48" i="9"/>
  <c r="AR48" i="9" s="1"/>
  <c r="BP48" i="9" s="1"/>
  <c r="EJ121" i="8"/>
  <c r="AF121" i="9"/>
  <c r="AR121" i="9" s="1"/>
  <c r="BP121" i="9" s="1"/>
  <c r="EJ126" i="8"/>
  <c r="AF126" i="9"/>
  <c r="AR126" i="9" s="1"/>
  <c r="BP126" i="9" s="1"/>
  <c r="EJ105" i="8"/>
  <c r="AF105" i="9"/>
  <c r="AR105" i="9" s="1"/>
  <c r="BP105" i="9" s="1"/>
  <c r="EJ8" i="8"/>
  <c r="AF8" i="9"/>
  <c r="AR8" i="9" s="1"/>
  <c r="BP8" i="9" s="1"/>
  <c r="EJ110" i="8"/>
  <c r="AF110" i="9"/>
  <c r="AR110" i="9" s="1"/>
  <c r="BP110" i="9" s="1"/>
  <c r="EJ12" i="8"/>
  <c r="AF12" i="9"/>
  <c r="AR12" i="9" s="1"/>
  <c r="BP12" i="9" s="1"/>
  <c r="EJ21" i="8"/>
  <c r="AF21" i="9"/>
  <c r="AR21" i="9" s="1"/>
  <c r="BP21" i="9" s="1"/>
  <c r="EJ28" i="8"/>
  <c r="AF28" i="9"/>
  <c r="AR28" i="9" s="1"/>
  <c r="BP28" i="9" s="1"/>
  <c r="EJ20" i="8"/>
  <c r="AF20" i="9"/>
  <c r="AR20" i="9" s="1"/>
  <c r="BP20" i="9" s="1"/>
  <c r="EJ24" i="8"/>
  <c r="AF24" i="9"/>
  <c r="AR24" i="9" s="1"/>
  <c r="BP24" i="9" s="1"/>
  <c r="EJ73" i="8"/>
  <c r="AF73" i="9"/>
  <c r="AR73" i="9" s="1"/>
  <c r="BP73" i="9" s="1"/>
  <c r="EJ135" i="8"/>
  <c r="AF135" i="9"/>
  <c r="AR135" i="9" s="1"/>
  <c r="BP135" i="9" s="1"/>
  <c r="EJ68" i="8"/>
  <c r="AF68" i="9"/>
  <c r="AR68" i="9" s="1"/>
  <c r="BP68" i="9" s="1"/>
  <c r="EJ112" i="8"/>
  <c r="AF112" i="9"/>
  <c r="AR112" i="9" s="1"/>
  <c r="BP112" i="9" s="1"/>
  <c r="EQ102" i="8"/>
  <c r="AM102" i="9"/>
  <c r="AY102" i="9" s="1"/>
  <c r="BW102" i="9" s="1"/>
  <c r="EQ62" i="8"/>
  <c r="AM62" i="9"/>
  <c r="AY62" i="9" s="1"/>
  <c r="BW62" i="9" s="1"/>
  <c r="EQ29" i="8"/>
  <c r="AM29" i="9"/>
  <c r="AY29" i="9" s="1"/>
  <c r="BW29" i="9" s="1"/>
  <c r="EQ97" i="8"/>
  <c r="AM97" i="9"/>
  <c r="AY97" i="9" s="1"/>
  <c r="BW97" i="9" s="1"/>
  <c r="EQ104" i="8"/>
  <c r="AM104" i="9"/>
  <c r="AY104" i="9" s="1"/>
  <c r="BW104" i="9" s="1"/>
  <c r="EQ119" i="8"/>
  <c r="AM119" i="9"/>
  <c r="AY119" i="9" s="1"/>
  <c r="BW119" i="9" s="1"/>
  <c r="EQ13" i="8"/>
  <c r="AM13" i="9"/>
  <c r="AY13" i="9" s="1"/>
  <c r="BW13" i="9" s="1"/>
  <c r="EQ17" i="8"/>
  <c r="AM17" i="9"/>
  <c r="AY17" i="9" s="1"/>
  <c r="BW17" i="9" s="1"/>
  <c r="EQ34" i="8"/>
  <c r="AM34" i="9"/>
  <c r="AY34" i="9" s="1"/>
  <c r="BW34" i="9" s="1"/>
  <c r="EQ129" i="8"/>
  <c r="AM129" i="9"/>
  <c r="AY129" i="9" s="1"/>
  <c r="BW129" i="9" s="1"/>
  <c r="EQ12" i="8"/>
  <c r="AM12" i="9"/>
  <c r="AY12" i="9" s="1"/>
  <c r="BW12" i="9" s="1"/>
  <c r="EQ127" i="8"/>
  <c r="AM127" i="9"/>
  <c r="AY127" i="9" s="1"/>
  <c r="BW127" i="9" s="1"/>
  <c r="EQ22" i="8"/>
  <c r="AM22" i="9"/>
  <c r="AY22" i="9" s="1"/>
  <c r="BW22" i="9" s="1"/>
  <c r="EQ46" i="8"/>
  <c r="AM46" i="9"/>
  <c r="AY46" i="9" s="1"/>
  <c r="BW46" i="9" s="1"/>
  <c r="EQ16" i="8"/>
  <c r="AM16" i="9"/>
  <c r="AY16" i="9" s="1"/>
  <c r="BW16" i="9" s="1"/>
  <c r="EQ78" i="8"/>
  <c r="AM78" i="9"/>
  <c r="AY78" i="9" s="1"/>
  <c r="BW78" i="9" s="1"/>
  <c r="EQ106" i="8"/>
  <c r="AM106" i="9"/>
  <c r="AY106" i="9" s="1"/>
  <c r="BW106" i="9" s="1"/>
  <c r="EI112" i="8"/>
  <c r="AE112" i="9"/>
  <c r="AQ112" i="9" s="1"/>
  <c r="BO112" i="9" s="1"/>
  <c r="EI122" i="8"/>
  <c r="AE122" i="9"/>
  <c r="AQ122" i="9" s="1"/>
  <c r="BO122" i="9" s="1"/>
  <c r="EI40" i="8"/>
  <c r="AE40" i="9"/>
  <c r="AQ40" i="9" s="1"/>
  <c r="BO40" i="9" s="1"/>
  <c r="EI106" i="8"/>
  <c r="AE106" i="9"/>
  <c r="AQ106" i="9" s="1"/>
  <c r="BO106" i="9" s="1"/>
  <c r="EI17" i="8"/>
  <c r="AE17" i="9"/>
  <c r="AQ17" i="9" s="1"/>
  <c r="BO17" i="9" s="1"/>
  <c r="EI70" i="8"/>
  <c r="AE70" i="9"/>
  <c r="AQ70" i="9" s="1"/>
  <c r="BO70" i="9" s="1"/>
  <c r="EI83" i="8"/>
  <c r="AE83" i="9"/>
  <c r="AQ83" i="9" s="1"/>
  <c r="BO83" i="9" s="1"/>
  <c r="EI90" i="8"/>
  <c r="AE90" i="9"/>
  <c r="AQ90" i="9" s="1"/>
  <c r="BO90" i="9" s="1"/>
  <c r="EI8" i="8"/>
  <c r="AE8" i="9"/>
  <c r="AQ8" i="9" s="1"/>
  <c r="BO8" i="9" s="1"/>
  <c r="EI75" i="8"/>
  <c r="AE75" i="9"/>
  <c r="AQ75" i="9" s="1"/>
  <c r="BO75" i="9" s="1"/>
  <c r="EI81" i="8"/>
  <c r="AE81" i="9"/>
  <c r="AQ81" i="9" s="1"/>
  <c r="BO81" i="9" s="1"/>
  <c r="EI63" i="8"/>
  <c r="AE63" i="9"/>
  <c r="AQ63" i="9" s="1"/>
  <c r="BO63" i="9" s="1"/>
  <c r="EI18" i="8"/>
  <c r="AE18" i="9"/>
  <c r="AQ18" i="9" s="1"/>
  <c r="BO18" i="9" s="1"/>
  <c r="EI103" i="8"/>
  <c r="AE103" i="9"/>
  <c r="AQ103" i="9" s="1"/>
  <c r="BO103" i="9" s="1"/>
  <c r="EI9" i="8"/>
  <c r="AE9" i="9"/>
  <c r="AQ9" i="9" s="1"/>
  <c r="BO9" i="9" s="1"/>
  <c r="EI117" i="8"/>
  <c r="AE117" i="9"/>
  <c r="AQ117" i="9" s="1"/>
  <c r="BO117" i="9" s="1"/>
  <c r="EI21" i="8"/>
  <c r="AE21" i="9"/>
  <c r="AQ21" i="9" s="1"/>
  <c r="BO21" i="9" s="1"/>
  <c r="EP95" i="8"/>
  <c r="AL95" i="9"/>
  <c r="AX95" i="9" s="1"/>
  <c r="BV95" i="9" s="1"/>
  <c r="EP79" i="8"/>
  <c r="AL79" i="9"/>
  <c r="AX79" i="9" s="1"/>
  <c r="BV79" i="9" s="1"/>
  <c r="EP100" i="8"/>
  <c r="AL100" i="9"/>
  <c r="AX100" i="9" s="1"/>
  <c r="BV100" i="9" s="1"/>
  <c r="EP88" i="8"/>
  <c r="AL88" i="9"/>
  <c r="AX88" i="9" s="1"/>
  <c r="BV88" i="9" s="1"/>
  <c r="EP96" i="8"/>
  <c r="AL96" i="9"/>
  <c r="AX96" i="9" s="1"/>
  <c r="BV96" i="9" s="1"/>
  <c r="EP25" i="8"/>
  <c r="AL25" i="9"/>
  <c r="AX25" i="9" s="1"/>
  <c r="BV25" i="9" s="1"/>
  <c r="EP50" i="8"/>
  <c r="AL50" i="9"/>
  <c r="AX50" i="9" s="1"/>
  <c r="BV50" i="9" s="1"/>
  <c r="EP80" i="8"/>
  <c r="AL80" i="9"/>
  <c r="AX80" i="9" s="1"/>
  <c r="BV80" i="9" s="1"/>
  <c r="EP72" i="8"/>
  <c r="AL72" i="9"/>
  <c r="AX72" i="9" s="1"/>
  <c r="BV72" i="9" s="1"/>
  <c r="EP116" i="8"/>
  <c r="AL116" i="9"/>
  <c r="AX116" i="9" s="1"/>
  <c r="BV116" i="9" s="1"/>
  <c r="EP61" i="8"/>
  <c r="AL61" i="9"/>
  <c r="AX61" i="9" s="1"/>
  <c r="BV61" i="9" s="1"/>
  <c r="EP139" i="8"/>
  <c r="AL139" i="9"/>
  <c r="AX139" i="9" s="1"/>
  <c r="BV139" i="9" s="1"/>
  <c r="EP22" i="8"/>
  <c r="AL22" i="9"/>
  <c r="AX22" i="9" s="1"/>
  <c r="BV22" i="9" s="1"/>
  <c r="EP133" i="8"/>
  <c r="AL133" i="9"/>
  <c r="AX133" i="9" s="1"/>
  <c r="BV133" i="9" s="1"/>
  <c r="EP19" i="8"/>
  <c r="AL19" i="9"/>
  <c r="AX19" i="9" s="1"/>
  <c r="BV19" i="9" s="1"/>
  <c r="EP89" i="8"/>
  <c r="AL89" i="9"/>
  <c r="AX89" i="9" s="1"/>
  <c r="BV89" i="9" s="1"/>
  <c r="EP14" i="8"/>
  <c r="AL14" i="9"/>
  <c r="AX14" i="9" s="1"/>
  <c r="BV14" i="9" s="1"/>
  <c r="EM73" i="8"/>
  <c r="AI73" i="9"/>
  <c r="AU73" i="9" s="1"/>
  <c r="BS73" i="9" s="1"/>
  <c r="EM74" i="8"/>
  <c r="AI74" i="9"/>
  <c r="AU74" i="9" s="1"/>
  <c r="BS74" i="9" s="1"/>
  <c r="EM31" i="8"/>
  <c r="AI31" i="9"/>
  <c r="AU31" i="9" s="1"/>
  <c r="BS31" i="9" s="1"/>
  <c r="EM95" i="8"/>
  <c r="AI95" i="9"/>
  <c r="AU95" i="9" s="1"/>
  <c r="BS95" i="9" s="1"/>
  <c r="EM123" i="8"/>
  <c r="AI123" i="9"/>
  <c r="AU123" i="9" s="1"/>
  <c r="BS123" i="9" s="1"/>
  <c r="EM8" i="8"/>
  <c r="AI8" i="9"/>
  <c r="AU8" i="9" s="1"/>
  <c r="BS8" i="9" s="1"/>
  <c r="EM39" i="8"/>
  <c r="AI39" i="9"/>
  <c r="AU39" i="9" s="1"/>
  <c r="BS39" i="9" s="1"/>
  <c r="EM29" i="8"/>
  <c r="AI29" i="9"/>
  <c r="AU29" i="9" s="1"/>
  <c r="BS29" i="9" s="1"/>
  <c r="EM100" i="8"/>
  <c r="AI100" i="9"/>
  <c r="AU100" i="9" s="1"/>
  <c r="BS100" i="9" s="1"/>
  <c r="EM130" i="8"/>
  <c r="AI130" i="9"/>
  <c r="AU130" i="9" s="1"/>
  <c r="BS130" i="9" s="1"/>
  <c r="EM111" i="8"/>
  <c r="AI111" i="9"/>
  <c r="AU111" i="9" s="1"/>
  <c r="BS111" i="9" s="1"/>
  <c r="EM83" i="8"/>
  <c r="AI83" i="9"/>
  <c r="AU83" i="9" s="1"/>
  <c r="BS83" i="9" s="1"/>
  <c r="EM32" i="8"/>
  <c r="AI32" i="9"/>
  <c r="AU32" i="9" s="1"/>
  <c r="BS32" i="9" s="1"/>
  <c r="EM18" i="8"/>
  <c r="AI18" i="9"/>
  <c r="AU18" i="9" s="1"/>
  <c r="BS18" i="9" s="1"/>
  <c r="EM127" i="8"/>
  <c r="AI127" i="9"/>
  <c r="AU127" i="9" s="1"/>
  <c r="BS127" i="9" s="1"/>
  <c r="EM14" i="8"/>
  <c r="AI14" i="9"/>
  <c r="AU14" i="9" s="1"/>
  <c r="BS14" i="9" s="1"/>
  <c r="EM115" i="8"/>
  <c r="AI115" i="9"/>
  <c r="AU115" i="9" s="1"/>
  <c r="BS115" i="9" s="1"/>
  <c r="EH129" i="8"/>
  <c r="AD129" i="9"/>
  <c r="AP129" i="9" s="1"/>
  <c r="BN129" i="9" s="1"/>
  <c r="EH97" i="8"/>
  <c r="AD97" i="9"/>
  <c r="AP97" i="9" s="1"/>
  <c r="BN97" i="9" s="1"/>
  <c r="EH132" i="8"/>
  <c r="AD132" i="9"/>
  <c r="AP132" i="9" s="1"/>
  <c r="BN132" i="9" s="1"/>
  <c r="EH113" i="8"/>
  <c r="AD113" i="9"/>
  <c r="AP113" i="9" s="1"/>
  <c r="BN113" i="9" s="1"/>
  <c r="EH126" i="8"/>
  <c r="AD126" i="9"/>
  <c r="AP126" i="9" s="1"/>
  <c r="BN126" i="9" s="1"/>
  <c r="EH69" i="8"/>
  <c r="AD69" i="9"/>
  <c r="AP69" i="9" s="1"/>
  <c r="BN69" i="9" s="1"/>
  <c r="EH119" i="8"/>
  <c r="AD119" i="9"/>
  <c r="AP119" i="9" s="1"/>
  <c r="BN119" i="9" s="1"/>
  <c r="EH25" i="8"/>
  <c r="AD25" i="9"/>
  <c r="AP25" i="9" s="1"/>
  <c r="BN25" i="9" s="1"/>
  <c r="EH47" i="8"/>
  <c r="AD47" i="9"/>
  <c r="AP47" i="9" s="1"/>
  <c r="BN47" i="9" s="1"/>
  <c r="EH89" i="8"/>
  <c r="AD89" i="9"/>
  <c r="AP89" i="9" s="1"/>
  <c r="BN89" i="9" s="1"/>
  <c r="EH12" i="8"/>
  <c r="AD12" i="9"/>
  <c r="AP12" i="9" s="1"/>
  <c r="BN12" i="9" s="1"/>
  <c r="EH10" i="8"/>
  <c r="AD10" i="9"/>
  <c r="AP10" i="9" s="1"/>
  <c r="BN10" i="9" s="1"/>
  <c r="EH82" i="8"/>
  <c r="AD82" i="9"/>
  <c r="AP82" i="9" s="1"/>
  <c r="BN82" i="9" s="1"/>
  <c r="EH32" i="8"/>
  <c r="AD32" i="9"/>
  <c r="AP32" i="9" s="1"/>
  <c r="BN32" i="9" s="1"/>
  <c r="EH8" i="8"/>
  <c r="AD8" i="9"/>
  <c r="AP8" i="9" s="1"/>
  <c r="BN8" i="9" s="1"/>
  <c r="EH35" i="8"/>
  <c r="AD35" i="9"/>
  <c r="AP35" i="9" s="1"/>
  <c r="BN35" i="9" s="1"/>
  <c r="EH65" i="8"/>
  <c r="AD65" i="9"/>
  <c r="AP65" i="9" s="1"/>
  <c r="BN65" i="9" s="1"/>
  <c r="EL18" i="8"/>
  <c r="AH18" i="9"/>
  <c r="AT18" i="9" s="1"/>
  <c r="BR18" i="9" s="1"/>
  <c r="EL39" i="8"/>
  <c r="AH39" i="9"/>
  <c r="AT39" i="9" s="1"/>
  <c r="BR39" i="9" s="1"/>
  <c r="EL76" i="8"/>
  <c r="AH76" i="9"/>
  <c r="AT76" i="9" s="1"/>
  <c r="BR76" i="9" s="1"/>
  <c r="EL50" i="8"/>
  <c r="AH50" i="9"/>
  <c r="AT50" i="9" s="1"/>
  <c r="BR50" i="9" s="1"/>
  <c r="EL17" i="8"/>
  <c r="AH17" i="9"/>
  <c r="AT17" i="9" s="1"/>
  <c r="BR17" i="9" s="1"/>
  <c r="EL59" i="8"/>
  <c r="AH59" i="9"/>
  <c r="AT59" i="9" s="1"/>
  <c r="BR59" i="9" s="1"/>
  <c r="EL55" i="8"/>
  <c r="AH55" i="9"/>
  <c r="AT55" i="9" s="1"/>
  <c r="BR55" i="9" s="1"/>
  <c r="EL139" i="8"/>
  <c r="AH139" i="9"/>
  <c r="AT139" i="9" s="1"/>
  <c r="BR139" i="9" s="1"/>
  <c r="EL91" i="8"/>
  <c r="AH91" i="9"/>
  <c r="AT91" i="9" s="1"/>
  <c r="BR91" i="9" s="1"/>
  <c r="EL56" i="8"/>
  <c r="AH56" i="9"/>
  <c r="AT56" i="9" s="1"/>
  <c r="BR56" i="9" s="1"/>
  <c r="EL27" i="8"/>
  <c r="AH27" i="9"/>
  <c r="AT27" i="9" s="1"/>
  <c r="BR27" i="9" s="1"/>
  <c r="EL61" i="8"/>
  <c r="AH61" i="9"/>
  <c r="AT61" i="9" s="1"/>
  <c r="BR61" i="9" s="1"/>
  <c r="EL11" i="8"/>
  <c r="AH11" i="9"/>
  <c r="AT11" i="9" s="1"/>
  <c r="BR11" i="9" s="1"/>
  <c r="EL99" i="8"/>
  <c r="AH99" i="9"/>
  <c r="AT99" i="9" s="1"/>
  <c r="BR99" i="9" s="1"/>
  <c r="EL98" i="8"/>
  <c r="AH98" i="9"/>
  <c r="AT98" i="9" s="1"/>
  <c r="BR98" i="9" s="1"/>
  <c r="EL116" i="8"/>
  <c r="AH116" i="9"/>
  <c r="AT116" i="9" s="1"/>
  <c r="BR116" i="9" s="1"/>
  <c r="EL133" i="8"/>
  <c r="AH133" i="9"/>
  <c r="AT133" i="9" s="1"/>
  <c r="BR133" i="9" s="1"/>
  <c r="EO41" i="8"/>
  <c r="AK41" i="9"/>
  <c r="AW41" i="9" s="1"/>
  <c r="BU41" i="9" s="1"/>
  <c r="EO21" i="8"/>
  <c r="AK21" i="9"/>
  <c r="AW21" i="9" s="1"/>
  <c r="BU21" i="9" s="1"/>
  <c r="EO110" i="8"/>
  <c r="AK110" i="9"/>
  <c r="AW110" i="9" s="1"/>
  <c r="BU110" i="9" s="1"/>
  <c r="EO112" i="8"/>
  <c r="AK112" i="9"/>
  <c r="AW112" i="9" s="1"/>
  <c r="BU112" i="9" s="1"/>
  <c r="EO87" i="8"/>
  <c r="AK87" i="9"/>
  <c r="AW87" i="9" s="1"/>
  <c r="BU87" i="9" s="1"/>
  <c r="EO71" i="8"/>
  <c r="AK71" i="9"/>
  <c r="AW71" i="9" s="1"/>
  <c r="BU71" i="9" s="1"/>
  <c r="EO122" i="8"/>
  <c r="AK122" i="9"/>
  <c r="AW122" i="9" s="1"/>
  <c r="BU122" i="9" s="1"/>
  <c r="EO95" i="8"/>
  <c r="AK95" i="9"/>
  <c r="AW95" i="9" s="1"/>
  <c r="BU95" i="9" s="1"/>
  <c r="EO115" i="8"/>
  <c r="AK115" i="9"/>
  <c r="AW115" i="9" s="1"/>
  <c r="BU115" i="9" s="1"/>
  <c r="EO107" i="8"/>
  <c r="AK107" i="9"/>
  <c r="AW107" i="9" s="1"/>
  <c r="BU107" i="9" s="1"/>
  <c r="EO106" i="8"/>
  <c r="AK106" i="9"/>
  <c r="AW106" i="9" s="1"/>
  <c r="BU106" i="9" s="1"/>
  <c r="EO88" i="8"/>
  <c r="AK88" i="9"/>
  <c r="AW88" i="9" s="1"/>
  <c r="BU88" i="9" s="1"/>
  <c r="EO114" i="8"/>
  <c r="AK114" i="9"/>
  <c r="AW114" i="9" s="1"/>
  <c r="BU114" i="9" s="1"/>
  <c r="EO8" i="8"/>
  <c r="AK8" i="9"/>
  <c r="AW8" i="9" s="1"/>
  <c r="BU8" i="9" s="1"/>
  <c r="EO79" i="8"/>
  <c r="AK79" i="9"/>
  <c r="AW79" i="9" s="1"/>
  <c r="BU79" i="9" s="1"/>
  <c r="EO121" i="8"/>
  <c r="AK121" i="9"/>
  <c r="AW121" i="9" s="1"/>
  <c r="BU121" i="9" s="1"/>
  <c r="EO81" i="8"/>
  <c r="AK81" i="9"/>
  <c r="AW81" i="9" s="1"/>
  <c r="BU81" i="9" s="1"/>
  <c r="EK131" i="8"/>
  <c r="AG131" i="9"/>
  <c r="AS131" i="9" s="1"/>
  <c r="BQ131" i="9" s="1"/>
  <c r="EK90" i="8"/>
  <c r="AG90" i="9"/>
  <c r="AS90" i="9" s="1"/>
  <c r="BQ90" i="9" s="1"/>
  <c r="EK106" i="8"/>
  <c r="AG106" i="9"/>
  <c r="AS106" i="9" s="1"/>
  <c r="BQ106" i="9" s="1"/>
  <c r="EK93" i="8"/>
  <c r="AG93" i="9"/>
  <c r="AS93" i="9" s="1"/>
  <c r="BQ93" i="9" s="1"/>
  <c r="EK68" i="8"/>
  <c r="AG68" i="9"/>
  <c r="AS68" i="9" s="1"/>
  <c r="BQ68" i="9" s="1"/>
  <c r="EK52" i="8"/>
  <c r="AG52" i="9"/>
  <c r="AS52" i="9" s="1"/>
  <c r="BQ52" i="9" s="1"/>
  <c r="EK82" i="8"/>
  <c r="AG82" i="9"/>
  <c r="AS82" i="9" s="1"/>
  <c r="BQ82" i="9" s="1"/>
  <c r="EK37" i="8"/>
  <c r="AG37" i="9"/>
  <c r="AS37" i="9" s="1"/>
  <c r="BQ37" i="9" s="1"/>
  <c r="EK13" i="8"/>
  <c r="AG13" i="9"/>
  <c r="AS13" i="9" s="1"/>
  <c r="BQ13" i="9" s="1"/>
  <c r="EK48" i="8"/>
  <c r="AG48" i="9"/>
  <c r="AS48" i="9" s="1"/>
  <c r="BQ48" i="9" s="1"/>
  <c r="EK45" i="8"/>
  <c r="AG45" i="9"/>
  <c r="AS45" i="9" s="1"/>
  <c r="BQ45" i="9" s="1"/>
  <c r="EK7" i="8"/>
  <c r="AG7" i="9"/>
  <c r="AS7" i="9" s="1"/>
  <c r="BQ7" i="9" s="1"/>
  <c r="EK86" i="8"/>
  <c r="AG86" i="9"/>
  <c r="AS86" i="9" s="1"/>
  <c r="BQ86" i="9" s="1"/>
  <c r="EK127" i="8"/>
  <c r="AG127" i="9"/>
  <c r="AS127" i="9" s="1"/>
  <c r="BQ127" i="9" s="1"/>
  <c r="EK79" i="8"/>
  <c r="AG79" i="9"/>
  <c r="AS79" i="9" s="1"/>
  <c r="BQ79" i="9" s="1"/>
  <c r="EK17" i="8"/>
  <c r="AG17" i="9"/>
  <c r="AS17" i="9" s="1"/>
  <c r="BQ17" i="9" s="1"/>
  <c r="EK114" i="8"/>
  <c r="AG114" i="9"/>
  <c r="AS114" i="9" s="1"/>
  <c r="BQ114" i="9" s="1"/>
  <c r="EG96" i="8"/>
  <c r="AC96" i="9"/>
  <c r="AO96" i="9" s="1"/>
  <c r="BM96" i="9" s="1"/>
  <c r="EG118" i="8"/>
  <c r="AC118" i="9"/>
  <c r="AO118" i="9" s="1"/>
  <c r="BM118" i="9" s="1"/>
  <c r="EG121" i="8"/>
  <c r="AC121" i="9"/>
  <c r="AO121" i="9" s="1"/>
  <c r="BM121" i="9" s="1"/>
  <c r="EG48" i="8"/>
  <c r="AC48" i="9"/>
  <c r="AO48" i="9" s="1"/>
  <c r="BM48" i="9" s="1"/>
  <c r="EG98" i="8"/>
  <c r="AC98" i="9"/>
  <c r="AO98" i="9" s="1"/>
  <c r="BM98" i="9" s="1"/>
  <c r="EG42" i="8"/>
  <c r="AC42" i="9"/>
  <c r="AO42" i="9" s="1"/>
  <c r="BM42" i="9" s="1"/>
  <c r="EG85" i="8"/>
  <c r="AC85" i="9"/>
  <c r="AO85" i="9" s="1"/>
  <c r="BM85" i="9" s="1"/>
  <c r="EG59" i="8"/>
  <c r="AC59" i="9"/>
  <c r="AO59" i="9" s="1"/>
  <c r="BM59" i="9" s="1"/>
  <c r="EG92" i="8"/>
  <c r="AC92" i="9"/>
  <c r="AO92" i="9" s="1"/>
  <c r="BM92" i="9" s="1"/>
  <c r="EG129" i="8"/>
  <c r="AC129" i="9"/>
  <c r="AO129" i="9" s="1"/>
  <c r="BM129" i="9" s="1"/>
  <c r="EG86" i="8"/>
  <c r="AC86" i="9"/>
  <c r="AO86" i="9" s="1"/>
  <c r="BM86" i="9" s="1"/>
  <c r="EG22" i="8"/>
  <c r="AC22" i="9"/>
  <c r="AO22" i="9" s="1"/>
  <c r="BM22" i="9" s="1"/>
  <c r="EG60" i="8"/>
  <c r="AC60" i="9"/>
  <c r="AO60" i="9" s="1"/>
  <c r="BM60" i="9" s="1"/>
  <c r="EG109" i="8"/>
  <c r="AC109" i="9"/>
  <c r="AO109" i="9" s="1"/>
  <c r="BM109" i="9" s="1"/>
  <c r="EG67" i="8"/>
  <c r="AC67" i="9"/>
  <c r="AO67" i="9" s="1"/>
  <c r="BM67" i="9" s="1"/>
  <c r="EG25" i="8"/>
  <c r="AC25" i="9"/>
  <c r="AO25" i="9" s="1"/>
  <c r="BM25" i="9" s="1"/>
  <c r="EG37" i="8"/>
  <c r="AC37" i="9"/>
  <c r="AO37" i="9" s="1"/>
  <c r="BM37" i="9" s="1"/>
  <c r="ER81" i="8"/>
  <c r="AN81" i="9"/>
  <c r="AZ81" i="9" s="1"/>
  <c r="BX81" i="9" s="1"/>
  <c r="ER46" i="8"/>
  <c r="AN46" i="9"/>
  <c r="AZ46" i="9" s="1"/>
  <c r="BX46" i="9" s="1"/>
  <c r="ER110" i="8"/>
  <c r="AN110" i="9"/>
  <c r="AZ110" i="9" s="1"/>
  <c r="BX110" i="9" s="1"/>
  <c r="ER45" i="8"/>
  <c r="AN45" i="9"/>
  <c r="AZ45" i="9" s="1"/>
  <c r="BX45" i="9" s="1"/>
  <c r="ER64" i="8"/>
  <c r="AN64" i="9"/>
  <c r="AZ64" i="9" s="1"/>
  <c r="BX64" i="9" s="1"/>
  <c r="ER74" i="8"/>
  <c r="AN74" i="9"/>
  <c r="AZ74" i="9" s="1"/>
  <c r="BX74" i="9" s="1"/>
  <c r="ER62" i="8"/>
  <c r="AN62" i="9"/>
  <c r="AZ62" i="9" s="1"/>
  <c r="BX62" i="9" s="1"/>
  <c r="ER120" i="8"/>
  <c r="AN120" i="9"/>
  <c r="AZ120" i="9" s="1"/>
  <c r="BX120" i="9" s="1"/>
  <c r="ER92" i="8"/>
  <c r="AN92" i="9"/>
  <c r="AZ92" i="9" s="1"/>
  <c r="BX92" i="9" s="1"/>
  <c r="ER42" i="8"/>
  <c r="AN42" i="9"/>
  <c r="AZ42" i="9" s="1"/>
  <c r="BX42" i="9" s="1"/>
  <c r="ER105" i="8"/>
  <c r="AN105" i="9"/>
  <c r="AZ105" i="9" s="1"/>
  <c r="BX105" i="9" s="1"/>
  <c r="ER68" i="8"/>
  <c r="AN68" i="9"/>
  <c r="AZ68" i="9" s="1"/>
  <c r="BX68" i="9" s="1"/>
  <c r="ER41" i="8"/>
  <c r="AN41" i="9"/>
  <c r="AZ41" i="9" s="1"/>
  <c r="BX41" i="9" s="1"/>
  <c r="ER78" i="8"/>
  <c r="AN78" i="9"/>
  <c r="AZ78" i="9" s="1"/>
  <c r="BX78" i="9" s="1"/>
  <c r="ER57" i="8"/>
  <c r="AN57" i="9"/>
  <c r="AZ57" i="9" s="1"/>
  <c r="BX57" i="9" s="1"/>
  <c r="ER40" i="8"/>
  <c r="AN40" i="9"/>
  <c r="AZ40" i="9" s="1"/>
  <c r="BX40" i="9" s="1"/>
  <c r="ER125" i="8"/>
  <c r="AN125" i="9"/>
  <c r="AZ125" i="9" s="1"/>
  <c r="BX125" i="9" s="1"/>
  <c r="ER53" i="8"/>
  <c r="AN53" i="9"/>
  <c r="AZ53" i="9" s="1"/>
  <c r="BX53" i="9" s="1"/>
  <c r="EN133" i="8"/>
  <c r="AJ133" i="9"/>
  <c r="AV133" i="9" s="1"/>
  <c r="BT133" i="9" s="1"/>
  <c r="EN104" i="8"/>
  <c r="AJ104" i="9"/>
  <c r="AV104" i="9" s="1"/>
  <c r="BT104" i="9" s="1"/>
  <c r="EN138" i="8"/>
  <c r="AJ138" i="9"/>
  <c r="AV138" i="9" s="1"/>
  <c r="BT138" i="9" s="1"/>
  <c r="EN107" i="8"/>
  <c r="AJ107" i="9"/>
  <c r="AV107" i="9" s="1"/>
  <c r="BT107" i="9" s="1"/>
  <c r="EN103" i="8"/>
  <c r="AJ103" i="9"/>
  <c r="AV103" i="9" s="1"/>
  <c r="BT103" i="9" s="1"/>
  <c r="EN17" i="8"/>
  <c r="AJ17" i="9"/>
  <c r="AV17" i="9" s="1"/>
  <c r="BT17" i="9" s="1"/>
  <c r="EN110" i="8"/>
  <c r="AJ110" i="9"/>
  <c r="AV110" i="9" s="1"/>
  <c r="BT110" i="9" s="1"/>
  <c r="EN119" i="8"/>
  <c r="AJ119" i="9"/>
  <c r="AV119" i="9" s="1"/>
  <c r="BT119" i="9" s="1"/>
  <c r="EN106" i="8"/>
  <c r="AJ106" i="9"/>
  <c r="AV106" i="9" s="1"/>
  <c r="BT106" i="9" s="1"/>
  <c r="EN87" i="8"/>
  <c r="AJ87" i="9"/>
  <c r="AV87" i="9" s="1"/>
  <c r="BT87" i="9" s="1"/>
  <c r="EN128" i="8"/>
  <c r="AJ128" i="9"/>
  <c r="AV128" i="9" s="1"/>
  <c r="BT128" i="9" s="1"/>
  <c r="EN63" i="8"/>
  <c r="AJ63" i="9"/>
  <c r="AV63" i="9" s="1"/>
  <c r="BT63" i="9" s="1"/>
  <c r="EN64" i="8"/>
  <c r="AJ64" i="9"/>
  <c r="AV64" i="9" s="1"/>
  <c r="BT64" i="9" s="1"/>
  <c r="EN96" i="8"/>
  <c r="AJ96" i="9"/>
  <c r="AV96" i="9" s="1"/>
  <c r="BT96" i="9" s="1"/>
  <c r="EN67" i="8"/>
  <c r="AJ67" i="9"/>
  <c r="AV67" i="9" s="1"/>
  <c r="BT67" i="9" s="1"/>
  <c r="EN58" i="8"/>
  <c r="AJ58" i="9"/>
  <c r="AV58" i="9" s="1"/>
  <c r="BT58" i="9" s="1"/>
  <c r="EN36" i="8"/>
  <c r="AJ36" i="9"/>
  <c r="AV36" i="9" s="1"/>
  <c r="BT36" i="9" s="1"/>
  <c r="EJ140" i="8"/>
  <c r="AF140" i="9"/>
  <c r="AR140" i="9" s="1"/>
  <c r="BP140" i="9" s="1"/>
  <c r="EJ116" i="8"/>
  <c r="AF116" i="9"/>
  <c r="AR116" i="9" s="1"/>
  <c r="BP116" i="9" s="1"/>
  <c r="EJ106" i="8"/>
  <c r="AF106" i="9"/>
  <c r="AR106" i="9" s="1"/>
  <c r="BP106" i="9" s="1"/>
  <c r="EJ127" i="8"/>
  <c r="AF127" i="9"/>
  <c r="AR127" i="9" s="1"/>
  <c r="BP127" i="9" s="1"/>
  <c r="EJ132" i="8"/>
  <c r="AF132" i="9"/>
  <c r="AR132" i="9" s="1"/>
  <c r="BP132" i="9" s="1"/>
  <c r="EJ44" i="8"/>
  <c r="AF44" i="9"/>
  <c r="AR44" i="9" s="1"/>
  <c r="BP44" i="9" s="1"/>
  <c r="EJ122" i="8"/>
  <c r="AF122" i="9"/>
  <c r="AR122" i="9" s="1"/>
  <c r="BP122" i="9" s="1"/>
  <c r="EJ118" i="8"/>
  <c r="AF118" i="9"/>
  <c r="AR118" i="9" s="1"/>
  <c r="BP118" i="9" s="1"/>
  <c r="EJ35" i="8"/>
  <c r="AF35" i="9"/>
  <c r="AR35" i="9" s="1"/>
  <c r="BP35" i="9" s="1"/>
  <c r="EJ107" i="8"/>
  <c r="AF107" i="9"/>
  <c r="AR107" i="9" s="1"/>
  <c r="BP107" i="9" s="1"/>
  <c r="EJ100" i="8"/>
  <c r="AF100" i="9"/>
  <c r="AR100" i="9" s="1"/>
  <c r="BP100" i="9" s="1"/>
  <c r="EJ60" i="8"/>
  <c r="AF60" i="9"/>
  <c r="AR60" i="9" s="1"/>
  <c r="BP60" i="9" s="1"/>
  <c r="EJ129" i="8"/>
  <c r="AF129" i="9"/>
  <c r="AR129" i="9" s="1"/>
  <c r="BP129" i="9" s="1"/>
  <c r="EJ134" i="8"/>
  <c r="AF134" i="9"/>
  <c r="AR134" i="9" s="1"/>
  <c r="BP134" i="9" s="1"/>
  <c r="EJ108" i="8"/>
  <c r="AF108" i="9"/>
  <c r="AR108" i="9" s="1"/>
  <c r="BP108" i="9" s="1"/>
  <c r="EJ34" i="8"/>
  <c r="AF34" i="9"/>
  <c r="AR34" i="9" s="1"/>
  <c r="BP34" i="9" s="1"/>
  <c r="EJ82" i="8"/>
  <c r="AF82" i="9"/>
  <c r="AR82" i="9" s="1"/>
  <c r="BP82" i="9" s="1"/>
  <c r="EQ41" i="8"/>
  <c r="AM41" i="9"/>
  <c r="AY41" i="9" s="1"/>
  <c r="BW41" i="9" s="1"/>
  <c r="EQ132" i="8"/>
  <c r="AM132" i="9"/>
  <c r="AY132" i="9" s="1"/>
  <c r="BW132" i="9" s="1"/>
  <c r="EQ73" i="8"/>
  <c r="AM73" i="9"/>
  <c r="AY73" i="9" s="1"/>
  <c r="BW73" i="9" s="1"/>
  <c r="EQ8" i="8"/>
  <c r="AM8" i="9"/>
  <c r="AY8" i="9" s="1"/>
  <c r="BW8" i="9" s="1"/>
  <c r="EQ105" i="8"/>
  <c r="AM105" i="9"/>
  <c r="AY105" i="9" s="1"/>
  <c r="BW105" i="9" s="1"/>
  <c r="EQ56" i="8"/>
  <c r="AM56" i="9"/>
  <c r="AY56" i="9" s="1"/>
  <c r="BW56" i="9" s="1"/>
  <c r="EQ139" i="8"/>
  <c r="AM139" i="9"/>
  <c r="AY139" i="9" s="1"/>
  <c r="BW139" i="9" s="1"/>
  <c r="EQ135" i="8"/>
  <c r="AM135" i="9"/>
  <c r="AY135" i="9" s="1"/>
  <c r="BW135" i="9" s="1"/>
  <c r="EQ21" i="8"/>
  <c r="AM21" i="9"/>
  <c r="AY21" i="9" s="1"/>
  <c r="BW21" i="9" s="1"/>
  <c r="EQ68" i="8"/>
  <c r="AM68" i="9"/>
  <c r="AY68" i="9" s="1"/>
  <c r="BW68" i="9" s="1"/>
  <c r="EQ38" i="8"/>
  <c r="AM38" i="9"/>
  <c r="AY38" i="9" s="1"/>
  <c r="BW38" i="9" s="1"/>
  <c r="EQ85" i="8"/>
  <c r="AM85" i="9"/>
  <c r="AY85" i="9" s="1"/>
  <c r="BW85" i="9" s="1"/>
  <c r="EQ108" i="8"/>
  <c r="AM108" i="9"/>
  <c r="AY108" i="9" s="1"/>
  <c r="BW108" i="9" s="1"/>
  <c r="EQ87" i="8"/>
  <c r="AM87" i="9"/>
  <c r="AY87" i="9" s="1"/>
  <c r="BW87" i="9" s="1"/>
  <c r="EQ134" i="8"/>
  <c r="AM134" i="9"/>
  <c r="AY134" i="9" s="1"/>
  <c r="BW134" i="9" s="1"/>
  <c r="EQ26" i="8"/>
  <c r="AM26" i="9"/>
  <c r="AY26" i="9" s="1"/>
  <c r="BW26" i="9" s="1"/>
  <c r="EQ33" i="8"/>
  <c r="AM33" i="9"/>
  <c r="AY33" i="9" s="1"/>
  <c r="BW33" i="9" s="1"/>
  <c r="EI79" i="8"/>
  <c r="AE79" i="9"/>
  <c r="AQ79" i="9" s="1"/>
  <c r="BO79" i="9" s="1"/>
  <c r="EI82" i="8"/>
  <c r="AE82" i="9"/>
  <c r="AQ82" i="9" s="1"/>
  <c r="BO82" i="9" s="1"/>
  <c r="EI27" i="8"/>
  <c r="AE27" i="9"/>
  <c r="AQ27" i="9" s="1"/>
  <c r="BO27" i="9" s="1"/>
  <c r="EI91" i="8"/>
  <c r="AE91" i="9"/>
  <c r="AQ91" i="9" s="1"/>
  <c r="BO91" i="9" s="1"/>
  <c r="EI52" i="8"/>
  <c r="AE52" i="9"/>
  <c r="AQ52" i="9" s="1"/>
  <c r="BO52" i="9" s="1"/>
  <c r="EI89" i="8"/>
  <c r="AE89" i="9"/>
  <c r="AQ89" i="9" s="1"/>
  <c r="BO89" i="9" s="1"/>
  <c r="EI67" i="8"/>
  <c r="AE67" i="9"/>
  <c r="AQ67" i="9" s="1"/>
  <c r="BO67" i="9" s="1"/>
  <c r="EI58" i="8"/>
  <c r="AE58" i="9"/>
  <c r="AQ58" i="9" s="1"/>
  <c r="BO58" i="9" s="1"/>
  <c r="EI11" i="8"/>
  <c r="AE11" i="9"/>
  <c r="AQ11" i="9" s="1"/>
  <c r="BO11" i="9" s="1"/>
  <c r="EI39" i="8"/>
  <c r="AE39" i="9"/>
  <c r="AQ39" i="9" s="1"/>
  <c r="BO39" i="9" s="1"/>
  <c r="EI59" i="8"/>
  <c r="AE59" i="9"/>
  <c r="AQ59" i="9" s="1"/>
  <c r="BO59" i="9" s="1"/>
  <c r="EI56" i="8"/>
  <c r="AE56" i="9"/>
  <c r="AQ56" i="9" s="1"/>
  <c r="BO56" i="9" s="1"/>
  <c r="EI47" i="8"/>
  <c r="AE47" i="9"/>
  <c r="AQ47" i="9" s="1"/>
  <c r="BO47" i="9" s="1"/>
  <c r="EI43" i="8"/>
  <c r="AE43" i="9"/>
  <c r="AQ43" i="9" s="1"/>
  <c r="BO43" i="9" s="1"/>
  <c r="EI37" i="8"/>
  <c r="AE37" i="9"/>
  <c r="AQ37" i="9" s="1"/>
  <c r="BO37" i="9" s="1"/>
  <c r="EI55" i="8"/>
  <c r="AE55" i="9"/>
  <c r="AQ55" i="9" s="1"/>
  <c r="BO55" i="9" s="1"/>
  <c r="EI10" i="8"/>
  <c r="AE10" i="9"/>
  <c r="AQ10" i="9" s="1"/>
  <c r="BO10" i="9" s="1"/>
  <c r="EP90" i="8"/>
  <c r="AL90" i="9"/>
  <c r="AX90" i="9" s="1"/>
  <c r="BV90" i="9" s="1"/>
  <c r="EP86" i="8"/>
  <c r="AL86" i="9"/>
  <c r="AX86" i="9" s="1"/>
  <c r="BV86" i="9" s="1"/>
  <c r="EP41" i="8"/>
  <c r="AL41" i="9"/>
  <c r="AX41" i="9" s="1"/>
  <c r="BV41" i="9" s="1"/>
  <c r="EP125" i="8"/>
  <c r="AL125" i="9"/>
  <c r="AX125" i="9" s="1"/>
  <c r="BV125" i="9" s="1"/>
  <c r="EP13" i="8"/>
  <c r="AL13" i="9"/>
  <c r="AX13" i="9" s="1"/>
  <c r="BV13" i="9" s="1"/>
  <c r="EP140" i="8"/>
  <c r="AL140" i="9"/>
  <c r="AX140" i="9" s="1"/>
  <c r="BV140" i="9" s="1"/>
  <c r="EP31" i="8"/>
  <c r="AL31" i="9"/>
  <c r="AX31" i="9" s="1"/>
  <c r="BV31" i="9" s="1"/>
  <c r="EP11" i="8"/>
  <c r="AL11" i="9"/>
  <c r="AX11" i="9" s="1"/>
  <c r="BV11" i="9" s="1"/>
  <c r="EP52" i="8"/>
  <c r="AL52" i="9"/>
  <c r="AX52" i="9" s="1"/>
  <c r="BV52" i="9" s="1"/>
  <c r="EP103" i="8"/>
  <c r="AL103" i="9"/>
  <c r="AX103" i="9" s="1"/>
  <c r="BV103" i="9" s="1"/>
  <c r="EP24" i="8"/>
  <c r="AL24" i="9"/>
  <c r="AX24" i="9" s="1"/>
  <c r="BV24" i="9" s="1"/>
  <c r="EP62" i="8"/>
  <c r="AL62" i="9"/>
  <c r="AX62" i="9" s="1"/>
  <c r="BV62" i="9" s="1"/>
  <c r="EP40" i="8"/>
  <c r="AL40" i="9"/>
  <c r="AX40" i="9" s="1"/>
  <c r="BV40" i="9" s="1"/>
  <c r="EP99" i="8"/>
  <c r="AL99" i="9"/>
  <c r="AX99" i="9" s="1"/>
  <c r="BV99" i="9" s="1"/>
  <c r="EP18" i="8"/>
  <c r="AL18" i="9"/>
  <c r="AX18" i="9" s="1"/>
  <c r="BV18" i="9" s="1"/>
  <c r="EP59" i="8"/>
  <c r="AL59" i="9"/>
  <c r="AX59" i="9" s="1"/>
  <c r="BV59" i="9" s="1"/>
  <c r="EP141" i="8"/>
  <c r="AL141" i="9"/>
  <c r="AX141" i="9" s="1"/>
  <c r="BV141" i="9" s="1"/>
  <c r="EM84" i="8"/>
  <c r="AI84" i="9"/>
  <c r="AU84" i="9" s="1"/>
  <c r="BS84" i="9" s="1"/>
  <c r="EM59" i="8"/>
  <c r="AI59" i="9"/>
  <c r="AU59" i="9" s="1"/>
  <c r="BS59" i="9" s="1"/>
  <c r="EM34" i="8"/>
  <c r="AI34" i="9"/>
  <c r="AU34" i="9" s="1"/>
  <c r="BS34" i="9" s="1"/>
  <c r="EM113" i="8"/>
  <c r="AI113" i="9"/>
  <c r="AU113" i="9" s="1"/>
  <c r="BS113" i="9" s="1"/>
  <c r="EM70" i="8"/>
  <c r="AI70" i="9"/>
  <c r="AU70" i="9" s="1"/>
  <c r="BS70" i="9" s="1"/>
  <c r="EM136" i="8"/>
  <c r="AI136" i="9"/>
  <c r="AU136" i="9" s="1"/>
  <c r="BS136" i="9" s="1"/>
  <c r="EM25" i="8"/>
  <c r="AI25" i="9"/>
  <c r="AU25" i="9" s="1"/>
  <c r="BS25" i="9" s="1"/>
  <c r="EM104" i="8"/>
  <c r="AI104" i="9"/>
  <c r="AU104" i="9" s="1"/>
  <c r="BS104" i="9" s="1"/>
  <c r="EM15" i="8"/>
  <c r="AI15" i="9"/>
  <c r="AU15" i="9" s="1"/>
  <c r="BS15" i="9" s="1"/>
  <c r="EM20" i="8"/>
  <c r="AI20" i="9"/>
  <c r="AU20" i="9" s="1"/>
  <c r="BS20" i="9" s="1"/>
  <c r="EM71" i="8"/>
  <c r="AI71" i="9"/>
  <c r="AU71" i="9" s="1"/>
  <c r="BS71" i="9" s="1"/>
  <c r="EM94" i="8"/>
  <c r="AI94" i="9"/>
  <c r="AU94" i="9" s="1"/>
  <c r="BS94" i="9" s="1"/>
  <c r="EM26" i="8"/>
  <c r="AI26" i="9"/>
  <c r="AU26" i="9" s="1"/>
  <c r="BS26" i="9" s="1"/>
  <c r="EM128" i="8"/>
  <c r="AI128" i="9"/>
  <c r="AU128" i="9" s="1"/>
  <c r="BS128" i="9" s="1"/>
  <c r="EM80" i="8"/>
  <c r="AI80" i="9"/>
  <c r="AU80" i="9" s="1"/>
  <c r="BS80" i="9" s="1"/>
  <c r="EM110" i="8"/>
  <c r="AI110" i="9"/>
  <c r="AU110" i="9" s="1"/>
  <c r="BS110" i="9" s="1"/>
  <c r="EM69" i="8"/>
  <c r="AI69" i="9"/>
  <c r="AU69" i="9" s="1"/>
  <c r="BS69" i="9" s="1"/>
  <c r="EH102" i="8"/>
  <c r="AD102" i="9"/>
  <c r="AP102" i="9" s="1"/>
  <c r="BN102" i="9" s="1"/>
  <c r="EH76" i="8"/>
  <c r="AD76" i="9"/>
  <c r="AP76" i="9" s="1"/>
  <c r="BN76" i="9" s="1"/>
  <c r="EH124" i="8"/>
  <c r="AD124" i="9"/>
  <c r="AP124" i="9" s="1"/>
  <c r="BN124" i="9" s="1"/>
  <c r="EH104" i="8"/>
  <c r="AD104" i="9"/>
  <c r="AP104" i="9" s="1"/>
  <c r="BN104" i="9" s="1"/>
  <c r="EH90" i="8"/>
  <c r="AD90" i="9"/>
  <c r="AP90" i="9" s="1"/>
  <c r="BN90" i="9" s="1"/>
  <c r="EH31" i="8"/>
  <c r="AD31" i="9"/>
  <c r="AP31" i="9" s="1"/>
  <c r="BN31" i="9" s="1"/>
  <c r="EH73" i="8"/>
  <c r="AD73" i="9"/>
  <c r="AP73" i="9" s="1"/>
  <c r="BN73" i="9" s="1"/>
  <c r="EH36" i="8"/>
  <c r="AD36" i="9"/>
  <c r="AP36" i="9" s="1"/>
  <c r="BN36" i="9" s="1"/>
  <c r="EH93" i="8"/>
  <c r="AD93" i="9"/>
  <c r="AP93" i="9" s="1"/>
  <c r="BN93" i="9" s="1"/>
  <c r="EH79" i="8"/>
  <c r="AD79" i="9"/>
  <c r="AP79" i="9" s="1"/>
  <c r="BN79" i="9" s="1"/>
  <c r="EH116" i="8"/>
  <c r="AD116" i="9"/>
  <c r="AP116" i="9" s="1"/>
  <c r="BN116" i="9" s="1"/>
  <c r="EH137" i="8"/>
  <c r="AD137" i="9"/>
  <c r="AP137" i="9" s="1"/>
  <c r="BN137" i="9" s="1"/>
  <c r="EH37" i="8"/>
  <c r="AD37" i="9"/>
  <c r="AP37" i="9" s="1"/>
  <c r="BN37" i="9" s="1"/>
  <c r="EH15" i="8"/>
  <c r="AD15" i="9"/>
  <c r="AP15" i="9" s="1"/>
  <c r="BN15" i="9" s="1"/>
  <c r="EH62" i="8"/>
  <c r="AD62" i="9"/>
  <c r="AP62" i="9" s="1"/>
  <c r="BN62" i="9" s="1"/>
  <c r="EH78" i="8"/>
  <c r="AD78" i="9"/>
  <c r="AP78" i="9" s="1"/>
  <c r="BN78" i="9" s="1"/>
  <c r="EH51" i="8"/>
  <c r="AD51" i="9"/>
  <c r="AP51" i="9" s="1"/>
  <c r="BN51" i="9" s="1"/>
  <c r="EL136" i="8"/>
  <c r="AH136" i="9"/>
  <c r="AT136" i="9" s="1"/>
  <c r="BR136" i="9" s="1"/>
  <c r="EL5" i="8"/>
  <c r="AH5" i="9"/>
  <c r="AT5" i="9" s="1"/>
  <c r="BR5" i="9" s="1"/>
  <c r="EL57" i="8"/>
  <c r="AH57" i="9"/>
  <c r="AT57" i="9" s="1"/>
  <c r="BR57" i="9" s="1"/>
  <c r="EL15" i="8"/>
  <c r="AH15" i="9"/>
  <c r="AT15" i="9" s="1"/>
  <c r="BR15" i="9" s="1"/>
  <c r="EL19" i="8"/>
  <c r="AH19" i="9"/>
  <c r="AT19" i="9" s="1"/>
  <c r="BR19" i="9" s="1"/>
  <c r="EL106" i="8"/>
  <c r="AH106" i="9"/>
  <c r="AT106" i="9" s="1"/>
  <c r="BR106" i="9" s="1"/>
  <c r="EL22" i="8"/>
  <c r="AH22" i="9"/>
  <c r="AT22" i="9" s="1"/>
  <c r="BR22" i="9" s="1"/>
  <c r="EL105" i="8"/>
  <c r="AH105" i="9"/>
  <c r="AT105" i="9" s="1"/>
  <c r="BR105" i="9" s="1"/>
  <c r="EL41" i="8"/>
  <c r="AH41" i="9"/>
  <c r="AT41" i="9" s="1"/>
  <c r="BR41" i="9" s="1"/>
  <c r="EL28" i="8"/>
  <c r="AH28" i="9"/>
  <c r="AT28" i="9" s="1"/>
  <c r="BR28" i="9" s="1"/>
  <c r="EL46" i="8"/>
  <c r="AH46" i="9"/>
  <c r="AT46" i="9" s="1"/>
  <c r="BR46" i="9" s="1"/>
  <c r="EL81" i="8"/>
  <c r="AH81" i="9"/>
  <c r="AT81" i="9" s="1"/>
  <c r="BR81" i="9" s="1"/>
  <c r="EL108" i="8"/>
  <c r="AH108" i="9"/>
  <c r="AT108" i="9" s="1"/>
  <c r="BR108" i="9" s="1"/>
  <c r="EL97" i="8"/>
  <c r="AH97" i="9"/>
  <c r="AT97" i="9" s="1"/>
  <c r="BR97" i="9" s="1"/>
  <c r="EL85" i="8"/>
  <c r="AH85" i="9"/>
  <c r="AT85" i="9" s="1"/>
  <c r="BR85" i="9" s="1"/>
  <c r="EL74" i="8"/>
  <c r="AH74" i="9"/>
  <c r="AT74" i="9" s="1"/>
  <c r="BR74" i="9" s="1"/>
  <c r="EL127" i="8"/>
  <c r="AH127" i="9"/>
  <c r="AT127" i="9" s="1"/>
  <c r="BR127" i="9" s="1"/>
  <c r="EO58" i="8"/>
  <c r="AK58" i="9"/>
  <c r="AW58" i="9" s="1"/>
  <c r="BU58" i="9" s="1"/>
  <c r="EO111" i="8"/>
  <c r="AK111" i="9"/>
  <c r="AW111" i="9" s="1"/>
  <c r="BU111" i="9" s="1"/>
  <c r="EO94" i="8"/>
  <c r="AK94" i="9"/>
  <c r="AW94" i="9" s="1"/>
  <c r="BU94" i="9" s="1"/>
  <c r="EO59" i="8"/>
  <c r="AK59" i="9"/>
  <c r="AW59" i="9" s="1"/>
  <c r="BU59" i="9" s="1"/>
  <c r="EO43" i="8"/>
  <c r="AK43" i="9"/>
  <c r="AW43" i="9" s="1"/>
  <c r="BU43" i="9" s="1"/>
  <c r="EO74" i="8"/>
  <c r="AK74" i="9"/>
  <c r="AW74" i="9" s="1"/>
  <c r="BU74" i="9" s="1"/>
  <c r="EO11" i="8"/>
  <c r="AK11" i="9"/>
  <c r="AW11" i="9" s="1"/>
  <c r="BU11" i="9" s="1"/>
  <c r="EO9" i="8"/>
  <c r="AK9" i="9"/>
  <c r="AW9" i="9" s="1"/>
  <c r="BU9" i="9" s="1"/>
  <c r="EO45" i="8"/>
  <c r="AK45" i="9"/>
  <c r="AW45" i="9" s="1"/>
  <c r="BU45" i="9" s="1"/>
  <c r="EO103" i="8"/>
  <c r="AK103" i="9"/>
  <c r="AW103" i="9" s="1"/>
  <c r="BU103" i="9" s="1"/>
  <c r="EO14" i="8"/>
  <c r="AK14" i="9"/>
  <c r="AW14" i="9" s="1"/>
  <c r="BU14" i="9" s="1"/>
  <c r="EO26" i="8"/>
  <c r="AK26" i="9"/>
  <c r="AW26" i="9" s="1"/>
  <c r="BU26" i="9" s="1"/>
  <c r="EO31" i="8"/>
  <c r="AK31" i="9"/>
  <c r="AW31" i="9" s="1"/>
  <c r="BU31" i="9" s="1"/>
  <c r="EO137" i="8"/>
  <c r="AK137" i="9"/>
  <c r="AW137" i="9" s="1"/>
  <c r="BU137" i="9" s="1"/>
  <c r="EO67" i="8"/>
  <c r="AK67" i="9"/>
  <c r="AW67" i="9" s="1"/>
  <c r="BU67" i="9" s="1"/>
  <c r="EO102" i="8"/>
  <c r="AK102" i="9"/>
  <c r="AW102" i="9" s="1"/>
  <c r="BU102" i="9" s="1"/>
  <c r="EO68" i="8"/>
  <c r="AK68" i="9"/>
  <c r="AW68" i="9" s="1"/>
  <c r="BU68" i="9" s="1"/>
  <c r="EK122" i="8"/>
  <c r="AG122" i="9"/>
  <c r="AS122" i="9" s="1"/>
  <c r="BQ122" i="9" s="1"/>
  <c r="EK73" i="8"/>
  <c r="AG73" i="9"/>
  <c r="AS73" i="9" s="1"/>
  <c r="BQ73" i="9" s="1"/>
  <c r="EK19" i="8"/>
  <c r="AG19" i="9"/>
  <c r="AS19" i="9" s="1"/>
  <c r="BQ19" i="9" s="1"/>
  <c r="EK133" i="8"/>
  <c r="AG133" i="9"/>
  <c r="AS133" i="9" s="1"/>
  <c r="BQ133" i="9" s="1"/>
  <c r="EK57" i="8"/>
  <c r="AG57" i="9"/>
  <c r="AS57" i="9" s="1"/>
  <c r="BQ57" i="9" s="1"/>
  <c r="EK33" i="8"/>
  <c r="AG33" i="9"/>
  <c r="AS33" i="9" s="1"/>
  <c r="BQ33" i="9" s="1"/>
  <c r="EK71" i="8"/>
  <c r="AG71" i="9"/>
  <c r="AS71" i="9" s="1"/>
  <c r="BQ71" i="9" s="1"/>
  <c r="EK32" i="8"/>
  <c r="AG32" i="9"/>
  <c r="AS32" i="9" s="1"/>
  <c r="BQ32" i="9" s="1"/>
  <c r="EK135" i="8"/>
  <c r="AG135" i="9"/>
  <c r="AS135" i="9" s="1"/>
  <c r="BQ135" i="9" s="1"/>
  <c r="EK26" i="8"/>
  <c r="AG26" i="9"/>
  <c r="AS26" i="9" s="1"/>
  <c r="BQ26" i="9" s="1"/>
  <c r="EK9" i="8"/>
  <c r="AG9" i="9"/>
  <c r="AS9" i="9" s="1"/>
  <c r="BQ9" i="9" s="1"/>
  <c r="EK10" i="8"/>
  <c r="AG10" i="9"/>
  <c r="AS10" i="9" s="1"/>
  <c r="BQ10" i="9" s="1"/>
  <c r="EK76" i="8"/>
  <c r="AG76" i="9"/>
  <c r="AS76" i="9" s="1"/>
  <c r="BQ76" i="9" s="1"/>
  <c r="EK34" i="8"/>
  <c r="AG34" i="9"/>
  <c r="AS34" i="9" s="1"/>
  <c r="BQ34" i="9" s="1"/>
  <c r="EK54" i="8"/>
  <c r="AG54" i="9"/>
  <c r="AS54" i="9" s="1"/>
  <c r="BQ54" i="9" s="1"/>
  <c r="EK97" i="8"/>
  <c r="AG97" i="9"/>
  <c r="AS97" i="9" s="1"/>
  <c r="BQ97" i="9" s="1"/>
  <c r="EK59" i="8"/>
  <c r="AG59" i="9"/>
  <c r="AS59" i="9" s="1"/>
  <c r="BQ59" i="9" s="1"/>
  <c r="EG97" i="8"/>
  <c r="AC97" i="9"/>
  <c r="AO97" i="9" s="1"/>
  <c r="BM97" i="9" s="1"/>
  <c r="EG95" i="8"/>
  <c r="AC95" i="9"/>
  <c r="AO95" i="9" s="1"/>
  <c r="BM95" i="9" s="1"/>
  <c r="EG58" i="8"/>
  <c r="AC58" i="9"/>
  <c r="AO58" i="9" s="1"/>
  <c r="BM58" i="9" s="1"/>
  <c r="EG35" i="8"/>
  <c r="AC35" i="9"/>
  <c r="AO35" i="9" s="1"/>
  <c r="BM35" i="9" s="1"/>
  <c r="EG124" i="8"/>
  <c r="AC124" i="9"/>
  <c r="AO124" i="9" s="1"/>
  <c r="BM124" i="9" s="1"/>
  <c r="EG94" i="8"/>
  <c r="AC94" i="9"/>
  <c r="AO94" i="9" s="1"/>
  <c r="BM94" i="9" s="1"/>
  <c r="EG78" i="8"/>
  <c r="AC78" i="9"/>
  <c r="AO78" i="9" s="1"/>
  <c r="BM78" i="9" s="1"/>
  <c r="EG39" i="8"/>
  <c r="AC39" i="9"/>
  <c r="AO39" i="9" s="1"/>
  <c r="BM39" i="9" s="1"/>
  <c r="EG83" i="8"/>
  <c r="AC83" i="9"/>
  <c r="AO83" i="9" s="1"/>
  <c r="BM83" i="9" s="1"/>
  <c r="EG47" i="8"/>
  <c r="AC47" i="9"/>
  <c r="AO47" i="9" s="1"/>
  <c r="BM47" i="9" s="1"/>
  <c r="EG62" i="8"/>
  <c r="AC62" i="9"/>
  <c r="AO62" i="9" s="1"/>
  <c r="BM62" i="9" s="1"/>
  <c r="EG125" i="8"/>
  <c r="AC125" i="9"/>
  <c r="AO125" i="9" s="1"/>
  <c r="BM125" i="9" s="1"/>
  <c r="EG73" i="8"/>
  <c r="AC73" i="9"/>
  <c r="AO73" i="9" s="1"/>
  <c r="BM73" i="9" s="1"/>
  <c r="EG50" i="8"/>
  <c r="AC50" i="9"/>
  <c r="AO50" i="9" s="1"/>
  <c r="BM50" i="9" s="1"/>
  <c r="EG82" i="8"/>
  <c r="AC82" i="9"/>
  <c r="AO82" i="9" s="1"/>
  <c r="BM82" i="9" s="1"/>
  <c r="EG123" i="8"/>
  <c r="AC123" i="9"/>
  <c r="AO123" i="9" s="1"/>
  <c r="BM123" i="9" s="1"/>
  <c r="EG27" i="8"/>
  <c r="AC27" i="9"/>
  <c r="AO27" i="9" s="1"/>
  <c r="BM27" i="9" s="1"/>
  <c r="ER36" i="8"/>
  <c r="AN36" i="9"/>
  <c r="AZ36" i="9" s="1"/>
  <c r="BX36" i="9" s="1"/>
  <c r="ER109" i="8"/>
  <c r="AN109" i="9"/>
  <c r="AZ109" i="9" s="1"/>
  <c r="BX109" i="9" s="1"/>
  <c r="ER95" i="8"/>
  <c r="AN95" i="9"/>
  <c r="AZ95" i="9" s="1"/>
  <c r="BX95" i="9" s="1"/>
  <c r="ER26" i="8"/>
  <c r="AN26" i="9"/>
  <c r="AZ26" i="9" s="1"/>
  <c r="BX26" i="9" s="1"/>
  <c r="ER25" i="8"/>
  <c r="AN25" i="9"/>
  <c r="AZ25" i="9" s="1"/>
  <c r="BX25" i="9" s="1"/>
  <c r="ER69" i="8"/>
  <c r="AN69" i="9"/>
  <c r="AZ69" i="9" s="1"/>
  <c r="BX69" i="9" s="1"/>
  <c r="ER71" i="8"/>
  <c r="AN71" i="9"/>
  <c r="AZ71" i="9" s="1"/>
  <c r="BX71" i="9" s="1"/>
  <c r="ER39" i="8"/>
  <c r="AN39" i="9"/>
  <c r="AZ39" i="9" s="1"/>
  <c r="BX39" i="9" s="1"/>
  <c r="ER27" i="8"/>
  <c r="AN27" i="9"/>
  <c r="AZ27" i="9" s="1"/>
  <c r="BX27" i="9" s="1"/>
  <c r="ER11" i="8"/>
  <c r="AN11" i="9"/>
  <c r="AZ11" i="9" s="1"/>
  <c r="BX11" i="9" s="1"/>
  <c r="ER73" i="8"/>
  <c r="AN73" i="9"/>
  <c r="AZ73" i="9" s="1"/>
  <c r="BX73" i="9" s="1"/>
  <c r="ER23" i="8"/>
  <c r="AN23" i="9"/>
  <c r="AZ23" i="9" s="1"/>
  <c r="BX23" i="9" s="1"/>
  <c r="ER49" i="8"/>
  <c r="AN49" i="9"/>
  <c r="AZ49" i="9" s="1"/>
  <c r="BX49" i="9" s="1"/>
  <c r="ER137" i="8"/>
  <c r="AN137" i="9"/>
  <c r="AZ137" i="9" s="1"/>
  <c r="BX137" i="9" s="1"/>
  <c r="ER72" i="8"/>
  <c r="AN72" i="9"/>
  <c r="AZ72" i="9" s="1"/>
  <c r="BX72" i="9" s="1"/>
  <c r="ER33" i="8"/>
  <c r="AN33" i="9"/>
  <c r="AZ33" i="9" s="1"/>
  <c r="BX33" i="9" s="1"/>
  <c r="ER113" i="8"/>
  <c r="AN113" i="9"/>
  <c r="AZ113" i="9" s="1"/>
  <c r="BX113" i="9" s="1"/>
  <c r="EN99" i="8"/>
  <c r="AJ99" i="9"/>
  <c r="AV99" i="9" s="1"/>
  <c r="BT99" i="9" s="1"/>
  <c r="EN65" i="8"/>
  <c r="AJ65" i="9"/>
  <c r="AV65" i="9" s="1"/>
  <c r="BT65" i="9" s="1"/>
  <c r="EN31" i="8"/>
  <c r="AJ31" i="9"/>
  <c r="AV31" i="9" s="1"/>
  <c r="BT31" i="9" s="1"/>
  <c r="EN41" i="8"/>
  <c r="AJ41" i="9"/>
  <c r="AV41" i="9" s="1"/>
  <c r="BT41" i="9" s="1"/>
  <c r="EN30" i="8"/>
  <c r="AJ30" i="9"/>
  <c r="AV30" i="9" s="1"/>
  <c r="BT30" i="9" s="1"/>
  <c r="EN139" i="8"/>
  <c r="AJ139" i="9"/>
  <c r="AV139" i="9" s="1"/>
  <c r="BT139" i="9" s="1"/>
  <c r="EN12" i="8"/>
  <c r="AJ12" i="9"/>
  <c r="AV12" i="9" s="1"/>
  <c r="BT12" i="9" s="1"/>
  <c r="EN94" i="8"/>
  <c r="AJ94" i="9"/>
  <c r="AV94" i="9" s="1"/>
  <c r="BT94" i="9" s="1"/>
  <c r="EN66" i="8"/>
  <c r="AJ66" i="9"/>
  <c r="AV66" i="9" s="1"/>
  <c r="BT66" i="9" s="1"/>
  <c r="EN48" i="8"/>
  <c r="AJ48" i="9"/>
  <c r="AV48" i="9" s="1"/>
  <c r="BT48" i="9" s="1"/>
  <c r="EN121" i="8"/>
  <c r="AJ121" i="9"/>
  <c r="AV121" i="9" s="1"/>
  <c r="BT121" i="9" s="1"/>
  <c r="EN23" i="8"/>
  <c r="AJ23" i="9"/>
  <c r="AV23" i="9" s="1"/>
  <c r="BT23" i="9" s="1"/>
  <c r="EN131" i="8"/>
  <c r="AJ131" i="9"/>
  <c r="AV131" i="9" s="1"/>
  <c r="BT131" i="9" s="1"/>
  <c r="EN84" i="8"/>
  <c r="AJ84" i="9"/>
  <c r="AV84" i="9" s="1"/>
  <c r="BT84" i="9" s="1"/>
  <c r="EN80" i="8"/>
  <c r="AJ80" i="9"/>
  <c r="AV80" i="9" s="1"/>
  <c r="BT80" i="9" s="1"/>
  <c r="EN62" i="8"/>
  <c r="AJ62" i="9"/>
  <c r="AV62" i="9" s="1"/>
  <c r="BT62" i="9" s="1"/>
  <c r="EN89" i="8"/>
  <c r="AJ89" i="9"/>
  <c r="AV89" i="9" s="1"/>
  <c r="BT89" i="9" s="1"/>
  <c r="EJ50" i="8"/>
  <c r="AF50" i="9"/>
  <c r="AR50" i="9" s="1"/>
  <c r="BP50" i="9" s="1"/>
  <c r="EJ36" i="8"/>
  <c r="AF36" i="9"/>
  <c r="AR36" i="9" s="1"/>
  <c r="BP36" i="9" s="1"/>
  <c r="EJ119" i="8"/>
  <c r="AF119" i="9"/>
  <c r="AR119" i="9" s="1"/>
  <c r="BP119" i="9" s="1"/>
  <c r="EJ114" i="8"/>
  <c r="AF114" i="9"/>
  <c r="AR114" i="9" s="1"/>
  <c r="BP114" i="9" s="1"/>
  <c r="EJ55" i="8"/>
  <c r="AF55" i="9"/>
  <c r="AR55" i="9" s="1"/>
  <c r="BP55" i="9" s="1"/>
  <c r="EJ37" i="8"/>
  <c r="AF37" i="9"/>
  <c r="AR37" i="9" s="1"/>
  <c r="BP37" i="9" s="1"/>
  <c r="EJ111" i="8"/>
  <c r="AF111" i="9"/>
  <c r="AR111" i="9" s="1"/>
  <c r="BP111" i="9" s="1"/>
  <c r="EJ57" i="8"/>
  <c r="AF57" i="9"/>
  <c r="AR57" i="9" s="1"/>
  <c r="BP57" i="9" s="1"/>
  <c r="EJ38" i="8"/>
  <c r="AF38" i="9"/>
  <c r="AR38" i="9" s="1"/>
  <c r="BP38" i="9" s="1"/>
  <c r="EJ71" i="8"/>
  <c r="AF71" i="9"/>
  <c r="AR71" i="9" s="1"/>
  <c r="BP71" i="9" s="1"/>
  <c r="EJ25" i="8"/>
  <c r="AF25" i="9"/>
  <c r="AR25" i="9" s="1"/>
  <c r="BP25" i="9" s="1"/>
  <c r="EJ95" i="8"/>
  <c r="AF95" i="9"/>
  <c r="AR95" i="9" s="1"/>
  <c r="BP95" i="9" s="1"/>
  <c r="EJ92" i="8"/>
  <c r="AF92" i="9"/>
  <c r="AR92" i="9" s="1"/>
  <c r="BP92" i="9" s="1"/>
  <c r="EJ88" i="8"/>
  <c r="AF88" i="9"/>
  <c r="AR88" i="9" s="1"/>
  <c r="BP88" i="9" s="1"/>
  <c r="EJ99" i="8"/>
  <c r="AF99" i="9"/>
  <c r="AR99" i="9" s="1"/>
  <c r="BP99" i="9" s="1"/>
  <c r="EJ19" i="8"/>
  <c r="AF19" i="9"/>
  <c r="AR19" i="9" s="1"/>
  <c r="BP19" i="9" s="1"/>
  <c r="EJ51" i="8"/>
  <c r="AF51" i="9"/>
  <c r="AR51" i="9" s="1"/>
  <c r="BP51" i="9" s="1"/>
  <c r="EQ111" i="8"/>
  <c r="AM111" i="9"/>
  <c r="AY111" i="9" s="1"/>
  <c r="BW111" i="9" s="1"/>
  <c r="EQ67" i="8"/>
  <c r="AM67" i="9"/>
  <c r="AY67" i="9" s="1"/>
  <c r="BW67" i="9" s="1"/>
  <c r="EQ53" i="8"/>
  <c r="AM53" i="9"/>
  <c r="AY53" i="9" s="1"/>
  <c r="BW53" i="9" s="1"/>
  <c r="EQ92" i="8"/>
  <c r="AM92" i="9"/>
  <c r="AY92" i="9" s="1"/>
  <c r="BW92" i="9" s="1"/>
  <c r="EQ93" i="8"/>
  <c r="AM93" i="9"/>
  <c r="AY93" i="9" s="1"/>
  <c r="BW93" i="9" s="1"/>
  <c r="EQ110" i="8"/>
  <c r="AM110" i="9"/>
  <c r="AY110" i="9" s="1"/>
  <c r="BW110" i="9" s="1"/>
  <c r="EQ32" i="8"/>
  <c r="AM32" i="9"/>
  <c r="AY32" i="9" s="1"/>
  <c r="BW32" i="9" s="1"/>
  <c r="EQ123" i="8"/>
  <c r="AM123" i="9"/>
  <c r="AY123" i="9" s="1"/>
  <c r="BW123" i="9" s="1"/>
  <c r="EQ138" i="8"/>
  <c r="AM138" i="9"/>
  <c r="AY138" i="9" s="1"/>
  <c r="BW138" i="9" s="1"/>
  <c r="EQ10" i="8"/>
  <c r="AM10" i="9"/>
  <c r="AY10" i="9" s="1"/>
  <c r="BW10" i="9" s="1"/>
  <c r="EQ5" i="8"/>
  <c r="AM5" i="9"/>
  <c r="AY5" i="9" s="1"/>
  <c r="BW5" i="9" s="1"/>
  <c r="EQ113" i="8"/>
  <c r="AM113" i="9"/>
  <c r="AY113" i="9" s="1"/>
  <c r="BW113" i="9" s="1"/>
  <c r="EQ45" i="8"/>
  <c r="AM45" i="9"/>
  <c r="AY45" i="9" s="1"/>
  <c r="BW45" i="9" s="1"/>
  <c r="EQ28" i="8"/>
  <c r="AM28" i="9"/>
  <c r="AY28" i="9" s="1"/>
  <c r="BW28" i="9" s="1"/>
  <c r="EQ83" i="8"/>
  <c r="AM83" i="9"/>
  <c r="AY83" i="9" s="1"/>
  <c r="BW83" i="9" s="1"/>
  <c r="EQ37" i="8"/>
  <c r="AM37" i="9"/>
  <c r="AY37" i="9" s="1"/>
  <c r="BW37" i="9" s="1"/>
  <c r="EQ15" i="8"/>
  <c r="AM15" i="9"/>
  <c r="AY15" i="9" s="1"/>
  <c r="BW15" i="9" s="1"/>
  <c r="EI32" i="8"/>
  <c r="AE32" i="9"/>
  <c r="AQ32" i="9" s="1"/>
  <c r="BO32" i="9" s="1"/>
  <c r="EI36" i="8"/>
  <c r="AE36" i="9"/>
  <c r="AQ36" i="9" s="1"/>
  <c r="BO36" i="9" s="1"/>
  <c r="EI132" i="8"/>
  <c r="AE132" i="9"/>
  <c r="AQ132" i="9" s="1"/>
  <c r="BO132" i="9" s="1"/>
  <c r="EI41" i="8"/>
  <c r="AE41" i="9"/>
  <c r="AQ41" i="9" s="1"/>
  <c r="BO41" i="9" s="1"/>
  <c r="EI98" i="8"/>
  <c r="AE98" i="9"/>
  <c r="AQ98" i="9" s="1"/>
  <c r="BO98" i="9" s="1"/>
  <c r="EI29" i="8"/>
  <c r="AE29" i="9"/>
  <c r="AQ29" i="9" s="1"/>
  <c r="BO29" i="9" s="1"/>
  <c r="EI141" i="8"/>
  <c r="AE141" i="9"/>
  <c r="AQ141" i="9" s="1"/>
  <c r="BO141" i="9" s="1"/>
  <c r="EI14" i="8"/>
  <c r="AE14" i="9"/>
  <c r="AQ14" i="9" s="1"/>
  <c r="BO14" i="9" s="1"/>
  <c r="EI104" i="8"/>
  <c r="AE104" i="9"/>
  <c r="AQ104" i="9" s="1"/>
  <c r="BO104" i="9" s="1"/>
  <c r="EI45" i="8"/>
  <c r="AE45" i="9"/>
  <c r="AQ45" i="9" s="1"/>
  <c r="BO45" i="9" s="1"/>
  <c r="EI97" i="8"/>
  <c r="AE97" i="9"/>
  <c r="AQ97" i="9" s="1"/>
  <c r="BO97" i="9" s="1"/>
  <c r="EI118" i="8"/>
  <c r="AE118" i="9"/>
  <c r="AQ118" i="9" s="1"/>
  <c r="BO118" i="9" s="1"/>
  <c r="EI100" i="8"/>
  <c r="AE100" i="9"/>
  <c r="AQ100" i="9" s="1"/>
  <c r="BO100" i="9" s="1"/>
  <c r="EI19" i="8"/>
  <c r="AE19" i="9"/>
  <c r="AQ19" i="9" s="1"/>
  <c r="BO19" i="9" s="1"/>
  <c r="EI99" i="8"/>
  <c r="AE99" i="9"/>
  <c r="AQ99" i="9" s="1"/>
  <c r="BO99" i="9" s="1"/>
  <c r="EI61" i="8"/>
  <c r="AE61" i="9"/>
  <c r="AQ61" i="9" s="1"/>
  <c r="BO61" i="9" s="1"/>
  <c r="EI109" i="8"/>
  <c r="AE109" i="9"/>
  <c r="AQ109" i="9" s="1"/>
  <c r="BO109" i="9" s="1"/>
  <c r="EP23" i="8"/>
  <c r="AL23" i="9"/>
  <c r="AX23" i="9" s="1"/>
  <c r="BV23" i="9" s="1"/>
  <c r="EP73" i="8"/>
  <c r="AL73" i="9"/>
  <c r="AX73" i="9" s="1"/>
  <c r="BV73" i="9" s="1"/>
  <c r="EP105" i="8"/>
  <c r="AL105" i="9"/>
  <c r="AX105" i="9" s="1"/>
  <c r="BV105" i="9" s="1"/>
  <c r="EP101" i="8"/>
  <c r="AL101" i="9"/>
  <c r="AX101" i="9" s="1"/>
  <c r="BV101" i="9" s="1"/>
  <c r="EP129" i="8"/>
  <c r="AL129" i="9"/>
  <c r="AX129" i="9" s="1"/>
  <c r="BV129" i="9" s="1"/>
  <c r="EP111" i="8"/>
  <c r="AL111" i="9"/>
  <c r="AX111" i="9" s="1"/>
  <c r="BV111" i="9" s="1"/>
  <c r="EP30" i="8"/>
  <c r="AL30" i="9"/>
  <c r="AX30" i="9" s="1"/>
  <c r="BV30" i="9" s="1"/>
  <c r="EP46" i="8"/>
  <c r="AL46" i="9"/>
  <c r="AX46" i="9" s="1"/>
  <c r="BV46" i="9" s="1"/>
  <c r="EP51" i="8"/>
  <c r="AL51" i="9"/>
  <c r="AX51" i="9" s="1"/>
  <c r="BV51" i="9" s="1"/>
  <c r="EP83" i="8"/>
  <c r="AL83" i="9"/>
  <c r="AX83" i="9" s="1"/>
  <c r="BV83" i="9" s="1"/>
  <c r="EP20" i="8"/>
  <c r="AL20" i="9"/>
  <c r="AX20" i="9" s="1"/>
  <c r="BV20" i="9" s="1"/>
  <c r="EP45" i="8"/>
  <c r="AL45" i="9"/>
  <c r="AX45" i="9" s="1"/>
  <c r="BV45" i="9" s="1"/>
  <c r="EP8" i="8"/>
  <c r="AL8" i="9"/>
  <c r="AX8" i="9" s="1"/>
  <c r="BV8" i="9" s="1"/>
  <c r="EP56" i="8"/>
  <c r="AL56" i="9"/>
  <c r="AX56" i="9" s="1"/>
  <c r="BV56" i="9" s="1"/>
  <c r="EP68" i="8"/>
  <c r="AL68" i="9"/>
  <c r="AX68" i="9" s="1"/>
  <c r="BV68" i="9" s="1"/>
  <c r="EP131" i="8"/>
  <c r="AL131" i="9"/>
  <c r="AX131" i="9" s="1"/>
  <c r="BV131" i="9" s="1"/>
  <c r="EP115" i="8"/>
  <c r="AL115" i="9"/>
  <c r="AX115" i="9" s="1"/>
  <c r="BV115" i="9" s="1"/>
  <c r="EM85" i="8"/>
  <c r="AI85" i="9"/>
  <c r="AU85" i="9" s="1"/>
  <c r="BS85" i="9" s="1"/>
  <c r="EM24" i="8"/>
  <c r="AI24" i="9"/>
  <c r="AU24" i="9" s="1"/>
  <c r="BS24" i="9" s="1"/>
  <c r="EM105" i="8"/>
  <c r="AI105" i="9"/>
  <c r="AU105" i="9" s="1"/>
  <c r="BS105" i="9" s="1"/>
  <c r="EM137" i="8"/>
  <c r="AI137" i="9"/>
  <c r="AU137" i="9" s="1"/>
  <c r="BS137" i="9" s="1"/>
  <c r="EM62" i="8"/>
  <c r="AI62" i="9"/>
  <c r="AU62" i="9" s="1"/>
  <c r="BS62" i="9" s="1"/>
  <c r="EM11" i="8"/>
  <c r="AI11" i="9"/>
  <c r="AU11" i="9" s="1"/>
  <c r="BS11" i="9" s="1"/>
  <c r="EM89" i="8"/>
  <c r="AI89" i="9"/>
  <c r="AU89" i="9" s="1"/>
  <c r="BS89" i="9" s="1"/>
  <c r="EM129" i="8"/>
  <c r="AI129" i="9"/>
  <c r="AU129" i="9" s="1"/>
  <c r="BS129" i="9" s="1"/>
  <c r="EM10" i="8"/>
  <c r="AI10" i="9"/>
  <c r="AU10" i="9" s="1"/>
  <c r="BS10" i="9" s="1"/>
  <c r="EM117" i="8"/>
  <c r="AI117" i="9"/>
  <c r="AU117" i="9" s="1"/>
  <c r="BS117" i="9" s="1"/>
  <c r="EM61" i="8"/>
  <c r="AI61" i="9"/>
  <c r="AU61" i="9" s="1"/>
  <c r="BS61" i="9" s="1"/>
  <c r="EM82" i="8"/>
  <c r="AI82" i="9"/>
  <c r="AU82" i="9" s="1"/>
  <c r="BS82" i="9" s="1"/>
  <c r="EM38" i="8"/>
  <c r="AI38" i="9"/>
  <c r="AU38" i="9" s="1"/>
  <c r="BS38" i="9" s="1"/>
  <c r="EM86" i="8"/>
  <c r="AI86" i="9"/>
  <c r="AU86" i="9" s="1"/>
  <c r="BS86" i="9" s="1"/>
  <c r="EM53" i="8"/>
  <c r="AI53" i="9"/>
  <c r="AU53" i="9" s="1"/>
  <c r="BS53" i="9" s="1"/>
  <c r="EM68" i="8"/>
  <c r="AI68" i="9"/>
  <c r="AU68" i="9" s="1"/>
  <c r="BS68" i="9" s="1"/>
  <c r="EM81" i="8"/>
  <c r="AI81" i="9"/>
  <c r="AU81" i="9" s="1"/>
  <c r="BS81" i="9" s="1"/>
  <c r="EM67" i="8"/>
  <c r="AI67" i="9"/>
  <c r="AU67" i="9" s="1"/>
  <c r="BS67" i="9" s="1"/>
  <c r="EH63" i="8"/>
  <c r="AD63" i="9"/>
  <c r="AP63" i="9" s="1"/>
  <c r="BN63" i="9" s="1"/>
  <c r="EH96" i="8"/>
  <c r="AD96" i="9"/>
  <c r="AP96" i="9" s="1"/>
  <c r="BN96" i="9" s="1"/>
  <c r="EH123" i="8"/>
  <c r="AD123" i="9"/>
  <c r="AP123" i="9" s="1"/>
  <c r="BN123" i="9" s="1"/>
  <c r="EH122" i="8"/>
  <c r="AD122" i="9"/>
  <c r="AP122" i="9" s="1"/>
  <c r="BN122" i="9" s="1"/>
  <c r="EH60" i="8"/>
  <c r="AD60" i="9"/>
  <c r="AP60" i="9" s="1"/>
  <c r="BN60" i="9" s="1"/>
  <c r="EH24" i="8"/>
  <c r="AD24" i="9"/>
  <c r="AP24" i="9" s="1"/>
  <c r="BN24" i="9" s="1"/>
  <c r="EH50" i="8"/>
  <c r="AD50" i="9"/>
  <c r="AP50" i="9" s="1"/>
  <c r="BN50" i="9" s="1"/>
  <c r="EH101" i="8"/>
  <c r="AD101" i="9"/>
  <c r="AP101" i="9" s="1"/>
  <c r="BN101" i="9" s="1"/>
  <c r="EH74" i="8"/>
  <c r="AD74" i="9"/>
  <c r="AP74" i="9" s="1"/>
  <c r="BN74" i="9" s="1"/>
  <c r="EH9" i="8"/>
  <c r="AD9" i="9"/>
  <c r="AP9" i="9" s="1"/>
  <c r="BN9" i="9" s="1"/>
  <c r="EH84" i="8"/>
  <c r="AD84" i="9"/>
  <c r="AP84" i="9" s="1"/>
  <c r="BN84" i="9" s="1"/>
  <c r="EH87" i="8"/>
  <c r="AD87" i="9"/>
  <c r="AP87" i="9" s="1"/>
  <c r="BN87" i="9" s="1"/>
  <c r="EH107" i="8"/>
  <c r="AD107" i="9"/>
  <c r="AP107" i="9" s="1"/>
  <c r="BN107" i="9" s="1"/>
  <c r="EH5" i="8"/>
  <c r="AD5" i="9"/>
  <c r="AP5" i="9" s="1"/>
  <c r="BN5" i="9" s="1"/>
  <c r="EH114" i="8"/>
  <c r="AD114" i="9"/>
  <c r="AP114" i="9" s="1"/>
  <c r="BN114" i="9" s="1"/>
  <c r="EH85" i="8"/>
  <c r="AD85" i="9"/>
  <c r="AP85" i="9" s="1"/>
  <c r="BN85" i="9" s="1"/>
  <c r="EH20" i="8"/>
  <c r="AD20" i="9"/>
  <c r="AP20" i="9" s="1"/>
  <c r="BN20" i="9" s="1"/>
  <c r="EL102" i="8"/>
  <c r="AH102" i="9"/>
  <c r="AT102" i="9" s="1"/>
  <c r="BR102" i="9" s="1"/>
  <c r="EL104" i="8"/>
  <c r="AH104" i="9"/>
  <c r="AT104" i="9" s="1"/>
  <c r="BR104" i="9" s="1"/>
  <c r="EL31" i="8"/>
  <c r="AH31" i="9"/>
  <c r="AT31" i="9" s="1"/>
  <c r="BR31" i="9" s="1"/>
  <c r="EL137" i="8"/>
  <c r="AH137" i="9"/>
  <c r="AT137" i="9" s="1"/>
  <c r="BR137" i="9" s="1"/>
  <c r="EL71" i="8"/>
  <c r="AH71" i="9"/>
  <c r="AT71" i="9" s="1"/>
  <c r="BR71" i="9" s="1"/>
  <c r="EL78" i="8"/>
  <c r="AH78" i="9"/>
  <c r="AT78" i="9" s="1"/>
  <c r="BR78" i="9" s="1"/>
  <c r="EL140" i="8"/>
  <c r="AH140" i="9"/>
  <c r="AT140" i="9" s="1"/>
  <c r="BR140" i="9" s="1"/>
  <c r="EL62" i="8"/>
  <c r="AH62" i="9"/>
  <c r="AT62" i="9" s="1"/>
  <c r="BR62" i="9" s="1"/>
  <c r="EL125" i="8"/>
  <c r="AH125" i="9"/>
  <c r="AT125" i="9" s="1"/>
  <c r="BR125" i="9" s="1"/>
  <c r="EL14" i="8"/>
  <c r="AH14" i="9"/>
  <c r="AT14" i="9" s="1"/>
  <c r="BR14" i="9" s="1"/>
  <c r="EL114" i="8"/>
  <c r="AH114" i="9"/>
  <c r="AT114" i="9" s="1"/>
  <c r="BR114" i="9" s="1"/>
  <c r="EL52" i="8"/>
  <c r="AH52" i="9"/>
  <c r="AT52" i="9" s="1"/>
  <c r="BR52" i="9" s="1"/>
  <c r="EL95" i="8"/>
  <c r="AH95" i="9"/>
  <c r="AT95" i="9" s="1"/>
  <c r="BR95" i="9" s="1"/>
  <c r="EL66" i="8"/>
  <c r="AH66" i="9"/>
  <c r="AT66" i="9" s="1"/>
  <c r="BR66" i="9" s="1"/>
  <c r="EL65" i="8"/>
  <c r="AH65" i="9"/>
  <c r="AT65" i="9" s="1"/>
  <c r="BR65" i="9" s="1"/>
  <c r="EL64" i="8"/>
  <c r="AH64" i="9"/>
  <c r="AT64" i="9" s="1"/>
  <c r="BR64" i="9" s="1"/>
  <c r="EL115" i="8"/>
  <c r="AH115" i="9"/>
  <c r="AT115" i="9" s="1"/>
  <c r="BR115" i="9" s="1"/>
  <c r="EO130" i="8"/>
  <c r="AK130" i="9"/>
  <c r="AW130" i="9" s="1"/>
  <c r="BU130" i="9" s="1"/>
  <c r="EO32" i="8"/>
  <c r="AK32" i="9"/>
  <c r="AW32" i="9" s="1"/>
  <c r="BU32" i="9" s="1"/>
  <c r="EO52" i="8"/>
  <c r="AK52" i="9"/>
  <c r="AW52" i="9" s="1"/>
  <c r="BU52" i="9" s="1"/>
  <c r="EO35" i="8"/>
  <c r="AK35" i="9"/>
  <c r="AW35" i="9" s="1"/>
  <c r="BU35" i="9" s="1"/>
  <c r="EO23" i="8"/>
  <c r="AK23" i="9"/>
  <c r="AW23" i="9" s="1"/>
  <c r="BU23" i="9" s="1"/>
  <c r="EO61" i="8"/>
  <c r="AK61" i="9"/>
  <c r="AW61" i="9" s="1"/>
  <c r="BU61" i="9" s="1"/>
  <c r="EO27" i="8"/>
  <c r="AK27" i="9"/>
  <c r="AW27" i="9" s="1"/>
  <c r="BU27" i="9" s="1"/>
  <c r="EO12" i="8"/>
  <c r="AK12" i="9"/>
  <c r="AW12" i="9" s="1"/>
  <c r="BU12" i="9" s="1"/>
  <c r="EO92" i="8"/>
  <c r="AK92" i="9"/>
  <c r="AW92" i="9" s="1"/>
  <c r="BU92" i="9" s="1"/>
  <c r="EO54" i="8"/>
  <c r="AK54" i="9"/>
  <c r="AW54" i="9" s="1"/>
  <c r="BU54" i="9" s="1"/>
  <c r="EO25" i="8"/>
  <c r="AK25" i="9"/>
  <c r="AW25" i="9" s="1"/>
  <c r="BU25" i="9" s="1"/>
  <c r="EO76" i="8"/>
  <c r="AK76" i="9"/>
  <c r="AW76" i="9" s="1"/>
  <c r="BU76" i="9" s="1"/>
  <c r="EO22" i="8"/>
  <c r="AK22" i="9"/>
  <c r="AW22" i="9" s="1"/>
  <c r="BU22" i="9" s="1"/>
  <c r="EO97" i="8"/>
  <c r="AK97" i="9"/>
  <c r="AW97" i="9" s="1"/>
  <c r="BU97" i="9" s="1"/>
  <c r="EO65" i="8"/>
  <c r="AK65" i="9"/>
  <c r="AW65" i="9" s="1"/>
  <c r="BU65" i="9" s="1"/>
  <c r="EO89" i="8"/>
  <c r="AK89" i="9"/>
  <c r="AW89" i="9" s="1"/>
  <c r="BU89" i="9" s="1"/>
  <c r="EO10" i="8"/>
  <c r="AK10" i="9"/>
  <c r="AW10" i="9" s="1"/>
  <c r="BU10" i="9" s="1"/>
  <c r="EK75" i="8"/>
  <c r="AG75" i="9"/>
  <c r="AS75" i="9" s="1"/>
  <c r="BQ75" i="9" s="1"/>
  <c r="EK6" i="8"/>
  <c r="AG6" i="9"/>
  <c r="AS6" i="9" s="1"/>
  <c r="BQ6" i="9" s="1"/>
  <c r="EK70" i="8"/>
  <c r="AG70" i="9"/>
  <c r="AS70" i="9" s="1"/>
  <c r="BQ70" i="9" s="1"/>
  <c r="EK121" i="8"/>
  <c r="AG121" i="9"/>
  <c r="AS121" i="9" s="1"/>
  <c r="BQ121" i="9" s="1"/>
  <c r="EK36" i="8"/>
  <c r="AG36" i="9"/>
  <c r="AS36" i="9" s="1"/>
  <c r="BQ36" i="9" s="1"/>
  <c r="EK115" i="8"/>
  <c r="AG115" i="9"/>
  <c r="AS115" i="9" s="1"/>
  <c r="BQ115" i="9" s="1"/>
  <c r="EK20" i="8"/>
  <c r="AG20" i="9"/>
  <c r="AS20" i="9" s="1"/>
  <c r="BQ20" i="9" s="1"/>
  <c r="EK128" i="8"/>
  <c r="AG128" i="9"/>
  <c r="AS128" i="9" s="1"/>
  <c r="BQ128" i="9" s="1"/>
  <c r="EK5" i="8"/>
  <c r="AG5" i="9"/>
  <c r="AS5" i="9" s="1"/>
  <c r="BQ5" i="9" s="1"/>
  <c r="EK88" i="8"/>
  <c r="AG88" i="9"/>
  <c r="AS88" i="9" s="1"/>
  <c r="BQ88" i="9" s="1"/>
  <c r="EK72" i="8"/>
  <c r="AG72" i="9"/>
  <c r="AS72" i="9" s="1"/>
  <c r="BQ72" i="9" s="1"/>
  <c r="EK119" i="8"/>
  <c r="AG119" i="9"/>
  <c r="AS119" i="9" s="1"/>
  <c r="BQ119" i="9" s="1"/>
  <c r="EK130" i="8"/>
  <c r="AG130" i="9"/>
  <c r="AS130" i="9" s="1"/>
  <c r="BQ130" i="9" s="1"/>
  <c r="EK64" i="8"/>
  <c r="AG64" i="9"/>
  <c r="AS64" i="9" s="1"/>
  <c r="BQ64" i="9" s="1"/>
  <c r="EK44" i="8"/>
  <c r="AG44" i="9"/>
  <c r="AS44" i="9" s="1"/>
  <c r="BQ44" i="9" s="1"/>
  <c r="EK67" i="8"/>
  <c r="AG67" i="9"/>
  <c r="AS67" i="9" s="1"/>
  <c r="BQ67" i="9" s="1"/>
  <c r="EK43" i="8"/>
  <c r="AG43" i="9"/>
  <c r="AS43" i="9" s="1"/>
  <c r="BQ43" i="9" s="1"/>
  <c r="EG61" i="8"/>
  <c r="AC61" i="9"/>
  <c r="AO61" i="9" s="1"/>
  <c r="BM61" i="9" s="1"/>
  <c r="EG140" i="8"/>
  <c r="AC140" i="9"/>
  <c r="AO140" i="9" s="1"/>
  <c r="BM140" i="9" s="1"/>
  <c r="EG29" i="8"/>
  <c r="AC29" i="9"/>
  <c r="AO29" i="9" s="1"/>
  <c r="BM29" i="9" s="1"/>
  <c r="EG41" i="8"/>
  <c r="AC41" i="9"/>
  <c r="AO41" i="9" s="1"/>
  <c r="BM41" i="9" s="1"/>
  <c r="EG115" i="8"/>
  <c r="AC115" i="9"/>
  <c r="AO115" i="9" s="1"/>
  <c r="BM115" i="9" s="1"/>
  <c r="EG141" i="8"/>
  <c r="AC141" i="9"/>
  <c r="AO141" i="9" s="1"/>
  <c r="BM141" i="9" s="1"/>
  <c r="EG65" i="8"/>
  <c r="AC65" i="9"/>
  <c r="AO65" i="9" s="1"/>
  <c r="BM65" i="9" s="1"/>
  <c r="EG24" i="8"/>
  <c r="AC24" i="9"/>
  <c r="AO24" i="9" s="1"/>
  <c r="BM24" i="9" s="1"/>
  <c r="EG138" i="8"/>
  <c r="AC138" i="9"/>
  <c r="AO138" i="9" s="1"/>
  <c r="BM138" i="9" s="1"/>
  <c r="EG49" i="8"/>
  <c r="AC49" i="9"/>
  <c r="AO49" i="9" s="1"/>
  <c r="BM49" i="9" s="1"/>
  <c r="EG33" i="8"/>
  <c r="AC33" i="9"/>
  <c r="AO33" i="9" s="1"/>
  <c r="BM33" i="9" s="1"/>
  <c r="EG104" i="8"/>
  <c r="AC104" i="9"/>
  <c r="AO104" i="9" s="1"/>
  <c r="BM104" i="9" s="1"/>
  <c r="EG44" i="8"/>
  <c r="AC44" i="9"/>
  <c r="AO44" i="9" s="1"/>
  <c r="BM44" i="9" s="1"/>
  <c r="EG57" i="8"/>
  <c r="AC57" i="9"/>
  <c r="AO57" i="9" s="1"/>
  <c r="BM57" i="9" s="1"/>
  <c r="EG89" i="8"/>
  <c r="AC89" i="9"/>
  <c r="AO89" i="9" s="1"/>
  <c r="BM89" i="9" s="1"/>
  <c r="EG68" i="8"/>
  <c r="AC68" i="9"/>
  <c r="AO68" i="9" s="1"/>
  <c r="BM68" i="9" s="1"/>
  <c r="ER8" i="8"/>
  <c r="AN8" i="9"/>
  <c r="AZ8" i="9" s="1"/>
  <c r="BX8" i="9" s="1"/>
  <c r="ER132" i="8"/>
  <c r="AN132" i="9"/>
  <c r="AZ132" i="9" s="1"/>
  <c r="BX132" i="9" s="1"/>
  <c r="ER24" i="8"/>
  <c r="AN24" i="9"/>
  <c r="AZ24" i="9" s="1"/>
  <c r="BX24" i="9" s="1"/>
  <c r="ER129" i="8"/>
  <c r="AN129" i="9"/>
  <c r="AZ129" i="9" s="1"/>
  <c r="BX129" i="9" s="1"/>
  <c r="ER60" i="8"/>
  <c r="AN60" i="9"/>
  <c r="AZ60" i="9" s="1"/>
  <c r="BX60" i="9" s="1"/>
  <c r="ER22" i="8"/>
  <c r="AN22" i="9"/>
  <c r="AZ22" i="9" s="1"/>
  <c r="BX22" i="9" s="1"/>
  <c r="ER102" i="8"/>
  <c r="AN102" i="9"/>
  <c r="AZ102" i="9" s="1"/>
  <c r="BX102" i="9" s="1"/>
  <c r="ER108" i="8"/>
  <c r="AN108" i="9"/>
  <c r="AZ108" i="9" s="1"/>
  <c r="BX108" i="9" s="1"/>
  <c r="ER139" i="8"/>
  <c r="AN139" i="9"/>
  <c r="AZ139" i="9" s="1"/>
  <c r="BX139" i="9" s="1"/>
  <c r="ER63" i="8"/>
  <c r="AN63" i="9"/>
  <c r="AZ63" i="9" s="1"/>
  <c r="BX63" i="9" s="1"/>
  <c r="ER44" i="8"/>
  <c r="AN44" i="9"/>
  <c r="AZ44" i="9" s="1"/>
  <c r="BX44" i="9" s="1"/>
  <c r="ER28" i="8"/>
  <c r="AN28" i="9"/>
  <c r="AZ28" i="9" s="1"/>
  <c r="BX28" i="9" s="1"/>
  <c r="ER35" i="8"/>
  <c r="AN35" i="9"/>
  <c r="AZ35" i="9" s="1"/>
  <c r="BX35" i="9" s="1"/>
  <c r="ER103" i="8"/>
  <c r="AN103" i="9"/>
  <c r="AZ103" i="9" s="1"/>
  <c r="BX103" i="9" s="1"/>
  <c r="ER128" i="8"/>
  <c r="AN128" i="9"/>
  <c r="AZ128" i="9" s="1"/>
  <c r="BX128" i="9" s="1"/>
  <c r="ER115" i="8"/>
  <c r="AN115" i="9"/>
  <c r="AZ115" i="9" s="1"/>
  <c r="BX115" i="9" s="1"/>
  <c r="ER98" i="8"/>
  <c r="AN98" i="9"/>
  <c r="AZ98" i="9" s="1"/>
  <c r="BX98" i="9" s="1"/>
  <c r="EN93" i="8"/>
  <c r="AJ93" i="9"/>
  <c r="AV93" i="9" s="1"/>
  <c r="BT93" i="9" s="1"/>
  <c r="EN49" i="8"/>
  <c r="AJ49" i="9"/>
  <c r="AV49" i="9" s="1"/>
  <c r="BT49" i="9" s="1"/>
  <c r="EN70" i="8"/>
  <c r="AJ70" i="9"/>
  <c r="AV70" i="9" s="1"/>
  <c r="BT70" i="9" s="1"/>
  <c r="EN19" i="8"/>
  <c r="AJ19" i="9"/>
  <c r="AV19" i="9" s="1"/>
  <c r="BT19" i="9" s="1"/>
  <c r="EN24" i="8"/>
  <c r="AJ24" i="9"/>
  <c r="AV24" i="9" s="1"/>
  <c r="BT24" i="9" s="1"/>
  <c r="EN114" i="8"/>
  <c r="AJ114" i="9"/>
  <c r="AV114" i="9" s="1"/>
  <c r="BT114" i="9" s="1"/>
  <c r="EN59" i="8"/>
  <c r="AJ59" i="9"/>
  <c r="AV59" i="9" s="1"/>
  <c r="BT59" i="9" s="1"/>
  <c r="EN28" i="8"/>
  <c r="AJ28" i="9"/>
  <c r="AV28" i="9" s="1"/>
  <c r="BT28" i="9" s="1"/>
  <c r="EN51" i="8"/>
  <c r="AJ51" i="9"/>
  <c r="AV51" i="9" s="1"/>
  <c r="BT51" i="9" s="1"/>
  <c r="EN10" i="8"/>
  <c r="AJ10" i="9"/>
  <c r="AV10" i="9" s="1"/>
  <c r="BT10" i="9" s="1"/>
  <c r="EN73" i="8"/>
  <c r="AJ73" i="9"/>
  <c r="AV73" i="9" s="1"/>
  <c r="BT73" i="9" s="1"/>
  <c r="EN45" i="8"/>
  <c r="AJ45" i="9"/>
  <c r="AV45" i="9" s="1"/>
  <c r="BT45" i="9" s="1"/>
  <c r="EN6" i="8"/>
  <c r="AJ6" i="9"/>
  <c r="AV6" i="9" s="1"/>
  <c r="BT6" i="9" s="1"/>
  <c r="EN98" i="8"/>
  <c r="AJ98" i="9"/>
  <c r="AV98" i="9" s="1"/>
  <c r="BT98" i="9" s="1"/>
  <c r="EN74" i="8"/>
  <c r="AJ74" i="9"/>
  <c r="AV74" i="9" s="1"/>
  <c r="BT74" i="9" s="1"/>
  <c r="EN132" i="8"/>
  <c r="AJ132" i="9"/>
  <c r="AV132" i="9" s="1"/>
  <c r="BT132" i="9" s="1"/>
  <c r="EN108" i="8"/>
  <c r="AJ108" i="9"/>
  <c r="AV108" i="9" s="1"/>
  <c r="BT108" i="9" s="1"/>
  <c r="EJ130" i="8"/>
  <c r="AF130" i="9"/>
  <c r="AR130" i="9" s="1"/>
  <c r="BP130" i="9" s="1"/>
  <c r="EJ139" i="8"/>
  <c r="AF139" i="9"/>
  <c r="AR139" i="9" s="1"/>
  <c r="BP139" i="9" s="1"/>
  <c r="EJ97" i="8"/>
  <c r="AF97" i="9"/>
  <c r="AR97" i="9" s="1"/>
  <c r="BP97" i="9" s="1"/>
  <c r="EJ65" i="8"/>
  <c r="AF65" i="9"/>
  <c r="AR65" i="9" s="1"/>
  <c r="BP65" i="9" s="1"/>
  <c r="EJ94" i="8"/>
  <c r="AF94" i="9"/>
  <c r="AR94" i="9" s="1"/>
  <c r="BP94" i="9" s="1"/>
  <c r="EJ123" i="8"/>
  <c r="AF123" i="9"/>
  <c r="AR123" i="9" s="1"/>
  <c r="BP123" i="9" s="1"/>
  <c r="EJ75" i="8"/>
  <c r="AF75" i="9"/>
  <c r="AR75" i="9" s="1"/>
  <c r="BP75" i="9" s="1"/>
  <c r="EJ93" i="8"/>
  <c r="AF93" i="9"/>
  <c r="AR93" i="9" s="1"/>
  <c r="BP93" i="9" s="1"/>
  <c r="EJ31" i="8"/>
  <c r="AF31" i="9"/>
  <c r="AR31" i="9" s="1"/>
  <c r="BP31" i="9" s="1"/>
  <c r="EJ67" i="8"/>
  <c r="AF67" i="9"/>
  <c r="AR67" i="9" s="1"/>
  <c r="BP67" i="9" s="1"/>
  <c r="EJ87" i="8"/>
  <c r="AF87" i="9"/>
  <c r="AR87" i="9" s="1"/>
  <c r="BP87" i="9" s="1"/>
  <c r="EJ136" i="8"/>
  <c r="AF136" i="9"/>
  <c r="AR136" i="9" s="1"/>
  <c r="BP136" i="9" s="1"/>
  <c r="EJ89" i="8"/>
  <c r="AF89" i="9"/>
  <c r="AR89" i="9" s="1"/>
  <c r="BP89" i="9" s="1"/>
  <c r="EJ85" i="8"/>
  <c r="AF85" i="9"/>
  <c r="AR85" i="9" s="1"/>
  <c r="BP85" i="9" s="1"/>
  <c r="EJ40" i="8"/>
  <c r="AF40" i="9"/>
  <c r="AR40" i="9" s="1"/>
  <c r="BP40" i="9" s="1"/>
  <c r="EJ66" i="8"/>
  <c r="AF66" i="9"/>
  <c r="AR66" i="9" s="1"/>
  <c r="BP66" i="9" s="1"/>
  <c r="EJ115" i="8"/>
  <c r="AF115" i="9"/>
  <c r="AR115" i="9" s="1"/>
  <c r="BP115" i="9" s="1"/>
  <c r="EJ16" i="8"/>
  <c r="AF16" i="9"/>
  <c r="AR16" i="9" s="1"/>
  <c r="BP16" i="9" s="1"/>
  <c r="EQ89" i="8"/>
  <c r="AM89" i="9"/>
  <c r="AY89" i="9" s="1"/>
  <c r="BW89" i="9" s="1"/>
  <c r="EQ115" i="8"/>
  <c r="AM115" i="9"/>
  <c r="AY115" i="9" s="1"/>
  <c r="BW115" i="9" s="1"/>
  <c r="EQ99" i="8"/>
  <c r="AM99" i="9"/>
  <c r="AY99" i="9" s="1"/>
  <c r="BW99" i="9" s="1"/>
  <c r="EQ130" i="8"/>
  <c r="AM130" i="9"/>
  <c r="AY130" i="9" s="1"/>
  <c r="BW130" i="9" s="1"/>
  <c r="EQ128" i="8"/>
  <c r="AM128" i="9"/>
  <c r="AY128" i="9" s="1"/>
  <c r="BW128" i="9" s="1"/>
  <c r="EQ40" i="8"/>
  <c r="AM40" i="9"/>
  <c r="AY40" i="9" s="1"/>
  <c r="BW40" i="9" s="1"/>
  <c r="EQ11" i="8"/>
  <c r="AM11" i="9"/>
  <c r="AY11" i="9" s="1"/>
  <c r="BW11" i="9" s="1"/>
  <c r="EQ117" i="8"/>
  <c r="AM117" i="9"/>
  <c r="AY117" i="9" s="1"/>
  <c r="BW117" i="9" s="1"/>
  <c r="EQ120" i="8"/>
  <c r="AM120" i="9"/>
  <c r="AY120" i="9" s="1"/>
  <c r="BW120" i="9" s="1"/>
  <c r="EQ75" i="8"/>
  <c r="AM75" i="9"/>
  <c r="AY75" i="9" s="1"/>
  <c r="BW75" i="9" s="1"/>
  <c r="EQ112" i="8"/>
  <c r="AM112" i="9"/>
  <c r="AY112" i="9" s="1"/>
  <c r="BW112" i="9" s="1"/>
  <c r="EQ82" i="8"/>
  <c r="AM82" i="9"/>
  <c r="AY82" i="9" s="1"/>
  <c r="BW82" i="9" s="1"/>
  <c r="EQ72" i="8"/>
  <c r="AM72" i="9"/>
  <c r="AY72" i="9" s="1"/>
  <c r="BW72" i="9" s="1"/>
  <c r="EQ58" i="8"/>
  <c r="AM58" i="9"/>
  <c r="AY58" i="9" s="1"/>
  <c r="BW58" i="9" s="1"/>
  <c r="EQ88" i="8"/>
  <c r="AM88" i="9"/>
  <c r="AY88" i="9" s="1"/>
  <c r="BW88" i="9" s="1"/>
  <c r="EQ36" i="8"/>
  <c r="AM36" i="9"/>
  <c r="AY36" i="9" s="1"/>
  <c r="BW36" i="9" s="1"/>
  <c r="EQ42" i="8"/>
  <c r="AM42" i="9"/>
  <c r="AY42" i="9" s="1"/>
  <c r="BW42" i="9" s="1"/>
  <c r="EI110" i="8"/>
  <c r="AE110" i="9"/>
  <c r="AQ110" i="9" s="1"/>
  <c r="BO110" i="9" s="1"/>
  <c r="EI138" i="8"/>
  <c r="AE138" i="9"/>
  <c r="AQ138" i="9" s="1"/>
  <c r="BO138" i="9" s="1"/>
  <c r="EI108" i="8"/>
  <c r="AE108" i="9"/>
  <c r="AQ108" i="9" s="1"/>
  <c r="BO108" i="9" s="1"/>
  <c r="EI120" i="8"/>
  <c r="AE120" i="9"/>
  <c r="AQ120" i="9" s="1"/>
  <c r="BO120" i="9" s="1"/>
  <c r="EI85" i="8"/>
  <c r="AE85" i="9"/>
  <c r="AQ85" i="9" s="1"/>
  <c r="BO85" i="9" s="1"/>
  <c r="EI84" i="8"/>
  <c r="AE84" i="9"/>
  <c r="AQ84" i="9" s="1"/>
  <c r="BO84" i="9" s="1"/>
  <c r="EI119" i="8"/>
  <c r="AE119" i="9"/>
  <c r="AQ119" i="9" s="1"/>
  <c r="BO119" i="9" s="1"/>
  <c r="EI107" i="8"/>
  <c r="AE107" i="9"/>
  <c r="AQ107" i="9" s="1"/>
  <c r="BO107" i="9" s="1"/>
  <c r="EI69" i="8"/>
  <c r="AE69" i="9"/>
  <c r="AQ69" i="9" s="1"/>
  <c r="BO69" i="9" s="1"/>
  <c r="EI127" i="8"/>
  <c r="AE127" i="9"/>
  <c r="AQ127" i="9" s="1"/>
  <c r="BO127" i="9" s="1"/>
  <c r="EI101" i="8"/>
  <c r="AE101" i="9"/>
  <c r="AQ101" i="9" s="1"/>
  <c r="BO101" i="9" s="1"/>
  <c r="EI105" i="8"/>
  <c r="AE105" i="9"/>
  <c r="AQ105" i="9" s="1"/>
  <c r="BO105" i="9" s="1"/>
  <c r="EI74" i="8"/>
  <c r="AE74" i="9"/>
  <c r="AQ74" i="9" s="1"/>
  <c r="BO74" i="9" s="1"/>
  <c r="EI7" i="8"/>
  <c r="AE7" i="9"/>
  <c r="AQ7" i="9" s="1"/>
  <c r="BO7" i="9" s="1"/>
  <c r="EI78" i="8"/>
  <c r="AE78" i="9"/>
  <c r="AQ78" i="9" s="1"/>
  <c r="BO78" i="9" s="1"/>
  <c r="EI44" i="8"/>
  <c r="AE44" i="9"/>
  <c r="AQ44" i="9" s="1"/>
  <c r="BO44" i="9" s="1"/>
  <c r="EI16" i="8"/>
  <c r="AE16" i="9"/>
  <c r="AQ16" i="9" s="1"/>
  <c r="BO16" i="9" s="1"/>
  <c r="EP130" i="8"/>
  <c r="AL130" i="9"/>
  <c r="AX130" i="9" s="1"/>
  <c r="BV130" i="9" s="1"/>
  <c r="EP55" i="8"/>
  <c r="AL55" i="9"/>
  <c r="AX55" i="9" s="1"/>
  <c r="BV55" i="9" s="1"/>
  <c r="EP64" i="8"/>
  <c r="AL64" i="9"/>
  <c r="AX64" i="9" s="1"/>
  <c r="BV64" i="9" s="1"/>
  <c r="EP92" i="8"/>
  <c r="AL92" i="9"/>
  <c r="AX92" i="9" s="1"/>
  <c r="BV92" i="9" s="1"/>
  <c r="EP98" i="8"/>
  <c r="AL98" i="9"/>
  <c r="AX98" i="9" s="1"/>
  <c r="BV98" i="9" s="1"/>
  <c r="EP43" i="8"/>
  <c r="AL43" i="9"/>
  <c r="AX43" i="9" s="1"/>
  <c r="BV43" i="9" s="1"/>
  <c r="EP78" i="8"/>
  <c r="AL78" i="9"/>
  <c r="AX78" i="9" s="1"/>
  <c r="BV78" i="9" s="1"/>
  <c r="EP110" i="8"/>
  <c r="AL110" i="9"/>
  <c r="AX110" i="9" s="1"/>
  <c r="BV110" i="9" s="1"/>
  <c r="EP17" i="8"/>
  <c r="AL17" i="9"/>
  <c r="AX17" i="9" s="1"/>
  <c r="BV17" i="9" s="1"/>
  <c r="EP44" i="8"/>
  <c r="AL44" i="9"/>
  <c r="AX44" i="9" s="1"/>
  <c r="BV44" i="9" s="1"/>
  <c r="EP38" i="8"/>
  <c r="AL38" i="9"/>
  <c r="AX38" i="9" s="1"/>
  <c r="BV38" i="9" s="1"/>
  <c r="EP137" i="8"/>
  <c r="AL137" i="9"/>
  <c r="AX137" i="9" s="1"/>
  <c r="BV137" i="9" s="1"/>
  <c r="EP21" i="8"/>
  <c r="AL21" i="9"/>
  <c r="AX21" i="9" s="1"/>
  <c r="BV21" i="9" s="1"/>
  <c r="EP138" i="8"/>
  <c r="AL138" i="9"/>
  <c r="AX138" i="9" s="1"/>
  <c r="BV138" i="9" s="1"/>
  <c r="EP124" i="8"/>
  <c r="AL124" i="9"/>
  <c r="AX124" i="9" s="1"/>
  <c r="BV124" i="9" s="1"/>
  <c r="EP136" i="8"/>
  <c r="AL136" i="9"/>
  <c r="AX136" i="9" s="1"/>
  <c r="BV136" i="9" s="1"/>
  <c r="EM75" i="8"/>
  <c r="AI75" i="9"/>
  <c r="AU75" i="9" s="1"/>
  <c r="BS75" i="9" s="1"/>
  <c r="EM135" i="8"/>
  <c r="AI135" i="9"/>
  <c r="AU135" i="9" s="1"/>
  <c r="BS135" i="9" s="1"/>
  <c r="EM52" i="8"/>
  <c r="AI52" i="9"/>
  <c r="AU52" i="9" s="1"/>
  <c r="BS52" i="9" s="1"/>
  <c r="EM57" i="8"/>
  <c r="AI57" i="9"/>
  <c r="AU57" i="9" s="1"/>
  <c r="BS57" i="9" s="1"/>
  <c r="EM30" i="8"/>
  <c r="AI30" i="9"/>
  <c r="AU30" i="9" s="1"/>
  <c r="BS30" i="9" s="1"/>
  <c r="EM102" i="8"/>
  <c r="AI102" i="9"/>
  <c r="AU102" i="9" s="1"/>
  <c r="BS102" i="9" s="1"/>
  <c r="EM47" i="8"/>
  <c r="AI47" i="9"/>
  <c r="AU47" i="9" s="1"/>
  <c r="BS47" i="9" s="1"/>
  <c r="EM64" i="8"/>
  <c r="AI64" i="9"/>
  <c r="AU64" i="9" s="1"/>
  <c r="BS64" i="9" s="1"/>
  <c r="EM139" i="8"/>
  <c r="AI139" i="9"/>
  <c r="AU139" i="9" s="1"/>
  <c r="BS139" i="9" s="1"/>
  <c r="EM49" i="8"/>
  <c r="AI49" i="9"/>
  <c r="AU49" i="9" s="1"/>
  <c r="BS49" i="9" s="1"/>
  <c r="EM35" i="8"/>
  <c r="AI35" i="9"/>
  <c r="AU35" i="9" s="1"/>
  <c r="BS35" i="9" s="1"/>
  <c r="EM44" i="8"/>
  <c r="AI44" i="9"/>
  <c r="AU44" i="9" s="1"/>
  <c r="BS44" i="9" s="1"/>
  <c r="EM106" i="8"/>
  <c r="AI106" i="9"/>
  <c r="AU106" i="9" s="1"/>
  <c r="BS106" i="9" s="1"/>
  <c r="EM58" i="8"/>
  <c r="AI58" i="9"/>
  <c r="AU58" i="9" s="1"/>
  <c r="BS58" i="9" s="1"/>
  <c r="EM48" i="8"/>
  <c r="AI48" i="9"/>
  <c r="AU48" i="9" s="1"/>
  <c r="BS48" i="9" s="1"/>
  <c r="EM60" i="8"/>
  <c r="AI60" i="9"/>
  <c r="AU60" i="9" s="1"/>
  <c r="BS60" i="9" s="1"/>
  <c r="EM90" i="8"/>
  <c r="AI90" i="9"/>
  <c r="AU90" i="9" s="1"/>
  <c r="BS90" i="9" s="1"/>
  <c r="EH118" i="8"/>
  <c r="AD118" i="9"/>
  <c r="AP118" i="9" s="1"/>
  <c r="BN118" i="9" s="1"/>
  <c r="EH88" i="8"/>
  <c r="AD88" i="9"/>
  <c r="AP88" i="9" s="1"/>
  <c r="BN88" i="9" s="1"/>
  <c r="EH55" i="8"/>
  <c r="AD55" i="9"/>
  <c r="AP55" i="9" s="1"/>
  <c r="BN55" i="9" s="1"/>
  <c r="EH59" i="8"/>
  <c r="AD59" i="9"/>
  <c r="AP59" i="9" s="1"/>
  <c r="BN59" i="9" s="1"/>
  <c r="EH95" i="8"/>
  <c r="AD95" i="9"/>
  <c r="AP95" i="9" s="1"/>
  <c r="BN95" i="9" s="1"/>
  <c r="EH64" i="8"/>
  <c r="AD64" i="9"/>
  <c r="AP64" i="9" s="1"/>
  <c r="BN64" i="9" s="1"/>
  <c r="EH27" i="8"/>
  <c r="AD27" i="9"/>
  <c r="AP27" i="9" s="1"/>
  <c r="BN27" i="9" s="1"/>
  <c r="EH16" i="8"/>
  <c r="AD16" i="9"/>
  <c r="AP16" i="9" s="1"/>
  <c r="BN16" i="9" s="1"/>
  <c r="EH99" i="8"/>
  <c r="AD99" i="9"/>
  <c r="AP99" i="9" s="1"/>
  <c r="BN99" i="9" s="1"/>
  <c r="EH29" i="8"/>
  <c r="AD29" i="9"/>
  <c r="AP29" i="9" s="1"/>
  <c r="BN29" i="9" s="1"/>
  <c r="EH48" i="8"/>
  <c r="AD48" i="9"/>
  <c r="AP48" i="9" s="1"/>
  <c r="BN48" i="9" s="1"/>
  <c r="EH72" i="8"/>
  <c r="AD72" i="9"/>
  <c r="AP72" i="9" s="1"/>
  <c r="BN72" i="9" s="1"/>
  <c r="EH81" i="8"/>
  <c r="AD81" i="9"/>
  <c r="AP81" i="9" s="1"/>
  <c r="BN81" i="9" s="1"/>
  <c r="EH133" i="8"/>
  <c r="AD133" i="9"/>
  <c r="AP133" i="9" s="1"/>
  <c r="BN133" i="9" s="1"/>
  <c r="EH19" i="8"/>
  <c r="AD19" i="9"/>
  <c r="AP19" i="9" s="1"/>
  <c r="BN19" i="9" s="1"/>
  <c r="EH100" i="8"/>
  <c r="AD100" i="9"/>
  <c r="AP100" i="9" s="1"/>
  <c r="BN100" i="9" s="1"/>
  <c r="EH33" i="8"/>
  <c r="AD33" i="9"/>
  <c r="AP33" i="9" s="1"/>
  <c r="BN33" i="9" s="1"/>
  <c r="EH11" i="8"/>
  <c r="AD11" i="9"/>
  <c r="AP11" i="9" s="1"/>
  <c r="BN11" i="9" s="1"/>
  <c r="EL111" i="8"/>
  <c r="AH111" i="9"/>
  <c r="AT111" i="9" s="1"/>
  <c r="BR111" i="9" s="1"/>
  <c r="EL107" i="8"/>
  <c r="AH107" i="9"/>
  <c r="AT107" i="9" s="1"/>
  <c r="BR107" i="9" s="1"/>
  <c r="EL33" i="8"/>
  <c r="AH33" i="9"/>
  <c r="AT33" i="9" s="1"/>
  <c r="BR33" i="9" s="1"/>
  <c r="EL124" i="8"/>
  <c r="AH124" i="9"/>
  <c r="AT124" i="9" s="1"/>
  <c r="BR124" i="9" s="1"/>
  <c r="EL49" i="8"/>
  <c r="AH49" i="9"/>
  <c r="AT49" i="9" s="1"/>
  <c r="BR49" i="9" s="1"/>
  <c r="EL70" i="8"/>
  <c r="AH70" i="9"/>
  <c r="AT70" i="9" s="1"/>
  <c r="BR70" i="9" s="1"/>
  <c r="EL54" i="8"/>
  <c r="AH54" i="9"/>
  <c r="AT54" i="9" s="1"/>
  <c r="BR54" i="9" s="1"/>
  <c r="EL9" i="8"/>
  <c r="AH9" i="9"/>
  <c r="AT9" i="9" s="1"/>
  <c r="BR9" i="9" s="1"/>
  <c r="EL118" i="8"/>
  <c r="AH118" i="9"/>
  <c r="AT118" i="9" s="1"/>
  <c r="BR118" i="9" s="1"/>
  <c r="EL67" i="8"/>
  <c r="AH67" i="9"/>
  <c r="AT67" i="9" s="1"/>
  <c r="BR67" i="9" s="1"/>
  <c r="EL69" i="8"/>
  <c r="AH69" i="9"/>
  <c r="AT69" i="9" s="1"/>
  <c r="BR69" i="9" s="1"/>
  <c r="EL42" i="8"/>
  <c r="AH42" i="9"/>
  <c r="AT42" i="9" s="1"/>
  <c r="BR42" i="9" s="1"/>
  <c r="EL73" i="8"/>
  <c r="AH73" i="9"/>
  <c r="AT73" i="9" s="1"/>
  <c r="BR73" i="9" s="1"/>
  <c r="EL26" i="8"/>
  <c r="AH26" i="9"/>
  <c r="AT26" i="9" s="1"/>
  <c r="BR26" i="9" s="1"/>
  <c r="EL75" i="8"/>
  <c r="AH75" i="9"/>
  <c r="AT75" i="9" s="1"/>
  <c r="BR75" i="9" s="1"/>
  <c r="EL58" i="8"/>
  <c r="AH58" i="9"/>
  <c r="AT58" i="9" s="1"/>
  <c r="BR58" i="9" s="1"/>
  <c r="EL38" i="8"/>
  <c r="AH38" i="9"/>
  <c r="AT38" i="9" s="1"/>
  <c r="BR38" i="9" s="1"/>
  <c r="EO124" i="8"/>
  <c r="AK124" i="9"/>
  <c r="AW124" i="9" s="1"/>
  <c r="BU124" i="9" s="1"/>
  <c r="EO138" i="8"/>
  <c r="AK138" i="9"/>
  <c r="AW138" i="9" s="1"/>
  <c r="BU138" i="9" s="1"/>
  <c r="EO84" i="8"/>
  <c r="AK84" i="9"/>
  <c r="AW84" i="9" s="1"/>
  <c r="BU84" i="9" s="1"/>
  <c r="EO101" i="8"/>
  <c r="AK101" i="9"/>
  <c r="AW101" i="9" s="1"/>
  <c r="BU101" i="9" s="1"/>
  <c r="EO62" i="8"/>
  <c r="AK62" i="9"/>
  <c r="AW62" i="9" s="1"/>
  <c r="BU62" i="9" s="1"/>
  <c r="EO126" i="8"/>
  <c r="AK126" i="9"/>
  <c r="AW126" i="9" s="1"/>
  <c r="BU126" i="9" s="1"/>
  <c r="EO48" i="8"/>
  <c r="AK48" i="9"/>
  <c r="AW48" i="9" s="1"/>
  <c r="BU48" i="9" s="1"/>
  <c r="EO129" i="8"/>
  <c r="AK129" i="9"/>
  <c r="AW129" i="9" s="1"/>
  <c r="BU129" i="9" s="1"/>
  <c r="EO44" i="8"/>
  <c r="AK44" i="9"/>
  <c r="AW44" i="9" s="1"/>
  <c r="BU44" i="9" s="1"/>
  <c r="EO141" i="8"/>
  <c r="AK141" i="9"/>
  <c r="AW141" i="9" s="1"/>
  <c r="BU141" i="9" s="1"/>
  <c r="EO82" i="8"/>
  <c r="AK82" i="9"/>
  <c r="AW82" i="9" s="1"/>
  <c r="BU82" i="9" s="1"/>
  <c r="EO113" i="8"/>
  <c r="AK113" i="9"/>
  <c r="AW113" i="9" s="1"/>
  <c r="BU113" i="9" s="1"/>
  <c r="EO15" i="8"/>
  <c r="AK15" i="9"/>
  <c r="AW15" i="9" s="1"/>
  <c r="BU15" i="9" s="1"/>
  <c r="EO140" i="8"/>
  <c r="AK140" i="9"/>
  <c r="AW140" i="9" s="1"/>
  <c r="BU140" i="9" s="1"/>
  <c r="EO91" i="8"/>
  <c r="AK91" i="9"/>
  <c r="AW91" i="9" s="1"/>
  <c r="BU91" i="9" s="1"/>
  <c r="EO117" i="8"/>
  <c r="AK117" i="9"/>
  <c r="AW117" i="9" s="1"/>
  <c r="BU117" i="9" s="1"/>
  <c r="EK18" i="8"/>
  <c r="AG18" i="9"/>
  <c r="AS18" i="9" s="1"/>
  <c r="BQ18" i="9" s="1"/>
  <c r="EK101" i="8"/>
  <c r="AG101" i="9"/>
  <c r="AS101" i="9" s="1"/>
  <c r="BQ101" i="9" s="1"/>
  <c r="EK110" i="8"/>
  <c r="AG110" i="9"/>
  <c r="AS110" i="9" s="1"/>
  <c r="BQ110" i="9" s="1"/>
  <c r="EK84" i="8"/>
  <c r="AG84" i="9"/>
  <c r="AS84" i="9" s="1"/>
  <c r="BQ84" i="9" s="1"/>
  <c r="EK58" i="8"/>
  <c r="AG58" i="9"/>
  <c r="AS58" i="9" s="1"/>
  <c r="BQ58" i="9" s="1"/>
  <c r="EK91" i="8"/>
  <c r="AG91" i="9"/>
  <c r="AS91" i="9" s="1"/>
  <c r="BQ91" i="9" s="1"/>
  <c r="EK138" i="8"/>
  <c r="AG138" i="9"/>
  <c r="AS138" i="9" s="1"/>
  <c r="BQ138" i="9" s="1"/>
  <c r="EK24" i="8"/>
  <c r="AG24" i="9"/>
  <c r="AS24" i="9" s="1"/>
  <c r="BQ24" i="9" s="1"/>
  <c r="EK11" i="8"/>
  <c r="AG11" i="9"/>
  <c r="AS11" i="9" s="1"/>
  <c r="BQ11" i="9" s="1"/>
  <c r="EK62" i="8"/>
  <c r="AG62" i="9"/>
  <c r="AS62" i="9" s="1"/>
  <c r="BQ62" i="9" s="1"/>
  <c r="EK39" i="8"/>
  <c r="AG39" i="9"/>
  <c r="AS39" i="9" s="1"/>
  <c r="BQ39" i="9" s="1"/>
  <c r="EK27" i="8"/>
  <c r="AG27" i="9"/>
  <c r="AS27" i="9" s="1"/>
  <c r="BQ27" i="9" s="1"/>
  <c r="EK100" i="8"/>
  <c r="AG100" i="9"/>
  <c r="AS100" i="9" s="1"/>
  <c r="BQ100" i="9" s="1"/>
  <c r="EK61" i="8"/>
  <c r="AG61" i="9"/>
  <c r="AS61" i="9" s="1"/>
  <c r="BQ61" i="9" s="1"/>
  <c r="EK65" i="8"/>
  <c r="AG65" i="9"/>
  <c r="AS65" i="9" s="1"/>
  <c r="BQ65" i="9" s="1"/>
  <c r="EK60" i="8"/>
  <c r="AG60" i="9"/>
  <c r="AS60" i="9" s="1"/>
  <c r="BQ60" i="9" s="1"/>
  <c r="EK125" i="8"/>
  <c r="AG125" i="9"/>
  <c r="AS125" i="9" s="1"/>
  <c r="BQ125" i="9" s="1"/>
  <c r="EG110" i="8"/>
  <c r="AC110" i="9"/>
  <c r="AO110" i="9" s="1"/>
  <c r="BM110" i="9" s="1"/>
  <c r="EG133" i="8"/>
  <c r="AC133" i="9"/>
  <c r="AO133" i="9" s="1"/>
  <c r="BM133" i="9" s="1"/>
  <c r="EG135" i="8"/>
  <c r="AC135" i="9"/>
  <c r="AO135" i="9" s="1"/>
  <c r="BM135" i="9" s="1"/>
  <c r="EG128" i="8"/>
  <c r="AC128" i="9"/>
  <c r="AO128" i="9" s="1"/>
  <c r="BM128" i="9" s="1"/>
  <c r="EG16" i="8"/>
  <c r="AC16" i="9"/>
  <c r="AO16" i="9" s="1"/>
  <c r="BM16" i="9" s="1"/>
  <c r="EG136" i="8"/>
  <c r="AC136" i="9"/>
  <c r="AO136" i="9" s="1"/>
  <c r="BM136" i="9" s="1"/>
  <c r="EG63" i="8"/>
  <c r="AC63" i="9"/>
  <c r="AO63" i="9" s="1"/>
  <c r="BM63" i="9" s="1"/>
  <c r="EG6" i="8"/>
  <c r="AC6" i="9"/>
  <c r="AO6" i="9" s="1"/>
  <c r="BM6" i="9" s="1"/>
  <c r="EG23" i="8"/>
  <c r="AC23" i="9"/>
  <c r="AO23" i="9" s="1"/>
  <c r="BM23" i="9" s="1"/>
  <c r="EG55" i="8"/>
  <c r="AC55" i="9"/>
  <c r="AO55" i="9" s="1"/>
  <c r="BM55" i="9" s="1"/>
  <c r="EG14" i="8"/>
  <c r="AC14" i="9"/>
  <c r="AO14" i="9" s="1"/>
  <c r="BM14" i="9" s="1"/>
  <c r="EG53" i="8"/>
  <c r="AC53" i="9"/>
  <c r="AO53" i="9" s="1"/>
  <c r="BM53" i="9" s="1"/>
  <c r="EG139" i="8"/>
  <c r="AC139" i="9"/>
  <c r="AO139" i="9" s="1"/>
  <c r="BM139" i="9" s="1"/>
  <c r="EG8" i="8"/>
  <c r="AC8" i="9"/>
  <c r="AO8" i="9" s="1"/>
  <c r="BM8" i="9" s="1"/>
  <c r="EG17" i="8"/>
  <c r="AC17" i="9"/>
  <c r="AO17" i="9" s="1"/>
  <c r="BM17" i="9" s="1"/>
  <c r="EG10" i="8"/>
  <c r="AC10" i="9"/>
  <c r="AO10" i="9" s="1"/>
  <c r="BM10" i="9" s="1"/>
  <c r="EG117" i="8"/>
  <c r="AC117" i="9"/>
  <c r="AO117" i="9" s="1"/>
  <c r="BM117" i="9" s="1"/>
  <c r="ER34" i="8"/>
  <c r="AN34" i="9"/>
  <c r="AZ34" i="9" s="1"/>
  <c r="BX34" i="9" s="1"/>
  <c r="ER55" i="8"/>
  <c r="AN55" i="9"/>
  <c r="AZ55" i="9" s="1"/>
  <c r="BX55" i="9" s="1"/>
  <c r="ER12" i="8"/>
  <c r="AN12" i="9"/>
  <c r="AZ12" i="9" s="1"/>
  <c r="BX12" i="9" s="1"/>
  <c r="ER14" i="8"/>
  <c r="AN14" i="9"/>
  <c r="AZ14" i="9" s="1"/>
  <c r="BX14" i="9" s="1"/>
  <c r="ER54" i="8"/>
  <c r="AN54" i="9"/>
  <c r="AZ54" i="9" s="1"/>
  <c r="BX54" i="9" s="1"/>
  <c r="ER111" i="8"/>
  <c r="AN111" i="9"/>
  <c r="AZ111" i="9" s="1"/>
  <c r="BX111" i="9" s="1"/>
  <c r="ER59" i="8"/>
  <c r="AN59" i="9"/>
  <c r="AZ59" i="9" s="1"/>
  <c r="BX59" i="9" s="1"/>
  <c r="ER87" i="8"/>
  <c r="AN87" i="9"/>
  <c r="AZ87" i="9" s="1"/>
  <c r="BX87" i="9" s="1"/>
  <c r="ER91" i="8"/>
  <c r="AN91" i="9"/>
  <c r="AZ91" i="9" s="1"/>
  <c r="BX91" i="9" s="1"/>
  <c r="ER70" i="8"/>
  <c r="AN70" i="9"/>
  <c r="AZ70" i="9" s="1"/>
  <c r="BX70" i="9" s="1"/>
  <c r="ER37" i="8"/>
  <c r="AN37" i="9"/>
  <c r="AZ37" i="9" s="1"/>
  <c r="BX37" i="9" s="1"/>
  <c r="ER67" i="8"/>
  <c r="AN67" i="9"/>
  <c r="AZ67" i="9" s="1"/>
  <c r="BX67" i="9" s="1"/>
  <c r="ER5" i="8"/>
  <c r="AN5" i="9"/>
  <c r="AZ5" i="9" s="1"/>
  <c r="BX5" i="9" s="1"/>
  <c r="ER86" i="8"/>
  <c r="AN86" i="9"/>
  <c r="AZ86" i="9" s="1"/>
  <c r="BX86" i="9" s="1"/>
  <c r="ER133" i="8"/>
  <c r="AN133" i="9"/>
  <c r="AZ133" i="9" s="1"/>
  <c r="BX133" i="9" s="1"/>
  <c r="ER118" i="8"/>
  <c r="AN118" i="9"/>
  <c r="AZ118" i="9" s="1"/>
  <c r="BX118" i="9" s="1"/>
  <c r="ER13" i="8"/>
  <c r="AN13" i="9"/>
  <c r="AZ13" i="9" s="1"/>
  <c r="BX13" i="9" s="1"/>
  <c r="EN86" i="8"/>
  <c r="AJ86" i="9"/>
  <c r="AV86" i="9" s="1"/>
  <c r="BT86" i="9" s="1"/>
  <c r="EN111" i="8"/>
  <c r="AJ111" i="9"/>
  <c r="AV111" i="9" s="1"/>
  <c r="BT111" i="9" s="1"/>
  <c r="EN18" i="8"/>
  <c r="AJ18" i="9"/>
  <c r="AV18" i="9" s="1"/>
  <c r="BT18" i="9" s="1"/>
  <c r="EN134" i="8"/>
  <c r="AJ134" i="9"/>
  <c r="AV134" i="9" s="1"/>
  <c r="BT134" i="9" s="1"/>
  <c r="EN68" i="8"/>
  <c r="AJ68" i="9"/>
  <c r="AV68" i="9" s="1"/>
  <c r="BT68" i="9" s="1"/>
  <c r="EN69" i="8"/>
  <c r="AJ69" i="9"/>
  <c r="AV69" i="9" s="1"/>
  <c r="BT69" i="9" s="1"/>
  <c r="EN47" i="8"/>
  <c r="AJ47" i="9"/>
  <c r="AV47" i="9" s="1"/>
  <c r="BT47" i="9" s="1"/>
  <c r="EN95" i="8"/>
  <c r="AJ95" i="9"/>
  <c r="AV95" i="9" s="1"/>
  <c r="BT95" i="9" s="1"/>
  <c r="EN141" i="8"/>
  <c r="AJ141" i="9"/>
  <c r="AV141" i="9" s="1"/>
  <c r="BT141" i="9" s="1"/>
  <c r="EN117" i="8"/>
  <c r="AJ117" i="9"/>
  <c r="AV117" i="9" s="1"/>
  <c r="BT117" i="9" s="1"/>
  <c r="EN71" i="8"/>
  <c r="AJ71" i="9"/>
  <c r="AV71" i="9" s="1"/>
  <c r="BT71" i="9" s="1"/>
  <c r="EN13" i="8"/>
  <c r="AJ13" i="9"/>
  <c r="AV13" i="9" s="1"/>
  <c r="BT13" i="9" s="1"/>
  <c r="EN140" i="8"/>
  <c r="AJ140" i="9"/>
  <c r="AV140" i="9" s="1"/>
  <c r="BT140" i="9" s="1"/>
  <c r="EN76" i="8"/>
  <c r="AJ76" i="9"/>
  <c r="AV76" i="9" s="1"/>
  <c r="BT76" i="9" s="1"/>
  <c r="EN81" i="8"/>
  <c r="AJ81" i="9"/>
  <c r="AV81" i="9" s="1"/>
  <c r="BT81" i="9" s="1"/>
  <c r="EN126" i="8"/>
  <c r="AJ126" i="9"/>
  <c r="AV126" i="9" s="1"/>
  <c r="BT126" i="9" s="1"/>
  <c r="EN137" i="8"/>
  <c r="AJ137" i="9"/>
  <c r="AV137" i="9" s="1"/>
  <c r="BT137" i="9" s="1"/>
  <c r="EJ41" i="8"/>
  <c r="AF41" i="9"/>
  <c r="AR41" i="9" s="1"/>
  <c r="BP41" i="9" s="1"/>
  <c r="EJ74" i="8"/>
  <c r="AF74" i="9"/>
  <c r="AR74" i="9" s="1"/>
  <c r="BP74" i="9" s="1"/>
  <c r="EJ113" i="8"/>
  <c r="AF113" i="9"/>
  <c r="AR113" i="9" s="1"/>
  <c r="BP113" i="9" s="1"/>
  <c r="EJ52" i="8"/>
  <c r="AF52" i="9"/>
  <c r="AR52" i="9" s="1"/>
  <c r="BP52" i="9" s="1"/>
  <c r="EJ81" i="8"/>
  <c r="AF81" i="9"/>
  <c r="AR81" i="9" s="1"/>
  <c r="BP81" i="9" s="1"/>
  <c r="EJ117" i="8"/>
  <c r="AF117" i="9"/>
  <c r="AR117" i="9" s="1"/>
  <c r="BP117" i="9" s="1"/>
  <c r="EJ120" i="8"/>
  <c r="AF120" i="9"/>
  <c r="AR120" i="9" s="1"/>
  <c r="BP120" i="9" s="1"/>
  <c r="EJ72" i="8"/>
  <c r="AF72" i="9"/>
  <c r="AR72" i="9" s="1"/>
  <c r="BP72" i="9" s="1"/>
  <c r="EJ86" i="8"/>
  <c r="AF86" i="9"/>
  <c r="AR86" i="9" s="1"/>
  <c r="BP86" i="9" s="1"/>
  <c r="EJ70" i="8"/>
  <c r="AF70" i="9"/>
  <c r="AR70" i="9" s="1"/>
  <c r="BP70" i="9" s="1"/>
  <c r="EJ90" i="8"/>
  <c r="AF90" i="9"/>
  <c r="AR90" i="9" s="1"/>
  <c r="BP90" i="9" s="1"/>
  <c r="EJ80" i="8"/>
  <c r="AF80" i="9"/>
  <c r="AR80" i="9" s="1"/>
  <c r="BP80" i="9" s="1"/>
  <c r="EJ27" i="8"/>
  <c r="AF27" i="9"/>
  <c r="AR27" i="9" s="1"/>
  <c r="BP27" i="9" s="1"/>
  <c r="EJ23" i="8"/>
  <c r="AF23" i="9"/>
  <c r="AR23" i="9" s="1"/>
  <c r="BP23" i="9" s="1"/>
  <c r="EJ33" i="8"/>
  <c r="AF33" i="9"/>
  <c r="AR33" i="9" s="1"/>
  <c r="BP33" i="9" s="1"/>
  <c r="EJ46" i="8"/>
  <c r="AF46" i="9"/>
  <c r="AR46" i="9" s="1"/>
  <c r="BP46" i="9" s="1"/>
  <c r="EQ52" i="8"/>
  <c r="AM52" i="9"/>
  <c r="AY52" i="9" s="1"/>
  <c r="BW52" i="9" s="1"/>
  <c r="EQ47" i="8"/>
  <c r="AM47" i="9"/>
  <c r="AY47" i="9" s="1"/>
  <c r="BW47" i="9" s="1"/>
  <c r="EQ118" i="8"/>
  <c r="AM118" i="9"/>
  <c r="AY118" i="9" s="1"/>
  <c r="BW118" i="9" s="1"/>
  <c r="EQ31" i="8"/>
  <c r="AM31" i="9"/>
  <c r="AY31" i="9" s="1"/>
  <c r="BW31" i="9" s="1"/>
  <c r="EQ131" i="8"/>
  <c r="AM131" i="9"/>
  <c r="AY131" i="9" s="1"/>
  <c r="BW131" i="9" s="1"/>
  <c r="EQ121" i="8"/>
  <c r="AM121" i="9"/>
  <c r="AY121" i="9" s="1"/>
  <c r="BW121" i="9" s="1"/>
  <c r="EQ103" i="8"/>
  <c r="AM103" i="9"/>
  <c r="AY103" i="9" s="1"/>
  <c r="BW103" i="9" s="1"/>
  <c r="EQ137" i="8"/>
  <c r="AM137" i="9"/>
  <c r="AY137" i="9" s="1"/>
  <c r="BW137" i="9" s="1"/>
  <c r="EQ44" i="8"/>
  <c r="AM44" i="9"/>
  <c r="AY44" i="9" s="1"/>
  <c r="BW44" i="9" s="1"/>
  <c r="EQ109" i="8"/>
  <c r="AM109" i="9"/>
  <c r="AY109" i="9" s="1"/>
  <c r="BW109" i="9" s="1"/>
  <c r="EQ90" i="8"/>
  <c r="AM90" i="9"/>
  <c r="AY90" i="9" s="1"/>
  <c r="BW90" i="9" s="1"/>
  <c r="EQ100" i="8"/>
  <c r="AM100" i="9"/>
  <c r="AY100" i="9" s="1"/>
  <c r="BW100" i="9" s="1"/>
  <c r="EQ70" i="8"/>
  <c r="AM70" i="9"/>
  <c r="AY70" i="9" s="1"/>
  <c r="BW70" i="9" s="1"/>
  <c r="EQ43" i="8"/>
  <c r="AM43" i="9"/>
  <c r="AY43" i="9" s="1"/>
  <c r="BW43" i="9" s="1"/>
  <c r="EQ49" i="8"/>
  <c r="AM49" i="9"/>
  <c r="AY49" i="9" s="1"/>
  <c r="BW49" i="9" s="1"/>
  <c r="EQ84" i="8"/>
  <c r="AM84" i="9"/>
  <c r="AY84" i="9" s="1"/>
  <c r="BW84" i="9" s="1"/>
  <c r="EQ55" i="8"/>
  <c r="AM55" i="9"/>
  <c r="AY55" i="9" s="1"/>
  <c r="BW55" i="9" s="1"/>
  <c r="EQ50" i="8"/>
  <c r="AM50" i="9"/>
  <c r="AY50" i="9" s="1"/>
  <c r="BW50" i="9" s="1"/>
  <c r="EI94" i="8"/>
  <c r="AE94" i="9"/>
  <c r="AQ94" i="9" s="1"/>
  <c r="BO94" i="9" s="1"/>
  <c r="EI111" i="8"/>
  <c r="AE111" i="9"/>
  <c r="AQ111" i="9" s="1"/>
  <c r="BO111" i="9" s="1"/>
  <c r="EI135" i="8"/>
  <c r="AE135" i="9"/>
  <c r="AQ135" i="9" s="1"/>
  <c r="BO135" i="9" s="1"/>
  <c r="EI73" i="8"/>
  <c r="AE73" i="9"/>
  <c r="AQ73" i="9" s="1"/>
  <c r="BO73" i="9" s="1"/>
  <c r="EI92" i="8"/>
  <c r="AE92" i="9"/>
  <c r="AQ92" i="9" s="1"/>
  <c r="BO92" i="9" s="1"/>
  <c r="EI51" i="8"/>
  <c r="AE51" i="9"/>
  <c r="AQ51" i="9" s="1"/>
  <c r="BO51" i="9" s="1"/>
  <c r="EI102" i="8"/>
  <c r="AE102" i="9"/>
  <c r="AQ102" i="9" s="1"/>
  <c r="BO102" i="9" s="1"/>
  <c r="EI65" i="8"/>
  <c r="AE65" i="9"/>
  <c r="AQ65" i="9" s="1"/>
  <c r="BO65" i="9" s="1"/>
  <c r="EI15" i="8"/>
  <c r="AE15" i="9"/>
  <c r="AQ15" i="9" s="1"/>
  <c r="BO15" i="9" s="1"/>
  <c r="EI54" i="8"/>
  <c r="AE54" i="9"/>
  <c r="AQ54" i="9" s="1"/>
  <c r="BO54" i="9" s="1"/>
  <c r="EI60" i="8"/>
  <c r="AE60" i="9"/>
  <c r="AQ60" i="9" s="1"/>
  <c r="BO60" i="9" s="1"/>
  <c r="EI46" i="8"/>
  <c r="AE46" i="9"/>
  <c r="AQ46" i="9" s="1"/>
  <c r="BO46" i="9" s="1"/>
  <c r="EI12" i="8"/>
  <c r="AE12" i="9"/>
  <c r="AQ12" i="9" s="1"/>
  <c r="BO12" i="9" s="1"/>
  <c r="EI35" i="8"/>
  <c r="AE35" i="9"/>
  <c r="AQ35" i="9" s="1"/>
  <c r="BO35" i="9" s="1"/>
  <c r="EI33" i="8"/>
  <c r="AE33" i="9"/>
  <c r="AQ33" i="9" s="1"/>
  <c r="BO33" i="9" s="1"/>
  <c r="EI88" i="8"/>
  <c r="AE88" i="9"/>
  <c r="AQ88" i="9" s="1"/>
  <c r="BO88" i="9" s="1"/>
  <c r="EI6" i="8"/>
  <c r="AE6" i="9"/>
  <c r="AQ6" i="9" s="1"/>
  <c r="BO6" i="9" s="1"/>
  <c r="EP113" i="8"/>
  <c r="AL113" i="9"/>
  <c r="AX113" i="9" s="1"/>
  <c r="BV113" i="9" s="1"/>
  <c r="EP126" i="8"/>
  <c r="AL126" i="9"/>
  <c r="AX126" i="9" s="1"/>
  <c r="BV126" i="9" s="1"/>
  <c r="EP93" i="8"/>
  <c r="AL93" i="9"/>
  <c r="AX93" i="9" s="1"/>
  <c r="BV93" i="9" s="1"/>
  <c r="EP47" i="8"/>
  <c r="AL47" i="9"/>
  <c r="AX47" i="9" s="1"/>
  <c r="BV47" i="9" s="1"/>
  <c r="EP119" i="8"/>
  <c r="AL119" i="9"/>
  <c r="AX119" i="9" s="1"/>
  <c r="BV119" i="9" s="1"/>
  <c r="EP29" i="8"/>
  <c r="AL29" i="9"/>
  <c r="AX29" i="9" s="1"/>
  <c r="BV29" i="9" s="1"/>
  <c r="EP33" i="8"/>
  <c r="AL33" i="9"/>
  <c r="AX33" i="9" s="1"/>
  <c r="BV33" i="9" s="1"/>
  <c r="EP71" i="8"/>
  <c r="AL71" i="9"/>
  <c r="AX71" i="9" s="1"/>
  <c r="BV71" i="9" s="1"/>
  <c r="EP9" i="8"/>
  <c r="AL9" i="9"/>
  <c r="AX9" i="9" s="1"/>
  <c r="BV9" i="9" s="1"/>
  <c r="EP26" i="8"/>
  <c r="AL26" i="9"/>
  <c r="AX26" i="9" s="1"/>
  <c r="BV26" i="9" s="1"/>
  <c r="EP102" i="8"/>
  <c r="AL102" i="9"/>
  <c r="AX102" i="9" s="1"/>
  <c r="BV102" i="9" s="1"/>
  <c r="EP82" i="8"/>
  <c r="AL82" i="9"/>
  <c r="AX82" i="9" s="1"/>
  <c r="BV82" i="9" s="1"/>
  <c r="EP107" i="8"/>
  <c r="AL107" i="9"/>
  <c r="AX107" i="9" s="1"/>
  <c r="BV107" i="9" s="1"/>
  <c r="EP106" i="8"/>
  <c r="AL106" i="9"/>
  <c r="AX106" i="9" s="1"/>
  <c r="BV106" i="9" s="1"/>
  <c r="EP104" i="8"/>
  <c r="AL104" i="9"/>
  <c r="AX104" i="9" s="1"/>
  <c r="BV104" i="9" s="1"/>
  <c r="EP16" i="8"/>
  <c r="AL16" i="9"/>
  <c r="AX16" i="9" s="1"/>
  <c r="BV16" i="9" s="1"/>
  <c r="EP123" i="8"/>
  <c r="AL123" i="9"/>
  <c r="AX123" i="9" s="1"/>
  <c r="BV123" i="9" s="1"/>
  <c r="EM40" i="8"/>
  <c r="AI40" i="9"/>
  <c r="AU40" i="9" s="1"/>
  <c r="BS40" i="9" s="1"/>
  <c r="EM107" i="8"/>
  <c r="AI107" i="9"/>
  <c r="AU107" i="9" s="1"/>
  <c r="BS107" i="9" s="1"/>
  <c r="EM114" i="8"/>
  <c r="AI114" i="9"/>
  <c r="AU114" i="9" s="1"/>
  <c r="BS114" i="9" s="1"/>
  <c r="EM112" i="8"/>
  <c r="AI112" i="9"/>
  <c r="AU112" i="9" s="1"/>
  <c r="BS112" i="9" s="1"/>
  <c r="EM9" i="8"/>
  <c r="AI9" i="9"/>
  <c r="AU9" i="9" s="1"/>
  <c r="BS9" i="9" s="1"/>
  <c r="EM109" i="8"/>
  <c r="AI109" i="9"/>
  <c r="AU109" i="9" s="1"/>
  <c r="BS109" i="9" s="1"/>
  <c r="EM19" i="8"/>
  <c r="AI19" i="9"/>
  <c r="AU19" i="9" s="1"/>
  <c r="BS19" i="9" s="1"/>
  <c r="EM76" i="8"/>
  <c r="AI76" i="9"/>
  <c r="AU76" i="9" s="1"/>
  <c r="BS76" i="9" s="1"/>
  <c r="EM36" i="8"/>
  <c r="AI36" i="9"/>
  <c r="AU36" i="9" s="1"/>
  <c r="BS36" i="9" s="1"/>
  <c r="EM79" i="8"/>
  <c r="AI79" i="9"/>
  <c r="AU79" i="9" s="1"/>
  <c r="BS79" i="9" s="1"/>
  <c r="EM138" i="8"/>
  <c r="AI138" i="9"/>
  <c r="AU138" i="9" s="1"/>
  <c r="BS138" i="9" s="1"/>
  <c r="EM43" i="8"/>
  <c r="AI43" i="9"/>
  <c r="AU43" i="9" s="1"/>
  <c r="BS43" i="9" s="1"/>
  <c r="EM27" i="8"/>
  <c r="AI27" i="9"/>
  <c r="AU27" i="9" s="1"/>
  <c r="BS27" i="9" s="1"/>
  <c r="EM33" i="8"/>
  <c r="AI33" i="9"/>
  <c r="AU33" i="9" s="1"/>
  <c r="BS33" i="9" s="1"/>
  <c r="EM92" i="8"/>
  <c r="AI92" i="9"/>
  <c r="AU92" i="9" s="1"/>
  <c r="BS92" i="9" s="1"/>
  <c r="EM126" i="8"/>
  <c r="AI126" i="9"/>
  <c r="AU126" i="9" s="1"/>
  <c r="BS126" i="9" s="1"/>
  <c r="EM78" i="8"/>
  <c r="AI78" i="9"/>
  <c r="AU78" i="9" s="1"/>
  <c r="BS78" i="9" s="1"/>
  <c r="EH53" i="8"/>
  <c r="AD53" i="9"/>
  <c r="AP53" i="9" s="1"/>
  <c r="BN53" i="9" s="1"/>
  <c r="EH98" i="8"/>
  <c r="AD98" i="9"/>
  <c r="AP98" i="9" s="1"/>
  <c r="BN98" i="9" s="1"/>
  <c r="EH67" i="8"/>
  <c r="AD67" i="9"/>
  <c r="AP67" i="9" s="1"/>
  <c r="BN67" i="9" s="1"/>
  <c r="EH128" i="8"/>
  <c r="AD128" i="9"/>
  <c r="AP128" i="9" s="1"/>
  <c r="BN128" i="9" s="1"/>
  <c r="EH23" i="8"/>
  <c r="AD23" i="9"/>
  <c r="AP23" i="9" s="1"/>
  <c r="BN23" i="9" s="1"/>
  <c r="EH49" i="8"/>
  <c r="AD49" i="9"/>
  <c r="AP49" i="9" s="1"/>
  <c r="BN49" i="9" s="1"/>
  <c r="EH80" i="8"/>
  <c r="AD80" i="9"/>
  <c r="AP80" i="9" s="1"/>
  <c r="BN80" i="9" s="1"/>
  <c r="EH106" i="8"/>
  <c r="AD106" i="9"/>
  <c r="AP106" i="9" s="1"/>
  <c r="BN106" i="9" s="1"/>
  <c r="EH52" i="8"/>
  <c r="AD52" i="9"/>
  <c r="AP52" i="9" s="1"/>
  <c r="BN52" i="9" s="1"/>
  <c r="EH22" i="8"/>
  <c r="AD22" i="9"/>
  <c r="AP22" i="9" s="1"/>
  <c r="BN22" i="9" s="1"/>
  <c r="EH108" i="8"/>
  <c r="AD108" i="9"/>
  <c r="AP108" i="9" s="1"/>
  <c r="BN108" i="9" s="1"/>
  <c r="EH125" i="8"/>
  <c r="AD125" i="9"/>
  <c r="AP125" i="9" s="1"/>
  <c r="BN125" i="9" s="1"/>
  <c r="EH7" i="8"/>
  <c r="AD7" i="9"/>
  <c r="AP7" i="9" s="1"/>
  <c r="BN7" i="9" s="1"/>
  <c r="EH112" i="8"/>
  <c r="AD112" i="9"/>
  <c r="AP112" i="9" s="1"/>
  <c r="BN112" i="9" s="1"/>
  <c r="EH57" i="8"/>
  <c r="AD57" i="9"/>
  <c r="AP57" i="9" s="1"/>
  <c r="BN57" i="9" s="1"/>
  <c r="EH14" i="8"/>
  <c r="AD14" i="9"/>
  <c r="AP14" i="9" s="1"/>
  <c r="BN14" i="9" s="1"/>
  <c r="EH94" i="8"/>
  <c r="AD94" i="9"/>
  <c r="AP94" i="9" s="1"/>
  <c r="BN94" i="9" s="1"/>
  <c r="EL112" i="8"/>
  <c r="AH112" i="9"/>
  <c r="AT112" i="9" s="1"/>
  <c r="BR112" i="9" s="1"/>
  <c r="EL51" i="8"/>
  <c r="AH51" i="9"/>
  <c r="AT51" i="9" s="1"/>
  <c r="BR51" i="9" s="1"/>
  <c r="EL24" i="8"/>
  <c r="AH24" i="9"/>
  <c r="AT24" i="9" s="1"/>
  <c r="BR24" i="9" s="1"/>
  <c r="EL92" i="8"/>
  <c r="AH92" i="9"/>
  <c r="AT92" i="9" s="1"/>
  <c r="BR92" i="9" s="1"/>
  <c r="EL83" i="8"/>
  <c r="AH83" i="9"/>
  <c r="AT83" i="9" s="1"/>
  <c r="BR83" i="9" s="1"/>
  <c r="EL30" i="8"/>
  <c r="AH30" i="9"/>
  <c r="AT30" i="9" s="1"/>
  <c r="BR30" i="9" s="1"/>
  <c r="EL135" i="8"/>
  <c r="AH135" i="9"/>
  <c r="AT135" i="9" s="1"/>
  <c r="BR135" i="9" s="1"/>
  <c r="EL25" i="8"/>
  <c r="AH25" i="9"/>
  <c r="AT25" i="9" s="1"/>
  <c r="BR25" i="9" s="1"/>
  <c r="EL119" i="8"/>
  <c r="AH119" i="9"/>
  <c r="AT119" i="9" s="1"/>
  <c r="BR119" i="9" s="1"/>
  <c r="EL34" i="8"/>
  <c r="AH34" i="9"/>
  <c r="AT34" i="9" s="1"/>
  <c r="BR34" i="9" s="1"/>
  <c r="EL13" i="8"/>
  <c r="AH13" i="9"/>
  <c r="AT13" i="9" s="1"/>
  <c r="BR13" i="9" s="1"/>
  <c r="EL8" i="8"/>
  <c r="AH8" i="9"/>
  <c r="AT8" i="9" s="1"/>
  <c r="BR8" i="9" s="1"/>
  <c r="EL37" i="8"/>
  <c r="AH37" i="9"/>
  <c r="AT37" i="9" s="1"/>
  <c r="BR37" i="9" s="1"/>
  <c r="EL45" i="8"/>
  <c r="AH45" i="9"/>
  <c r="AT45" i="9" s="1"/>
  <c r="BR45" i="9" s="1"/>
  <c r="EL109" i="8"/>
  <c r="AH109" i="9"/>
  <c r="AT109" i="9" s="1"/>
  <c r="BR109" i="9" s="1"/>
  <c r="EL87" i="8"/>
  <c r="AH87" i="9"/>
  <c r="AT87" i="9" s="1"/>
  <c r="BR87" i="9" s="1"/>
  <c r="EL23" i="8"/>
  <c r="AH23" i="9"/>
  <c r="AT23" i="9" s="1"/>
  <c r="BR23" i="9" s="1"/>
  <c r="EL90" i="8"/>
  <c r="AH90" i="9"/>
  <c r="AT90" i="9" s="1"/>
  <c r="BR90" i="9" s="1"/>
  <c r="EO64" i="8"/>
  <c r="AK64" i="9"/>
  <c r="AW64" i="9" s="1"/>
  <c r="BU64" i="9" s="1"/>
  <c r="EO108" i="8"/>
  <c r="AK108" i="9"/>
  <c r="AW108" i="9" s="1"/>
  <c r="BU108" i="9" s="1"/>
  <c r="EO30" i="8"/>
  <c r="AK30" i="9"/>
  <c r="AW30" i="9" s="1"/>
  <c r="BU30" i="9" s="1"/>
  <c r="EO118" i="8"/>
  <c r="AK118" i="9"/>
  <c r="AW118" i="9" s="1"/>
  <c r="BU118" i="9" s="1"/>
  <c r="EO85" i="8"/>
  <c r="AK85" i="9"/>
  <c r="AW85" i="9" s="1"/>
  <c r="BU85" i="9" s="1"/>
  <c r="EO16" i="8"/>
  <c r="AK16" i="9"/>
  <c r="AW16" i="9" s="1"/>
  <c r="BU16" i="9" s="1"/>
  <c r="EO37" i="8"/>
  <c r="AK37" i="9"/>
  <c r="AW37" i="9" s="1"/>
  <c r="BU37" i="9" s="1"/>
  <c r="EO49" i="8"/>
  <c r="AK49" i="9"/>
  <c r="AW49" i="9" s="1"/>
  <c r="BU49" i="9" s="1"/>
  <c r="EO72" i="8"/>
  <c r="AK72" i="9"/>
  <c r="AW72" i="9" s="1"/>
  <c r="BU72" i="9" s="1"/>
  <c r="EO75" i="8"/>
  <c r="AK75" i="9"/>
  <c r="AW75" i="9" s="1"/>
  <c r="BU75" i="9" s="1"/>
  <c r="EO136" i="8"/>
  <c r="AK136" i="9"/>
  <c r="AW136" i="9" s="1"/>
  <c r="BU136" i="9" s="1"/>
  <c r="EO86" i="8"/>
  <c r="AK86" i="9"/>
  <c r="AW86" i="9" s="1"/>
  <c r="BU86" i="9" s="1"/>
  <c r="EO60" i="8"/>
  <c r="AK60" i="9"/>
  <c r="AW60" i="9" s="1"/>
  <c r="BU60" i="9" s="1"/>
  <c r="EO18" i="8"/>
  <c r="AK18" i="9"/>
  <c r="AW18" i="9" s="1"/>
  <c r="BU18" i="9" s="1"/>
  <c r="EO131" i="8"/>
  <c r="AK131" i="9"/>
  <c r="AW131" i="9" s="1"/>
  <c r="BU131" i="9" s="1"/>
  <c r="EO20" i="8"/>
  <c r="AK20" i="9"/>
  <c r="AW20" i="9" s="1"/>
  <c r="BU20" i="9" s="1"/>
  <c r="EO28" i="8"/>
  <c r="AK28" i="9"/>
  <c r="AW28" i="9" s="1"/>
  <c r="BU28" i="9" s="1"/>
  <c r="EK134" i="8"/>
  <c r="AG134" i="9"/>
  <c r="AS134" i="9" s="1"/>
  <c r="BQ134" i="9" s="1"/>
  <c r="EK22" i="8"/>
  <c r="AG22" i="9"/>
  <c r="AS22" i="9" s="1"/>
  <c r="BQ22" i="9" s="1"/>
  <c r="EK112" i="8"/>
  <c r="AG112" i="9"/>
  <c r="AS112" i="9" s="1"/>
  <c r="BQ112" i="9" s="1"/>
  <c r="EK74" i="8"/>
  <c r="AG74" i="9"/>
  <c r="AS74" i="9" s="1"/>
  <c r="BQ74" i="9" s="1"/>
  <c r="EK137" i="8"/>
  <c r="AG137" i="9"/>
  <c r="AS137" i="9" s="1"/>
  <c r="BQ137" i="9" s="1"/>
  <c r="EK117" i="8"/>
  <c r="AG117" i="9"/>
  <c r="AS117" i="9" s="1"/>
  <c r="BQ117" i="9" s="1"/>
  <c r="EK103" i="8"/>
  <c r="AG103" i="9"/>
  <c r="AS103" i="9" s="1"/>
  <c r="BQ103" i="9" s="1"/>
  <c r="EK66" i="8"/>
  <c r="AG66" i="9"/>
  <c r="AS66" i="9" s="1"/>
  <c r="BQ66" i="9" s="1"/>
  <c r="EK14" i="8"/>
  <c r="AG14" i="9"/>
  <c r="AS14" i="9" s="1"/>
  <c r="BQ14" i="9" s="1"/>
  <c r="EK50" i="8"/>
  <c r="AG50" i="9"/>
  <c r="AS50" i="9" s="1"/>
  <c r="BQ50" i="9" s="1"/>
  <c r="EK15" i="8"/>
  <c r="AG15" i="9"/>
  <c r="AS15" i="9" s="1"/>
  <c r="BQ15" i="9" s="1"/>
  <c r="EK123" i="8"/>
  <c r="AG123" i="9"/>
  <c r="AS123" i="9" s="1"/>
  <c r="BQ123" i="9" s="1"/>
  <c r="EK46" i="8"/>
  <c r="AG46" i="9"/>
  <c r="AS46" i="9" s="1"/>
  <c r="BQ46" i="9" s="1"/>
  <c r="EK83" i="8"/>
  <c r="AG83" i="9"/>
  <c r="AS83" i="9" s="1"/>
  <c r="BQ83" i="9" s="1"/>
  <c r="EK31" i="8"/>
  <c r="AG31" i="9"/>
  <c r="AS31" i="9" s="1"/>
  <c r="BQ31" i="9" s="1"/>
  <c r="EK113" i="8"/>
  <c r="AG113" i="9"/>
  <c r="AS113" i="9" s="1"/>
  <c r="BQ113" i="9" s="1"/>
  <c r="EG112" i="8"/>
  <c r="AC112" i="9"/>
  <c r="AO112" i="9" s="1"/>
  <c r="BM112" i="9" s="1"/>
  <c r="EG87" i="8"/>
  <c r="AC87" i="9"/>
  <c r="AO87" i="9" s="1"/>
  <c r="BM87" i="9" s="1"/>
  <c r="EG90" i="8"/>
  <c r="AC90" i="9"/>
  <c r="AO90" i="9" s="1"/>
  <c r="BM90" i="9" s="1"/>
  <c r="EG70" i="8"/>
  <c r="AC70" i="9"/>
  <c r="AO70" i="9" s="1"/>
  <c r="BM70" i="9" s="1"/>
  <c r="EG88" i="8"/>
  <c r="AC88" i="9"/>
  <c r="AO88" i="9" s="1"/>
  <c r="BM88" i="9" s="1"/>
  <c r="EG75" i="8"/>
  <c r="AC75" i="9"/>
  <c r="AO75" i="9" s="1"/>
  <c r="BM75" i="9" s="1"/>
  <c r="EG52" i="8"/>
  <c r="AC52" i="9"/>
  <c r="AO52" i="9" s="1"/>
  <c r="BM52" i="9" s="1"/>
  <c r="EG134" i="8"/>
  <c r="AC134" i="9"/>
  <c r="AO134" i="9" s="1"/>
  <c r="BM134" i="9" s="1"/>
  <c r="EG18" i="8"/>
  <c r="AC18" i="9"/>
  <c r="AO18" i="9" s="1"/>
  <c r="BM18" i="9" s="1"/>
  <c r="EG34" i="8"/>
  <c r="AC34" i="9"/>
  <c r="AO34" i="9" s="1"/>
  <c r="BM34" i="9" s="1"/>
  <c r="EG32" i="8"/>
  <c r="AC32" i="9"/>
  <c r="AO32" i="9" s="1"/>
  <c r="BM32" i="9" s="1"/>
  <c r="EG113" i="8"/>
  <c r="AC113" i="9"/>
  <c r="AO113" i="9" s="1"/>
  <c r="BM113" i="9" s="1"/>
  <c r="EG93" i="8"/>
  <c r="AC93" i="9"/>
  <c r="AO93" i="9" s="1"/>
  <c r="BM93" i="9" s="1"/>
  <c r="EG13" i="8"/>
  <c r="AC13" i="9"/>
  <c r="AO13" i="9" s="1"/>
  <c r="BM13" i="9" s="1"/>
  <c r="EG21" i="8"/>
  <c r="AC21" i="9"/>
  <c r="AO21" i="9" s="1"/>
  <c r="BM21" i="9" s="1"/>
  <c r="EG122" i="8"/>
  <c r="AC122" i="9"/>
  <c r="AO122" i="9" s="1"/>
  <c r="BM122" i="9" s="1"/>
  <c r="ER130" i="8"/>
  <c r="AN130" i="9"/>
  <c r="AZ130" i="9" s="1"/>
  <c r="BX130" i="9" s="1"/>
  <c r="ER20" i="8"/>
  <c r="AN20" i="9"/>
  <c r="AZ20" i="9" s="1"/>
  <c r="BX20" i="9" s="1"/>
  <c r="ER66" i="8"/>
  <c r="AN66" i="9"/>
  <c r="AZ66" i="9" s="1"/>
  <c r="BX66" i="9" s="1"/>
  <c r="ER122" i="8"/>
  <c r="AN122" i="9"/>
  <c r="AZ122" i="9" s="1"/>
  <c r="BX122" i="9" s="1"/>
  <c r="ER18" i="8"/>
  <c r="AN18" i="9"/>
  <c r="AZ18" i="9" s="1"/>
  <c r="BX18" i="9" s="1"/>
  <c r="ER124" i="8"/>
  <c r="AN124" i="9"/>
  <c r="AZ124" i="9" s="1"/>
  <c r="BX124" i="9" s="1"/>
  <c r="ER127" i="8"/>
  <c r="AN127" i="9"/>
  <c r="AZ127" i="9" s="1"/>
  <c r="BX127" i="9" s="1"/>
  <c r="ER61" i="8"/>
  <c r="AN61" i="9"/>
  <c r="AZ61" i="9" s="1"/>
  <c r="BX61" i="9" s="1"/>
  <c r="ER107" i="8"/>
  <c r="AN107" i="9"/>
  <c r="AZ107" i="9" s="1"/>
  <c r="BX107" i="9" s="1"/>
  <c r="ER9" i="8"/>
  <c r="AN9" i="9"/>
  <c r="AZ9" i="9" s="1"/>
  <c r="BX9" i="9" s="1"/>
  <c r="ER43" i="8"/>
  <c r="AN43" i="9"/>
  <c r="AZ43" i="9" s="1"/>
  <c r="BX43" i="9" s="1"/>
  <c r="ER6" i="8"/>
  <c r="AN6" i="9"/>
  <c r="AZ6" i="9" s="1"/>
  <c r="BX6" i="9" s="1"/>
  <c r="ER48" i="8"/>
  <c r="AN48" i="9"/>
  <c r="AZ48" i="9" s="1"/>
  <c r="BX48" i="9" s="1"/>
  <c r="ER75" i="8"/>
  <c r="AN75" i="9"/>
  <c r="AZ75" i="9" s="1"/>
  <c r="BX75" i="9" s="1"/>
  <c r="ER21" i="8"/>
  <c r="AN21" i="9"/>
  <c r="AZ21" i="9" s="1"/>
  <c r="BX21" i="9" s="1"/>
  <c r="ER76" i="8"/>
  <c r="AN76" i="9"/>
  <c r="AZ76" i="9" s="1"/>
  <c r="BX76" i="9" s="1"/>
  <c r="EN75" i="8"/>
  <c r="AJ75" i="9"/>
  <c r="AV75" i="9" s="1"/>
  <c r="BT75" i="9" s="1"/>
  <c r="EN11" i="8"/>
  <c r="AJ11" i="9"/>
  <c r="AV11" i="9" s="1"/>
  <c r="BT11" i="9" s="1"/>
  <c r="EN43" i="8"/>
  <c r="AJ43" i="9"/>
  <c r="AV43" i="9" s="1"/>
  <c r="BT43" i="9" s="1"/>
  <c r="EN78" i="8"/>
  <c r="AJ78" i="9"/>
  <c r="AV78" i="9" s="1"/>
  <c r="BT78" i="9" s="1"/>
  <c r="EN7" i="8"/>
  <c r="AJ7" i="9"/>
  <c r="AV7" i="9" s="1"/>
  <c r="BT7" i="9" s="1"/>
  <c r="EN29" i="8"/>
  <c r="AJ29" i="9"/>
  <c r="AV29" i="9" s="1"/>
  <c r="BT29" i="9" s="1"/>
  <c r="EN113" i="8"/>
  <c r="AJ113" i="9"/>
  <c r="AV113" i="9" s="1"/>
  <c r="BT113" i="9" s="1"/>
  <c r="EN56" i="8"/>
  <c r="AJ56" i="9"/>
  <c r="AV56" i="9" s="1"/>
  <c r="BT56" i="9" s="1"/>
  <c r="EN92" i="8"/>
  <c r="AJ92" i="9"/>
  <c r="AV92" i="9" s="1"/>
  <c r="BT92" i="9" s="1"/>
  <c r="EN44" i="8"/>
  <c r="AJ44" i="9"/>
  <c r="AV44" i="9" s="1"/>
  <c r="BT44" i="9" s="1"/>
  <c r="EN42" i="8"/>
  <c r="AJ42" i="9"/>
  <c r="AV42" i="9" s="1"/>
  <c r="BT42" i="9" s="1"/>
  <c r="EN85" i="8"/>
  <c r="AJ85" i="9"/>
  <c r="AV85" i="9" s="1"/>
  <c r="BT85" i="9" s="1"/>
  <c r="EN46" i="8"/>
  <c r="AJ46" i="9"/>
  <c r="AV46" i="9" s="1"/>
  <c r="BT46" i="9" s="1"/>
  <c r="EN57" i="8"/>
  <c r="AJ57" i="9"/>
  <c r="AV57" i="9" s="1"/>
  <c r="BT57" i="9" s="1"/>
  <c r="EN15" i="8"/>
  <c r="AJ15" i="9"/>
  <c r="AV15" i="9" s="1"/>
  <c r="BT15" i="9" s="1"/>
  <c r="EN125" i="8"/>
  <c r="AJ125" i="9"/>
  <c r="AV125" i="9" s="1"/>
  <c r="BT125" i="9" s="1"/>
  <c r="EN124" i="8"/>
  <c r="AJ124" i="9"/>
  <c r="AV124" i="9" s="1"/>
  <c r="BT124" i="9" s="1"/>
  <c r="EJ63" i="8"/>
  <c r="AF63" i="9"/>
  <c r="AR63" i="9" s="1"/>
  <c r="BP63" i="9" s="1"/>
  <c r="EJ104" i="8"/>
  <c r="AF104" i="9"/>
  <c r="AR104" i="9" s="1"/>
  <c r="BP104" i="9" s="1"/>
  <c r="EJ13" i="8"/>
  <c r="AF13" i="9"/>
  <c r="AR13" i="9" s="1"/>
  <c r="BP13" i="9" s="1"/>
  <c r="EJ83" i="8"/>
  <c r="AF83" i="9"/>
  <c r="AR83" i="9" s="1"/>
  <c r="BP83" i="9" s="1"/>
  <c r="EJ131" i="8"/>
  <c r="AF131" i="9"/>
  <c r="AR131" i="9" s="1"/>
  <c r="BP131" i="9" s="1"/>
  <c r="EJ102" i="8"/>
  <c r="AF102" i="9"/>
  <c r="AR102" i="9" s="1"/>
  <c r="BP102" i="9" s="1"/>
  <c r="EJ84" i="8"/>
  <c r="AF84" i="9"/>
  <c r="AR84" i="9" s="1"/>
  <c r="BP84" i="9" s="1"/>
  <c r="EJ128" i="8"/>
  <c r="AF128" i="9"/>
  <c r="AR128" i="9" s="1"/>
  <c r="BP128" i="9" s="1"/>
  <c r="EJ64" i="8"/>
  <c r="AF64" i="9"/>
  <c r="AR64" i="9" s="1"/>
  <c r="BP64" i="9" s="1"/>
  <c r="EJ43" i="8"/>
  <c r="AF43" i="9"/>
  <c r="AR43" i="9" s="1"/>
  <c r="BP43" i="9" s="1"/>
  <c r="EJ47" i="8"/>
  <c r="AF47" i="9"/>
  <c r="AR47" i="9" s="1"/>
  <c r="BP47" i="9" s="1"/>
  <c r="EJ26" i="8"/>
  <c r="AF26" i="9"/>
  <c r="AR26" i="9" s="1"/>
  <c r="BP26" i="9" s="1"/>
  <c r="EJ29" i="8"/>
  <c r="AF29" i="9"/>
  <c r="AR29" i="9" s="1"/>
  <c r="BP29" i="9" s="1"/>
  <c r="EJ137" i="8"/>
  <c r="AF137" i="9"/>
  <c r="AR137" i="9" s="1"/>
  <c r="BP137" i="9" s="1"/>
  <c r="EJ7" i="8"/>
  <c r="AF7" i="9"/>
  <c r="AR7" i="9" s="1"/>
  <c r="BP7" i="9" s="1"/>
  <c r="EJ5" i="8"/>
  <c r="AF5" i="9"/>
  <c r="AR5" i="9" s="1"/>
  <c r="BP5" i="9" s="1"/>
  <c r="EJ32" i="8"/>
  <c r="AF32" i="9"/>
  <c r="AR32" i="9" s="1"/>
  <c r="BP32" i="9" s="1"/>
  <c r="EQ30" i="8"/>
  <c r="AM30" i="9"/>
  <c r="AY30" i="9" s="1"/>
  <c r="BW30" i="9" s="1"/>
  <c r="EQ66" i="8"/>
  <c r="AM66" i="9"/>
  <c r="AY66" i="9" s="1"/>
  <c r="BW66" i="9" s="1"/>
  <c r="EQ107" i="8"/>
  <c r="AM107" i="9"/>
  <c r="AY107" i="9" s="1"/>
  <c r="BW107" i="9" s="1"/>
  <c r="EQ140" i="8"/>
  <c r="AM140" i="9"/>
  <c r="AY140" i="9" s="1"/>
  <c r="BW140" i="9" s="1"/>
  <c r="EQ98" i="8"/>
  <c r="AM98" i="9"/>
  <c r="AY98" i="9" s="1"/>
  <c r="BW98" i="9" s="1"/>
  <c r="EQ64" i="8"/>
  <c r="AM64" i="9"/>
  <c r="AY64" i="9" s="1"/>
  <c r="BW64" i="9" s="1"/>
  <c r="EQ136" i="8"/>
  <c r="AM136" i="9"/>
  <c r="AY136" i="9" s="1"/>
  <c r="BW136" i="9" s="1"/>
  <c r="EQ94" i="8"/>
  <c r="AM94" i="9"/>
  <c r="AY94" i="9" s="1"/>
  <c r="BW94" i="9" s="1"/>
  <c r="EQ101" i="8"/>
  <c r="AM101" i="9"/>
  <c r="AY101" i="9" s="1"/>
  <c r="BW101" i="9" s="1"/>
  <c r="EQ57" i="8"/>
  <c r="AM57" i="9"/>
  <c r="AY57" i="9" s="1"/>
  <c r="BW57" i="9" s="1"/>
  <c r="EQ39" i="8"/>
  <c r="AM39" i="9"/>
  <c r="AY39" i="9" s="1"/>
  <c r="BW39" i="9" s="1"/>
  <c r="EQ74" i="8"/>
  <c r="AM74" i="9"/>
  <c r="AY74" i="9" s="1"/>
  <c r="BW74" i="9" s="1"/>
  <c r="EQ95" i="8"/>
  <c r="AM95" i="9"/>
  <c r="AY95" i="9" s="1"/>
  <c r="BW95" i="9" s="1"/>
  <c r="EQ7" i="8"/>
  <c r="AM7" i="9"/>
  <c r="AY7" i="9" s="1"/>
  <c r="BW7" i="9" s="1"/>
  <c r="EQ9" i="8"/>
  <c r="AM9" i="9"/>
  <c r="AY9" i="9" s="1"/>
  <c r="BW9" i="9" s="1"/>
  <c r="EQ35" i="8"/>
  <c r="AM35" i="9"/>
  <c r="AY35" i="9" s="1"/>
  <c r="BW35" i="9" s="1"/>
  <c r="EQ61" i="8"/>
  <c r="AM61" i="9"/>
  <c r="AY61" i="9" s="1"/>
  <c r="BW61" i="9" s="1"/>
  <c r="EI131" i="8"/>
  <c r="AE131" i="9"/>
  <c r="AQ131" i="9" s="1"/>
  <c r="BO131" i="9" s="1"/>
  <c r="EI49" i="8"/>
  <c r="AE49" i="9"/>
  <c r="AQ49" i="9" s="1"/>
  <c r="BO49" i="9" s="1"/>
  <c r="EI136" i="8"/>
  <c r="AE136" i="9"/>
  <c r="AQ136" i="9" s="1"/>
  <c r="BO136" i="9" s="1"/>
  <c r="EI125" i="8"/>
  <c r="AE125" i="9"/>
  <c r="AQ125" i="9" s="1"/>
  <c r="BO125" i="9" s="1"/>
  <c r="EI13" i="8"/>
  <c r="AE13" i="9"/>
  <c r="AQ13" i="9" s="1"/>
  <c r="BO13" i="9" s="1"/>
  <c r="EI66" i="8"/>
  <c r="AE66" i="9"/>
  <c r="AQ66" i="9" s="1"/>
  <c r="BO66" i="9" s="1"/>
  <c r="EI134" i="8"/>
  <c r="AE134" i="9"/>
  <c r="AQ134" i="9" s="1"/>
  <c r="BO134" i="9" s="1"/>
  <c r="EI129" i="8"/>
  <c r="AE129" i="9"/>
  <c r="AQ129" i="9" s="1"/>
  <c r="BO129" i="9" s="1"/>
  <c r="EI76" i="8"/>
  <c r="AE76" i="9"/>
  <c r="AQ76" i="9" s="1"/>
  <c r="BO76" i="9" s="1"/>
  <c r="EI38" i="8"/>
  <c r="AE38" i="9"/>
  <c r="AQ38" i="9" s="1"/>
  <c r="BO38" i="9" s="1"/>
  <c r="EI22" i="8"/>
  <c r="AE22" i="9"/>
  <c r="AQ22" i="9" s="1"/>
  <c r="BO22" i="9" s="1"/>
  <c r="EI34" i="8"/>
  <c r="AE34" i="9"/>
  <c r="AQ34" i="9" s="1"/>
  <c r="BO34" i="9" s="1"/>
  <c r="EI48" i="8"/>
  <c r="AE48" i="9"/>
  <c r="AQ48" i="9" s="1"/>
  <c r="BO48" i="9" s="1"/>
  <c r="EI130" i="8"/>
  <c r="AE130" i="9"/>
  <c r="AQ130" i="9" s="1"/>
  <c r="BO130" i="9" s="1"/>
  <c r="EI20" i="8"/>
  <c r="AE20" i="9"/>
  <c r="AQ20" i="9" s="1"/>
  <c r="BO20" i="9" s="1"/>
  <c r="EI25" i="8"/>
  <c r="AE25" i="9"/>
  <c r="AQ25" i="9" s="1"/>
  <c r="BO25" i="9" s="1"/>
  <c r="EI26" i="8"/>
  <c r="AE26" i="9"/>
  <c r="AQ26" i="9" s="1"/>
  <c r="BO26" i="9" s="1"/>
  <c r="EI64" i="8"/>
  <c r="AE64" i="9"/>
  <c r="AQ64" i="9" s="1"/>
  <c r="BO64" i="9" s="1"/>
  <c r="EP75" i="8"/>
  <c r="AL75" i="9"/>
  <c r="AX75" i="9" s="1"/>
  <c r="BV75" i="9" s="1"/>
  <c r="EP134" i="8"/>
  <c r="AL134" i="9"/>
  <c r="AX134" i="9" s="1"/>
  <c r="BV134" i="9" s="1"/>
  <c r="EP67" i="8"/>
  <c r="AL67" i="9"/>
  <c r="AX67" i="9" s="1"/>
  <c r="BV67" i="9" s="1"/>
  <c r="EP65" i="8"/>
  <c r="AL65" i="9"/>
  <c r="AX65" i="9" s="1"/>
  <c r="BV65" i="9" s="1"/>
  <c r="EP135" i="8"/>
  <c r="AL135" i="9"/>
  <c r="AX135" i="9" s="1"/>
  <c r="BV135" i="9" s="1"/>
  <c r="EP6" i="8"/>
  <c r="AL6" i="9"/>
  <c r="AX6" i="9" s="1"/>
  <c r="BV6" i="9" s="1"/>
  <c r="EP94" i="8"/>
  <c r="AL94" i="9"/>
  <c r="AX94" i="9" s="1"/>
  <c r="BV94" i="9" s="1"/>
  <c r="EP69" i="8"/>
  <c r="AL69" i="9"/>
  <c r="AX69" i="9" s="1"/>
  <c r="BV69" i="9" s="1"/>
  <c r="EP36" i="8"/>
  <c r="AL36" i="9"/>
  <c r="AX36" i="9" s="1"/>
  <c r="BV36" i="9" s="1"/>
  <c r="EP12" i="8"/>
  <c r="AL12" i="9"/>
  <c r="AX12" i="9" s="1"/>
  <c r="BV12" i="9" s="1"/>
  <c r="EP53" i="8"/>
  <c r="AL53" i="9"/>
  <c r="AX53" i="9" s="1"/>
  <c r="BV53" i="9" s="1"/>
  <c r="EP37" i="8"/>
  <c r="AL37" i="9"/>
  <c r="AX37" i="9" s="1"/>
  <c r="BV37" i="9" s="1"/>
  <c r="EP81" i="8"/>
  <c r="AL81" i="9"/>
  <c r="AX81" i="9" s="1"/>
  <c r="BV81" i="9" s="1"/>
  <c r="EP85" i="8"/>
  <c r="AL85" i="9"/>
  <c r="AX85" i="9" s="1"/>
  <c r="BV85" i="9" s="1"/>
  <c r="EP5" i="8"/>
  <c r="AL5" i="9"/>
  <c r="AX5" i="9" s="1"/>
  <c r="BV5" i="9" s="1"/>
  <c r="EP114" i="8"/>
  <c r="AL114" i="9"/>
  <c r="AX114" i="9" s="1"/>
  <c r="BV114" i="9" s="1"/>
  <c r="EP32" i="8"/>
  <c r="AL32" i="9"/>
  <c r="AX32" i="9" s="1"/>
  <c r="BV32" i="9" s="1"/>
  <c r="EG5" i="8"/>
  <c r="AC5" i="9"/>
  <c r="AO5" i="9" s="1"/>
  <c r="BM5" i="9" s="1"/>
  <c r="AX77" i="9"/>
  <c r="BV77" i="9" s="1"/>
  <c r="AW13" i="9"/>
  <c r="BU13" i="9" s="1"/>
  <c r="AQ77" i="9"/>
  <c r="BO77" i="9" s="1"/>
  <c r="AS78" i="9"/>
  <c r="BQ78" i="9" s="1"/>
  <c r="AU122" i="9"/>
  <c r="BS122" i="9" s="1"/>
  <c r="AT130" i="9"/>
  <c r="BR130" i="9" s="1"/>
  <c r="AP77" i="9"/>
  <c r="BN77" i="9" s="1"/>
  <c r="AU77" i="9"/>
  <c r="BS77" i="9" s="1"/>
  <c r="AZ77" i="9"/>
  <c r="BX77" i="9" s="1"/>
  <c r="AU63" i="9"/>
  <c r="BS63" i="9" s="1"/>
  <c r="AA3" i="9"/>
  <c r="AW120" i="9"/>
  <c r="BU120" i="9" s="1"/>
  <c r="AR77" i="9"/>
  <c r="BP77" i="9" s="1"/>
  <c r="AU22" i="9"/>
  <c r="BS22" i="9" s="1"/>
  <c r="AT77" i="9"/>
  <c r="BR77" i="9" s="1"/>
  <c r="AW77" i="9"/>
  <c r="BU77" i="9" s="1"/>
  <c r="AY77" i="9"/>
  <c r="BW77" i="9" s="1"/>
  <c r="AW78" i="9"/>
  <c r="BU78" i="9" s="1"/>
  <c r="AO77" i="9"/>
  <c r="BM77" i="9" s="1"/>
  <c r="AU42" i="9"/>
  <c r="BS42" i="9" s="1"/>
  <c r="AT47" i="9"/>
  <c r="BR47" i="9" s="1"/>
  <c r="AS77" i="9"/>
  <c r="BQ77" i="9" s="1"/>
  <c r="EO98" i="6"/>
  <c r="AK98" i="7"/>
  <c r="AW98" i="7" s="1"/>
  <c r="BU98" i="7" s="1"/>
  <c r="EO136" i="6"/>
  <c r="AK136" i="7"/>
  <c r="AW136" i="7" s="1"/>
  <c r="BU136" i="7" s="1"/>
  <c r="EO17" i="6"/>
  <c r="AK17" i="7"/>
  <c r="AW17" i="7" s="1"/>
  <c r="BU17" i="7" s="1"/>
  <c r="EO57" i="6"/>
  <c r="AK57" i="7"/>
  <c r="AW57" i="7" s="1"/>
  <c r="BU57" i="7" s="1"/>
  <c r="EO38" i="6"/>
  <c r="AK38" i="7"/>
  <c r="AW38" i="7" s="1"/>
  <c r="BU38" i="7" s="1"/>
  <c r="EO122" i="6"/>
  <c r="AK122" i="7"/>
  <c r="AW122" i="7" s="1"/>
  <c r="BU122" i="7" s="1"/>
  <c r="EO34" i="6"/>
  <c r="AK34" i="7"/>
  <c r="AW34" i="7" s="1"/>
  <c r="BU34" i="7" s="1"/>
  <c r="EO100" i="6"/>
  <c r="AK100" i="7"/>
  <c r="AW100" i="7" s="1"/>
  <c r="BU100" i="7" s="1"/>
  <c r="EO124" i="6"/>
  <c r="AK124" i="7"/>
  <c r="AW124" i="7" s="1"/>
  <c r="BU124" i="7" s="1"/>
  <c r="EO62" i="6"/>
  <c r="AK62" i="7"/>
  <c r="AW62" i="7" s="1"/>
  <c r="BU62" i="7" s="1"/>
  <c r="EO132" i="6"/>
  <c r="AK132" i="7"/>
  <c r="AW132" i="7" s="1"/>
  <c r="BU132" i="7" s="1"/>
  <c r="EO15" i="6"/>
  <c r="AK15" i="7"/>
  <c r="AW15" i="7" s="1"/>
  <c r="BU15" i="7" s="1"/>
  <c r="EO12" i="6"/>
  <c r="AK12" i="7"/>
  <c r="AW12" i="7" s="1"/>
  <c r="BU12" i="7" s="1"/>
  <c r="EO33" i="6"/>
  <c r="AK33" i="7"/>
  <c r="AW33" i="7" s="1"/>
  <c r="BU33" i="7" s="1"/>
  <c r="EO16" i="6"/>
  <c r="AK16" i="7"/>
  <c r="AW16" i="7" s="1"/>
  <c r="BU16" i="7" s="1"/>
  <c r="EO96" i="6"/>
  <c r="AK96" i="7"/>
  <c r="AW96" i="7" s="1"/>
  <c r="BU96" i="7" s="1"/>
  <c r="EO7" i="6"/>
  <c r="AK7" i="7"/>
  <c r="AW7" i="7" s="1"/>
  <c r="BU7" i="7" s="1"/>
  <c r="EJ139" i="6"/>
  <c r="AF139" i="7"/>
  <c r="AR139" i="7" s="1"/>
  <c r="BP139" i="7" s="1"/>
  <c r="EJ129" i="6"/>
  <c r="AF129" i="7"/>
  <c r="AR129" i="7" s="1"/>
  <c r="BP129" i="7" s="1"/>
  <c r="EJ30" i="6"/>
  <c r="AF30" i="7"/>
  <c r="AR30" i="7" s="1"/>
  <c r="BP30" i="7" s="1"/>
  <c r="EJ70" i="6"/>
  <c r="AF70" i="7"/>
  <c r="AR70" i="7" s="1"/>
  <c r="BP70" i="7" s="1"/>
  <c r="EJ60" i="6"/>
  <c r="AF60" i="7"/>
  <c r="AR60" i="7" s="1"/>
  <c r="BP60" i="7" s="1"/>
  <c r="EJ93" i="6"/>
  <c r="AF93" i="7"/>
  <c r="AR93" i="7" s="1"/>
  <c r="BP93" i="7" s="1"/>
  <c r="EJ118" i="6"/>
  <c r="AF118" i="7"/>
  <c r="AR118" i="7" s="1"/>
  <c r="BP118" i="7" s="1"/>
  <c r="EJ45" i="6"/>
  <c r="AF45" i="7"/>
  <c r="AR45" i="7" s="1"/>
  <c r="BP45" i="7" s="1"/>
  <c r="EJ86" i="6"/>
  <c r="AF86" i="7"/>
  <c r="AR86" i="7" s="1"/>
  <c r="BP86" i="7" s="1"/>
  <c r="EJ95" i="6"/>
  <c r="AF95" i="7"/>
  <c r="AR95" i="7" s="1"/>
  <c r="BP95" i="7" s="1"/>
  <c r="EJ11" i="6"/>
  <c r="AF11" i="7"/>
  <c r="AR11" i="7" s="1"/>
  <c r="BP11" i="7" s="1"/>
  <c r="EJ52" i="6"/>
  <c r="AF52" i="7"/>
  <c r="AR52" i="7" s="1"/>
  <c r="BP52" i="7" s="1"/>
  <c r="EJ80" i="6"/>
  <c r="AF80" i="7"/>
  <c r="AR80" i="7" s="1"/>
  <c r="BP80" i="7" s="1"/>
  <c r="EJ53" i="6"/>
  <c r="AF53" i="7"/>
  <c r="AR53" i="7" s="1"/>
  <c r="BP53" i="7" s="1"/>
  <c r="EJ38" i="6"/>
  <c r="AF38" i="7"/>
  <c r="AR38" i="7" s="1"/>
  <c r="BP38" i="7" s="1"/>
  <c r="EJ41" i="6"/>
  <c r="AF41" i="7"/>
  <c r="AR41" i="7" s="1"/>
  <c r="BP41" i="7" s="1"/>
  <c r="EJ111" i="6"/>
  <c r="AF111" i="7"/>
  <c r="AR111" i="7" s="1"/>
  <c r="BP111" i="7" s="1"/>
  <c r="EG46" i="6"/>
  <c r="AC46" i="7"/>
  <c r="AO46" i="7" s="1"/>
  <c r="BM46" i="7" s="1"/>
  <c r="EG68" i="6"/>
  <c r="AC68" i="7"/>
  <c r="AO68" i="7" s="1"/>
  <c r="BM68" i="7" s="1"/>
  <c r="EG132" i="6"/>
  <c r="AC132" i="7"/>
  <c r="AO132" i="7" s="1"/>
  <c r="BM132" i="7" s="1"/>
  <c r="EG115" i="6"/>
  <c r="AC115" i="7"/>
  <c r="AO115" i="7" s="1"/>
  <c r="BM115" i="7" s="1"/>
  <c r="EG93" i="6"/>
  <c r="AC93" i="7"/>
  <c r="AO93" i="7" s="1"/>
  <c r="BM93" i="7" s="1"/>
  <c r="EG97" i="6"/>
  <c r="AC97" i="7"/>
  <c r="AO97" i="7" s="1"/>
  <c r="BM97" i="7" s="1"/>
  <c r="EG35" i="6"/>
  <c r="AC35" i="7"/>
  <c r="AO35" i="7" s="1"/>
  <c r="BM35" i="7" s="1"/>
  <c r="EG29" i="6"/>
  <c r="AC29" i="7"/>
  <c r="AO29" i="7" s="1"/>
  <c r="BM29" i="7" s="1"/>
  <c r="EG106" i="6"/>
  <c r="AC106" i="7"/>
  <c r="AO106" i="7" s="1"/>
  <c r="BM106" i="7" s="1"/>
  <c r="EG111" i="6"/>
  <c r="AC111" i="7"/>
  <c r="AO111" i="7" s="1"/>
  <c r="BM111" i="7" s="1"/>
  <c r="EG134" i="6"/>
  <c r="AC134" i="7"/>
  <c r="AO134" i="7" s="1"/>
  <c r="BM134" i="7" s="1"/>
  <c r="EG88" i="6"/>
  <c r="AC88" i="7"/>
  <c r="AO88" i="7" s="1"/>
  <c r="BM88" i="7" s="1"/>
  <c r="EG55" i="6"/>
  <c r="AC55" i="7"/>
  <c r="AO55" i="7" s="1"/>
  <c r="BM55" i="7" s="1"/>
  <c r="EG51" i="6"/>
  <c r="AC51" i="7"/>
  <c r="AO51" i="7" s="1"/>
  <c r="BM51" i="7" s="1"/>
  <c r="EG31" i="6"/>
  <c r="AC31" i="7"/>
  <c r="AO31" i="7" s="1"/>
  <c r="BM31" i="7" s="1"/>
  <c r="EG105" i="6"/>
  <c r="AC105" i="7"/>
  <c r="AO105" i="7" s="1"/>
  <c r="BM105" i="7" s="1"/>
  <c r="EG137" i="6"/>
  <c r="AC137" i="7"/>
  <c r="AO137" i="7" s="1"/>
  <c r="BM137" i="7" s="1"/>
  <c r="EP96" i="6"/>
  <c r="AL96" i="7"/>
  <c r="AX96" i="7" s="1"/>
  <c r="BV96" i="7" s="1"/>
  <c r="EP31" i="6"/>
  <c r="AL31" i="7"/>
  <c r="AX31" i="7" s="1"/>
  <c r="BV31" i="7" s="1"/>
  <c r="EP82" i="6"/>
  <c r="AL82" i="7"/>
  <c r="AX82" i="7" s="1"/>
  <c r="BV82" i="7" s="1"/>
  <c r="EP14" i="6"/>
  <c r="AL14" i="7"/>
  <c r="AX14" i="7" s="1"/>
  <c r="BV14" i="7" s="1"/>
  <c r="EP83" i="6"/>
  <c r="AL83" i="7"/>
  <c r="AX83" i="7" s="1"/>
  <c r="BV83" i="7" s="1"/>
  <c r="EP78" i="6"/>
  <c r="AL78" i="7"/>
  <c r="AX78" i="7" s="1"/>
  <c r="BV78" i="7" s="1"/>
  <c r="EP86" i="6"/>
  <c r="AL86" i="7"/>
  <c r="AX86" i="7" s="1"/>
  <c r="BV86" i="7" s="1"/>
  <c r="EP122" i="6"/>
  <c r="AL122" i="7"/>
  <c r="AX122" i="7" s="1"/>
  <c r="BV122" i="7" s="1"/>
  <c r="EP81" i="6"/>
  <c r="AL81" i="7"/>
  <c r="AX81" i="7" s="1"/>
  <c r="BV81" i="7" s="1"/>
  <c r="EP114" i="6"/>
  <c r="AL114" i="7"/>
  <c r="AX114" i="7" s="1"/>
  <c r="BV114" i="7" s="1"/>
  <c r="EP68" i="6"/>
  <c r="AL68" i="7"/>
  <c r="AX68" i="7" s="1"/>
  <c r="BV68" i="7" s="1"/>
  <c r="EP97" i="6"/>
  <c r="AL97" i="7"/>
  <c r="AX97" i="7" s="1"/>
  <c r="BV97" i="7" s="1"/>
  <c r="EP99" i="6"/>
  <c r="AL99" i="7"/>
  <c r="AX99" i="7" s="1"/>
  <c r="BV99" i="7" s="1"/>
  <c r="EP106" i="6"/>
  <c r="AL106" i="7"/>
  <c r="AX106" i="7" s="1"/>
  <c r="BV106" i="7" s="1"/>
  <c r="EP69" i="6"/>
  <c r="AL69" i="7"/>
  <c r="AX69" i="7" s="1"/>
  <c r="BV69" i="7" s="1"/>
  <c r="EP59" i="6"/>
  <c r="AL59" i="7"/>
  <c r="AX59" i="7" s="1"/>
  <c r="BV59" i="7" s="1"/>
  <c r="EP88" i="6"/>
  <c r="AL88" i="7"/>
  <c r="AX88" i="7" s="1"/>
  <c r="BV88" i="7" s="1"/>
  <c r="EP113" i="6"/>
  <c r="AL113" i="7"/>
  <c r="AX113" i="7" s="1"/>
  <c r="BV113" i="7" s="1"/>
  <c r="EN130" i="6"/>
  <c r="AJ130" i="7"/>
  <c r="AV130" i="7" s="1"/>
  <c r="BT130" i="7" s="1"/>
  <c r="EN41" i="6"/>
  <c r="AJ41" i="7"/>
  <c r="AV41" i="7" s="1"/>
  <c r="BT41" i="7" s="1"/>
  <c r="EN28" i="6"/>
  <c r="AJ28" i="7"/>
  <c r="AV28" i="7" s="1"/>
  <c r="BT28" i="7" s="1"/>
  <c r="EN34" i="6"/>
  <c r="AJ34" i="7"/>
  <c r="AV34" i="7" s="1"/>
  <c r="BT34" i="7" s="1"/>
  <c r="EN66" i="6"/>
  <c r="AJ66" i="7"/>
  <c r="AV66" i="7" s="1"/>
  <c r="BT66" i="7" s="1"/>
  <c r="EN50" i="6"/>
  <c r="AJ50" i="7"/>
  <c r="AV50" i="7" s="1"/>
  <c r="BT50" i="7" s="1"/>
  <c r="EN52" i="6"/>
  <c r="AJ52" i="7"/>
  <c r="AV52" i="7" s="1"/>
  <c r="BT52" i="7" s="1"/>
  <c r="EN35" i="6"/>
  <c r="AJ35" i="7"/>
  <c r="AV35" i="7" s="1"/>
  <c r="BT35" i="7" s="1"/>
  <c r="EN127" i="6"/>
  <c r="AJ127" i="7"/>
  <c r="AV127" i="7" s="1"/>
  <c r="BT127" i="7" s="1"/>
  <c r="EN24" i="6"/>
  <c r="AJ24" i="7"/>
  <c r="AV24" i="7" s="1"/>
  <c r="BT24" i="7" s="1"/>
  <c r="EN69" i="6"/>
  <c r="AJ69" i="7"/>
  <c r="AV69" i="7" s="1"/>
  <c r="BT69" i="7" s="1"/>
  <c r="EN37" i="6"/>
  <c r="AJ37" i="7"/>
  <c r="AV37" i="7" s="1"/>
  <c r="BT37" i="7" s="1"/>
  <c r="EN74" i="6"/>
  <c r="AJ74" i="7"/>
  <c r="AV74" i="7" s="1"/>
  <c r="BT74" i="7" s="1"/>
  <c r="EN26" i="6"/>
  <c r="AJ26" i="7"/>
  <c r="AV26" i="7" s="1"/>
  <c r="BT26" i="7" s="1"/>
  <c r="EN21" i="6"/>
  <c r="AJ21" i="7"/>
  <c r="AV21" i="7" s="1"/>
  <c r="BT21" i="7" s="1"/>
  <c r="EN18" i="6"/>
  <c r="AJ18" i="7"/>
  <c r="AV18" i="7" s="1"/>
  <c r="BT18" i="7" s="1"/>
  <c r="EN16" i="6"/>
  <c r="AJ16" i="7"/>
  <c r="AV16" i="7" s="1"/>
  <c r="BT16" i="7" s="1"/>
  <c r="EH83" i="6"/>
  <c r="AD83" i="7"/>
  <c r="AP83" i="7" s="1"/>
  <c r="BN83" i="7" s="1"/>
  <c r="EH135" i="6"/>
  <c r="AD135" i="7"/>
  <c r="AP135" i="7" s="1"/>
  <c r="BN135" i="7" s="1"/>
  <c r="EH74" i="6"/>
  <c r="AD74" i="7"/>
  <c r="AP74" i="7" s="1"/>
  <c r="BN74" i="7" s="1"/>
  <c r="EH125" i="6"/>
  <c r="AD125" i="7"/>
  <c r="AP125" i="7" s="1"/>
  <c r="BN125" i="7" s="1"/>
  <c r="EH112" i="6"/>
  <c r="AD112" i="7"/>
  <c r="AP112" i="7" s="1"/>
  <c r="BN112" i="7" s="1"/>
  <c r="EH114" i="6"/>
  <c r="AD114" i="7"/>
  <c r="AP114" i="7" s="1"/>
  <c r="BN114" i="7" s="1"/>
  <c r="EH53" i="6"/>
  <c r="AD53" i="7"/>
  <c r="AP53" i="7" s="1"/>
  <c r="BN53" i="7" s="1"/>
  <c r="EH129" i="6"/>
  <c r="AD129" i="7"/>
  <c r="AP129" i="7" s="1"/>
  <c r="BN129" i="7" s="1"/>
  <c r="EH116" i="6"/>
  <c r="AD116" i="7"/>
  <c r="AP116" i="7" s="1"/>
  <c r="BN116" i="7" s="1"/>
  <c r="EO140" i="6"/>
  <c r="AK140" i="7"/>
  <c r="AW140" i="7" s="1"/>
  <c r="BU140" i="7" s="1"/>
  <c r="EO114" i="6"/>
  <c r="AK114" i="7"/>
  <c r="AW114" i="7" s="1"/>
  <c r="BU114" i="7" s="1"/>
  <c r="EO95" i="6"/>
  <c r="AK95" i="7"/>
  <c r="AW95" i="7" s="1"/>
  <c r="BU95" i="7" s="1"/>
  <c r="EO14" i="6"/>
  <c r="AK14" i="7"/>
  <c r="AW14" i="7" s="1"/>
  <c r="BU14" i="7" s="1"/>
  <c r="EO108" i="6"/>
  <c r="AK108" i="7"/>
  <c r="AW108" i="7" s="1"/>
  <c r="BU108" i="7" s="1"/>
  <c r="EO126" i="6"/>
  <c r="AK126" i="7"/>
  <c r="AW126" i="7" s="1"/>
  <c r="BU126" i="7" s="1"/>
  <c r="EO10" i="6"/>
  <c r="AK10" i="7"/>
  <c r="AW10" i="7" s="1"/>
  <c r="BU10" i="7" s="1"/>
  <c r="EO53" i="6"/>
  <c r="AK53" i="7"/>
  <c r="AW53" i="7" s="1"/>
  <c r="BU53" i="7" s="1"/>
  <c r="EO104" i="6"/>
  <c r="AK104" i="7"/>
  <c r="AW104" i="7" s="1"/>
  <c r="BU104" i="7" s="1"/>
  <c r="EO63" i="6"/>
  <c r="AK63" i="7"/>
  <c r="AW63" i="7" s="1"/>
  <c r="BU63" i="7" s="1"/>
  <c r="EO119" i="6"/>
  <c r="AK119" i="7"/>
  <c r="AW119" i="7" s="1"/>
  <c r="BU119" i="7" s="1"/>
  <c r="EO129" i="6"/>
  <c r="AK129" i="7"/>
  <c r="AW129" i="7" s="1"/>
  <c r="BU129" i="7" s="1"/>
  <c r="EO141" i="6"/>
  <c r="AK141" i="7"/>
  <c r="AW141" i="7" s="1"/>
  <c r="BU141" i="7" s="1"/>
  <c r="EO5" i="6"/>
  <c r="AK5" i="7"/>
  <c r="AW5" i="7" s="1"/>
  <c r="BU5" i="7" s="1"/>
  <c r="EO103" i="6"/>
  <c r="AK103" i="7"/>
  <c r="AW103" i="7" s="1"/>
  <c r="BU103" i="7" s="1"/>
  <c r="EO50" i="6"/>
  <c r="AK50" i="7"/>
  <c r="AW50" i="7" s="1"/>
  <c r="BU50" i="7" s="1"/>
  <c r="EO120" i="6"/>
  <c r="AK120" i="7"/>
  <c r="AW120" i="7" s="1"/>
  <c r="BU120" i="7" s="1"/>
  <c r="EJ24" i="6"/>
  <c r="AF24" i="7"/>
  <c r="AR24" i="7" s="1"/>
  <c r="BP24" i="7" s="1"/>
  <c r="EJ82" i="6"/>
  <c r="AF82" i="7"/>
  <c r="AR82" i="7" s="1"/>
  <c r="BP82" i="7" s="1"/>
  <c r="EJ140" i="6"/>
  <c r="AF140" i="7"/>
  <c r="AR140" i="7" s="1"/>
  <c r="BP140" i="7" s="1"/>
  <c r="EJ88" i="6"/>
  <c r="AF88" i="7"/>
  <c r="AR88" i="7" s="1"/>
  <c r="BP88" i="7" s="1"/>
  <c r="EJ127" i="6"/>
  <c r="AF127" i="7"/>
  <c r="AR127" i="7" s="1"/>
  <c r="BP127" i="7" s="1"/>
  <c r="EJ104" i="6"/>
  <c r="AF104" i="7"/>
  <c r="AR104" i="7" s="1"/>
  <c r="BP104" i="7" s="1"/>
  <c r="EJ77" i="6"/>
  <c r="AF77" i="7"/>
  <c r="AR77" i="7" s="1"/>
  <c r="BP77" i="7" s="1"/>
  <c r="EJ34" i="6"/>
  <c r="AF34" i="7"/>
  <c r="AR34" i="7" s="1"/>
  <c r="BP34" i="7" s="1"/>
  <c r="EJ99" i="6"/>
  <c r="AF99" i="7"/>
  <c r="AR99" i="7" s="1"/>
  <c r="BP99" i="7" s="1"/>
  <c r="EJ107" i="6"/>
  <c r="AF107" i="7"/>
  <c r="AR107" i="7" s="1"/>
  <c r="BP107" i="7" s="1"/>
  <c r="EJ113" i="6"/>
  <c r="AF113" i="7"/>
  <c r="AR113" i="7" s="1"/>
  <c r="BP113" i="7" s="1"/>
  <c r="EJ27" i="6"/>
  <c r="AF27" i="7"/>
  <c r="AR27" i="7" s="1"/>
  <c r="BP27" i="7" s="1"/>
  <c r="EJ48" i="6"/>
  <c r="AF48" i="7"/>
  <c r="AR48" i="7" s="1"/>
  <c r="BP48" i="7" s="1"/>
  <c r="EJ42" i="6"/>
  <c r="AF42" i="7"/>
  <c r="AR42" i="7" s="1"/>
  <c r="BP42" i="7" s="1"/>
  <c r="EJ26" i="6"/>
  <c r="AF26" i="7"/>
  <c r="AR26" i="7" s="1"/>
  <c r="BP26" i="7" s="1"/>
  <c r="EJ33" i="6"/>
  <c r="AF33" i="7"/>
  <c r="AR33" i="7" s="1"/>
  <c r="BP33" i="7" s="1"/>
  <c r="EJ97" i="6"/>
  <c r="AF97" i="7"/>
  <c r="AR97" i="7" s="1"/>
  <c r="BP97" i="7" s="1"/>
  <c r="EG15" i="6"/>
  <c r="AC15" i="7"/>
  <c r="AO15" i="7" s="1"/>
  <c r="BM15" i="7" s="1"/>
  <c r="EG19" i="6"/>
  <c r="AC19" i="7"/>
  <c r="AO19" i="7" s="1"/>
  <c r="BM19" i="7" s="1"/>
  <c r="EG128" i="6"/>
  <c r="AC128" i="7"/>
  <c r="AO128" i="7" s="1"/>
  <c r="BM128" i="7" s="1"/>
  <c r="EG108" i="6"/>
  <c r="AC108" i="7"/>
  <c r="AO108" i="7" s="1"/>
  <c r="BM108" i="7" s="1"/>
  <c r="EG16" i="6"/>
  <c r="AC16" i="7"/>
  <c r="AO16" i="7" s="1"/>
  <c r="BM16" i="7" s="1"/>
  <c r="EG52" i="6"/>
  <c r="AC52" i="7"/>
  <c r="AO52" i="7" s="1"/>
  <c r="BM52" i="7" s="1"/>
  <c r="EG99" i="6"/>
  <c r="AC99" i="7"/>
  <c r="AO99" i="7" s="1"/>
  <c r="BM99" i="7" s="1"/>
  <c r="EG140" i="6"/>
  <c r="AC140" i="7"/>
  <c r="AO140" i="7" s="1"/>
  <c r="BM140" i="7" s="1"/>
  <c r="EG56" i="6"/>
  <c r="AC56" i="7"/>
  <c r="AO56" i="7" s="1"/>
  <c r="BM56" i="7" s="1"/>
  <c r="EG67" i="6"/>
  <c r="AC67" i="7"/>
  <c r="AO67" i="7" s="1"/>
  <c r="BM67" i="7" s="1"/>
  <c r="EG130" i="6"/>
  <c r="AC130" i="7"/>
  <c r="AO130" i="7" s="1"/>
  <c r="BM130" i="7" s="1"/>
  <c r="EG121" i="6"/>
  <c r="AC121" i="7"/>
  <c r="AO121" i="7" s="1"/>
  <c r="BM121" i="7" s="1"/>
  <c r="EG135" i="6"/>
  <c r="AC135" i="7"/>
  <c r="AO135" i="7" s="1"/>
  <c r="BM135" i="7" s="1"/>
  <c r="EG64" i="6"/>
  <c r="AC64" i="7"/>
  <c r="AO64" i="7" s="1"/>
  <c r="BM64" i="7" s="1"/>
  <c r="EG47" i="6"/>
  <c r="AC47" i="7"/>
  <c r="AO47" i="7" s="1"/>
  <c r="BM47" i="7" s="1"/>
  <c r="EG71" i="6"/>
  <c r="AC71" i="7"/>
  <c r="AO71" i="7" s="1"/>
  <c r="BM71" i="7" s="1"/>
  <c r="EG101" i="6"/>
  <c r="AC101" i="7"/>
  <c r="AO101" i="7" s="1"/>
  <c r="BM101" i="7" s="1"/>
  <c r="EP134" i="6"/>
  <c r="AL134" i="7"/>
  <c r="AX134" i="7" s="1"/>
  <c r="BV134" i="7" s="1"/>
  <c r="EP103" i="6"/>
  <c r="AL103" i="7"/>
  <c r="AX103" i="7" s="1"/>
  <c r="BV103" i="7" s="1"/>
  <c r="EP79" i="6"/>
  <c r="AL79" i="7"/>
  <c r="AX79" i="7" s="1"/>
  <c r="BV79" i="7" s="1"/>
  <c r="EP87" i="6"/>
  <c r="AL87" i="7"/>
  <c r="AX87" i="7" s="1"/>
  <c r="BV87" i="7" s="1"/>
  <c r="EP50" i="6"/>
  <c r="AL50" i="7"/>
  <c r="AX50" i="7" s="1"/>
  <c r="BV50" i="7" s="1"/>
  <c r="EP56" i="6"/>
  <c r="AL56" i="7"/>
  <c r="AX56" i="7" s="1"/>
  <c r="BV56" i="7" s="1"/>
  <c r="EP49" i="6"/>
  <c r="AL49" i="7"/>
  <c r="AX49" i="7" s="1"/>
  <c r="BV49" i="7" s="1"/>
  <c r="EP25" i="6"/>
  <c r="AL25" i="7"/>
  <c r="AX25" i="7" s="1"/>
  <c r="BV25" i="7" s="1"/>
  <c r="EP23" i="6"/>
  <c r="AL23" i="7"/>
  <c r="AX23" i="7" s="1"/>
  <c r="BV23" i="7" s="1"/>
  <c r="EP120" i="6"/>
  <c r="AL120" i="7"/>
  <c r="AX120" i="7" s="1"/>
  <c r="BV120" i="7" s="1"/>
  <c r="EP61" i="6"/>
  <c r="AL61" i="7"/>
  <c r="AX61" i="7" s="1"/>
  <c r="BV61" i="7" s="1"/>
  <c r="EP80" i="6"/>
  <c r="AL80" i="7"/>
  <c r="AX80" i="7" s="1"/>
  <c r="BV80" i="7" s="1"/>
  <c r="EP48" i="6"/>
  <c r="AL48" i="7"/>
  <c r="AX48" i="7" s="1"/>
  <c r="BV48" i="7" s="1"/>
  <c r="EP94" i="6"/>
  <c r="AL94" i="7"/>
  <c r="AX94" i="7" s="1"/>
  <c r="BV94" i="7" s="1"/>
  <c r="EP8" i="6"/>
  <c r="AL8" i="7"/>
  <c r="AX8" i="7" s="1"/>
  <c r="BV8" i="7" s="1"/>
  <c r="EP130" i="6"/>
  <c r="AL130" i="7"/>
  <c r="AX130" i="7" s="1"/>
  <c r="BV130" i="7" s="1"/>
  <c r="EP115" i="6"/>
  <c r="AL115" i="7"/>
  <c r="AX115" i="7" s="1"/>
  <c r="BV115" i="7" s="1"/>
  <c r="EN119" i="6"/>
  <c r="AJ119" i="7"/>
  <c r="AV119" i="7" s="1"/>
  <c r="BT119" i="7" s="1"/>
  <c r="EN114" i="6"/>
  <c r="AJ114" i="7"/>
  <c r="AV114" i="7" s="1"/>
  <c r="BT114" i="7" s="1"/>
  <c r="EN23" i="6"/>
  <c r="AJ23" i="7"/>
  <c r="AV23" i="7" s="1"/>
  <c r="BT23" i="7" s="1"/>
  <c r="EN105" i="6"/>
  <c r="AJ105" i="7"/>
  <c r="AV105" i="7" s="1"/>
  <c r="BT105" i="7" s="1"/>
  <c r="EN96" i="6"/>
  <c r="AJ96" i="7"/>
  <c r="AV96" i="7" s="1"/>
  <c r="BT96" i="7" s="1"/>
  <c r="EN133" i="6"/>
  <c r="AJ133" i="7"/>
  <c r="AV133" i="7" s="1"/>
  <c r="BT133" i="7" s="1"/>
  <c r="EN55" i="6"/>
  <c r="AJ55" i="7"/>
  <c r="AV55" i="7" s="1"/>
  <c r="BT55" i="7" s="1"/>
  <c r="EN11" i="6"/>
  <c r="AJ11" i="7"/>
  <c r="AV11" i="7" s="1"/>
  <c r="BT11" i="7" s="1"/>
  <c r="EN27" i="6"/>
  <c r="AJ27" i="7"/>
  <c r="AV27" i="7" s="1"/>
  <c r="BT27" i="7" s="1"/>
  <c r="EN121" i="6"/>
  <c r="AJ121" i="7"/>
  <c r="AV121" i="7" s="1"/>
  <c r="BT121" i="7" s="1"/>
  <c r="EN10" i="6"/>
  <c r="AJ10" i="7"/>
  <c r="AV10" i="7" s="1"/>
  <c r="BT10" i="7" s="1"/>
  <c r="EN49" i="6"/>
  <c r="AJ49" i="7"/>
  <c r="AV49" i="7" s="1"/>
  <c r="BT49" i="7" s="1"/>
  <c r="EN19" i="6"/>
  <c r="AJ19" i="7"/>
  <c r="AV19" i="7" s="1"/>
  <c r="BT19" i="7" s="1"/>
  <c r="EN124" i="6"/>
  <c r="AJ124" i="7"/>
  <c r="AV124" i="7" s="1"/>
  <c r="BT124" i="7" s="1"/>
  <c r="EN83" i="6"/>
  <c r="AJ83" i="7"/>
  <c r="AV83" i="7" s="1"/>
  <c r="BT83" i="7" s="1"/>
  <c r="EN76" i="6"/>
  <c r="AJ76" i="7"/>
  <c r="AV76" i="7" s="1"/>
  <c r="BT76" i="7" s="1"/>
  <c r="EN13" i="6"/>
  <c r="AJ13" i="7"/>
  <c r="AV13" i="7" s="1"/>
  <c r="BT13" i="7" s="1"/>
  <c r="EN42" i="6"/>
  <c r="AJ42" i="7"/>
  <c r="AV42" i="7" s="1"/>
  <c r="BT42" i="7" s="1"/>
  <c r="EH39" i="6"/>
  <c r="AD39" i="7"/>
  <c r="AP39" i="7" s="1"/>
  <c r="BN39" i="7" s="1"/>
  <c r="EH63" i="6"/>
  <c r="AD63" i="7"/>
  <c r="AP63" i="7" s="1"/>
  <c r="BN63" i="7" s="1"/>
  <c r="EH103" i="6"/>
  <c r="AD103" i="7"/>
  <c r="AP103" i="7" s="1"/>
  <c r="BN103" i="7" s="1"/>
  <c r="EH36" i="6"/>
  <c r="AD36" i="7"/>
  <c r="AP36" i="7" s="1"/>
  <c r="BN36" i="7" s="1"/>
  <c r="EH62" i="6"/>
  <c r="AD62" i="7"/>
  <c r="AP62" i="7" s="1"/>
  <c r="BN62" i="7" s="1"/>
  <c r="EH102" i="6"/>
  <c r="AD102" i="7"/>
  <c r="AP102" i="7" s="1"/>
  <c r="BN102" i="7" s="1"/>
  <c r="EH64" i="6"/>
  <c r="AD64" i="7"/>
  <c r="AP64" i="7" s="1"/>
  <c r="BN64" i="7" s="1"/>
  <c r="EH86" i="6"/>
  <c r="AD86" i="7"/>
  <c r="AP86" i="7" s="1"/>
  <c r="BN86" i="7" s="1"/>
  <c r="EH7" i="6"/>
  <c r="AD7" i="7"/>
  <c r="AP7" i="7" s="1"/>
  <c r="BN7" i="7" s="1"/>
  <c r="EH34" i="6"/>
  <c r="AD34" i="7"/>
  <c r="AP34" i="7" s="1"/>
  <c r="BN34" i="7" s="1"/>
  <c r="EH89" i="6"/>
  <c r="AD89" i="7"/>
  <c r="AP89" i="7" s="1"/>
  <c r="BN89" i="7" s="1"/>
  <c r="EH71" i="6"/>
  <c r="AD71" i="7"/>
  <c r="AP71" i="7" s="1"/>
  <c r="BN71" i="7" s="1"/>
  <c r="EH85" i="6"/>
  <c r="AD85" i="7"/>
  <c r="AP85" i="7" s="1"/>
  <c r="BN85" i="7" s="1"/>
  <c r="EH137" i="6"/>
  <c r="AD137" i="7"/>
  <c r="AP137" i="7" s="1"/>
  <c r="BN137" i="7" s="1"/>
  <c r="EH13" i="6"/>
  <c r="AD13" i="7"/>
  <c r="AP13" i="7" s="1"/>
  <c r="BN13" i="7" s="1"/>
  <c r="EH30" i="6"/>
  <c r="AD30" i="7"/>
  <c r="AP30" i="7" s="1"/>
  <c r="BN30" i="7" s="1"/>
  <c r="EH122" i="6"/>
  <c r="AD122" i="7"/>
  <c r="AP122" i="7" s="1"/>
  <c r="BN122" i="7" s="1"/>
  <c r="EI63" i="6"/>
  <c r="AE63" i="7"/>
  <c r="AQ63" i="7" s="1"/>
  <c r="BO63" i="7" s="1"/>
  <c r="EI116" i="6"/>
  <c r="AE116" i="7"/>
  <c r="AQ116" i="7" s="1"/>
  <c r="BO116" i="7" s="1"/>
  <c r="EI96" i="6"/>
  <c r="AE96" i="7"/>
  <c r="AQ96" i="7" s="1"/>
  <c r="BO96" i="7" s="1"/>
  <c r="EI115" i="6"/>
  <c r="AE115" i="7"/>
  <c r="AQ115" i="7" s="1"/>
  <c r="BO115" i="7" s="1"/>
  <c r="EI24" i="6"/>
  <c r="AE24" i="7"/>
  <c r="AQ24" i="7" s="1"/>
  <c r="BO24" i="7" s="1"/>
  <c r="EI72" i="6"/>
  <c r="AE72" i="7"/>
  <c r="AQ72" i="7" s="1"/>
  <c r="BO72" i="7" s="1"/>
  <c r="EI18" i="6"/>
  <c r="AE18" i="7"/>
  <c r="AQ18" i="7" s="1"/>
  <c r="BO18" i="7" s="1"/>
  <c r="EI12" i="6"/>
  <c r="AE12" i="7"/>
  <c r="AQ12" i="7" s="1"/>
  <c r="BO12" i="7" s="1"/>
  <c r="EI53" i="6"/>
  <c r="AE53" i="7"/>
  <c r="AQ53" i="7" s="1"/>
  <c r="BO53" i="7" s="1"/>
  <c r="EI32" i="6"/>
  <c r="AE32" i="7"/>
  <c r="AQ32" i="7" s="1"/>
  <c r="BO32" i="7" s="1"/>
  <c r="EI93" i="6"/>
  <c r="AE93" i="7"/>
  <c r="AQ93" i="7" s="1"/>
  <c r="BO93" i="7" s="1"/>
  <c r="EI36" i="6"/>
  <c r="AE36" i="7"/>
  <c r="AQ36" i="7" s="1"/>
  <c r="BO36" i="7" s="1"/>
  <c r="EI114" i="6"/>
  <c r="AE114" i="7"/>
  <c r="AQ114" i="7" s="1"/>
  <c r="BO114" i="7" s="1"/>
  <c r="EO133" i="6"/>
  <c r="AK133" i="7"/>
  <c r="AW133" i="7" s="1"/>
  <c r="BU133" i="7" s="1"/>
  <c r="EO77" i="6"/>
  <c r="AK77" i="7"/>
  <c r="AW77" i="7" s="1"/>
  <c r="BU77" i="7" s="1"/>
  <c r="EO35" i="6"/>
  <c r="AK35" i="7"/>
  <c r="AW35" i="7" s="1"/>
  <c r="BU35" i="7" s="1"/>
  <c r="EO41" i="6"/>
  <c r="AK41" i="7"/>
  <c r="AW41" i="7" s="1"/>
  <c r="BU41" i="7" s="1"/>
  <c r="EO97" i="6"/>
  <c r="AK97" i="7"/>
  <c r="AW97" i="7" s="1"/>
  <c r="BU97" i="7" s="1"/>
  <c r="EO79" i="6"/>
  <c r="AK79" i="7"/>
  <c r="AW79" i="7" s="1"/>
  <c r="BU79" i="7" s="1"/>
  <c r="EO128" i="6"/>
  <c r="AK128" i="7"/>
  <c r="AW128" i="7" s="1"/>
  <c r="BU128" i="7" s="1"/>
  <c r="EO138" i="6"/>
  <c r="AK138" i="7"/>
  <c r="AW138" i="7" s="1"/>
  <c r="BU138" i="7" s="1"/>
  <c r="EO91" i="6"/>
  <c r="AK91" i="7"/>
  <c r="AW91" i="7" s="1"/>
  <c r="BU91" i="7" s="1"/>
  <c r="EO27" i="6"/>
  <c r="AK27" i="7"/>
  <c r="AW27" i="7" s="1"/>
  <c r="BU27" i="7" s="1"/>
  <c r="EO83" i="6"/>
  <c r="AK83" i="7"/>
  <c r="AW83" i="7" s="1"/>
  <c r="BU83" i="7" s="1"/>
  <c r="EO40" i="6"/>
  <c r="AK40" i="7"/>
  <c r="AW40" i="7" s="1"/>
  <c r="BU40" i="7" s="1"/>
  <c r="EO123" i="6"/>
  <c r="AK123" i="7"/>
  <c r="AW123" i="7" s="1"/>
  <c r="BU123" i="7" s="1"/>
  <c r="EO76" i="6"/>
  <c r="AK76" i="7"/>
  <c r="AW76" i="7" s="1"/>
  <c r="BU76" i="7" s="1"/>
  <c r="EO32" i="6"/>
  <c r="AK32" i="7"/>
  <c r="AW32" i="7" s="1"/>
  <c r="BU32" i="7" s="1"/>
  <c r="EO55" i="6"/>
  <c r="AK55" i="7"/>
  <c r="AW55" i="7" s="1"/>
  <c r="BU55" i="7" s="1"/>
  <c r="EO20" i="6"/>
  <c r="AK20" i="7"/>
  <c r="AW20" i="7" s="1"/>
  <c r="BU20" i="7" s="1"/>
  <c r="EJ74" i="6"/>
  <c r="AF74" i="7"/>
  <c r="AR74" i="7" s="1"/>
  <c r="BP74" i="7" s="1"/>
  <c r="EJ57" i="6"/>
  <c r="AF57" i="7"/>
  <c r="AR57" i="7" s="1"/>
  <c r="BP57" i="7" s="1"/>
  <c r="EJ117" i="6"/>
  <c r="AF117" i="7"/>
  <c r="AR117" i="7" s="1"/>
  <c r="BP117" i="7" s="1"/>
  <c r="EJ17" i="6"/>
  <c r="AF17" i="7"/>
  <c r="AR17" i="7" s="1"/>
  <c r="BP17" i="7" s="1"/>
  <c r="EJ91" i="6"/>
  <c r="AF91" i="7"/>
  <c r="AR91" i="7" s="1"/>
  <c r="BP91" i="7" s="1"/>
  <c r="EJ35" i="6"/>
  <c r="AF35" i="7"/>
  <c r="AR35" i="7" s="1"/>
  <c r="BP35" i="7" s="1"/>
  <c r="EJ83" i="6"/>
  <c r="AF83" i="7"/>
  <c r="AR83" i="7" s="1"/>
  <c r="BP83" i="7" s="1"/>
  <c r="EJ51" i="6"/>
  <c r="AF51" i="7"/>
  <c r="AR51" i="7" s="1"/>
  <c r="BP51" i="7" s="1"/>
  <c r="EJ119" i="6"/>
  <c r="AF119" i="7"/>
  <c r="AR119" i="7" s="1"/>
  <c r="BP119" i="7" s="1"/>
  <c r="EJ72" i="6"/>
  <c r="AF72" i="7"/>
  <c r="AR72" i="7" s="1"/>
  <c r="BP72" i="7" s="1"/>
  <c r="EJ116" i="6"/>
  <c r="AF116" i="7"/>
  <c r="AR116" i="7" s="1"/>
  <c r="BP116" i="7" s="1"/>
  <c r="EJ75" i="6"/>
  <c r="AF75" i="7"/>
  <c r="AR75" i="7" s="1"/>
  <c r="BP75" i="7" s="1"/>
  <c r="EJ115" i="6"/>
  <c r="AF115" i="7"/>
  <c r="AR115" i="7" s="1"/>
  <c r="BP115" i="7" s="1"/>
  <c r="EJ7" i="6"/>
  <c r="AF7" i="7"/>
  <c r="AR7" i="7" s="1"/>
  <c r="BP7" i="7" s="1"/>
  <c r="EJ114" i="6"/>
  <c r="AF114" i="7"/>
  <c r="AR114" i="7" s="1"/>
  <c r="BP114" i="7" s="1"/>
  <c r="EJ5" i="6"/>
  <c r="AF5" i="7"/>
  <c r="AR5" i="7" s="1"/>
  <c r="BP5" i="7" s="1"/>
  <c r="EJ81" i="6"/>
  <c r="AF81" i="7"/>
  <c r="AR81" i="7" s="1"/>
  <c r="BP81" i="7" s="1"/>
  <c r="EG75" i="6"/>
  <c r="AC75" i="7"/>
  <c r="AO75" i="7" s="1"/>
  <c r="BM75" i="7" s="1"/>
  <c r="EG117" i="6"/>
  <c r="AC117" i="7"/>
  <c r="AO117" i="7" s="1"/>
  <c r="BM117" i="7" s="1"/>
  <c r="EG73" i="6"/>
  <c r="AC73" i="7"/>
  <c r="AO73" i="7" s="1"/>
  <c r="BM73" i="7" s="1"/>
  <c r="EG141" i="6"/>
  <c r="AC141" i="7"/>
  <c r="AO141" i="7" s="1"/>
  <c r="BM141" i="7" s="1"/>
  <c r="EG125" i="6"/>
  <c r="AC125" i="7"/>
  <c r="AO125" i="7" s="1"/>
  <c r="BM125" i="7" s="1"/>
  <c r="EG114" i="6"/>
  <c r="AC114" i="7"/>
  <c r="AO114" i="7" s="1"/>
  <c r="BM114" i="7" s="1"/>
  <c r="EG84" i="6"/>
  <c r="AC84" i="7"/>
  <c r="AO84" i="7" s="1"/>
  <c r="BM84" i="7" s="1"/>
  <c r="EG91" i="6"/>
  <c r="AC91" i="7"/>
  <c r="AO91" i="7" s="1"/>
  <c r="BM91" i="7" s="1"/>
  <c r="EG48" i="6"/>
  <c r="AC48" i="7"/>
  <c r="AO48" i="7" s="1"/>
  <c r="BM48" i="7" s="1"/>
  <c r="EG102" i="6"/>
  <c r="AC102" i="7"/>
  <c r="AO102" i="7" s="1"/>
  <c r="BM102" i="7" s="1"/>
  <c r="EG100" i="6"/>
  <c r="AC100" i="7"/>
  <c r="AO100" i="7" s="1"/>
  <c r="BM100" i="7" s="1"/>
  <c r="EG110" i="6"/>
  <c r="AC110" i="7"/>
  <c r="AO110" i="7" s="1"/>
  <c r="BM110" i="7" s="1"/>
  <c r="EG42" i="6"/>
  <c r="AC42" i="7"/>
  <c r="AO42" i="7" s="1"/>
  <c r="BM42" i="7" s="1"/>
  <c r="EG43" i="6"/>
  <c r="AC43" i="7"/>
  <c r="AO43" i="7" s="1"/>
  <c r="BM43" i="7" s="1"/>
  <c r="EG39" i="6"/>
  <c r="AC39" i="7"/>
  <c r="AO39" i="7" s="1"/>
  <c r="BM39" i="7" s="1"/>
  <c r="EG74" i="6"/>
  <c r="AC74" i="7"/>
  <c r="AO74" i="7" s="1"/>
  <c r="BM74" i="7" s="1"/>
  <c r="EG53" i="6"/>
  <c r="AC53" i="7"/>
  <c r="AO53" i="7" s="1"/>
  <c r="BM53" i="7" s="1"/>
  <c r="EP38" i="6"/>
  <c r="AL38" i="7"/>
  <c r="AX38" i="7" s="1"/>
  <c r="BV38" i="7" s="1"/>
  <c r="EP139" i="6"/>
  <c r="AL139" i="7"/>
  <c r="AX139" i="7" s="1"/>
  <c r="BV139" i="7" s="1"/>
  <c r="EP45" i="6"/>
  <c r="AL45" i="7"/>
  <c r="AX45" i="7" s="1"/>
  <c r="BV45" i="7" s="1"/>
  <c r="EP39" i="6"/>
  <c r="AL39" i="7"/>
  <c r="AX39" i="7" s="1"/>
  <c r="BV39" i="7" s="1"/>
  <c r="EP43" i="6"/>
  <c r="AL43" i="7"/>
  <c r="AX43" i="7" s="1"/>
  <c r="BV43" i="7" s="1"/>
  <c r="EP22" i="6"/>
  <c r="AL22" i="7"/>
  <c r="AX22" i="7" s="1"/>
  <c r="BV22" i="7" s="1"/>
  <c r="EP91" i="6"/>
  <c r="AL91" i="7"/>
  <c r="AX91" i="7" s="1"/>
  <c r="BV91" i="7" s="1"/>
  <c r="EP141" i="6"/>
  <c r="AL141" i="7"/>
  <c r="AX141" i="7" s="1"/>
  <c r="BV141" i="7" s="1"/>
  <c r="EP137" i="6"/>
  <c r="AL137" i="7"/>
  <c r="AX137" i="7" s="1"/>
  <c r="BV137" i="7" s="1"/>
  <c r="EP121" i="6"/>
  <c r="AL121" i="7"/>
  <c r="AX121" i="7" s="1"/>
  <c r="BV121" i="7" s="1"/>
  <c r="EP110" i="6"/>
  <c r="AL110" i="7"/>
  <c r="AX110" i="7" s="1"/>
  <c r="BV110" i="7" s="1"/>
  <c r="EP60" i="6"/>
  <c r="AL60" i="7"/>
  <c r="AX60" i="7" s="1"/>
  <c r="BV60" i="7" s="1"/>
  <c r="EP46" i="6"/>
  <c r="AL46" i="7"/>
  <c r="AX46" i="7" s="1"/>
  <c r="BV46" i="7" s="1"/>
  <c r="EP13" i="6"/>
  <c r="AL13" i="7"/>
  <c r="AX13" i="7" s="1"/>
  <c r="BV13" i="7" s="1"/>
  <c r="EP7" i="6"/>
  <c r="AL7" i="7"/>
  <c r="AX7" i="7" s="1"/>
  <c r="BV7" i="7" s="1"/>
  <c r="EP101" i="6"/>
  <c r="AL101" i="7"/>
  <c r="AX101" i="7" s="1"/>
  <c r="BV101" i="7" s="1"/>
  <c r="EP70" i="6"/>
  <c r="AL70" i="7"/>
  <c r="AX70" i="7" s="1"/>
  <c r="BV70" i="7" s="1"/>
  <c r="EN85" i="6"/>
  <c r="AJ85" i="7"/>
  <c r="AV85" i="7" s="1"/>
  <c r="BT85" i="7" s="1"/>
  <c r="EN87" i="6"/>
  <c r="AJ87" i="7"/>
  <c r="AV87" i="7" s="1"/>
  <c r="BT87" i="7" s="1"/>
  <c r="EN128" i="6"/>
  <c r="AJ128" i="7"/>
  <c r="AV128" i="7" s="1"/>
  <c r="BT128" i="7" s="1"/>
  <c r="EN89" i="6"/>
  <c r="AJ89" i="7"/>
  <c r="AV89" i="7" s="1"/>
  <c r="BT89" i="7" s="1"/>
  <c r="EN140" i="6"/>
  <c r="AJ140" i="7"/>
  <c r="AV140" i="7" s="1"/>
  <c r="BT140" i="7" s="1"/>
  <c r="EN32" i="6"/>
  <c r="AJ32" i="7"/>
  <c r="AV32" i="7" s="1"/>
  <c r="BT32" i="7" s="1"/>
  <c r="EN115" i="6"/>
  <c r="AJ115" i="7"/>
  <c r="AV115" i="7" s="1"/>
  <c r="BT115" i="7" s="1"/>
  <c r="EN14" i="6"/>
  <c r="AJ14" i="7"/>
  <c r="AV14" i="7" s="1"/>
  <c r="BT14" i="7" s="1"/>
  <c r="EN17" i="6"/>
  <c r="AJ17" i="7"/>
  <c r="AV17" i="7" s="1"/>
  <c r="BT17" i="7" s="1"/>
  <c r="EN93" i="6"/>
  <c r="AJ93" i="7"/>
  <c r="AV93" i="7" s="1"/>
  <c r="BT93" i="7" s="1"/>
  <c r="EN109" i="6"/>
  <c r="AJ109" i="7"/>
  <c r="AV109" i="7" s="1"/>
  <c r="BT109" i="7" s="1"/>
  <c r="EN6" i="6"/>
  <c r="AJ6" i="7"/>
  <c r="AV6" i="7" s="1"/>
  <c r="BT6" i="7" s="1"/>
  <c r="EN104" i="6"/>
  <c r="AJ104" i="7"/>
  <c r="AV104" i="7" s="1"/>
  <c r="BT104" i="7" s="1"/>
  <c r="EN103" i="6"/>
  <c r="AJ103" i="7"/>
  <c r="AV103" i="7" s="1"/>
  <c r="BT103" i="7" s="1"/>
  <c r="EN80" i="6"/>
  <c r="AJ80" i="7"/>
  <c r="AV80" i="7" s="1"/>
  <c r="BT80" i="7" s="1"/>
  <c r="EN125" i="6"/>
  <c r="AJ125" i="7"/>
  <c r="AV125" i="7" s="1"/>
  <c r="BT125" i="7" s="1"/>
  <c r="EN30" i="6"/>
  <c r="AJ30" i="7"/>
  <c r="AV30" i="7" s="1"/>
  <c r="BT30" i="7" s="1"/>
  <c r="EH110" i="6"/>
  <c r="AD110" i="7"/>
  <c r="AP110" i="7" s="1"/>
  <c r="BN110" i="7" s="1"/>
  <c r="EH67" i="6"/>
  <c r="AD67" i="7"/>
  <c r="AP67" i="7" s="1"/>
  <c r="BN67" i="7" s="1"/>
  <c r="EH48" i="6"/>
  <c r="AD48" i="7"/>
  <c r="AP48" i="7" s="1"/>
  <c r="BN48" i="7" s="1"/>
  <c r="EH109" i="6"/>
  <c r="AD109" i="7"/>
  <c r="AP109" i="7" s="1"/>
  <c r="BN109" i="7" s="1"/>
  <c r="EH18" i="6"/>
  <c r="AD18" i="7"/>
  <c r="AP18" i="7" s="1"/>
  <c r="BN18" i="7" s="1"/>
  <c r="EH121" i="6"/>
  <c r="AD121" i="7"/>
  <c r="AP121" i="7" s="1"/>
  <c r="BN121" i="7" s="1"/>
  <c r="EH52" i="6"/>
  <c r="AD52" i="7"/>
  <c r="AP52" i="7" s="1"/>
  <c r="BN52" i="7" s="1"/>
  <c r="EH20" i="6"/>
  <c r="AD20" i="7"/>
  <c r="AP20" i="7" s="1"/>
  <c r="BN20" i="7" s="1"/>
  <c r="EH49" i="6"/>
  <c r="AD49" i="7"/>
  <c r="AP49" i="7" s="1"/>
  <c r="BN49" i="7" s="1"/>
  <c r="EH8" i="6"/>
  <c r="AD8" i="7"/>
  <c r="AP8" i="7" s="1"/>
  <c r="BN8" i="7" s="1"/>
  <c r="EH130" i="6"/>
  <c r="AD130" i="7"/>
  <c r="AP130" i="7" s="1"/>
  <c r="BN130" i="7" s="1"/>
  <c r="EH55" i="6"/>
  <c r="AD55" i="7"/>
  <c r="AP55" i="7" s="1"/>
  <c r="BN55" i="7" s="1"/>
  <c r="EH107" i="6"/>
  <c r="AD107" i="7"/>
  <c r="AP107" i="7" s="1"/>
  <c r="BN107" i="7" s="1"/>
  <c r="EH11" i="6"/>
  <c r="AD11" i="7"/>
  <c r="AP11" i="7" s="1"/>
  <c r="BN11" i="7" s="1"/>
  <c r="EH19" i="6"/>
  <c r="AD19" i="7"/>
  <c r="AP19" i="7" s="1"/>
  <c r="BN19" i="7" s="1"/>
  <c r="EH91" i="6"/>
  <c r="AD91" i="7"/>
  <c r="AP91" i="7" s="1"/>
  <c r="BN91" i="7" s="1"/>
  <c r="EH16" i="6"/>
  <c r="AD16" i="7"/>
  <c r="AP16" i="7" s="1"/>
  <c r="BN16" i="7" s="1"/>
  <c r="EH99" i="6"/>
  <c r="AD99" i="7"/>
  <c r="AP99" i="7" s="1"/>
  <c r="BN99" i="7" s="1"/>
  <c r="EI132" i="6"/>
  <c r="AE132" i="7"/>
  <c r="AQ132" i="7" s="1"/>
  <c r="BO132" i="7" s="1"/>
  <c r="EI133" i="6"/>
  <c r="AE133" i="7"/>
  <c r="AQ133" i="7" s="1"/>
  <c r="BO133" i="7" s="1"/>
  <c r="EI125" i="6"/>
  <c r="AE125" i="7"/>
  <c r="AQ125" i="7" s="1"/>
  <c r="BO125" i="7" s="1"/>
  <c r="EI56" i="6"/>
  <c r="AE56" i="7"/>
  <c r="AQ56" i="7" s="1"/>
  <c r="BO56" i="7" s="1"/>
  <c r="EI9" i="6"/>
  <c r="AE9" i="7"/>
  <c r="AQ9" i="7" s="1"/>
  <c r="BO9" i="7" s="1"/>
  <c r="EI37" i="6"/>
  <c r="AE37" i="7"/>
  <c r="AQ37" i="7" s="1"/>
  <c r="BO37" i="7" s="1"/>
  <c r="EI124" i="6"/>
  <c r="AE124" i="7"/>
  <c r="AQ124" i="7" s="1"/>
  <c r="BO124" i="7" s="1"/>
  <c r="EI107" i="6"/>
  <c r="AE107" i="7"/>
  <c r="AQ107" i="7" s="1"/>
  <c r="BO107" i="7" s="1"/>
  <c r="EI57" i="6"/>
  <c r="AE57" i="7"/>
  <c r="AQ57" i="7" s="1"/>
  <c r="BO57" i="7" s="1"/>
  <c r="EI120" i="6"/>
  <c r="AE120" i="7"/>
  <c r="AQ120" i="7" s="1"/>
  <c r="BO120" i="7" s="1"/>
  <c r="EI8" i="6"/>
  <c r="AE8" i="7"/>
  <c r="AQ8" i="7" s="1"/>
  <c r="BO8" i="7" s="1"/>
  <c r="EI28" i="6"/>
  <c r="AE28" i="7"/>
  <c r="AQ28" i="7" s="1"/>
  <c r="BO28" i="7" s="1"/>
  <c r="EO46" i="6"/>
  <c r="AK46" i="7"/>
  <c r="AW46" i="7" s="1"/>
  <c r="BU46" i="7" s="1"/>
  <c r="EO73" i="6"/>
  <c r="AK73" i="7"/>
  <c r="AW73" i="7" s="1"/>
  <c r="BU73" i="7" s="1"/>
  <c r="EO58" i="6"/>
  <c r="AK58" i="7"/>
  <c r="AW58" i="7" s="1"/>
  <c r="BU58" i="7" s="1"/>
  <c r="EO84" i="6"/>
  <c r="AK84" i="7"/>
  <c r="AW84" i="7" s="1"/>
  <c r="BU84" i="7" s="1"/>
  <c r="EO74" i="6"/>
  <c r="AK74" i="7"/>
  <c r="AW74" i="7" s="1"/>
  <c r="BU74" i="7" s="1"/>
  <c r="EO60" i="6"/>
  <c r="AK60" i="7"/>
  <c r="AW60" i="7" s="1"/>
  <c r="BU60" i="7" s="1"/>
  <c r="EO113" i="6"/>
  <c r="AK113" i="7"/>
  <c r="AW113" i="7" s="1"/>
  <c r="BU113" i="7" s="1"/>
  <c r="EO51" i="6"/>
  <c r="AK51" i="7"/>
  <c r="AW51" i="7" s="1"/>
  <c r="BU51" i="7" s="1"/>
  <c r="EO88" i="6"/>
  <c r="AK88" i="7"/>
  <c r="AW88" i="7" s="1"/>
  <c r="BU88" i="7" s="1"/>
  <c r="EO25" i="6"/>
  <c r="AK25" i="7"/>
  <c r="AW25" i="7" s="1"/>
  <c r="BU25" i="7" s="1"/>
  <c r="EO26" i="6"/>
  <c r="AK26" i="7"/>
  <c r="AW26" i="7" s="1"/>
  <c r="BU26" i="7" s="1"/>
  <c r="EO23" i="6"/>
  <c r="AK23" i="7"/>
  <c r="AW23" i="7" s="1"/>
  <c r="BU23" i="7" s="1"/>
  <c r="EO111" i="6"/>
  <c r="AK111" i="7"/>
  <c r="AW111" i="7" s="1"/>
  <c r="BU111" i="7" s="1"/>
  <c r="EO78" i="6"/>
  <c r="AK78" i="7"/>
  <c r="AW78" i="7" s="1"/>
  <c r="BU78" i="7" s="1"/>
  <c r="EO112" i="6"/>
  <c r="AK112" i="7"/>
  <c r="AW112" i="7" s="1"/>
  <c r="BU112" i="7" s="1"/>
  <c r="EO82" i="6"/>
  <c r="AK82" i="7"/>
  <c r="AW82" i="7" s="1"/>
  <c r="BU82" i="7" s="1"/>
  <c r="EO131" i="6"/>
  <c r="AK131" i="7"/>
  <c r="AW131" i="7" s="1"/>
  <c r="BU131" i="7" s="1"/>
  <c r="EJ9" i="6"/>
  <c r="AF9" i="7"/>
  <c r="AR9" i="7" s="1"/>
  <c r="BP9" i="7" s="1"/>
  <c r="EJ133" i="6"/>
  <c r="AF133" i="7"/>
  <c r="AR133" i="7" s="1"/>
  <c r="BP133" i="7" s="1"/>
  <c r="EJ106" i="6"/>
  <c r="AF106" i="7"/>
  <c r="AR106" i="7" s="1"/>
  <c r="BP106" i="7" s="1"/>
  <c r="EJ78" i="6"/>
  <c r="AF78" i="7"/>
  <c r="AR78" i="7" s="1"/>
  <c r="BP78" i="7" s="1"/>
  <c r="EJ58" i="6"/>
  <c r="AF58" i="7"/>
  <c r="AR58" i="7" s="1"/>
  <c r="BP58" i="7" s="1"/>
  <c r="EJ6" i="6"/>
  <c r="AF6" i="7"/>
  <c r="AR6" i="7" s="1"/>
  <c r="BP6" i="7" s="1"/>
  <c r="EJ12" i="6"/>
  <c r="AF12" i="7"/>
  <c r="AR12" i="7" s="1"/>
  <c r="BP12" i="7" s="1"/>
  <c r="EJ46" i="6"/>
  <c r="AF46" i="7"/>
  <c r="AR46" i="7" s="1"/>
  <c r="BP46" i="7" s="1"/>
  <c r="EJ43" i="6"/>
  <c r="AF43" i="7"/>
  <c r="AR43" i="7" s="1"/>
  <c r="BP43" i="7" s="1"/>
  <c r="EJ56" i="6"/>
  <c r="AF56" i="7"/>
  <c r="AR56" i="7" s="1"/>
  <c r="BP56" i="7" s="1"/>
  <c r="EJ100" i="6"/>
  <c r="AF100" i="7"/>
  <c r="AR100" i="7" s="1"/>
  <c r="BP100" i="7" s="1"/>
  <c r="EJ62" i="6"/>
  <c r="AF62" i="7"/>
  <c r="AR62" i="7" s="1"/>
  <c r="BP62" i="7" s="1"/>
  <c r="EJ108" i="6"/>
  <c r="AF108" i="7"/>
  <c r="AR108" i="7" s="1"/>
  <c r="BP108" i="7" s="1"/>
  <c r="EJ16" i="6"/>
  <c r="AF16" i="7"/>
  <c r="AR16" i="7" s="1"/>
  <c r="BP16" i="7" s="1"/>
  <c r="EJ61" i="6"/>
  <c r="AF61" i="7"/>
  <c r="AR61" i="7" s="1"/>
  <c r="BP61" i="7" s="1"/>
  <c r="EJ110" i="6"/>
  <c r="AF110" i="7"/>
  <c r="AR110" i="7" s="1"/>
  <c r="BP110" i="7" s="1"/>
  <c r="EJ37" i="6"/>
  <c r="AF37" i="7"/>
  <c r="AR37" i="7" s="1"/>
  <c r="BP37" i="7" s="1"/>
  <c r="EG83" i="6"/>
  <c r="AC83" i="7"/>
  <c r="AO83" i="7" s="1"/>
  <c r="BM83" i="7" s="1"/>
  <c r="EG109" i="6"/>
  <c r="AC109" i="7"/>
  <c r="AO109" i="7" s="1"/>
  <c r="BM109" i="7" s="1"/>
  <c r="EG59" i="6"/>
  <c r="AC59" i="7"/>
  <c r="AO59" i="7" s="1"/>
  <c r="BM59" i="7" s="1"/>
  <c r="EG92" i="6"/>
  <c r="AC92" i="7"/>
  <c r="AO92" i="7" s="1"/>
  <c r="BM92" i="7" s="1"/>
  <c r="EG123" i="6"/>
  <c r="AC123" i="7"/>
  <c r="AO123" i="7" s="1"/>
  <c r="BM123" i="7" s="1"/>
  <c r="EG50" i="6"/>
  <c r="AC50" i="7"/>
  <c r="AO50" i="7" s="1"/>
  <c r="BM50" i="7" s="1"/>
  <c r="EG104" i="6"/>
  <c r="AC104" i="7"/>
  <c r="AO104" i="7" s="1"/>
  <c r="BM104" i="7" s="1"/>
  <c r="EG79" i="6"/>
  <c r="AC79" i="7"/>
  <c r="AO79" i="7" s="1"/>
  <c r="BM79" i="7" s="1"/>
  <c r="EG9" i="6"/>
  <c r="AC9" i="7"/>
  <c r="AO9" i="7" s="1"/>
  <c r="BM9" i="7" s="1"/>
  <c r="EG22" i="6"/>
  <c r="AC22" i="7"/>
  <c r="AO22" i="7" s="1"/>
  <c r="BM22" i="7" s="1"/>
  <c r="EG76" i="6"/>
  <c r="AC76" i="7"/>
  <c r="AO76" i="7" s="1"/>
  <c r="BM76" i="7" s="1"/>
  <c r="EG34" i="6"/>
  <c r="AC34" i="7"/>
  <c r="AO34" i="7" s="1"/>
  <c r="BM34" i="7" s="1"/>
  <c r="EG17" i="6"/>
  <c r="AC17" i="7"/>
  <c r="AO17" i="7" s="1"/>
  <c r="BM17" i="7" s="1"/>
  <c r="EG6" i="6"/>
  <c r="AC6" i="7"/>
  <c r="AO6" i="7" s="1"/>
  <c r="BM6" i="7" s="1"/>
  <c r="EG133" i="6"/>
  <c r="AC133" i="7"/>
  <c r="AO133" i="7" s="1"/>
  <c r="BM133" i="7" s="1"/>
  <c r="EG77" i="6"/>
  <c r="AC77" i="7"/>
  <c r="AO77" i="7" s="1"/>
  <c r="BM77" i="7" s="1"/>
  <c r="EG87" i="6"/>
  <c r="AC87" i="7"/>
  <c r="AO87" i="7" s="1"/>
  <c r="BM87" i="7" s="1"/>
  <c r="EP118" i="6"/>
  <c r="AL118" i="7"/>
  <c r="AX118" i="7" s="1"/>
  <c r="BV118" i="7" s="1"/>
  <c r="EP102" i="6"/>
  <c r="AL102" i="7"/>
  <c r="AX102" i="7" s="1"/>
  <c r="BV102" i="7" s="1"/>
  <c r="EP34" i="6"/>
  <c r="AL34" i="7"/>
  <c r="AX34" i="7" s="1"/>
  <c r="BV34" i="7" s="1"/>
  <c r="EP12" i="6"/>
  <c r="AL12" i="7"/>
  <c r="AX12" i="7" s="1"/>
  <c r="BV12" i="7" s="1"/>
  <c r="EP33" i="6"/>
  <c r="AL33" i="7"/>
  <c r="AX33" i="7" s="1"/>
  <c r="BV33" i="7" s="1"/>
  <c r="EP127" i="6"/>
  <c r="AL127" i="7"/>
  <c r="AX127" i="7" s="1"/>
  <c r="BV127" i="7" s="1"/>
  <c r="EP44" i="6"/>
  <c r="AL44" i="7"/>
  <c r="AX44" i="7" s="1"/>
  <c r="BV44" i="7" s="1"/>
  <c r="EP124" i="6"/>
  <c r="AL124" i="7"/>
  <c r="AX124" i="7" s="1"/>
  <c r="BV124" i="7" s="1"/>
  <c r="EP112" i="6"/>
  <c r="AL112" i="7"/>
  <c r="AX112" i="7" s="1"/>
  <c r="BV112" i="7" s="1"/>
  <c r="EP104" i="6"/>
  <c r="AL104" i="7"/>
  <c r="AX104" i="7" s="1"/>
  <c r="BV104" i="7" s="1"/>
  <c r="EP76" i="6"/>
  <c r="AL76" i="7"/>
  <c r="AX76" i="7" s="1"/>
  <c r="BV76" i="7" s="1"/>
  <c r="EP26" i="6"/>
  <c r="AL26" i="7"/>
  <c r="AX26" i="7" s="1"/>
  <c r="BV26" i="7" s="1"/>
  <c r="EP35" i="6"/>
  <c r="AL35" i="7"/>
  <c r="AX35" i="7" s="1"/>
  <c r="BV35" i="7" s="1"/>
  <c r="EP55" i="6"/>
  <c r="AL55" i="7"/>
  <c r="AX55" i="7" s="1"/>
  <c r="BV55" i="7" s="1"/>
  <c r="EP19" i="6"/>
  <c r="AL19" i="7"/>
  <c r="AX19" i="7" s="1"/>
  <c r="BV19" i="7" s="1"/>
  <c r="EP58" i="6"/>
  <c r="AL58" i="7"/>
  <c r="AX58" i="7" s="1"/>
  <c r="BV58" i="7" s="1"/>
  <c r="EP28" i="6"/>
  <c r="AL28" i="7"/>
  <c r="AX28" i="7" s="1"/>
  <c r="BV28" i="7" s="1"/>
  <c r="EN135" i="6"/>
  <c r="AJ135" i="7"/>
  <c r="AV135" i="7" s="1"/>
  <c r="BT135" i="7" s="1"/>
  <c r="EN73" i="6"/>
  <c r="AJ73" i="7"/>
  <c r="AV73" i="7" s="1"/>
  <c r="BT73" i="7" s="1"/>
  <c r="EN86" i="6"/>
  <c r="AJ86" i="7"/>
  <c r="AV86" i="7" s="1"/>
  <c r="BT86" i="7" s="1"/>
  <c r="EN82" i="6"/>
  <c r="AJ82" i="7"/>
  <c r="AV82" i="7" s="1"/>
  <c r="BT82" i="7" s="1"/>
  <c r="EN40" i="6"/>
  <c r="AJ40" i="7"/>
  <c r="AV40" i="7" s="1"/>
  <c r="BT40" i="7" s="1"/>
  <c r="EN131" i="6"/>
  <c r="AJ131" i="7"/>
  <c r="AV131" i="7" s="1"/>
  <c r="BT131" i="7" s="1"/>
  <c r="EN137" i="6"/>
  <c r="AJ137" i="7"/>
  <c r="AV137" i="7" s="1"/>
  <c r="BT137" i="7" s="1"/>
  <c r="EN136" i="6"/>
  <c r="AJ136" i="7"/>
  <c r="AV136" i="7" s="1"/>
  <c r="BT136" i="7" s="1"/>
  <c r="EN126" i="6"/>
  <c r="AJ126" i="7"/>
  <c r="AV126" i="7" s="1"/>
  <c r="BT126" i="7" s="1"/>
  <c r="EN72" i="6"/>
  <c r="AJ72" i="7"/>
  <c r="AV72" i="7" s="1"/>
  <c r="BT72" i="7" s="1"/>
  <c r="EN44" i="6"/>
  <c r="AJ44" i="7"/>
  <c r="AV44" i="7" s="1"/>
  <c r="BT44" i="7" s="1"/>
  <c r="EN97" i="6"/>
  <c r="AJ97" i="7"/>
  <c r="AV97" i="7" s="1"/>
  <c r="BT97" i="7" s="1"/>
  <c r="EN39" i="6"/>
  <c r="AJ39" i="7"/>
  <c r="AV39" i="7" s="1"/>
  <c r="BT39" i="7" s="1"/>
  <c r="EN122" i="6"/>
  <c r="AJ122" i="7"/>
  <c r="AV122" i="7" s="1"/>
  <c r="BT122" i="7" s="1"/>
  <c r="EN90" i="6"/>
  <c r="AJ90" i="7"/>
  <c r="AV90" i="7" s="1"/>
  <c r="BT90" i="7" s="1"/>
  <c r="EN22" i="6"/>
  <c r="AJ22" i="7"/>
  <c r="AV22" i="7" s="1"/>
  <c r="BT22" i="7" s="1"/>
  <c r="EN8" i="6"/>
  <c r="AJ8" i="7"/>
  <c r="AV8" i="7" s="1"/>
  <c r="BT8" i="7" s="1"/>
  <c r="EH46" i="6"/>
  <c r="AD46" i="7"/>
  <c r="AP46" i="7" s="1"/>
  <c r="BN46" i="7" s="1"/>
  <c r="EH101" i="6"/>
  <c r="AD101" i="7"/>
  <c r="AP101" i="7" s="1"/>
  <c r="BN101" i="7" s="1"/>
  <c r="EH96" i="6"/>
  <c r="AD96" i="7"/>
  <c r="AP96" i="7" s="1"/>
  <c r="BN96" i="7" s="1"/>
  <c r="EH66" i="6"/>
  <c r="AD66" i="7"/>
  <c r="AP66" i="7" s="1"/>
  <c r="BN66" i="7" s="1"/>
  <c r="EH76" i="6"/>
  <c r="AD76" i="7"/>
  <c r="AP76" i="7" s="1"/>
  <c r="BN76" i="7" s="1"/>
  <c r="EH70" i="6"/>
  <c r="AD70" i="7"/>
  <c r="AP70" i="7" s="1"/>
  <c r="BN70" i="7" s="1"/>
  <c r="EH37" i="6"/>
  <c r="AD37" i="7"/>
  <c r="AP37" i="7" s="1"/>
  <c r="BN37" i="7" s="1"/>
  <c r="EH75" i="6"/>
  <c r="AD75" i="7"/>
  <c r="AP75" i="7" s="1"/>
  <c r="BN75" i="7" s="1"/>
  <c r="EH60" i="6"/>
  <c r="AD60" i="7"/>
  <c r="AP60" i="7" s="1"/>
  <c r="BN60" i="7" s="1"/>
  <c r="EH33" i="6"/>
  <c r="AD33" i="7"/>
  <c r="AP33" i="7" s="1"/>
  <c r="BN33" i="7" s="1"/>
  <c r="EO44" i="6"/>
  <c r="AK44" i="7"/>
  <c r="AW44" i="7" s="1"/>
  <c r="BU44" i="7" s="1"/>
  <c r="EO36" i="6"/>
  <c r="AK36" i="7"/>
  <c r="AW36" i="7" s="1"/>
  <c r="BU36" i="7" s="1"/>
  <c r="EO75" i="6"/>
  <c r="AK75" i="7"/>
  <c r="AW75" i="7" s="1"/>
  <c r="BU75" i="7" s="1"/>
  <c r="EO42" i="6"/>
  <c r="AK42" i="7"/>
  <c r="AW42" i="7" s="1"/>
  <c r="BU42" i="7" s="1"/>
  <c r="EO56" i="6"/>
  <c r="AK56" i="7"/>
  <c r="AW56" i="7" s="1"/>
  <c r="BU56" i="7" s="1"/>
  <c r="EO105" i="6"/>
  <c r="AK105" i="7"/>
  <c r="AW105" i="7" s="1"/>
  <c r="BU105" i="7" s="1"/>
  <c r="EO110" i="6"/>
  <c r="AK110" i="7"/>
  <c r="AW110" i="7" s="1"/>
  <c r="BU110" i="7" s="1"/>
  <c r="EO52" i="6"/>
  <c r="AK52" i="7"/>
  <c r="AW52" i="7" s="1"/>
  <c r="BU52" i="7" s="1"/>
  <c r="EO68" i="6"/>
  <c r="AK68" i="7"/>
  <c r="AW68" i="7" s="1"/>
  <c r="BU68" i="7" s="1"/>
  <c r="EO21" i="6"/>
  <c r="AK21" i="7"/>
  <c r="AW21" i="7" s="1"/>
  <c r="BU21" i="7" s="1"/>
  <c r="EO116" i="6"/>
  <c r="AK116" i="7"/>
  <c r="AW116" i="7" s="1"/>
  <c r="BU116" i="7" s="1"/>
  <c r="EO13" i="6"/>
  <c r="AK13" i="7"/>
  <c r="AW13" i="7" s="1"/>
  <c r="BU13" i="7" s="1"/>
  <c r="EO47" i="6"/>
  <c r="AK47" i="7"/>
  <c r="AW47" i="7" s="1"/>
  <c r="BU47" i="7" s="1"/>
  <c r="EO37" i="6"/>
  <c r="AK37" i="7"/>
  <c r="AW37" i="7" s="1"/>
  <c r="BU37" i="7" s="1"/>
  <c r="EO61" i="6"/>
  <c r="AK61" i="7"/>
  <c r="AW61" i="7" s="1"/>
  <c r="BU61" i="7" s="1"/>
  <c r="EO45" i="6"/>
  <c r="AK45" i="7"/>
  <c r="AW45" i="7" s="1"/>
  <c r="BU45" i="7" s="1"/>
  <c r="EO86" i="6"/>
  <c r="AK86" i="7"/>
  <c r="AW86" i="7" s="1"/>
  <c r="BU86" i="7" s="1"/>
  <c r="EJ134" i="6"/>
  <c r="AF134" i="7"/>
  <c r="AR134" i="7" s="1"/>
  <c r="BP134" i="7" s="1"/>
  <c r="EJ128" i="6"/>
  <c r="AF128" i="7"/>
  <c r="AR128" i="7" s="1"/>
  <c r="BP128" i="7" s="1"/>
  <c r="EJ73" i="6"/>
  <c r="AF73" i="7"/>
  <c r="AR73" i="7" s="1"/>
  <c r="BP73" i="7" s="1"/>
  <c r="EJ69" i="6"/>
  <c r="AF69" i="7"/>
  <c r="AR69" i="7" s="1"/>
  <c r="BP69" i="7" s="1"/>
  <c r="EJ126" i="6"/>
  <c r="AF126" i="7"/>
  <c r="AR126" i="7" s="1"/>
  <c r="BP126" i="7" s="1"/>
  <c r="EJ109" i="6"/>
  <c r="AF109" i="7"/>
  <c r="AR109" i="7" s="1"/>
  <c r="BP109" i="7" s="1"/>
  <c r="EJ32" i="6"/>
  <c r="AF32" i="7"/>
  <c r="AR32" i="7" s="1"/>
  <c r="BP32" i="7" s="1"/>
  <c r="EJ96" i="6"/>
  <c r="AF96" i="7"/>
  <c r="AR96" i="7" s="1"/>
  <c r="BP96" i="7" s="1"/>
  <c r="EJ44" i="6"/>
  <c r="AF44" i="7"/>
  <c r="AR44" i="7" s="1"/>
  <c r="BP44" i="7" s="1"/>
  <c r="EJ55" i="6"/>
  <c r="AF55" i="7"/>
  <c r="AR55" i="7" s="1"/>
  <c r="BP55" i="7" s="1"/>
  <c r="EJ67" i="6"/>
  <c r="AF67" i="7"/>
  <c r="AR67" i="7" s="1"/>
  <c r="BP67" i="7" s="1"/>
  <c r="EJ102" i="6"/>
  <c r="AF102" i="7"/>
  <c r="AR102" i="7" s="1"/>
  <c r="BP102" i="7" s="1"/>
  <c r="EJ59" i="6"/>
  <c r="AF59" i="7"/>
  <c r="AR59" i="7" s="1"/>
  <c r="BP59" i="7" s="1"/>
  <c r="EJ25" i="6"/>
  <c r="AF25" i="7"/>
  <c r="AR25" i="7" s="1"/>
  <c r="BP25" i="7" s="1"/>
  <c r="EJ28" i="6"/>
  <c r="AF28" i="7"/>
  <c r="AR28" i="7" s="1"/>
  <c r="BP28" i="7" s="1"/>
  <c r="EJ23" i="6"/>
  <c r="AF23" i="7"/>
  <c r="AR23" i="7" s="1"/>
  <c r="BP23" i="7" s="1"/>
  <c r="EJ101" i="6"/>
  <c r="AF101" i="7"/>
  <c r="AR101" i="7" s="1"/>
  <c r="BP101" i="7" s="1"/>
  <c r="EG5" i="6"/>
  <c r="AC5" i="7"/>
  <c r="AO5" i="7" s="1"/>
  <c r="BM5" i="7" s="1"/>
  <c r="EG127" i="6"/>
  <c r="AC127" i="7"/>
  <c r="AO127" i="7" s="1"/>
  <c r="BM127" i="7" s="1"/>
  <c r="EG136" i="6"/>
  <c r="AC136" i="7"/>
  <c r="AO136" i="7" s="1"/>
  <c r="BM136" i="7" s="1"/>
  <c r="EG131" i="6"/>
  <c r="AC131" i="7"/>
  <c r="AO131" i="7" s="1"/>
  <c r="BM131" i="7" s="1"/>
  <c r="EG61" i="6"/>
  <c r="AC61" i="7"/>
  <c r="AO61" i="7" s="1"/>
  <c r="BM61" i="7" s="1"/>
  <c r="EG36" i="6"/>
  <c r="AC36" i="7"/>
  <c r="AO36" i="7" s="1"/>
  <c r="BM36" i="7" s="1"/>
  <c r="EG20" i="6"/>
  <c r="AC20" i="7"/>
  <c r="AO20" i="7" s="1"/>
  <c r="BM20" i="7" s="1"/>
  <c r="EG78" i="6"/>
  <c r="AC78" i="7"/>
  <c r="AO78" i="7" s="1"/>
  <c r="BM78" i="7" s="1"/>
  <c r="EG89" i="6"/>
  <c r="AC89" i="7"/>
  <c r="AO89" i="7" s="1"/>
  <c r="BM89" i="7" s="1"/>
  <c r="EG24" i="6"/>
  <c r="AC24" i="7"/>
  <c r="AO24" i="7" s="1"/>
  <c r="BM24" i="7" s="1"/>
  <c r="EG8" i="6"/>
  <c r="AC8" i="7"/>
  <c r="AO8" i="7" s="1"/>
  <c r="BM8" i="7" s="1"/>
  <c r="EG10" i="6"/>
  <c r="AC10" i="7"/>
  <c r="AO10" i="7" s="1"/>
  <c r="BM10" i="7" s="1"/>
  <c r="EG126" i="6"/>
  <c r="AC126" i="7"/>
  <c r="AO126" i="7" s="1"/>
  <c r="BM126" i="7" s="1"/>
  <c r="EG120" i="6"/>
  <c r="AC120" i="7"/>
  <c r="AO120" i="7" s="1"/>
  <c r="BM120" i="7" s="1"/>
  <c r="EG62" i="6"/>
  <c r="AC62" i="7"/>
  <c r="AO62" i="7" s="1"/>
  <c r="BM62" i="7" s="1"/>
  <c r="EG58" i="6"/>
  <c r="AC58" i="7"/>
  <c r="AO58" i="7" s="1"/>
  <c r="BM58" i="7" s="1"/>
  <c r="EG54" i="6"/>
  <c r="AC54" i="7"/>
  <c r="AO54" i="7" s="1"/>
  <c r="BM54" i="7" s="1"/>
  <c r="EP67" i="6"/>
  <c r="AL67" i="7"/>
  <c r="AX67" i="7" s="1"/>
  <c r="BV67" i="7" s="1"/>
  <c r="EP40" i="6"/>
  <c r="AL40" i="7"/>
  <c r="AX40" i="7" s="1"/>
  <c r="BV40" i="7" s="1"/>
  <c r="EP84" i="6"/>
  <c r="AL84" i="7"/>
  <c r="AX84" i="7" s="1"/>
  <c r="BV84" i="7" s="1"/>
  <c r="EP100" i="6"/>
  <c r="AL100" i="7"/>
  <c r="AX100" i="7" s="1"/>
  <c r="BV100" i="7" s="1"/>
  <c r="EP117" i="6"/>
  <c r="AL117" i="7"/>
  <c r="AX117" i="7" s="1"/>
  <c r="BV117" i="7" s="1"/>
  <c r="EP72" i="6"/>
  <c r="AL72" i="7"/>
  <c r="AX72" i="7" s="1"/>
  <c r="BV72" i="7" s="1"/>
  <c r="EP125" i="6"/>
  <c r="AL125" i="7"/>
  <c r="AX125" i="7" s="1"/>
  <c r="BV125" i="7" s="1"/>
  <c r="EP85" i="6"/>
  <c r="AL85" i="7"/>
  <c r="AX85" i="7" s="1"/>
  <c r="BV85" i="7" s="1"/>
  <c r="EP64" i="6"/>
  <c r="AL64" i="7"/>
  <c r="AX64" i="7" s="1"/>
  <c r="BV64" i="7" s="1"/>
  <c r="EP73" i="6"/>
  <c r="AL73" i="7"/>
  <c r="AX73" i="7" s="1"/>
  <c r="BV73" i="7" s="1"/>
  <c r="EP21" i="6"/>
  <c r="AL21" i="7"/>
  <c r="AX21" i="7" s="1"/>
  <c r="BV21" i="7" s="1"/>
  <c r="EP138" i="6"/>
  <c r="AL138" i="7"/>
  <c r="AX138" i="7" s="1"/>
  <c r="BV138" i="7" s="1"/>
  <c r="EP75" i="6"/>
  <c r="AL75" i="7"/>
  <c r="AX75" i="7" s="1"/>
  <c r="BV75" i="7" s="1"/>
  <c r="EP27" i="6"/>
  <c r="AL27" i="7"/>
  <c r="AX27" i="7" s="1"/>
  <c r="BV27" i="7" s="1"/>
  <c r="EP135" i="6"/>
  <c r="AL135" i="7"/>
  <c r="AX135" i="7" s="1"/>
  <c r="BV135" i="7" s="1"/>
  <c r="EP16" i="6"/>
  <c r="AL16" i="7"/>
  <c r="AX16" i="7" s="1"/>
  <c r="BV16" i="7" s="1"/>
  <c r="EP32" i="6"/>
  <c r="AL32" i="7"/>
  <c r="AX32" i="7" s="1"/>
  <c r="BV32" i="7" s="1"/>
  <c r="EN101" i="6"/>
  <c r="AJ101" i="7"/>
  <c r="AV101" i="7" s="1"/>
  <c r="BT101" i="7" s="1"/>
  <c r="EN29" i="6"/>
  <c r="AJ29" i="7"/>
  <c r="AV29" i="7" s="1"/>
  <c r="BT29" i="7" s="1"/>
  <c r="EN56" i="6"/>
  <c r="AJ56" i="7"/>
  <c r="AV56" i="7" s="1"/>
  <c r="BT56" i="7" s="1"/>
  <c r="EN57" i="6"/>
  <c r="AJ57" i="7"/>
  <c r="AV57" i="7" s="1"/>
  <c r="BT57" i="7" s="1"/>
  <c r="EN51" i="6"/>
  <c r="AJ51" i="7"/>
  <c r="AV51" i="7" s="1"/>
  <c r="BT51" i="7" s="1"/>
  <c r="EN59" i="6"/>
  <c r="AJ59" i="7"/>
  <c r="AV59" i="7" s="1"/>
  <c r="BT59" i="7" s="1"/>
  <c r="EN120" i="6"/>
  <c r="AJ120" i="7"/>
  <c r="AV120" i="7" s="1"/>
  <c r="BT120" i="7" s="1"/>
  <c r="EN48" i="6"/>
  <c r="AJ48" i="7"/>
  <c r="AV48" i="7" s="1"/>
  <c r="BT48" i="7" s="1"/>
  <c r="EN81" i="6"/>
  <c r="AJ81" i="7"/>
  <c r="AV81" i="7" s="1"/>
  <c r="BT81" i="7" s="1"/>
  <c r="EN60" i="6"/>
  <c r="AJ60" i="7"/>
  <c r="AV60" i="7" s="1"/>
  <c r="BT60" i="7" s="1"/>
  <c r="EN138" i="6"/>
  <c r="AJ138" i="7"/>
  <c r="AV138" i="7" s="1"/>
  <c r="BT138" i="7" s="1"/>
  <c r="EN110" i="6"/>
  <c r="AJ110" i="7"/>
  <c r="AV110" i="7" s="1"/>
  <c r="BT110" i="7" s="1"/>
  <c r="EN31" i="6"/>
  <c r="AJ31" i="7"/>
  <c r="AV31" i="7" s="1"/>
  <c r="BT31" i="7" s="1"/>
  <c r="EN113" i="6"/>
  <c r="AJ113" i="7"/>
  <c r="AV113" i="7" s="1"/>
  <c r="BT113" i="7" s="1"/>
  <c r="EN46" i="6"/>
  <c r="AJ46" i="7"/>
  <c r="AV46" i="7" s="1"/>
  <c r="BT46" i="7" s="1"/>
  <c r="EN118" i="6"/>
  <c r="AJ118" i="7"/>
  <c r="AV118" i="7" s="1"/>
  <c r="BT118" i="7" s="1"/>
  <c r="EN64" i="6"/>
  <c r="AJ64" i="7"/>
  <c r="AV64" i="7" s="1"/>
  <c r="BT64" i="7" s="1"/>
  <c r="EH35" i="6"/>
  <c r="AD35" i="7"/>
  <c r="AP35" i="7" s="1"/>
  <c r="BN35" i="7" s="1"/>
  <c r="EH42" i="6"/>
  <c r="AD42" i="7"/>
  <c r="AP42" i="7" s="1"/>
  <c r="BN42" i="7" s="1"/>
  <c r="EH81" i="6"/>
  <c r="AD81" i="7"/>
  <c r="AP81" i="7" s="1"/>
  <c r="BN81" i="7" s="1"/>
  <c r="EH21" i="6"/>
  <c r="AD21" i="7"/>
  <c r="AP21" i="7" s="1"/>
  <c r="BN21" i="7" s="1"/>
  <c r="EH45" i="6"/>
  <c r="AD45" i="7"/>
  <c r="AP45" i="7" s="1"/>
  <c r="BN45" i="7" s="1"/>
  <c r="EH139" i="6"/>
  <c r="AD139" i="7"/>
  <c r="AP139" i="7" s="1"/>
  <c r="BN139" i="7" s="1"/>
  <c r="EH41" i="6"/>
  <c r="AD41" i="7"/>
  <c r="AP41" i="7" s="1"/>
  <c r="BN41" i="7" s="1"/>
  <c r="EH23" i="6"/>
  <c r="AD23" i="7"/>
  <c r="AP23" i="7" s="1"/>
  <c r="BN23" i="7" s="1"/>
  <c r="EH124" i="6"/>
  <c r="AD124" i="7"/>
  <c r="AP124" i="7" s="1"/>
  <c r="BN124" i="7" s="1"/>
  <c r="EO19" i="6"/>
  <c r="AK19" i="7"/>
  <c r="AW19" i="7" s="1"/>
  <c r="BU19" i="7" s="1"/>
  <c r="EO64" i="6"/>
  <c r="AK64" i="7"/>
  <c r="AW64" i="7" s="1"/>
  <c r="BU64" i="7" s="1"/>
  <c r="EO134" i="6"/>
  <c r="AK134" i="7"/>
  <c r="AW134" i="7" s="1"/>
  <c r="BU134" i="7" s="1"/>
  <c r="EO67" i="6"/>
  <c r="AK67" i="7"/>
  <c r="AW67" i="7" s="1"/>
  <c r="BU67" i="7" s="1"/>
  <c r="EO106" i="6"/>
  <c r="AK106" i="7"/>
  <c r="AW106" i="7" s="1"/>
  <c r="BU106" i="7" s="1"/>
  <c r="EO18" i="6"/>
  <c r="AK18" i="7"/>
  <c r="AW18" i="7" s="1"/>
  <c r="BU18" i="7" s="1"/>
  <c r="EO71" i="6"/>
  <c r="AK71" i="7"/>
  <c r="AW71" i="7" s="1"/>
  <c r="BU71" i="7" s="1"/>
  <c r="EO92" i="6"/>
  <c r="AK92" i="7"/>
  <c r="AW92" i="7" s="1"/>
  <c r="BU92" i="7" s="1"/>
  <c r="EO43" i="6"/>
  <c r="AK43" i="7"/>
  <c r="AW43" i="7" s="1"/>
  <c r="BU43" i="7" s="1"/>
  <c r="EO31" i="6"/>
  <c r="AK31" i="7"/>
  <c r="AW31" i="7" s="1"/>
  <c r="BU31" i="7" s="1"/>
  <c r="EO117" i="6"/>
  <c r="AK117" i="7"/>
  <c r="AW117" i="7" s="1"/>
  <c r="BU117" i="7" s="1"/>
  <c r="EO135" i="6"/>
  <c r="AK135" i="7"/>
  <c r="AW135" i="7" s="1"/>
  <c r="BU135" i="7" s="1"/>
  <c r="EO9" i="6"/>
  <c r="AK9" i="7"/>
  <c r="AW9" i="7" s="1"/>
  <c r="BU9" i="7" s="1"/>
  <c r="EO39" i="6"/>
  <c r="AK39" i="7"/>
  <c r="AW39" i="7" s="1"/>
  <c r="BU39" i="7" s="1"/>
  <c r="EO8" i="6"/>
  <c r="AK8" i="7"/>
  <c r="AW8" i="7" s="1"/>
  <c r="BU8" i="7" s="1"/>
  <c r="EO89" i="6"/>
  <c r="AK89" i="7"/>
  <c r="AW89" i="7" s="1"/>
  <c r="BU89" i="7" s="1"/>
  <c r="EO85" i="6"/>
  <c r="AK85" i="7"/>
  <c r="AW85" i="7" s="1"/>
  <c r="BU85" i="7" s="1"/>
  <c r="EO69" i="6"/>
  <c r="AK69" i="7"/>
  <c r="AW69" i="7" s="1"/>
  <c r="BU69" i="7" s="1"/>
  <c r="EJ92" i="6"/>
  <c r="AF92" i="7"/>
  <c r="AR92" i="7" s="1"/>
  <c r="BP92" i="7" s="1"/>
  <c r="EJ122" i="6"/>
  <c r="AF122" i="7"/>
  <c r="AR122" i="7" s="1"/>
  <c r="BP122" i="7" s="1"/>
  <c r="EJ64" i="6"/>
  <c r="AF64" i="7"/>
  <c r="AR64" i="7" s="1"/>
  <c r="BP64" i="7" s="1"/>
  <c r="EJ19" i="6"/>
  <c r="AF19" i="7"/>
  <c r="AR19" i="7" s="1"/>
  <c r="BP19" i="7" s="1"/>
  <c r="EJ71" i="6"/>
  <c r="AF71" i="7"/>
  <c r="AR71" i="7" s="1"/>
  <c r="BP71" i="7" s="1"/>
  <c r="EJ20" i="6"/>
  <c r="AF20" i="7"/>
  <c r="AR20" i="7" s="1"/>
  <c r="BP20" i="7" s="1"/>
  <c r="EJ90" i="6"/>
  <c r="AF90" i="7"/>
  <c r="AR90" i="7" s="1"/>
  <c r="BP90" i="7" s="1"/>
  <c r="EJ22" i="6"/>
  <c r="AF22" i="7"/>
  <c r="AR22" i="7" s="1"/>
  <c r="BP22" i="7" s="1"/>
  <c r="EJ137" i="6"/>
  <c r="AF137" i="7"/>
  <c r="AR137" i="7" s="1"/>
  <c r="BP137" i="7" s="1"/>
  <c r="EJ65" i="6"/>
  <c r="AF65" i="7"/>
  <c r="AR65" i="7" s="1"/>
  <c r="BP65" i="7" s="1"/>
  <c r="EJ47" i="6"/>
  <c r="AF47" i="7"/>
  <c r="AR47" i="7" s="1"/>
  <c r="BP47" i="7" s="1"/>
  <c r="EJ79" i="6"/>
  <c r="AF79" i="7"/>
  <c r="AR79" i="7" s="1"/>
  <c r="BP79" i="7" s="1"/>
  <c r="EJ36" i="6"/>
  <c r="AF36" i="7"/>
  <c r="AR36" i="7" s="1"/>
  <c r="BP36" i="7" s="1"/>
  <c r="EJ10" i="6"/>
  <c r="AF10" i="7"/>
  <c r="AR10" i="7" s="1"/>
  <c r="BP10" i="7" s="1"/>
  <c r="EJ15" i="6"/>
  <c r="AF15" i="7"/>
  <c r="AR15" i="7" s="1"/>
  <c r="BP15" i="7" s="1"/>
  <c r="EJ54" i="6"/>
  <c r="AF54" i="7"/>
  <c r="AR54" i="7" s="1"/>
  <c r="BP54" i="7" s="1"/>
  <c r="EJ87" i="6"/>
  <c r="AF87" i="7"/>
  <c r="AR87" i="7" s="1"/>
  <c r="BP87" i="7" s="1"/>
  <c r="EG80" i="6"/>
  <c r="AC80" i="7"/>
  <c r="AO80" i="7" s="1"/>
  <c r="BM80" i="7" s="1"/>
  <c r="EG26" i="6"/>
  <c r="AC26" i="7"/>
  <c r="AO26" i="7" s="1"/>
  <c r="BM26" i="7" s="1"/>
  <c r="EG70" i="6"/>
  <c r="AC70" i="7"/>
  <c r="AO70" i="7" s="1"/>
  <c r="BM70" i="7" s="1"/>
  <c r="EG124" i="6"/>
  <c r="AC124" i="7"/>
  <c r="AO124" i="7" s="1"/>
  <c r="BM124" i="7" s="1"/>
  <c r="EG57" i="6"/>
  <c r="AC57" i="7"/>
  <c r="AO57" i="7" s="1"/>
  <c r="BM57" i="7" s="1"/>
  <c r="EG112" i="6"/>
  <c r="AC112" i="7"/>
  <c r="AO112" i="7" s="1"/>
  <c r="BM112" i="7" s="1"/>
  <c r="EG90" i="6"/>
  <c r="AC90" i="7"/>
  <c r="AO90" i="7" s="1"/>
  <c r="BM90" i="7" s="1"/>
  <c r="EG65" i="6"/>
  <c r="AC65" i="7"/>
  <c r="AO65" i="7" s="1"/>
  <c r="BM65" i="7" s="1"/>
  <c r="EG11" i="6"/>
  <c r="AC11" i="7"/>
  <c r="AO11" i="7" s="1"/>
  <c r="BM11" i="7" s="1"/>
  <c r="EG85" i="6"/>
  <c r="AC85" i="7"/>
  <c r="AO85" i="7" s="1"/>
  <c r="BM85" i="7" s="1"/>
  <c r="EG129" i="6"/>
  <c r="AC129" i="7"/>
  <c r="AO129" i="7" s="1"/>
  <c r="BM129" i="7" s="1"/>
  <c r="EG12" i="6"/>
  <c r="AC12" i="7"/>
  <c r="AO12" i="7" s="1"/>
  <c r="BM12" i="7" s="1"/>
  <c r="EG138" i="6"/>
  <c r="AC138" i="7"/>
  <c r="AO138" i="7" s="1"/>
  <c r="BM138" i="7" s="1"/>
  <c r="EG25" i="6"/>
  <c r="AC25" i="7"/>
  <c r="AO25" i="7" s="1"/>
  <c r="BM25" i="7" s="1"/>
  <c r="EG27" i="6"/>
  <c r="AC27" i="7"/>
  <c r="AO27" i="7" s="1"/>
  <c r="BM27" i="7" s="1"/>
  <c r="EG41" i="6"/>
  <c r="AC41" i="7"/>
  <c r="AO41" i="7" s="1"/>
  <c r="BM41" i="7" s="1"/>
  <c r="EG40" i="6"/>
  <c r="AC40" i="7"/>
  <c r="AO40" i="7" s="1"/>
  <c r="BM40" i="7" s="1"/>
  <c r="EP54" i="6"/>
  <c r="AL54" i="7"/>
  <c r="AX54" i="7" s="1"/>
  <c r="BV54" i="7" s="1"/>
  <c r="EP11" i="6"/>
  <c r="AL11" i="7"/>
  <c r="AX11" i="7" s="1"/>
  <c r="BV11" i="7" s="1"/>
  <c r="EP77" i="6"/>
  <c r="AL77" i="7"/>
  <c r="AX77" i="7" s="1"/>
  <c r="BV77" i="7" s="1"/>
  <c r="EP74" i="6"/>
  <c r="AL74" i="7"/>
  <c r="AX74" i="7" s="1"/>
  <c r="BV74" i="7" s="1"/>
  <c r="EP116" i="6"/>
  <c r="AL116" i="7"/>
  <c r="AX116" i="7" s="1"/>
  <c r="BV116" i="7" s="1"/>
  <c r="EP95" i="6"/>
  <c r="AL95" i="7"/>
  <c r="AX95" i="7" s="1"/>
  <c r="BV95" i="7" s="1"/>
  <c r="EP52" i="6"/>
  <c r="AL52" i="7"/>
  <c r="AX52" i="7" s="1"/>
  <c r="BV52" i="7" s="1"/>
  <c r="EP36" i="6"/>
  <c r="AL36" i="7"/>
  <c r="AX36" i="7" s="1"/>
  <c r="BV36" i="7" s="1"/>
  <c r="EP5" i="6"/>
  <c r="AL5" i="7"/>
  <c r="AX5" i="7" s="1"/>
  <c r="BV5" i="7" s="1"/>
  <c r="EP132" i="6"/>
  <c r="AL132" i="7"/>
  <c r="AX132" i="7" s="1"/>
  <c r="BV132" i="7" s="1"/>
  <c r="EP111" i="6"/>
  <c r="AL111" i="7"/>
  <c r="AX111" i="7" s="1"/>
  <c r="BV111" i="7" s="1"/>
  <c r="EP65" i="6"/>
  <c r="AL65" i="7"/>
  <c r="AX65" i="7" s="1"/>
  <c r="BV65" i="7" s="1"/>
  <c r="EP140" i="6"/>
  <c r="AL140" i="7"/>
  <c r="AX140" i="7" s="1"/>
  <c r="BV140" i="7" s="1"/>
  <c r="EP136" i="6"/>
  <c r="AL136" i="7"/>
  <c r="AX136" i="7" s="1"/>
  <c r="BV136" i="7" s="1"/>
  <c r="EP63" i="6"/>
  <c r="AL63" i="7"/>
  <c r="AX63" i="7" s="1"/>
  <c r="BV63" i="7" s="1"/>
  <c r="EP123" i="6"/>
  <c r="AL123" i="7"/>
  <c r="AX123" i="7" s="1"/>
  <c r="BV123" i="7" s="1"/>
  <c r="EP89" i="6"/>
  <c r="AL89" i="7"/>
  <c r="AX89" i="7" s="1"/>
  <c r="BV89" i="7" s="1"/>
  <c r="EN99" i="6"/>
  <c r="AJ99" i="7"/>
  <c r="AV99" i="7" s="1"/>
  <c r="BT99" i="7" s="1"/>
  <c r="EN129" i="6"/>
  <c r="AJ129" i="7"/>
  <c r="AV129" i="7" s="1"/>
  <c r="BT129" i="7" s="1"/>
  <c r="EN91" i="6"/>
  <c r="AJ91" i="7"/>
  <c r="AV91" i="7" s="1"/>
  <c r="BT91" i="7" s="1"/>
  <c r="EN112" i="6"/>
  <c r="AJ112" i="7"/>
  <c r="AV112" i="7" s="1"/>
  <c r="BT112" i="7" s="1"/>
  <c r="EN134" i="6"/>
  <c r="AJ134" i="7"/>
  <c r="AV134" i="7" s="1"/>
  <c r="BT134" i="7" s="1"/>
  <c r="EN141" i="6"/>
  <c r="AJ141" i="7"/>
  <c r="AV141" i="7" s="1"/>
  <c r="BT141" i="7" s="1"/>
  <c r="EN123" i="6"/>
  <c r="AJ123" i="7"/>
  <c r="AV123" i="7" s="1"/>
  <c r="BT123" i="7" s="1"/>
  <c r="EN25" i="6"/>
  <c r="AJ25" i="7"/>
  <c r="AV25" i="7" s="1"/>
  <c r="BT25" i="7" s="1"/>
  <c r="EN70" i="6"/>
  <c r="AJ70" i="7"/>
  <c r="AV70" i="7" s="1"/>
  <c r="BT70" i="7" s="1"/>
  <c r="EN116" i="6"/>
  <c r="AJ116" i="7"/>
  <c r="AV116" i="7" s="1"/>
  <c r="BT116" i="7" s="1"/>
  <c r="EN67" i="6"/>
  <c r="AJ67" i="7"/>
  <c r="AV67" i="7" s="1"/>
  <c r="BT67" i="7" s="1"/>
  <c r="EN95" i="6"/>
  <c r="AJ95" i="7"/>
  <c r="AV95" i="7" s="1"/>
  <c r="BT95" i="7" s="1"/>
  <c r="EN68" i="6"/>
  <c r="AJ68" i="7"/>
  <c r="AV68" i="7" s="1"/>
  <c r="BT68" i="7" s="1"/>
  <c r="EN100" i="6"/>
  <c r="AJ100" i="7"/>
  <c r="AV100" i="7" s="1"/>
  <c r="BT100" i="7" s="1"/>
  <c r="EN54" i="6"/>
  <c r="AJ54" i="7"/>
  <c r="AV54" i="7" s="1"/>
  <c r="BT54" i="7" s="1"/>
  <c r="EN12" i="6"/>
  <c r="AJ12" i="7"/>
  <c r="AV12" i="7" s="1"/>
  <c r="BT12" i="7" s="1"/>
  <c r="EN47" i="6"/>
  <c r="AJ47" i="7"/>
  <c r="AV47" i="7" s="1"/>
  <c r="BT47" i="7" s="1"/>
  <c r="EH131" i="6"/>
  <c r="AD131" i="7"/>
  <c r="AP131" i="7" s="1"/>
  <c r="BN131" i="7" s="1"/>
  <c r="EH80" i="6"/>
  <c r="AD80" i="7"/>
  <c r="AP80" i="7" s="1"/>
  <c r="BN80" i="7" s="1"/>
  <c r="EH47" i="6"/>
  <c r="AD47" i="7"/>
  <c r="AP47" i="7" s="1"/>
  <c r="BN47" i="7" s="1"/>
  <c r="EH82" i="6"/>
  <c r="AD82" i="7"/>
  <c r="AP82" i="7" s="1"/>
  <c r="BN82" i="7" s="1"/>
  <c r="EH14" i="6"/>
  <c r="AD14" i="7"/>
  <c r="AP14" i="7" s="1"/>
  <c r="BN14" i="7" s="1"/>
  <c r="EH57" i="6"/>
  <c r="AD57" i="7"/>
  <c r="AP57" i="7" s="1"/>
  <c r="BN57" i="7" s="1"/>
  <c r="EH133" i="6"/>
  <c r="AD133" i="7"/>
  <c r="AP133" i="7" s="1"/>
  <c r="BN133" i="7" s="1"/>
  <c r="EH84" i="6"/>
  <c r="AD84" i="7"/>
  <c r="AP84" i="7" s="1"/>
  <c r="BN84" i="7" s="1"/>
  <c r="EH68" i="6"/>
  <c r="AD68" i="7"/>
  <c r="AP68" i="7" s="1"/>
  <c r="BN68" i="7" s="1"/>
  <c r="EO87" i="6"/>
  <c r="AK87" i="7"/>
  <c r="AW87" i="7" s="1"/>
  <c r="BU87" i="7" s="1"/>
  <c r="EO139" i="6"/>
  <c r="AK139" i="7"/>
  <c r="AW139" i="7" s="1"/>
  <c r="BU139" i="7" s="1"/>
  <c r="EO121" i="6"/>
  <c r="AK121" i="7"/>
  <c r="AW121" i="7" s="1"/>
  <c r="BU121" i="7" s="1"/>
  <c r="EO107" i="6"/>
  <c r="AK107" i="7"/>
  <c r="AW107" i="7" s="1"/>
  <c r="BU107" i="7" s="1"/>
  <c r="EO99" i="6"/>
  <c r="AK99" i="7"/>
  <c r="AW99" i="7" s="1"/>
  <c r="BU99" i="7" s="1"/>
  <c r="EO127" i="6"/>
  <c r="AK127" i="7"/>
  <c r="AW127" i="7" s="1"/>
  <c r="BU127" i="7" s="1"/>
  <c r="EO130" i="6"/>
  <c r="AK130" i="7"/>
  <c r="AW130" i="7" s="1"/>
  <c r="BU130" i="7" s="1"/>
  <c r="EO65" i="6"/>
  <c r="AK65" i="7"/>
  <c r="AW65" i="7" s="1"/>
  <c r="BU65" i="7" s="1"/>
  <c r="EO6" i="6"/>
  <c r="AK6" i="7"/>
  <c r="AW6" i="7" s="1"/>
  <c r="BU6" i="7" s="1"/>
  <c r="EO24" i="6"/>
  <c r="AK24" i="7"/>
  <c r="AW24" i="7" s="1"/>
  <c r="BU24" i="7" s="1"/>
  <c r="EO90" i="6"/>
  <c r="AK90" i="7"/>
  <c r="AW90" i="7" s="1"/>
  <c r="BU90" i="7" s="1"/>
  <c r="EO54" i="6"/>
  <c r="AK54" i="7"/>
  <c r="AW54" i="7" s="1"/>
  <c r="BU54" i="7" s="1"/>
  <c r="EO118" i="6"/>
  <c r="AK118" i="7"/>
  <c r="AW118" i="7" s="1"/>
  <c r="BU118" i="7" s="1"/>
  <c r="EO102" i="6"/>
  <c r="AK102" i="7"/>
  <c r="AW102" i="7" s="1"/>
  <c r="BU102" i="7" s="1"/>
  <c r="EO137" i="6"/>
  <c r="AK137" i="7"/>
  <c r="AW137" i="7" s="1"/>
  <c r="BU137" i="7" s="1"/>
  <c r="EO11" i="6"/>
  <c r="AK11" i="7"/>
  <c r="AW11" i="7" s="1"/>
  <c r="BU11" i="7" s="1"/>
  <c r="EO94" i="6"/>
  <c r="AK94" i="7"/>
  <c r="AW94" i="7" s="1"/>
  <c r="BU94" i="7" s="1"/>
  <c r="EJ123" i="6"/>
  <c r="AF123" i="7"/>
  <c r="AR123" i="7" s="1"/>
  <c r="BP123" i="7" s="1"/>
  <c r="EJ63" i="6"/>
  <c r="AF63" i="7"/>
  <c r="AR63" i="7" s="1"/>
  <c r="BP63" i="7" s="1"/>
  <c r="EJ105" i="6"/>
  <c r="AF105" i="7"/>
  <c r="AR105" i="7" s="1"/>
  <c r="BP105" i="7" s="1"/>
  <c r="EJ135" i="6"/>
  <c r="AF135" i="7"/>
  <c r="AR135" i="7" s="1"/>
  <c r="BP135" i="7" s="1"/>
  <c r="EJ141" i="6"/>
  <c r="AF141" i="7"/>
  <c r="AR141" i="7" s="1"/>
  <c r="BP141" i="7" s="1"/>
  <c r="EJ31" i="6"/>
  <c r="AF31" i="7"/>
  <c r="AR31" i="7" s="1"/>
  <c r="BP31" i="7" s="1"/>
  <c r="EJ130" i="6"/>
  <c r="AF130" i="7"/>
  <c r="AR130" i="7" s="1"/>
  <c r="BP130" i="7" s="1"/>
  <c r="EJ103" i="6"/>
  <c r="AF103" i="7"/>
  <c r="AR103" i="7" s="1"/>
  <c r="BP103" i="7" s="1"/>
  <c r="EJ13" i="6"/>
  <c r="AF13" i="7"/>
  <c r="AR13" i="7" s="1"/>
  <c r="BP13" i="7" s="1"/>
  <c r="EJ18" i="6"/>
  <c r="AF18" i="7"/>
  <c r="AR18" i="7" s="1"/>
  <c r="BP18" i="7" s="1"/>
  <c r="EJ39" i="6"/>
  <c r="AF39" i="7"/>
  <c r="AR39" i="7" s="1"/>
  <c r="BP39" i="7" s="1"/>
  <c r="EJ132" i="6"/>
  <c r="AF132" i="7"/>
  <c r="AR132" i="7" s="1"/>
  <c r="BP132" i="7" s="1"/>
  <c r="EJ131" i="6"/>
  <c r="AF131" i="7"/>
  <c r="AR131" i="7" s="1"/>
  <c r="BP131" i="7" s="1"/>
  <c r="EJ40" i="6"/>
  <c r="AF40" i="7"/>
  <c r="AR40" i="7" s="1"/>
  <c r="BP40" i="7" s="1"/>
  <c r="EJ121" i="6"/>
  <c r="AF121" i="7"/>
  <c r="AR121" i="7" s="1"/>
  <c r="BP121" i="7" s="1"/>
  <c r="EJ66" i="6"/>
  <c r="AF66" i="7"/>
  <c r="AR66" i="7" s="1"/>
  <c r="BP66" i="7" s="1"/>
  <c r="EJ29" i="6"/>
  <c r="AF29" i="7"/>
  <c r="AR29" i="7" s="1"/>
  <c r="BP29" i="7" s="1"/>
  <c r="EJ136" i="6"/>
  <c r="AF136" i="7"/>
  <c r="AR136" i="7" s="1"/>
  <c r="BP136" i="7" s="1"/>
  <c r="EG94" i="6"/>
  <c r="AC94" i="7"/>
  <c r="AO94" i="7" s="1"/>
  <c r="BM94" i="7" s="1"/>
  <c r="EG119" i="6"/>
  <c r="AC119" i="7"/>
  <c r="AO119" i="7" s="1"/>
  <c r="BM119" i="7" s="1"/>
  <c r="EG45" i="6"/>
  <c r="AC45" i="7"/>
  <c r="AO45" i="7" s="1"/>
  <c r="BM45" i="7" s="1"/>
  <c r="EG86" i="6"/>
  <c r="AC86" i="7"/>
  <c r="AO86" i="7" s="1"/>
  <c r="BM86" i="7" s="1"/>
  <c r="EG38" i="6"/>
  <c r="AC38" i="7"/>
  <c r="AO38" i="7" s="1"/>
  <c r="BM38" i="7" s="1"/>
  <c r="EG37" i="6"/>
  <c r="AC37" i="7"/>
  <c r="AO37" i="7" s="1"/>
  <c r="BM37" i="7" s="1"/>
  <c r="EG66" i="6"/>
  <c r="AC66" i="7"/>
  <c r="AO66" i="7" s="1"/>
  <c r="BM66" i="7" s="1"/>
  <c r="EG139" i="6"/>
  <c r="AC139" i="7"/>
  <c r="AO139" i="7" s="1"/>
  <c r="BM139" i="7" s="1"/>
  <c r="EG95" i="6"/>
  <c r="AC95" i="7"/>
  <c r="AO95" i="7" s="1"/>
  <c r="BM95" i="7" s="1"/>
  <c r="EG30" i="6"/>
  <c r="AC30" i="7"/>
  <c r="AO30" i="7" s="1"/>
  <c r="BM30" i="7" s="1"/>
  <c r="EG69" i="6"/>
  <c r="AC69" i="7"/>
  <c r="AO69" i="7" s="1"/>
  <c r="BM69" i="7" s="1"/>
  <c r="EG96" i="6"/>
  <c r="AC96" i="7"/>
  <c r="AO96" i="7" s="1"/>
  <c r="BM96" i="7" s="1"/>
  <c r="EG103" i="6"/>
  <c r="AC103" i="7"/>
  <c r="AO103" i="7" s="1"/>
  <c r="BM103" i="7" s="1"/>
  <c r="EG13" i="6"/>
  <c r="AC13" i="7"/>
  <c r="AO13" i="7" s="1"/>
  <c r="BM13" i="7" s="1"/>
  <c r="EG28" i="6"/>
  <c r="AC28" i="7"/>
  <c r="AO28" i="7" s="1"/>
  <c r="BM28" i="7" s="1"/>
  <c r="EG98" i="6"/>
  <c r="AC98" i="7"/>
  <c r="AO98" i="7" s="1"/>
  <c r="BM98" i="7" s="1"/>
  <c r="EG23" i="6"/>
  <c r="AC23" i="7"/>
  <c r="AO23" i="7" s="1"/>
  <c r="BM23" i="7" s="1"/>
  <c r="EP133" i="6"/>
  <c r="AL133" i="7"/>
  <c r="AX133" i="7" s="1"/>
  <c r="BV133" i="7" s="1"/>
  <c r="EP109" i="6"/>
  <c r="AL109" i="7"/>
  <c r="AX109" i="7" s="1"/>
  <c r="BV109" i="7" s="1"/>
  <c r="EP47" i="6"/>
  <c r="AL47" i="7"/>
  <c r="AX47" i="7" s="1"/>
  <c r="BV47" i="7" s="1"/>
  <c r="EP108" i="6"/>
  <c r="AL108" i="7"/>
  <c r="AX108" i="7" s="1"/>
  <c r="BV108" i="7" s="1"/>
  <c r="EP131" i="6"/>
  <c r="AL131" i="7"/>
  <c r="AX131" i="7" s="1"/>
  <c r="BV131" i="7" s="1"/>
  <c r="EP90" i="6"/>
  <c r="AL90" i="7"/>
  <c r="AX90" i="7" s="1"/>
  <c r="BV90" i="7" s="1"/>
  <c r="EP42" i="6"/>
  <c r="AL42" i="7"/>
  <c r="AX42" i="7" s="1"/>
  <c r="BV42" i="7" s="1"/>
  <c r="EP18" i="6"/>
  <c r="AL18" i="7"/>
  <c r="AX18" i="7" s="1"/>
  <c r="BV18" i="7" s="1"/>
  <c r="EP24" i="6"/>
  <c r="AL24" i="7"/>
  <c r="AX24" i="7" s="1"/>
  <c r="BV24" i="7" s="1"/>
  <c r="EP20" i="6"/>
  <c r="AL20" i="7"/>
  <c r="AX20" i="7" s="1"/>
  <c r="BV20" i="7" s="1"/>
  <c r="EP93" i="6"/>
  <c r="AL93" i="7"/>
  <c r="AX93" i="7" s="1"/>
  <c r="BV93" i="7" s="1"/>
  <c r="EP57" i="6"/>
  <c r="AL57" i="7"/>
  <c r="AX57" i="7" s="1"/>
  <c r="BV57" i="7" s="1"/>
  <c r="EP37" i="6"/>
  <c r="AL37" i="7"/>
  <c r="AX37" i="7" s="1"/>
  <c r="BV37" i="7" s="1"/>
  <c r="EP105" i="6"/>
  <c r="AL105" i="7"/>
  <c r="AX105" i="7" s="1"/>
  <c r="BV105" i="7" s="1"/>
  <c r="EP126" i="6"/>
  <c r="AL126" i="7"/>
  <c r="AX126" i="7" s="1"/>
  <c r="BV126" i="7" s="1"/>
  <c r="EP66" i="6"/>
  <c r="AL66" i="7"/>
  <c r="AX66" i="7" s="1"/>
  <c r="BV66" i="7" s="1"/>
  <c r="EP51" i="6"/>
  <c r="AL51" i="7"/>
  <c r="AX51" i="7" s="1"/>
  <c r="BV51" i="7" s="1"/>
  <c r="EN62" i="6"/>
  <c r="AJ62" i="7"/>
  <c r="AV62" i="7" s="1"/>
  <c r="BT62" i="7" s="1"/>
  <c r="EN117" i="6"/>
  <c r="AJ117" i="7"/>
  <c r="AV117" i="7" s="1"/>
  <c r="BT117" i="7" s="1"/>
  <c r="EN111" i="6"/>
  <c r="AJ111" i="7"/>
  <c r="AV111" i="7" s="1"/>
  <c r="BT111" i="7" s="1"/>
  <c r="EN9" i="6"/>
  <c r="AJ9" i="7"/>
  <c r="AV9" i="7" s="1"/>
  <c r="BT9" i="7" s="1"/>
  <c r="EN108" i="6"/>
  <c r="AJ108" i="7"/>
  <c r="AV108" i="7" s="1"/>
  <c r="BT108" i="7" s="1"/>
  <c r="EN94" i="6"/>
  <c r="AJ94" i="7"/>
  <c r="AV94" i="7" s="1"/>
  <c r="BT94" i="7" s="1"/>
  <c r="EN106" i="6"/>
  <c r="AJ106" i="7"/>
  <c r="AV106" i="7" s="1"/>
  <c r="BT106" i="7" s="1"/>
  <c r="EN132" i="6"/>
  <c r="AJ132" i="7"/>
  <c r="AV132" i="7" s="1"/>
  <c r="BT132" i="7" s="1"/>
  <c r="EN43" i="6"/>
  <c r="AJ43" i="7"/>
  <c r="AV43" i="7" s="1"/>
  <c r="BT43" i="7" s="1"/>
  <c r="EN75" i="6"/>
  <c r="AJ75" i="7"/>
  <c r="AV75" i="7" s="1"/>
  <c r="BT75" i="7" s="1"/>
  <c r="EN98" i="6"/>
  <c r="AJ98" i="7"/>
  <c r="AV98" i="7" s="1"/>
  <c r="BT98" i="7" s="1"/>
  <c r="EN84" i="6"/>
  <c r="AJ84" i="7"/>
  <c r="AV84" i="7" s="1"/>
  <c r="BT84" i="7" s="1"/>
  <c r="EN139" i="6"/>
  <c r="AJ139" i="7"/>
  <c r="AV139" i="7" s="1"/>
  <c r="BT139" i="7" s="1"/>
  <c r="EN77" i="6"/>
  <c r="AJ77" i="7"/>
  <c r="AV77" i="7" s="1"/>
  <c r="BT77" i="7" s="1"/>
  <c r="EN20" i="6"/>
  <c r="AJ20" i="7"/>
  <c r="AV20" i="7" s="1"/>
  <c r="BT20" i="7" s="1"/>
  <c r="EN92" i="6"/>
  <c r="AJ92" i="7"/>
  <c r="AV92" i="7" s="1"/>
  <c r="BT92" i="7" s="1"/>
  <c r="EN36" i="6"/>
  <c r="AJ36" i="7"/>
  <c r="AV36" i="7" s="1"/>
  <c r="BT36" i="7" s="1"/>
  <c r="EH119" i="6"/>
  <c r="AD119" i="7"/>
  <c r="AP119" i="7" s="1"/>
  <c r="BN119" i="7" s="1"/>
  <c r="EH140" i="6"/>
  <c r="AD140" i="7"/>
  <c r="AP140" i="7" s="1"/>
  <c r="BN140" i="7" s="1"/>
  <c r="EH111" i="6"/>
  <c r="AD111" i="7"/>
  <c r="AP111" i="7" s="1"/>
  <c r="BN111" i="7" s="1"/>
  <c r="EH79" i="6"/>
  <c r="AD79" i="7"/>
  <c r="AP79" i="7" s="1"/>
  <c r="BN79" i="7" s="1"/>
  <c r="EH87" i="6"/>
  <c r="AD87" i="7"/>
  <c r="AP87" i="7" s="1"/>
  <c r="BN87" i="7" s="1"/>
  <c r="EH134" i="6"/>
  <c r="AD134" i="7"/>
  <c r="AP134" i="7" s="1"/>
  <c r="BN134" i="7" s="1"/>
  <c r="EH95" i="6"/>
  <c r="AD95" i="7"/>
  <c r="AP95" i="7" s="1"/>
  <c r="BN95" i="7" s="1"/>
  <c r="EH12" i="6"/>
  <c r="AD12" i="7"/>
  <c r="AP12" i="7" s="1"/>
  <c r="BN12" i="7" s="1"/>
  <c r="EH17" i="6"/>
  <c r="AD17" i="7"/>
  <c r="AP17" i="7" s="1"/>
  <c r="BN17" i="7" s="1"/>
  <c r="EH54" i="6"/>
  <c r="AD54" i="7"/>
  <c r="AP54" i="7" s="1"/>
  <c r="BN54" i="7" s="1"/>
  <c r="EO125" i="6"/>
  <c r="AK125" i="7"/>
  <c r="AW125" i="7" s="1"/>
  <c r="BU125" i="7" s="1"/>
  <c r="EO115" i="6"/>
  <c r="AK115" i="7"/>
  <c r="AW115" i="7" s="1"/>
  <c r="BU115" i="7" s="1"/>
  <c r="EO70" i="6"/>
  <c r="AK70" i="7"/>
  <c r="AW70" i="7" s="1"/>
  <c r="BU70" i="7" s="1"/>
  <c r="EO93" i="6"/>
  <c r="AK93" i="7"/>
  <c r="AW93" i="7" s="1"/>
  <c r="BU93" i="7" s="1"/>
  <c r="EO59" i="6"/>
  <c r="AK59" i="7"/>
  <c r="AW59" i="7" s="1"/>
  <c r="BU59" i="7" s="1"/>
  <c r="EO81" i="6"/>
  <c r="AK81" i="7"/>
  <c r="AW81" i="7" s="1"/>
  <c r="BU81" i="7" s="1"/>
  <c r="EO109" i="6"/>
  <c r="AK109" i="7"/>
  <c r="AW109" i="7" s="1"/>
  <c r="BU109" i="7" s="1"/>
  <c r="EO101" i="6"/>
  <c r="AK101" i="7"/>
  <c r="AW101" i="7" s="1"/>
  <c r="BU101" i="7" s="1"/>
  <c r="EO72" i="6"/>
  <c r="AK72" i="7"/>
  <c r="AW72" i="7" s="1"/>
  <c r="BU72" i="7" s="1"/>
  <c r="EO29" i="6"/>
  <c r="AK29" i="7"/>
  <c r="AW29" i="7" s="1"/>
  <c r="BU29" i="7" s="1"/>
  <c r="EO49" i="6"/>
  <c r="AK49" i="7"/>
  <c r="AW49" i="7" s="1"/>
  <c r="BU49" i="7" s="1"/>
  <c r="EO28" i="6"/>
  <c r="AK28" i="7"/>
  <c r="AW28" i="7" s="1"/>
  <c r="BU28" i="7" s="1"/>
  <c r="EO80" i="6"/>
  <c r="AK80" i="7"/>
  <c r="AW80" i="7" s="1"/>
  <c r="BU80" i="7" s="1"/>
  <c r="EO22" i="6"/>
  <c r="AK22" i="7"/>
  <c r="AW22" i="7" s="1"/>
  <c r="BU22" i="7" s="1"/>
  <c r="EO66" i="6"/>
  <c r="AK66" i="7"/>
  <c r="AW66" i="7" s="1"/>
  <c r="BU66" i="7" s="1"/>
  <c r="EO48" i="6"/>
  <c r="AK48" i="7"/>
  <c r="AW48" i="7" s="1"/>
  <c r="BU48" i="7" s="1"/>
  <c r="EO30" i="6"/>
  <c r="AK30" i="7"/>
  <c r="AW30" i="7" s="1"/>
  <c r="BU30" i="7" s="1"/>
  <c r="EJ94" i="6"/>
  <c r="AF94" i="7"/>
  <c r="AR94" i="7" s="1"/>
  <c r="BP94" i="7" s="1"/>
  <c r="EJ68" i="6"/>
  <c r="AF68" i="7"/>
  <c r="AR68" i="7" s="1"/>
  <c r="BP68" i="7" s="1"/>
  <c r="EJ76" i="6"/>
  <c r="AF76" i="7"/>
  <c r="AR76" i="7" s="1"/>
  <c r="BP76" i="7" s="1"/>
  <c r="EJ84" i="6"/>
  <c r="AF84" i="7"/>
  <c r="AR84" i="7" s="1"/>
  <c r="BP84" i="7" s="1"/>
  <c r="EJ112" i="6"/>
  <c r="AF112" i="7"/>
  <c r="AR112" i="7" s="1"/>
  <c r="BP112" i="7" s="1"/>
  <c r="EJ98" i="6"/>
  <c r="AF98" i="7"/>
  <c r="AR98" i="7" s="1"/>
  <c r="BP98" i="7" s="1"/>
  <c r="EJ125" i="6"/>
  <c r="AF125" i="7"/>
  <c r="AR125" i="7" s="1"/>
  <c r="BP125" i="7" s="1"/>
  <c r="EJ50" i="6"/>
  <c r="AF50" i="7"/>
  <c r="AR50" i="7" s="1"/>
  <c r="BP50" i="7" s="1"/>
  <c r="EJ8" i="6"/>
  <c r="AF8" i="7"/>
  <c r="AR8" i="7" s="1"/>
  <c r="BP8" i="7" s="1"/>
  <c r="EJ120" i="6"/>
  <c r="AF120" i="7"/>
  <c r="AR120" i="7" s="1"/>
  <c r="BP120" i="7" s="1"/>
  <c r="EJ21" i="6"/>
  <c r="AF21" i="7"/>
  <c r="AR21" i="7" s="1"/>
  <c r="BP21" i="7" s="1"/>
  <c r="EJ89" i="6"/>
  <c r="AF89" i="7"/>
  <c r="AR89" i="7" s="1"/>
  <c r="BP89" i="7" s="1"/>
  <c r="EJ85" i="6"/>
  <c r="AF85" i="7"/>
  <c r="AR85" i="7" s="1"/>
  <c r="BP85" i="7" s="1"/>
  <c r="EJ14" i="6"/>
  <c r="AF14" i="7"/>
  <c r="AR14" i="7" s="1"/>
  <c r="BP14" i="7" s="1"/>
  <c r="EJ49" i="6"/>
  <c r="AF49" i="7"/>
  <c r="AR49" i="7" s="1"/>
  <c r="BP49" i="7" s="1"/>
  <c r="EJ124" i="6"/>
  <c r="AF124" i="7"/>
  <c r="AR124" i="7" s="1"/>
  <c r="BP124" i="7" s="1"/>
  <c r="EJ138" i="6"/>
  <c r="AF138" i="7"/>
  <c r="AR138" i="7" s="1"/>
  <c r="BP138" i="7" s="1"/>
  <c r="EG116" i="6"/>
  <c r="AC116" i="7"/>
  <c r="AO116" i="7" s="1"/>
  <c r="BM116" i="7" s="1"/>
  <c r="EG44" i="6"/>
  <c r="AC44" i="7"/>
  <c r="AO44" i="7" s="1"/>
  <c r="BM44" i="7" s="1"/>
  <c r="EG113" i="6"/>
  <c r="AC113" i="7"/>
  <c r="AO113" i="7" s="1"/>
  <c r="BM113" i="7" s="1"/>
  <c r="EG32" i="6"/>
  <c r="AC32" i="7"/>
  <c r="AO32" i="7" s="1"/>
  <c r="BM32" i="7" s="1"/>
  <c r="EG107" i="6"/>
  <c r="AC107" i="7"/>
  <c r="AO107" i="7" s="1"/>
  <c r="BM107" i="7" s="1"/>
  <c r="EG14" i="6"/>
  <c r="AC14" i="7"/>
  <c r="AO14" i="7" s="1"/>
  <c r="BM14" i="7" s="1"/>
  <c r="EG118" i="6"/>
  <c r="AC118" i="7"/>
  <c r="AO118" i="7" s="1"/>
  <c r="BM118" i="7" s="1"/>
  <c r="EG60" i="6"/>
  <c r="AC60" i="7"/>
  <c r="AO60" i="7" s="1"/>
  <c r="BM60" i="7" s="1"/>
  <c r="EG122" i="6"/>
  <c r="AC122" i="7"/>
  <c r="AO122" i="7" s="1"/>
  <c r="BM122" i="7" s="1"/>
  <c r="EG63" i="6"/>
  <c r="AC63" i="7"/>
  <c r="AO63" i="7" s="1"/>
  <c r="BM63" i="7" s="1"/>
  <c r="EG7" i="6"/>
  <c r="AC7" i="7"/>
  <c r="AO7" i="7" s="1"/>
  <c r="BM7" i="7" s="1"/>
  <c r="EG49" i="6"/>
  <c r="AC49" i="7"/>
  <c r="AO49" i="7" s="1"/>
  <c r="BM49" i="7" s="1"/>
  <c r="EG81" i="6"/>
  <c r="AC81" i="7"/>
  <c r="AO81" i="7" s="1"/>
  <c r="BM81" i="7" s="1"/>
  <c r="EG82" i="6"/>
  <c r="AC82" i="7"/>
  <c r="AO82" i="7" s="1"/>
  <c r="BM82" i="7" s="1"/>
  <c r="EG72" i="6"/>
  <c r="AC72" i="7"/>
  <c r="AO72" i="7" s="1"/>
  <c r="BM72" i="7" s="1"/>
  <c r="EG21" i="6"/>
  <c r="AC21" i="7"/>
  <c r="AO21" i="7" s="1"/>
  <c r="BM21" i="7" s="1"/>
  <c r="EG18" i="6"/>
  <c r="AC18" i="7"/>
  <c r="AO18" i="7" s="1"/>
  <c r="BM18" i="7" s="1"/>
  <c r="EG33" i="6"/>
  <c r="AC33" i="7"/>
  <c r="AO33" i="7" s="1"/>
  <c r="BM33" i="7" s="1"/>
  <c r="EP53" i="6"/>
  <c r="AL53" i="7"/>
  <c r="AX53" i="7" s="1"/>
  <c r="BV53" i="7" s="1"/>
  <c r="EP107" i="6"/>
  <c r="AL107" i="7"/>
  <c r="AX107" i="7" s="1"/>
  <c r="BV107" i="7" s="1"/>
  <c r="EP29" i="6"/>
  <c r="AL29" i="7"/>
  <c r="AX29" i="7" s="1"/>
  <c r="BV29" i="7" s="1"/>
  <c r="EP62" i="6"/>
  <c r="AL62" i="7"/>
  <c r="AX62" i="7" s="1"/>
  <c r="BV62" i="7" s="1"/>
  <c r="EP119" i="6"/>
  <c r="AL119" i="7"/>
  <c r="AX119" i="7" s="1"/>
  <c r="BV119" i="7" s="1"/>
  <c r="EP129" i="6"/>
  <c r="AL129" i="7"/>
  <c r="AX129" i="7" s="1"/>
  <c r="BV129" i="7" s="1"/>
  <c r="EP6" i="6"/>
  <c r="AL6" i="7"/>
  <c r="AX6" i="7" s="1"/>
  <c r="BV6" i="7" s="1"/>
  <c r="EP15" i="6"/>
  <c r="AL15" i="7"/>
  <c r="AX15" i="7" s="1"/>
  <c r="BV15" i="7" s="1"/>
  <c r="EP9" i="6"/>
  <c r="AL9" i="7"/>
  <c r="AX9" i="7" s="1"/>
  <c r="BV9" i="7" s="1"/>
  <c r="EP98" i="6"/>
  <c r="AL98" i="7"/>
  <c r="AX98" i="7" s="1"/>
  <c r="BV98" i="7" s="1"/>
  <c r="EP30" i="6"/>
  <c r="AL30" i="7"/>
  <c r="AX30" i="7" s="1"/>
  <c r="BV30" i="7" s="1"/>
  <c r="EP17" i="6"/>
  <c r="AL17" i="7"/>
  <c r="AX17" i="7" s="1"/>
  <c r="BV17" i="7" s="1"/>
  <c r="EP128" i="6"/>
  <c r="AL128" i="7"/>
  <c r="AX128" i="7" s="1"/>
  <c r="BV128" i="7" s="1"/>
  <c r="EP71" i="6"/>
  <c r="AL71" i="7"/>
  <c r="AX71" i="7" s="1"/>
  <c r="BV71" i="7" s="1"/>
  <c r="EP92" i="6"/>
  <c r="AL92" i="7"/>
  <c r="AX92" i="7" s="1"/>
  <c r="BV92" i="7" s="1"/>
  <c r="EP41" i="6"/>
  <c r="AL41" i="7"/>
  <c r="AX41" i="7" s="1"/>
  <c r="BV41" i="7" s="1"/>
  <c r="EP10" i="6"/>
  <c r="AL10" i="7"/>
  <c r="AX10" i="7" s="1"/>
  <c r="BV10" i="7" s="1"/>
  <c r="EN88" i="6"/>
  <c r="AJ88" i="7"/>
  <c r="AV88" i="7" s="1"/>
  <c r="BT88" i="7" s="1"/>
  <c r="EN102" i="6"/>
  <c r="AJ102" i="7"/>
  <c r="AV102" i="7" s="1"/>
  <c r="BT102" i="7" s="1"/>
  <c r="EN53" i="6"/>
  <c r="AJ53" i="7"/>
  <c r="AV53" i="7" s="1"/>
  <c r="BT53" i="7" s="1"/>
  <c r="EN61" i="6"/>
  <c r="AJ61" i="7"/>
  <c r="AV61" i="7" s="1"/>
  <c r="BT61" i="7" s="1"/>
  <c r="EN45" i="6"/>
  <c r="AJ45" i="7"/>
  <c r="AV45" i="7" s="1"/>
  <c r="BT45" i="7" s="1"/>
  <c r="EN15" i="6"/>
  <c r="AJ15" i="7"/>
  <c r="AV15" i="7" s="1"/>
  <c r="BT15" i="7" s="1"/>
  <c r="EN78" i="6"/>
  <c r="AJ78" i="7"/>
  <c r="AV78" i="7" s="1"/>
  <c r="BT78" i="7" s="1"/>
  <c r="EN79" i="6"/>
  <c r="AJ79" i="7"/>
  <c r="AV79" i="7" s="1"/>
  <c r="BT79" i="7" s="1"/>
  <c r="EN7" i="6"/>
  <c r="AJ7" i="7"/>
  <c r="AV7" i="7" s="1"/>
  <c r="BT7" i="7" s="1"/>
  <c r="EN38" i="6"/>
  <c r="AJ38" i="7"/>
  <c r="AV38" i="7" s="1"/>
  <c r="BT38" i="7" s="1"/>
  <c r="EN33" i="6"/>
  <c r="AJ33" i="7"/>
  <c r="AV33" i="7" s="1"/>
  <c r="BT33" i="7" s="1"/>
  <c r="EN71" i="6"/>
  <c r="AJ71" i="7"/>
  <c r="AV71" i="7" s="1"/>
  <c r="BT71" i="7" s="1"/>
  <c r="EN58" i="6"/>
  <c r="AJ58" i="7"/>
  <c r="AV58" i="7" s="1"/>
  <c r="BT58" i="7" s="1"/>
  <c r="EN65" i="6"/>
  <c r="AJ65" i="7"/>
  <c r="AV65" i="7" s="1"/>
  <c r="BT65" i="7" s="1"/>
  <c r="EN5" i="6"/>
  <c r="AJ5" i="7"/>
  <c r="AV5" i="7" s="1"/>
  <c r="BT5" i="7" s="1"/>
  <c r="EN107" i="6"/>
  <c r="AJ107" i="7"/>
  <c r="AV107" i="7" s="1"/>
  <c r="BT107" i="7" s="1"/>
  <c r="EN63" i="6"/>
  <c r="AJ63" i="7"/>
  <c r="AV63" i="7" s="1"/>
  <c r="BT63" i="7" s="1"/>
  <c r="EH78" i="6"/>
  <c r="AD78" i="7"/>
  <c r="AP78" i="7" s="1"/>
  <c r="BN78" i="7" s="1"/>
  <c r="EH106" i="6"/>
  <c r="AD106" i="7"/>
  <c r="AP106" i="7" s="1"/>
  <c r="BN106" i="7" s="1"/>
  <c r="EH123" i="6"/>
  <c r="AD123" i="7"/>
  <c r="AP123" i="7" s="1"/>
  <c r="BN123" i="7" s="1"/>
  <c r="EH108" i="6"/>
  <c r="AD108" i="7"/>
  <c r="AP108" i="7" s="1"/>
  <c r="BN108" i="7" s="1"/>
  <c r="EH50" i="6"/>
  <c r="AD50" i="7"/>
  <c r="AP50" i="7" s="1"/>
  <c r="BN50" i="7" s="1"/>
  <c r="EH93" i="6"/>
  <c r="AD93" i="7"/>
  <c r="AP93" i="7" s="1"/>
  <c r="BN93" i="7" s="1"/>
  <c r="EH90" i="6"/>
  <c r="AD90" i="7"/>
  <c r="AP90" i="7" s="1"/>
  <c r="BN90" i="7" s="1"/>
  <c r="EH9" i="6"/>
  <c r="AD9" i="7"/>
  <c r="AP9" i="7" s="1"/>
  <c r="BN9" i="7" s="1"/>
  <c r="EH24" i="6"/>
  <c r="AD24" i="7"/>
  <c r="AP24" i="7" s="1"/>
  <c r="BN24" i="7" s="1"/>
  <c r="EH97" i="6"/>
  <c r="AD97" i="7"/>
  <c r="AP97" i="7" s="1"/>
  <c r="BN97" i="7" s="1"/>
  <c r="EH40" i="6"/>
  <c r="AD40" i="7"/>
  <c r="AP40" i="7" s="1"/>
  <c r="BN40" i="7" s="1"/>
  <c r="EH115" i="6"/>
  <c r="AD115" i="7"/>
  <c r="AP115" i="7" s="1"/>
  <c r="BN115" i="7" s="1"/>
  <c r="EH6" i="6"/>
  <c r="AD6" i="7"/>
  <c r="AP6" i="7" s="1"/>
  <c r="BN6" i="7" s="1"/>
  <c r="EH72" i="6"/>
  <c r="AD72" i="7"/>
  <c r="AP72" i="7" s="1"/>
  <c r="BN72" i="7" s="1"/>
  <c r="EH94" i="6"/>
  <c r="AD94" i="7"/>
  <c r="AP94" i="7" s="1"/>
  <c r="BN94" i="7" s="1"/>
  <c r="EH104" i="6"/>
  <c r="AD104" i="7"/>
  <c r="AP104" i="7" s="1"/>
  <c r="BN104" i="7" s="1"/>
  <c r="EH138" i="6"/>
  <c r="AD138" i="7"/>
  <c r="AP138" i="7" s="1"/>
  <c r="BN138" i="7" s="1"/>
  <c r="EI95" i="6"/>
  <c r="AE95" i="7"/>
  <c r="AQ95" i="7" s="1"/>
  <c r="BO95" i="7" s="1"/>
  <c r="EI54" i="6"/>
  <c r="AE54" i="7"/>
  <c r="AQ54" i="7" s="1"/>
  <c r="BO54" i="7" s="1"/>
  <c r="EI92" i="6"/>
  <c r="AE92" i="7"/>
  <c r="AQ92" i="7" s="1"/>
  <c r="BO92" i="7" s="1"/>
  <c r="EI79" i="6"/>
  <c r="AE79" i="7"/>
  <c r="AQ79" i="7" s="1"/>
  <c r="BO79" i="7" s="1"/>
  <c r="EI104" i="6"/>
  <c r="AE104" i="7"/>
  <c r="AQ104" i="7" s="1"/>
  <c r="BO104" i="7" s="1"/>
  <c r="EI118" i="6"/>
  <c r="AE118" i="7"/>
  <c r="AQ118" i="7" s="1"/>
  <c r="BO118" i="7" s="1"/>
  <c r="EI71" i="6"/>
  <c r="AE71" i="7"/>
  <c r="AQ71" i="7" s="1"/>
  <c r="BO71" i="7" s="1"/>
  <c r="EI60" i="6"/>
  <c r="AE60" i="7"/>
  <c r="AQ60" i="7" s="1"/>
  <c r="BO60" i="7" s="1"/>
  <c r="EI112" i="6"/>
  <c r="AE112" i="7"/>
  <c r="AQ112" i="7" s="1"/>
  <c r="BO112" i="7" s="1"/>
  <c r="EI141" i="6"/>
  <c r="AE141" i="7"/>
  <c r="AQ141" i="7" s="1"/>
  <c r="BO141" i="7" s="1"/>
  <c r="EI122" i="6"/>
  <c r="AE122" i="7"/>
  <c r="AQ122" i="7" s="1"/>
  <c r="BO122" i="7" s="1"/>
  <c r="EI25" i="6"/>
  <c r="AE25" i="7"/>
  <c r="AQ25" i="7" s="1"/>
  <c r="BO25" i="7" s="1"/>
  <c r="EI81" i="6"/>
  <c r="AE81" i="7"/>
  <c r="AQ81" i="7" s="1"/>
  <c r="BO81" i="7" s="1"/>
  <c r="EI110" i="6"/>
  <c r="AE110" i="7"/>
  <c r="AQ110" i="7" s="1"/>
  <c r="BO110" i="7" s="1"/>
  <c r="EI44" i="6"/>
  <c r="AE44" i="7"/>
  <c r="AQ44" i="7" s="1"/>
  <c r="BO44" i="7" s="1"/>
  <c r="EI76" i="6"/>
  <c r="AE76" i="7"/>
  <c r="AQ76" i="7" s="1"/>
  <c r="BO76" i="7" s="1"/>
  <c r="EI16" i="6"/>
  <c r="AE16" i="7"/>
  <c r="AQ16" i="7" s="1"/>
  <c r="BO16" i="7" s="1"/>
  <c r="EQ76" i="6"/>
  <c r="AM76" i="7"/>
  <c r="AY76" i="7" s="1"/>
  <c r="BW76" i="7" s="1"/>
  <c r="EQ33" i="6"/>
  <c r="AM33" i="7"/>
  <c r="AY33" i="7" s="1"/>
  <c r="BW33" i="7" s="1"/>
  <c r="EQ93" i="6"/>
  <c r="AM93" i="7"/>
  <c r="AY93" i="7" s="1"/>
  <c r="BW93" i="7" s="1"/>
  <c r="EQ131" i="6"/>
  <c r="AM131" i="7"/>
  <c r="AY131" i="7" s="1"/>
  <c r="BW131" i="7" s="1"/>
  <c r="EQ24" i="6"/>
  <c r="AM24" i="7"/>
  <c r="AY24" i="7" s="1"/>
  <c r="BW24" i="7" s="1"/>
  <c r="EQ27" i="6"/>
  <c r="AM27" i="7"/>
  <c r="AY27" i="7" s="1"/>
  <c r="BW27" i="7" s="1"/>
  <c r="EQ97" i="6"/>
  <c r="AM97" i="7"/>
  <c r="AY97" i="7" s="1"/>
  <c r="BW97" i="7" s="1"/>
  <c r="EQ59" i="6"/>
  <c r="AM59" i="7"/>
  <c r="AY59" i="7" s="1"/>
  <c r="BW59" i="7" s="1"/>
  <c r="EQ90" i="6"/>
  <c r="AM90" i="7"/>
  <c r="AY90" i="7" s="1"/>
  <c r="BW90" i="7" s="1"/>
  <c r="EQ25" i="6"/>
  <c r="AM25" i="7"/>
  <c r="AY25" i="7" s="1"/>
  <c r="BW25" i="7" s="1"/>
  <c r="EQ87" i="6"/>
  <c r="AM87" i="7"/>
  <c r="AY87" i="7" s="1"/>
  <c r="BW87" i="7" s="1"/>
  <c r="EQ36" i="6"/>
  <c r="AM36" i="7"/>
  <c r="AY36" i="7" s="1"/>
  <c r="BW36" i="7" s="1"/>
  <c r="EQ14" i="6"/>
  <c r="AM14" i="7"/>
  <c r="AY14" i="7" s="1"/>
  <c r="BW14" i="7" s="1"/>
  <c r="EQ137" i="6"/>
  <c r="AM137" i="7"/>
  <c r="AY137" i="7" s="1"/>
  <c r="BW137" i="7" s="1"/>
  <c r="EQ49" i="6"/>
  <c r="AM49" i="7"/>
  <c r="AY49" i="7" s="1"/>
  <c r="BW49" i="7" s="1"/>
  <c r="EQ37" i="6"/>
  <c r="AM37" i="7"/>
  <c r="AY37" i="7" s="1"/>
  <c r="BW37" i="7" s="1"/>
  <c r="EQ85" i="6"/>
  <c r="AM85" i="7"/>
  <c r="AY85" i="7" s="1"/>
  <c r="BW85" i="7" s="1"/>
  <c r="EM23" i="6"/>
  <c r="AI23" i="7"/>
  <c r="AU23" i="7" s="1"/>
  <c r="BS23" i="7" s="1"/>
  <c r="EM110" i="6"/>
  <c r="AI110" i="7"/>
  <c r="AU110" i="7" s="1"/>
  <c r="BS110" i="7" s="1"/>
  <c r="EM98" i="6"/>
  <c r="AI98" i="7"/>
  <c r="AU98" i="7" s="1"/>
  <c r="BS98" i="7" s="1"/>
  <c r="EM122" i="6"/>
  <c r="AI122" i="7"/>
  <c r="AU122" i="7" s="1"/>
  <c r="BS122" i="7" s="1"/>
  <c r="EM25" i="6"/>
  <c r="AI25" i="7"/>
  <c r="AU25" i="7" s="1"/>
  <c r="BS25" i="7" s="1"/>
  <c r="EM51" i="6"/>
  <c r="AI51" i="7"/>
  <c r="AU51" i="7" s="1"/>
  <c r="BS51" i="7" s="1"/>
  <c r="EM69" i="6"/>
  <c r="AI69" i="7"/>
  <c r="AU69" i="7" s="1"/>
  <c r="BS69" i="7" s="1"/>
  <c r="EM81" i="6"/>
  <c r="AI81" i="7"/>
  <c r="AU81" i="7" s="1"/>
  <c r="BS81" i="7" s="1"/>
  <c r="EM132" i="6"/>
  <c r="AI132" i="7"/>
  <c r="AU132" i="7" s="1"/>
  <c r="BS132" i="7" s="1"/>
  <c r="EM15" i="6"/>
  <c r="AI15" i="7"/>
  <c r="AU15" i="7" s="1"/>
  <c r="BS15" i="7" s="1"/>
  <c r="EM111" i="6"/>
  <c r="AI111" i="7"/>
  <c r="AU111" i="7" s="1"/>
  <c r="BS111" i="7" s="1"/>
  <c r="EM21" i="6"/>
  <c r="AI21" i="7"/>
  <c r="AU21" i="7" s="1"/>
  <c r="BS21" i="7" s="1"/>
  <c r="EM92" i="6"/>
  <c r="AI92" i="7"/>
  <c r="AU92" i="7" s="1"/>
  <c r="BS92" i="7" s="1"/>
  <c r="EM5" i="6"/>
  <c r="AI5" i="7"/>
  <c r="AU5" i="7" s="1"/>
  <c r="BS5" i="7" s="1"/>
  <c r="EM58" i="6"/>
  <c r="AI58" i="7"/>
  <c r="AU58" i="7" s="1"/>
  <c r="BS58" i="7" s="1"/>
  <c r="EM82" i="6"/>
  <c r="AI82" i="7"/>
  <c r="AU82" i="7" s="1"/>
  <c r="BS82" i="7" s="1"/>
  <c r="EM112" i="6"/>
  <c r="AI112" i="7"/>
  <c r="AU112" i="7" s="1"/>
  <c r="BS112" i="7" s="1"/>
  <c r="EM108" i="6"/>
  <c r="AI108" i="7"/>
  <c r="AU108" i="7" s="1"/>
  <c r="BS108" i="7" s="1"/>
  <c r="EL51" i="6"/>
  <c r="AH51" i="7"/>
  <c r="AT51" i="7" s="1"/>
  <c r="BR51" i="7" s="1"/>
  <c r="EL28" i="6"/>
  <c r="AH28" i="7"/>
  <c r="AT28" i="7" s="1"/>
  <c r="BR28" i="7" s="1"/>
  <c r="EL135" i="6"/>
  <c r="AH135" i="7"/>
  <c r="AT135" i="7" s="1"/>
  <c r="BR135" i="7" s="1"/>
  <c r="EL88" i="6"/>
  <c r="AH88" i="7"/>
  <c r="AT88" i="7" s="1"/>
  <c r="BR88" i="7" s="1"/>
  <c r="EL30" i="6"/>
  <c r="AH30" i="7"/>
  <c r="AT30" i="7" s="1"/>
  <c r="BR30" i="7" s="1"/>
  <c r="EL23" i="6"/>
  <c r="AH23" i="7"/>
  <c r="AT23" i="7" s="1"/>
  <c r="BR23" i="7" s="1"/>
  <c r="EL108" i="6"/>
  <c r="AH108" i="7"/>
  <c r="AT108" i="7" s="1"/>
  <c r="BR108" i="7" s="1"/>
  <c r="EL99" i="6"/>
  <c r="AH99" i="7"/>
  <c r="AT99" i="7" s="1"/>
  <c r="BR99" i="7" s="1"/>
  <c r="EL124" i="6"/>
  <c r="AH124" i="7"/>
  <c r="AT124" i="7" s="1"/>
  <c r="BR124" i="7" s="1"/>
  <c r="EL141" i="6"/>
  <c r="AH141" i="7"/>
  <c r="AT141" i="7" s="1"/>
  <c r="BR141" i="7" s="1"/>
  <c r="EL137" i="6"/>
  <c r="AH137" i="7"/>
  <c r="AT137" i="7" s="1"/>
  <c r="BR137" i="7" s="1"/>
  <c r="EL130" i="6"/>
  <c r="AH130" i="7"/>
  <c r="AT130" i="7" s="1"/>
  <c r="BR130" i="7" s="1"/>
  <c r="EL79" i="6"/>
  <c r="AH79" i="7"/>
  <c r="AT79" i="7" s="1"/>
  <c r="BR79" i="7" s="1"/>
  <c r="EL36" i="6"/>
  <c r="AH36" i="7"/>
  <c r="AT36" i="7" s="1"/>
  <c r="BR36" i="7" s="1"/>
  <c r="EL76" i="6"/>
  <c r="AH76" i="7"/>
  <c r="AT76" i="7" s="1"/>
  <c r="BR76" i="7" s="1"/>
  <c r="EL16" i="6"/>
  <c r="AH16" i="7"/>
  <c r="AT16" i="7" s="1"/>
  <c r="BR16" i="7" s="1"/>
  <c r="EL67" i="6"/>
  <c r="AH67" i="7"/>
  <c r="AT67" i="7" s="1"/>
  <c r="BR67" i="7" s="1"/>
  <c r="EK120" i="6"/>
  <c r="AG120" i="7"/>
  <c r="AS120" i="7" s="1"/>
  <c r="BQ120" i="7" s="1"/>
  <c r="EK89" i="6"/>
  <c r="AG89" i="7"/>
  <c r="AS89" i="7" s="1"/>
  <c r="BQ89" i="7" s="1"/>
  <c r="EK94" i="6"/>
  <c r="AG94" i="7"/>
  <c r="AS94" i="7" s="1"/>
  <c r="BQ94" i="7" s="1"/>
  <c r="EK41" i="6"/>
  <c r="AG41" i="7"/>
  <c r="AS41" i="7" s="1"/>
  <c r="BQ41" i="7" s="1"/>
  <c r="EK104" i="6"/>
  <c r="AG104" i="7"/>
  <c r="AS104" i="7" s="1"/>
  <c r="BQ104" i="7" s="1"/>
  <c r="EK98" i="6"/>
  <c r="AG98" i="7"/>
  <c r="AS98" i="7" s="1"/>
  <c r="BQ98" i="7" s="1"/>
  <c r="EK32" i="6"/>
  <c r="AG32" i="7"/>
  <c r="AS32" i="7" s="1"/>
  <c r="BQ32" i="7" s="1"/>
  <c r="EK85" i="6"/>
  <c r="AG85" i="7"/>
  <c r="AS85" i="7" s="1"/>
  <c r="BQ85" i="7" s="1"/>
  <c r="EK138" i="6"/>
  <c r="AG138" i="7"/>
  <c r="AS138" i="7" s="1"/>
  <c r="BQ138" i="7" s="1"/>
  <c r="EK54" i="6"/>
  <c r="AG54" i="7"/>
  <c r="AS54" i="7" s="1"/>
  <c r="BQ54" i="7" s="1"/>
  <c r="EK58" i="6"/>
  <c r="AG58" i="7"/>
  <c r="AS58" i="7" s="1"/>
  <c r="BQ58" i="7" s="1"/>
  <c r="EK10" i="6"/>
  <c r="AG10" i="7"/>
  <c r="AS10" i="7" s="1"/>
  <c r="BQ10" i="7" s="1"/>
  <c r="EK119" i="6"/>
  <c r="AG119" i="7"/>
  <c r="AS119" i="7" s="1"/>
  <c r="BQ119" i="7" s="1"/>
  <c r="EK50" i="6"/>
  <c r="AG50" i="7"/>
  <c r="AS50" i="7" s="1"/>
  <c r="BQ50" i="7" s="1"/>
  <c r="EK5" i="6"/>
  <c r="AG5" i="7"/>
  <c r="AS5" i="7" s="1"/>
  <c r="BQ5" i="7" s="1"/>
  <c r="EK37" i="6"/>
  <c r="AG37" i="7"/>
  <c r="AS37" i="7" s="1"/>
  <c r="BQ37" i="7" s="1"/>
  <c r="EK81" i="6"/>
  <c r="AG81" i="7"/>
  <c r="AS81" i="7" s="1"/>
  <c r="BQ81" i="7" s="1"/>
  <c r="ER128" i="6"/>
  <c r="AN128" i="7"/>
  <c r="AZ128" i="7" s="1"/>
  <c r="BX128" i="7" s="1"/>
  <c r="ER140" i="6"/>
  <c r="AN140" i="7"/>
  <c r="AZ140" i="7" s="1"/>
  <c r="BX140" i="7" s="1"/>
  <c r="ER127" i="6"/>
  <c r="AN127" i="7"/>
  <c r="AZ127" i="7" s="1"/>
  <c r="BX127" i="7" s="1"/>
  <c r="ER60" i="6"/>
  <c r="AN60" i="7"/>
  <c r="AZ60" i="7" s="1"/>
  <c r="BX60" i="7" s="1"/>
  <c r="ER130" i="6"/>
  <c r="AN130" i="7"/>
  <c r="AZ130" i="7" s="1"/>
  <c r="BX130" i="7" s="1"/>
  <c r="ER35" i="6"/>
  <c r="AN35" i="7"/>
  <c r="AZ35" i="7" s="1"/>
  <c r="BX35" i="7" s="1"/>
  <c r="ER74" i="6"/>
  <c r="AN74" i="7"/>
  <c r="AZ74" i="7" s="1"/>
  <c r="BX74" i="7" s="1"/>
  <c r="ER66" i="6"/>
  <c r="AN66" i="7"/>
  <c r="AZ66" i="7" s="1"/>
  <c r="BX66" i="7" s="1"/>
  <c r="ER84" i="6"/>
  <c r="AN84" i="7"/>
  <c r="AZ84" i="7" s="1"/>
  <c r="BX84" i="7" s="1"/>
  <c r="ER120" i="6"/>
  <c r="AN120" i="7"/>
  <c r="AZ120" i="7" s="1"/>
  <c r="BX120" i="7" s="1"/>
  <c r="ER78" i="6"/>
  <c r="AN78" i="7"/>
  <c r="AZ78" i="7" s="1"/>
  <c r="BX78" i="7" s="1"/>
  <c r="ER43" i="6"/>
  <c r="AN43" i="7"/>
  <c r="AZ43" i="7" s="1"/>
  <c r="BX43" i="7" s="1"/>
  <c r="ER133" i="6"/>
  <c r="AN133" i="7"/>
  <c r="AZ133" i="7" s="1"/>
  <c r="BX133" i="7" s="1"/>
  <c r="ER59" i="6"/>
  <c r="AN59" i="7"/>
  <c r="AZ59" i="7" s="1"/>
  <c r="BX59" i="7" s="1"/>
  <c r="ER88" i="6"/>
  <c r="AN88" i="7"/>
  <c r="AZ88" i="7" s="1"/>
  <c r="BX88" i="7" s="1"/>
  <c r="ER30" i="6"/>
  <c r="AN30" i="7"/>
  <c r="AZ30" i="7" s="1"/>
  <c r="BX30" i="7" s="1"/>
  <c r="ER48" i="6"/>
  <c r="AN48" i="7"/>
  <c r="AZ48" i="7" s="1"/>
  <c r="BX48" i="7" s="1"/>
  <c r="EH22" i="6"/>
  <c r="AD22" i="7"/>
  <c r="AP22" i="7" s="1"/>
  <c r="BN22" i="7" s="1"/>
  <c r="EH25" i="6"/>
  <c r="AD25" i="7"/>
  <c r="AP25" i="7" s="1"/>
  <c r="BN25" i="7" s="1"/>
  <c r="EH92" i="6"/>
  <c r="AD92" i="7"/>
  <c r="AP92" i="7" s="1"/>
  <c r="BN92" i="7" s="1"/>
  <c r="EH38" i="6"/>
  <c r="AD38" i="7"/>
  <c r="AP38" i="7" s="1"/>
  <c r="BN38" i="7" s="1"/>
  <c r="EH77" i="6"/>
  <c r="AD77" i="7"/>
  <c r="AP77" i="7" s="1"/>
  <c r="BN77" i="7" s="1"/>
  <c r="EH26" i="6"/>
  <c r="AD26" i="7"/>
  <c r="AP26" i="7" s="1"/>
  <c r="BN26" i="7" s="1"/>
  <c r="EH120" i="6"/>
  <c r="AD120" i="7"/>
  <c r="AP120" i="7" s="1"/>
  <c r="BN120" i="7" s="1"/>
  <c r="EI40" i="6"/>
  <c r="AE40" i="7"/>
  <c r="AQ40" i="7" s="1"/>
  <c r="BO40" i="7" s="1"/>
  <c r="EI30" i="6"/>
  <c r="AE30" i="7"/>
  <c r="AQ30" i="7" s="1"/>
  <c r="BO30" i="7" s="1"/>
  <c r="EI82" i="6"/>
  <c r="AE82" i="7"/>
  <c r="AQ82" i="7" s="1"/>
  <c r="BO82" i="7" s="1"/>
  <c r="EI108" i="6"/>
  <c r="AE108" i="7"/>
  <c r="AQ108" i="7" s="1"/>
  <c r="BO108" i="7" s="1"/>
  <c r="EI111" i="6"/>
  <c r="AE111" i="7"/>
  <c r="AQ111" i="7" s="1"/>
  <c r="BO111" i="7" s="1"/>
  <c r="EI113" i="6"/>
  <c r="AE113" i="7"/>
  <c r="AQ113" i="7" s="1"/>
  <c r="BO113" i="7" s="1"/>
  <c r="EI140" i="6"/>
  <c r="AE140" i="7"/>
  <c r="AQ140" i="7" s="1"/>
  <c r="BO140" i="7" s="1"/>
  <c r="EI26" i="6"/>
  <c r="AE26" i="7"/>
  <c r="AQ26" i="7" s="1"/>
  <c r="BO26" i="7" s="1"/>
  <c r="EI94" i="6"/>
  <c r="AE94" i="7"/>
  <c r="AQ94" i="7" s="1"/>
  <c r="BO94" i="7" s="1"/>
  <c r="EI49" i="6"/>
  <c r="AE49" i="7"/>
  <c r="AQ49" i="7" s="1"/>
  <c r="BO49" i="7" s="1"/>
  <c r="EI64" i="6"/>
  <c r="AE64" i="7"/>
  <c r="AQ64" i="7" s="1"/>
  <c r="BO64" i="7" s="1"/>
  <c r="EI139" i="6"/>
  <c r="AE139" i="7"/>
  <c r="AQ139" i="7" s="1"/>
  <c r="BO139" i="7" s="1"/>
  <c r="EI47" i="6"/>
  <c r="AE47" i="7"/>
  <c r="AQ47" i="7" s="1"/>
  <c r="BO47" i="7" s="1"/>
  <c r="EI128" i="6"/>
  <c r="AE128" i="7"/>
  <c r="AQ128" i="7" s="1"/>
  <c r="BO128" i="7" s="1"/>
  <c r="EI14" i="6"/>
  <c r="AE14" i="7"/>
  <c r="AQ14" i="7" s="1"/>
  <c r="BO14" i="7" s="1"/>
  <c r="EI31" i="6"/>
  <c r="AE31" i="7"/>
  <c r="AQ31" i="7" s="1"/>
  <c r="BO31" i="7" s="1"/>
  <c r="EI131" i="6"/>
  <c r="AE131" i="7"/>
  <c r="AQ131" i="7" s="1"/>
  <c r="BO131" i="7" s="1"/>
  <c r="EQ66" i="6"/>
  <c r="AM66" i="7"/>
  <c r="AY66" i="7" s="1"/>
  <c r="BW66" i="7" s="1"/>
  <c r="EQ32" i="6"/>
  <c r="AM32" i="7"/>
  <c r="AY32" i="7" s="1"/>
  <c r="BW32" i="7" s="1"/>
  <c r="EQ30" i="6"/>
  <c r="AM30" i="7"/>
  <c r="AY30" i="7" s="1"/>
  <c r="BW30" i="7" s="1"/>
  <c r="EQ100" i="6"/>
  <c r="AM100" i="7"/>
  <c r="AY100" i="7" s="1"/>
  <c r="BW100" i="7" s="1"/>
  <c r="EQ12" i="6"/>
  <c r="AM12" i="7"/>
  <c r="AY12" i="7" s="1"/>
  <c r="BW12" i="7" s="1"/>
  <c r="EQ88" i="6"/>
  <c r="AM88" i="7"/>
  <c r="AY88" i="7" s="1"/>
  <c r="BW88" i="7" s="1"/>
  <c r="EQ17" i="6"/>
  <c r="AM17" i="7"/>
  <c r="AY17" i="7" s="1"/>
  <c r="BW17" i="7" s="1"/>
  <c r="EQ31" i="6"/>
  <c r="AM31" i="7"/>
  <c r="AY31" i="7" s="1"/>
  <c r="BW31" i="7" s="1"/>
  <c r="EQ121" i="6"/>
  <c r="AM121" i="7"/>
  <c r="AY121" i="7" s="1"/>
  <c r="BW121" i="7" s="1"/>
  <c r="EQ120" i="6"/>
  <c r="AM120" i="7"/>
  <c r="AY120" i="7" s="1"/>
  <c r="BW120" i="7" s="1"/>
  <c r="EQ41" i="6"/>
  <c r="AM41" i="7"/>
  <c r="AY41" i="7" s="1"/>
  <c r="BW41" i="7" s="1"/>
  <c r="EQ5" i="6"/>
  <c r="AM5" i="7"/>
  <c r="AY5" i="7" s="1"/>
  <c r="BW5" i="7" s="1"/>
  <c r="EQ136" i="6"/>
  <c r="AM136" i="7"/>
  <c r="AY136" i="7" s="1"/>
  <c r="BW136" i="7" s="1"/>
  <c r="EQ133" i="6"/>
  <c r="AM133" i="7"/>
  <c r="AY133" i="7" s="1"/>
  <c r="BW133" i="7" s="1"/>
  <c r="EQ18" i="6"/>
  <c r="AM18" i="7"/>
  <c r="AY18" i="7" s="1"/>
  <c r="BW18" i="7" s="1"/>
  <c r="EQ13" i="6"/>
  <c r="AM13" i="7"/>
  <c r="AY13" i="7" s="1"/>
  <c r="BW13" i="7" s="1"/>
  <c r="EQ21" i="6"/>
  <c r="AM21" i="7"/>
  <c r="AY21" i="7" s="1"/>
  <c r="BW21" i="7" s="1"/>
  <c r="EM87" i="6"/>
  <c r="AI87" i="7"/>
  <c r="AU87" i="7" s="1"/>
  <c r="BS87" i="7" s="1"/>
  <c r="EM131" i="6"/>
  <c r="AI131" i="7"/>
  <c r="AU131" i="7" s="1"/>
  <c r="BS131" i="7" s="1"/>
  <c r="EM135" i="6"/>
  <c r="AI135" i="7"/>
  <c r="AU135" i="7" s="1"/>
  <c r="BS135" i="7" s="1"/>
  <c r="EM48" i="6"/>
  <c r="AI48" i="7"/>
  <c r="AU48" i="7" s="1"/>
  <c r="BS48" i="7" s="1"/>
  <c r="EM126" i="6"/>
  <c r="AI126" i="7"/>
  <c r="AU126" i="7" s="1"/>
  <c r="BS126" i="7" s="1"/>
  <c r="EM102" i="6"/>
  <c r="AI102" i="7"/>
  <c r="AU102" i="7" s="1"/>
  <c r="BS102" i="7" s="1"/>
  <c r="EM62" i="6"/>
  <c r="AI62" i="7"/>
  <c r="AU62" i="7" s="1"/>
  <c r="BS62" i="7" s="1"/>
  <c r="EM13" i="6"/>
  <c r="AI13" i="7"/>
  <c r="AU13" i="7" s="1"/>
  <c r="BS13" i="7" s="1"/>
  <c r="EM77" i="6"/>
  <c r="AI77" i="7"/>
  <c r="AU77" i="7" s="1"/>
  <c r="BS77" i="7" s="1"/>
  <c r="EM127" i="6"/>
  <c r="AI127" i="7"/>
  <c r="AU127" i="7" s="1"/>
  <c r="BS127" i="7" s="1"/>
  <c r="EM36" i="6"/>
  <c r="AI36" i="7"/>
  <c r="AU36" i="7" s="1"/>
  <c r="BS36" i="7" s="1"/>
  <c r="EM121" i="6"/>
  <c r="AI121" i="7"/>
  <c r="AU121" i="7" s="1"/>
  <c r="BS121" i="7" s="1"/>
  <c r="EM95" i="6"/>
  <c r="AI95" i="7"/>
  <c r="AU95" i="7" s="1"/>
  <c r="BS95" i="7" s="1"/>
  <c r="EM115" i="6"/>
  <c r="AI115" i="7"/>
  <c r="AU115" i="7" s="1"/>
  <c r="BS115" i="7" s="1"/>
  <c r="EM29" i="6"/>
  <c r="AI29" i="7"/>
  <c r="AU29" i="7" s="1"/>
  <c r="BS29" i="7" s="1"/>
  <c r="EM34" i="6"/>
  <c r="AI34" i="7"/>
  <c r="AU34" i="7" s="1"/>
  <c r="BS34" i="7" s="1"/>
  <c r="EM104" i="6"/>
  <c r="AI104" i="7"/>
  <c r="AU104" i="7" s="1"/>
  <c r="BS104" i="7" s="1"/>
  <c r="EL54" i="6"/>
  <c r="AH54" i="7"/>
  <c r="AT54" i="7" s="1"/>
  <c r="BR54" i="7" s="1"/>
  <c r="EL123" i="6"/>
  <c r="AH123" i="7"/>
  <c r="AT123" i="7" s="1"/>
  <c r="BR123" i="7" s="1"/>
  <c r="EL60" i="6"/>
  <c r="AH60" i="7"/>
  <c r="AT60" i="7" s="1"/>
  <c r="BR60" i="7" s="1"/>
  <c r="EL75" i="6"/>
  <c r="AH75" i="7"/>
  <c r="AT75" i="7" s="1"/>
  <c r="BR75" i="7" s="1"/>
  <c r="EL109" i="6"/>
  <c r="AH109" i="7"/>
  <c r="AT109" i="7" s="1"/>
  <c r="BR109" i="7" s="1"/>
  <c r="EL26" i="6"/>
  <c r="AH26" i="7"/>
  <c r="AT26" i="7" s="1"/>
  <c r="BR26" i="7" s="1"/>
  <c r="EL104" i="6"/>
  <c r="AH104" i="7"/>
  <c r="AT104" i="7" s="1"/>
  <c r="BR104" i="7" s="1"/>
  <c r="EL19" i="6"/>
  <c r="AH19" i="7"/>
  <c r="AT19" i="7" s="1"/>
  <c r="BR19" i="7" s="1"/>
  <c r="EL48" i="6"/>
  <c r="AH48" i="7"/>
  <c r="AT48" i="7" s="1"/>
  <c r="BR48" i="7" s="1"/>
  <c r="EL33" i="6"/>
  <c r="AH33" i="7"/>
  <c r="AT33" i="7" s="1"/>
  <c r="BR33" i="7" s="1"/>
  <c r="EL65" i="6"/>
  <c r="AH65" i="7"/>
  <c r="AT65" i="7" s="1"/>
  <c r="BR65" i="7" s="1"/>
  <c r="EL100" i="6"/>
  <c r="AH100" i="7"/>
  <c r="AT100" i="7" s="1"/>
  <c r="BR100" i="7" s="1"/>
  <c r="EL89" i="6"/>
  <c r="AH89" i="7"/>
  <c r="AT89" i="7" s="1"/>
  <c r="BR89" i="7" s="1"/>
  <c r="EL53" i="6"/>
  <c r="AH53" i="7"/>
  <c r="AT53" i="7" s="1"/>
  <c r="BR53" i="7" s="1"/>
  <c r="EL10" i="6"/>
  <c r="AH10" i="7"/>
  <c r="AT10" i="7" s="1"/>
  <c r="BR10" i="7" s="1"/>
  <c r="EL66" i="6"/>
  <c r="AH66" i="7"/>
  <c r="AT66" i="7" s="1"/>
  <c r="BR66" i="7" s="1"/>
  <c r="EL31" i="6"/>
  <c r="AH31" i="7"/>
  <c r="AT31" i="7" s="1"/>
  <c r="BR31" i="7" s="1"/>
  <c r="EL58" i="6"/>
  <c r="AH58" i="7"/>
  <c r="AT58" i="7" s="1"/>
  <c r="BR58" i="7" s="1"/>
  <c r="EK103" i="6"/>
  <c r="AG103" i="7"/>
  <c r="AS103" i="7" s="1"/>
  <c r="BQ103" i="7" s="1"/>
  <c r="EK66" i="6"/>
  <c r="AG66" i="7"/>
  <c r="AS66" i="7" s="1"/>
  <c r="BQ66" i="7" s="1"/>
  <c r="EK140" i="6"/>
  <c r="AG140" i="7"/>
  <c r="AS140" i="7" s="1"/>
  <c r="BQ140" i="7" s="1"/>
  <c r="EK7" i="6"/>
  <c r="AG7" i="7"/>
  <c r="AS7" i="7" s="1"/>
  <c r="BQ7" i="7" s="1"/>
  <c r="EK92" i="6"/>
  <c r="AG92" i="7"/>
  <c r="AS92" i="7" s="1"/>
  <c r="BQ92" i="7" s="1"/>
  <c r="EK74" i="6"/>
  <c r="AG74" i="7"/>
  <c r="AS74" i="7" s="1"/>
  <c r="BQ74" i="7" s="1"/>
  <c r="EK9" i="6"/>
  <c r="AG9" i="7"/>
  <c r="AS9" i="7" s="1"/>
  <c r="BQ9" i="7" s="1"/>
  <c r="EK51" i="6"/>
  <c r="AG51" i="7"/>
  <c r="AS51" i="7" s="1"/>
  <c r="BQ51" i="7" s="1"/>
  <c r="EK129" i="6"/>
  <c r="AG129" i="7"/>
  <c r="AS129" i="7" s="1"/>
  <c r="BQ129" i="7" s="1"/>
  <c r="EK56" i="6"/>
  <c r="AG56" i="7"/>
  <c r="AS56" i="7" s="1"/>
  <c r="BQ56" i="7" s="1"/>
  <c r="EK63" i="6"/>
  <c r="AG63" i="7"/>
  <c r="AS63" i="7" s="1"/>
  <c r="BQ63" i="7" s="1"/>
  <c r="EK68" i="6"/>
  <c r="AG68" i="7"/>
  <c r="AS68" i="7" s="1"/>
  <c r="BQ68" i="7" s="1"/>
  <c r="EK62" i="6"/>
  <c r="AG62" i="7"/>
  <c r="AS62" i="7" s="1"/>
  <c r="BQ62" i="7" s="1"/>
  <c r="EK122" i="6"/>
  <c r="AG122" i="7"/>
  <c r="AS122" i="7" s="1"/>
  <c r="BQ122" i="7" s="1"/>
  <c r="EK99" i="6"/>
  <c r="AG99" i="7"/>
  <c r="AS99" i="7" s="1"/>
  <c r="BQ99" i="7" s="1"/>
  <c r="EK124" i="6"/>
  <c r="AG124" i="7"/>
  <c r="AS124" i="7" s="1"/>
  <c r="BQ124" i="7" s="1"/>
  <c r="EK33" i="6"/>
  <c r="AG33" i="7"/>
  <c r="AS33" i="7" s="1"/>
  <c r="BQ33" i="7" s="1"/>
  <c r="ER110" i="6"/>
  <c r="AN110" i="7"/>
  <c r="AZ110" i="7" s="1"/>
  <c r="BX110" i="7" s="1"/>
  <c r="ER69" i="6"/>
  <c r="AN69" i="7"/>
  <c r="AZ69" i="7" s="1"/>
  <c r="BX69" i="7" s="1"/>
  <c r="ER11" i="6"/>
  <c r="AN11" i="7"/>
  <c r="AZ11" i="7" s="1"/>
  <c r="BX11" i="7" s="1"/>
  <c r="ER40" i="6"/>
  <c r="AN40" i="7"/>
  <c r="AZ40" i="7" s="1"/>
  <c r="BX40" i="7" s="1"/>
  <c r="ER118" i="6"/>
  <c r="AN118" i="7"/>
  <c r="AZ118" i="7" s="1"/>
  <c r="BX118" i="7" s="1"/>
  <c r="ER131" i="6"/>
  <c r="AN131" i="7"/>
  <c r="AZ131" i="7" s="1"/>
  <c r="BX131" i="7" s="1"/>
  <c r="ER55" i="6"/>
  <c r="AN55" i="7"/>
  <c r="AZ55" i="7" s="1"/>
  <c r="BX55" i="7" s="1"/>
  <c r="ER7" i="6"/>
  <c r="AN7" i="7"/>
  <c r="AZ7" i="7" s="1"/>
  <c r="BX7" i="7" s="1"/>
  <c r="ER71" i="6"/>
  <c r="AN71" i="7"/>
  <c r="AZ71" i="7" s="1"/>
  <c r="BX71" i="7" s="1"/>
  <c r="ER90" i="6"/>
  <c r="AN90" i="7"/>
  <c r="AZ90" i="7" s="1"/>
  <c r="BX90" i="7" s="1"/>
  <c r="ER73" i="6"/>
  <c r="AN73" i="7"/>
  <c r="AZ73" i="7" s="1"/>
  <c r="BX73" i="7" s="1"/>
  <c r="ER136" i="6"/>
  <c r="AN136" i="7"/>
  <c r="AZ136" i="7" s="1"/>
  <c r="BX136" i="7" s="1"/>
  <c r="ER121" i="6"/>
  <c r="AN121" i="7"/>
  <c r="AZ121" i="7" s="1"/>
  <c r="BX121" i="7" s="1"/>
  <c r="ER51" i="6"/>
  <c r="AN51" i="7"/>
  <c r="AZ51" i="7" s="1"/>
  <c r="BX51" i="7" s="1"/>
  <c r="ER53" i="6"/>
  <c r="AN53" i="7"/>
  <c r="AZ53" i="7" s="1"/>
  <c r="BX53" i="7" s="1"/>
  <c r="ER6" i="6"/>
  <c r="AN6" i="7"/>
  <c r="AZ6" i="7" s="1"/>
  <c r="BX6" i="7" s="1"/>
  <c r="ER50" i="6"/>
  <c r="AN50" i="7"/>
  <c r="AZ50" i="7" s="1"/>
  <c r="BX50" i="7" s="1"/>
  <c r="EH43" i="6"/>
  <c r="AD43" i="7"/>
  <c r="AP43" i="7" s="1"/>
  <c r="BN43" i="7" s="1"/>
  <c r="EH127" i="6"/>
  <c r="AD127" i="7"/>
  <c r="AP127" i="7" s="1"/>
  <c r="BN127" i="7" s="1"/>
  <c r="EH136" i="6"/>
  <c r="AD136" i="7"/>
  <c r="AP136" i="7" s="1"/>
  <c r="BN136" i="7" s="1"/>
  <c r="EH59" i="6"/>
  <c r="AD59" i="7"/>
  <c r="AP59" i="7" s="1"/>
  <c r="BN59" i="7" s="1"/>
  <c r="EH29" i="6"/>
  <c r="AD29" i="7"/>
  <c r="AP29" i="7" s="1"/>
  <c r="BN29" i="7" s="1"/>
  <c r="EH5" i="6"/>
  <c r="AD5" i="7"/>
  <c r="AP5" i="7" s="1"/>
  <c r="EH128" i="6"/>
  <c r="AD128" i="7"/>
  <c r="AP128" i="7" s="1"/>
  <c r="BN128" i="7" s="1"/>
  <c r="EH113" i="6"/>
  <c r="AD113" i="7"/>
  <c r="AP113" i="7" s="1"/>
  <c r="BN113" i="7" s="1"/>
  <c r="EI134" i="6"/>
  <c r="AE134" i="7"/>
  <c r="AQ134" i="7" s="1"/>
  <c r="BO134" i="7" s="1"/>
  <c r="EI22" i="6"/>
  <c r="AE22" i="7"/>
  <c r="AQ22" i="7" s="1"/>
  <c r="BO22" i="7" s="1"/>
  <c r="EI138" i="6"/>
  <c r="AE138" i="7"/>
  <c r="AQ138" i="7" s="1"/>
  <c r="BO138" i="7" s="1"/>
  <c r="EI117" i="6"/>
  <c r="AE117" i="7"/>
  <c r="AQ117" i="7" s="1"/>
  <c r="BO117" i="7" s="1"/>
  <c r="EI99" i="6"/>
  <c r="AE99" i="7"/>
  <c r="AQ99" i="7" s="1"/>
  <c r="BO99" i="7" s="1"/>
  <c r="EI80" i="6"/>
  <c r="AE80" i="7"/>
  <c r="AQ80" i="7" s="1"/>
  <c r="BO80" i="7" s="1"/>
  <c r="EI46" i="6"/>
  <c r="AE46" i="7"/>
  <c r="AQ46" i="7" s="1"/>
  <c r="BO46" i="7" s="1"/>
  <c r="EI10" i="6"/>
  <c r="AE10" i="7"/>
  <c r="AQ10" i="7" s="1"/>
  <c r="BO10" i="7" s="1"/>
  <c r="EI19" i="6"/>
  <c r="AE19" i="7"/>
  <c r="AQ19" i="7" s="1"/>
  <c r="BO19" i="7" s="1"/>
  <c r="EI106" i="6"/>
  <c r="AE106" i="7"/>
  <c r="AQ106" i="7" s="1"/>
  <c r="BO106" i="7" s="1"/>
  <c r="EI45" i="6"/>
  <c r="AE45" i="7"/>
  <c r="AQ45" i="7" s="1"/>
  <c r="BO45" i="7" s="1"/>
  <c r="EI121" i="6"/>
  <c r="AE121" i="7"/>
  <c r="AQ121" i="7" s="1"/>
  <c r="BO121" i="7" s="1"/>
  <c r="EI90" i="6"/>
  <c r="AE90" i="7"/>
  <c r="AQ90" i="7" s="1"/>
  <c r="BO90" i="7" s="1"/>
  <c r="EI101" i="6"/>
  <c r="AE101" i="7"/>
  <c r="AQ101" i="7" s="1"/>
  <c r="BO101" i="7" s="1"/>
  <c r="EI97" i="6"/>
  <c r="AE97" i="7"/>
  <c r="AQ97" i="7" s="1"/>
  <c r="BO97" i="7" s="1"/>
  <c r="EI20" i="6"/>
  <c r="AE20" i="7"/>
  <c r="AQ20" i="7" s="1"/>
  <c r="BO20" i="7" s="1"/>
  <c r="EI109" i="6"/>
  <c r="AE109" i="7"/>
  <c r="AQ109" i="7" s="1"/>
  <c r="BO109" i="7" s="1"/>
  <c r="EQ74" i="6"/>
  <c r="AM74" i="7"/>
  <c r="AY74" i="7" s="1"/>
  <c r="BW74" i="7" s="1"/>
  <c r="EQ118" i="6"/>
  <c r="AM118" i="7"/>
  <c r="AY118" i="7" s="1"/>
  <c r="BW118" i="7" s="1"/>
  <c r="EQ98" i="6"/>
  <c r="AM98" i="7"/>
  <c r="AY98" i="7" s="1"/>
  <c r="BW98" i="7" s="1"/>
  <c r="EQ79" i="6"/>
  <c r="AM79" i="7"/>
  <c r="AY79" i="7" s="1"/>
  <c r="BW79" i="7" s="1"/>
  <c r="EQ69" i="6"/>
  <c r="AM69" i="7"/>
  <c r="AY69" i="7" s="1"/>
  <c r="BW69" i="7" s="1"/>
  <c r="EQ117" i="6"/>
  <c r="AM117" i="7"/>
  <c r="AY117" i="7" s="1"/>
  <c r="BW117" i="7" s="1"/>
  <c r="EQ15" i="6"/>
  <c r="AM15" i="7"/>
  <c r="AY15" i="7" s="1"/>
  <c r="BW15" i="7" s="1"/>
  <c r="EQ71" i="6"/>
  <c r="AM71" i="7"/>
  <c r="AY71" i="7" s="1"/>
  <c r="BW71" i="7" s="1"/>
  <c r="EQ84" i="6"/>
  <c r="AM84" i="7"/>
  <c r="AY84" i="7" s="1"/>
  <c r="BW84" i="7" s="1"/>
  <c r="EQ106" i="6"/>
  <c r="AM106" i="7"/>
  <c r="AY106" i="7" s="1"/>
  <c r="BW106" i="7" s="1"/>
  <c r="EQ16" i="6"/>
  <c r="AM16" i="7"/>
  <c r="AY16" i="7" s="1"/>
  <c r="BW16" i="7" s="1"/>
  <c r="EQ86" i="6"/>
  <c r="AM86" i="7"/>
  <c r="AY86" i="7" s="1"/>
  <c r="BW86" i="7" s="1"/>
  <c r="EQ132" i="6"/>
  <c r="AM132" i="7"/>
  <c r="AY132" i="7" s="1"/>
  <c r="BW132" i="7" s="1"/>
  <c r="EQ19" i="6"/>
  <c r="AM19" i="7"/>
  <c r="AY19" i="7" s="1"/>
  <c r="BW19" i="7" s="1"/>
  <c r="EQ139" i="6"/>
  <c r="AM139" i="7"/>
  <c r="AY139" i="7" s="1"/>
  <c r="BW139" i="7" s="1"/>
  <c r="EQ114" i="6"/>
  <c r="AM114" i="7"/>
  <c r="AY114" i="7" s="1"/>
  <c r="BW114" i="7" s="1"/>
  <c r="EQ111" i="6"/>
  <c r="AM111" i="7"/>
  <c r="AY111" i="7" s="1"/>
  <c r="BW111" i="7" s="1"/>
  <c r="EM128" i="6"/>
  <c r="AI128" i="7"/>
  <c r="AU128" i="7" s="1"/>
  <c r="BS128" i="7" s="1"/>
  <c r="EM28" i="6"/>
  <c r="AI28" i="7"/>
  <c r="AU28" i="7" s="1"/>
  <c r="BS28" i="7" s="1"/>
  <c r="EM27" i="6"/>
  <c r="AI27" i="7"/>
  <c r="AU27" i="7" s="1"/>
  <c r="BS27" i="7" s="1"/>
  <c r="EM57" i="6"/>
  <c r="AI57" i="7"/>
  <c r="AU57" i="7" s="1"/>
  <c r="BS57" i="7" s="1"/>
  <c r="EM116" i="6"/>
  <c r="AI116" i="7"/>
  <c r="AU116" i="7" s="1"/>
  <c r="BS116" i="7" s="1"/>
  <c r="EM101" i="6"/>
  <c r="AI101" i="7"/>
  <c r="AU101" i="7" s="1"/>
  <c r="BS101" i="7" s="1"/>
  <c r="EM49" i="6"/>
  <c r="AI49" i="7"/>
  <c r="AU49" i="7" s="1"/>
  <c r="BS49" i="7" s="1"/>
  <c r="EM26" i="6"/>
  <c r="AI26" i="7"/>
  <c r="AU26" i="7" s="1"/>
  <c r="BS26" i="7" s="1"/>
  <c r="EM114" i="6"/>
  <c r="AI114" i="7"/>
  <c r="AU114" i="7" s="1"/>
  <c r="BS114" i="7" s="1"/>
  <c r="EM74" i="6"/>
  <c r="AI74" i="7"/>
  <c r="AU74" i="7" s="1"/>
  <c r="BS74" i="7" s="1"/>
  <c r="EM137" i="6"/>
  <c r="AI137" i="7"/>
  <c r="AU137" i="7" s="1"/>
  <c r="BS137" i="7" s="1"/>
  <c r="EM125" i="6"/>
  <c r="AI125" i="7"/>
  <c r="AU125" i="7" s="1"/>
  <c r="BS125" i="7" s="1"/>
  <c r="EM47" i="6"/>
  <c r="AI47" i="7"/>
  <c r="AU47" i="7" s="1"/>
  <c r="BS47" i="7" s="1"/>
  <c r="EM105" i="6"/>
  <c r="AI105" i="7"/>
  <c r="AU105" i="7" s="1"/>
  <c r="BS105" i="7" s="1"/>
  <c r="EM78" i="6"/>
  <c r="AI78" i="7"/>
  <c r="AU78" i="7" s="1"/>
  <c r="BS78" i="7" s="1"/>
  <c r="EM55" i="6"/>
  <c r="AI55" i="7"/>
  <c r="AU55" i="7" s="1"/>
  <c r="BS55" i="7" s="1"/>
  <c r="EM97" i="6"/>
  <c r="AI97" i="7"/>
  <c r="AU97" i="7" s="1"/>
  <c r="BS97" i="7" s="1"/>
  <c r="EL90" i="6"/>
  <c r="AH90" i="7"/>
  <c r="AT90" i="7" s="1"/>
  <c r="BR90" i="7" s="1"/>
  <c r="EL113" i="6"/>
  <c r="AH113" i="7"/>
  <c r="AT113" i="7" s="1"/>
  <c r="BR113" i="7" s="1"/>
  <c r="EL40" i="6"/>
  <c r="AH40" i="7"/>
  <c r="AT40" i="7" s="1"/>
  <c r="BR40" i="7" s="1"/>
  <c r="EL57" i="6"/>
  <c r="AH57" i="7"/>
  <c r="AT57" i="7" s="1"/>
  <c r="BR57" i="7" s="1"/>
  <c r="EL102" i="6"/>
  <c r="AH102" i="7"/>
  <c r="AT102" i="7" s="1"/>
  <c r="BR102" i="7" s="1"/>
  <c r="EL32" i="6"/>
  <c r="AH32" i="7"/>
  <c r="AT32" i="7" s="1"/>
  <c r="BR32" i="7" s="1"/>
  <c r="EL70" i="6"/>
  <c r="AH70" i="7"/>
  <c r="AT70" i="7" s="1"/>
  <c r="BR70" i="7" s="1"/>
  <c r="EL101" i="6"/>
  <c r="AH101" i="7"/>
  <c r="AT101" i="7" s="1"/>
  <c r="BR101" i="7" s="1"/>
  <c r="EL37" i="6"/>
  <c r="AH37" i="7"/>
  <c r="AT37" i="7" s="1"/>
  <c r="BR37" i="7" s="1"/>
  <c r="EL43" i="6"/>
  <c r="AH43" i="7"/>
  <c r="AT43" i="7" s="1"/>
  <c r="BR43" i="7" s="1"/>
  <c r="EL72" i="6"/>
  <c r="AH72" i="7"/>
  <c r="AT72" i="7" s="1"/>
  <c r="BR72" i="7" s="1"/>
  <c r="EL86" i="6"/>
  <c r="AH86" i="7"/>
  <c r="AT86" i="7" s="1"/>
  <c r="BR86" i="7" s="1"/>
  <c r="EL71" i="6"/>
  <c r="AH71" i="7"/>
  <c r="AT71" i="7" s="1"/>
  <c r="BR71" i="7" s="1"/>
  <c r="EL12" i="6"/>
  <c r="AH12" i="7"/>
  <c r="AT12" i="7" s="1"/>
  <c r="BR12" i="7" s="1"/>
  <c r="EL110" i="6"/>
  <c r="AH110" i="7"/>
  <c r="AT110" i="7" s="1"/>
  <c r="BR110" i="7" s="1"/>
  <c r="EL38" i="6"/>
  <c r="AH38" i="7"/>
  <c r="AT38" i="7" s="1"/>
  <c r="BR38" i="7" s="1"/>
  <c r="EL17" i="6"/>
  <c r="AH17" i="7"/>
  <c r="AT17" i="7" s="1"/>
  <c r="BR17" i="7" s="1"/>
  <c r="EK69" i="6"/>
  <c r="AG69" i="7"/>
  <c r="AS69" i="7" s="1"/>
  <c r="BQ69" i="7" s="1"/>
  <c r="EK28" i="6"/>
  <c r="AG28" i="7"/>
  <c r="AS28" i="7" s="1"/>
  <c r="BQ28" i="7" s="1"/>
  <c r="EK13" i="6"/>
  <c r="AG13" i="7"/>
  <c r="AS13" i="7" s="1"/>
  <c r="BQ13" i="7" s="1"/>
  <c r="EK110" i="6"/>
  <c r="AG110" i="7"/>
  <c r="AS110" i="7" s="1"/>
  <c r="BQ110" i="7" s="1"/>
  <c r="EK55" i="6"/>
  <c r="AG55" i="7"/>
  <c r="AS55" i="7" s="1"/>
  <c r="BQ55" i="7" s="1"/>
  <c r="EK134" i="6"/>
  <c r="AG134" i="7"/>
  <c r="AS134" i="7" s="1"/>
  <c r="BQ134" i="7" s="1"/>
  <c r="EK80" i="6"/>
  <c r="AG80" i="7"/>
  <c r="AS80" i="7" s="1"/>
  <c r="BQ80" i="7" s="1"/>
  <c r="EK136" i="6"/>
  <c r="AG136" i="7"/>
  <c r="AS136" i="7" s="1"/>
  <c r="BQ136" i="7" s="1"/>
  <c r="EK26" i="6"/>
  <c r="AG26" i="7"/>
  <c r="AS26" i="7" s="1"/>
  <c r="BQ26" i="7" s="1"/>
  <c r="EK39" i="6"/>
  <c r="AG39" i="7"/>
  <c r="AS39" i="7" s="1"/>
  <c r="BQ39" i="7" s="1"/>
  <c r="EK64" i="6"/>
  <c r="AG64" i="7"/>
  <c r="AS64" i="7" s="1"/>
  <c r="BQ64" i="7" s="1"/>
  <c r="EK109" i="6"/>
  <c r="AG109" i="7"/>
  <c r="AS109" i="7" s="1"/>
  <c r="BQ109" i="7" s="1"/>
  <c r="EK27" i="6"/>
  <c r="AG27" i="7"/>
  <c r="AS27" i="7" s="1"/>
  <c r="BQ27" i="7" s="1"/>
  <c r="EK126" i="6"/>
  <c r="AG126" i="7"/>
  <c r="AS126" i="7" s="1"/>
  <c r="BQ126" i="7" s="1"/>
  <c r="EK97" i="6"/>
  <c r="AG97" i="7"/>
  <c r="AS97" i="7" s="1"/>
  <c r="BQ97" i="7" s="1"/>
  <c r="EK46" i="6"/>
  <c r="AG46" i="7"/>
  <c r="AS46" i="7" s="1"/>
  <c r="BQ46" i="7" s="1"/>
  <c r="EK116" i="6"/>
  <c r="AG116" i="7"/>
  <c r="AS116" i="7" s="1"/>
  <c r="BQ116" i="7" s="1"/>
  <c r="ER97" i="6"/>
  <c r="AN97" i="7"/>
  <c r="AZ97" i="7" s="1"/>
  <c r="BX97" i="7" s="1"/>
  <c r="ER33" i="6"/>
  <c r="AN33" i="7"/>
  <c r="AZ33" i="7" s="1"/>
  <c r="BX33" i="7" s="1"/>
  <c r="ER12" i="6"/>
  <c r="AN12" i="7"/>
  <c r="AZ12" i="7" s="1"/>
  <c r="BX12" i="7" s="1"/>
  <c r="ER139" i="6"/>
  <c r="AN139" i="7"/>
  <c r="AZ139" i="7" s="1"/>
  <c r="BX139" i="7" s="1"/>
  <c r="ER112" i="6"/>
  <c r="AN112" i="7"/>
  <c r="AZ112" i="7" s="1"/>
  <c r="BX112" i="7" s="1"/>
  <c r="ER116" i="6"/>
  <c r="AN116" i="7"/>
  <c r="AZ116" i="7" s="1"/>
  <c r="BX116" i="7" s="1"/>
  <c r="ER39" i="6"/>
  <c r="AN39" i="7"/>
  <c r="AZ39" i="7" s="1"/>
  <c r="BX39" i="7" s="1"/>
  <c r="ER91" i="6"/>
  <c r="AN91" i="7"/>
  <c r="AZ91" i="7" s="1"/>
  <c r="BX91" i="7" s="1"/>
  <c r="ER87" i="6"/>
  <c r="AN87" i="7"/>
  <c r="AZ87" i="7" s="1"/>
  <c r="BX87" i="7" s="1"/>
  <c r="ER124" i="6"/>
  <c r="AN124" i="7"/>
  <c r="AZ124" i="7" s="1"/>
  <c r="BX124" i="7" s="1"/>
  <c r="ER64" i="6"/>
  <c r="AN64" i="7"/>
  <c r="AZ64" i="7" s="1"/>
  <c r="BX64" i="7" s="1"/>
  <c r="ER123" i="6"/>
  <c r="AN123" i="7"/>
  <c r="AZ123" i="7" s="1"/>
  <c r="BX123" i="7" s="1"/>
  <c r="ER119" i="6"/>
  <c r="AN119" i="7"/>
  <c r="AZ119" i="7" s="1"/>
  <c r="BX119" i="7" s="1"/>
  <c r="ER25" i="6"/>
  <c r="AN25" i="7"/>
  <c r="AZ25" i="7" s="1"/>
  <c r="BX25" i="7" s="1"/>
  <c r="ER42" i="6"/>
  <c r="AN42" i="7"/>
  <c r="AZ42" i="7" s="1"/>
  <c r="BX42" i="7" s="1"/>
  <c r="ER77" i="6"/>
  <c r="AN77" i="7"/>
  <c r="AZ77" i="7" s="1"/>
  <c r="BX77" i="7" s="1"/>
  <c r="ER72" i="6"/>
  <c r="AN72" i="7"/>
  <c r="AZ72" i="7" s="1"/>
  <c r="BX72" i="7" s="1"/>
  <c r="EH31" i="6"/>
  <c r="AD31" i="7"/>
  <c r="AP31" i="7" s="1"/>
  <c r="BN31" i="7" s="1"/>
  <c r="EH28" i="6"/>
  <c r="AD28" i="7"/>
  <c r="AP28" i="7" s="1"/>
  <c r="BN28" i="7" s="1"/>
  <c r="EH105" i="6"/>
  <c r="AD105" i="7"/>
  <c r="AP105" i="7" s="1"/>
  <c r="BN105" i="7" s="1"/>
  <c r="EH141" i="6"/>
  <c r="AD141" i="7"/>
  <c r="AP141" i="7" s="1"/>
  <c r="BN141" i="7" s="1"/>
  <c r="EH88" i="6"/>
  <c r="AD88" i="7"/>
  <c r="AP88" i="7" s="1"/>
  <c r="BN88" i="7" s="1"/>
  <c r="EH69" i="6"/>
  <c r="AD69" i="7"/>
  <c r="AP69" i="7" s="1"/>
  <c r="BN69" i="7" s="1"/>
  <c r="EH61" i="6"/>
  <c r="AD61" i="7"/>
  <c r="AP61" i="7" s="1"/>
  <c r="BN61" i="7" s="1"/>
  <c r="EH98" i="6"/>
  <c r="AD98" i="7"/>
  <c r="AP98" i="7" s="1"/>
  <c r="BN98" i="7" s="1"/>
  <c r="EI65" i="6"/>
  <c r="AE65" i="7"/>
  <c r="AQ65" i="7" s="1"/>
  <c r="BO65" i="7" s="1"/>
  <c r="EI51" i="6"/>
  <c r="AE51" i="7"/>
  <c r="AQ51" i="7" s="1"/>
  <c r="BO51" i="7" s="1"/>
  <c r="EI105" i="6"/>
  <c r="AE105" i="7"/>
  <c r="AQ105" i="7" s="1"/>
  <c r="BO105" i="7" s="1"/>
  <c r="EI75" i="6"/>
  <c r="AE75" i="7"/>
  <c r="AQ75" i="7" s="1"/>
  <c r="BO75" i="7" s="1"/>
  <c r="EI74" i="6"/>
  <c r="AE74" i="7"/>
  <c r="AQ74" i="7" s="1"/>
  <c r="BO74" i="7" s="1"/>
  <c r="EI91" i="6"/>
  <c r="AE91" i="7"/>
  <c r="AQ91" i="7" s="1"/>
  <c r="BO91" i="7" s="1"/>
  <c r="EI38" i="6"/>
  <c r="AE38" i="7"/>
  <c r="AQ38" i="7" s="1"/>
  <c r="BO38" i="7" s="1"/>
  <c r="EI85" i="6"/>
  <c r="AE85" i="7"/>
  <c r="AQ85" i="7" s="1"/>
  <c r="BO85" i="7" s="1"/>
  <c r="EI52" i="6"/>
  <c r="AE52" i="7"/>
  <c r="AQ52" i="7" s="1"/>
  <c r="BO52" i="7" s="1"/>
  <c r="EI59" i="6"/>
  <c r="AE59" i="7"/>
  <c r="AQ59" i="7" s="1"/>
  <c r="BO59" i="7" s="1"/>
  <c r="EI43" i="6"/>
  <c r="AE43" i="7"/>
  <c r="AQ43" i="7" s="1"/>
  <c r="BO43" i="7" s="1"/>
  <c r="EI55" i="6"/>
  <c r="AE55" i="7"/>
  <c r="AQ55" i="7" s="1"/>
  <c r="BO55" i="7" s="1"/>
  <c r="EI69" i="6"/>
  <c r="AE69" i="7"/>
  <c r="AQ69" i="7" s="1"/>
  <c r="BO69" i="7" s="1"/>
  <c r="EI21" i="6"/>
  <c r="AE21" i="7"/>
  <c r="AQ21" i="7" s="1"/>
  <c r="BO21" i="7" s="1"/>
  <c r="EI58" i="6"/>
  <c r="AE58" i="7"/>
  <c r="AQ58" i="7" s="1"/>
  <c r="BO58" i="7" s="1"/>
  <c r="EI67" i="6"/>
  <c r="AE67" i="7"/>
  <c r="AQ67" i="7" s="1"/>
  <c r="BO67" i="7" s="1"/>
  <c r="EI86" i="6"/>
  <c r="AE86" i="7"/>
  <c r="AQ86" i="7" s="1"/>
  <c r="BO86" i="7" s="1"/>
  <c r="EQ64" i="6"/>
  <c r="AM64" i="7"/>
  <c r="AY64" i="7" s="1"/>
  <c r="BW64" i="7" s="1"/>
  <c r="EQ43" i="6"/>
  <c r="AM43" i="7"/>
  <c r="AY43" i="7" s="1"/>
  <c r="BW43" i="7" s="1"/>
  <c r="EQ72" i="6"/>
  <c r="AM72" i="7"/>
  <c r="AY72" i="7" s="1"/>
  <c r="BW72" i="7" s="1"/>
  <c r="EQ68" i="6"/>
  <c r="AM68" i="7"/>
  <c r="AY68" i="7" s="1"/>
  <c r="BW68" i="7" s="1"/>
  <c r="EQ45" i="6"/>
  <c r="AM45" i="7"/>
  <c r="AY45" i="7" s="1"/>
  <c r="BW45" i="7" s="1"/>
  <c r="EQ65" i="6"/>
  <c r="AM65" i="7"/>
  <c r="AY65" i="7" s="1"/>
  <c r="BW65" i="7" s="1"/>
  <c r="EQ128" i="6"/>
  <c r="AM128" i="7"/>
  <c r="AY128" i="7" s="1"/>
  <c r="BW128" i="7" s="1"/>
  <c r="EQ60" i="6"/>
  <c r="AM60" i="7"/>
  <c r="AY60" i="7" s="1"/>
  <c r="BW60" i="7" s="1"/>
  <c r="EQ29" i="6"/>
  <c r="AM29" i="7"/>
  <c r="AY29" i="7" s="1"/>
  <c r="BW29" i="7" s="1"/>
  <c r="EQ44" i="6"/>
  <c r="AM44" i="7"/>
  <c r="AY44" i="7" s="1"/>
  <c r="BW44" i="7" s="1"/>
  <c r="EQ52" i="6"/>
  <c r="AM52" i="7"/>
  <c r="AY52" i="7" s="1"/>
  <c r="BW52" i="7" s="1"/>
  <c r="EQ61" i="6"/>
  <c r="AM61" i="7"/>
  <c r="AY61" i="7" s="1"/>
  <c r="BW61" i="7" s="1"/>
  <c r="EQ116" i="6"/>
  <c r="AM116" i="7"/>
  <c r="AY116" i="7" s="1"/>
  <c r="BW116" i="7" s="1"/>
  <c r="EQ55" i="6"/>
  <c r="AM55" i="7"/>
  <c r="AY55" i="7" s="1"/>
  <c r="BW55" i="7" s="1"/>
  <c r="EQ89" i="6"/>
  <c r="AM89" i="7"/>
  <c r="AY89" i="7" s="1"/>
  <c r="BW89" i="7" s="1"/>
  <c r="EQ95" i="6"/>
  <c r="AM95" i="7"/>
  <c r="AY95" i="7" s="1"/>
  <c r="BW95" i="7" s="1"/>
  <c r="EQ75" i="6"/>
  <c r="AM75" i="7"/>
  <c r="AY75" i="7" s="1"/>
  <c r="BW75" i="7" s="1"/>
  <c r="EM124" i="6"/>
  <c r="AI124" i="7"/>
  <c r="AU124" i="7" s="1"/>
  <c r="BS124" i="7" s="1"/>
  <c r="EM109" i="6"/>
  <c r="AI109" i="7"/>
  <c r="AU109" i="7" s="1"/>
  <c r="BS109" i="7" s="1"/>
  <c r="EM63" i="6"/>
  <c r="AI63" i="7"/>
  <c r="AU63" i="7" s="1"/>
  <c r="BS63" i="7" s="1"/>
  <c r="EM6" i="6"/>
  <c r="AI6" i="7"/>
  <c r="AU6" i="7" s="1"/>
  <c r="BS6" i="7" s="1"/>
  <c r="EM99" i="6"/>
  <c r="AI99" i="7"/>
  <c r="AU99" i="7" s="1"/>
  <c r="BS99" i="7" s="1"/>
  <c r="EM54" i="6"/>
  <c r="AI54" i="7"/>
  <c r="AU54" i="7" s="1"/>
  <c r="BS54" i="7" s="1"/>
  <c r="EM10" i="6"/>
  <c r="AI10" i="7"/>
  <c r="AU10" i="7" s="1"/>
  <c r="BS10" i="7" s="1"/>
  <c r="EM33" i="6"/>
  <c r="AI33" i="7"/>
  <c r="AU33" i="7" s="1"/>
  <c r="BS33" i="7" s="1"/>
  <c r="EM70" i="6"/>
  <c r="AI70" i="7"/>
  <c r="AU70" i="7" s="1"/>
  <c r="BS70" i="7" s="1"/>
  <c r="EM50" i="6"/>
  <c r="AI50" i="7"/>
  <c r="AU50" i="7" s="1"/>
  <c r="BS50" i="7" s="1"/>
  <c r="EM91" i="6"/>
  <c r="AI91" i="7"/>
  <c r="AU91" i="7" s="1"/>
  <c r="BS91" i="7" s="1"/>
  <c r="EM68" i="6"/>
  <c r="AI68" i="7"/>
  <c r="AU68" i="7" s="1"/>
  <c r="BS68" i="7" s="1"/>
  <c r="EM46" i="6"/>
  <c r="AI46" i="7"/>
  <c r="AU46" i="7" s="1"/>
  <c r="BS46" i="7" s="1"/>
  <c r="EM20" i="6"/>
  <c r="AI20" i="7"/>
  <c r="AU20" i="7" s="1"/>
  <c r="BS20" i="7" s="1"/>
  <c r="EM37" i="6"/>
  <c r="AI37" i="7"/>
  <c r="AU37" i="7" s="1"/>
  <c r="BS37" i="7" s="1"/>
  <c r="EM94" i="6"/>
  <c r="AI94" i="7"/>
  <c r="AU94" i="7" s="1"/>
  <c r="BS94" i="7" s="1"/>
  <c r="EM134" i="6"/>
  <c r="AI134" i="7"/>
  <c r="AU134" i="7" s="1"/>
  <c r="BS134" i="7" s="1"/>
  <c r="EL68" i="6"/>
  <c r="AH68" i="7"/>
  <c r="AT68" i="7" s="1"/>
  <c r="BR68" i="7" s="1"/>
  <c r="EL46" i="6"/>
  <c r="AH46" i="7"/>
  <c r="AT46" i="7" s="1"/>
  <c r="BR46" i="7" s="1"/>
  <c r="EL62" i="6"/>
  <c r="AH62" i="7"/>
  <c r="AT62" i="7" s="1"/>
  <c r="BR62" i="7" s="1"/>
  <c r="EL91" i="6"/>
  <c r="AH91" i="7"/>
  <c r="AT91" i="7" s="1"/>
  <c r="BR91" i="7" s="1"/>
  <c r="EL103" i="6"/>
  <c r="AH103" i="7"/>
  <c r="AT103" i="7" s="1"/>
  <c r="BR103" i="7" s="1"/>
  <c r="EL56" i="6"/>
  <c r="AH56" i="7"/>
  <c r="AT56" i="7" s="1"/>
  <c r="BR56" i="7" s="1"/>
  <c r="EL52" i="6"/>
  <c r="AH52" i="7"/>
  <c r="AT52" i="7" s="1"/>
  <c r="BR52" i="7" s="1"/>
  <c r="EL96" i="6"/>
  <c r="AH96" i="7"/>
  <c r="AT96" i="7" s="1"/>
  <c r="BR96" i="7" s="1"/>
  <c r="EL14" i="6"/>
  <c r="AH14" i="7"/>
  <c r="AT14" i="7" s="1"/>
  <c r="BR14" i="7" s="1"/>
  <c r="EL126" i="6"/>
  <c r="AH126" i="7"/>
  <c r="AT126" i="7" s="1"/>
  <c r="BR126" i="7" s="1"/>
  <c r="EL106" i="6"/>
  <c r="AH106" i="7"/>
  <c r="AT106" i="7" s="1"/>
  <c r="BR106" i="7" s="1"/>
  <c r="EL50" i="6"/>
  <c r="AH50" i="7"/>
  <c r="AT50" i="7" s="1"/>
  <c r="BR50" i="7" s="1"/>
  <c r="EL6" i="6"/>
  <c r="AH6" i="7"/>
  <c r="AT6" i="7" s="1"/>
  <c r="BR6" i="7" s="1"/>
  <c r="EL120" i="6"/>
  <c r="AH120" i="7"/>
  <c r="AT120" i="7" s="1"/>
  <c r="BR120" i="7" s="1"/>
  <c r="EL42" i="6"/>
  <c r="AH42" i="7"/>
  <c r="AT42" i="7" s="1"/>
  <c r="BR42" i="7" s="1"/>
  <c r="EL20" i="6"/>
  <c r="AH20" i="7"/>
  <c r="AT20" i="7" s="1"/>
  <c r="BR20" i="7" s="1"/>
  <c r="EL49" i="6"/>
  <c r="AH49" i="7"/>
  <c r="AT49" i="7" s="1"/>
  <c r="BR49" i="7" s="1"/>
  <c r="EK45" i="6"/>
  <c r="AG45" i="7"/>
  <c r="AS45" i="7" s="1"/>
  <c r="BQ45" i="7" s="1"/>
  <c r="EK86" i="6"/>
  <c r="AG86" i="7"/>
  <c r="AS86" i="7" s="1"/>
  <c r="BQ86" i="7" s="1"/>
  <c r="EK61" i="6"/>
  <c r="AG61" i="7"/>
  <c r="AS61" i="7" s="1"/>
  <c r="BQ61" i="7" s="1"/>
  <c r="EK101" i="6"/>
  <c r="AG101" i="7"/>
  <c r="AS101" i="7" s="1"/>
  <c r="BQ101" i="7" s="1"/>
  <c r="EK141" i="6"/>
  <c r="AG141" i="7"/>
  <c r="AS141" i="7" s="1"/>
  <c r="BQ141" i="7" s="1"/>
  <c r="EK53" i="6"/>
  <c r="AG53" i="7"/>
  <c r="AS53" i="7" s="1"/>
  <c r="BQ53" i="7" s="1"/>
  <c r="EK59" i="6"/>
  <c r="AG59" i="7"/>
  <c r="AS59" i="7" s="1"/>
  <c r="BQ59" i="7" s="1"/>
  <c r="EK113" i="6"/>
  <c r="AG113" i="7"/>
  <c r="AS113" i="7" s="1"/>
  <c r="BQ113" i="7" s="1"/>
  <c r="EK127" i="6"/>
  <c r="AG127" i="7"/>
  <c r="AS127" i="7" s="1"/>
  <c r="BQ127" i="7" s="1"/>
  <c r="EK11" i="6"/>
  <c r="AG11" i="7"/>
  <c r="AS11" i="7" s="1"/>
  <c r="BQ11" i="7" s="1"/>
  <c r="EK29" i="6"/>
  <c r="AG29" i="7"/>
  <c r="AS29" i="7" s="1"/>
  <c r="BQ29" i="7" s="1"/>
  <c r="EK72" i="6"/>
  <c r="AG72" i="7"/>
  <c r="AS72" i="7" s="1"/>
  <c r="BQ72" i="7" s="1"/>
  <c r="EK18" i="6"/>
  <c r="AG18" i="7"/>
  <c r="AS18" i="7" s="1"/>
  <c r="BQ18" i="7" s="1"/>
  <c r="EK71" i="6"/>
  <c r="AG71" i="7"/>
  <c r="AS71" i="7" s="1"/>
  <c r="BQ71" i="7" s="1"/>
  <c r="EK47" i="6"/>
  <c r="AG47" i="7"/>
  <c r="AS47" i="7" s="1"/>
  <c r="BQ47" i="7" s="1"/>
  <c r="EK115" i="6"/>
  <c r="AG115" i="7"/>
  <c r="AS115" i="7" s="1"/>
  <c r="BQ115" i="7" s="1"/>
  <c r="EK76" i="6"/>
  <c r="AG76" i="7"/>
  <c r="AS76" i="7" s="1"/>
  <c r="BQ76" i="7" s="1"/>
  <c r="ER10" i="6"/>
  <c r="AN10" i="7"/>
  <c r="AZ10" i="7" s="1"/>
  <c r="BX10" i="7" s="1"/>
  <c r="ER18" i="6"/>
  <c r="AN18" i="7"/>
  <c r="AZ18" i="7" s="1"/>
  <c r="BX18" i="7" s="1"/>
  <c r="ER115" i="6"/>
  <c r="AN115" i="7"/>
  <c r="AZ115" i="7" s="1"/>
  <c r="BX115" i="7" s="1"/>
  <c r="ER122" i="6"/>
  <c r="AN122" i="7"/>
  <c r="AZ122" i="7" s="1"/>
  <c r="BX122" i="7" s="1"/>
  <c r="ER98" i="6"/>
  <c r="AN98" i="7"/>
  <c r="AZ98" i="7" s="1"/>
  <c r="BX98" i="7" s="1"/>
  <c r="ER34" i="6"/>
  <c r="AN34" i="7"/>
  <c r="AZ34" i="7" s="1"/>
  <c r="BX34" i="7" s="1"/>
  <c r="ER23" i="6"/>
  <c r="AN23" i="7"/>
  <c r="AZ23" i="7" s="1"/>
  <c r="BX23" i="7" s="1"/>
  <c r="ER75" i="6"/>
  <c r="AN75" i="7"/>
  <c r="AZ75" i="7" s="1"/>
  <c r="BX75" i="7" s="1"/>
  <c r="ER114" i="6"/>
  <c r="AN114" i="7"/>
  <c r="AZ114" i="7" s="1"/>
  <c r="BX114" i="7" s="1"/>
  <c r="ER47" i="6"/>
  <c r="AN47" i="7"/>
  <c r="AZ47" i="7" s="1"/>
  <c r="BX47" i="7" s="1"/>
  <c r="ER29" i="6"/>
  <c r="AN29" i="7"/>
  <c r="AZ29" i="7" s="1"/>
  <c r="BX29" i="7" s="1"/>
  <c r="ER80" i="6"/>
  <c r="AN80" i="7"/>
  <c r="AZ80" i="7" s="1"/>
  <c r="BX80" i="7" s="1"/>
  <c r="ER61" i="6"/>
  <c r="AN61" i="7"/>
  <c r="AZ61" i="7" s="1"/>
  <c r="BX61" i="7" s="1"/>
  <c r="ER137" i="6"/>
  <c r="AN137" i="7"/>
  <c r="AZ137" i="7" s="1"/>
  <c r="BX137" i="7" s="1"/>
  <c r="ER132" i="6"/>
  <c r="AN132" i="7"/>
  <c r="AZ132" i="7" s="1"/>
  <c r="BX132" i="7" s="1"/>
  <c r="ER96" i="6"/>
  <c r="AN96" i="7"/>
  <c r="AZ96" i="7" s="1"/>
  <c r="BX96" i="7" s="1"/>
  <c r="ER26" i="6"/>
  <c r="AN26" i="7"/>
  <c r="AZ26" i="7" s="1"/>
  <c r="BX26" i="7" s="1"/>
  <c r="EI84" i="6"/>
  <c r="AE84" i="7"/>
  <c r="AQ84" i="7" s="1"/>
  <c r="BO84" i="7" s="1"/>
  <c r="EI17" i="6"/>
  <c r="AE17" i="7"/>
  <c r="AQ17" i="7" s="1"/>
  <c r="BO17" i="7" s="1"/>
  <c r="EI68" i="6"/>
  <c r="AE68" i="7"/>
  <c r="AQ68" i="7" s="1"/>
  <c r="BO68" i="7" s="1"/>
  <c r="EI50" i="6"/>
  <c r="AE50" i="7"/>
  <c r="AQ50" i="7" s="1"/>
  <c r="BO50" i="7" s="1"/>
  <c r="EQ108" i="6"/>
  <c r="AM108" i="7"/>
  <c r="AY108" i="7" s="1"/>
  <c r="BW108" i="7" s="1"/>
  <c r="EQ11" i="6"/>
  <c r="AM11" i="7"/>
  <c r="AY11" i="7" s="1"/>
  <c r="BW11" i="7" s="1"/>
  <c r="EQ56" i="6"/>
  <c r="AM56" i="7"/>
  <c r="AY56" i="7" s="1"/>
  <c r="BW56" i="7" s="1"/>
  <c r="EQ51" i="6"/>
  <c r="AM51" i="7"/>
  <c r="AY51" i="7" s="1"/>
  <c r="BW51" i="7" s="1"/>
  <c r="EQ99" i="6"/>
  <c r="AM99" i="7"/>
  <c r="AY99" i="7" s="1"/>
  <c r="BW99" i="7" s="1"/>
  <c r="EQ127" i="6"/>
  <c r="AM127" i="7"/>
  <c r="AY127" i="7" s="1"/>
  <c r="BW127" i="7" s="1"/>
  <c r="EQ102" i="6"/>
  <c r="AM102" i="7"/>
  <c r="AY102" i="7" s="1"/>
  <c r="BW102" i="7" s="1"/>
  <c r="EQ126" i="6"/>
  <c r="AM126" i="7"/>
  <c r="AY126" i="7" s="1"/>
  <c r="BW126" i="7" s="1"/>
  <c r="EQ6" i="6"/>
  <c r="AM6" i="7"/>
  <c r="AY6" i="7" s="1"/>
  <c r="BW6" i="7" s="1"/>
  <c r="EQ125" i="6"/>
  <c r="AM125" i="7"/>
  <c r="AY125" i="7" s="1"/>
  <c r="BW125" i="7" s="1"/>
  <c r="EQ94" i="6"/>
  <c r="AM94" i="7"/>
  <c r="AY94" i="7" s="1"/>
  <c r="BW94" i="7" s="1"/>
  <c r="EQ26" i="6"/>
  <c r="AM26" i="7"/>
  <c r="AY26" i="7" s="1"/>
  <c r="BW26" i="7" s="1"/>
  <c r="EQ130" i="6"/>
  <c r="AM130" i="7"/>
  <c r="AY130" i="7" s="1"/>
  <c r="BW130" i="7" s="1"/>
  <c r="EQ141" i="6"/>
  <c r="AM141" i="7"/>
  <c r="AY141" i="7" s="1"/>
  <c r="BW141" i="7" s="1"/>
  <c r="EQ35" i="6"/>
  <c r="AM35" i="7"/>
  <c r="AY35" i="7" s="1"/>
  <c r="BW35" i="7" s="1"/>
  <c r="EQ80" i="6"/>
  <c r="AM80" i="7"/>
  <c r="AY80" i="7" s="1"/>
  <c r="BW80" i="7" s="1"/>
  <c r="EQ83" i="6"/>
  <c r="AM83" i="7"/>
  <c r="AY83" i="7" s="1"/>
  <c r="BW83" i="7" s="1"/>
  <c r="EM64" i="6"/>
  <c r="AI64" i="7"/>
  <c r="AU64" i="7" s="1"/>
  <c r="BS64" i="7" s="1"/>
  <c r="EM138" i="6"/>
  <c r="AI138" i="7"/>
  <c r="AU138" i="7" s="1"/>
  <c r="BS138" i="7" s="1"/>
  <c r="EM22" i="6"/>
  <c r="AI22" i="7"/>
  <c r="AU22" i="7" s="1"/>
  <c r="BS22" i="7" s="1"/>
  <c r="EM72" i="6"/>
  <c r="AI72" i="7"/>
  <c r="AU72" i="7" s="1"/>
  <c r="BS72" i="7" s="1"/>
  <c r="EM56" i="6"/>
  <c r="AI56" i="7"/>
  <c r="AU56" i="7" s="1"/>
  <c r="BS56" i="7" s="1"/>
  <c r="EM66" i="6"/>
  <c r="AI66" i="7"/>
  <c r="AU66" i="7" s="1"/>
  <c r="BS66" i="7" s="1"/>
  <c r="EM53" i="6"/>
  <c r="AI53" i="7"/>
  <c r="AU53" i="7" s="1"/>
  <c r="BS53" i="7" s="1"/>
  <c r="EM61" i="6"/>
  <c r="AI61" i="7"/>
  <c r="AU61" i="7" s="1"/>
  <c r="BS61" i="7" s="1"/>
  <c r="EM83" i="6"/>
  <c r="AI83" i="7"/>
  <c r="AU83" i="7" s="1"/>
  <c r="BS83" i="7" s="1"/>
  <c r="EM140" i="6"/>
  <c r="AI140" i="7"/>
  <c r="AU140" i="7" s="1"/>
  <c r="BS140" i="7" s="1"/>
  <c r="EM52" i="6"/>
  <c r="AI52" i="7"/>
  <c r="AU52" i="7" s="1"/>
  <c r="BS52" i="7" s="1"/>
  <c r="EM32" i="6"/>
  <c r="AI32" i="7"/>
  <c r="AU32" i="7" s="1"/>
  <c r="BS32" i="7" s="1"/>
  <c r="EM43" i="6"/>
  <c r="AI43" i="7"/>
  <c r="AU43" i="7" s="1"/>
  <c r="BS43" i="7" s="1"/>
  <c r="EM16" i="6"/>
  <c r="AI16" i="7"/>
  <c r="AU16" i="7" s="1"/>
  <c r="BS16" i="7" s="1"/>
  <c r="EM79" i="6"/>
  <c r="AI79" i="7"/>
  <c r="AU79" i="7" s="1"/>
  <c r="BS79" i="7" s="1"/>
  <c r="EM71" i="6"/>
  <c r="AI71" i="7"/>
  <c r="AU71" i="7" s="1"/>
  <c r="BS71" i="7" s="1"/>
  <c r="EM67" i="6"/>
  <c r="AI67" i="7"/>
  <c r="AU67" i="7" s="1"/>
  <c r="BS67" i="7" s="1"/>
  <c r="EL87" i="6"/>
  <c r="AH87" i="7"/>
  <c r="AT87" i="7" s="1"/>
  <c r="BR87" i="7" s="1"/>
  <c r="EL116" i="6"/>
  <c r="AH116" i="7"/>
  <c r="AT116" i="7" s="1"/>
  <c r="BR116" i="7" s="1"/>
  <c r="EL73" i="6"/>
  <c r="AH73" i="7"/>
  <c r="AT73" i="7" s="1"/>
  <c r="BR73" i="7" s="1"/>
  <c r="EL82" i="6"/>
  <c r="AH82" i="7"/>
  <c r="AT82" i="7" s="1"/>
  <c r="BR82" i="7" s="1"/>
  <c r="EL136" i="6"/>
  <c r="AH136" i="7"/>
  <c r="AT136" i="7" s="1"/>
  <c r="BR136" i="7" s="1"/>
  <c r="EL22" i="6"/>
  <c r="AH22" i="7"/>
  <c r="AT22" i="7" s="1"/>
  <c r="BR22" i="7" s="1"/>
  <c r="EL41" i="6"/>
  <c r="AH41" i="7"/>
  <c r="AT41" i="7" s="1"/>
  <c r="BR41" i="7" s="1"/>
  <c r="EL78" i="6"/>
  <c r="AH78" i="7"/>
  <c r="AT78" i="7" s="1"/>
  <c r="BR78" i="7" s="1"/>
  <c r="EL84" i="6"/>
  <c r="AH84" i="7"/>
  <c r="AT84" i="7" s="1"/>
  <c r="BR84" i="7" s="1"/>
  <c r="EL77" i="6"/>
  <c r="AH77" i="7"/>
  <c r="AT77" i="7" s="1"/>
  <c r="BR77" i="7" s="1"/>
  <c r="EL138" i="6"/>
  <c r="AH138" i="7"/>
  <c r="AT138" i="7" s="1"/>
  <c r="BR138" i="7" s="1"/>
  <c r="EL55" i="6"/>
  <c r="AH55" i="7"/>
  <c r="AT55" i="7" s="1"/>
  <c r="BR55" i="7" s="1"/>
  <c r="EL29" i="6"/>
  <c r="AH29" i="7"/>
  <c r="AT29" i="7" s="1"/>
  <c r="BR29" i="7" s="1"/>
  <c r="EL85" i="6"/>
  <c r="AH85" i="7"/>
  <c r="AT85" i="7" s="1"/>
  <c r="BR85" i="7" s="1"/>
  <c r="EL24" i="6"/>
  <c r="AH24" i="7"/>
  <c r="AT24" i="7" s="1"/>
  <c r="BR24" i="7" s="1"/>
  <c r="EL11" i="6"/>
  <c r="AH11" i="7"/>
  <c r="AT11" i="7" s="1"/>
  <c r="BR11" i="7" s="1"/>
  <c r="EL21" i="6"/>
  <c r="AH21" i="7"/>
  <c r="AT21" i="7" s="1"/>
  <c r="BR21" i="7" s="1"/>
  <c r="EK114" i="6"/>
  <c r="AG114" i="7"/>
  <c r="AS114" i="7" s="1"/>
  <c r="BQ114" i="7" s="1"/>
  <c r="EK91" i="6"/>
  <c r="AG91" i="7"/>
  <c r="AS91" i="7" s="1"/>
  <c r="BQ91" i="7" s="1"/>
  <c r="EK65" i="6"/>
  <c r="AG65" i="7"/>
  <c r="AS65" i="7" s="1"/>
  <c r="BQ65" i="7" s="1"/>
  <c r="EK108" i="6"/>
  <c r="AG108" i="7"/>
  <c r="AS108" i="7" s="1"/>
  <c r="BQ108" i="7" s="1"/>
  <c r="EK31" i="6"/>
  <c r="AG31" i="7"/>
  <c r="AS31" i="7" s="1"/>
  <c r="BQ31" i="7" s="1"/>
  <c r="EK139" i="6"/>
  <c r="AG139" i="7"/>
  <c r="AS139" i="7" s="1"/>
  <c r="BQ139" i="7" s="1"/>
  <c r="EK43" i="6"/>
  <c r="AG43" i="7"/>
  <c r="AS43" i="7" s="1"/>
  <c r="BQ43" i="7" s="1"/>
  <c r="EK93" i="6"/>
  <c r="AG93" i="7"/>
  <c r="AS93" i="7" s="1"/>
  <c r="BQ93" i="7" s="1"/>
  <c r="EK90" i="6"/>
  <c r="AG90" i="7"/>
  <c r="AS90" i="7" s="1"/>
  <c r="BQ90" i="7" s="1"/>
  <c r="EK112" i="6"/>
  <c r="AG112" i="7"/>
  <c r="AS112" i="7" s="1"/>
  <c r="BQ112" i="7" s="1"/>
  <c r="EK22" i="6"/>
  <c r="AG22" i="7"/>
  <c r="AS22" i="7" s="1"/>
  <c r="BQ22" i="7" s="1"/>
  <c r="EK23" i="6"/>
  <c r="AG23" i="7"/>
  <c r="AS23" i="7" s="1"/>
  <c r="BQ23" i="7" s="1"/>
  <c r="EK88" i="6"/>
  <c r="AG88" i="7"/>
  <c r="AS88" i="7" s="1"/>
  <c r="BQ88" i="7" s="1"/>
  <c r="EK24" i="6"/>
  <c r="AG24" i="7"/>
  <c r="AS24" i="7" s="1"/>
  <c r="BQ24" i="7" s="1"/>
  <c r="EK132" i="6"/>
  <c r="AG132" i="7"/>
  <c r="AS132" i="7" s="1"/>
  <c r="BQ132" i="7" s="1"/>
  <c r="EK36" i="6"/>
  <c r="AG36" i="7"/>
  <c r="AS36" i="7" s="1"/>
  <c r="BQ36" i="7" s="1"/>
  <c r="EK25" i="6"/>
  <c r="AG25" i="7"/>
  <c r="AS25" i="7" s="1"/>
  <c r="BQ25" i="7" s="1"/>
  <c r="EK117" i="6"/>
  <c r="AG117" i="7"/>
  <c r="AS117" i="7" s="1"/>
  <c r="BQ117" i="7" s="1"/>
  <c r="ER126" i="6"/>
  <c r="AN126" i="7"/>
  <c r="AZ126" i="7" s="1"/>
  <c r="BX126" i="7" s="1"/>
  <c r="ER109" i="6"/>
  <c r="AN109" i="7"/>
  <c r="AZ109" i="7" s="1"/>
  <c r="BX109" i="7" s="1"/>
  <c r="ER57" i="6"/>
  <c r="AN57" i="7"/>
  <c r="AZ57" i="7" s="1"/>
  <c r="BX57" i="7" s="1"/>
  <c r="ER108" i="6"/>
  <c r="AN108" i="7"/>
  <c r="AZ108" i="7" s="1"/>
  <c r="BX108" i="7" s="1"/>
  <c r="ER93" i="6"/>
  <c r="AN93" i="7"/>
  <c r="AZ93" i="7" s="1"/>
  <c r="BX93" i="7" s="1"/>
  <c r="ER111" i="6"/>
  <c r="AN111" i="7"/>
  <c r="AZ111" i="7" s="1"/>
  <c r="BX111" i="7" s="1"/>
  <c r="ER22" i="6"/>
  <c r="AN22" i="7"/>
  <c r="AZ22" i="7" s="1"/>
  <c r="BX22" i="7" s="1"/>
  <c r="ER58" i="6"/>
  <c r="AN58" i="7"/>
  <c r="AZ58" i="7" s="1"/>
  <c r="BX58" i="7" s="1"/>
  <c r="ER100" i="6"/>
  <c r="AN100" i="7"/>
  <c r="AZ100" i="7" s="1"/>
  <c r="BX100" i="7" s="1"/>
  <c r="ER41" i="6"/>
  <c r="AN41" i="7"/>
  <c r="AZ41" i="7" s="1"/>
  <c r="BX41" i="7" s="1"/>
  <c r="ER86" i="6"/>
  <c r="AN86" i="7"/>
  <c r="AZ86" i="7" s="1"/>
  <c r="BX86" i="7" s="1"/>
  <c r="ER103" i="6"/>
  <c r="AN103" i="7"/>
  <c r="AZ103" i="7" s="1"/>
  <c r="BX103" i="7" s="1"/>
  <c r="ER99" i="6"/>
  <c r="AN99" i="7"/>
  <c r="AZ99" i="7" s="1"/>
  <c r="BX99" i="7" s="1"/>
  <c r="ER101" i="6"/>
  <c r="AN101" i="7"/>
  <c r="AZ101" i="7" s="1"/>
  <c r="BX101" i="7" s="1"/>
  <c r="ER89" i="6"/>
  <c r="AN89" i="7"/>
  <c r="AZ89" i="7" s="1"/>
  <c r="BX89" i="7" s="1"/>
  <c r="ER49" i="6"/>
  <c r="AN49" i="7"/>
  <c r="AZ49" i="7" s="1"/>
  <c r="BX49" i="7" s="1"/>
  <c r="ER15" i="6"/>
  <c r="AN15" i="7"/>
  <c r="AZ15" i="7" s="1"/>
  <c r="BX15" i="7" s="1"/>
  <c r="EI103" i="6"/>
  <c r="AE103" i="7"/>
  <c r="AQ103" i="7" s="1"/>
  <c r="BO103" i="7" s="1"/>
  <c r="EI29" i="6"/>
  <c r="AE29" i="7"/>
  <c r="AQ29" i="7" s="1"/>
  <c r="BO29" i="7" s="1"/>
  <c r="EI89" i="6"/>
  <c r="AE89" i="7"/>
  <c r="AQ89" i="7" s="1"/>
  <c r="BO89" i="7" s="1"/>
  <c r="EI7" i="6"/>
  <c r="AE7" i="7"/>
  <c r="AQ7" i="7" s="1"/>
  <c r="BO7" i="7" s="1"/>
  <c r="EI42" i="6"/>
  <c r="AE42" i="7"/>
  <c r="AQ42" i="7" s="1"/>
  <c r="BO42" i="7" s="1"/>
  <c r="EQ81" i="6"/>
  <c r="AM81" i="7"/>
  <c r="AY81" i="7" s="1"/>
  <c r="BW81" i="7" s="1"/>
  <c r="EQ140" i="6"/>
  <c r="AM140" i="7"/>
  <c r="AY140" i="7" s="1"/>
  <c r="BW140" i="7" s="1"/>
  <c r="EQ82" i="6"/>
  <c r="AM82" i="7"/>
  <c r="AY82" i="7" s="1"/>
  <c r="BW82" i="7" s="1"/>
  <c r="EQ73" i="6"/>
  <c r="AM73" i="7"/>
  <c r="AY73" i="7" s="1"/>
  <c r="BW73" i="7" s="1"/>
  <c r="EQ38" i="6"/>
  <c r="AM38" i="7"/>
  <c r="AY38" i="7" s="1"/>
  <c r="BW38" i="7" s="1"/>
  <c r="EQ23" i="6"/>
  <c r="AM23" i="7"/>
  <c r="AY23" i="7" s="1"/>
  <c r="BW23" i="7" s="1"/>
  <c r="EQ40" i="6"/>
  <c r="AM40" i="7"/>
  <c r="AY40" i="7" s="1"/>
  <c r="BW40" i="7" s="1"/>
  <c r="EQ67" i="6"/>
  <c r="AM67" i="7"/>
  <c r="AY67" i="7" s="1"/>
  <c r="BW67" i="7" s="1"/>
  <c r="EQ96" i="6"/>
  <c r="AM96" i="7"/>
  <c r="AY96" i="7" s="1"/>
  <c r="BW96" i="7" s="1"/>
  <c r="EQ20" i="6"/>
  <c r="AM20" i="7"/>
  <c r="AY20" i="7" s="1"/>
  <c r="BW20" i="7" s="1"/>
  <c r="EQ77" i="6"/>
  <c r="AM77" i="7"/>
  <c r="AY77" i="7" s="1"/>
  <c r="BW77" i="7" s="1"/>
  <c r="EQ129" i="6"/>
  <c r="AM129" i="7"/>
  <c r="AY129" i="7" s="1"/>
  <c r="BW129" i="7" s="1"/>
  <c r="EQ112" i="6"/>
  <c r="AM112" i="7"/>
  <c r="AY112" i="7" s="1"/>
  <c r="BW112" i="7" s="1"/>
  <c r="EQ134" i="6"/>
  <c r="AM134" i="7"/>
  <c r="AY134" i="7" s="1"/>
  <c r="BW134" i="7" s="1"/>
  <c r="EQ138" i="6"/>
  <c r="AM138" i="7"/>
  <c r="AY138" i="7" s="1"/>
  <c r="BW138" i="7" s="1"/>
  <c r="EQ119" i="6"/>
  <c r="AM119" i="7"/>
  <c r="AY119" i="7" s="1"/>
  <c r="BW119" i="7" s="1"/>
  <c r="EQ57" i="6"/>
  <c r="AM57" i="7"/>
  <c r="AY57" i="7" s="1"/>
  <c r="BW57" i="7" s="1"/>
  <c r="EM73" i="6"/>
  <c r="AI73" i="7"/>
  <c r="AU73" i="7" s="1"/>
  <c r="BS73" i="7" s="1"/>
  <c r="EM133" i="6"/>
  <c r="AI133" i="7"/>
  <c r="AU133" i="7" s="1"/>
  <c r="BS133" i="7" s="1"/>
  <c r="EM106" i="6"/>
  <c r="AI106" i="7"/>
  <c r="AU106" i="7" s="1"/>
  <c r="BS106" i="7" s="1"/>
  <c r="EM75" i="6"/>
  <c r="AI75" i="7"/>
  <c r="AU75" i="7" s="1"/>
  <c r="BS75" i="7" s="1"/>
  <c r="EM19" i="6"/>
  <c r="AI19" i="7"/>
  <c r="AU19" i="7" s="1"/>
  <c r="BS19" i="7" s="1"/>
  <c r="EM30" i="6"/>
  <c r="AI30" i="7"/>
  <c r="AU30" i="7" s="1"/>
  <c r="BS30" i="7" s="1"/>
  <c r="EM113" i="6"/>
  <c r="AI113" i="7"/>
  <c r="AU113" i="7" s="1"/>
  <c r="BS113" i="7" s="1"/>
  <c r="EM86" i="6"/>
  <c r="AI86" i="7"/>
  <c r="AU86" i="7" s="1"/>
  <c r="BS86" i="7" s="1"/>
  <c r="EM38" i="6"/>
  <c r="AI38" i="7"/>
  <c r="AU38" i="7" s="1"/>
  <c r="BS38" i="7" s="1"/>
  <c r="EM9" i="6"/>
  <c r="AI9" i="7"/>
  <c r="AU9" i="7" s="1"/>
  <c r="BS9" i="7" s="1"/>
  <c r="EM44" i="6"/>
  <c r="AI44" i="7"/>
  <c r="AU44" i="7" s="1"/>
  <c r="BS44" i="7" s="1"/>
  <c r="EM76" i="6"/>
  <c r="AI76" i="7"/>
  <c r="AU76" i="7" s="1"/>
  <c r="BS76" i="7" s="1"/>
  <c r="EM18" i="6"/>
  <c r="AI18" i="7"/>
  <c r="AU18" i="7" s="1"/>
  <c r="BS18" i="7" s="1"/>
  <c r="EM96" i="6"/>
  <c r="AI96" i="7"/>
  <c r="AU96" i="7" s="1"/>
  <c r="BS96" i="7" s="1"/>
  <c r="EM130" i="6"/>
  <c r="AI130" i="7"/>
  <c r="AU130" i="7" s="1"/>
  <c r="BS130" i="7" s="1"/>
  <c r="EM45" i="6"/>
  <c r="AI45" i="7"/>
  <c r="AU45" i="7" s="1"/>
  <c r="BS45" i="7" s="1"/>
  <c r="EM89" i="6"/>
  <c r="AI89" i="7"/>
  <c r="AU89" i="7" s="1"/>
  <c r="BS89" i="7" s="1"/>
  <c r="EL93" i="6"/>
  <c r="AH93" i="7"/>
  <c r="AT93" i="7" s="1"/>
  <c r="BR93" i="7" s="1"/>
  <c r="EL45" i="6"/>
  <c r="AH45" i="7"/>
  <c r="AT45" i="7" s="1"/>
  <c r="BR45" i="7" s="1"/>
  <c r="EL59" i="6"/>
  <c r="AH59" i="7"/>
  <c r="AT59" i="7" s="1"/>
  <c r="BR59" i="7" s="1"/>
  <c r="EL95" i="6"/>
  <c r="AH95" i="7"/>
  <c r="AT95" i="7" s="1"/>
  <c r="BR95" i="7" s="1"/>
  <c r="EL134" i="6"/>
  <c r="AH134" i="7"/>
  <c r="AT134" i="7" s="1"/>
  <c r="BR134" i="7" s="1"/>
  <c r="EL83" i="6"/>
  <c r="AH83" i="7"/>
  <c r="AT83" i="7" s="1"/>
  <c r="BR83" i="7" s="1"/>
  <c r="EL127" i="6"/>
  <c r="AH127" i="7"/>
  <c r="AT127" i="7" s="1"/>
  <c r="BR127" i="7" s="1"/>
  <c r="EL27" i="6"/>
  <c r="AH27" i="7"/>
  <c r="AT27" i="7" s="1"/>
  <c r="BR27" i="7" s="1"/>
  <c r="EL81" i="6"/>
  <c r="AH81" i="7"/>
  <c r="AT81" i="7" s="1"/>
  <c r="BR81" i="7" s="1"/>
  <c r="EL115" i="6"/>
  <c r="AH115" i="7"/>
  <c r="AT115" i="7" s="1"/>
  <c r="BR115" i="7" s="1"/>
  <c r="EL128" i="6"/>
  <c r="AH128" i="7"/>
  <c r="AT128" i="7" s="1"/>
  <c r="BR128" i="7" s="1"/>
  <c r="EL125" i="6"/>
  <c r="AH125" i="7"/>
  <c r="AT125" i="7" s="1"/>
  <c r="BR125" i="7" s="1"/>
  <c r="EL97" i="6"/>
  <c r="AH97" i="7"/>
  <c r="AT97" i="7" s="1"/>
  <c r="BR97" i="7" s="1"/>
  <c r="EL133" i="6"/>
  <c r="AH133" i="7"/>
  <c r="AT133" i="7" s="1"/>
  <c r="BR133" i="7" s="1"/>
  <c r="EL35" i="6"/>
  <c r="AH35" i="7"/>
  <c r="AT35" i="7" s="1"/>
  <c r="BR35" i="7" s="1"/>
  <c r="EL112" i="6"/>
  <c r="AH112" i="7"/>
  <c r="AT112" i="7" s="1"/>
  <c r="BR112" i="7" s="1"/>
  <c r="EL7" i="6"/>
  <c r="AH7" i="7"/>
  <c r="AT7" i="7" s="1"/>
  <c r="BR7" i="7" s="1"/>
  <c r="EK70" i="6"/>
  <c r="AG70" i="7"/>
  <c r="AS70" i="7" s="1"/>
  <c r="BQ70" i="7" s="1"/>
  <c r="EK60" i="6"/>
  <c r="AG60" i="7"/>
  <c r="AS60" i="7" s="1"/>
  <c r="BQ60" i="7" s="1"/>
  <c r="EK125" i="6"/>
  <c r="AG125" i="7"/>
  <c r="AS125" i="7" s="1"/>
  <c r="BQ125" i="7" s="1"/>
  <c r="EK84" i="6"/>
  <c r="AG84" i="7"/>
  <c r="AS84" i="7" s="1"/>
  <c r="BQ84" i="7" s="1"/>
  <c r="EK130" i="6"/>
  <c r="AG130" i="7"/>
  <c r="AS130" i="7" s="1"/>
  <c r="BQ130" i="7" s="1"/>
  <c r="EK34" i="6"/>
  <c r="AG34" i="7"/>
  <c r="AS34" i="7" s="1"/>
  <c r="BQ34" i="7" s="1"/>
  <c r="EK128" i="6"/>
  <c r="AG128" i="7"/>
  <c r="AS128" i="7" s="1"/>
  <c r="BQ128" i="7" s="1"/>
  <c r="EK79" i="6"/>
  <c r="AG79" i="7"/>
  <c r="AS79" i="7" s="1"/>
  <c r="BQ79" i="7" s="1"/>
  <c r="EK42" i="6"/>
  <c r="AG42" i="7"/>
  <c r="AS42" i="7" s="1"/>
  <c r="BQ42" i="7" s="1"/>
  <c r="EK100" i="6"/>
  <c r="AG100" i="7"/>
  <c r="AS100" i="7" s="1"/>
  <c r="BQ100" i="7" s="1"/>
  <c r="EK73" i="6"/>
  <c r="AG73" i="7"/>
  <c r="AS73" i="7" s="1"/>
  <c r="BQ73" i="7" s="1"/>
  <c r="EK133" i="6"/>
  <c r="AG133" i="7"/>
  <c r="AS133" i="7" s="1"/>
  <c r="BQ133" i="7" s="1"/>
  <c r="EK67" i="6"/>
  <c r="AG67" i="7"/>
  <c r="AS67" i="7" s="1"/>
  <c r="BQ67" i="7" s="1"/>
  <c r="EK35" i="6"/>
  <c r="AG35" i="7"/>
  <c r="AS35" i="7" s="1"/>
  <c r="BQ35" i="7" s="1"/>
  <c r="EK95" i="6"/>
  <c r="AG95" i="7"/>
  <c r="AS95" i="7" s="1"/>
  <c r="BQ95" i="7" s="1"/>
  <c r="EK12" i="6"/>
  <c r="AG12" i="7"/>
  <c r="AS12" i="7" s="1"/>
  <c r="BQ12" i="7" s="1"/>
  <c r="EK106" i="6"/>
  <c r="AG106" i="7"/>
  <c r="AS106" i="7" s="1"/>
  <c r="BQ106" i="7" s="1"/>
  <c r="ER68" i="6"/>
  <c r="AN68" i="7"/>
  <c r="AZ68" i="7" s="1"/>
  <c r="BX68" i="7" s="1"/>
  <c r="ER17" i="6"/>
  <c r="AN17" i="7"/>
  <c r="AZ17" i="7" s="1"/>
  <c r="BX17" i="7" s="1"/>
  <c r="ER54" i="6"/>
  <c r="AN54" i="7"/>
  <c r="AZ54" i="7" s="1"/>
  <c r="BX54" i="7" s="1"/>
  <c r="ER105" i="6"/>
  <c r="AN105" i="7"/>
  <c r="AZ105" i="7" s="1"/>
  <c r="BX105" i="7" s="1"/>
  <c r="ER46" i="6"/>
  <c r="AN46" i="7"/>
  <c r="AZ46" i="7" s="1"/>
  <c r="BX46" i="7" s="1"/>
  <c r="ER36" i="6"/>
  <c r="AN36" i="7"/>
  <c r="AZ36" i="7" s="1"/>
  <c r="BX36" i="7" s="1"/>
  <c r="ER8" i="6"/>
  <c r="AN8" i="7"/>
  <c r="AZ8" i="7" s="1"/>
  <c r="BX8" i="7" s="1"/>
  <c r="ER20" i="6"/>
  <c r="AN20" i="7"/>
  <c r="AZ20" i="7" s="1"/>
  <c r="BX20" i="7" s="1"/>
  <c r="ER31" i="6"/>
  <c r="AN31" i="7"/>
  <c r="AZ31" i="7" s="1"/>
  <c r="BX31" i="7" s="1"/>
  <c r="ER5" i="6"/>
  <c r="AN5" i="7"/>
  <c r="AZ5" i="7" s="1"/>
  <c r="BX5" i="7" s="1"/>
  <c r="ER37" i="6"/>
  <c r="AN37" i="7"/>
  <c r="AZ37" i="7" s="1"/>
  <c r="BX37" i="7" s="1"/>
  <c r="ER63" i="6"/>
  <c r="AN63" i="7"/>
  <c r="AZ63" i="7" s="1"/>
  <c r="BX63" i="7" s="1"/>
  <c r="ER94" i="6"/>
  <c r="AN94" i="7"/>
  <c r="AZ94" i="7" s="1"/>
  <c r="BX94" i="7" s="1"/>
  <c r="ER117" i="6"/>
  <c r="AN117" i="7"/>
  <c r="AZ117" i="7" s="1"/>
  <c r="BX117" i="7" s="1"/>
  <c r="ER67" i="6"/>
  <c r="AN67" i="7"/>
  <c r="AZ67" i="7" s="1"/>
  <c r="BX67" i="7" s="1"/>
  <c r="ER38" i="6"/>
  <c r="AN38" i="7"/>
  <c r="AZ38" i="7" s="1"/>
  <c r="BX38" i="7" s="1"/>
  <c r="ER135" i="6"/>
  <c r="AN135" i="7"/>
  <c r="AZ135" i="7" s="1"/>
  <c r="BX135" i="7" s="1"/>
  <c r="EH117" i="6"/>
  <c r="AD117" i="7"/>
  <c r="AP117" i="7" s="1"/>
  <c r="BN117" i="7" s="1"/>
  <c r="EH27" i="6"/>
  <c r="AD27" i="7"/>
  <c r="AP27" i="7" s="1"/>
  <c r="BN27" i="7" s="1"/>
  <c r="EH51" i="6"/>
  <c r="AD51" i="7"/>
  <c r="AP51" i="7" s="1"/>
  <c r="BN51" i="7" s="1"/>
  <c r="EH56" i="6"/>
  <c r="AD56" i="7"/>
  <c r="AP56" i="7" s="1"/>
  <c r="BN56" i="7" s="1"/>
  <c r="EH118" i="6"/>
  <c r="AD118" i="7"/>
  <c r="AP118" i="7" s="1"/>
  <c r="BN118" i="7" s="1"/>
  <c r="EH65" i="6"/>
  <c r="AD65" i="7"/>
  <c r="AP65" i="7" s="1"/>
  <c r="BN65" i="7" s="1"/>
  <c r="EH100" i="6"/>
  <c r="AD100" i="7"/>
  <c r="AP100" i="7" s="1"/>
  <c r="BN100" i="7" s="1"/>
  <c r="EI70" i="6"/>
  <c r="AE70" i="7"/>
  <c r="AQ70" i="7" s="1"/>
  <c r="BO70" i="7" s="1"/>
  <c r="EI130" i="6"/>
  <c r="AE130" i="7"/>
  <c r="AQ130" i="7" s="1"/>
  <c r="BO130" i="7" s="1"/>
  <c r="EI137" i="6"/>
  <c r="AE137" i="7"/>
  <c r="AQ137" i="7" s="1"/>
  <c r="BO137" i="7" s="1"/>
  <c r="EI39" i="6"/>
  <c r="AE39" i="7"/>
  <c r="AQ39" i="7" s="1"/>
  <c r="BO39" i="7" s="1"/>
  <c r="EI136" i="6"/>
  <c r="AE136" i="7"/>
  <c r="AQ136" i="7" s="1"/>
  <c r="BO136" i="7" s="1"/>
  <c r="EI123" i="6"/>
  <c r="AE123" i="7"/>
  <c r="AQ123" i="7" s="1"/>
  <c r="BO123" i="7" s="1"/>
  <c r="EI13" i="6"/>
  <c r="AE13" i="7"/>
  <c r="AQ13" i="7" s="1"/>
  <c r="BO13" i="7" s="1"/>
  <c r="EI87" i="6"/>
  <c r="AE87" i="7"/>
  <c r="AQ87" i="7" s="1"/>
  <c r="BO87" i="7" s="1"/>
  <c r="EI34" i="6"/>
  <c r="AE34" i="7"/>
  <c r="AQ34" i="7" s="1"/>
  <c r="BO34" i="7" s="1"/>
  <c r="EI11" i="6"/>
  <c r="AE11" i="7"/>
  <c r="AQ11" i="7" s="1"/>
  <c r="BO11" i="7" s="1"/>
  <c r="EI35" i="6"/>
  <c r="AE35" i="7"/>
  <c r="AQ35" i="7" s="1"/>
  <c r="BO35" i="7" s="1"/>
  <c r="EI27" i="6"/>
  <c r="AE27" i="7"/>
  <c r="AQ27" i="7" s="1"/>
  <c r="BO27" i="7" s="1"/>
  <c r="EI127" i="6"/>
  <c r="AE127" i="7"/>
  <c r="AQ127" i="7" s="1"/>
  <c r="BO127" i="7" s="1"/>
  <c r="EI135" i="6"/>
  <c r="AE135" i="7"/>
  <c r="AQ135" i="7" s="1"/>
  <c r="BO135" i="7" s="1"/>
  <c r="EI6" i="6"/>
  <c r="AE6" i="7"/>
  <c r="AQ6" i="7" s="1"/>
  <c r="BO6" i="7" s="1"/>
  <c r="EI78" i="6"/>
  <c r="AE78" i="7"/>
  <c r="AQ78" i="7" s="1"/>
  <c r="BO78" i="7" s="1"/>
  <c r="EI15" i="6"/>
  <c r="AE15" i="7"/>
  <c r="AQ15" i="7" s="1"/>
  <c r="BO15" i="7" s="1"/>
  <c r="EI5" i="6"/>
  <c r="AE5" i="7"/>
  <c r="AQ5" i="7" s="1"/>
  <c r="BO5" i="7" s="1"/>
  <c r="EQ62" i="6"/>
  <c r="AM62" i="7"/>
  <c r="AY62" i="7" s="1"/>
  <c r="BW62" i="7" s="1"/>
  <c r="EQ48" i="6"/>
  <c r="AM48" i="7"/>
  <c r="AY48" i="7" s="1"/>
  <c r="BW48" i="7" s="1"/>
  <c r="EQ122" i="6"/>
  <c r="AM122" i="7"/>
  <c r="AY122" i="7" s="1"/>
  <c r="BW122" i="7" s="1"/>
  <c r="EQ39" i="6"/>
  <c r="AM39" i="7"/>
  <c r="AY39" i="7" s="1"/>
  <c r="BW39" i="7" s="1"/>
  <c r="EQ123" i="6"/>
  <c r="AM123" i="7"/>
  <c r="AY123" i="7" s="1"/>
  <c r="BW123" i="7" s="1"/>
  <c r="EQ34" i="6"/>
  <c r="AM34" i="7"/>
  <c r="AY34" i="7" s="1"/>
  <c r="BW34" i="7" s="1"/>
  <c r="EQ78" i="6"/>
  <c r="AM78" i="7"/>
  <c r="AY78" i="7" s="1"/>
  <c r="BW78" i="7" s="1"/>
  <c r="EQ110" i="6"/>
  <c r="AM110" i="7"/>
  <c r="AY110" i="7" s="1"/>
  <c r="BW110" i="7" s="1"/>
  <c r="EQ28" i="6"/>
  <c r="AM28" i="7"/>
  <c r="AY28" i="7" s="1"/>
  <c r="BW28" i="7" s="1"/>
  <c r="EQ104" i="6"/>
  <c r="AM104" i="7"/>
  <c r="AY104" i="7" s="1"/>
  <c r="BW104" i="7" s="1"/>
  <c r="EQ50" i="6"/>
  <c r="AM50" i="7"/>
  <c r="AY50" i="7" s="1"/>
  <c r="BW50" i="7" s="1"/>
  <c r="EQ115" i="6"/>
  <c r="AM115" i="7"/>
  <c r="AY115" i="7" s="1"/>
  <c r="BW115" i="7" s="1"/>
  <c r="EQ53" i="6"/>
  <c r="AM53" i="7"/>
  <c r="AY53" i="7" s="1"/>
  <c r="BW53" i="7" s="1"/>
  <c r="EQ113" i="6"/>
  <c r="AM113" i="7"/>
  <c r="AY113" i="7" s="1"/>
  <c r="BW113" i="7" s="1"/>
  <c r="EQ105" i="6"/>
  <c r="AM105" i="7"/>
  <c r="AY105" i="7" s="1"/>
  <c r="BW105" i="7" s="1"/>
  <c r="EQ101" i="6"/>
  <c r="AM101" i="7"/>
  <c r="AY101" i="7" s="1"/>
  <c r="BW101" i="7" s="1"/>
  <c r="EQ47" i="6"/>
  <c r="AM47" i="7"/>
  <c r="AY47" i="7" s="1"/>
  <c r="BW47" i="7" s="1"/>
  <c r="EM120" i="6"/>
  <c r="AI120" i="7"/>
  <c r="AU120" i="7" s="1"/>
  <c r="BS120" i="7" s="1"/>
  <c r="EM100" i="6"/>
  <c r="AI100" i="7"/>
  <c r="AU100" i="7" s="1"/>
  <c r="BS100" i="7" s="1"/>
  <c r="EM103" i="6"/>
  <c r="AI103" i="7"/>
  <c r="AU103" i="7" s="1"/>
  <c r="BS103" i="7" s="1"/>
  <c r="EM40" i="6"/>
  <c r="AI40" i="7"/>
  <c r="AU40" i="7" s="1"/>
  <c r="BS40" i="7" s="1"/>
  <c r="EM65" i="6"/>
  <c r="AI65" i="7"/>
  <c r="AU65" i="7" s="1"/>
  <c r="BS65" i="7" s="1"/>
  <c r="EM107" i="6"/>
  <c r="AI107" i="7"/>
  <c r="AU107" i="7" s="1"/>
  <c r="BS107" i="7" s="1"/>
  <c r="EM90" i="6"/>
  <c r="AI90" i="7"/>
  <c r="AU90" i="7" s="1"/>
  <c r="BS90" i="7" s="1"/>
  <c r="EM31" i="6"/>
  <c r="AI31" i="7"/>
  <c r="AU31" i="7" s="1"/>
  <c r="BS31" i="7" s="1"/>
  <c r="EM136" i="6"/>
  <c r="AI136" i="7"/>
  <c r="AU136" i="7" s="1"/>
  <c r="BS136" i="7" s="1"/>
  <c r="EM35" i="6"/>
  <c r="AI35" i="7"/>
  <c r="AU35" i="7" s="1"/>
  <c r="BS35" i="7" s="1"/>
  <c r="EM42" i="6"/>
  <c r="AI42" i="7"/>
  <c r="AU42" i="7" s="1"/>
  <c r="BS42" i="7" s="1"/>
  <c r="EM17" i="6"/>
  <c r="AI17" i="7"/>
  <c r="AU17" i="7" s="1"/>
  <c r="BS17" i="7" s="1"/>
  <c r="EM141" i="6"/>
  <c r="AI141" i="7"/>
  <c r="AU141" i="7" s="1"/>
  <c r="BS141" i="7" s="1"/>
  <c r="EM41" i="6"/>
  <c r="AI41" i="7"/>
  <c r="AU41" i="7" s="1"/>
  <c r="BS41" i="7" s="1"/>
  <c r="EM119" i="6"/>
  <c r="AI119" i="7"/>
  <c r="AU119" i="7" s="1"/>
  <c r="BS119" i="7" s="1"/>
  <c r="EM85" i="6"/>
  <c r="AI85" i="7"/>
  <c r="AU85" i="7" s="1"/>
  <c r="BS85" i="7" s="1"/>
  <c r="EM14" i="6"/>
  <c r="AI14" i="7"/>
  <c r="AU14" i="7" s="1"/>
  <c r="BS14" i="7" s="1"/>
  <c r="EL18" i="6"/>
  <c r="AH18" i="7"/>
  <c r="AT18" i="7" s="1"/>
  <c r="BR18" i="7" s="1"/>
  <c r="EL139" i="6"/>
  <c r="AH139" i="7"/>
  <c r="AT139" i="7" s="1"/>
  <c r="BR139" i="7" s="1"/>
  <c r="EL15" i="6"/>
  <c r="AH15" i="7"/>
  <c r="AT15" i="7" s="1"/>
  <c r="BR15" i="7" s="1"/>
  <c r="EL140" i="6"/>
  <c r="AH140" i="7"/>
  <c r="AT140" i="7" s="1"/>
  <c r="BR140" i="7" s="1"/>
  <c r="EL107" i="6"/>
  <c r="AH107" i="7"/>
  <c r="AT107" i="7" s="1"/>
  <c r="BR107" i="7" s="1"/>
  <c r="EL63" i="6"/>
  <c r="AH63" i="7"/>
  <c r="AT63" i="7" s="1"/>
  <c r="BR63" i="7" s="1"/>
  <c r="EL44" i="6"/>
  <c r="AH44" i="7"/>
  <c r="AT44" i="7" s="1"/>
  <c r="BR44" i="7" s="1"/>
  <c r="EL39" i="6"/>
  <c r="AH39" i="7"/>
  <c r="AT39" i="7" s="1"/>
  <c r="BR39" i="7" s="1"/>
  <c r="EL47" i="6"/>
  <c r="AH47" i="7"/>
  <c r="AT47" i="7" s="1"/>
  <c r="BR47" i="7" s="1"/>
  <c r="EL105" i="6"/>
  <c r="AH105" i="7"/>
  <c r="AT105" i="7" s="1"/>
  <c r="BR105" i="7" s="1"/>
  <c r="EL121" i="6"/>
  <c r="AH121" i="7"/>
  <c r="AT121" i="7" s="1"/>
  <c r="BR121" i="7" s="1"/>
  <c r="EL111" i="6"/>
  <c r="AH111" i="7"/>
  <c r="AT111" i="7" s="1"/>
  <c r="BR111" i="7" s="1"/>
  <c r="EL92" i="6"/>
  <c r="AH92" i="7"/>
  <c r="AT92" i="7" s="1"/>
  <c r="BR92" i="7" s="1"/>
  <c r="EL118" i="6"/>
  <c r="AH118" i="7"/>
  <c r="AT118" i="7" s="1"/>
  <c r="BR118" i="7" s="1"/>
  <c r="EL129" i="6"/>
  <c r="AH129" i="7"/>
  <c r="AT129" i="7" s="1"/>
  <c r="BR129" i="7" s="1"/>
  <c r="EL114" i="6"/>
  <c r="AH114" i="7"/>
  <c r="AT114" i="7" s="1"/>
  <c r="BR114" i="7" s="1"/>
  <c r="EL98" i="6"/>
  <c r="AH98" i="7"/>
  <c r="AT98" i="7" s="1"/>
  <c r="BR98" i="7" s="1"/>
  <c r="EK30" i="6"/>
  <c r="AG30" i="7"/>
  <c r="AS30" i="7" s="1"/>
  <c r="BQ30" i="7" s="1"/>
  <c r="EK107" i="6"/>
  <c r="AG107" i="7"/>
  <c r="AS107" i="7" s="1"/>
  <c r="BQ107" i="7" s="1"/>
  <c r="EK44" i="6"/>
  <c r="AG44" i="7"/>
  <c r="AS44" i="7" s="1"/>
  <c r="BQ44" i="7" s="1"/>
  <c r="EK49" i="6"/>
  <c r="AG49" i="7"/>
  <c r="AS49" i="7" s="1"/>
  <c r="BQ49" i="7" s="1"/>
  <c r="EK19" i="6"/>
  <c r="AG19" i="7"/>
  <c r="AS19" i="7" s="1"/>
  <c r="BQ19" i="7" s="1"/>
  <c r="EK135" i="6"/>
  <c r="AG135" i="7"/>
  <c r="AS135" i="7" s="1"/>
  <c r="BQ135" i="7" s="1"/>
  <c r="EK87" i="6"/>
  <c r="AG87" i="7"/>
  <c r="AS87" i="7" s="1"/>
  <c r="BQ87" i="7" s="1"/>
  <c r="EK48" i="6"/>
  <c r="AG48" i="7"/>
  <c r="AS48" i="7" s="1"/>
  <c r="BQ48" i="7" s="1"/>
  <c r="EK102" i="6"/>
  <c r="AG102" i="7"/>
  <c r="AS102" i="7" s="1"/>
  <c r="BQ102" i="7" s="1"/>
  <c r="EK20" i="6"/>
  <c r="AG20" i="7"/>
  <c r="AS20" i="7" s="1"/>
  <c r="BQ20" i="7" s="1"/>
  <c r="EK96" i="6"/>
  <c r="AG96" i="7"/>
  <c r="AS96" i="7" s="1"/>
  <c r="BQ96" i="7" s="1"/>
  <c r="EK105" i="6"/>
  <c r="AG105" i="7"/>
  <c r="AS105" i="7" s="1"/>
  <c r="BQ105" i="7" s="1"/>
  <c r="EK75" i="6"/>
  <c r="AG75" i="7"/>
  <c r="AS75" i="7" s="1"/>
  <c r="BQ75" i="7" s="1"/>
  <c r="EK38" i="6"/>
  <c r="AG38" i="7"/>
  <c r="AS38" i="7" s="1"/>
  <c r="BQ38" i="7" s="1"/>
  <c r="EK77" i="6"/>
  <c r="AG77" i="7"/>
  <c r="AS77" i="7" s="1"/>
  <c r="BQ77" i="7" s="1"/>
  <c r="EK121" i="6"/>
  <c r="AG121" i="7"/>
  <c r="AS121" i="7" s="1"/>
  <c r="BQ121" i="7" s="1"/>
  <c r="EK16" i="6"/>
  <c r="AG16" i="7"/>
  <c r="AS16" i="7" s="1"/>
  <c r="BQ16" i="7" s="1"/>
  <c r="ER107" i="6"/>
  <c r="AN107" i="7"/>
  <c r="AZ107" i="7" s="1"/>
  <c r="BX107" i="7" s="1"/>
  <c r="ER102" i="6"/>
  <c r="AN102" i="7"/>
  <c r="AZ102" i="7" s="1"/>
  <c r="BX102" i="7" s="1"/>
  <c r="ER113" i="6"/>
  <c r="AN113" i="7"/>
  <c r="AZ113" i="7" s="1"/>
  <c r="BX113" i="7" s="1"/>
  <c r="ER62" i="6"/>
  <c r="AN62" i="7"/>
  <c r="AZ62" i="7" s="1"/>
  <c r="BX62" i="7" s="1"/>
  <c r="ER134" i="6"/>
  <c r="AN134" i="7"/>
  <c r="AZ134" i="7" s="1"/>
  <c r="BX134" i="7" s="1"/>
  <c r="ER21" i="6"/>
  <c r="AN21" i="7"/>
  <c r="AZ21" i="7" s="1"/>
  <c r="BX21" i="7" s="1"/>
  <c r="ER82" i="6"/>
  <c r="AN82" i="7"/>
  <c r="AZ82" i="7" s="1"/>
  <c r="BX82" i="7" s="1"/>
  <c r="ER95" i="6"/>
  <c r="AN95" i="7"/>
  <c r="AZ95" i="7" s="1"/>
  <c r="BX95" i="7" s="1"/>
  <c r="ER83" i="6"/>
  <c r="AN83" i="7"/>
  <c r="AZ83" i="7" s="1"/>
  <c r="BX83" i="7" s="1"/>
  <c r="ER104" i="6"/>
  <c r="AN104" i="7"/>
  <c r="AZ104" i="7" s="1"/>
  <c r="BX104" i="7" s="1"/>
  <c r="ER32" i="6"/>
  <c r="AN32" i="7"/>
  <c r="AZ32" i="7" s="1"/>
  <c r="BX32" i="7" s="1"/>
  <c r="ER19" i="6"/>
  <c r="AN19" i="7"/>
  <c r="AZ19" i="7" s="1"/>
  <c r="BX19" i="7" s="1"/>
  <c r="ER81" i="6"/>
  <c r="AN81" i="7"/>
  <c r="AZ81" i="7" s="1"/>
  <c r="BX81" i="7" s="1"/>
  <c r="ER16" i="6"/>
  <c r="AN16" i="7"/>
  <c r="AZ16" i="7" s="1"/>
  <c r="BX16" i="7" s="1"/>
  <c r="ER52" i="6"/>
  <c r="AN52" i="7"/>
  <c r="AZ52" i="7" s="1"/>
  <c r="BX52" i="7" s="1"/>
  <c r="ER106" i="6"/>
  <c r="AN106" i="7"/>
  <c r="AZ106" i="7" s="1"/>
  <c r="BX106" i="7" s="1"/>
  <c r="ER70" i="6"/>
  <c r="AN70" i="7"/>
  <c r="AZ70" i="7" s="1"/>
  <c r="BX70" i="7" s="1"/>
  <c r="EH15" i="6"/>
  <c r="AD15" i="7"/>
  <c r="AP15" i="7" s="1"/>
  <c r="BN15" i="7" s="1"/>
  <c r="EH58" i="6"/>
  <c r="AD58" i="7"/>
  <c r="AP58" i="7" s="1"/>
  <c r="BN58" i="7" s="1"/>
  <c r="EH132" i="6"/>
  <c r="AD132" i="7"/>
  <c r="AP132" i="7" s="1"/>
  <c r="BN132" i="7" s="1"/>
  <c r="EH10" i="6"/>
  <c r="AD10" i="7"/>
  <c r="AP10" i="7" s="1"/>
  <c r="BN10" i="7" s="1"/>
  <c r="EH73" i="6"/>
  <c r="AD73" i="7"/>
  <c r="AP73" i="7" s="1"/>
  <c r="BN73" i="7" s="1"/>
  <c r="EH32" i="6"/>
  <c r="AD32" i="7"/>
  <c r="AP32" i="7" s="1"/>
  <c r="BN32" i="7" s="1"/>
  <c r="EH126" i="6"/>
  <c r="AD126" i="7"/>
  <c r="AP126" i="7" s="1"/>
  <c r="BN126" i="7" s="1"/>
  <c r="EH44" i="6"/>
  <c r="AD44" i="7"/>
  <c r="AP44" i="7" s="1"/>
  <c r="BN44" i="7" s="1"/>
  <c r="EI102" i="6"/>
  <c r="AE102" i="7"/>
  <c r="AQ102" i="7" s="1"/>
  <c r="BO102" i="7" s="1"/>
  <c r="EI88" i="6"/>
  <c r="AE88" i="7"/>
  <c r="AQ88" i="7" s="1"/>
  <c r="BO88" i="7" s="1"/>
  <c r="EI33" i="6"/>
  <c r="AE33" i="7"/>
  <c r="AQ33" i="7" s="1"/>
  <c r="BO33" i="7" s="1"/>
  <c r="EI129" i="6"/>
  <c r="AE129" i="7"/>
  <c r="AQ129" i="7" s="1"/>
  <c r="BO129" i="7" s="1"/>
  <c r="EI48" i="6"/>
  <c r="AE48" i="7"/>
  <c r="AQ48" i="7" s="1"/>
  <c r="BO48" i="7" s="1"/>
  <c r="EI100" i="6"/>
  <c r="AE100" i="7"/>
  <c r="AQ100" i="7" s="1"/>
  <c r="BO100" i="7" s="1"/>
  <c r="EI119" i="6"/>
  <c r="AE119" i="7"/>
  <c r="AQ119" i="7" s="1"/>
  <c r="BO119" i="7" s="1"/>
  <c r="EI61" i="6"/>
  <c r="AE61" i="7"/>
  <c r="AQ61" i="7" s="1"/>
  <c r="BO61" i="7" s="1"/>
  <c r="EI66" i="6"/>
  <c r="AE66" i="7"/>
  <c r="AQ66" i="7" s="1"/>
  <c r="BO66" i="7" s="1"/>
  <c r="EI83" i="6"/>
  <c r="AE83" i="7"/>
  <c r="AQ83" i="7" s="1"/>
  <c r="BO83" i="7" s="1"/>
  <c r="EI23" i="6"/>
  <c r="AE23" i="7"/>
  <c r="AQ23" i="7" s="1"/>
  <c r="BO23" i="7" s="1"/>
  <c r="EI62" i="6"/>
  <c r="AE62" i="7"/>
  <c r="AQ62" i="7" s="1"/>
  <c r="BO62" i="7" s="1"/>
  <c r="EI98" i="6"/>
  <c r="AE98" i="7"/>
  <c r="AQ98" i="7" s="1"/>
  <c r="BO98" i="7" s="1"/>
  <c r="EI126" i="6"/>
  <c r="AE126" i="7"/>
  <c r="AQ126" i="7" s="1"/>
  <c r="BO126" i="7" s="1"/>
  <c r="EI73" i="6"/>
  <c r="AE73" i="7"/>
  <c r="AQ73" i="7" s="1"/>
  <c r="BO73" i="7" s="1"/>
  <c r="EI77" i="6"/>
  <c r="AE77" i="7"/>
  <c r="AQ77" i="7" s="1"/>
  <c r="BO77" i="7" s="1"/>
  <c r="EI41" i="6"/>
  <c r="AE41" i="7"/>
  <c r="AQ41" i="7" s="1"/>
  <c r="BO41" i="7" s="1"/>
  <c r="EQ103" i="6"/>
  <c r="AM103" i="7"/>
  <c r="AY103" i="7" s="1"/>
  <c r="BW103" i="7" s="1"/>
  <c r="EQ54" i="6"/>
  <c r="AM54" i="7"/>
  <c r="AY54" i="7" s="1"/>
  <c r="BW54" i="7" s="1"/>
  <c r="EQ109" i="6"/>
  <c r="AM109" i="7"/>
  <c r="AY109" i="7" s="1"/>
  <c r="BW109" i="7" s="1"/>
  <c r="EQ135" i="6"/>
  <c r="AM135" i="7"/>
  <c r="AY135" i="7" s="1"/>
  <c r="BW135" i="7" s="1"/>
  <c r="EQ22" i="6"/>
  <c r="AM22" i="7"/>
  <c r="AY22" i="7" s="1"/>
  <c r="BW22" i="7" s="1"/>
  <c r="EQ46" i="6"/>
  <c r="AM46" i="7"/>
  <c r="AY46" i="7" s="1"/>
  <c r="BW46" i="7" s="1"/>
  <c r="EQ124" i="6"/>
  <c r="AM124" i="7"/>
  <c r="AY124" i="7" s="1"/>
  <c r="BW124" i="7" s="1"/>
  <c r="EQ9" i="6"/>
  <c r="AM9" i="7"/>
  <c r="AY9" i="7" s="1"/>
  <c r="BW9" i="7" s="1"/>
  <c r="EQ107" i="6"/>
  <c r="AM107" i="7"/>
  <c r="AY107" i="7" s="1"/>
  <c r="BW107" i="7" s="1"/>
  <c r="EQ10" i="6"/>
  <c r="AM10" i="7"/>
  <c r="AY10" i="7" s="1"/>
  <c r="BW10" i="7" s="1"/>
  <c r="EQ70" i="6"/>
  <c r="AM70" i="7"/>
  <c r="AY70" i="7" s="1"/>
  <c r="BW70" i="7" s="1"/>
  <c r="EQ42" i="6"/>
  <c r="AM42" i="7"/>
  <c r="AY42" i="7" s="1"/>
  <c r="BW42" i="7" s="1"/>
  <c r="EQ92" i="6"/>
  <c r="AM92" i="7"/>
  <c r="AY92" i="7" s="1"/>
  <c r="BW92" i="7" s="1"/>
  <c r="EQ58" i="6"/>
  <c r="AM58" i="7"/>
  <c r="AY58" i="7" s="1"/>
  <c r="BW58" i="7" s="1"/>
  <c r="EQ91" i="6"/>
  <c r="AM91" i="7"/>
  <c r="AY91" i="7" s="1"/>
  <c r="BW91" i="7" s="1"/>
  <c r="EQ8" i="6"/>
  <c r="AM8" i="7"/>
  <c r="AY8" i="7" s="1"/>
  <c r="BW8" i="7" s="1"/>
  <c r="EQ63" i="6"/>
  <c r="AM63" i="7"/>
  <c r="AY63" i="7" s="1"/>
  <c r="BW63" i="7" s="1"/>
  <c r="EQ7" i="6"/>
  <c r="AM7" i="7"/>
  <c r="AY7" i="7" s="1"/>
  <c r="BW7" i="7" s="1"/>
  <c r="EM84" i="6"/>
  <c r="AI84" i="7"/>
  <c r="AU84" i="7" s="1"/>
  <c r="BS84" i="7" s="1"/>
  <c r="EM139" i="6"/>
  <c r="AI139" i="7"/>
  <c r="AU139" i="7" s="1"/>
  <c r="BS139" i="7" s="1"/>
  <c r="EM123" i="6"/>
  <c r="AI123" i="7"/>
  <c r="AU123" i="7" s="1"/>
  <c r="BS123" i="7" s="1"/>
  <c r="EM59" i="6"/>
  <c r="AI59" i="7"/>
  <c r="AU59" i="7" s="1"/>
  <c r="BS59" i="7" s="1"/>
  <c r="EM118" i="6"/>
  <c r="AI118" i="7"/>
  <c r="AU118" i="7" s="1"/>
  <c r="BS118" i="7" s="1"/>
  <c r="EM80" i="6"/>
  <c r="AI80" i="7"/>
  <c r="AU80" i="7" s="1"/>
  <c r="BS80" i="7" s="1"/>
  <c r="EM12" i="6"/>
  <c r="AI12" i="7"/>
  <c r="AU12" i="7" s="1"/>
  <c r="BS12" i="7" s="1"/>
  <c r="EM8" i="6"/>
  <c r="AI8" i="7"/>
  <c r="AU8" i="7" s="1"/>
  <c r="BS8" i="7" s="1"/>
  <c r="EM39" i="6"/>
  <c r="AI39" i="7"/>
  <c r="AU39" i="7" s="1"/>
  <c r="BS39" i="7" s="1"/>
  <c r="EM11" i="6"/>
  <c r="AI11" i="7"/>
  <c r="AU11" i="7" s="1"/>
  <c r="BS11" i="7" s="1"/>
  <c r="EM7" i="6"/>
  <c r="AI7" i="7"/>
  <c r="AU7" i="7" s="1"/>
  <c r="BS7" i="7" s="1"/>
  <c r="EM88" i="6"/>
  <c r="AI88" i="7"/>
  <c r="AU88" i="7" s="1"/>
  <c r="BS88" i="7" s="1"/>
  <c r="EM93" i="6"/>
  <c r="AI93" i="7"/>
  <c r="AU93" i="7" s="1"/>
  <c r="BS93" i="7" s="1"/>
  <c r="EM24" i="6"/>
  <c r="AI24" i="7"/>
  <c r="AU24" i="7" s="1"/>
  <c r="BS24" i="7" s="1"/>
  <c r="EM117" i="6"/>
  <c r="AI117" i="7"/>
  <c r="AU117" i="7" s="1"/>
  <c r="BS117" i="7" s="1"/>
  <c r="EM60" i="6"/>
  <c r="AI60" i="7"/>
  <c r="AU60" i="7" s="1"/>
  <c r="BS60" i="7" s="1"/>
  <c r="EM129" i="6"/>
  <c r="AI129" i="7"/>
  <c r="AU129" i="7" s="1"/>
  <c r="BS129" i="7" s="1"/>
  <c r="EL131" i="6"/>
  <c r="AH131" i="7"/>
  <c r="AT131" i="7" s="1"/>
  <c r="BR131" i="7" s="1"/>
  <c r="EL61" i="6"/>
  <c r="AH61" i="7"/>
  <c r="AT61" i="7" s="1"/>
  <c r="BR61" i="7" s="1"/>
  <c r="EL132" i="6"/>
  <c r="AH132" i="7"/>
  <c r="AT132" i="7" s="1"/>
  <c r="BR132" i="7" s="1"/>
  <c r="EL94" i="6"/>
  <c r="AH94" i="7"/>
  <c r="AT94" i="7" s="1"/>
  <c r="BR94" i="7" s="1"/>
  <c r="EL69" i="6"/>
  <c r="AH69" i="7"/>
  <c r="AT69" i="7" s="1"/>
  <c r="BR69" i="7" s="1"/>
  <c r="EL119" i="6"/>
  <c r="AH119" i="7"/>
  <c r="AT119" i="7" s="1"/>
  <c r="BR119" i="7" s="1"/>
  <c r="EL8" i="6"/>
  <c r="AH8" i="7"/>
  <c r="AT8" i="7" s="1"/>
  <c r="BR8" i="7" s="1"/>
  <c r="EL122" i="6"/>
  <c r="AH122" i="7"/>
  <c r="AT122" i="7" s="1"/>
  <c r="BR122" i="7" s="1"/>
  <c r="EL25" i="6"/>
  <c r="AH25" i="7"/>
  <c r="AT25" i="7" s="1"/>
  <c r="BR25" i="7" s="1"/>
  <c r="EL13" i="6"/>
  <c r="AH13" i="7"/>
  <c r="AT13" i="7" s="1"/>
  <c r="BR13" i="7" s="1"/>
  <c r="EL9" i="6"/>
  <c r="AH9" i="7"/>
  <c r="AT9" i="7" s="1"/>
  <c r="BR9" i="7" s="1"/>
  <c r="EL64" i="6"/>
  <c r="AH64" i="7"/>
  <c r="AT64" i="7" s="1"/>
  <c r="BR64" i="7" s="1"/>
  <c r="EL34" i="6"/>
  <c r="AH34" i="7"/>
  <c r="AT34" i="7" s="1"/>
  <c r="BR34" i="7" s="1"/>
  <c r="EL80" i="6"/>
  <c r="AH80" i="7"/>
  <c r="AT80" i="7" s="1"/>
  <c r="BR80" i="7" s="1"/>
  <c r="EL117" i="6"/>
  <c r="AH117" i="7"/>
  <c r="AT117" i="7" s="1"/>
  <c r="BR117" i="7" s="1"/>
  <c r="EL5" i="6"/>
  <c r="AH5" i="7"/>
  <c r="AT5" i="7" s="1"/>
  <c r="BR5" i="7" s="1"/>
  <c r="EL74" i="6"/>
  <c r="AH74" i="7"/>
  <c r="AT74" i="7" s="1"/>
  <c r="BR74" i="7" s="1"/>
  <c r="EK131" i="6"/>
  <c r="AG131" i="7"/>
  <c r="AS131" i="7" s="1"/>
  <c r="BQ131" i="7" s="1"/>
  <c r="EK83" i="6"/>
  <c r="AG83" i="7"/>
  <c r="AS83" i="7" s="1"/>
  <c r="BQ83" i="7" s="1"/>
  <c r="EK118" i="6"/>
  <c r="AG118" i="7"/>
  <c r="AS118" i="7" s="1"/>
  <c r="BQ118" i="7" s="1"/>
  <c r="EK57" i="6"/>
  <c r="AG57" i="7"/>
  <c r="AS57" i="7" s="1"/>
  <c r="BQ57" i="7" s="1"/>
  <c r="EK137" i="6"/>
  <c r="AG137" i="7"/>
  <c r="AS137" i="7" s="1"/>
  <c r="BQ137" i="7" s="1"/>
  <c r="EK52" i="6"/>
  <c r="AG52" i="7"/>
  <c r="AS52" i="7" s="1"/>
  <c r="BQ52" i="7" s="1"/>
  <c r="EK82" i="6"/>
  <c r="AG82" i="7"/>
  <c r="AS82" i="7" s="1"/>
  <c r="BQ82" i="7" s="1"/>
  <c r="EK17" i="6"/>
  <c r="AG17" i="7"/>
  <c r="AS17" i="7" s="1"/>
  <c r="BQ17" i="7" s="1"/>
  <c r="EK15" i="6"/>
  <c r="AG15" i="7"/>
  <c r="AS15" i="7" s="1"/>
  <c r="BQ15" i="7" s="1"/>
  <c r="EK8" i="6"/>
  <c r="AG8" i="7"/>
  <c r="AS8" i="7" s="1"/>
  <c r="BQ8" i="7" s="1"/>
  <c r="EK14" i="6"/>
  <c r="AG14" i="7"/>
  <c r="AS14" i="7" s="1"/>
  <c r="BQ14" i="7" s="1"/>
  <c r="EK78" i="6"/>
  <c r="AG78" i="7"/>
  <c r="AS78" i="7" s="1"/>
  <c r="BQ78" i="7" s="1"/>
  <c r="EK6" i="6"/>
  <c r="AG6" i="7"/>
  <c r="AS6" i="7" s="1"/>
  <c r="BQ6" i="7" s="1"/>
  <c r="EK21" i="6"/>
  <c r="AG21" i="7"/>
  <c r="AS21" i="7" s="1"/>
  <c r="BQ21" i="7" s="1"/>
  <c r="EK40" i="6"/>
  <c r="AG40" i="7"/>
  <c r="AS40" i="7" s="1"/>
  <c r="BQ40" i="7" s="1"/>
  <c r="EK111" i="6"/>
  <c r="AG111" i="7"/>
  <c r="AS111" i="7" s="1"/>
  <c r="BQ111" i="7" s="1"/>
  <c r="EK123" i="6"/>
  <c r="AG123" i="7"/>
  <c r="AS123" i="7" s="1"/>
  <c r="BQ123" i="7" s="1"/>
  <c r="ER129" i="6"/>
  <c r="AN129" i="7"/>
  <c r="AZ129" i="7" s="1"/>
  <c r="BX129" i="7" s="1"/>
  <c r="ER45" i="6"/>
  <c r="AN45" i="7"/>
  <c r="AZ45" i="7" s="1"/>
  <c r="BX45" i="7" s="1"/>
  <c r="ER13" i="6"/>
  <c r="AN13" i="7"/>
  <c r="AZ13" i="7" s="1"/>
  <c r="BX13" i="7" s="1"/>
  <c r="ER141" i="6"/>
  <c r="AN141" i="7"/>
  <c r="AZ141" i="7" s="1"/>
  <c r="BX141" i="7" s="1"/>
  <c r="ER56" i="6"/>
  <c r="AN56" i="7"/>
  <c r="AZ56" i="7" s="1"/>
  <c r="BX56" i="7" s="1"/>
  <c r="ER76" i="6"/>
  <c r="AN76" i="7"/>
  <c r="AZ76" i="7" s="1"/>
  <c r="BX76" i="7" s="1"/>
  <c r="ER79" i="6"/>
  <c r="AN79" i="7"/>
  <c r="AZ79" i="7" s="1"/>
  <c r="BX79" i="7" s="1"/>
  <c r="ER14" i="6"/>
  <c r="AN14" i="7"/>
  <c r="AZ14" i="7" s="1"/>
  <c r="BX14" i="7" s="1"/>
  <c r="ER138" i="6"/>
  <c r="AN138" i="7"/>
  <c r="AZ138" i="7" s="1"/>
  <c r="BX138" i="7" s="1"/>
  <c r="ER28" i="6"/>
  <c r="AN28" i="7"/>
  <c r="AZ28" i="7" s="1"/>
  <c r="BX28" i="7" s="1"/>
  <c r="ER65" i="6"/>
  <c r="AN65" i="7"/>
  <c r="AZ65" i="7" s="1"/>
  <c r="BX65" i="7" s="1"/>
  <c r="ER92" i="6"/>
  <c r="AN92" i="7"/>
  <c r="AZ92" i="7" s="1"/>
  <c r="BX92" i="7" s="1"/>
  <c r="ER9" i="6"/>
  <c r="AN9" i="7"/>
  <c r="AZ9" i="7" s="1"/>
  <c r="BX9" i="7" s="1"/>
  <c r="ER44" i="6"/>
  <c r="AN44" i="7"/>
  <c r="AZ44" i="7" s="1"/>
  <c r="BX44" i="7" s="1"/>
  <c r="ER24" i="6"/>
  <c r="AN24" i="7"/>
  <c r="AZ24" i="7" s="1"/>
  <c r="BX24" i="7" s="1"/>
  <c r="ER125" i="6"/>
  <c r="AN125" i="7"/>
  <c r="AZ125" i="7" s="1"/>
  <c r="BX125" i="7" s="1"/>
  <c r="ER85" i="6"/>
  <c r="AN85" i="7"/>
  <c r="AZ85" i="7" s="1"/>
  <c r="BX85" i="7" s="1"/>
  <c r="ER27" i="6"/>
  <c r="AN27" i="7"/>
  <c r="AZ27" i="7" s="1"/>
  <c r="BX27" i="7" s="1"/>
  <c r="EQ3" i="1"/>
  <c r="EQ3" i="8" l="1"/>
  <c r="AY3" i="9"/>
  <c r="BW3" i="9"/>
  <c r="Q2" i="3"/>
  <c r="EQ3" i="6"/>
  <c r="AY3" i="7"/>
  <c r="BN5" i="7"/>
  <c r="BW3" i="7" s="1"/>
</calcChain>
</file>

<file path=xl/sharedStrings.xml><?xml version="1.0" encoding="utf-8"?>
<sst xmlns="http://schemas.openxmlformats.org/spreadsheetml/2006/main" count="2531" uniqueCount="613">
  <si>
    <t>Metered Energy, MWh</t>
  </si>
  <si>
    <t>Metered Energy × Pool Price, $</t>
  </si>
  <si>
    <t>Original Loss Factor, %</t>
  </si>
  <si>
    <t>Original Losses Charge (Credit), $</t>
  </si>
  <si>
    <t>Total Original Rider E Charges (Credits), $ (Using Original Rider E Below)</t>
  </si>
  <si>
    <t>Recalculated Loss Factor, %</t>
  </si>
  <si>
    <t>Total Metered Energy, MWh</t>
  </si>
  <si>
    <t>Total Metered Energy × Pool Price, $</t>
  </si>
  <si>
    <t>Participant</t>
  </si>
  <si>
    <t>Location (MPID)</t>
  </si>
  <si>
    <t>Facility Name</t>
  </si>
  <si>
    <t>PR1</t>
  </si>
  <si>
    <t>BR3</t>
  </si>
  <si>
    <t>BR4</t>
  </si>
  <si>
    <t>ANC1</t>
  </si>
  <si>
    <t>ABCP</t>
  </si>
  <si>
    <t>APXB</t>
  </si>
  <si>
    <t>AFG1TX</t>
  </si>
  <si>
    <t>311S033N</t>
  </si>
  <si>
    <t>321S009N</t>
  </si>
  <si>
    <t>325S009N</t>
  </si>
  <si>
    <t>372S025N</t>
  </si>
  <si>
    <t>NOVAGEN15M</t>
  </si>
  <si>
    <t>SD3</t>
  </si>
  <si>
    <t>SD4</t>
  </si>
  <si>
    <t>BR5</t>
  </si>
  <si>
    <t>SD1</t>
  </si>
  <si>
    <t>SD2</t>
  </si>
  <si>
    <t>SD5</t>
  </si>
  <si>
    <t>SD6</t>
  </si>
  <si>
    <t>SH1</t>
  </si>
  <si>
    <t>SH2</t>
  </si>
  <si>
    <t>DRW1</t>
  </si>
  <si>
    <t>BSR1</t>
  </si>
  <si>
    <t>CES1</t>
  </si>
  <si>
    <t>CES2</t>
  </si>
  <si>
    <t>CWBC</t>
  </si>
  <si>
    <t>CWMT</t>
  </si>
  <si>
    <t>CWSK</t>
  </si>
  <si>
    <t>CWXB</t>
  </si>
  <si>
    <t>CWXS</t>
  </si>
  <si>
    <t>SHBC</t>
  </si>
  <si>
    <t>SHXB</t>
  </si>
  <si>
    <t>GPEC</t>
  </si>
  <si>
    <t>CMH1</t>
  </si>
  <si>
    <t>CNR5</t>
  </si>
  <si>
    <t>GN1</t>
  </si>
  <si>
    <t>GN2</t>
  </si>
  <si>
    <t>CRR1</t>
  </si>
  <si>
    <t>OMRH</t>
  </si>
  <si>
    <t>PH1</t>
  </si>
  <si>
    <t>RB5</t>
  </si>
  <si>
    <t>RL1</t>
  </si>
  <si>
    <t>VVW1</t>
  </si>
  <si>
    <t>VVW2</t>
  </si>
  <si>
    <t>CRWD</t>
  </si>
  <si>
    <t>PKNE</t>
  </si>
  <si>
    <t>DAI1</t>
  </si>
  <si>
    <t>DOWGEN15M</t>
  </si>
  <si>
    <t>ENC1</t>
  </si>
  <si>
    <t>ENC2</t>
  </si>
  <si>
    <t>ENC3</t>
  </si>
  <si>
    <t>AKE1</t>
  </si>
  <si>
    <t>KH1</t>
  </si>
  <si>
    <t>KH2</t>
  </si>
  <si>
    <t>TAB1</t>
  </si>
  <si>
    <t>EEBC</t>
  </si>
  <si>
    <t>EEXB</t>
  </si>
  <si>
    <t>EGC1</t>
  </si>
  <si>
    <t>CRS1</t>
  </si>
  <si>
    <t>CRS2</t>
  </si>
  <si>
    <t>CRS3</t>
  </si>
  <si>
    <t>CL01</t>
  </si>
  <si>
    <t>EC04</t>
  </si>
  <si>
    <t>ECBC</t>
  </si>
  <si>
    <t>ECMT</t>
  </si>
  <si>
    <t>ECSK</t>
  </si>
  <si>
    <t>EMXB</t>
  </si>
  <si>
    <t>EC01</t>
  </si>
  <si>
    <t>GN3</t>
  </si>
  <si>
    <t>EAGL</t>
  </si>
  <si>
    <t>IOR1</t>
  </si>
  <si>
    <t>NPP1</t>
  </si>
  <si>
    <t>NEP1</t>
  </si>
  <si>
    <t>HAL1</t>
  </si>
  <si>
    <t>CHIN</t>
  </si>
  <si>
    <t>RYMD</t>
  </si>
  <si>
    <t>WEY1</t>
  </si>
  <si>
    <t>KHW1</t>
  </si>
  <si>
    <t>MGXB</t>
  </si>
  <si>
    <t>MASK</t>
  </si>
  <si>
    <t>MEG1</t>
  </si>
  <si>
    <t>HRM</t>
  </si>
  <si>
    <t>MOBC</t>
  </si>
  <si>
    <t>MOMT</t>
  </si>
  <si>
    <t>MOXB</t>
  </si>
  <si>
    <t>MOXS</t>
  </si>
  <si>
    <t>SPBC</t>
  </si>
  <si>
    <t>SPSK</t>
  </si>
  <si>
    <t>SPX7</t>
  </si>
  <si>
    <t>SPXA</t>
  </si>
  <si>
    <t>NPC1</t>
  </si>
  <si>
    <t>NRG3</t>
  </si>
  <si>
    <t>NX01</t>
  </si>
  <si>
    <t>NX02</t>
  </si>
  <si>
    <t>OWF1</t>
  </si>
  <si>
    <t>FNG1</t>
  </si>
  <si>
    <t>PW20</t>
  </si>
  <si>
    <t>PWBC</t>
  </si>
  <si>
    <t>REBC</t>
  </si>
  <si>
    <t>RESK</t>
  </si>
  <si>
    <t>MKR1</t>
  </si>
  <si>
    <t>SCL1</t>
  </si>
  <si>
    <t>SCR1</t>
  </si>
  <si>
    <t>SCR2</t>
  </si>
  <si>
    <t>SCR3</t>
  </si>
  <si>
    <t>SCTG</t>
  </si>
  <si>
    <t>SHCG</t>
  </si>
  <si>
    <t>TAY1</t>
  </si>
  <si>
    <t>GWW1</t>
  </si>
  <si>
    <t>SCR4</t>
  </si>
  <si>
    <t>KH3</t>
  </si>
  <si>
    <t>BAR</t>
  </si>
  <si>
    <t>BIG</t>
  </si>
  <si>
    <t>BPW</t>
  </si>
  <si>
    <t>BRA</t>
  </si>
  <si>
    <t>CAS</t>
  </si>
  <si>
    <t>GHO</t>
  </si>
  <si>
    <t>HSH</t>
  </si>
  <si>
    <t>INT</t>
  </si>
  <si>
    <t>KAN</t>
  </si>
  <si>
    <t>POC</t>
  </si>
  <si>
    <t>RUN</t>
  </si>
  <si>
    <t>SPR</t>
  </si>
  <si>
    <t>THS</t>
  </si>
  <si>
    <t>ESBC</t>
  </si>
  <si>
    <t>ESMT</t>
  </si>
  <si>
    <t>ESXB</t>
  </si>
  <si>
    <t>BCR2</t>
  </si>
  <si>
    <t>BCRK</t>
  </si>
  <si>
    <t>MKRC</t>
  </si>
  <si>
    <t>TC01</t>
  </si>
  <si>
    <t>TC02</t>
  </si>
  <si>
    <t>TIXS</t>
  </si>
  <si>
    <t>TEBC</t>
  </si>
  <si>
    <t>TEE1</t>
  </si>
  <si>
    <t>TEMT</t>
  </si>
  <si>
    <t>TPXS</t>
  </si>
  <si>
    <t>0000001511</t>
  </si>
  <si>
    <t>0000022911</t>
  </si>
  <si>
    <t>0000025611</t>
  </si>
  <si>
    <t>0000027711</t>
  </si>
  <si>
    <t>0000034911</t>
  </si>
  <si>
    <t>0000038511</t>
  </si>
  <si>
    <t>0000039611</t>
  </si>
  <si>
    <t>0000065911</t>
  </si>
  <si>
    <t>0000006711</t>
  </si>
  <si>
    <t>ARD1</t>
  </si>
  <si>
    <t>BTR1</t>
  </si>
  <si>
    <t>CR1</t>
  </si>
  <si>
    <t>CRE3</t>
  </si>
  <si>
    <t>IEW1</t>
  </si>
  <si>
    <t>IEW2</t>
  </si>
  <si>
    <t>SLP1</t>
  </si>
  <si>
    <t>[A]</t>
  </si>
  <si>
    <t>[B]</t>
  </si>
  <si>
    <t>[C] = [B] + 1½%</t>
  </si>
  <si>
    <t>Date</t>
  </si>
  <si>
    <t>BankRate</t>
  </si>
  <si>
    <t>InterestRate</t>
  </si>
  <si>
    <t>MonthlyRate</t>
  </si>
  <si>
    <t>CumulIntRate</t>
  </si>
  <si>
    <t>Decision 790-D04-2016: 80. The Commission finds that it would be reasonable to set the rate of interest equal to the Bank of Canada’s Bank Rate plus</t>
  </si>
  <si>
    <t>one and one half per cent to be applied from the date on which the recalculated loss factors become effective to January 1, 2006 consistent with the</t>
  </si>
  <si>
    <t>guidance provided in sections 3(2)(d) and 3(2)(e) of AUC Rule 023.</t>
  </si>
  <si>
    <t>Asset Short Name</t>
  </si>
  <si>
    <t>Loss Factor (%)</t>
  </si>
  <si>
    <t>0000006511</t>
  </si>
  <si>
    <t>FortisAlberta Reversing POD - Stirling (67S)</t>
  </si>
  <si>
    <t>FortisAlberta Reversing POD - Glenwood (229S)</t>
  </si>
  <si>
    <t>0000012111</t>
  </si>
  <si>
    <t>0000013711</t>
  </si>
  <si>
    <t>0000015811</t>
  </si>
  <si>
    <t>0000019811</t>
  </si>
  <si>
    <t>FortisAlberta Reversing POD - Spring Coulee (385S)</t>
  </si>
  <si>
    <t>FortisAlberta Reversing POD - Pincher Creek (396S)</t>
  </si>
  <si>
    <t>0000025411</t>
  </si>
  <si>
    <t>0000045411</t>
  </si>
  <si>
    <t>FortisAlberta Reversing POD - Buck Lake (454S)</t>
  </si>
  <si>
    <t>0000025711</t>
  </si>
  <si>
    <t>0000079301</t>
  </si>
  <si>
    <t>FortisAlberta DOS - Cochrane EV Partnership (793S)</t>
  </si>
  <si>
    <t>0000089511</t>
  </si>
  <si>
    <t>0000035311</t>
  </si>
  <si>
    <t>321S033</t>
  </si>
  <si>
    <t>ATCO Electric DOS - Daishowa-Marubeni (839S)</t>
  </si>
  <si>
    <t>0000040511</t>
  </si>
  <si>
    <t>McBride Lake Wind Facility</t>
  </si>
  <si>
    <t>312S025N</t>
  </si>
  <si>
    <t>Barrier Hydro Facility</t>
  </si>
  <si>
    <t>Bear Creek #2</t>
  </si>
  <si>
    <t>Bear Creek #1</t>
  </si>
  <si>
    <t>Bighorn Hydro Facility</t>
  </si>
  <si>
    <t>Bearspaw Hydro Facility</t>
  </si>
  <si>
    <t>Battle River #3</t>
  </si>
  <si>
    <t>Battle River #4</t>
  </si>
  <si>
    <t>Battle River #5</t>
  </si>
  <si>
    <t>Brazeau Hydro Facility</t>
  </si>
  <si>
    <t>Cascade Hydro Facility</t>
  </si>
  <si>
    <t>CES1/CES2</t>
  </si>
  <si>
    <t>City of Medicine Hat</t>
  </si>
  <si>
    <t>Castle River #1 Wind Facility</t>
  </si>
  <si>
    <t>Daishowa-Marubeni</t>
  </si>
  <si>
    <t>Dow Hydrocarbon Industrial Complex</t>
  </si>
  <si>
    <t>Drywood #1</t>
  </si>
  <si>
    <t>Cavalier</t>
  </si>
  <si>
    <t>Foster Creek Industrial System</t>
  </si>
  <si>
    <t>Clover Bar #1</t>
  </si>
  <si>
    <t>CRE1</t>
  </si>
  <si>
    <t>Fort Nelson</t>
  </si>
  <si>
    <t>CRE2</t>
  </si>
  <si>
    <t>Ghost Hydro Facility</t>
  </si>
  <si>
    <t>Genesee #1</t>
  </si>
  <si>
    <t>Genesee #2</t>
  </si>
  <si>
    <t>CRR2</t>
  </si>
  <si>
    <t>Genesee #3</t>
  </si>
  <si>
    <t>Soderglen Wind Facility</t>
  </si>
  <si>
    <t>H. R. Milner</t>
  </si>
  <si>
    <t>Horseshoe Hydro Facility</t>
  </si>
  <si>
    <t>Summerview 1 Wind Facility</t>
  </si>
  <si>
    <t>Interlakes Hydro Facility</t>
  </si>
  <si>
    <t>Cold Lake Industrial System</t>
  </si>
  <si>
    <t>IOR3</t>
  </si>
  <si>
    <t>Kananaskis Hydro Facility</t>
  </si>
  <si>
    <t>Keephills #1</t>
  </si>
  <si>
    <t>Keephills #2</t>
  </si>
  <si>
    <t>FH1</t>
  </si>
  <si>
    <t>Kettles Hill Wind Facility</t>
  </si>
  <si>
    <t>Muskeg River Industrial System</t>
  </si>
  <si>
    <t>MacKay River Industrial System</t>
  </si>
  <si>
    <t>Joffre Industrial System</t>
  </si>
  <si>
    <t>Nexen Balzac</t>
  </si>
  <si>
    <t>Nexen Long Lake Industrial System</t>
  </si>
  <si>
    <t>Oldman River Hydro Facility</t>
  </si>
  <si>
    <t>Poplar Hill #1</t>
  </si>
  <si>
    <t>Pocaterra Hydro Facility</t>
  </si>
  <si>
    <t>Rainbow #5</t>
  </si>
  <si>
    <t>Rundle Hydro Facility</t>
  </si>
  <si>
    <t>Syncrude Industrial System</t>
  </si>
  <si>
    <t>Suncor Industrial System</t>
  </si>
  <si>
    <t>Magrath Wind Facility</t>
  </si>
  <si>
    <t>Chin Chute Wind Facility</t>
  </si>
  <si>
    <t>Scotford Industrial System</t>
  </si>
  <si>
    <t>Sundance #1</t>
  </si>
  <si>
    <t>Sundance #2</t>
  </si>
  <si>
    <t>Sundance #3</t>
  </si>
  <si>
    <t>Sundance #4</t>
  </si>
  <si>
    <t>Sundance #5</t>
  </si>
  <si>
    <t>Sundance #6</t>
  </si>
  <si>
    <t>RB1</t>
  </si>
  <si>
    <t>Sheerness #1</t>
  </si>
  <si>
    <t>RB2</t>
  </si>
  <si>
    <t>Sheerness #2</t>
  </si>
  <si>
    <t>RB3</t>
  </si>
  <si>
    <t>Shell Caroline</t>
  </si>
  <si>
    <t>RIV1</t>
  </si>
  <si>
    <t>Spray Hydro Facility</t>
  </si>
  <si>
    <t>Taber Wind Facility</t>
  </si>
  <si>
    <t>Taylor Hydro Facility</t>
  </si>
  <si>
    <t>Carseland Industrial System</t>
  </si>
  <si>
    <t>Redwater Industrial System</t>
  </si>
  <si>
    <t>Three Sisters Hydro Plant</t>
  </si>
  <si>
    <t>Valleyview #1</t>
  </si>
  <si>
    <t>Weyerhaeuser</t>
  </si>
  <si>
    <t>BCHEXP</t>
  </si>
  <si>
    <t>Alberta-BC Intertie - Export</t>
  </si>
  <si>
    <t>BCHIMP</t>
  </si>
  <si>
    <t>Alberta-BC Intertie - Import</t>
  </si>
  <si>
    <t>MTEXP</t>
  </si>
  <si>
    <t>120SIMP</t>
  </si>
  <si>
    <t>SPCEXP</t>
  </si>
  <si>
    <t>Alberta-Saskatchewan Intertie - Export</t>
  </si>
  <si>
    <t>SPCIMP</t>
  </si>
  <si>
    <t>Alberta-Saskatchewan Intertie - Import</t>
  </si>
  <si>
    <t>ST1</t>
  </si>
  <si>
    <t>ST2</t>
  </si>
  <si>
    <t>TAY2</t>
  </si>
  <si>
    <t>WB4</t>
  </si>
  <si>
    <t>WHT1</t>
  </si>
  <si>
    <t>WST1</t>
  </si>
  <si>
    <t>APXM</t>
  </si>
  <si>
    <t>ATXB</t>
  </si>
  <si>
    <t>CAXB</t>
  </si>
  <si>
    <t>CAXS</t>
  </si>
  <si>
    <t>CGXB</t>
  </si>
  <si>
    <t>CSXB</t>
  </si>
  <si>
    <t>CSXM</t>
  </si>
  <si>
    <t>CSXS</t>
  </si>
  <si>
    <t>CWXM</t>
  </si>
  <si>
    <t>DMXB</t>
  </si>
  <si>
    <t>EEXM</t>
  </si>
  <si>
    <t>EEXS</t>
  </si>
  <si>
    <t>EGXB</t>
  </si>
  <si>
    <t>EGXM</t>
  </si>
  <si>
    <t>EMXM</t>
  </si>
  <si>
    <t>EMXS</t>
  </si>
  <si>
    <t>EPXM</t>
  </si>
  <si>
    <t>ESXM</t>
  </si>
  <si>
    <t>ESXS</t>
  </si>
  <si>
    <t>MAXB</t>
  </si>
  <si>
    <t>MAXS</t>
  </si>
  <si>
    <t>MGXM</t>
  </si>
  <si>
    <t>MGXS</t>
  </si>
  <si>
    <t>MLXB</t>
  </si>
  <si>
    <t>MLXS</t>
  </si>
  <si>
    <t>MOSB</t>
  </si>
  <si>
    <t>MOXM</t>
  </si>
  <si>
    <t>MQXB</t>
  </si>
  <si>
    <t>MQXM</t>
  </si>
  <si>
    <t>MQXS</t>
  </si>
  <si>
    <t>MSXB</t>
  </si>
  <si>
    <t>OPXB</t>
  </si>
  <si>
    <t>OPXM</t>
  </si>
  <si>
    <t>OPXS</t>
  </si>
  <si>
    <t>PEXB</t>
  </si>
  <si>
    <t>PEXS</t>
  </si>
  <si>
    <t>PW41</t>
  </si>
  <si>
    <t>PWXM</t>
  </si>
  <si>
    <t>REXB</t>
  </si>
  <si>
    <t>REXM</t>
  </si>
  <si>
    <t>REXS</t>
  </si>
  <si>
    <t>SHXM</t>
  </si>
  <si>
    <t>SHXS</t>
  </si>
  <si>
    <t>SMXB</t>
  </si>
  <si>
    <t>SPXM</t>
  </si>
  <si>
    <t>TCE1</t>
  </si>
  <si>
    <t>TEEA</t>
  </si>
  <si>
    <t>TEXM</t>
  </si>
  <si>
    <t>TIXB</t>
  </si>
  <si>
    <t>TIXM</t>
  </si>
  <si>
    <t>TPXB</t>
  </si>
  <si>
    <t>TPXM</t>
  </si>
  <si>
    <t>TRXB</t>
  </si>
  <si>
    <t>UBXB</t>
  </si>
  <si>
    <t>UBXS</t>
  </si>
  <si>
    <t>APMT</t>
  </si>
  <si>
    <t>ATBC</t>
  </si>
  <si>
    <t>BCIM</t>
  </si>
  <si>
    <t>CABC</t>
  </si>
  <si>
    <t>CASK</t>
  </si>
  <si>
    <t>CEBC</t>
  </si>
  <si>
    <t>CGBC</t>
  </si>
  <si>
    <t>CSBC</t>
  </si>
  <si>
    <t>CSMT</t>
  </si>
  <si>
    <t>CSSK</t>
  </si>
  <si>
    <t>DMBC</t>
  </si>
  <si>
    <t>DMMT</t>
  </si>
  <si>
    <t>EEMT</t>
  </si>
  <si>
    <t>EESK</t>
  </si>
  <si>
    <t>EGBC</t>
  </si>
  <si>
    <t>EGMT</t>
  </si>
  <si>
    <t>EPMT</t>
  </si>
  <si>
    <t>ESSK</t>
  </si>
  <si>
    <t>MABC</t>
  </si>
  <si>
    <t>MGBC</t>
  </si>
  <si>
    <t>MGMT</t>
  </si>
  <si>
    <t>MGSK</t>
  </si>
  <si>
    <t>MLBC</t>
  </si>
  <si>
    <t>MLSK</t>
  </si>
  <si>
    <t>MOSK</t>
  </si>
  <si>
    <t>MQBC</t>
  </si>
  <si>
    <t>MQMT</t>
  </si>
  <si>
    <t>MQSK</t>
  </si>
  <si>
    <t>MTIM</t>
  </si>
  <si>
    <t>NXBC</t>
  </si>
  <si>
    <t>OPBC</t>
  </si>
  <si>
    <t>OPMT</t>
  </si>
  <si>
    <t>OPSK</t>
  </si>
  <si>
    <t>PEBC</t>
  </si>
  <si>
    <t>PESK</t>
  </si>
  <si>
    <t>PWMT</t>
  </si>
  <si>
    <t>PWSK</t>
  </si>
  <si>
    <t>PWSR</t>
  </si>
  <si>
    <t>REMT</t>
  </si>
  <si>
    <t>SEBC</t>
  </si>
  <si>
    <t>SHMT</t>
  </si>
  <si>
    <t>SHSK</t>
  </si>
  <si>
    <t>SKIM</t>
  </si>
  <si>
    <t>SMBC</t>
  </si>
  <si>
    <t>SPMT</t>
  </si>
  <si>
    <t>SYBC</t>
  </si>
  <si>
    <t>TCBC</t>
  </si>
  <si>
    <t>TCSK</t>
  </si>
  <si>
    <t>TESK</t>
  </si>
  <si>
    <t>TIBC</t>
  </si>
  <si>
    <t>TIMT</t>
  </si>
  <si>
    <t>TISK</t>
  </si>
  <si>
    <t>TPBC</t>
  </si>
  <si>
    <t>TPMT</t>
  </si>
  <si>
    <t>TPSK</t>
  </si>
  <si>
    <t>TRBC</t>
  </si>
  <si>
    <t>UBBC</t>
  </si>
  <si>
    <t>UBSK</t>
  </si>
  <si>
    <t>Total Original Losses Charges (Credits), $</t>
  </si>
  <si>
    <t>Recalculated Losses Charge (Credit), $</t>
  </si>
  <si>
    <t>Total Recalculated Losses Charges (Credits), $</t>
  </si>
  <si>
    <t>Module C Adjustment Charge (Refund), $</t>
  </si>
  <si>
    <r>
      <t xml:space="preserve">[Metered Energy × Pool Price </t>
    </r>
    <r>
      <rPr>
        <b/>
        <sz val="11"/>
        <color theme="1"/>
        <rFont val="Calibri"/>
        <family val="2"/>
      </rPr>
      <t>× Original Loss Factor]</t>
    </r>
  </si>
  <si>
    <t>[Metered Energy × Pool Price × Original Rider E]</t>
  </si>
  <si>
    <t>[Metered Energy × Pool Price × Recalculated Loss Factor]</t>
  </si>
  <si>
    <t>[Metered Energy × Pool Price × Recalculated Rider E]</t>
  </si>
  <si>
    <t>Recalculated Rider E, %</t>
  </si>
  <si>
    <t>Recalculated Rider E Charge (Credit), $</t>
  </si>
  <si>
    <t>[(Recalculated Losses Charges – Original Losses Charges – Original Rider E Charges) ÷ (Metered Energy × Pool Price)]</t>
  </si>
  <si>
    <t>Interest Charge (Refund), $ (Using Cumulative Interest Rate Below)</t>
  </si>
  <si>
    <t>Losses Adjustment Charge (Refund), $</t>
  </si>
  <si>
    <t>Total Losses Adjustment Charges (Refunds), $</t>
  </si>
  <si>
    <t>Total Module C Adjustments Charges (Refunds), $</t>
  </si>
  <si>
    <t>https://www.bankofcanada.ca/rates/interest-rates/canadian-interest-rates/</t>
  </si>
  <si>
    <t>Bank Rate determined from Bank of Canada, Data and Statistics Office, series V122530:</t>
  </si>
  <si>
    <t>UNCA</t>
  </si>
  <si>
    <t>EEC</t>
  </si>
  <si>
    <t>VQW</t>
  </si>
  <si>
    <t>TAU</t>
  </si>
  <si>
    <t>TCN</t>
  </si>
  <si>
    <t>ENMP</t>
  </si>
  <si>
    <t>CAEC</t>
  </si>
  <si>
    <t>CMH</t>
  </si>
  <si>
    <t>DAIS</t>
  </si>
  <si>
    <t>DOW</t>
  </si>
  <si>
    <t>BOWA</t>
  </si>
  <si>
    <t>ENCR</t>
  </si>
  <si>
    <t>EEMI</t>
  </si>
  <si>
    <t>PWX</t>
  </si>
  <si>
    <t>MPLP</t>
  </si>
  <si>
    <t>ESSO</t>
  </si>
  <si>
    <t>KHW</t>
  </si>
  <si>
    <t>MANH</t>
  </si>
  <si>
    <t>MSCG</t>
  </si>
  <si>
    <t>APNC</t>
  </si>
  <si>
    <t>NPC</t>
  </si>
  <si>
    <t>NXI</t>
  </si>
  <si>
    <t>CUPC</t>
  </si>
  <si>
    <t>ACRL</t>
  </si>
  <si>
    <t>SCL</t>
  </si>
  <si>
    <t>SCR</t>
  </si>
  <si>
    <t>SEPI</t>
  </si>
  <si>
    <t>SHEL</t>
  </si>
  <si>
    <t>ASTC</t>
  </si>
  <si>
    <t>EPPA</t>
  </si>
  <si>
    <t>NESI</t>
  </si>
  <si>
    <t>TEN</t>
  </si>
  <si>
    <t>WEYR</t>
  </si>
  <si>
    <t>Identifier</t>
  </si>
  <si>
    <t>Cowley Ridge Expansion #1 Wind Facility</t>
  </si>
  <si>
    <t>Cowley Ridge Expansion #2 Wind Facility</t>
  </si>
  <si>
    <t>Cowley North Wind Facility</t>
  </si>
  <si>
    <t>Northstone Power</t>
  </si>
  <si>
    <t>Primrose #1</t>
  </si>
  <si>
    <t>Rainbow #1</t>
  </si>
  <si>
    <t>Rainbow #2</t>
  </si>
  <si>
    <t>Rainbow #3</t>
  </si>
  <si>
    <t>Rainbow Lake #1</t>
  </si>
  <si>
    <t>CRE1/CRE2</t>
  </si>
  <si>
    <r>
      <t xml:space="preserve">[Rate DOS Charge </t>
    </r>
    <r>
      <rPr>
        <b/>
        <sz val="11"/>
        <color theme="1"/>
        <rFont val="Calibri"/>
        <family val="2"/>
      </rPr>
      <t>× Approved Transaction Capacity × Transaction Hours × 75%]</t>
    </r>
  </si>
  <si>
    <t>Contract 1</t>
  </si>
  <si>
    <t>Contract 2</t>
  </si>
  <si>
    <r>
      <t xml:space="preserve">[Metered Energy </t>
    </r>
    <r>
      <rPr>
        <b/>
        <sz val="11"/>
        <color theme="1"/>
        <rFont val="Calibri"/>
        <family val="2"/>
      </rPr>
      <t xml:space="preserve">× </t>
    </r>
    <r>
      <rPr>
        <b/>
        <sz val="11"/>
        <color theme="1"/>
        <rFont val="Calibri"/>
        <family val="2"/>
        <scheme val="minor"/>
      </rPr>
      <t>Rate DOS Charge</t>
    </r>
    <r>
      <rPr>
        <b/>
        <sz val="11"/>
        <color theme="1"/>
        <rFont val="Calibri"/>
        <family val="2"/>
      </rPr>
      <t>]</t>
    </r>
  </si>
  <si>
    <t>Minimum Amount, $</t>
  </si>
  <si>
    <t>Original Amount Billed for Rate DOS, $</t>
  </si>
  <si>
    <r>
      <t>[Greater of (Rate DOS Charge + Losses Charge) or (Minimum Amount)</t>
    </r>
    <r>
      <rPr>
        <b/>
        <sz val="11"/>
        <color theme="1"/>
        <rFont val="Calibri"/>
        <family val="2"/>
      </rPr>
      <t>]</t>
    </r>
  </si>
  <si>
    <t>Recalculated Amount Billed for Rate DOS, $</t>
  </si>
  <si>
    <t>[Greater of (Rate DOS Charge + Recalculated Losses Charge) or (Minimum Amount)]</t>
  </si>
  <si>
    <t>[Recalculated Amount Billed for Rate DOS – Original Amount Billed for Rate DOS]</t>
  </si>
  <si>
    <t>Rate DOS Charge Amount, $</t>
  </si>
  <si>
    <t>[Metered Energy × Pool Price × Recalculated Loss Factor] or [Incremental Amount Billed From DOS Adjustments Detail]</t>
  </si>
  <si>
    <t>Incremental Amount Billed for Rate DOS Adjustment Charge (Refund), $</t>
  </si>
  <si>
    <t>Amount Attributed to Rate DOS Recalculated Losses Charge (Credit), $</t>
  </si>
  <si>
    <t>[Incremental Amount Billed for Rate DOS Adjustment + Original Losses Charge]</t>
  </si>
  <si>
    <t>Grande Prairie EcoPower Industrial System</t>
  </si>
  <si>
    <t>Sturgeon #1</t>
  </si>
  <si>
    <t>Sturgeon #2</t>
  </si>
  <si>
    <t>Contract 3</t>
  </si>
  <si>
    <t>Contract 4</t>
  </si>
  <si>
    <t>Contract 5</t>
  </si>
  <si>
    <t>CHD</t>
  </si>
  <si>
    <t>PCES</t>
  </si>
  <si>
    <t>Notes:</t>
  </si>
  <si>
    <t>2. Actual charge, credit, and refund amounts will be determined through the AESO’s transmission settlement system and will be provided to market participants in preliminary and final settlement statements.</t>
  </si>
  <si>
    <t>3. The actual charge, credit, and refund amounts will be determined using hourly data and may differ slightly from the monthly values presented in the table above due to rounding.</t>
  </si>
  <si>
    <t>4. In the event of any difference between a value in the table above and a value in a final settlement statement, the final settlement statement will be considered the actual amount.</t>
  </si>
  <si>
    <t>5. While the AESO strives to make the information contained in this workbook as accurate as possible, the AESO makes no claims, promises, or guarantees about the accuracy, completeness, or adequacy of the information contained in this workbook, and expressly</t>
  </si>
  <si>
    <t>disclaims liability for errors or omissions. As such, any reliance placed on the information contained in this workbook is at the user’s sole risk.</t>
  </si>
  <si>
    <t>GST Charge (Refund), $</t>
  </si>
  <si>
    <t>[Losses Adjustment Charge × 5%]</t>
  </si>
  <si>
    <t>Total GST Charges (Refunds), $</t>
  </si>
  <si>
    <t>1. Recalculated charge, credit, and refund amounts in the table above reflect the AESO’s best estimates at the time of preparation; those amounts may change in preliminary or final statements if volume or price adjustments occur prior to statements being issued.</t>
  </si>
  <si>
    <t>[Losses Adjustment Charge × Cumulative Interest Rate]</t>
  </si>
  <si>
    <t>[Losses Adjustment Charge + GST + Interest Charge]</t>
  </si>
  <si>
    <t>[D] = [C] ÷ [365|366]</t>
  </si>
  <si>
    <t>[E]</t>
  </si>
  <si>
    <t>[F] = [D] × [E]</t>
  </si>
  <si>
    <t>[G] = SUM ([F])</t>
  </si>
  <si>
    <t>DailyRate</t>
  </si>
  <si>
    <t>DaysInMonth</t>
  </si>
  <si>
    <t>[Recalculated Losses Charge + Recalculated Rider E Charge – Original Losses Charge – Original Rider E Charge]</t>
  </si>
  <si>
    <t>341S025</t>
  </si>
  <si>
    <t>Syncrude Industrial System DOS</t>
  </si>
  <si>
    <t>CETC</t>
  </si>
  <si>
    <t>Contract 6</t>
  </si>
  <si>
    <t>Taylor Wind Facility</t>
  </si>
  <si>
    <t>CONS</t>
  </si>
  <si>
    <t>CGEI</t>
  </si>
  <si>
    <t>AP00</t>
  </si>
  <si>
    <t>Wabamun #4</t>
  </si>
  <si>
    <t>CGEC</t>
  </si>
  <si>
    <t>0000016301</t>
  </si>
  <si>
    <t>FortisAlberta DOS - BP Empress (163S)</t>
  </si>
  <si>
    <t>Contract 7</t>
  </si>
  <si>
    <t>CECO</t>
  </si>
  <si>
    <t>EPDC</t>
  </si>
  <si>
    <t>ASEI</t>
  </si>
  <si>
    <t>STC</t>
  </si>
  <si>
    <t>TCEM</t>
  </si>
  <si>
    <t>FortisAlberta Reversing POD - Plamondon (353S)</t>
  </si>
  <si>
    <t>DOWLOD15M</t>
  </si>
  <si>
    <t>FortisAlberta DOS - DOW Fort Saskatchewan (166S)</t>
  </si>
  <si>
    <t>RG8</t>
  </si>
  <si>
    <t>Rossdale #8</t>
  </si>
  <si>
    <t>RG9</t>
  </si>
  <si>
    <t>Rossdale #9</t>
  </si>
  <si>
    <t>RG10</t>
  </si>
  <si>
    <t>Rossdale #10</t>
  </si>
  <si>
    <t>Contract 8</t>
  </si>
  <si>
    <t>Note: Bank Rate for Jan 2021 to Apr 2021 based on Bank Rate for Dec 2020.</t>
  </si>
  <si>
    <t>AEI</t>
  </si>
  <si>
    <t>AEBC</t>
  </si>
  <si>
    <t>ATPC</t>
  </si>
  <si>
    <t>CPLP</t>
  </si>
  <si>
    <t>GAL</t>
  </si>
  <si>
    <t>MPI</t>
  </si>
  <si>
    <t>MLCC</t>
  </si>
  <si>
    <t>Calgary Energy Centre</t>
  </si>
  <si>
    <t>Estimate - January  26, 2021</t>
  </si>
  <si>
    <t>Index</t>
  </si>
  <si>
    <t>Uncollectible Participant Name</t>
  </si>
  <si>
    <t>Original Charges</t>
  </si>
  <si>
    <t>Corrected Charges</t>
  </si>
  <si>
    <t>Uncollectible Including Interest</t>
  </si>
  <si>
    <t>ASEI.MKR1</t>
  </si>
  <si>
    <t>Albian Sands Energy Inc.</t>
  </si>
  <si>
    <t>Recalculated Loss Factor (Corrected), %</t>
  </si>
  <si>
    <t>Recalculated Losses Charge (Credit) (Corrected), $</t>
  </si>
  <si>
    <t>Total Recalculated Losses Charges (Credits) (Corrected), $</t>
  </si>
  <si>
    <t>Recalculated Rider E Charge (Credit) (Corrected), $</t>
  </si>
  <si>
    <t>Recalculated Rider E (Corrected), %</t>
  </si>
  <si>
    <t>Losses Adjustment Charge (Refund) (Corrected), $</t>
  </si>
  <si>
    <t>Total Losses Adjustment Charges (Refunds) (Corrected), $</t>
  </si>
  <si>
    <t>GST Charge (Refund) (Corrected), $</t>
  </si>
  <si>
    <t>Total GST Charges (Refunds) (Corrected), $</t>
  </si>
  <si>
    <t>Interest Charge (Refund) (Corrected), $ (Using Cumulative Interest Rate Below)</t>
  </si>
  <si>
    <t>Module C Adjustment Charge (Refund) (Corrected), $</t>
  </si>
  <si>
    <t>Total Module C Adjustments Charges (Refunds) (Corrected), $</t>
  </si>
  <si>
    <t>Additional Correction Interest Charge (Refund) to Dec 2021, $ (Using True-Up Interest Rate Below)</t>
  </si>
  <si>
    <t>[Module C Adjustments Correction Charge × True-Up Interest Rate]</t>
  </si>
  <si>
    <t>Module C Adjustment Correction Charge (Refund) With Interest, $</t>
  </si>
  <si>
    <t>[Module C Adjustment Correction Charge + Additional Correction Interest Charge]</t>
  </si>
  <si>
    <t>Total Module C Adjustments Correction Charges (Refunds) With Interest, $</t>
  </si>
  <si>
    <t>Module C Adjustment Correction Charge (Refund), $</t>
  </si>
  <si>
    <t>Total Module C Adjustments Correction Charges (Refunds), $</t>
  </si>
  <si>
    <t>[Losses Adjustment Correction Charge + GST Correction + Interest Correction Charge to May 2021]</t>
  </si>
  <si>
    <t>Interest Correction Charge (Refund) to May 2021, $ (Using Cumulative Interest Rate Below)</t>
  </si>
  <si>
    <t>[Interest Charge (Corrected) – Interest Charge (Initial)]</t>
  </si>
  <si>
    <t>GST Correction Charge (Refund), $</t>
  </si>
  <si>
    <t>Total GST Correction Charges (Refunds), $</t>
  </si>
  <si>
    <t>[GST Charge (Corrected) – GST Charge (Initial)]</t>
  </si>
  <si>
    <t>Losses Adjustment Correction Charge (Refund), $</t>
  </si>
  <si>
    <t>Total Losses Adjustment Correction Charges (Refunds), $</t>
  </si>
  <si>
    <t>[Losses Adjustment Charge (Corrected) – Losses Adjustment Charge (Initial)]</t>
  </si>
  <si>
    <t>Module C Adjustment Charge (Refund) (Corrected) With Uncollectible, $</t>
  </si>
  <si>
    <t>Total Module C Adjustments Charges (Refunds) (Corrected) With Uncollectible, $</t>
  </si>
  <si>
    <t>GST Charge (Refund) (Corrected) With Uncollectible, $</t>
  </si>
  <si>
    <t>Total GST Charges (Refunds) (Corrected) With Uncollectible, $</t>
  </si>
  <si>
    <t>Total Losses Adjustment Charges (Refunds) (Corrected) With Uncollectible, $</t>
  </si>
  <si>
    <t>Recalculated Rider E Charge (Credit) (Corrected) With Uncollectible, $</t>
  </si>
  <si>
    <t>[(Recalculated Losses Charges – Original Losses Charges – Original Rider E Charges + Uncollectible) ÷ (Metered Energy × Pool Price)]</t>
  </si>
  <si>
    <t>Total Recalculated Losses Charges (Credits) (Corrected) Less Uncollectible, $</t>
  </si>
  <si>
    <t>Total Original Rider E Charges (Credits) Less Uncollectible, $ (Using Original Rider E Below)</t>
  </si>
  <si>
    <t>Total Metered Energy × Pool Price Less Uncollectible, $</t>
  </si>
  <si>
    <t>Total Metered Energy Less Uncollectible, MWh</t>
  </si>
  <si>
    <t>Total Original Losses Charges (Credits) Less Uncollectible, $</t>
  </si>
  <si>
    <t>Interest Charge (Refund) (Corrected) With Uncollectible, $ (Using Cumulative Interest Rate to May 2021 Below)</t>
  </si>
  <si>
    <t>Losses Adjustment True-Up Charge (Refund), $</t>
  </si>
  <si>
    <t>Total Losses Adjustment True-Up Charges (Refunds), $</t>
  </si>
  <si>
    <t>GST True-Up Charge (Refund), $</t>
  </si>
  <si>
    <t>Total GST True-Up Charges (Refunds), $</t>
  </si>
  <si>
    <t>Interest True-Up Charge (Refund) to May 2021, $ (Using Cumulative Interest Rate Below)</t>
  </si>
  <si>
    <t>Module C Adjustment True-Up Charge (Refund), $</t>
  </si>
  <si>
    <t>Total Module C Adjustments True-Up Charges (Refunds), $</t>
  </si>
  <si>
    <t>[Losses Adjustment True-Up Charge + GST True-Up + Interest True-Up Charge to May 2021]</t>
  </si>
  <si>
    <t>Additional True-Up Interest Charge (Refund) to Dec 2021, $ (Using True-Up Interest Rate Below)</t>
  </si>
  <si>
    <t>[Module C Adjustments True-Up Charge × True-Up Interest Rate]</t>
  </si>
  <si>
    <t>Module C True-Up Adjustment Charge (Refund) With Interest, $</t>
  </si>
  <si>
    <t>Total Module C True-Up Adjustments Charges (Refunds) With Interest, $</t>
  </si>
  <si>
    <t>[Module C Adjustment True-Up Charge + Additional True-Up Interest Charge]</t>
  </si>
  <si>
    <t>Module C True-Up Adjustments - 2007</t>
  </si>
  <si>
    <t>Module C Corrected Adjustments With Uncollectible - 2007</t>
  </si>
  <si>
    <t>Module C Correction Adjustments - 2007</t>
  </si>
  <si>
    <t>Module C Corrected Adjustments - 2007</t>
  </si>
  <si>
    <t>Module C Initial Adjustments - 2007</t>
  </si>
  <si>
    <t>Module C Corrected DOS Adjustments Detail - 2007</t>
  </si>
  <si>
    <t>Note: Bank Rate for Aug 2021 to Dec 2021 based on Bank Rate for Jul 2021.</t>
  </si>
  <si>
    <t>Estimate - August 6,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</si>
</sst>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0.00&quot;%&quot;_);[Red]\(0.00&quot;%&quot;\)"/>
    <numFmt numFmtId="166" formatCode="0.00%_);[Red]\(0.00%\)"/>
    <numFmt numFmtId="167" formatCode="_(??0.00%_);[Red]\(??0.00%\)"/>
    <numFmt numFmtId="168" formatCode="mmm\ yyyy;@"/>
    <numFmt numFmtId="169" formatCode="mmm\ yyyy_)"/>
    <numFmt numFmtId="170" formatCode="#,##0.00_);[Red]\(#,##0.00\);@_)"/>
    <numFmt numFmtId="171" formatCode="0.00%_);[Red]\(0.00%\);@_)"/>
    <numFmt numFmtId="172" formatCode="_(??0.0000%_);[Red]\(??0.0000%\)"/>
    <numFmt numFmtId="173" formatCode="#,##0_);[Red]\(#,##0\);@_)"/>
  </numFmts>
  <fonts count="8">
    <font>
      <sz val="11"/>
      <color theme="1"/>
      <name val="Calibri"/>
      <family val="2"/>
      <scheme val="minor"/>
    </font>
    <font>
      <b/>
      <sz val="11"/>
      <color theme="1"/>
      <name val="Calibri"/>
      <family val="2"/>
      <scheme val="minor"/>
    </font>
    <font>
      <sz val="9"/>
      <color theme="1"/>
      <name val="Tahoma"/>
      <family val="2"/>
    </font>
    <font>
      <b/>
      <sz val="11"/>
      <color theme="1"/>
      <name val="Calibri"/>
      <family val="2"/>
    </font>
    <font>
      <u/>
      <sz val="11"/>
      <color theme="10"/>
      <name val="Calibri"/>
      <family val="2"/>
      <scheme val="minor"/>
    </font>
    <font>
      <sz val="11"/>
      <color theme="1"/>
      <name val="Wingdings 2"/>
      <family val="1"/>
      <charset val="2"/>
    </font>
    <font>
      <sz val="11"/>
      <color theme="1"/>
      <name val="Calibri"/>
      <family val="1"/>
      <charset val="2"/>
      <scheme val="minor"/>
    </font>
    <font>
      <sz val="8"/>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164" fontId="2" fillId="0" borderId="0" applyFont="0" applyFill="0" applyBorder="0" applyAlignment="0" applyProtection="0"/>
    <xf numFmtId="0" fontId="2" fillId="0" borderId="0"/>
    <xf numFmtId="0" fontId="4" fillId="0" borderId="0" applyNumberFormat="0" applyFill="0" applyBorder="0" applyAlignment="0" applyProtection="0"/>
  </cellStyleXfs>
  <cellXfs count="91">
    <xf numFmtId="0" fontId="0" fillId="0" borderId="0" xfId="0"/>
    <xf numFmtId="49" fontId="0" fillId="0" borderId="0" xfId="0" applyNumberFormat="1"/>
    <xf numFmtId="165" fontId="0" fillId="0" borderId="0" xfId="0" applyNumberFormat="1"/>
    <xf numFmtId="166" fontId="0" fillId="0" borderId="0" xfId="0" applyNumberFormat="1"/>
    <xf numFmtId="165" fontId="1" fillId="0" borderId="0" xfId="0" applyNumberFormat="1" applyFont="1"/>
    <xf numFmtId="166" fontId="1" fillId="2" borderId="0" xfId="0" applyNumberFormat="1" applyFont="1" applyFill="1"/>
    <xf numFmtId="166" fontId="0" fillId="2" borderId="0" xfId="0" applyNumberFormat="1" applyFill="1"/>
    <xf numFmtId="168" fontId="0" fillId="0" borderId="0" xfId="0" applyNumberFormat="1"/>
    <xf numFmtId="169" fontId="0" fillId="0" borderId="0" xfId="0" applyNumberFormat="1"/>
    <xf numFmtId="169" fontId="0" fillId="2" borderId="0" xfId="0" applyNumberFormat="1" applyFill="1"/>
    <xf numFmtId="169" fontId="0" fillId="0" borderId="0" xfId="0" applyNumberFormat="1" applyFill="1"/>
    <xf numFmtId="168" fontId="1" fillId="2" borderId="0" xfId="0" applyNumberFormat="1" applyFont="1" applyFill="1" applyBorder="1" applyAlignment="1">
      <alignment horizontal="center"/>
    </xf>
    <xf numFmtId="167" fontId="1" fillId="2" borderId="0" xfId="0" applyNumberFormat="1" applyFont="1" applyFill="1" applyBorder="1" applyAlignment="1">
      <alignment horizontal="center"/>
    </xf>
    <xf numFmtId="168" fontId="1" fillId="2" borderId="4" xfId="0" applyNumberFormat="1" applyFont="1" applyFill="1" applyBorder="1" applyAlignment="1">
      <alignment horizontal="center"/>
    </xf>
    <xf numFmtId="167" fontId="1" fillId="2" borderId="4" xfId="0" applyNumberFormat="1" applyFont="1" applyFill="1" applyBorder="1" applyAlignment="1">
      <alignment horizontal="center"/>
    </xf>
    <xf numFmtId="168" fontId="0" fillId="0" borderId="0" xfId="0" applyNumberFormat="1" applyAlignment="1">
      <alignment horizontal="center"/>
    </xf>
    <xf numFmtId="167" fontId="0" fillId="0" borderId="0" xfId="0" applyNumberFormat="1" applyAlignment="1">
      <alignment horizontal="center"/>
    </xf>
    <xf numFmtId="167" fontId="0" fillId="0" borderId="0" xfId="0" applyNumberFormat="1" applyFill="1" applyAlignment="1">
      <alignment horizontal="center"/>
    </xf>
    <xf numFmtId="167" fontId="0" fillId="3" borderId="0" xfId="0" applyNumberFormat="1" applyFill="1" applyAlignment="1">
      <alignment horizontal="center"/>
    </xf>
    <xf numFmtId="168" fontId="0" fillId="0" borderId="0" xfId="0" applyNumberFormat="1" applyAlignment="1">
      <alignment horizontal="left"/>
    </xf>
    <xf numFmtId="49" fontId="1" fillId="2" borderId="4" xfId="0" applyNumberFormat="1" applyFont="1" applyFill="1" applyBorder="1" applyAlignment="1">
      <alignment horizontal="center"/>
    </xf>
    <xf numFmtId="166" fontId="1" fillId="2" borderId="4" xfId="0" applyNumberFormat="1" applyFont="1" applyFill="1" applyBorder="1" applyAlignment="1">
      <alignment horizontal="center"/>
    </xf>
    <xf numFmtId="49" fontId="1" fillId="0" borderId="0" xfId="0" applyNumberFormat="1" applyFont="1"/>
    <xf numFmtId="170" fontId="1" fillId="0" borderId="0" xfId="0" applyNumberFormat="1" applyFont="1" applyFill="1" applyAlignment="1">
      <alignment horizontal="right"/>
    </xf>
    <xf numFmtId="170" fontId="1" fillId="2" borderId="0" xfId="0" applyNumberFormat="1" applyFont="1" applyFill="1" applyAlignment="1">
      <alignment horizontal="right"/>
    </xf>
    <xf numFmtId="170" fontId="1" fillId="0" borderId="2" xfId="0" applyNumberFormat="1" applyFont="1" applyFill="1" applyBorder="1" applyAlignment="1">
      <alignment horizontal="right"/>
    </xf>
    <xf numFmtId="168" fontId="4" fillId="0" borderId="0" xfId="3" applyNumberFormat="1" applyAlignment="1">
      <alignment horizontal="center"/>
    </xf>
    <xf numFmtId="168" fontId="4" fillId="0" borderId="0" xfId="3" applyNumberFormat="1" applyAlignment="1">
      <alignment horizontal="left"/>
    </xf>
    <xf numFmtId="171" fontId="0" fillId="0" borderId="0" xfId="0" applyNumberFormat="1" applyAlignment="1">
      <alignment horizontal="right"/>
    </xf>
    <xf numFmtId="0" fontId="1" fillId="0" borderId="0" xfId="0" applyFont="1"/>
    <xf numFmtId="170" fontId="1" fillId="0" borderId="0" xfId="0" applyNumberFormat="1" applyFont="1" applyFill="1" applyBorder="1" applyAlignment="1">
      <alignment horizontal="right"/>
    </xf>
    <xf numFmtId="170" fontId="0" fillId="0" borderId="0" xfId="0" applyNumberFormat="1" applyFill="1"/>
    <xf numFmtId="170" fontId="0" fillId="2" borderId="0" xfId="0" applyNumberFormat="1" applyFill="1"/>
    <xf numFmtId="170" fontId="0" fillId="2" borderId="0" xfId="0" applyNumberFormat="1" applyFill="1" applyAlignment="1">
      <alignment horizontal="right"/>
    </xf>
    <xf numFmtId="170" fontId="0" fillId="0" borderId="0" xfId="0" applyNumberFormat="1" applyAlignment="1">
      <alignment horizontal="right"/>
    </xf>
    <xf numFmtId="170" fontId="1" fillId="2" borderId="0" xfId="0" applyNumberFormat="1" applyFont="1" applyFill="1" applyAlignment="1">
      <alignment horizontal="left"/>
    </xf>
    <xf numFmtId="170" fontId="1" fillId="2" borderId="1" xfId="0" applyNumberFormat="1" applyFont="1" applyFill="1" applyBorder="1" applyAlignment="1">
      <alignment horizontal="left"/>
    </xf>
    <xf numFmtId="169" fontId="0" fillId="2" borderId="0" xfId="0" applyNumberFormat="1" applyFill="1" applyAlignment="1">
      <alignment horizontal="right"/>
    </xf>
    <xf numFmtId="170" fontId="1" fillId="2" borderId="0" xfId="0" applyNumberFormat="1" applyFont="1" applyFill="1" applyBorder="1"/>
    <xf numFmtId="170" fontId="1" fillId="2" borderId="0" xfId="0" applyNumberFormat="1" applyFont="1" applyFill="1" applyBorder="1" applyAlignment="1">
      <alignment horizontal="right"/>
    </xf>
    <xf numFmtId="170" fontId="1" fillId="2" borderId="0" xfId="0" applyNumberFormat="1" applyFont="1" applyFill="1" applyBorder="1" applyAlignment="1"/>
    <xf numFmtId="165" fontId="1" fillId="2" borderId="0" xfId="0" applyNumberFormat="1" applyFont="1" applyFill="1"/>
    <xf numFmtId="165" fontId="0" fillId="2" borderId="0" xfId="0" applyNumberFormat="1" applyFill="1"/>
    <xf numFmtId="165" fontId="0" fillId="2" borderId="5" xfId="0" applyNumberFormat="1" applyFill="1" applyBorder="1"/>
    <xf numFmtId="170" fontId="1" fillId="2" borderId="2" xfId="0" applyNumberFormat="1" applyFont="1" applyFill="1" applyBorder="1" applyAlignment="1">
      <alignment horizontal="right"/>
    </xf>
    <xf numFmtId="172" fontId="1" fillId="2" borderId="0" xfId="0" applyNumberFormat="1" applyFont="1" applyFill="1" applyBorder="1" applyAlignment="1">
      <alignment horizontal="center"/>
    </xf>
    <xf numFmtId="172" fontId="1" fillId="2" borderId="4" xfId="0" applyNumberFormat="1" applyFont="1" applyFill="1" applyBorder="1" applyAlignment="1">
      <alignment horizontal="center"/>
    </xf>
    <xf numFmtId="172" fontId="0" fillId="0" borderId="0" xfId="0" applyNumberFormat="1" applyAlignment="1">
      <alignment horizontal="center"/>
    </xf>
    <xf numFmtId="0" fontId="1" fillId="2" borderId="0" xfId="0" applyFont="1" applyFill="1" applyBorder="1" applyAlignment="1">
      <alignment horizontal="center"/>
    </xf>
    <xf numFmtId="0" fontId="1" fillId="2" borderId="4" xfId="0" applyFont="1" applyFill="1" applyBorder="1" applyAlignment="1">
      <alignment horizontal="center"/>
    </xf>
    <xf numFmtId="0" fontId="0" fillId="0" borderId="0" xfId="0" applyAlignment="1">
      <alignment horizontal="center"/>
    </xf>
    <xf numFmtId="173" fontId="0" fillId="0" borderId="0" xfId="0" applyNumberFormat="1"/>
    <xf numFmtId="173" fontId="1" fillId="0" borderId="0" xfId="0" applyNumberFormat="1" applyFont="1"/>
    <xf numFmtId="173" fontId="1" fillId="0" borderId="1" xfId="0" applyNumberFormat="1" applyFont="1" applyFill="1" applyBorder="1"/>
    <xf numFmtId="173" fontId="1" fillId="0" borderId="2" xfId="0" applyNumberFormat="1" applyFont="1" applyFill="1" applyBorder="1"/>
    <xf numFmtId="170" fontId="0" fillId="0" borderId="0" xfId="0" applyNumberFormat="1"/>
    <xf numFmtId="170" fontId="1" fillId="2" borderId="0" xfId="0" applyNumberFormat="1" applyFont="1" applyFill="1"/>
    <xf numFmtId="170" fontId="1" fillId="2" borderId="1" xfId="0" applyNumberFormat="1" applyFont="1" applyFill="1" applyBorder="1"/>
    <xf numFmtId="170" fontId="1" fillId="2" borderId="2" xfId="0" applyNumberFormat="1" applyFont="1" applyFill="1" applyBorder="1"/>
    <xf numFmtId="170" fontId="1" fillId="0" borderId="1" xfId="0" applyNumberFormat="1" applyFont="1" applyFill="1" applyBorder="1"/>
    <xf numFmtId="170" fontId="1" fillId="0" borderId="2" xfId="0" applyNumberFormat="1" applyFont="1" applyFill="1" applyBorder="1"/>
    <xf numFmtId="170" fontId="1" fillId="0" borderId="0" xfId="0" applyNumberFormat="1" applyFont="1" applyFill="1"/>
    <xf numFmtId="171" fontId="0" fillId="0" borderId="0" xfId="0" applyNumberFormat="1" applyFill="1"/>
    <xf numFmtId="171" fontId="1" fillId="2" borderId="3" xfId="0" applyNumberFormat="1" applyFont="1" applyFill="1" applyBorder="1"/>
    <xf numFmtId="173" fontId="1" fillId="0" borderId="0" xfId="0" applyNumberFormat="1" applyFont="1" applyFill="1" applyBorder="1"/>
    <xf numFmtId="173" fontId="0" fillId="0" borderId="5" xfId="0" applyNumberFormat="1" applyBorder="1"/>
    <xf numFmtId="170" fontId="1" fillId="0" borderId="0" xfId="0" applyNumberFormat="1" applyFont="1" applyFill="1" applyBorder="1"/>
    <xf numFmtId="170" fontId="0" fillId="0" borderId="5" xfId="0" applyNumberFormat="1" applyFill="1" applyBorder="1"/>
    <xf numFmtId="170" fontId="1" fillId="0" borderId="0" xfId="0" applyNumberFormat="1" applyFont="1" applyFill="1" applyBorder="1" applyAlignment="1"/>
    <xf numFmtId="170" fontId="0" fillId="2" borderId="5" xfId="0" applyNumberFormat="1" applyFill="1" applyBorder="1"/>
    <xf numFmtId="166" fontId="0" fillId="2" borderId="5" xfId="0" applyNumberFormat="1" applyFill="1" applyBorder="1"/>
    <xf numFmtId="49" fontId="6" fillId="0" borderId="0" xfId="0" applyNumberFormat="1" applyFont="1"/>
    <xf numFmtId="0" fontId="5" fillId="0" borderId="0" xfId="0" applyFont="1"/>
    <xf numFmtId="170" fontId="1" fillId="2" borderId="2" xfId="0" applyNumberFormat="1" applyFont="1" applyFill="1" applyBorder="1" applyAlignment="1">
      <alignment horizontal="right"/>
    </xf>
    <xf numFmtId="170" fontId="1" fillId="0" borderId="2" xfId="0" applyNumberFormat="1" applyFont="1" applyFill="1" applyBorder="1" applyAlignment="1">
      <alignment horizontal="right"/>
    </xf>
    <xf numFmtId="168" fontId="1" fillId="2" borderId="0" xfId="0" applyNumberFormat="1" applyFont="1" applyFill="1" applyAlignment="1">
      <alignment horizontal="center"/>
    </xf>
    <xf numFmtId="167" fontId="1" fillId="2" borderId="0" xfId="0" applyNumberFormat="1" applyFont="1" applyFill="1" applyAlignment="1">
      <alignment horizontal="center"/>
    </xf>
    <xf numFmtId="172" fontId="1" fillId="2" borderId="0" xfId="0" applyNumberFormat="1" applyFont="1" applyFill="1" applyAlignment="1">
      <alignment horizontal="center"/>
    </xf>
    <xf numFmtId="0" fontId="1" fillId="2" borderId="0" xfId="0" applyFont="1" applyFill="1" applyAlignment="1">
      <alignment horizontal="center"/>
    </xf>
    <xf numFmtId="170" fontId="1" fillId="0" borderId="0" xfId="0" applyNumberFormat="1" applyFont="1"/>
    <xf numFmtId="170" fontId="1" fillId="0" borderId="0" xfId="0" applyNumberFormat="1" applyFont="1" applyAlignment="1">
      <alignment horizontal="right"/>
    </xf>
    <xf numFmtId="171" fontId="0" fillId="0" borderId="0" xfId="0" applyNumberFormat="1"/>
    <xf numFmtId="170" fontId="1" fillId="0" borderId="2" xfId="0" applyNumberFormat="1" applyFont="1" applyFill="1" applyBorder="1" applyAlignment="1">
      <alignment horizontal="right"/>
    </xf>
    <xf numFmtId="170" fontId="1" fillId="0" borderId="3" xfId="0" applyNumberFormat="1" applyFont="1" applyFill="1" applyBorder="1" applyAlignment="1">
      <alignment horizontal="right"/>
    </xf>
    <xf numFmtId="170" fontId="1" fillId="2" borderId="2" xfId="0" applyNumberFormat="1" applyFont="1" applyFill="1" applyBorder="1" applyAlignment="1">
      <alignment horizontal="right"/>
    </xf>
    <xf numFmtId="170" fontId="1" fillId="2" borderId="3" xfId="0" applyNumberFormat="1" applyFont="1" applyFill="1" applyBorder="1" applyAlignment="1">
      <alignment horizontal="right"/>
    </xf>
    <xf numFmtId="173" fontId="1" fillId="0" borderId="2" xfId="0" applyNumberFormat="1" applyFont="1" applyFill="1" applyBorder="1" applyAlignment="1">
      <alignment horizontal="right"/>
    </xf>
    <xf numFmtId="173" fontId="1" fillId="0" borderId="3" xfId="0" applyNumberFormat="1" applyFont="1" applyFill="1" applyBorder="1" applyAlignment="1">
      <alignment horizontal="right"/>
    </xf>
    <xf numFmtId="170" fontId="1" fillId="2" borderId="0" xfId="0" applyNumberFormat="1" applyFont="1" applyFill="1" applyBorder="1" applyAlignment="1">
      <alignment horizontal="right"/>
    </xf>
    <xf numFmtId="173" fontId="1" fillId="0" borderId="0" xfId="0" applyNumberFormat="1" applyFont="1" applyFill="1" applyBorder="1" applyAlignment="1">
      <alignment horizontal="right"/>
    </xf>
    <xf numFmtId="170" fontId="1" fillId="0" borderId="0" xfId="0" applyNumberFormat="1" applyFont="1" applyFill="1" applyBorder="1" applyAlignment="1">
      <alignment horizontal="right"/>
    </xf>
  </cellXfs>
  <cellStyles count="4">
    <cellStyle name="Comma 2" xfId="1" xr:uid="{00000000-0005-0000-0000-000000000000}"/>
    <cellStyle name="Hyperlink" xfId="3"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ankofcanada.ca/rates/interest-rates/canadian-interest-rate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ankofcanada.ca/rates/interest-rates/canadian-interest-rate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58908-ADA5-4A83-8A13-9BFEE552F846}">
  <dimension ref="A1:BX149"/>
  <sheetViews>
    <sheetView showZeros="0" tabSelected="1" workbookViewId="0">
      <pane xSplit="3" ySplit="4" topLeftCell="D5" activePane="bottomRight" state="frozen"/>
      <selection activeCell="A3" sqref="A3"/>
      <selection pane="topRight" activeCell="A3" sqref="A3"/>
      <selection pane="bottomLeft" activeCell="A3" sqref="A3"/>
      <selection pane="bottomRight" activeCell="D5" sqref="D5"/>
    </sheetView>
  </sheetViews>
  <sheetFormatPr defaultColWidth="12.7109375" defaultRowHeight="15"/>
  <cols>
    <col min="2" max="2" width="15.140625" style="1" bestFit="1" customWidth="1"/>
    <col min="3" max="3" width="15.140625" customWidth="1"/>
    <col min="4" max="4" width="47" bestFit="1" customWidth="1"/>
    <col min="5" max="16" width="12.7109375" style="55"/>
    <col min="17" max="40" width="12.7109375" style="31"/>
    <col min="41" max="46" width="12.85546875" style="55" bestFit="1" customWidth="1"/>
    <col min="47" max="47" width="13.28515625" style="55" bestFit="1" customWidth="1"/>
    <col min="48" max="51" width="12.85546875" style="55" bestFit="1" customWidth="1"/>
    <col min="52" max="52" width="12.7109375" style="55" customWidth="1"/>
    <col min="53" max="64" width="12.7109375" style="55"/>
    <col min="65" max="70" width="12.85546875" style="55" bestFit="1" customWidth="1"/>
    <col min="71" max="71" width="13.28515625" style="55" bestFit="1" customWidth="1"/>
    <col min="72" max="75" width="12.85546875" style="55" bestFit="1" customWidth="1"/>
    <col min="76" max="76" width="12.7109375" style="55"/>
  </cols>
  <sheetData>
    <row r="1" spans="1:76">
      <c r="A1" s="22" t="s">
        <v>605</v>
      </c>
    </row>
    <row r="2" spans="1:76">
      <c r="A2" s="29" t="s">
        <v>612</v>
      </c>
      <c r="B2" s="22"/>
      <c r="E2" s="61" t="s">
        <v>592</v>
      </c>
      <c r="F2" s="61"/>
      <c r="G2" s="61"/>
      <c r="H2" s="61"/>
      <c r="I2" s="61"/>
      <c r="J2" s="61"/>
      <c r="K2" s="61"/>
      <c r="L2" s="61"/>
      <c r="M2" s="61"/>
      <c r="N2" s="61"/>
      <c r="O2" s="61"/>
      <c r="P2" s="23" t="s">
        <v>578</v>
      </c>
      <c r="Q2" s="56" t="s">
        <v>594</v>
      </c>
      <c r="R2" s="56"/>
      <c r="S2" s="56"/>
      <c r="T2" s="56"/>
      <c r="U2" s="56"/>
      <c r="V2" s="56"/>
      <c r="W2" s="56"/>
      <c r="X2" s="56"/>
      <c r="Y2" s="56"/>
      <c r="Z2" s="56"/>
      <c r="AA2" s="56"/>
      <c r="AB2" s="24" t="s">
        <v>575</v>
      </c>
      <c r="AC2" s="61" t="s">
        <v>596</v>
      </c>
      <c r="AD2" s="61"/>
      <c r="AE2" s="61"/>
      <c r="AF2" s="61"/>
      <c r="AG2" s="61"/>
      <c r="AH2" s="61"/>
      <c r="AI2" s="61"/>
      <c r="AJ2" s="61"/>
      <c r="AK2" s="61"/>
      <c r="AL2" s="61"/>
      <c r="AM2" s="61"/>
      <c r="AN2" s="23" t="s">
        <v>572</v>
      </c>
      <c r="AO2" s="56" t="s">
        <v>597</v>
      </c>
      <c r="AP2" s="32"/>
      <c r="AQ2" s="32"/>
      <c r="AR2" s="32"/>
      <c r="AS2" s="32"/>
      <c r="AT2" s="32"/>
      <c r="AU2" s="32"/>
      <c r="AV2" s="32"/>
      <c r="AW2" s="32"/>
      <c r="AX2" s="32"/>
      <c r="AY2" s="32"/>
      <c r="AZ2" s="24" t="s">
        <v>599</v>
      </c>
      <c r="BA2" s="79" t="s">
        <v>600</v>
      </c>
      <c r="BB2" s="79"/>
      <c r="BC2" s="79"/>
      <c r="BD2" s="79"/>
      <c r="BE2" s="79"/>
      <c r="BF2" s="79"/>
      <c r="BG2" s="79"/>
      <c r="BH2" s="79"/>
      <c r="BI2" s="79"/>
      <c r="BJ2" s="79"/>
      <c r="BK2" s="79"/>
      <c r="BL2" s="80" t="s">
        <v>601</v>
      </c>
      <c r="BM2" s="56" t="s">
        <v>602</v>
      </c>
      <c r="BN2" s="32"/>
      <c r="BO2" s="32"/>
      <c r="BP2" s="32"/>
      <c r="BQ2" s="32"/>
      <c r="BR2" s="32"/>
      <c r="BS2" s="32"/>
      <c r="BT2" s="32"/>
      <c r="BU2" s="32"/>
      <c r="BV2" s="32"/>
      <c r="BW2" s="32"/>
      <c r="BX2" s="24" t="s">
        <v>604</v>
      </c>
    </row>
    <row r="3" spans="1:76">
      <c r="E3" s="59" t="s">
        <v>593</v>
      </c>
      <c r="F3" s="60"/>
      <c r="G3" s="60"/>
      <c r="H3" s="60"/>
      <c r="I3" s="60"/>
      <c r="J3" s="60"/>
      <c r="K3" s="60"/>
      <c r="L3" s="60"/>
      <c r="M3" s="60"/>
      <c r="N3" s="60"/>
      <c r="O3" s="82">
        <f ca="1">SUM(E5:P141)</f>
        <v>1525412.2699999979</v>
      </c>
      <c r="P3" s="83"/>
      <c r="Q3" s="57" t="s">
        <v>595</v>
      </c>
      <c r="R3" s="58"/>
      <c r="S3" s="58"/>
      <c r="T3" s="58"/>
      <c r="U3" s="58"/>
      <c r="V3" s="58"/>
      <c r="W3" s="58"/>
      <c r="X3" s="58"/>
      <c r="Y3" s="58"/>
      <c r="Z3" s="58"/>
      <c r="AA3" s="84">
        <f ca="1">SUM(Q5:AB141)</f>
        <v>76270.469999999841</v>
      </c>
      <c r="AB3" s="85"/>
      <c r="AC3" s="62">
        <f t="shared" ref="AC3:AN3" ca="1" si="0">VLOOKUP(AC4,CumulativeInterestRate,7,FALSE)</f>
        <v>0.43026047982633447</v>
      </c>
      <c r="AD3" s="62">
        <f t="shared" ca="1" si="0"/>
        <v>0.4251645894153756</v>
      </c>
      <c r="AE3" s="62">
        <f t="shared" ca="1" si="0"/>
        <v>0.42056184968934823</v>
      </c>
      <c r="AF3" s="62">
        <f t="shared" ca="1" si="0"/>
        <v>0.41546595927838931</v>
      </c>
      <c r="AG3" s="62">
        <f t="shared" ca="1" si="0"/>
        <v>0.41053445242907421</v>
      </c>
      <c r="AH3" s="62">
        <f t="shared" ca="1" si="0"/>
        <v>0.40543856201811534</v>
      </c>
      <c r="AI3" s="62">
        <f t="shared" ca="1" si="0"/>
        <v>0.40050705516880025</v>
      </c>
      <c r="AJ3" s="62">
        <f t="shared" ca="1" si="0"/>
        <v>0.39519883599071803</v>
      </c>
      <c r="AK3" s="62">
        <f t="shared" ca="1" si="0"/>
        <v>0.38989061681263582</v>
      </c>
      <c r="AL3" s="62">
        <f t="shared" ca="1" si="0"/>
        <v>0.38475363051126599</v>
      </c>
      <c r="AM3" s="62">
        <f t="shared" ca="1" si="0"/>
        <v>0.37944541133318388</v>
      </c>
      <c r="AN3" s="62">
        <f t="shared" ca="1" si="0"/>
        <v>0.37430842503181405</v>
      </c>
      <c r="AO3" s="57" t="s">
        <v>598</v>
      </c>
      <c r="AP3" s="58"/>
      <c r="AQ3" s="58"/>
      <c r="AR3" s="58"/>
      <c r="AS3" s="58"/>
      <c r="AT3" s="58"/>
      <c r="AU3" s="58"/>
      <c r="AV3" s="58"/>
      <c r="AW3" s="58"/>
      <c r="AX3" s="58"/>
      <c r="AY3" s="84">
        <f ca="1">SUM(AO5:AZ141)</f>
        <v>2214963.2399999956</v>
      </c>
      <c r="AZ3" s="85"/>
      <c r="BA3" s="81">
        <f t="shared" ref="BA3:BL3" ca="1" si="1">VLOOKUP(DATE(2021,5,1),AdjustmentsInterestRate,7,FALSE)</f>
        <v>1.1712253911220901E-2</v>
      </c>
      <c r="BB3" s="81">
        <f t="shared" ca="1" si="1"/>
        <v>1.1712253911220901E-2</v>
      </c>
      <c r="BC3" s="81">
        <f t="shared" ca="1" si="1"/>
        <v>1.1712253911220901E-2</v>
      </c>
      <c r="BD3" s="81">
        <f t="shared" ca="1" si="1"/>
        <v>1.1712253911220901E-2</v>
      </c>
      <c r="BE3" s="81">
        <f t="shared" ca="1" si="1"/>
        <v>1.1712253911220901E-2</v>
      </c>
      <c r="BF3" s="81">
        <f t="shared" ca="1" si="1"/>
        <v>1.1712253911220901E-2</v>
      </c>
      <c r="BG3" s="81">
        <f t="shared" ca="1" si="1"/>
        <v>1.1712253911220901E-2</v>
      </c>
      <c r="BH3" s="81">
        <f t="shared" ca="1" si="1"/>
        <v>1.1712253911220901E-2</v>
      </c>
      <c r="BI3" s="81">
        <f t="shared" ca="1" si="1"/>
        <v>1.1712253911220901E-2</v>
      </c>
      <c r="BJ3" s="81">
        <f t="shared" ca="1" si="1"/>
        <v>1.1712253911220901E-2</v>
      </c>
      <c r="BK3" s="81">
        <f t="shared" ca="1" si="1"/>
        <v>1.1712253911220901E-2</v>
      </c>
      <c r="BL3" s="81">
        <f t="shared" ca="1" si="1"/>
        <v>1.1712253911220901E-2</v>
      </c>
      <c r="BM3" s="57" t="s">
        <v>603</v>
      </c>
      <c r="BN3" s="58"/>
      <c r="BO3" s="58"/>
      <c r="BP3" s="58"/>
      <c r="BQ3" s="58"/>
      <c r="BR3" s="58"/>
      <c r="BS3" s="58"/>
      <c r="BT3" s="58"/>
      <c r="BU3" s="58"/>
      <c r="BV3" s="58"/>
      <c r="BW3" s="84">
        <f ca="1">SUM(BM5:BX141)</f>
        <v>2232829.1899999948</v>
      </c>
      <c r="BX3" s="85"/>
    </row>
    <row r="4" spans="1:76" s="7" customFormat="1">
      <c r="A4" s="7" t="s">
        <v>8</v>
      </c>
      <c r="B4" s="1" t="s">
        <v>453</v>
      </c>
      <c r="C4" s="7" t="s">
        <v>9</v>
      </c>
      <c r="D4" s="7" t="s">
        <v>10</v>
      </c>
      <c r="E4" s="10">
        <v>39083</v>
      </c>
      <c r="F4" s="10">
        <v>39114</v>
      </c>
      <c r="G4" s="10">
        <v>39142</v>
      </c>
      <c r="H4" s="10">
        <v>39173</v>
      </c>
      <c r="I4" s="10">
        <v>39203</v>
      </c>
      <c r="J4" s="10">
        <v>39234</v>
      </c>
      <c r="K4" s="10">
        <v>39264</v>
      </c>
      <c r="L4" s="10">
        <v>39295</v>
      </c>
      <c r="M4" s="10">
        <v>39326</v>
      </c>
      <c r="N4" s="10">
        <v>39356</v>
      </c>
      <c r="O4" s="10">
        <v>39387</v>
      </c>
      <c r="P4" s="10">
        <v>39417</v>
      </c>
      <c r="Q4" s="9">
        <v>39083</v>
      </c>
      <c r="R4" s="9">
        <v>39114</v>
      </c>
      <c r="S4" s="9">
        <v>39142</v>
      </c>
      <c r="T4" s="9">
        <v>39173</v>
      </c>
      <c r="U4" s="9">
        <v>39203</v>
      </c>
      <c r="V4" s="9">
        <v>39234</v>
      </c>
      <c r="W4" s="9">
        <v>39264</v>
      </c>
      <c r="X4" s="9">
        <v>39295</v>
      </c>
      <c r="Y4" s="9">
        <v>39326</v>
      </c>
      <c r="Z4" s="9">
        <v>39356</v>
      </c>
      <c r="AA4" s="9">
        <v>39387</v>
      </c>
      <c r="AB4" s="9">
        <v>39417</v>
      </c>
      <c r="AC4" s="10">
        <v>39083</v>
      </c>
      <c r="AD4" s="10">
        <v>39114</v>
      </c>
      <c r="AE4" s="10">
        <v>39142</v>
      </c>
      <c r="AF4" s="10">
        <v>39173</v>
      </c>
      <c r="AG4" s="10">
        <v>39203</v>
      </c>
      <c r="AH4" s="10">
        <v>39234</v>
      </c>
      <c r="AI4" s="10">
        <v>39264</v>
      </c>
      <c r="AJ4" s="10">
        <v>39295</v>
      </c>
      <c r="AK4" s="10">
        <v>39326</v>
      </c>
      <c r="AL4" s="10">
        <v>39356</v>
      </c>
      <c r="AM4" s="10">
        <v>39387</v>
      </c>
      <c r="AN4" s="10">
        <v>39417</v>
      </c>
      <c r="AO4" s="9">
        <v>39083</v>
      </c>
      <c r="AP4" s="9">
        <v>39114</v>
      </c>
      <c r="AQ4" s="9">
        <v>39142</v>
      </c>
      <c r="AR4" s="9">
        <v>39173</v>
      </c>
      <c r="AS4" s="9">
        <v>39203</v>
      </c>
      <c r="AT4" s="9">
        <v>39234</v>
      </c>
      <c r="AU4" s="9">
        <v>39264</v>
      </c>
      <c r="AV4" s="9">
        <v>39295</v>
      </c>
      <c r="AW4" s="9">
        <v>39326</v>
      </c>
      <c r="AX4" s="9">
        <v>39356</v>
      </c>
      <c r="AY4" s="9">
        <v>39387</v>
      </c>
      <c r="AZ4" s="9">
        <v>39417</v>
      </c>
      <c r="BA4" s="8">
        <v>39083</v>
      </c>
      <c r="BB4" s="8">
        <v>39114</v>
      </c>
      <c r="BC4" s="8">
        <v>39142</v>
      </c>
      <c r="BD4" s="8">
        <v>39173</v>
      </c>
      <c r="BE4" s="8">
        <v>39203</v>
      </c>
      <c r="BF4" s="8">
        <v>39234</v>
      </c>
      <c r="BG4" s="8">
        <v>39264</v>
      </c>
      <c r="BH4" s="8">
        <v>39295</v>
      </c>
      <c r="BI4" s="8">
        <v>39326</v>
      </c>
      <c r="BJ4" s="8">
        <v>39356</v>
      </c>
      <c r="BK4" s="8">
        <v>39387</v>
      </c>
      <c r="BL4" s="8">
        <v>39417</v>
      </c>
      <c r="BM4" s="9">
        <v>39083</v>
      </c>
      <c r="BN4" s="9">
        <v>39114</v>
      </c>
      <c r="BO4" s="9">
        <v>39142</v>
      </c>
      <c r="BP4" s="9">
        <v>39173</v>
      </c>
      <c r="BQ4" s="9">
        <v>39203</v>
      </c>
      <c r="BR4" s="9">
        <v>39234</v>
      </c>
      <c r="BS4" s="9">
        <v>39264</v>
      </c>
      <c r="BT4" s="9">
        <v>39295</v>
      </c>
      <c r="BU4" s="9">
        <v>39326</v>
      </c>
      <c r="BV4" s="9">
        <v>39356</v>
      </c>
      <c r="BW4" s="9">
        <v>39387</v>
      </c>
      <c r="BX4" s="9">
        <v>39417</v>
      </c>
    </row>
    <row r="5" spans="1:76">
      <c r="A5" t="s">
        <v>420</v>
      </c>
      <c r="B5" s="1" t="s">
        <v>156</v>
      </c>
      <c r="C5" t="str">
        <f t="shared" ref="C5:C68" ca="1" si="2">VLOOKUP($B5,LocationLookup,2,FALSE)</f>
        <v>0000006711</v>
      </c>
      <c r="D5" t="str">
        <f t="shared" ref="D5:D68" ca="1" si="3">VLOOKUP($C5,LossFactorLookup,2,FALSE)</f>
        <v>FortisAlberta Reversing POD - Stirling (67S)</v>
      </c>
      <c r="E5" s="31">
        <f ca="1">IFERROR(IF(AND($A5=VLOOKUP($A5&amp;"."&amp;$C5,UncollectibleLookup,2,FALSE),$C5=VLOOKUP($A5&amp;"."&amp;$C5,UncollectibleLookup,4,FALSE)),0,'Corrected With Uncollectible'!CW5-'Module C Initial'!CW5),'Corrected With Uncollectible'!CW5-'Module C Initial'!CW5)</f>
        <v>0</v>
      </c>
      <c r="F5" s="31">
        <f ca="1">IFERROR(IF(AND($A5=VLOOKUP($A5&amp;"."&amp;$C5,UncollectibleLookup,2,FALSE),$C5=VLOOKUP($A5&amp;"."&amp;$C5,UncollectibleLookup,4,FALSE)),0,'Corrected With Uncollectible'!CX5-'Module C Initial'!CX5),'Corrected With Uncollectible'!CX5-'Module C Initial'!CX5)</f>
        <v>0</v>
      </c>
      <c r="G5" s="31">
        <f ca="1">IFERROR(IF(AND($A5=VLOOKUP($A5&amp;"."&amp;$C5,UncollectibleLookup,2,FALSE),$C5=VLOOKUP($A5&amp;"."&amp;$C5,UncollectibleLookup,4,FALSE)),0,'Corrected With Uncollectible'!CY5-'Module C Initial'!CY5),'Corrected With Uncollectible'!CY5-'Module C Initial'!CY5)</f>
        <v>0</v>
      </c>
      <c r="H5" s="31">
        <f ca="1">IFERROR(IF(AND($A5=VLOOKUP($A5&amp;"."&amp;$C5,UncollectibleLookup,2,FALSE),$C5=VLOOKUP($A5&amp;"."&amp;$C5,UncollectibleLookup,4,FALSE)),0,'Corrected With Uncollectible'!CZ5-'Module C Initial'!CZ5),'Corrected With Uncollectible'!CZ5-'Module C Initial'!CZ5)</f>
        <v>0</v>
      </c>
      <c r="I5" s="31">
        <f ca="1">IFERROR(IF(AND($A5=VLOOKUP($A5&amp;"."&amp;$C5,UncollectibleLookup,2,FALSE),$C5=VLOOKUP($A5&amp;"."&amp;$C5,UncollectibleLookup,4,FALSE)),0,'Corrected With Uncollectible'!DA5-'Module C Initial'!DA5),'Corrected With Uncollectible'!DA5-'Module C Initial'!DA5)</f>
        <v>72.039999999999964</v>
      </c>
      <c r="J5" s="31">
        <f ca="1">IFERROR(IF(AND($A5=VLOOKUP($A5&amp;"."&amp;$C5,UncollectibleLookup,2,FALSE),$C5=VLOOKUP($A5&amp;"."&amp;$C5,UncollectibleLookup,4,FALSE)),0,'Corrected With Uncollectible'!DB5-'Module C Initial'!DB5),'Corrected With Uncollectible'!DB5-'Module C Initial'!DB5)</f>
        <v>65.219999999999914</v>
      </c>
      <c r="K5" s="31">
        <f ca="1">IFERROR(IF(AND($A5=VLOOKUP($A5&amp;"."&amp;$C5,UncollectibleLookup,2,FALSE),$C5=VLOOKUP($A5&amp;"."&amp;$C5,UncollectibleLookup,4,FALSE)),0,'Corrected With Uncollectible'!DC5-'Module C Initial'!DC5),'Corrected With Uncollectible'!DC5-'Module C Initial'!DC5)</f>
        <v>12.219999999999999</v>
      </c>
      <c r="L5" s="31">
        <f ca="1">IFERROR(IF(AND($A5=VLOOKUP($A5&amp;"."&amp;$C5,UncollectibleLookup,2,FALSE),$C5=VLOOKUP($A5&amp;"."&amp;$C5,UncollectibleLookup,4,FALSE)),0,'Corrected With Uncollectible'!DD5-'Module C Initial'!DD5),'Corrected With Uncollectible'!DD5-'Module C Initial'!DD5)</f>
        <v>92.079999999999927</v>
      </c>
      <c r="M5" s="31">
        <f ca="1">IFERROR(IF(AND($A5=VLOOKUP($A5&amp;"."&amp;$C5,UncollectibleLookup,2,FALSE),$C5=VLOOKUP($A5&amp;"."&amp;$C5,UncollectibleLookup,4,FALSE)),0,'Corrected With Uncollectible'!DE5-'Module C Initial'!DE5),'Corrected With Uncollectible'!DE5-'Module C Initial'!DE5)</f>
        <v>40.610000000000014</v>
      </c>
      <c r="N5" s="31">
        <f ca="1">IFERROR(IF(AND($A5=VLOOKUP($A5&amp;"."&amp;$C5,UncollectibleLookup,2,FALSE),$C5=VLOOKUP($A5&amp;"."&amp;$C5,UncollectibleLookup,4,FALSE)),0,'Corrected With Uncollectible'!DF5-'Module C Initial'!DF5),'Corrected With Uncollectible'!DF5-'Module C Initial'!DF5)</f>
        <v>3.0599999999999952</v>
      </c>
      <c r="O5" s="31">
        <f ca="1">IFERROR(IF(AND($A5=VLOOKUP($A5&amp;"."&amp;$C5,UncollectibleLookup,2,FALSE),$C5=VLOOKUP($A5&amp;"."&amp;$C5,UncollectibleLookup,4,FALSE)),0,'Corrected With Uncollectible'!DG5-'Module C Initial'!DG5),'Corrected With Uncollectible'!DG5-'Module C Initial'!DG5)</f>
        <v>0</v>
      </c>
      <c r="P5" s="31">
        <f ca="1">IFERROR(IF(AND($A5=VLOOKUP($A5&amp;"."&amp;$C5,UncollectibleLookup,2,FALSE),$C5=VLOOKUP($A5&amp;"."&amp;$C5,UncollectibleLookup,4,FALSE)),0,'Corrected With Uncollectible'!DH5-'Module C Initial'!DH5),'Corrected With Uncollectible'!DH5-'Module C Initial'!DH5)</f>
        <v>0</v>
      </c>
      <c r="Q5" s="32">
        <f ca="1">IFERROR(IF(AND($A5=VLOOKUP($A5&amp;"."&amp;$C5,UncollectibleLookup,2,FALSE),$C5=VLOOKUP($A5&amp;"."&amp;$C5,UncollectibleLookup,4,FALSE)),0,'Corrected With Uncollectible'!DI5-'Module C Initial'!DI5),'Corrected With Uncollectible'!DI5-'Module C Initial'!DI5)</f>
        <v>0</v>
      </c>
      <c r="R5" s="32">
        <f ca="1">IFERROR(IF(AND($A5=VLOOKUP($A5&amp;"."&amp;$C5,UncollectibleLookup,2,FALSE),$C5=VLOOKUP($A5&amp;"."&amp;$C5,UncollectibleLookup,4,FALSE)),0,'Corrected With Uncollectible'!DJ5-'Module C Initial'!DJ5),'Corrected With Uncollectible'!DJ5-'Module C Initial'!DJ5)</f>
        <v>0</v>
      </c>
      <c r="S5" s="32">
        <f ca="1">IFERROR(IF(AND($A5=VLOOKUP($A5&amp;"."&amp;$C5,UncollectibleLookup,2,FALSE),$C5=VLOOKUP($A5&amp;"."&amp;$C5,UncollectibleLookup,4,FALSE)),0,'Corrected With Uncollectible'!DK5-'Module C Initial'!DK5),'Corrected With Uncollectible'!DK5-'Module C Initial'!DK5)</f>
        <v>0</v>
      </c>
      <c r="T5" s="32">
        <f ca="1">IFERROR(IF(AND($A5=VLOOKUP($A5&amp;"."&amp;$C5,UncollectibleLookup,2,FALSE),$C5=VLOOKUP($A5&amp;"."&amp;$C5,UncollectibleLookup,4,FALSE)),0,'Corrected With Uncollectible'!DL5-'Module C Initial'!DL5),'Corrected With Uncollectible'!DL5-'Module C Initial'!DL5)</f>
        <v>0</v>
      </c>
      <c r="U5" s="32">
        <f ca="1">IFERROR(IF(AND($A5=VLOOKUP($A5&amp;"."&amp;$C5,UncollectibleLookup,2,FALSE),$C5=VLOOKUP($A5&amp;"."&amp;$C5,UncollectibleLookup,4,FALSE)),0,'Corrected With Uncollectible'!DM5-'Module C Initial'!DM5),'Corrected With Uncollectible'!DM5-'Module C Initial'!DM5)</f>
        <v>3.6000000000000014</v>
      </c>
      <c r="V5" s="32">
        <f ca="1">IFERROR(IF(AND($A5=VLOOKUP($A5&amp;"."&amp;$C5,UncollectibleLookup,2,FALSE),$C5=VLOOKUP($A5&amp;"."&amp;$C5,UncollectibleLookup,4,FALSE)),0,'Corrected With Uncollectible'!DN5-'Module C Initial'!DN5),'Corrected With Uncollectible'!DN5-'Module C Initial'!DN5)</f>
        <v>3.259999999999998</v>
      </c>
      <c r="W5" s="32">
        <f ca="1">IFERROR(IF(AND($A5=VLOOKUP($A5&amp;"."&amp;$C5,UncollectibleLookup,2,FALSE),$C5=VLOOKUP($A5&amp;"."&amp;$C5,UncollectibleLookup,4,FALSE)),0,'Corrected With Uncollectible'!DO5-'Module C Initial'!DO5),'Corrected With Uncollectible'!DO5-'Module C Initial'!DO5)</f>
        <v>0.61000000000000032</v>
      </c>
      <c r="X5" s="32">
        <f ca="1">IFERROR(IF(AND($A5=VLOOKUP($A5&amp;"."&amp;$C5,UncollectibleLookup,2,FALSE),$C5=VLOOKUP($A5&amp;"."&amp;$C5,UncollectibleLookup,4,FALSE)),0,'Corrected With Uncollectible'!DP5-'Module C Initial'!DP5),'Corrected With Uncollectible'!DP5-'Module C Initial'!DP5)</f>
        <v>4.6000000000000014</v>
      </c>
      <c r="Y5" s="32">
        <f ca="1">IFERROR(IF(AND($A5=VLOOKUP($A5&amp;"."&amp;$C5,UncollectibleLookup,2,FALSE),$C5=VLOOKUP($A5&amp;"."&amp;$C5,UncollectibleLookup,4,FALSE)),0,'Corrected With Uncollectible'!DQ5-'Module C Initial'!DQ5),'Corrected With Uncollectible'!DQ5-'Module C Initial'!DQ5)</f>
        <v>2.0300000000000011</v>
      </c>
      <c r="Z5" s="32">
        <f ca="1">IFERROR(IF(AND($A5=VLOOKUP($A5&amp;"."&amp;$C5,UncollectibleLookup,2,FALSE),$C5=VLOOKUP($A5&amp;"."&amp;$C5,UncollectibleLookup,4,FALSE)),0,'Corrected With Uncollectible'!DR5-'Module C Initial'!DR5),'Corrected With Uncollectible'!DR5-'Module C Initial'!DR5)</f>
        <v>0.15000000000000013</v>
      </c>
      <c r="AA5" s="32">
        <f ca="1">IFERROR(IF(AND($A5=VLOOKUP($A5&amp;"."&amp;$C5,UncollectibleLookup,2,FALSE),$C5=VLOOKUP($A5&amp;"."&amp;$C5,UncollectibleLookup,4,FALSE)),0,'Corrected With Uncollectible'!DS5-'Module C Initial'!DS5),'Corrected With Uncollectible'!DS5-'Module C Initial'!DS5)</f>
        <v>0</v>
      </c>
      <c r="AB5" s="32">
        <f ca="1">IFERROR(IF(AND($A5=VLOOKUP($A5&amp;"."&amp;$C5,UncollectibleLookup,2,FALSE),$C5=VLOOKUP($A5&amp;"."&amp;$C5,UncollectibleLookup,4,FALSE)),0,'Corrected With Uncollectible'!DT5-'Module C Initial'!DT5),'Corrected With Uncollectible'!DT5-'Module C Initial'!DT5)</f>
        <v>0</v>
      </c>
      <c r="AC5" s="31">
        <f ca="1">IFERROR(IF(AND($A5=VLOOKUP($A5&amp;"."&amp;$C5,UncollectibleLookup,2,FALSE),$C5=VLOOKUP($A5&amp;"."&amp;$C5,UncollectibleLookup,4,FALSE)),0,'Corrected With Uncollectible'!DU5-'Module C Initial'!DU5),'Corrected With Uncollectible'!DU5-'Module C Initial'!DU5)</f>
        <v>0</v>
      </c>
      <c r="AD5" s="31">
        <f ca="1">IFERROR(IF(AND($A5=VLOOKUP($A5&amp;"."&amp;$C5,UncollectibleLookup,2,FALSE),$C5=VLOOKUP($A5&amp;"."&amp;$C5,UncollectibleLookup,4,FALSE)),0,'Corrected With Uncollectible'!DV5-'Module C Initial'!DV5),'Corrected With Uncollectible'!DV5-'Module C Initial'!DV5)</f>
        <v>0</v>
      </c>
      <c r="AE5" s="31">
        <f ca="1">IFERROR(IF(AND($A5=VLOOKUP($A5&amp;"."&amp;$C5,UncollectibleLookup,2,FALSE),$C5=VLOOKUP($A5&amp;"."&amp;$C5,UncollectibleLookup,4,FALSE)),0,'Corrected With Uncollectible'!DW5-'Module C Initial'!DW5),'Corrected With Uncollectible'!DW5-'Module C Initial'!DW5)</f>
        <v>0</v>
      </c>
      <c r="AF5" s="31">
        <f ca="1">IFERROR(IF(AND($A5=VLOOKUP($A5&amp;"."&amp;$C5,UncollectibleLookup,2,FALSE),$C5=VLOOKUP($A5&amp;"."&amp;$C5,UncollectibleLookup,4,FALSE)),0,'Corrected With Uncollectible'!DX5-'Module C Initial'!DX5),'Corrected With Uncollectible'!DX5-'Module C Initial'!DX5)</f>
        <v>0</v>
      </c>
      <c r="AG5" s="31">
        <f ca="1">IFERROR(IF(AND($A5=VLOOKUP($A5&amp;"."&amp;$C5,UncollectibleLookup,2,FALSE),$C5=VLOOKUP($A5&amp;"."&amp;$C5,UncollectibleLookup,4,FALSE)),0,'Corrected With Uncollectible'!DY5-'Module C Initial'!DY5),'Corrected With Uncollectible'!DY5-'Module C Initial'!DY5)</f>
        <v>29.579999999999984</v>
      </c>
      <c r="AH5" s="31">
        <f ca="1">IFERROR(IF(AND($A5=VLOOKUP($A5&amp;"."&amp;$C5,UncollectibleLookup,2,FALSE),$C5=VLOOKUP($A5&amp;"."&amp;$C5,UncollectibleLookup,4,FALSE)),0,'Corrected With Uncollectible'!DZ5-'Module C Initial'!DZ5),'Corrected With Uncollectible'!DZ5-'Module C Initial'!DZ5)</f>
        <v>26.439999999999998</v>
      </c>
      <c r="AI5" s="31">
        <f ca="1">IFERROR(IF(AND($A5=VLOOKUP($A5&amp;"."&amp;$C5,UncollectibleLookup,2,FALSE),$C5=VLOOKUP($A5&amp;"."&amp;$C5,UncollectibleLookup,4,FALSE)),0,'Corrected With Uncollectible'!EA5-'Module C Initial'!EA5),'Corrected With Uncollectible'!EA5-'Module C Initial'!EA5)</f>
        <v>4.8999999999999986</v>
      </c>
      <c r="AJ5" s="31">
        <f ca="1">IFERROR(IF(AND($A5=VLOOKUP($A5&amp;"."&amp;$C5,UncollectibleLookup,2,FALSE),$C5=VLOOKUP($A5&amp;"."&amp;$C5,UncollectibleLookup,4,FALSE)),0,'Corrected With Uncollectible'!EB5-'Module C Initial'!EB5),'Corrected With Uncollectible'!EB5-'Module C Initial'!EB5)</f>
        <v>36.389999999999986</v>
      </c>
      <c r="AK5" s="31">
        <f ca="1">IFERROR(IF(AND($A5=VLOOKUP($A5&amp;"."&amp;$C5,UncollectibleLookup,2,FALSE),$C5=VLOOKUP($A5&amp;"."&amp;$C5,UncollectibleLookup,4,FALSE)),0,'Corrected With Uncollectible'!EC5-'Module C Initial'!EC5),'Corrected With Uncollectible'!EC5-'Module C Initial'!EC5)</f>
        <v>15.830000000000013</v>
      </c>
      <c r="AL5" s="31">
        <f ca="1">IFERROR(IF(AND($A5=VLOOKUP($A5&amp;"."&amp;$C5,UncollectibleLookup,2,FALSE),$C5=VLOOKUP($A5&amp;"."&amp;$C5,UncollectibleLookup,4,FALSE)),0,'Corrected With Uncollectible'!ED5-'Module C Initial'!ED5),'Corrected With Uncollectible'!ED5-'Module C Initial'!ED5)</f>
        <v>1.1799999999999997</v>
      </c>
      <c r="AM5" s="31">
        <f ca="1">IFERROR(IF(AND($A5=VLOOKUP($A5&amp;"."&amp;$C5,UncollectibleLookup,2,FALSE),$C5=VLOOKUP($A5&amp;"."&amp;$C5,UncollectibleLookup,4,FALSE)),0,'Corrected With Uncollectible'!EE5-'Module C Initial'!EE5),'Corrected With Uncollectible'!EE5-'Module C Initial'!EE5)</f>
        <v>0</v>
      </c>
      <c r="AN5" s="31">
        <f ca="1">IFERROR(IF(AND($A5=VLOOKUP($A5&amp;"."&amp;$C5,UncollectibleLookup,2,FALSE),$C5=VLOOKUP($A5&amp;"."&amp;$C5,UncollectibleLookup,4,FALSE)),0,'Corrected With Uncollectible'!EF5-'Module C Initial'!EF5),'Corrected With Uncollectible'!EF5-'Module C Initial'!EF5)</f>
        <v>0</v>
      </c>
      <c r="AO5" s="32">
        <f ca="1">E5+Q5+AC5</f>
        <v>0</v>
      </c>
      <c r="AP5" s="32">
        <f t="shared" ref="AP5:AZ20" ca="1" si="4">F5+R5+AD5</f>
        <v>0</v>
      </c>
      <c r="AQ5" s="32">
        <f t="shared" ca="1" si="4"/>
        <v>0</v>
      </c>
      <c r="AR5" s="32">
        <f t="shared" ca="1" si="4"/>
        <v>0</v>
      </c>
      <c r="AS5" s="32">
        <f t="shared" ca="1" si="4"/>
        <v>105.21999999999994</v>
      </c>
      <c r="AT5" s="32">
        <f t="shared" ca="1" si="4"/>
        <v>94.919999999999902</v>
      </c>
      <c r="AU5" s="32">
        <f t="shared" ca="1" si="4"/>
        <v>17.729999999999997</v>
      </c>
      <c r="AV5" s="32">
        <f t="shared" ca="1" si="4"/>
        <v>133.06999999999991</v>
      </c>
      <c r="AW5" s="32">
        <f t="shared" ca="1" si="4"/>
        <v>58.470000000000027</v>
      </c>
      <c r="AX5" s="32">
        <f t="shared" ca="1" si="4"/>
        <v>4.3899999999999952</v>
      </c>
      <c r="AY5" s="32">
        <f t="shared" ca="1" si="4"/>
        <v>0</v>
      </c>
      <c r="AZ5" s="32">
        <f t="shared" ca="1" si="4"/>
        <v>0</v>
      </c>
      <c r="BA5" s="55">
        <f ca="1">ROUND(E5*BA$3,2)</f>
        <v>0</v>
      </c>
      <c r="BB5" s="55">
        <f t="shared" ref="BB5:BL20" ca="1" si="5">ROUND(F5*BB$3,2)</f>
        <v>0</v>
      </c>
      <c r="BC5" s="55">
        <f t="shared" ca="1" si="5"/>
        <v>0</v>
      </c>
      <c r="BD5" s="55">
        <f t="shared" ca="1" si="5"/>
        <v>0</v>
      </c>
      <c r="BE5" s="55">
        <f t="shared" ca="1" si="5"/>
        <v>0.84</v>
      </c>
      <c r="BF5" s="55">
        <f t="shared" ca="1" si="5"/>
        <v>0.76</v>
      </c>
      <c r="BG5" s="55">
        <f t="shared" ca="1" si="5"/>
        <v>0.14000000000000001</v>
      </c>
      <c r="BH5" s="55">
        <f t="shared" ca="1" si="5"/>
        <v>1.08</v>
      </c>
      <c r="BI5" s="55">
        <f t="shared" ca="1" si="5"/>
        <v>0.48</v>
      </c>
      <c r="BJ5" s="55">
        <f t="shared" ca="1" si="5"/>
        <v>0.04</v>
      </c>
      <c r="BK5" s="55">
        <f t="shared" ca="1" si="5"/>
        <v>0</v>
      </c>
      <c r="BL5" s="55">
        <f t="shared" ca="1" si="5"/>
        <v>0</v>
      </c>
      <c r="BM5" s="32">
        <f ca="1">AO5+BA5</f>
        <v>0</v>
      </c>
      <c r="BN5" s="32">
        <f t="shared" ref="BN5:BX20" ca="1" si="6">AP5+BB5</f>
        <v>0</v>
      </c>
      <c r="BO5" s="32">
        <f t="shared" ca="1" si="6"/>
        <v>0</v>
      </c>
      <c r="BP5" s="32">
        <f t="shared" ca="1" si="6"/>
        <v>0</v>
      </c>
      <c r="BQ5" s="32">
        <f t="shared" ca="1" si="6"/>
        <v>106.05999999999995</v>
      </c>
      <c r="BR5" s="32">
        <f t="shared" ca="1" si="6"/>
        <v>95.679999999999907</v>
      </c>
      <c r="BS5" s="32">
        <f t="shared" ca="1" si="6"/>
        <v>17.869999999999997</v>
      </c>
      <c r="BT5" s="32">
        <f t="shared" ca="1" si="6"/>
        <v>134.14999999999992</v>
      </c>
      <c r="BU5" s="32">
        <f t="shared" ca="1" si="6"/>
        <v>58.950000000000024</v>
      </c>
      <c r="BV5" s="32">
        <f t="shared" ca="1" si="6"/>
        <v>4.4299999999999953</v>
      </c>
      <c r="BW5" s="32">
        <f t="shared" ca="1" si="6"/>
        <v>0</v>
      </c>
      <c r="BX5" s="32">
        <f t="shared" ca="1" si="6"/>
        <v>0</v>
      </c>
    </row>
    <row r="6" spans="1:76">
      <c r="A6" t="s">
        <v>420</v>
      </c>
      <c r="B6" s="1" t="s">
        <v>516</v>
      </c>
      <c r="C6" t="str">
        <f t="shared" ca="1" si="2"/>
        <v>0000016301</v>
      </c>
      <c r="D6" t="str">
        <f t="shared" ca="1" si="3"/>
        <v>FortisAlberta DOS - BP Empress (163S)</v>
      </c>
      <c r="E6" s="31">
        <f ca="1">IFERROR(IF(AND($A6=VLOOKUP($A6&amp;"."&amp;$C6,UncollectibleLookup,2,FALSE),$C6=VLOOKUP($A6&amp;"."&amp;$C6,UncollectibleLookup,4,FALSE)),0,'Corrected With Uncollectible'!CW6-'Module C Initial'!CW6),'Corrected With Uncollectible'!CW6-'Module C Initial'!CW6)</f>
        <v>153.9800000000032</v>
      </c>
      <c r="F6" s="31">
        <f ca="1">IFERROR(IF(AND($A6=VLOOKUP($A6&amp;"."&amp;$C6,UncollectibleLookup,2,FALSE),$C6=VLOOKUP($A6&amp;"."&amp;$C6,UncollectibleLookup,4,FALSE)),0,'Corrected With Uncollectible'!CX6-'Module C Initial'!CX6),'Corrected With Uncollectible'!CX6-'Module C Initial'!CX6)</f>
        <v>224.81999999999243</v>
      </c>
      <c r="G6" s="31">
        <f ca="1">IFERROR(IF(AND($A6=VLOOKUP($A6&amp;"."&amp;$C6,UncollectibleLookup,2,FALSE),$C6=VLOOKUP($A6&amp;"."&amp;$C6,UncollectibleLookup,4,FALSE)),0,'Corrected With Uncollectible'!CY6-'Module C Initial'!CY6),'Corrected With Uncollectible'!CY6-'Module C Initial'!CY6)</f>
        <v>37.559999999999945</v>
      </c>
      <c r="H6" s="31">
        <f ca="1">IFERROR(IF(AND($A6=VLOOKUP($A6&amp;"."&amp;$C6,UncollectibleLookup,2,FALSE),$C6=VLOOKUP($A6&amp;"."&amp;$C6,UncollectibleLookup,4,FALSE)),0,'Corrected With Uncollectible'!CZ6-'Module C Initial'!CZ6),'Corrected With Uncollectible'!CZ6-'Module C Initial'!CZ6)</f>
        <v>16.099999999999909</v>
      </c>
      <c r="I6" s="31">
        <f ca="1">IFERROR(IF(AND($A6=VLOOKUP($A6&amp;"."&amp;$C6,UncollectibleLookup,2,FALSE),$C6=VLOOKUP($A6&amp;"."&amp;$C6,UncollectibleLookup,4,FALSE)),0,'Corrected With Uncollectible'!DA6-'Module C Initial'!DA6),'Corrected With Uncollectible'!DA6-'Module C Initial'!DA6)</f>
        <v>7.1899999999999977</v>
      </c>
      <c r="J6" s="31">
        <f ca="1">IFERROR(IF(AND($A6=VLOOKUP($A6&amp;"."&amp;$C6,UncollectibleLookup,2,FALSE),$C6=VLOOKUP($A6&amp;"."&amp;$C6,UncollectibleLookup,4,FALSE)),0,'Corrected With Uncollectible'!DB6-'Module C Initial'!DB6),'Corrected With Uncollectible'!DB6-'Module C Initial'!DB6)</f>
        <v>262.94000000000233</v>
      </c>
      <c r="K6" s="31">
        <f ca="1">IFERROR(IF(AND($A6=VLOOKUP($A6&amp;"."&amp;$C6,UncollectibleLookup,2,FALSE),$C6=VLOOKUP($A6&amp;"."&amp;$C6,UncollectibleLookup,4,FALSE)),0,'Corrected With Uncollectible'!DC6-'Module C Initial'!DC6),'Corrected With Uncollectible'!DC6-'Module C Initial'!DC6)</f>
        <v>16.389999999999418</v>
      </c>
      <c r="L6" s="31">
        <f ca="1">IFERROR(IF(AND($A6=VLOOKUP($A6&amp;"."&amp;$C6,UncollectibleLookup,2,FALSE),$C6=VLOOKUP($A6&amp;"."&amp;$C6,UncollectibleLookup,4,FALSE)),0,'Corrected With Uncollectible'!DD6-'Module C Initial'!DD6),'Corrected With Uncollectible'!DD6-'Module C Initial'!DD6)</f>
        <v>0</v>
      </c>
      <c r="M6" s="31">
        <f ca="1">IFERROR(IF(AND($A6=VLOOKUP($A6&amp;"."&amp;$C6,UncollectibleLookup,2,FALSE),$C6=VLOOKUP($A6&amp;"."&amp;$C6,UncollectibleLookup,4,FALSE)),0,'Corrected With Uncollectible'!DE6-'Module C Initial'!DE6),'Corrected With Uncollectible'!DE6-'Module C Initial'!DE6)</f>
        <v>0</v>
      </c>
      <c r="N6" s="31">
        <f ca="1">IFERROR(IF(AND($A6=VLOOKUP($A6&amp;"."&amp;$C6,UncollectibleLookup,2,FALSE),$C6=VLOOKUP($A6&amp;"."&amp;$C6,UncollectibleLookup,4,FALSE)),0,'Corrected With Uncollectible'!DF6-'Module C Initial'!DF6),'Corrected With Uncollectible'!DF6-'Module C Initial'!DF6)</f>
        <v>0</v>
      </c>
      <c r="O6" s="31">
        <f ca="1">IFERROR(IF(AND($A6=VLOOKUP($A6&amp;"."&amp;$C6,UncollectibleLookup,2,FALSE),$C6=VLOOKUP($A6&amp;"."&amp;$C6,UncollectibleLookup,4,FALSE)),0,'Corrected With Uncollectible'!DG6-'Module C Initial'!DG6),'Corrected With Uncollectible'!DG6-'Module C Initial'!DG6)</f>
        <v>0</v>
      </c>
      <c r="P6" s="31">
        <f ca="1">IFERROR(IF(AND($A6=VLOOKUP($A6&amp;"."&amp;$C6,UncollectibleLookup,2,FALSE),$C6=VLOOKUP($A6&amp;"."&amp;$C6,UncollectibleLookup,4,FALSE)),0,'Corrected With Uncollectible'!DH6-'Module C Initial'!DH6),'Corrected With Uncollectible'!DH6-'Module C Initial'!DH6)</f>
        <v>0</v>
      </c>
      <c r="Q6" s="32">
        <f ca="1">IFERROR(IF(AND($A6=VLOOKUP($A6&amp;"."&amp;$C6,UncollectibleLookup,2,FALSE),$C6=VLOOKUP($A6&amp;"."&amp;$C6,UncollectibleLookup,4,FALSE)),0,'Corrected With Uncollectible'!DI6-'Module C Initial'!DI6),'Corrected With Uncollectible'!DI6-'Module C Initial'!DI6)</f>
        <v>7.7000000000000455</v>
      </c>
      <c r="R6" s="32">
        <f ca="1">IFERROR(IF(AND($A6=VLOOKUP($A6&amp;"."&amp;$C6,UncollectibleLookup,2,FALSE),$C6=VLOOKUP($A6&amp;"."&amp;$C6,UncollectibleLookup,4,FALSE)),0,'Corrected With Uncollectible'!DJ6-'Module C Initial'!DJ6),'Corrected With Uncollectible'!DJ6-'Module C Initial'!DJ6)</f>
        <v>11.239999999999782</v>
      </c>
      <c r="S6" s="32">
        <f ca="1">IFERROR(IF(AND($A6=VLOOKUP($A6&amp;"."&amp;$C6,UncollectibleLookup,2,FALSE),$C6=VLOOKUP($A6&amp;"."&amp;$C6,UncollectibleLookup,4,FALSE)),0,'Corrected With Uncollectible'!DK6-'Module C Initial'!DK6),'Corrected With Uncollectible'!DK6-'Module C Initial'!DK6)</f>
        <v>1.879999999999999</v>
      </c>
      <c r="T6" s="32">
        <f ca="1">IFERROR(IF(AND($A6=VLOOKUP($A6&amp;"."&amp;$C6,UncollectibleLookup,2,FALSE),$C6=VLOOKUP($A6&amp;"."&amp;$C6,UncollectibleLookup,4,FALSE)),0,'Corrected With Uncollectible'!DL6-'Module C Initial'!DL6),'Corrected With Uncollectible'!DL6-'Module C Initial'!DL6)</f>
        <v>0.80999999999998806</v>
      </c>
      <c r="U6" s="32">
        <f ca="1">IFERROR(IF(AND($A6=VLOOKUP($A6&amp;"."&amp;$C6,UncollectibleLookup,2,FALSE),$C6=VLOOKUP($A6&amp;"."&amp;$C6,UncollectibleLookup,4,FALSE)),0,'Corrected With Uncollectible'!DM6-'Module C Initial'!DM6),'Corrected With Uncollectible'!DM6-'Module C Initial'!DM6)</f>
        <v>0.35999999999999943</v>
      </c>
      <c r="V6" s="32">
        <f ca="1">IFERROR(IF(AND($A6=VLOOKUP($A6&amp;"."&amp;$C6,UncollectibleLookup,2,FALSE),$C6=VLOOKUP($A6&amp;"."&amp;$C6,UncollectibleLookup,4,FALSE)),0,'Corrected With Uncollectible'!DN6-'Module C Initial'!DN6),'Corrected With Uncollectible'!DN6-'Module C Initial'!DN6)</f>
        <v>13.139999999999873</v>
      </c>
      <c r="W6" s="32">
        <f ca="1">IFERROR(IF(AND($A6=VLOOKUP($A6&amp;"."&amp;$C6,UncollectibleLookup,2,FALSE),$C6=VLOOKUP($A6&amp;"."&amp;$C6,UncollectibleLookup,4,FALSE)),0,'Corrected With Uncollectible'!DO6-'Module C Initial'!DO6),'Corrected With Uncollectible'!DO6-'Module C Initial'!DO6)</f>
        <v>0.81999999999999318</v>
      </c>
      <c r="X6" s="32">
        <f ca="1">IFERROR(IF(AND($A6=VLOOKUP($A6&amp;"."&amp;$C6,UncollectibleLookup,2,FALSE),$C6=VLOOKUP($A6&amp;"."&amp;$C6,UncollectibleLookup,4,FALSE)),0,'Corrected With Uncollectible'!DP6-'Module C Initial'!DP6),'Corrected With Uncollectible'!DP6-'Module C Initial'!DP6)</f>
        <v>0</v>
      </c>
      <c r="Y6" s="32">
        <f ca="1">IFERROR(IF(AND($A6=VLOOKUP($A6&amp;"."&amp;$C6,UncollectibleLookup,2,FALSE),$C6=VLOOKUP($A6&amp;"."&amp;$C6,UncollectibleLookup,4,FALSE)),0,'Corrected With Uncollectible'!DQ6-'Module C Initial'!DQ6),'Corrected With Uncollectible'!DQ6-'Module C Initial'!DQ6)</f>
        <v>0</v>
      </c>
      <c r="Z6" s="32">
        <f ca="1">IFERROR(IF(AND($A6=VLOOKUP($A6&amp;"."&amp;$C6,UncollectibleLookup,2,FALSE),$C6=VLOOKUP($A6&amp;"."&amp;$C6,UncollectibleLookup,4,FALSE)),0,'Corrected With Uncollectible'!DR6-'Module C Initial'!DR6),'Corrected With Uncollectible'!DR6-'Module C Initial'!DR6)</f>
        <v>0</v>
      </c>
      <c r="AA6" s="32">
        <f ca="1">IFERROR(IF(AND($A6=VLOOKUP($A6&amp;"."&amp;$C6,UncollectibleLookup,2,FALSE),$C6=VLOOKUP($A6&amp;"."&amp;$C6,UncollectibleLookup,4,FALSE)),0,'Corrected With Uncollectible'!DS6-'Module C Initial'!DS6),'Corrected With Uncollectible'!DS6-'Module C Initial'!DS6)</f>
        <v>0</v>
      </c>
      <c r="AB6" s="32">
        <f ca="1">IFERROR(IF(AND($A6=VLOOKUP($A6&amp;"."&amp;$C6,UncollectibleLookup,2,FALSE),$C6=VLOOKUP($A6&amp;"."&amp;$C6,UncollectibleLookup,4,FALSE)),0,'Corrected With Uncollectible'!DT6-'Module C Initial'!DT6),'Corrected With Uncollectible'!DT6-'Module C Initial'!DT6)</f>
        <v>0</v>
      </c>
      <c r="AC6" s="31">
        <f ca="1">IFERROR(IF(AND($A6=VLOOKUP($A6&amp;"."&amp;$C6,UncollectibleLookup,2,FALSE),$C6=VLOOKUP($A6&amp;"."&amp;$C6,UncollectibleLookup,4,FALSE)),0,'Corrected With Uncollectible'!DU6-'Module C Initial'!DU6),'Corrected With Uncollectible'!DU6-'Module C Initial'!DU6)</f>
        <v>66.25</v>
      </c>
      <c r="AD6" s="31">
        <f ca="1">IFERROR(IF(AND($A6=VLOOKUP($A6&amp;"."&amp;$C6,UncollectibleLookup,2,FALSE),$C6=VLOOKUP($A6&amp;"."&amp;$C6,UncollectibleLookup,4,FALSE)),0,'Corrected With Uncollectible'!DV6-'Module C Initial'!DV6),'Corrected With Uncollectible'!DV6-'Module C Initial'!DV6)</f>
        <v>95.579999999998108</v>
      </c>
      <c r="AE6" s="31">
        <f ca="1">IFERROR(IF(AND($A6=VLOOKUP($A6&amp;"."&amp;$C6,UncollectibleLookup,2,FALSE),$C6=VLOOKUP($A6&amp;"."&amp;$C6,UncollectibleLookup,4,FALSE)),0,'Corrected With Uncollectible'!DW6-'Module C Initial'!DW6),'Corrected With Uncollectible'!DW6-'Module C Initial'!DW6)</f>
        <v>15.789999999999992</v>
      </c>
      <c r="AF6" s="31">
        <f ca="1">IFERROR(IF(AND($A6=VLOOKUP($A6&amp;"."&amp;$C6,UncollectibleLookup,2,FALSE),$C6=VLOOKUP($A6&amp;"."&amp;$C6,UncollectibleLookup,4,FALSE)),0,'Corrected With Uncollectible'!DX6-'Module C Initial'!DX6),'Corrected With Uncollectible'!DX6-'Module C Initial'!DX6)</f>
        <v>6.6900000000000546</v>
      </c>
      <c r="AG6" s="31">
        <f ca="1">IFERROR(IF(AND($A6=VLOOKUP($A6&amp;"."&amp;$C6,UncollectibleLookup,2,FALSE),$C6=VLOOKUP($A6&amp;"."&amp;$C6,UncollectibleLookup,4,FALSE)),0,'Corrected With Uncollectible'!DY6-'Module C Initial'!DY6),'Corrected With Uncollectible'!DY6-'Module C Initial'!DY6)</f>
        <v>2.9499999999999957</v>
      </c>
      <c r="AH6" s="31">
        <f ca="1">IFERROR(IF(AND($A6=VLOOKUP($A6&amp;"."&amp;$C6,UncollectibleLookup,2,FALSE),$C6=VLOOKUP($A6&amp;"."&amp;$C6,UncollectibleLookup,4,FALSE)),0,'Corrected With Uncollectible'!DZ6-'Module C Initial'!DZ6),'Corrected With Uncollectible'!DZ6-'Module C Initial'!DZ6)</f>
        <v>106.61000000000058</v>
      </c>
      <c r="AI6" s="31">
        <f ca="1">IFERROR(IF(AND($A6=VLOOKUP($A6&amp;"."&amp;$C6,UncollectibleLookup,2,FALSE),$C6=VLOOKUP($A6&amp;"."&amp;$C6,UncollectibleLookup,4,FALSE)),0,'Corrected With Uncollectible'!EA6-'Module C Initial'!EA6),'Corrected With Uncollectible'!EA6-'Module C Initial'!EA6)</f>
        <v>6.5599999999999454</v>
      </c>
      <c r="AJ6" s="31">
        <f ca="1">IFERROR(IF(AND($A6=VLOOKUP($A6&amp;"."&amp;$C6,UncollectibleLookup,2,FALSE),$C6=VLOOKUP($A6&amp;"."&amp;$C6,UncollectibleLookup,4,FALSE)),0,'Corrected With Uncollectible'!EB6-'Module C Initial'!EB6),'Corrected With Uncollectible'!EB6-'Module C Initial'!EB6)</f>
        <v>0</v>
      </c>
      <c r="AK6" s="31">
        <f ca="1">IFERROR(IF(AND($A6=VLOOKUP($A6&amp;"."&amp;$C6,UncollectibleLookup,2,FALSE),$C6=VLOOKUP($A6&amp;"."&amp;$C6,UncollectibleLookup,4,FALSE)),0,'Corrected With Uncollectible'!EC6-'Module C Initial'!EC6),'Corrected With Uncollectible'!EC6-'Module C Initial'!EC6)</f>
        <v>0</v>
      </c>
      <c r="AL6" s="31">
        <f ca="1">IFERROR(IF(AND($A6=VLOOKUP($A6&amp;"."&amp;$C6,UncollectibleLookup,2,FALSE),$C6=VLOOKUP($A6&amp;"."&amp;$C6,UncollectibleLookup,4,FALSE)),0,'Corrected With Uncollectible'!ED6-'Module C Initial'!ED6),'Corrected With Uncollectible'!ED6-'Module C Initial'!ED6)</f>
        <v>0</v>
      </c>
      <c r="AM6" s="31">
        <f ca="1">IFERROR(IF(AND($A6=VLOOKUP($A6&amp;"."&amp;$C6,UncollectibleLookup,2,FALSE),$C6=VLOOKUP($A6&amp;"."&amp;$C6,UncollectibleLookup,4,FALSE)),0,'Corrected With Uncollectible'!EE6-'Module C Initial'!EE6),'Corrected With Uncollectible'!EE6-'Module C Initial'!EE6)</f>
        <v>0</v>
      </c>
      <c r="AN6" s="31">
        <f ca="1">IFERROR(IF(AND($A6=VLOOKUP($A6&amp;"."&amp;$C6,UncollectibleLookup,2,FALSE),$C6=VLOOKUP($A6&amp;"."&amp;$C6,UncollectibleLookup,4,FALSE)),0,'Corrected With Uncollectible'!EF6-'Module C Initial'!EF6),'Corrected With Uncollectible'!EF6-'Module C Initial'!EF6)</f>
        <v>0</v>
      </c>
      <c r="AO6" s="32">
        <f t="shared" ref="AO6:AZ40" ca="1" si="7">E6+Q6+AC6</f>
        <v>227.93000000000325</v>
      </c>
      <c r="AP6" s="32">
        <f t="shared" ca="1" si="4"/>
        <v>331.63999999999032</v>
      </c>
      <c r="AQ6" s="32">
        <f t="shared" ca="1" si="4"/>
        <v>55.229999999999933</v>
      </c>
      <c r="AR6" s="32">
        <f t="shared" ca="1" si="4"/>
        <v>23.599999999999952</v>
      </c>
      <c r="AS6" s="32">
        <f t="shared" ca="1" si="4"/>
        <v>10.499999999999993</v>
      </c>
      <c r="AT6" s="32">
        <f t="shared" ca="1" si="4"/>
        <v>382.69000000000278</v>
      </c>
      <c r="AU6" s="32">
        <f t="shared" ca="1" si="4"/>
        <v>23.769999999999357</v>
      </c>
      <c r="AV6" s="32">
        <f t="shared" ca="1" si="4"/>
        <v>0</v>
      </c>
      <c r="AW6" s="32">
        <f t="shared" ca="1" si="4"/>
        <v>0</v>
      </c>
      <c r="AX6" s="32">
        <f t="shared" ca="1" si="4"/>
        <v>0</v>
      </c>
      <c r="AY6" s="32">
        <f t="shared" ca="1" si="4"/>
        <v>0</v>
      </c>
      <c r="AZ6" s="32">
        <f t="shared" ca="1" si="4"/>
        <v>0</v>
      </c>
      <c r="BA6" s="55">
        <f t="shared" ref="BA6:BL40" ca="1" si="8">ROUND(E6*BA$3,2)</f>
        <v>1.8</v>
      </c>
      <c r="BB6" s="55">
        <f t="shared" ca="1" si="5"/>
        <v>2.63</v>
      </c>
      <c r="BC6" s="55">
        <f t="shared" ca="1" si="5"/>
        <v>0.44</v>
      </c>
      <c r="BD6" s="55">
        <f t="shared" ca="1" si="5"/>
        <v>0.19</v>
      </c>
      <c r="BE6" s="55">
        <f t="shared" ca="1" si="5"/>
        <v>0.08</v>
      </c>
      <c r="BF6" s="55">
        <f t="shared" ca="1" si="5"/>
        <v>3.08</v>
      </c>
      <c r="BG6" s="55">
        <f t="shared" ca="1" si="5"/>
        <v>0.19</v>
      </c>
      <c r="BH6" s="55">
        <f t="shared" ca="1" si="5"/>
        <v>0</v>
      </c>
      <c r="BI6" s="55">
        <f t="shared" ca="1" si="5"/>
        <v>0</v>
      </c>
      <c r="BJ6" s="55">
        <f t="shared" ca="1" si="5"/>
        <v>0</v>
      </c>
      <c r="BK6" s="55">
        <f t="shared" ca="1" si="5"/>
        <v>0</v>
      </c>
      <c r="BL6" s="55">
        <f t="shared" ca="1" si="5"/>
        <v>0</v>
      </c>
      <c r="BM6" s="32">
        <f t="shared" ref="BM6:BX40" ca="1" si="9">AO6+BA6</f>
        <v>229.73000000000326</v>
      </c>
      <c r="BN6" s="32">
        <f t="shared" ca="1" si="6"/>
        <v>334.26999999999032</v>
      </c>
      <c r="BO6" s="32">
        <f t="shared" ca="1" si="6"/>
        <v>55.669999999999931</v>
      </c>
      <c r="BP6" s="32">
        <f t="shared" ca="1" si="6"/>
        <v>23.789999999999953</v>
      </c>
      <c r="BQ6" s="32">
        <f t="shared" ca="1" si="6"/>
        <v>10.579999999999993</v>
      </c>
      <c r="BR6" s="32">
        <f t="shared" ca="1" si="6"/>
        <v>385.77000000000277</v>
      </c>
      <c r="BS6" s="32">
        <f t="shared" ca="1" si="6"/>
        <v>23.959999999999358</v>
      </c>
      <c r="BT6" s="32">
        <f t="shared" ca="1" si="6"/>
        <v>0</v>
      </c>
      <c r="BU6" s="32">
        <f t="shared" ca="1" si="6"/>
        <v>0</v>
      </c>
      <c r="BV6" s="32">
        <f t="shared" ca="1" si="6"/>
        <v>0</v>
      </c>
      <c r="BW6" s="32">
        <f t="shared" ca="1" si="6"/>
        <v>0</v>
      </c>
      <c r="BX6" s="32">
        <f t="shared" ca="1" si="6"/>
        <v>0</v>
      </c>
    </row>
    <row r="7" spans="1:76">
      <c r="A7" t="s">
        <v>420</v>
      </c>
      <c r="B7" s="1" t="s">
        <v>149</v>
      </c>
      <c r="C7" t="str">
        <f t="shared" ca="1" si="2"/>
        <v>0000022911</v>
      </c>
      <c r="D7" t="str">
        <f t="shared" ca="1" si="3"/>
        <v>FortisAlberta Reversing POD - Glenwood (229S)</v>
      </c>
      <c r="E7" s="31">
        <f ca="1">IFERROR(IF(AND($A7=VLOOKUP($A7&amp;"."&amp;$C7,UncollectibleLookup,2,FALSE),$C7=VLOOKUP($A7&amp;"."&amp;$C7,UncollectibleLookup,4,FALSE)),0,'Corrected With Uncollectible'!CW7-'Module C Initial'!CW7),'Corrected With Uncollectible'!CW7-'Module C Initial'!CW7)</f>
        <v>1.7100000000000009</v>
      </c>
      <c r="F7" s="31">
        <f ca="1">IFERROR(IF(AND($A7=VLOOKUP($A7&amp;"."&amp;$C7,UncollectibleLookup,2,FALSE),$C7=VLOOKUP($A7&amp;"."&amp;$C7,UncollectibleLookup,4,FALSE)),0,'Corrected With Uncollectible'!CX7-'Module C Initial'!CX7),'Corrected With Uncollectible'!CX7-'Module C Initial'!CX7)</f>
        <v>2.1000000000000014</v>
      </c>
      <c r="G7" s="31">
        <f ca="1">IFERROR(IF(AND($A7=VLOOKUP($A7&amp;"."&amp;$C7,UncollectibleLookup,2,FALSE),$C7=VLOOKUP($A7&amp;"."&amp;$C7,UncollectibleLookup,4,FALSE)),0,'Corrected With Uncollectible'!CY7-'Module C Initial'!CY7),'Corrected With Uncollectible'!CY7-'Module C Initial'!CY7)</f>
        <v>2.1400000000000006</v>
      </c>
      <c r="H7" s="31">
        <f ca="1">IFERROR(IF(AND($A7=VLOOKUP($A7&amp;"."&amp;$C7,UncollectibleLookup,2,FALSE),$C7=VLOOKUP($A7&amp;"."&amp;$C7,UncollectibleLookup,4,FALSE)),0,'Corrected With Uncollectible'!CZ7-'Module C Initial'!CZ7),'Corrected With Uncollectible'!CZ7-'Module C Initial'!CZ7)</f>
        <v>15.379999999999995</v>
      </c>
      <c r="I7" s="31">
        <f ca="1">IFERROR(IF(AND($A7=VLOOKUP($A7&amp;"."&amp;$C7,UncollectibleLookup,2,FALSE),$C7=VLOOKUP($A7&amp;"."&amp;$C7,UncollectibleLookup,4,FALSE)),0,'Corrected With Uncollectible'!DA7-'Module C Initial'!DA7),'Corrected With Uncollectible'!DA7-'Module C Initial'!DA7)</f>
        <v>27.230000000000018</v>
      </c>
      <c r="J7" s="31">
        <f ca="1">IFERROR(IF(AND($A7=VLOOKUP($A7&amp;"."&amp;$C7,UncollectibleLookup,2,FALSE),$C7=VLOOKUP($A7&amp;"."&amp;$C7,UncollectibleLookup,4,FALSE)),0,'Corrected With Uncollectible'!DB7-'Module C Initial'!DB7),'Corrected With Uncollectible'!DB7-'Module C Initial'!DB7)</f>
        <v>23.110000000000014</v>
      </c>
      <c r="K7" s="31">
        <f ca="1">IFERROR(IF(AND($A7=VLOOKUP($A7&amp;"."&amp;$C7,UncollectibleLookup,2,FALSE),$C7=VLOOKUP($A7&amp;"."&amp;$C7,UncollectibleLookup,4,FALSE)),0,'Corrected With Uncollectible'!DC7-'Module C Initial'!DC7),'Corrected With Uncollectible'!DC7-'Module C Initial'!DC7)</f>
        <v>0.37999999999999989</v>
      </c>
      <c r="L7" s="31">
        <f ca="1">IFERROR(IF(AND($A7=VLOOKUP($A7&amp;"."&amp;$C7,UncollectibleLookup,2,FALSE),$C7=VLOOKUP($A7&amp;"."&amp;$C7,UncollectibleLookup,4,FALSE)),0,'Corrected With Uncollectible'!DD7-'Module C Initial'!DD7),'Corrected With Uncollectible'!DD7-'Module C Initial'!DD7)</f>
        <v>6.3299999999999983</v>
      </c>
      <c r="M7" s="31">
        <f ca="1">IFERROR(IF(AND($A7=VLOOKUP($A7&amp;"."&amp;$C7,UncollectibleLookup,2,FALSE),$C7=VLOOKUP($A7&amp;"."&amp;$C7,UncollectibleLookup,4,FALSE)),0,'Corrected With Uncollectible'!DE7-'Module C Initial'!DE7),'Corrected With Uncollectible'!DE7-'Module C Initial'!DE7)</f>
        <v>31.979999999999961</v>
      </c>
      <c r="N7" s="31">
        <f ca="1">IFERROR(IF(AND($A7=VLOOKUP($A7&amp;"."&amp;$C7,UncollectibleLookup,2,FALSE),$C7=VLOOKUP($A7&amp;"."&amp;$C7,UncollectibleLookup,4,FALSE)),0,'Corrected With Uncollectible'!DF7-'Module C Initial'!DF7),'Corrected With Uncollectible'!DF7-'Module C Initial'!DF7)</f>
        <v>16.180000000000007</v>
      </c>
      <c r="O7" s="31">
        <f ca="1">IFERROR(IF(AND($A7=VLOOKUP($A7&amp;"."&amp;$C7,UncollectibleLookup,2,FALSE),$C7=VLOOKUP($A7&amp;"."&amp;$C7,UncollectibleLookup,4,FALSE)),0,'Corrected With Uncollectible'!DG7-'Module C Initial'!DG7),'Corrected With Uncollectible'!DG7-'Module C Initial'!DG7)</f>
        <v>3.7699999999999925</v>
      </c>
      <c r="P7" s="31">
        <f ca="1">IFERROR(IF(AND($A7=VLOOKUP($A7&amp;"."&amp;$C7,UncollectibleLookup,2,FALSE),$C7=VLOOKUP($A7&amp;"."&amp;$C7,UncollectibleLookup,4,FALSE)),0,'Corrected With Uncollectible'!DH7-'Module C Initial'!DH7),'Corrected With Uncollectible'!DH7-'Module C Initial'!DH7)</f>
        <v>0.31000000000000005</v>
      </c>
      <c r="Q7" s="32">
        <f ca="1">IFERROR(IF(AND($A7=VLOOKUP($A7&amp;"."&amp;$C7,UncollectibleLookup,2,FALSE),$C7=VLOOKUP($A7&amp;"."&amp;$C7,UncollectibleLookup,4,FALSE)),0,'Corrected With Uncollectible'!DI7-'Module C Initial'!DI7),'Corrected With Uncollectible'!DI7-'Module C Initial'!DI7)</f>
        <v>8.9999999999999969E-2</v>
      </c>
      <c r="R7" s="32">
        <f ca="1">IFERROR(IF(AND($A7=VLOOKUP($A7&amp;"."&amp;$C7,UncollectibleLookup,2,FALSE),$C7=VLOOKUP($A7&amp;"."&amp;$C7,UncollectibleLookup,4,FALSE)),0,'Corrected With Uncollectible'!DJ7-'Module C Initial'!DJ7),'Corrected With Uncollectible'!DJ7-'Module C Initial'!DJ7)</f>
        <v>0.1100000000000001</v>
      </c>
      <c r="S7" s="32">
        <f ca="1">IFERROR(IF(AND($A7=VLOOKUP($A7&amp;"."&amp;$C7,UncollectibleLookup,2,FALSE),$C7=VLOOKUP($A7&amp;"."&amp;$C7,UncollectibleLookup,4,FALSE)),0,'Corrected With Uncollectible'!DK7-'Module C Initial'!DK7),'Corrected With Uncollectible'!DK7-'Module C Initial'!DK7)</f>
        <v>0.10000000000000009</v>
      </c>
      <c r="T7" s="32">
        <f ca="1">IFERROR(IF(AND($A7=VLOOKUP($A7&amp;"."&amp;$C7,UncollectibleLookup,2,FALSE),$C7=VLOOKUP($A7&amp;"."&amp;$C7,UncollectibleLookup,4,FALSE)),0,'Corrected With Uncollectible'!DL7-'Module C Initial'!DL7),'Corrected With Uncollectible'!DL7-'Module C Initial'!DL7)</f>
        <v>0.76999999999999957</v>
      </c>
      <c r="U7" s="32">
        <f ca="1">IFERROR(IF(AND($A7=VLOOKUP($A7&amp;"."&amp;$C7,UncollectibleLookup,2,FALSE),$C7=VLOOKUP($A7&amp;"."&amp;$C7,UncollectibleLookup,4,FALSE)),0,'Corrected With Uncollectible'!DM7-'Module C Initial'!DM7),'Corrected With Uncollectible'!DM7-'Module C Initial'!DM7)</f>
        <v>1.3600000000000012</v>
      </c>
      <c r="V7" s="32">
        <f ca="1">IFERROR(IF(AND($A7=VLOOKUP($A7&amp;"."&amp;$C7,UncollectibleLookup,2,FALSE),$C7=VLOOKUP($A7&amp;"."&amp;$C7,UncollectibleLookup,4,FALSE)),0,'Corrected With Uncollectible'!DN7-'Module C Initial'!DN7),'Corrected With Uncollectible'!DN7-'Module C Initial'!DN7)</f>
        <v>1.1500000000000004</v>
      </c>
      <c r="W7" s="32">
        <f ca="1">IFERROR(IF(AND($A7=VLOOKUP($A7&amp;"."&amp;$C7,UncollectibleLookup,2,FALSE),$C7=VLOOKUP($A7&amp;"."&amp;$C7,UncollectibleLookup,4,FALSE)),0,'Corrected With Uncollectible'!DO7-'Module C Initial'!DO7),'Corrected With Uncollectible'!DO7-'Module C Initial'!DO7)</f>
        <v>2.0000000000000018E-2</v>
      </c>
      <c r="X7" s="32">
        <f ca="1">IFERROR(IF(AND($A7=VLOOKUP($A7&amp;"."&amp;$C7,UncollectibleLookup,2,FALSE),$C7=VLOOKUP($A7&amp;"."&amp;$C7,UncollectibleLookup,4,FALSE)),0,'Corrected With Uncollectible'!DP7-'Module C Initial'!DP7),'Corrected With Uncollectible'!DP7-'Module C Initial'!DP7)</f>
        <v>0.31999999999999984</v>
      </c>
      <c r="Y7" s="32">
        <f ca="1">IFERROR(IF(AND($A7=VLOOKUP($A7&amp;"."&amp;$C7,UncollectibleLookup,2,FALSE),$C7=VLOOKUP($A7&amp;"."&amp;$C7,UncollectibleLookup,4,FALSE)),0,'Corrected With Uncollectible'!DQ7-'Module C Initial'!DQ7),'Corrected With Uncollectible'!DQ7-'Module C Initial'!DQ7)</f>
        <v>1.5999999999999996</v>
      </c>
      <c r="Z7" s="32">
        <f ca="1">IFERROR(IF(AND($A7=VLOOKUP($A7&amp;"."&amp;$C7,UncollectibleLookup,2,FALSE),$C7=VLOOKUP($A7&amp;"."&amp;$C7,UncollectibleLookup,4,FALSE)),0,'Corrected With Uncollectible'!DR7-'Module C Initial'!DR7),'Corrected With Uncollectible'!DR7-'Module C Initial'!DR7)</f>
        <v>0.80999999999999961</v>
      </c>
      <c r="AA7" s="32">
        <f ca="1">IFERROR(IF(AND($A7=VLOOKUP($A7&amp;"."&amp;$C7,UncollectibleLookup,2,FALSE),$C7=VLOOKUP($A7&amp;"."&amp;$C7,UncollectibleLookup,4,FALSE)),0,'Corrected With Uncollectible'!DS7-'Module C Initial'!DS7),'Corrected With Uncollectible'!DS7-'Module C Initial'!DS7)</f>
        <v>0.18999999999999995</v>
      </c>
      <c r="AB7" s="32">
        <f ca="1">IFERROR(IF(AND($A7=VLOOKUP($A7&amp;"."&amp;$C7,UncollectibleLookup,2,FALSE),$C7=VLOOKUP($A7&amp;"."&amp;$C7,UncollectibleLookup,4,FALSE)),0,'Corrected With Uncollectible'!DT7-'Module C Initial'!DT7),'Corrected With Uncollectible'!DT7-'Module C Initial'!DT7)</f>
        <v>1.0000000000000009E-2</v>
      </c>
      <c r="AC7" s="31">
        <f ca="1">IFERROR(IF(AND($A7=VLOOKUP($A7&amp;"."&amp;$C7,UncollectibleLookup,2,FALSE),$C7=VLOOKUP($A7&amp;"."&amp;$C7,UncollectibleLookup,4,FALSE)),0,'Corrected With Uncollectible'!DU7-'Module C Initial'!DU7),'Corrected With Uncollectible'!DU7-'Module C Initial'!DU7)</f>
        <v>0.73000000000000043</v>
      </c>
      <c r="AD7" s="31">
        <f ca="1">IFERROR(IF(AND($A7=VLOOKUP($A7&amp;"."&amp;$C7,UncollectibleLookup,2,FALSE),$C7=VLOOKUP($A7&amp;"."&amp;$C7,UncollectibleLookup,4,FALSE)),0,'Corrected With Uncollectible'!DV7-'Module C Initial'!DV7),'Corrected With Uncollectible'!DV7-'Module C Initial'!DV7)</f>
        <v>0.89000000000000057</v>
      </c>
      <c r="AE7" s="31">
        <f ca="1">IFERROR(IF(AND($A7=VLOOKUP($A7&amp;"."&amp;$C7,UncollectibleLookup,2,FALSE),$C7=VLOOKUP($A7&amp;"."&amp;$C7,UncollectibleLookup,4,FALSE)),0,'Corrected With Uncollectible'!DW7-'Module C Initial'!DW7),'Corrected With Uncollectible'!DW7-'Module C Initial'!DW7)</f>
        <v>0.89999999999999858</v>
      </c>
      <c r="AF7" s="31">
        <f ca="1">IFERROR(IF(AND($A7=VLOOKUP($A7&amp;"."&amp;$C7,UncollectibleLookup,2,FALSE),$C7=VLOOKUP($A7&amp;"."&amp;$C7,UncollectibleLookup,4,FALSE)),0,'Corrected With Uncollectible'!DX7-'Module C Initial'!DX7),'Corrected With Uncollectible'!DX7-'Module C Initial'!DX7)</f>
        <v>6.3900000000000006</v>
      </c>
      <c r="AG7" s="31">
        <f ca="1">IFERROR(IF(AND($A7=VLOOKUP($A7&amp;"."&amp;$C7,UncollectibleLookup,2,FALSE),$C7=VLOOKUP($A7&amp;"."&amp;$C7,UncollectibleLookup,4,FALSE)),0,'Corrected With Uncollectible'!DY7-'Module C Initial'!DY7),'Corrected With Uncollectible'!DY7-'Module C Initial'!DY7)</f>
        <v>11.180000000000007</v>
      </c>
      <c r="AH7" s="31">
        <f ca="1">IFERROR(IF(AND($A7=VLOOKUP($A7&amp;"."&amp;$C7,UncollectibleLookup,2,FALSE),$C7=VLOOKUP($A7&amp;"."&amp;$C7,UncollectibleLookup,4,FALSE)),0,'Corrected With Uncollectible'!DZ7-'Module C Initial'!DZ7),'Corrected With Uncollectible'!DZ7-'Module C Initial'!DZ7)</f>
        <v>9.3700000000000045</v>
      </c>
      <c r="AI7" s="31">
        <f ca="1">IFERROR(IF(AND($A7=VLOOKUP($A7&amp;"."&amp;$C7,UncollectibleLookup,2,FALSE),$C7=VLOOKUP($A7&amp;"."&amp;$C7,UncollectibleLookup,4,FALSE)),0,'Corrected With Uncollectible'!EA7-'Module C Initial'!EA7),'Corrected With Uncollectible'!EA7-'Module C Initial'!EA7)</f>
        <v>0.15000000000000013</v>
      </c>
      <c r="AJ7" s="31">
        <f ca="1">IFERROR(IF(AND($A7=VLOOKUP($A7&amp;"."&amp;$C7,UncollectibleLookup,2,FALSE),$C7=VLOOKUP($A7&amp;"."&amp;$C7,UncollectibleLookup,4,FALSE)),0,'Corrected With Uncollectible'!EB7-'Module C Initial'!EB7),'Corrected With Uncollectible'!EB7-'Module C Initial'!EB7)</f>
        <v>2.4999999999999982</v>
      </c>
      <c r="AK7" s="31">
        <f ca="1">IFERROR(IF(AND($A7=VLOOKUP($A7&amp;"."&amp;$C7,UncollectibleLookup,2,FALSE),$C7=VLOOKUP($A7&amp;"."&amp;$C7,UncollectibleLookup,4,FALSE)),0,'Corrected With Uncollectible'!EC7-'Module C Initial'!EC7),'Corrected With Uncollectible'!EC7-'Module C Initial'!EC7)</f>
        <v>12.469999999999999</v>
      </c>
      <c r="AL7" s="31">
        <f ca="1">IFERROR(IF(AND($A7=VLOOKUP($A7&amp;"."&amp;$C7,UncollectibleLookup,2,FALSE),$C7=VLOOKUP($A7&amp;"."&amp;$C7,UncollectibleLookup,4,FALSE)),0,'Corrected With Uncollectible'!ED7-'Module C Initial'!ED7),'Corrected With Uncollectible'!ED7-'Module C Initial'!ED7)</f>
        <v>6.2299999999999969</v>
      </c>
      <c r="AM7" s="31">
        <f ca="1">IFERROR(IF(AND($A7=VLOOKUP($A7&amp;"."&amp;$C7,UncollectibleLookup,2,FALSE),$C7=VLOOKUP($A7&amp;"."&amp;$C7,UncollectibleLookup,4,FALSE)),0,'Corrected With Uncollectible'!EE7-'Module C Initial'!EE7),'Corrected With Uncollectible'!EE7-'Module C Initial'!EE7)</f>
        <v>1.4299999999999997</v>
      </c>
      <c r="AN7" s="31">
        <f ca="1">IFERROR(IF(AND($A7=VLOOKUP($A7&amp;"."&amp;$C7,UncollectibleLookup,2,FALSE),$C7=VLOOKUP($A7&amp;"."&amp;$C7,UncollectibleLookup,4,FALSE)),0,'Corrected With Uncollectible'!EF7-'Module C Initial'!EF7),'Corrected With Uncollectible'!EF7-'Module C Initial'!EF7)</f>
        <v>0.1100000000000001</v>
      </c>
      <c r="AO7" s="32">
        <f t="shared" ca="1" si="7"/>
        <v>2.5300000000000011</v>
      </c>
      <c r="AP7" s="32">
        <f t="shared" ca="1" si="4"/>
        <v>3.1000000000000023</v>
      </c>
      <c r="AQ7" s="32">
        <f t="shared" ca="1" si="4"/>
        <v>3.1399999999999992</v>
      </c>
      <c r="AR7" s="32">
        <f t="shared" ca="1" si="4"/>
        <v>22.539999999999996</v>
      </c>
      <c r="AS7" s="32">
        <f t="shared" ca="1" si="4"/>
        <v>39.770000000000024</v>
      </c>
      <c r="AT7" s="32">
        <f t="shared" ca="1" si="4"/>
        <v>33.630000000000017</v>
      </c>
      <c r="AU7" s="32">
        <f t="shared" ca="1" si="4"/>
        <v>0.55000000000000004</v>
      </c>
      <c r="AV7" s="32">
        <f t="shared" ca="1" si="4"/>
        <v>9.1499999999999968</v>
      </c>
      <c r="AW7" s="32">
        <f t="shared" ca="1" si="4"/>
        <v>46.049999999999962</v>
      </c>
      <c r="AX7" s="32">
        <f t="shared" ca="1" si="4"/>
        <v>23.220000000000002</v>
      </c>
      <c r="AY7" s="32">
        <f t="shared" ca="1" si="4"/>
        <v>5.3899999999999917</v>
      </c>
      <c r="AZ7" s="32">
        <f t="shared" ca="1" si="4"/>
        <v>0.43000000000000016</v>
      </c>
      <c r="BA7" s="55">
        <f t="shared" ca="1" si="8"/>
        <v>0.02</v>
      </c>
      <c r="BB7" s="55">
        <f t="shared" ca="1" si="5"/>
        <v>0.02</v>
      </c>
      <c r="BC7" s="55">
        <f t="shared" ca="1" si="5"/>
        <v>0.03</v>
      </c>
      <c r="BD7" s="55">
        <f t="shared" ca="1" si="5"/>
        <v>0.18</v>
      </c>
      <c r="BE7" s="55">
        <f t="shared" ca="1" si="5"/>
        <v>0.32</v>
      </c>
      <c r="BF7" s="55">
        <f t="shared" ca="1" si="5"/>
        <v>0.27</v>
      </c>
      <c r="BG7" s="55">
        <f t="shared" ca="1" si="5"/>
        <v>0</v>
      </c>
      <c r="BH7" s="55">
        <f t="shared" ca="1" si="5"/>
        <v>7.0000000000000007E-2</v>
      </c>
      <c r="BI7" s="55">
        <f t="shared" ca="1" si="5"/>
        <v>0.37</v>
      </c>
      <c r="BJ7" s="55">
        <f t="shared" ca="1" si="5"/>
        <v>0.19</v>
      </c>
      <c r="BK7" s="55">
        <f t="shared" ca="1" si="5"/>
        <v>0.04</v>
      </c>
      <c r="BL7" s="55">
        <f t="shared" ca="1" si="5"/>
        <v>0</v>
      </c>
      <c r="BM7" s="32">
        <f t="shared" ca="1" si="9"/>
        <v>2.5500000000000012</v>
      </c>
      <c r="BN7" s="32">
        <f t="shared" ca="1" si="6"/>
        <v>3.1200000000000023</v>
      </c>
      <c r="BO7" s="32">
        <f t="shared" ca="1" si="6"/>
        <v>3.169999999999999</v>
      </c>
      <c r="BP7" s="32">
        <f t="shared" ca="1" si="6"/>
        <v>22.719999999999995</v>
      </c>
      <c r="BQ7" s="32">
        <f t="shared" ca="1" si="6"/>
        <v>40.090000000000025</v>
      </c>
      <c r="BR7" s="32">
        <f t="shared" ca="1" si="6"/>
        <v>33.90000000000002</v>
      </c>
      <c r="BS7" s="32">
        <f t="shared" ca="1" si="6"/>
        <v>0.55000000000000004</v>
      </c>
      <c r="BT7" s="32">
        <f t="shared" ca="1" si="6"/>
        <v>9.2199999999999971</v>
      </c>
      <c r="BU7" s="32">
        <f t="shared" ca="1" si="6"/>
        <v>46.419999999999959</v>
      </c>
      <c r="BV7" s="32">
        <f t="shared" ca="1" si="6"/>
        <v>23.410000000000004</v>
      </c>
      <c r="BW7" s="32">
        <f t="shared" ca="1" si="6"/>
        <v>5.4299999999999917</v>
      </c>
      <c r="BX7" s="32">
        <f t="shared" ca="1" si="6"/>
        <v>0.43000000000000016</v>
      </c>
    </row>
    <row r="8" spans="1:76">
      <c r="A8" t="s">
        <v>420</v>
      </c>
      <c r="B8" s="1" t="s">
        <v>193</v>
      </c>
      <c r="C8" t="str">
        <f t="shared" ca="1" si="2"/>
        <v>0000035311</v>
      </c>
      <c r="D8" t="str">
        <f t="shared" ca="1" si="3"/>
        <v>FortisAlberta Reversing POD - Plamondon (353S)</v>
      </c>
      <c r="E8" s="31">
        <f ca="1">IFERROR(IF(AND($A8=VLOOKUP($A8&amp;"."&amp;$C8,UncollectibleLookup,2,FALSE),$C8=VLOOKUP($A8&amp;"."&amp;$C8,UncollectibleLookup,4,FALSE)),0,'Corrected With Uncollectible'!CW8-'Module C Initial'!CW8),'Corrected With Uncollectible'!CW8-'Module C Initial'!CW8)</f>
        <v>-12.029999999999973</v>
      </c>
      <c r="F8" s="31">
        <f ca="1">IFERROR(IF(AND($A8=VLOOKUP($A8&amp;"."&amp;$C8,UncollectibleLookup,2,FALSE),$C8=VLOOKUP($A8&amp;"."&amp;$C8,UncollectibleLookup,4,FALSE)),0,'Corrected With Uncollectible'!CX8-'Module C Initial'!CX8),'Corrected With Uncollectible'!CX8-'Module C Initial'!CX8)</f>
        <v>-3.0100000000000193</v>
      </c>
      <c r="G8" s="31">
        <f ca="1">IFERROR(IF(AND($A8=VLOOKUP($A8&amp;"."&amp;$C8,UncollectibleLookup,2,FALSE),$C8=VLOOKUP($A8&amp;"."&amp;$C8,UncollectibleLookup,4,FALSE)),0,'Corrected With Uncollectible'!CY8-'Module C Initial'!CY8),'Corrected With Uncollectible'!CY8-'Module C Initial'!CY8)</f>
        <v>-3.1500000000000341</v>
      </c>
      <c r="H8" s="31">
        <f ca="1">IFERROR(IF(AND($A8=VLOOKUP($A8&amp;"."&amp;$C8,UncollectibleLookup,2,FALSE),$C8=VLOOKUP($A8&amp;"."&amp;$C8,UncollectibleLookup,4,FALSE)),0,'Corrected With Uncollectible'!CZ8-'Module C Initial'!CZ8),'Corrected With Uncollectible'!CZ8-'Module C Initial'!CZ8)</f>
        <v>-1</v>
      </c>
      <c r="I8" s="31">
        <f ca="1">IFERROR(IF(AND($A8=VLOOKUP($A8&amp;"."&amp;$C8,UncollectibleLookup,2,FALSE),$C8=VLOOKUP($A8&amp;"."&amp;$C8,UncollectibleLookup,4,FALSE)),0,'Corrected With Uncollectible'!DA8-'Module C Initial'!DA8),'Corrected With Uncollectible'!DA8-'Module C Initial'!DA8)</f>
        <v>-2.25</v>
      </c>
      <c r="J8" s="31">
        <f ca="1">IFERROR(IF(AND($A8=VLOOKUP($A8&amp;"."&amp;$C8,UncollectibleLookup,2,FALSE),$C8=VLOOKUP($A8&amp;"."&amp;$C8,UncollectibleLookup,4,FALSE)),0,'Corrected With Uncollectible'!DB8-'Module C Initial'!DB8),'Corrected With Uncollectible'!DB8-'Module C Initial'!DB8)</f>
        <v>-10.690000000000055</v>
      </c>
      <c r="K8" s="31">
        <f ca="1">IFERROR(IF(AND($A8=VLOOKUP($A8&amp;"."&amp;$C8,UncollectibleLookup,2,FALSE),$C8=VLOOKUP($A8&amp;"."&amp;$C8,UncollectibleLookup,4,FALSE)),0,'Corrected With Uncollectible'!DC8-'Module C Initial'!DC8),'Corrected With Uncollectible'!DC8-'Module C Initial'!DC8)</f>
        <v>-32.470000000000027</v>
      </c>
      <c r="L8" s="31">
        <f ca="1">IFERROR(IF(AND($A8=VLOOKUP($A8&amp;"."&amp;$C8,UncollectibleLookup,2,FALSE),$C8=VLOOKUP($A8&amp;"."&amp;$C8,UncollectibleLookup,4,FALSE)),0,'Corrected With Uncollectible'!DD8-'Module C Initial'!DD8),'Corrected With Uncollectible'!DD8-'Module C Initial'!DD8)</f>
        <v>-3.6599999999999966</v>
      </c>
      <c r="M8" s="31">
        <f ca="1">IFERROR(IF(AND($A8=VLOOKUP($A8&amp;"."&amp;$C8,UncollectibleLookup,2,FALSE),$C8=VLOOKUP($A8&amp;"."&amp;$C8,UncollectibleLookup,4,FALSE)),0,'Corrected With Uncollectible'!DE8-'Module C Initial'!DE8),'Corrected With Uncollectible'!DE8-'Module C Initial'!DE8)</f>
        <v>-3.3700000000000045</v>
      </c>
      <c r="N8" s="31">
        <f ca="1">IFERROR(IF(AND($A8=VLOOKUP($A8&amp;"."&amp;$C8,UncollectibleLookup,2,FALSE),$C8=VLOOKUP($A8&amp;"."&amp;$C8,UncollectibleLookup,4,FALSE)),0,'Corrected With Uncollectible'!DF8-'Module C Initial'!DF8),'Corrected With Uncollectible'!DF8-'Module C Initial'!DF8)</f>
        <v>-5.2900000000000205</v>
      </c>
      <c r="O8" s="31">
        <f ca="1">IFERROR(IF(AND($A8=VLOOKUP($A8&amp;"."&amp;$C8,UncollectibleLookup,2,FALSE),$C8=VLOOKUP($A8&amp;"."&amp;$C8,UncollectibleLookup,4,FALSE)),0,'Corrected With Uncollectible'!DG8-'Module C Initial'!DG8),'Corrected With Uncollectible'!DG8-'Module C Initial'!DG8)</f>
        <v>-2.9699999999999989</v>
      </c>
      <c r="P8" s="31">
        <f ca="1">IFERROR(IF(AND($A8=VLOOKUP($A8&amp;"."&amp;$C8,UncollectibleLookup,2,FALSE),$C8=VLOOKUP($A8&amp;"."&amp;$C8,UncollectibleLookup,4,FALSE)),0,'Corrected With Uncollectible'!DH8-'Module C Initial'!DH8),'Corrected With Uncollectible'!DH8-'Module C Initial'!DH8)</f>
        <v>-7.9300000000000068</v>
      </c>
      <c r="Q8" s="32">
        <f ca="1">IFERROR(IF(AND($A8=VLOOKUP($A8&amp;"."&amp;$C8,UncollectibleLookup,2,FALSE),$C8=VLOOKUP($A8&amp;"."&amp;$C8,UncollectibleLookup,4,FALSE)),0,'Corrected With Uncollectible'!DI8-'Module C Initial'!DI8),'Corrected With Uncollectible'!DI8-'Module C Initial'!DI8)</f>
        <v>-0.60999999999999988</v>
      </c>
      <c r="R8" s="32">
        <f ca="1">IFERROR(IF(AND($A8=VLOOKUP($A8&amp;"."&amp;$C8,UncollectibleLookup,2,FALSE),$C8=VLOOKUP($A8&amp;"."&amp;$C8,UncollectibleLookup,4,FALSE)),0,'Corrected With Uncollectible'!DJ8-'Module C Initial'!DJ8),'Corrected With Uncollectible'!DJ8-'Module C Initial'!DJ8)</f>
        <v>-0.14999999999999991</v>
      </c>
      <c r="S8" s="32">
        <f ca="1">IFERROR(IF(AND($A8=VLOOKUP($A8&amp;"."&amp;$C8,UncollectibleLookup,2,FALSE),$C8=VLOOKUP($A8&amp;"."&amp;$C8,UncollectibleLookup,4,FALSE)),0,'Corrected With Uncollectible'!DK8-'Module C Initial'!DK8),'Corrected With Uncollectible'!DK8-'Module C Initial'!DK8)</f>
        <v>-0.15000000000000002</v>
      </c>
      <c r="T8" s="32">
        <f ca="1">IFERROR(IF(AND($A8=VLOOKUP($A8&amp;"."&amp;$C8,UncollectibleLookup,2,FALSE),$C8=VLOOKUP($A8&amp;"."&amp;$C8,UncollectibleLookup,4,FALSE)),0,'Corrected With Uncollectible'!DL8-'Module C Initial'!DL8),'Corrected With Uncollectible'!DL8-'Module C Initial'!DL8)</f>
        <v>-4.9999999999999989E-2</v>
      </c>
      <c r="U8" s="32">
        <f ca="1">IFERROR(IF(AND($A8=VLOOKUP($A8&amp;"."&amp;$C8,UncollectibleLookup,2,FALSE),$C8=VLOOKUP($A8&amp;"."&amp;$C8,UncollectibleLookup,4,FALSE)),0,'Corrected With Uncollectible'!DM8-'Module C Initial'!DM8),'Corrected With Uncollectible'!DM8-'Module C Initial'!DM8)</f>
        <v>-0.12</v>
      </c>
      <c r="V8" s="32">
        <f ca="1">IFERROR(IF(AND($A8=VLOOKUP($A8&amp;"."&amp;$C8,UncollectibleLookup,2,FALSE),$C8=VLOOKUP($A8&amp;"."&amp;$C8,UncollectibleLookup,4,FALSE)),0,'Corrected With Uncollectible'!DN8-'Module C Initial'!DN8),'Corrected With Uncollectible'!DN8-'Module C Initial'!DN8)</f>
        <v>-0.53000000000000025</v>
      </c>
      <c r="W8" s="32">
        <f ca="1">IFERROR(IF(AND($A8=VLOOKUP($A8&amp;"."&amp;$C8,UncollectibleLookup,2,FALSE),$C8=VLOOKUP($A8&amp;"."&amp;$C8,UncollectibleLookup,4,FALSE)),0,'Corrected With Uncollectible'!DO8-'Module C Initial'!DO8),'Corrected With Uncollectible'!DO8-'Module C Initial'!DO8)</f>
        <v>-1.6199999999999974</v>
      </c>
      <c r="X8" s="32">
        <f ca="1">IFERROR(IF(AND($A8=VLOOKUP($A8&amp;"."&amp;$C8,UncollectibleLookup,2,FALSE),$C8=VLOOKUP($A8&amp;"."&amp;$C8,UncollectibleLookup,4,FALSE)),0,'Corrected With Uncollectible'!DP8-'Module C Initial'!DP8),'Corrected With Uncollectible'!DP8-'Module C Initial'!DP8)</f>
        <v>-0.18999999999999995</v>
      </c>
      <c r="Y8" s="32">
        <f ca="1">IFERROR(IF(AND($A8=VLOOKUP($A8&amp;"."&amp;$C8,UncollectibleLookup,2,FALSE),$C8=VLOOKUP($A8&amp;"."&amp;$C8,UncollectibleLookup,4,FALSE)),0,'Corrected With Uncollectible'!DQ8-'Module C Initial'!DQ8),'Corrected With Uncollectible'!DQ8-'Module C Initial'!DQ8)</f>
        <v>-0.16999999999999993</v>
      </c>
      <c r="Z8" s="32">
        <f ca="1">IFERROR(IF(AND($A8=VLOOKUP($A8&amp;"."&amp;$C8,UncollectibleLookup,2,FALSE),$C8=VLOOKUP($A8&amp;"."&amp;$C8,UncollectibleLookup,4,FALSE)),0,'Corrected With Uncollectible'!DR8-'Module C Initial'!DR8),'Corrected With Uncollectible'!DR8-'Module C Initial'!DR8)</f>
        <v>-0.27</v>
      </c>
      <c r="AA8" s="32">
        <f ca="1">IFERROR(IF(AND($A8=VLOOKUP($A8&amp;"."&amp;$C8,UncollectibleLookup,2,FALSE),$C8=VLOOKUP($A8&amp;"."&amp;$C8,UncollectibleLookup,4,FALSE)),0,'Corrected With Uncollectible'!DS8-'Module C Initial'!DS8),'Corrected With Uncollectible'!DS8-'Module C Initial'!DS8)</f>
        <v>-0.14999999999999997</v>
      </c>
      <c r="AB8" s="32">
        <f ca="1">IFERROR(IF(AND($A8=VLOOKUP($A8&amp;"."&amp;$C8,UncollectibleLookup,2,FALSE),$C8=VLOOKUP($A8&amp;"."&amp;$C8,UncollectibleLookup,4,FALSE)),0,'Corrected With Uncollectible'!DT8-'Module C Initial'!DT8),'Corrected With Uncollectible'!DT8-'Module C Initial'!DT8)</f>
        <v>-0.4</v>
      </c>
      <c r="AC8" s="31">
        <f ca="1">IFERROR(IF(AND($A8=VLOOKUP($A8&amp;"."&amp;$C8,UncollectibleLookup,2,FALSE),$C8=VLOOKUP($A8&amp;"."&amp;$C8,UncollectibleLookup,4,FALSE)),0,'Corrected With Uncollectible'!DU8-'Module C Initial'!DU8),'Corrected With Uncollectible'!DU8-'Module C Initial'!DU8)</f>
        <v>-5.18</v>
      </c>
      <c r="AD8" s="31">
        <f ca="1">IFERROR(IF(AND($A8=VLOOKUP($A8&amp;"."&amp;$C8,UncollectibleLookup,2,FALSE),$C8=VLOOKUP($A8&amp;"."&amp;$C8,UncollectibleLookup,4,FALSE)),0,'Corrected With Uncollectible'!DV8-'Module C Initial'!DV8),'Corrected With Uncollectible'!DV8-'Module C Initial'!DV8)</f>
        <v>-1.2799999999999994</v>
      </c>
      <c r="AE8" s="31">
        <f ca="1">IFERROR(IF(AND($A8=VLOOKUP($A8&amp;"."&amp;$C8,UncollectibleLookup,2,FALSE),$C8=VLOOKUP($A8&amp;"."&amp;$C8,UncollectibleLookup,4,FALSE)),0,'Corrected With Uncollectible'!DW8-'Module C Initial'!DW8),'Corrected With Uncollectible'!DW8-'Module C Initial'!DW8)</f>
        <v>-1.33</v>
      </c>
      <c r="AF8" s="31">
        <f ca="1">IFERROR(IF(AND($A8=VLOOKUP($A8&amp;"."&amp;$C8,UncollectibleLookup,2,FALSE),$C8=VLOOKUP($A8&amp;"."&amp;$C8,UncollectibleLookup,4,FALSE)),0,'Corrected With Uncollectible'!DX8-'Module C Initial'!DX8),'Corrected With Uncollectible'!DX8-'Module C Initial'!DX8)</f>
        <v>-0.41999999999999993</v>
      </c>
      <c r="AG8" s="31">
        <f ca="1">IFERROR(IF(AND($A8=VLOOKUP($A8&amp;"."&amp;$C8,UncollectibleLookup,2,FALSE),$C8=VLOOKUP($A8&amp;"."&amp;$C8,UncollectibleLookup,4,FALSE)),0,'Corrected With Uncollectible'!DY8-'Module C Initial'!DY8),'Corrected With Uncollectible'!DY8-'Module C Initial'!DY8)</f>
        <v>-0.92000000000000082</v>
      </c>
      <c r="AH8" s="31">
        <f ca="1">IFERROR(IF(AND($A8=VLOOKUP($A8&amp;"."&amp;$C8,UncollectibleLookup,2,FALSE),$C8=VLOOKUP($A8&amp;"."&amp;$C8,UncollectibleLookup,4,FALSE)),0,'Corrected With Uncollectible'!DZ8-'Module C Initial'!DZ8),'Corrected With Uncollectible'!DZ8-'Module C Initial'!DZ8)</f>
        <v>-4.34</v>
      </c>
      <c r="AI8" s="31">
        <f ca="1">IFERROR(IF(AND($A8=VLOOKUP($A8&amp;"."&amp;$C8,UncollectibleLookup,2,FALSE),$C8=VLOOKUP($A8&amp;"."&amp;$C8,UncollectibleLookup,4,FALSE)),0,'Corrected With Uncollectible'!EA8-'Module C Initial'!EA8),'Corrected With Uncollectible'!EA8-'Module C Initial'!EA8)</f>
        <v>-13.009999999999991</v>
      </c>
      <c r="AJ8" s="31">
        <f ca="1">IFERROR(IF(AND($A8=VLOOKUP($A8&amp;"."&amp;$C8,UncollectibleLookup,2,FALSE),$C8=VLOOKUP($A8&amp;"."&amp;$C8,UncollectibleLookup,4,FALSE)),0,'Corrected With Uncollectible'!EB8-'Module C Initial'!EB8),'Corrected With Uncollectible'!EB8-'Module C Initial'!EB8)</f>
        <v>-1.4399999999999977</v>
      </c>
      <c r="AK8" s="31">
        <f ca="1">IFERROR(IF(AND($A8=VLOOKUP($A8&amp;"."&amp;$C8,UncollectibleLookup,2,FALSE),$C8=VLOOKUP($A8&amp;"."&amp;$C8,UncollectibleLookup,4,FALSE)),0,'Corrected With Uncollectible'!EC8-'Module C Initial'!EC8),'Corrected With Uncollectible'!EC8-'Module C Initial'!EC8)</f>
        <v>-1.3100000000000023</v>
      </c>
      <c r="AL8" s="31">
        <f ca="1">IFERROR(IF(AND($A8=VLOOKUP($A8&amp;"."&amp;$C8,UncollectibleLookup,2,FALSE),$C8=VLOOKUP($A8&amp;"."&amp;$C8,UncollectibleLookup,4,FALSE)),0,'Corrected With Uncollectible'!ED8-'Module C Initial'!ED8),'Corrected With Uncollectible'!ED8-'Module C Initial'!ED8)</f>
        <v>-2.04</v>
      </c>
      <c r="AM8" s="31">
        <f ca="1">IFERROR(IF(AND($A8=VLOOKUP($A8&amp;"."&amp;$C8,UncollectibleLookup,2,FALSE),$C8=VLOOKUP($A8&amp;"."&amp;$C8,UncollectibleLookup,4,FALSE)),0,'Corrected With Uncollectible'!EE8-'Module C Initial'!EE8),'Corrected With Uncollectible'!EE8-'Module C Initial'!EE8)</f>
        <v>-1.1299999999999999</v>
      </c>
      <c r="AN8" s="31">
        <f ca="1">IFERROR(IF(AND($A8=VLOOKUP($A8&amp;"."&amp;$C8,UncollectibleLookup,2,FALSE),$C8=VLOOKUP($A8&amp;"."&amp;$C8,UncollectibleLookup,4,FALSE)),0,'Corrected With Uncollectible'!EF8-'Module C Initial'!EF8),'Corrected With Uncollectible'!EF8-'Module C Initial'!EF8)</f>
        <v>-2.9699999999999998</v>
      </c>
      <c r="AO8" s="32">
        <f t="shared" ca="1" si="7"/>
        <v>-17.819999999999972</v>
      </c>
      <c r="AP8" s="32">
        <f t="shared" ca="1" si="4"/>
        <v>-4.440000000000019</v>
      </c>
      <c r="AQ8" s="32">
        <f t="shared" ca="1" si="4"/>
        <v>-4.6300000000000345</v>
      </c>
      <c r="AR8" s="32">
        <f t="shared" ca="1" si="4"/>
        <v>-1.47</v>
      </c>
      <c r="AS8" s="32">
        <f t="shared" ca="1" si="4"/>
        <v>-3.2900000000000009</v>
      </c>
      <c r="AT8" s="32">
        <f t="shared" ca="1" si="4"/>
        <v>-15.560000000000056</v>
      </c>
      <c r="AU8" s="32">
        <f t="shared" ca="1" si="4"/>
        <v>-47.100000000000016</v>
      </c>
      <c r="AV8" s="32">
        <f t="shared" ca="1" si="4"/>
        <v>-5.2899999999999938</v>
      </c>
      <c r="AW8" s="32">
        <f t="shared" ca="1" si="4"/>
        <v>-4.8500000000000068</v>
      </c>
      <c r="AX8" s="32">
        <f t="shared" ca="1" si="4"/>
        <v>-7.6000000000000201</v>
      </c>
      <c r="AY8" s="32">
        <f t="shared" ca="1" si="4"/>
        <v>-4.2499999999999982</v>
      </c>
      <c r="AZ8" s="32">
        <f t="shared" ca="1" si="4"/>
        <v>-11.300000000000008</v>
      </c>
      <c r="BA8" s="55">
        <f t="shared" ca="1" si="8"/>
        <v>-0.14000000000000001</v>
      </c>
      <c r="BB8" s="55">
        <f t="shared" ca="1" si="5"/>
        <v>-0.04</v>
      </c>
      <c r="BC8" s="55">
        <f t="shared" ca="1" si="5"/>
        <v>-0.04</v>
      </c>
      <c r="BD8" s="55">
        <f t="shared" ca="1" si="5"/>
        <v>-0.01</v>
      </c>
      <c r="BE8" s="55">
        <f t="shared" ca="1" si="5"/>
        <v>-0.03</v>
      </c>
      <c r="BF8" s="55">
        <f t="shared" ca="1" si="5"/>
        <v>-0.13</v>
      </c>
      <c r="BG8" s="55">
        <f t="shared" ca="1" si="5"/>
        <v>-0.38</v>
      </c>
      <c r="BH8" s="55">
        <f t="shared" ca="1" si="5"/>
        <v>-0.04</v>
      </c>
      <c r="BI8" s="55">
        <f t="shared" ca="1" si="5"/>
        <v>-0.04</v>
      </c>
      <c r="BJ8" s="55">
        <f t="shared" ca="1" si="5"/>
        <v>-0.06</v>
      </c>
      <c r="BK8" s="55">
        <f t="shared" ca="1" si="5"/>
        <v>-0.03</v>
      </c>
      <c r="BL8" s="55">
        <f t="shared" ca="1" si="5"/>
        <v>-0.09</v>
      </c>
      <c r="BM8" s="32">
        <f t="shared" ca="1" si="9"/>
        <v>-17.959999999999972</v>
      </c>
      <c r="BN8" s="32">
        <f t="shared" ca="1" si="6"/>
        <v>-4.4800000000000191</v>
      </c>
      <c r="BO8" s="32">
        <f t="shared" ca="1" si="6"/>
        <v>-4.6700000000000346</v>
      </c>
      <c r="BP8" s="32">
        <f t="shared" ca="1" si="6"/>
        <v>-1.48</v>
      </c>
      <c r="BQ8" s="32">
        <f t="shared" ca="1" si="6"/>
        <v>-3.3200000000000007</v>
      </c>
      <c r="BR8" s="32">
        <f t="shared" ca="1" si="6"/>
        <v>-15.690000000000056</v>
      </c>
      <c r="BS8" s="32">
        <f t="shared" ca="1" si="6"/>
        <v>-47.480000000000018</v>
      </c>
      <c r="BT8" s="32">
        <f t="shared" ca="1" si="6"/>
        <v>-5.3299999999999939</v>
      </c>
      <c r="BU8" s="32">
        <f t="shared" ca="1" si="6"/>
        <v>-4.8900000000000068</v>
      </c>
      <c r="BV8" s="32">
        <f t="shared" ca="1" si="6"/>
        <v>-7.6600000000000197</v>
      </c>
      <c r="BW8" s="32">
        <f t="shared" ca="1" si="6"/>
        <v>-4.2799999999999985</v>
      </c>
      <c r="BX8" s="32">
        <f t="shared" ca="1" si="6"/>
        <v>-11.390000000000008</v>
      </c>
    </row>
    <row r="9" spans="1:76">
      <c r="A9" t="s">
        <v>420</v>
      </c>
      <c r="B9" s="1" t="s">
        <v>153</v>
      </c>
      <c r="C9" t="str">
        <f t="shared" ca="1" si="2"/>
        <v>0000038511</v>
      </c>
      <c r="D9" t="str">
        <f t="shared" ca="1" si="3"/>
        <v>FortisAlberta Reversing POD - Spring Coulee (385S)</v>
      </c>
      <c r="E9" s="31">
        <f ca="1">IFERROR(IF(AND($A9=VLOOKUP($A9&amp;"."&amp;$C9,UncollectibleLookup,2,FALSE),$C9=VLOOKUP($A9&amp;"."&amp;$C9,UncollectibleLookup,4,FALSE)),0,'Corrected With Uncollectible'!CW9-'Module C Initial'!CW9),'Corrected With Uncollectible'!CW9-'Module C Initial'!CW9)</f>
        <v>0</v>
      </c>
      <c r="F9" s="31">
        <f ca="1">IFERROR(IF(AND($A9=VLOOKUP($A9&amp;"."&amp;$C9,UncollectibleLookup,2,FALSE),$C9=VLOOKUP($A9&amp;"."&amp;$C9,UncollectibleLookup,4,FALSE)),0,'Corrected With Uncollectible'!CX9-'Module C Initial'!CX9),'Corrected With Uncollectible'!CX9-'Module C Initial'!CX9)</f>
        <v>0</v>
      </c>
      <c r="G9" s="31">
        <f ca="1">IFERROR(IF(AND($A9=VLOOKUP($A9&amp;"."&amp;$C9,UncollectibleLookup,2,FALSE),$C9=VLOOKUP($A9&amp;"."&amp;$C9,UncollectibleLookup,4,FALSE)),0,'Corrected With Uncollectible'!CY9-'Module C Initial'!CY9),'Corrected With Uncollectible'!CY9-'Module C Initial'!CY9)</f>
        <v>0</v>
      </c>
      <c r="H9" s="31">
        <f ca="1">IFERROR(IF(AND($A9=VLOOKUP($A9&amp;"."&amp;$C9,UncollectibleLookup,2,FALSE),$C9=VLOOKUP($A9&amp;"."&amp;$C9,UncollectibleLookup,4,FALSE)),0,'Corrected With Uncollectible'!CZ9-'Module C Initial'!CZ9),'Corrected With Uncollectible'!CZ9-'Module C Initial'!CZ9)</f>
        <v>0</v>
      </c>
      <c r="I9" s="31">
        <f ca="1">IFERROR(IF(AND($A9=VLOOKUP($A9&amp;"."&amp;$C9,UncollectibleLookup,2,FALSE),$C9=VLOOKUP($A9&amp;"."&amp;$C9,UncollectibleLookup,4,FALSE)),0,'Corrected With Uncollectible'!DA9-'Module C Initial'!DA9),'Corrected With Uncollectible'!DA9-'Module C Initial'!DA9)</f>
        <v>0</v>
      </c>
      <c r="J9" s="31">
        <f ca="1">IFERROR(IF(AND($A9=VLOOKUP($A9&amp;"."&amp;$C9,UncollectibleLookup,2,FALSE),$C9=VLOOKUP($A9&amp;"."&amp;$C9,UncollectibleLookup,4,FALSE)),0,'Corrected With Uncollectible'!DB9-'Module C Initial'!DB9),'Corrected With Uncollectible'!DB9-'Module C Initial'!DB9)</f>
        <v>0</v>
      </c>
      <c r="K9" s="31">
        <f ca="1">IFERROR(IF(AND($A9=VLOOKUP($A9&amp;"."&amp;$C9,UncollectibleLookup,2,FALSE),$C9=VLOOKUP($A9&amp;"."&amp;$C9,UncollectibleLookup,4,FALSE)),0,'Corrected With Uncollectible'!DC9-'Module C Initial'!DC9),'Corrected With Uncollectible'!DC9-'Module C Initial'!DC9)</f>
        <v>0</v>
      </c>
      <c r="L9" s="31">
        <f ca="1">IFERROR(IF(AND($A9=VLOOKUP($A9&amp;"."&amp;$C9,UncollectibleLookup,2,FALSE),$C9=VLOOKUP($A9&amp;"."&amp;$C9,UncollectibleLookup,4,FALSE)),0,'Corrected With Uncollectible'!DD9-'Module C Initial'!DD9),'Corrected With Uncollectible'!DD9-'Module C Initial'!DD9)</f>
        <v>0</v>
      </c>
      <c r="M9" s="31">
        <f ca="1">IFERROR(IF(AND($A9=VLOOKUP($A9&amp;"."&amp;$C9,UncollectibleLookup,2,FALSE),$C9=VLOOKUP($A9&amp;"."&amp;$C9,UncollectibleLookup,4,FALSE)),0,'Corrected With Uncollectible'!DE9-'Module C Initial'!DE9),'Corrected With Uncollectible'!DE9-'Module C Initial'!DE9)</f>
        <v>0</v>
      </c>
      <c r="N9" s="31">
        <f ca="1">IFERROR(IF(AND($A9=VLOOKUP($A9&amp;"."&amp;$C9,UncollectibleLookup,2,FALSE),$C9=VLOOKUP($A9&amp;"."&amp;$C9,UncollectibleLookup,4,FALSE)),0,'Corrected With Uncollectible'!DF9-'Module C Initial'!DF9),'Corrected With Uncollectible'!DF9-'Module C Initial'!DF9)</f>
        <v>0</v>
      </c>
      <c r="O9" s="31">
        <f ca="1">IFERROR(IF(AND($A9=VLOOKUP($A9&amp;"."&amp;$C9,UncollectibleLookup,2,FALSE),$C9=VLOOKUP($A9&amp;"."&amp;$C9,UncollectibleLookup,4,FALSE)),0,'Corrected With Uncollectible'!DG9-'Module C Initial'!DG9),'Corrected With Uncollectible'!DG9-'Module C Initial'!DG9)</f>
        <v>0</v>
      </c>
      <c r="P9" s="31">
        <f ca="1">IFERROR(IF(AND($A9=VLOOKUP($A9&amp;"."&amp;$C9,UncollectibleLookup,2,FALSE),$C9=VLOOKUP($A9&amp;"."&amp;$C9,UncollectibleLookup,4,FALSE)),0,'Corrected With Uncollectible'!DH9-'Module C Initial'!DH9),'Corrected With Uncollectible'!DH9-'Module C Initial'!DH9)</f>
        <v>0</v>
      </c>
      <c r="Q9" s="32">
        <f ca="1">IFERROR(IF(AND($A9=VLOOKUP($A9&amp;"."&amp;$C9,UncollectibleLookup,2,FALSE),$C9=VLOOKUP($A9&amp;"."&amp;$C9,UncollectibleLookup,4,FALSE)),0,'Corrected With Uncollectible'!DI9-'Module C Initial'!DI9),'Corrected With Uncollectible'!DI9-'Module C Initial'!DI9)</f>
        <v>0</v>
      </c>
      <c r="R9" s="32">
        <f ca="1">IFERROR(IF(AND($A9=VLOOKUP($A9&amp;"."&amp;$C9,UncollectibleLookup,2,FALSE),$C9=VLOOKUP($A9&amp;"."&amp;$C9,UncollectibleLookup,4,FALSE)),0,'Corrected With Uncollectible'!DJ9-'Module C Initial'!DJ9),'Corrected With Uncollectible'!DJ9-'Module C Initial'!DJ9)</f>
        <v>0</v>
      </c>
      <c r="S9" s="32">
        <f ca="1">IFERROR(IF(AND($A9=VLOOKUP($A9&amp;"."&amp;$C9,UncollectibleLookup,2,FALSE),$C9=VLOOKUP($A9&amp;"."&amp;$C9,UncollectibleLookup,4,FALSE)),0,'Corrected With Uncollectible'!DK9-'Module C Initial'!DK9),'Corrected With Uncollectible'!DK9-'Module C Initial'!DK9)</f>
        <v>0</v>
      </c>
      <c r="T9" s="32">
        <f ca="1">IFERROR(IF(AND($A9=VLOOKUP($A9&amp;"."&amp;$C9,UncollectibleLookup,2,FALSE),$C9=VLOOKUP($A9&amp;"."&amp;$C9,UncollectibleLookup,4,FALSE)),0,'Corrected With Uncollectible'!DL9-'Module C Initial'!DL9),'Corrected With Uncollectible'!DL9-'Module C Initial'!DL9)</f>
        <v>0</v>
      </c>
      <c r="U9" s="32">
        <f ca="1">IFERROR(IF(AND($A9=VLOOKUP($A9&amp;"."&amp;$C9,UncollectibleLookup,2,FALSE),$C9=VLOOKUP($A9&amp;"."&amp;$C9,UncollectibleLookup,4,FALSE)),0,'Corrected With Uncollectible'!DM9-'Module C Initial'!DM9),'Corrected With Uncollectible'!DM9-'Module C Initial'!DM9)</f>
        <v>0</v>
      </c>
      <c r="V9" s="32">
        <f ca="1">IFERROR(IF(AND($A9=VLOOKUP($A9&amp;"."&amp;$C9,UncollectibleLookup,2,FALSE),$C9=VLOOKUP($A9&amp;"."&amp;$C9,UncollectibleLookup,4,FALSE)),0,'Corrected With Uncollectible'!DN9-'Module C Initial'!DN9),'Corrected With Uncollectible'!DN9-'Module C Initial'!DN9)</f>
        <v>0</v>
      </c>
      <c r="W9" s="32">
        <f ca="1">IFERROR(IF(AND($A9=VLOOKUP($A9&amp;"."&amp;$C9,UncollectibleLookup,2,FALSE),$C9=VLOOKUP($A9&amp;"."&amp;$C9,UncollectibleLookup,4,FALSE)),0,'Corrected With Uncollectible'!DO9-'Module C Initial'!DO9),'Corrected With Uncollectible'!DO9-'Module C Initial'!DO9)</f>
        <v>0</v>
      </c>
      <c r="X9" s="32">
        <f ca="1">IFERROR(IF(AND($A9=VLOOKUP($A9&amp;"."&amp;$C9,UncollectibleLookup,2,FALSE),$C9=VLOOKUP($A9&amp;"."&amp;$C9,UncollectibleLookup,4,FALSE)),0,'Corrected With Uncollectible'!DP9-'Module C Initial'!DP9),'Corrected With Uncollectible'!DP9-'Module C Initial'!DP9)</f>
        <v>0</v>
      </c>
      <c r="Y9" s="32">
        <f ca="1">IFERROR(IF(AND($A9=VLOOKUP($A9&amp;"."&amp;$C9,UncollectibleLookup,2,FALSE),$C9=VLOOKUP($A9&amp;"."&amp;$C9,UncollectibleLookup,4,FALSE)),0,'Corrected With Uncollectible'!DQ9-'Module C Initial'!DQ9),'Corrected With Uncollectible'!DQ9-'Module C Initial'!DQ9)</f>
        <v>0</v>
      </c>
      <c r="Z9" s="32">
        <f ca="1">IFERROR(IF(AND($A9=VLOOKUP($A9&amp;"."&amp;$C9,UncollectibleLookup,2,FALSE),$C9=VLOOKUP($A9&amp;"."&amp;$C9,UncollectibleLookup,4,FALSE)),0,'Corrected With Uncollectible'!DR9-'Module C Initial'!DR9),'Corrected With Uncollectible'!DR9-'Module C Initial'!DR9)</f>
        <v>0</v>
      </c>
      <c r="AA9" s="32">
        <f ca="1">IFERROR(IF(AND($A9=VLOOKUP($A9&amp;"."&amp;$C9,UncollectibleLookup,2,FALSE),$C9=VLOOKUP($A9&amp;"."&amp;$C9,UncollectibleLookup,4,FALSE)),0,'Corrected With Uncollectible'!DS9-'Module C Initial'!DS9),'Corrected With Uncollectible'!DS9-'Module C Initial'!DS9)</f>
        <v>0</v>
      </c>
      <c r="AB9" s="32">
        <f ca="1">IFERROR(IF(AND($A9=VLOOKUP($A9&amp;"."&amp;$C9,UncollectibleLookup,2,FALSE),$C9=VLOOKUP($A9&amp;"."&amp;$C9,UncollectibleLookup,4,FALSE)),0,'Corrected With Uncollectible'!DT9-'Module C Initial'!DT9),'Corrected With Uncollectible'!DT9-'Module C Initial'!DT9)</f>
        <v>0</v>
      </c>
      <c r="AC9" s="31">
        <f ca="1">IFERROR(IF(AND($A9=VLOOKUP($A9&amp;"."&amp;$C9,UncollectibleLookup,2,FALSE),$C9=VLOOKUP($A9&amp;"."&amp;$C9,UncollectibleLookup,4,FALSE)),0,'Corrected With Uncollectible'!DU9-'Module C Initial'!DU9),'Corrected With Uncollectible'!DU9-'Module C Initial'!DU9)</f>
        <v>0</v>
      </c>
      <c r="AD9" s="31">
        <f ca="1">IFERROR(IF(AND($A9=VLOOKUP($A9&amp;"."&amp;$C9,UncollectibleLookup,2,FALSE),$C9=VLOOKUP($A9&amp;"."&amp;$C9,UncollectibleLookup,4,FALSE)),0,'Corrected With Uncollectible'!DV9-'Module C Initial'!DV9),'Corrected With Uncollectible'!DV9-'Module C Initial'!DV9)</f>
        <v>0</v>
      </c>
      <c r="AE9" s="31">
        <f ca="1">IFERROR(IF(AND($A9=VLOOKUP($A9&amp;"."&amp;$C9,UncollectibleLookup,2,FALSE),$C9=VLOOKUP($A9&amp;"."&amp;$C9,UncollectibleLookup,4,FALSE)),0,'Corrected With Uncollectible'!DW9-'Module C Initial'!DW9),'Corrected With Uncollectible'!DW9-'Module C Initial'!DW9)</f>
        <v>0</v>
      </c>
      <c r="AF9" s="31">
        <f ca="1">IFERROR(IF(AND($A9=VLOOKUP($A9&amp;"."&amp;$C9,UncollectibleLookup,2,FALSE),$C9=VLOOKUP($A9&amp;"."&amp;$C9,UncollectibleLookup,4,FALSE)),0,'Corrected With Uncollectible'!DX9-'Module C Initial'!DX9),'Corrected With Uncollectible'!DX9-'Module C Initial'!DX9)</f>
        <v>0</v>
      </c>
      <c r="AG9" s="31">
        <f ca="1">IFERROR(IF(AND($A9=VLOOKUP($A9&amp;"."&amp;$C9,UncollectibleLookup,2,FALSE),$C9=VLOOKUP($A9&amp;"."&amp;$C9,UncollectibleLookup,4,FALSE)),0,'Corrected With Uncollectible'!DY9-'Module C Initial'!DY9),'Corrected With Uncollectible'!DY9-'Module C Initial'!DY9)</f>
        <v>0</v>
      </c>
      <c r="AH9" s="31">
        <f ca="1">IFERROR(IF(AND($A9=VLOOKUP($A9&amp;"."&amp;$C9,UncollectibleLookup,2,FALSE),$C9=VLOOKUP($A9&amp;"."&amp;$C9,UncollectibleLookup,4,FALSE)),0,'Corrected With Uncollectible'!DZ9-'Module C Initial'!DZ9),'Corrected With Uncollectible'!DZ9-'Module C Initial'!DZ9)</f>
        <v>0</v>
      </c>
      <c r="AI9" s="31">
        <f ca="1">IFERROR(IF(AND($A9=VLOOKUP($A9&amp;"."&amp;$C9,UncollectibleLookup,2,FALSE),$C9=VLOOKUP($A9&amp;"."&amp;$C9,UncollectibleLookup,4,FALSE)),0,'Corrected With Uncollectible'!EA9-'Module C Initial'!EA9),'Corrected With Uncollectible'!EA9-'Module C Initial'!EA9)</f>
        <v>0</v>
      </c>
      <c r="AJ9" s="31">
        <f ca="1">IFERROR(IF(AND($A9=VLOOKUP($A9&amp;"."&amp;$C9,UncollectibleLookup,2,FALSE),$C9=VLOOKUP($A9&amp;"."&amp;$C9,UncollectibleLookup,4,FALSE)),0,'Corrected With Uncollectible'!EB9-'Module C Initial'!EB9),'Corrected With Uncollectible'!EB9-'Module C Initial'!EB9)</f>
        <v>0</v>
      </c>
      <c r="AK9" s="31">
        <f ca="1">IFERROR(IF(AND($A9=VLOOKUP($A9&amp;"."&amp;$C9,UncollectibleLookup,2,FALSE),$C9=VLOOKUP($A9&amp;"."&amp;$C9,UncollectibleLookup,4,FALSE)),0,'Corrected With Uncollectible'!EC9-'Module C Initial'!EC9),'Corrected With Uncollectible'!EC9-'Module C Initial'!EC9)</f>
        <v>0</v>
      </c>
      <c r="AL9" s="31">
        <f ca="1">IFERROR(IF(AND($A9=VLOOKUP($A9&amp;"."&amp;$C9,UncollectibleLookup,2,FALSE),$C9=VLOOKUP($A9&amp;"."&amp;$C9,UncollectibleLookup,4,FALSE)),0,'Corrected With Uncollectible'!ED9-'Module C Initial'!ED9),'Corrected With Uncollectible'!ED9-'Module C Initial'!ED9)</f>
        <v>0</v>
      </c>
      <c r="AM9" s="31">
        <f ca="1">IFERROR(IF(AND($A9=VLOOKUP($A9&amp;"."&amp;$C9,UncollectibleLookup,2,FALSE),$C9=VLOOKUP($A9&amp;"."&amp;$C9,UncollectibleLookup,4,FALSE)),0,'Corrected With Uncollectible'!EE9-'Module C Initial'!EE9),'Corrected With Uncollectible'!EE9-'Module C Initial'!EE9)</f>
        <v>0</v>
      </c>
      <c r="AN9" s="31">
        <f ca="1">IFERROR(IF(AND($A9=VLOOKUP($A9&amp;"."&amp;$C9,UncollectibleLookup,2,FALSE),$C9=VLOOKUP($A9&amp;"."&amp;$C9,UncollectibleLookup,4,FALSE)),0,'Corrected With Uncollectible'!EF9-'Module C Initial'!EF9),'Corrected With Uncollectible'!EF9-'Module C Initial'!EF9)</f>
        <v>0</v>
      </c>
      <c r="AO9" s="32">
        <f t="shared" ca="1" si="7"/>
        <v>0</v>
      </c>
      <c r="AP9" s="32">
        <f t="shared" ca="1" si="4"/>
        <v>0</v>
      </c>
      <c r="AQ9" s="32">
        <f t="shared" ca="1" si="4"/>
        <v>0</v>
      </c>
      <c r="AR9" s="32">
        <f t="shared" ca="1" si="4"/>
        <v>0</v>
      </c>
      <c r="AS9" s="32">
        <f t="shared" ca="1" si="4"/>
        <v>0</v>
      </c>
      <c r="AT9" s="32">
        <f t="shared" ca="1" si="4"/>
        <v>0</v>
      </c>
      <c r="AU9" s="32">
        <f t="shared" ca="1" si="4"/>
        <v>0</v>
      </c>
      <c r="AV9" s="32">
        <f t="shared" ca="1" si="4"/>
        <v>0</v>
      </c>
      <c r="AW9" s="32">
        <f t="shared" ca="1" si="4"/>
        <v>0</v>
      </c>
      <c r="AX9" s="32">
        <f t="shared" ca="1" si="4"/>
        <v>0</v>
      </c>
      <c r="AY9" s="32">
        <f t="shared" ca="1" si="4"/>
        <v>0</v>
      </c>
      <c r="AZ9" s="32">
        <f t="shared" ca="1" si="4"/>
        <v>0</v>
      </c>
      <c r="BA9" s="55">
        <f t="shared" ca="1" si="8"/>
        <v>0</v>
      </c>
      <c r="BB9" s="55">
        <f t="shared" ca="1" si="5"/>
        <v>0</v>
      </c>
      <c r="BC9" s="55">
        <f t="shared" ca="1" si="5"/>
        <v>0</v>
      </c>
      <c r="BD9" s="55">
        <f t="shared" ca="1" si="5"/>
        <v>0</v>
      </c>
      <c r="BE9" s="55">
        <f t="shared" ca="1" si="5"/>
        <v>0</v>
      </c>
      <c r="BF9" s="55">
        <f t="shared" ca="1" si="5"/>
        <v>0</v>
      </c>
      <c r="BG9" s="55">
        <f t="shared" ca="1" si="5"/>
        <v>0</v>
      </c>
      <c r="BH9" s="55">
        <f t="shared" ca="1" si="5"/>
        <v>0</v>
      </c>
      <c r="BI9" s="55">
        <f t="shared" ca="1" si="5"/>
        <v>0</v>
      </c>
      <c r="BJ9" s="55">
        <f t="shared" ca="1" si="5"/>
        <v>0</v>
      </c>
      <c r="BK9" s="55">
        <f t="shared" ca="1" si="5"/>
        <v>0</v>
      </c>
      <c r="BL9" s="55">
        <f t="shared" ca="1" si="5"/>
        <v>0</v>
      </c>
      <c r="BM9" s="32">
        <f t="shared" ca="1" si="9"/>
        <v>0</v>
      </c>
      <c r="BN9" s="32">
        <f t="shared" ca="1" si="6"/>
        <v>0</v>
      </c>
      <c r="BO9" s="32">
        <f t="shared" ca="1" si="6"/>
        <v>0</v>
      </c>
      <c r="BP9" s="32">
        <f t="shared" ca="1" si="6"/>
        <v>0</v>
      </c>
      <c r="BQ9" s="32">
        <f t="shared" ca="1" si="6"/>
        <v>0</v>
      </c>
      <c r="BR9" s="32">
        <f t="shared" ca="1" si="6"/>
        <v>0</v>
      </c>
      <c r="BS9" s="32">
        <f t="shared" ca="1" si="6"/>
        <v>0</v>
      </c>
      <c r="BT9" s="32">
        <f t="shared" ca="1" si="6"/>
        <v>0</v>
      </c>
      <c r="BU9" s="32">
        <f t="shared" ca="1" si="6"/>
        <v>0</v>
      </c>
      <c r="BV9" s="32">
        <f t="shared" ca="1" si="6"/>
        <v>0</v>
      </c>
      <c r="BW9" s="32">
        <f t="shared" ca="1" si="6"/>
        <v>0</v>
      </c>
      <c r="BX9" s="32">
        <f t="shared" ca="1" si="6"/>
        <v>0</v>
      </c>
    </row>
    <row r="10" spans="1:76">
      <c r="A10" t="s">
        <v>420</v>
      </c>
      <c r="B10" s="1" t="s">
        <v>154</v>
      </c>
      <c r="C10" t="str">
        <f t="shared" ca="1" si="2"/>
        <v>0000039611</v>
      </c>
      <c r="D10" t="str">
        <f t="shared" ca="1" si="3"/>
        <v>FortisAlberta Reversing POD - Pincher Creek (396S)</v>
      </c>
      <c r="E10" s="31">
        <f ca="1">IFERROR(IF(AND($A10=VLOOKUP($A10&amp;"."&amp;$C10,UncollectibleLookup,2,FALSE),$C10=VLOOKUP($A10&amp;"."&amp;$C10,UncollectibleLookup,4,FALSE)),0,'Corrected With Uncollectible'!CW10-'Module C Initial'!CW10),'Corrected With Uncollectible'!CW10-'Module C Initial'!CW10)</f>
        <v>20.32000000000005</v>
      </c>
      <c r="F10" s="31">
        <f ca="1">IFERROR(IF(AND($A10=VLOOKUP($A10&amp;"."&amp;$C10,UncollectibleLookup,2,FALSE),$C10=VLOOKUP($A10&amp;"."&amp;$C10,UncollectibleLookup,4,FALSE)),0,'Corrected With Uncollectible'!CX10-'Module C Initial'!CX10),'Corrected With Uncollectible'!CX10-'Module C Initial'!CX10)</f>
        <v>11.869999999999974</v>
      </c>
      <c r="G10" s="31">
        <f ca="1">IFERROR(IF(AND($A10=VLOOKUP($A10&amp;"."&amp;$C10,UncollectibleLookup,2,FALSE),$C10=VLOOKUP($A10&amp;"."&amp;$C10,UncollectibleLookup,4,FALSE)),0,'Corrected With Uncollectible'!CY10-'Module C Initial'!CY10),'Corrected With Uncollectible'!CY10-'Module C Initial'!CY10)</f>
        <v>84.149999999999864</v>
      </c>
      <c r="H10" s="31">
        <f ca="1">IFERROR(IF(AND($A10=VLOOKUP($A10&amp;"."&amp;$C10,UncollectibleLookup,2,FALSE),$C10=VLOOKUP($A10&amp;"."&amp;$C10,UncollectibleLookup,4,FALSE)),0,'Corrected With Uncollectible'!CZ10-'Module C Initial'!CZ10),'Corrected With Uncollectible'!CZ10-'Module C Initial'!CZ10)</f>
        <v>72.920000000000073</v>
      </c>
      <c r="I10" s="31">
        <f ca="1">IFERROR(IF(AND($A10=VLOOKUP($A10&amp;"."&amp;$C10,UncollectibleLookup,2,FALSE),$C10=VLOOKUP($A10&amp;"."&amp;$C10,UncollectibleLookup,4,FALSE)),0,'Corrected With Uncollectible'!DA10-'Module C Initial'!DA10),'Corrected With Uncollectible'!DA10-'Module C Initial'!DA10)</f>
        <v>35.180000000000064</v>
      </c>
      <c r="J10" s="31">
        <f ca="1">IFERROR(IF(AND($A10=VLOOKUP($A10&amp;"."&amp;$C10,UncollectibleLookup,2,FALSE),$C10=VLOOKUP($A10&amp;"."&amp;$C10,UncollectibleLookup,4,FALSE)),0,'Corrected With Uncollectible'!DB10-'Module C Initial'!DB10),'Corrected With Uncollectible'!DB10-'Module C Initial'!DB10)</f>
        <v>59.540000000000191</v>
      </c>
      <c r="K10" s="31">
        <f ca="1">IFERROR(IF(AND($A10=VLOOKUP($A10&amp;"."&amp;$C10,UncollectibleLookup,2,FALSE),$C10=VLOOKUP($A10&amp;"."&amp;$C10,UncollectibleLookup,4,FALSE)),0,'Corrected With Uncollectible'!DC10-'Module C Initial'!DC10),'Corrected With Uncollectible'!DC10-'Module C Initial'!DC10)</f>
        <v>10.990000000000009</v>
      </c>
      <c r="L10" s="31">
        <f ca="1">IFERROR(IF(AND($A10=VLOOKUP($A10&amp;"."&amp;$C10,UncollectibleLookup,2,FALSE),$C10=VLOOKUP($A10&amp;"."&amp;$C10,UncollectibleLookup,4,FALSE)),0,'Corrected With Uncollectible'!DD10-'Module C Initial'!DD10),'Corrected With Uncollectible'!DD10-'Module C Initial'!DD10)</f>
        <v>14.799999999999955</v>
      </c>
      <c r="M10" s="31">
        <f ca="1">IFERROR(IF(AND($A10=VLOOKUP($A10&amp;"."&amp;$C10,UncollectibleLookup,2,FALSE),$C10=VLOOKUP($A10&amp;"."&amp;$C10,UncollectibleLookup,4,FALSE)),0,'Corrected With Uncollectible'!DE10-'Module C Initial'!DE10),'Corrected With Uncollectible'!DE10-'Module C Initial'!DE10)</f>
        <v>26.729999999999905</v>
      </c>
      <c r="N10" s="31">
        <f ca="1">IFERROR(IF(AND($A10=VLOOKUP($A10&amp;"."&amp;$C10,UncollectibleLookup,2,FALSE),$C10=VLOOKUP($A10&amp;"."&amp;$C10,UncollectibleLookup,4,FALSE)),0,'Corrected With Uncollectible'!DF10-'Module C Initial'!DF10),'Corrected With Uncollectible'!DF10-'Module C Initial'!DF10)</f>
        <v>117.64000000000033</v>
      </c>
      <c r="O10" s="31">
        <f ca="1">IFERROR(IF(AND($A10=VLOOKUP($A10&amp;"."&amp;$C10,UncollectibleLookup,2,FALSE),$C10=VLOOKUP($A10&amp;"."&amp;$C10,UncollectibleLookup,4,FALSE)),0,'Corrected With Uncollectible'!DG10-'Module C Initial'!DG10),'Corrected With Uncollectible'!DG10-'Module C Initial'!DG10)</f>
        <v>51.289999999999964</v>
      </c>
      <c r="P10" s="31">
        <f ca="1">IFERROR(IF(AND($A10=VLOOKUP($A10&amp;"."&amp;$C10,UncollectibleLookup,2,FALSE),$C10=VLOOKUP($A10&amp;"."&amp;$C10,UncollectibleLookup,4,FALSE)),0,'Corrected With Uncollectible'!DH10-'Module C Initial'!DH10),'Corrected With Uncollectible'!DH10-'Module C Initial'!DH10)</f>
        <v>55.649999999999864</v>
      </c>
      <c r="Q10" s="32">
        <f ca="1">IFERROR(IF(AND($A10=VLOOKUP($A10&amp;"."&amp;$C10,UncollectibleLookup,2,FALSE),$C10=VLOOKUP($A10&amp;"."&amp;$C10,UncollectibleLookup,4,FALSE)),0,'Corrected With Uncollectible'!DI10-'Module C Initial'!DI10),'Corrected With Uncollectible'!DI10-'Module C Initial'!DI10)</f>
        <v>1.02</v>
      </c>
      <c r="R10" s="32">
        <f ca="1">IFERROR(IF(AND($A10=VLOOKUP($A10&amp;"."&amp;$C10,UncollectibleLookup,2,FALSE),$C10=VLOOKUP($A10&amp;"."&amp;$C10,UncollectibleLookup,4,FALSE)),0,'Corrected With Uncollectible'!DJ10-'Module C Initial'!DJ10),'Corrected With Uncollectible'!DJ10-'Module C Initial'!DJ10)</f>
        <v>0.60000000000000009</v>
      </c>
      <c r="S10" s="32">
        <f ca="1">IFERROR(IF(AND($A10=VLOOKUP($A10&amp;"."&amp;$C10,UncollectibleLookup,2,FALSE),$C10=VLOOKUP($A10&amp;"."&amp;$C10,UncollectibleLookup,4,FALSE)),0,'Corrected With Uncollectible'!DK10-'Module C Initial'!DK10),'Corrected With Uncollectible'!DK10-'Module C Initial'!DK10)</f>
        <v>4.2</v>
      </c>
      <c r="T10" s="32">
        <f ca="1">IFERROR(IF(AND($A10=VLOOKUP($A10&amp;"."&amp;$C10,UncollectibleLookup,2,FALSE),$C10=VLOOKUP($A10&amp;"."&amp;$C10,UncollectibleLookup,4,FALSE)),0,'Corrected With Uncollectible'!DL10-'Module C Initial'!DL10),'Corrected With Uncollectible'!DL10-'Module C Initial'!DL10)</f>
        <v>3.64</v>
      </c>
      <c r="U10" s="32">
        <f ca="1">IFERROR(IF(AND($A10=VLOOKUP($A10&amp;"."&amp;$C10,UncollectibleLookup,2,FALSE),$C10=VLOOKUP($A10&amp;"."&amp;$C10,UncollectibleLookup,4,FALSE)),0,'Corrected With Uncollectible'!DM10-'Module C Initial'!DM10),'Corrected With Uncollectible'!DM10-'Module C Initial'!DM10)</f>
        <v>1.75</v>
      </c>
      <c r="V10" s="32">
        <f ca="1">IFERROR(IF(AND($A10=VLOOKUP($A10&amp;"."&amp;$C10,UncollectibleLookup,2,FALSE),$C10=VLOOKUP($A10&amp;"."&amp;$C10,UncollectibleLookup,4,FALSE)),0,'Corrected With Uncollectible'!DN10-'Module C Initial'!DN10),'Corrected With Uncollectible'!DN10-'Module C Initial'!DN10)</f>
        <v>2.9699999999999998</v>
      </c>
      <c r="W10" s="32">
        <f ca="1">IFERROR(IF(AND($A10=VLOOKUP($A10&amp;"."&amp;$C10,UncollectibleLookup,2,FALSE),$C10=VLOOKUP($A10&amp;"."&amp;$C10,UncollectibleLookup,4,FALSE)),0,'Corrected With Uncollectible'!DO10-'Module C Initial'!DO10),'Corrected With Uncollectible'!DO10-'Module C Initial'!DO10)</f>
        <v>0.55000000000000004</v>
      </c>
      <c r="X10" s="32">
        <f ca="1">IFERROR(IF(AND($A10=VLOOKUP($A10&amp;"."&amp;$C10,UncollectibleLookup,2,FALSE),$C10=VLOOKUP($A10&amp;"."&amp;$C10,UncollectibleLookup,4,FALSE)),0,'Corrected With Uncollectible'!DP10-'Module C Initial'!DP10),'Corrected With Uncollectible'!DP10-'Module C Initial'!DP10)</f>
        <v>0.73999999999999977</v>
      </c>
      <c r="Y10" s="32">
        <f ca="1">IFERROR(IF(AND($A10=VLOOKUP($A10&amp;"."&amp;$C10,UncollectibleLookup,2,FALSE),$C10=VLOOKUP($A10&amp;"."&amp;$C10,UncollectibleLookup,4,FALSE)),0,'Corrected With Uncollectible'!DQ10-'Module C Initial'!DQ10),'Corrected With Uncollectible'!DQ10-'Module C Initial'!DQ10)</f>
        <v>1.3400000000000003</v>
      </c>
      <c r="Z10" s="32">
        <f ca="1">IFERROR(IF(AND($A10=VLOOKUP($A10&amp;"."&amp;$C10,UncollectibleLookup,2,FALSE),$C10=VLOOKUP($A10&amp;"."&amp;$C10,UncollectibleLookup,4,FALSE)),0,'Corrected With Uncollectible'!DR10-'Module C Initial'!DR10),'Corrected With Uncollectible'!DR10-'Module C Initial'!DR10)</f>
        <v>5.88</v>
      </c>
      <c r="AA10" s="32">
        <f ca="1">IFERROR(IF(AND($A10=VLOOKUP($A10&amp;"."&amp;$C10,UncollectibleLookup,2,FALSE),$C10=VLOOKUP($A10&amp;"."&amp;$C10,UncollectibleLookup,4,FALSE)),0,'Corrected With Uncollectible'!DS10-'Module C Initial'!DS10),'Corrected With Uncollectible'!DS10-'Module C Initial'!DS10)</f>
        <v>2.5700000000000003</v>
      </c>
      <c r="AB10" s="32">
        <f ca="1">IFERROR(IF(AND($A10=VLOOKUP($A10&amp;"."&amp;$C10,UncollectibleLookup,2,FALSE),$C10=VLOOKUP($A10&amp;"."&amp;$C10,UncollectibleLookup,4,FALSE)),0,'Corrected With Uncollectible'!DT10-'Module C Initial'!DT10),'Corrected With Uncollectible'!DT10-'Module C Initial'!DT10)</f>
        <v>2.7800000000000002</v>
      </c>
      <c r="AC10" s="31">
        <f ca="1">IFERROR(IF(AND($A10=VLOOKUP($A10&amp;"."&amp;$C10,UncollectibleLookup,2,FALSE),$C10=VLOOKUP($A10&amp;"."&amp;$C10,UncollectibleLookup,4,FALSE)),0,'Corrected With Uncollectible'!DU10-'Module C Initial'!DU10),'Corrected With Uncollectible'!DU10-'Module C Initial'!DU10)</f>
        <v>8.74</v>
      </c>
      <c r="AD10" s="31">
        <f ca="1">IFERROR(IF(AND($A10=VLOOKUP($A10&amp;"."&amp;$C10,UncollectibleLookup,2,FALSE),$C10=VLOOKUP($A10&amp;"."&amp;$C10,UncollectibleLookup,4,FALSE)),0,'Corrected With Uncollectible'!DV10-'Module C Initial'!DV10),'Corrected With Uncollectible'!DV10-'Module C Initial'!DV10)</f>
        <v>5.05</v>
      </c>
      <c r="AE10" s="31">
        <f ca="1">IFERROR(IF(AND($A10=VLOOKUP($A10&amp;"."&amp;$C10,UncollectibleLookup,2,FALSE),$C10=VLOOKUP($A10&amp;"."&amp;$C10,UncollectibleLookup,4,FALSE)),0,'Corrected With Uncollectible'!DW10-'Module C Initial'!DW10),'Corrected With Uncollectible'!DW10-'Module C Initial'!DW10)</f>
        <v>35.39</v>
      </c>
      <c r="AF10" s="31">
        <f ca="1">IFERROR(IF(AND($A10=VLOOKUP($A10&amp;"."&amp;$C10,UncollectibleLookup,2,FALSE),$C10=VLOOKUP($A10&amp;"."&amp;$C10,UncollectibleLookup,4,FALSE)),0,'Corrected With Uncollectible'!DX10-'Module C Initial'!DX10),'Corrected With Uncollectible'!DX10-'Module C Initial'!DX10)</f>
        <v>30.299999999999997</v>
      </c>
      <c r="AG10" s="31">
        <f ca="1">IFERROR(IF(AND($A10=VLOOKUP($A10&amp;"."&amp;$C10,UncollectibleLookup,2,FALSE),$C10=VLOOKUP($A10&amp;"."&amp;$C10,UncollectibleLookup,4,FALSE)),0,'Corrected With Uncollectible'!DY10-'Module C Initial'!DY10),'Corrected With Uncollectible'!DY10-'Module C Initial'!DY10)</f>
        <v>14.44</v>
      </c>
      <c r="AH10" s="31">
        <f ca="1">IFERROR(IF(AND($A10=VLOOKUP($A10&amp;"."&amp;$C10,UncollectibleLookup,2,FALSE),$C10=VLOOKUP($A10&amp;"."&amp;$C10,UncollectibleLookup,4,FALSE)),0,'Corrected With Uncollectible'!DZ10-'Module C Initial'!DZ10),'Corrected With Uncollectible'!DZ10-'Module C Initial'!DZ10)</f>
        <v>24.14</v>
      </c>
      <c r="AI10" s="31">
        <f ca="1">IFERROR(IF(AND($A10=VLOOKUP($A10&amp;"."&amp;$C10,UncollectibleLookup,2,FALSE),$C10=VLOOKUP($A10&amp;"."&amp;$C10,UncollectibleLookup,4,FALSE)),0,'Corrected With Uncollectible'!EA10-'Module C Initial'!EA10),'Corrected With Uncollectible'!EA10-'Module C Initial'!EA10)</f>
        <v>4.3999999999999986</v>
      </c>
      <c r="AJ10" s="31">
        <f ca="1">IFERROR(IF(AND($A10=VLOOKUP($A10&amp;"."&amp;$C10,UncollectibleLookup,2,FALSE),$C10=VLOOKUP($A10&amp;"."&amp;$C10,UncollectibleLookup,4,FALSE)),0,'Corrected With Uncollectible'!EB10-'Module C Initial'!EB10),'Corrected With Uncollectible'!EB10-'Module C Initial'!EB10)</f>
        <v>5.8499999999999979</v>
      </c>
      <c r="AK10" s="31">
        <f ca="1">IFERROR(IF(AND($A10=VLOOKUP($A10&amp;"."&amp;$C10,UncollectibleLookup,2,FALSE),$C10=VLOOKUP($A10&amp;"."&amp;$C10,UncollectibleLookup,4,FALSE)),0,'Corrected With Uncollectible'!EC10-'Module C Initial'!EC10),'Corrected With Uncollectible'!EC10-'Module C Initial'!EC10)</f>
        <v>10.419999999999998</v>
      </c>
      <c r="AL10" s="31">
        <f ca="1">IFERROR(IF(AND($A10=VLOOKUP($A10&amp;"."&amp;$C10,UncollectibleLookup,2,FALSE),$C10=VLOOKUP($A10&amp;"."&amp;$C10,UncollectibleLookup,4,FALSE)),0,'Corrected With Uncollectible'!ED10-'Module C Initial'!ED10),'Corrected With Uncollectible'!ED10-'Module C Initial'!ED10)</f>
        <v>45.269999999999996</v>
      </c>
      <c r="AM10" s="31">
        <f ca="1">IFERROR(IF(AND($A10=VLOOKUP($A10&amp;"."&amp;$C10,UncollectibleLookup,2,FALSE),$C10=VLOOKUP($A10&amp;"."&amp;$C10,UncollectibleLookup,4,FALSE)),0,'Corrected With Uncollectible'!EE10-'Module C Initial'!EE10),'Corrected With Uncollectible'!EE10-'Module C Initial'!EE10)</f>
        <v>19.46</v>
      </c>
      <c r="AN10" s="31">
        <f ca="1">IFERROR(IF(AND($A10=VLOOKUP($A10&amp;"."&amp;$C10,UncollectibleLookup,2,FALSE),$C10=VLOOKUP($A10&amp;"."&amp;$C10,UncollectibleLookup,4,FALSE)),0,'Corrected With Uncollectible'!EF10-'Module C Initial'!EF10),'Corrected With Uncollectible'!EF10-'Module C Initial'!EF10)</f>
        <v>20.83</v>
      </c>
      <c r="AO10" s="32">
        <f t="shared" ca="1" si="7"/>
        <v>30.080000000000048</v>
      </c>
      <c r="AP10" s="32">
        <f t="shared" ca="1" si="4"/>
        <v>17.519999999999975</v>
      </c>
      <c r="AQ10" s="32">
        <f t="shared" ca="1" si="4"/>
        <v>123.73999999999987</v>
      </c>
      <c r="AR10" s="32">
        <f t="shared" ca="1" si="4"/>
        <v>106.86000000000007</v>
      </c>
      <c r="AS10" s="32">
        <f t="shared" ca="1" si="4"/>
        <v>51.370000000000061</v>
      </c>
      <c r="AT10" s="32">
        <f t="shared" ca="1" si="4"/>
        <v>86.65000000000019</v>
      </c>
      <c r="AU10" s="32">
        <f t="shared" ca="1" si="4"/>
        <v>15.940000000000008</v>
      </c>
      <c r="AV10" s="32">
        <f t="shared" ca="1" si="4"/>
        <v>21.389999999999951</v>
      </c>
      <c r="AW10" s="32">
        <f t="shared" ca="1" si="4"/>
        <v>38.489999999999903</v>
      </c>
      <c r="AX10" s="32">
        <f t="shared" ca="1" si="4"/>
        <v>168.7900000000003</v>
      </c>
      <c r="AY10" s="32">
        <f t="shared" ca="1" si="4"/>
        <v>73.319999999999965</v>
      </c>
      <c r="AZ10" s="32">
        <f t="shared" ca="1" si="4"/>
        <v>79.259999999999863</v>
      </c>
      <c r="BA10" s="55">
        <f t="shared" ca="1" si="8"/>
        <v>0.24</v>
      </c>
      <c r="BB10" s="55">
        <f t="shared" ca="1" si="5"/>
        <v>0.14000000000000001</v>
      </c>
      <c r="BC10" s="55">
        <f t="shared" ca="1" si="5"/>
        <v>0.99</v>
      </c>
      <c r="BD10" s="55">
        <f t="shared" ca="1" si="5"/>
        <v>0.85</v>
      </c>
      <c r="BE10" s="55">
        <f t="shared" ca="1" si="5"/>
        <v>0.41</v>
      </c>
      <c r="BF10" s="55">
        <f t="shared" ca="1" si="5"/>
        <v>0.7</v>
      </c>
      <c r="BG10" s="55">
        <f t="shared" ca="1" si="5"/>
        <v>0.13</v>
      </c>
      <c r="BH10" s="55">
        <f t="shared" ca="1" si="5"/>
        <v>0.17</v>
      </c>
      <c r="BI10" s="55">
        <f t="shared" ca="1" si="5"/>
        <v>0.31</v>
      </c>
      <c r="BJ10" s="55">
        <f t="shared" ca="1" si="5"/>
        <v>1.38</v>
      </c>
      <c r="BK10" s="55">
        <f t="shared" ca="1" si="5"/>
        <v>0.6</v>
      </c>
      <c r="BL10" s="55">
        <f t="shared" ca="1" si="5"/>
        <v>0.65</v>
      </c>
      <c r="BM10" s="32">
        <f t="shared" ca="1" si="9"/>
        <v>30.320000000000046</v>
      </c>
      <c r="BN10" s="32">
        <f t="shared" ca="1" si="6"/>
        <v>17.659999999999975</v>
      </c>
      <c r="BO10" s="32">
        <f t="shared" ca="1" si="6"/>
        <v>124.72999999999986</v>
      </c>
      <c r="BP10" s="32">
        <f t="shared" ca="1" si="6"/>
        <v>107.71000000000006</v>
      </c>
      <c r="BQ10" s="32">
        <f t="shared" ca="1" si="6"/>
        <v>51.780000000000058</v>
      </c>
      <c r="BR10" s="32">
        <f t="shared" ca="1" si="6"/>
        <v>87.350000000000193</v>
      </c>
      <c r="BS10" s="32">
        <f t="shared" ca="1" si="6"/>
        <v>16.070000000000007</v>
      </c>
      <c r="BT10" s="32">
        <f t="shared" ca="1" si="6"/>
        <v>21.559999999999953</v>
      </c>
      <c r="BU10" s="32">
        <f t="shared" ca="1" si="6"/>
        <v>38.799999999999905</v>
      </c>
      <c r="BV10" s="32">
        <f t="shared" ca="1" si="6"/>
        <v>170.1700000000003</v>
      </c>
      <c r="BW10" s="32">
        <f t="shared" ca="1" si="6"/>
        <v>73.919999999999959</v>
      </c>
      <c r="BX10" s="32">
        <f t="shared" ca="1" si="6"/>
        <v>79.909999999999869</v>
      </c>
    </row>
    <row r="11" spans="1:76">
      <c r="A11" t="s">
        <v>420</v>
      </c>
      <c r="B11" s="1" t="s">
        <v>187</v>
      </c>
      <c r="C11" t="str">
        <f t="shared" ca="1" si="2"/>
        <v>0000045411</v>
      </c>
      <c r="D11" t="str">
        <f t="shared" ca="1" si="3"/>
        <v>FortisAlberta Reversing POD - Buck Lake (454S)</v>
      </c>
      <c r="E11" s="31">
        <f ca="1">IFERROR(IF(AND($A11=VLOOKUP($A11&amp;"."&amp;$C11,UncollectibleLookup,2,FALSE),$C11=VLOOKUP($A11&amp;"."&amp;$C11,UncollectibleLookup,4,FALSE)),0,'Corrected With Uncollectible'!CW11-'Module C Initial'!CW11),'Corrected With Uncollectible'!CW11-'Module C Initial'!CW11)</f>
        <v>0</v>
      </c>
      <c r="F11" s="31">
        <f ca="1">IFERROR(IF(AND($A11=VLOOKUP($A11&amp;"."&amp;$C11,UncollectibleLookup,2,FALSE),$C11=VLOOKUP($A11&amp;"."&amp;$C11,UncollectibleLookup,4,FALSE)),0,'Corrected With Uncollectible'!CX11-'Module C Initial'!CX11),'Corrected With Uncollectible'!CX11-'Module C Initial'!CX11)</f>
        <v>-9.9999999999909051E-3</v>
      </c>
      <c r="G11" s="31">
        <f ca="1">IFERROR(IF(AND($A11=VLOOKUP($A11&amp;"."&amp;$C11,UncollectibleLookup,2,FALSE),$C11=VLOOKUP($A11&amp;"."&amp;$C11,UncollectibleLookup,4,FALSE)),0,'Corrected With Uncollectible'!CY11-'Module C Initial'!CY11),'Corrected With Uncollectible'!CY11-'Module C Initial'!CY11)</f>
        <v>0</v>
      </c>
      <c r="H11" s="31">
        <f ca="1">IFERROR(IF(AND($A11=VLOOKUP($A11&amp;"."&amp;$C11,UncollectibleLookup,2,FALSE),$C11=VLOOKUP($A11&amp;"."&amp;$C11,UncollectibleLookup,4,FALSE)),0,'Corrected With Uncollectible'!CZ11-'Module C Initial'!CZ11),'Corrected With Uncollectible'!CZ11-'Module C Initial'!CZ11)</f>
        <v>0</v>
      </c>
      <c r="I11" s="31">
        <f ca="1">IFERROR(IF(AND($A11=VLOOKUP($A11&amp;"."&amp;$C11,UncollectibleLookup,2,FALSE),$C11=VLOOKUP($A11&amp;"."&amp;$C11,UncollectibleLookup,4,FALSE)),0,'Corrected With Uncollectible'!DA11-'Module C Initial'!DA11),'Corrected With Uncollectible'!DA11-'Module C Initial'!DA11)</f>
        <v>0</v>
      </c>
      <c r="J11" s="31">
        <f ca="1">IFERROR(IF(AND($A11=VLOOKUP($A11&amp;"."&amp;$C11,UncollectibleLookup,2,FALSE),$C11=VLOOKUP($A11&amp;"."&amp;$C11,UncollectibleLookup,4,FALSE)),0,'Corrected With Uncollectible'!DB11-'Module C Initial'!DB11),'Corrected With Uncollectible'!DB11-'Module C Initial'!DB11)</f>
        <v>0</v>
      </c>
      <c r="K11" s="31">
        <f ca="1">IFERROR(IF(AND($A11=VLOOKUP($A11&amp;"."&amp;$C11,UncollectibleLookup,2,FALSE),$C11=VLOOKUP($A11&amp;"."&amp;$C11,UncollectibleLookup,4,FALSE)),0,'Corrected With Uncollectible'!DC11-'Module C Initial'!DC11),'Corrected With Uncollectible'!DC11-'Module C Initial'!DC11)</f>
        <v>0</v>
      </c>
      <c r="L11" s="31">
        <f ca="1">IFERROR(IF(AND($A11=VLOOKUP($A11&amp;"."&amp;$C11,UncollectibleLookup,2,FALSE),$C11=VLOOKUP($A11&amp;"."&amp;$C11,UncollectibleLookup,4,FALSE)),0,'Corrected With Uncollectible'!DD11-'Module C Initial'!DD11),'Corrected With Uncollectible'!DD11-'Module C Initial'!DD11)</f>
        <v>0</v>
      </c>
      <c r="M11" s="31">
        <f ca="1">IFERROR(IF(AND($A11=VLOOKUP($A11&amp;"."&amp;$C11,UncollectibleLookup,2,FALSE),$C11=VLOOKUP($A11&amp;"."&amp;$C11,UncollectibleLookup,4,FALSE)),0,'Corrected With Uncollectible'!DE11-'Module C Initial'!DE11),'Corrected With Uncollectible'!DE11-'Module C Initial'!DE11)</f>
        <v>9.9999999999997868E-3</v>
      </c>
      <c r="N11" s="31">
        <f ca="1">IFERROR(IF(AND($A11=VLOOKUP($A11&amp;"."&amp;$C11,UncollectibleLookup,2,FALSE),$C11=VLOOKUP($A11&amp;"."&amp;$C11,UncollectibleLookup,4,FALSE)),0,'Corrected With Uncollectible'!DF11-'Module C Initial'!DF11),'Corrected With Uncollectible'!DF11-'Module C Initial'!DF11)</f>
        <v>0</v>
      </c>
      <c r="O11" s="31">
        <f ca="1">IFERROR(IF(AND($A11=VLOOKUP($A11&amp;"."&amp;$C11,UncollectibleLookup,2,FALSE),$C11=VLOOKUP($A11&amp;"."&amp;$C11,UncollectibleLookup,4,FALSE)),0,'Corrected With Uncollectible'!DG11-'Module C Initial'!DG11),'Corrected With Uncollectible'!DG11-'Module C Initial'!DG11)</f>
        <v>0</v>
      </c>
      <c r="P11" s="31">
        <f ca="1">IFERROR(IF(AND($A11=VLOOKUP($A11&amp;"."&amp;$C11,UncollectibleLookup,2,FALSE),$C11=VLOOKUP($A11&amp;"."&amp;$C11,UncollectibleLookup,4,FALSE)),0,'Corrected With Uncollectible'!DH11-'Module C Initial'!DH11),'Corrected With Uncollectible'!DH11-'Module C Initial'!DH11)</f>
        <v>0</v>
      </c>
      <c r="Q11" s="32">
        <f ca="1">IFERROR(IF(AND($A11=VLOOKUP($A11&amp;"."&amp;$C11,UncollectibleLookup,2,FALSE),$C11=VLOOKUP($A11&amp;"."&amp;$C11,UncollectibleLookup,4,FALSE)),0,'Corrected With Uncollectible'!DI11-'Module C Initial'!DI11),'Corrected With Uncollectible'!DI11-'Module C Initial'!DI11)</f>
        <v>0</v>
      </c>
      <c r="R11" s="32">
        <f ca="1">IFERROR(IF(AND($A11=VLOOKUP($A11&amp;"."&amp;$C11,UncollectibleLookup,2,FALSE),$C11=VLOOKUP($A11&amp;"."&amp;$C11,UncollectibleLookup,4,FALSE)),0,'Corrected With Uncollectible'!DJ11-'Module C Initial'!DJ11),'Corrected With Uncollectible'!DJ11-'Module C Initial'!DJ11)</f>
        <v>-9.9999999999997868E-3</v>
      </c>
      <c r="S11" s="32">
        <f ca="1">IFERROR(IF(AND($A11=VLOOKUP($A11&amp;"."&amp;$C11,UncollectibleLookup,2,FALSE),$C11=VLOOKUP($A11&amp;"."&amp;$C11,UncollectibleLookup,4,FALSE)),0,'Corrected With Uncollectible'!DK11-'Module C Initial'!DK11),'Corrected With Uncollectible'!DK11-'Module C Initial'!DK11)</f>
        <v>0</v>
      </c>
      <c r="T11" s="32">
        <f ca="1">IFERROR(IF(AND($A11=VLOOKUP($A11&amp;"."&amp;$C11,UncollectibleLookup,2,FALSE),$C11=VLOOKUP($A11&amp;"."&amp;$C11,UncollectibleLookup,4,FALSE)),0,'Corrected With Uncollectible'!DL11-'Module C Initial'!DL11),'Corrected With Uncollectible'!DL11-'Module C Initial'!DL11)</f>
        <v>0</v>
      </c>
      <c r="U11" s="32">
        <f ca="1">IFERROR(IF(AND($A11=VLOOKUP($A11&amp;"."&amp;$C11,UncollectibleLookup,2,FALSE),$C11=VLOOKUP($A11&amp;"."&amp;$C11,UncollectibleLookup,4,FALSE)),0,'Corrected With Uncollectible'!DM11-'Module C Initial'!DM11),'Corrected With Uncollectible'!DM11-'Module C Initial'!DM11)</f>
        <v>0</v>
      </c>
      <c r="V11" s="32">
        <f ca="1">IFERROR(IF(AND($A11=VLOOKUP($A11&amp;"."&amp;$C11,UncollectibleLookup,2,FALSE),$C11=VLOOKUP($A11&amp;"."&amp;$C11,UncollectibleLookup,4,FALSE)),0,'Corrected With Uncollectible'!DN11-'Module C Initial'!DN11),'Corrected With Uncollectible'!DN11-'Module C Initial'!DN11)</f>
        <v>0</v>
      </c>
      <c r="W11" s="32">
        <f ca="1">IFERROR(IF(AND($A11=VLOOKUP($A11&amp;"."&amp;$C11,UncollectibleLookup,2,FALSE),$C11=VLOOKUP($A11&amp;"."&amp;$C11,UncollectibleLookup,4,FALSE)),0,'Corrected With Uncollectible'!DO11-'Module C Initial'!DO11),'Corrected With Uncollectible'!DO11-'Module C Initial'!DO11)</f>
        <v>0</v>
      </c>
      <c r="X11" s="32">
        <f ca="1">IFERROR(IF(AND($A11=VLOOKUP($A11&amp;"."&amp;$C11,UncollectibleLookup,2,FALSE),$C11=VLOOKUP($A11&amp;"."&amp;$C11,UncollectibleLookup,4,FALSE)),0,'Corrected With Uncollectible'!DP11-'Module C Initial'!DP11),'Corrected With Uncollectible'!DP11-'Module C Initial'!DP11)</f>
        <v>0</v>
      </c>
      <c r="Y11" s="32">
        <f ca="1">IFERROR(IF(AND($A11=VLOOKUP($A11&amp;"."&amp;$C11,UncollectibleLookup,2,FALSE),$C11=VLOOKUP($A11&amp;"."&amp;$C11,UncollectibleLookup,4,FALSE)),0,'Corrected With Uncollectible'!DQ11-'Module C Initial'!DQ11),'Corrected With Uncollectible'!DQ11-'Module C Initial'!DQ11)</f>
        <v>0</v>
      </c>
      <c r="Z11" s="32">
        <f ca="1">IFERROR(IF(AND($A11=VLOOKUP($A11&amp;"."&amp;$C11,UncollectibleLookup,2,FALSE),$C11=VLOOKUP($A11&amp;"."&amp;$C11,UncollectibleLookup,4,FALSE)),0,'Corrected With Uncollectible'!DR11-'Module C Initial'!DR11),'Corrected With Uncollectible'!DR11-'Module C Initial'!DR11)</f>
        <v>0</v>
      </c>
      <c r="AA11" s="32">
        <f ca="1">IFERROR(IF(AND($A11=VLOOKUP($A11&amp;"."&amp;$C11,UncollectibleLookup,2,FALSE),$C11=VLOOKUP($A11&amp;"."&amp;$C11,UncollectibleLookup,4,FALSE)),0,'Corrected With Uncollectible'!DS11-'Module C Initial'!DS11),'Corrected With Uncollectible'!DS11-'Module C Initial'!DS11)</f>
        <v>0</v>
      </c>
      <c r="AB11" s="32">
        <f ca="1">IFERROR(IF(AND($A11=VLOOKUP($A11&amp;"."&amp;$C11,UncollectibleLookup,2,FALSE),$C11=VLOOKUP($A11&amp;"."&amp;$C11,UncollectibleLookup,4,FALSE)),0,'Corrected With Uncollectible'!DT11-'Module C Initial'!DT11),'Corrected With Uncollectible'!DT11-'Module C Initial'!DT11)</f>
        <v>0</v>
      </c>
      <c r="AC11" s="31">
        <f ca="1">IFERROR(IF(AND($A11=VLOOKUP($A11&amp;"."&amp;$C11,UncollectibleLookup,2,FALSE),$C11=VLOOKUP($A11&amp;"."&amp;$C11,UncollectibleLookup,4,FALSE)),0,'Corrected With Uncollectible'!DU11-'Module C Initial'!DU11),'Corrected With Uncollectible'!DU11-'Module C Initial'!DU11)</f>
        <v>0</v>
      </c>
      <c r="AD11" s="31">
        <f ca="1">IFERROR(IF(AND($A11=VLOOKUP($A11&amp;"."&amp;$C11,UncollectibleLookup,2,FALSE),$C11=VLOOKUP($A11&amp;"."&amp;$C11,UncollectibleLookup,4,FALSE)),0,'Corrected With Uncollectible'!DV11-'Module C Initial'!DV11),'Corrected With Uncollectible'!DV11-'Module C Initial'!DV11)</f>
        <v>0</v>
      </c>
      <c r="AE11" s="31">
        <f ca="1">IFERROR(IF(AND($A11=VLOOKUP($A11&amp;"."&amp;$C11,UncollectibleLookup,2,FALSE),$C11=VLOOKUP($A11&amp;"."&amp;$C11,UncollectibleLookup,4,FALSE)),0,'Corrected With Uncollectible'!DW11-'Module C Initial'!DW11),'Corrected With Uncollectible'!DW11-'Module C Initial'!DW11)</f>
        <v>0</v>
      </c>
      <c r="AF11" s="31">
        <f ca="1">IFERROR(IF(AND($A11=VLOOKUP($A11&amp;"."&amp;$C11,UncollectibleLookup,2,FALSE),$C11=VLOOKUP($A11&amp;"."&amp;$C11,UncollectibleLookup,4,FALSE)),0,'Corrected With Uncollectible'!DX11-'Module C Initial'!DX11),'Corrected With Uncollectible'!DX11-'Module C Initial'!DX11)</f>
        <v>0</v>
      </c>
      <c r="AG11" s="31">
        <f ca="1">IFERROR(IF(AND($A11=VLOOKUP($A11&amp;"."&amp;$C11,UncollectibleLookup,2,FALSE),$C11=VLOOKUP($A11&amp;"."&amp;$C11,UncollectibleLookup,4,FALSE)),0,'Corrected With Uncollectible'!DY11-'Module C Initial'!DY11),'Corrected With Uncollectible'!DY11-'Module C Initial'!DY11)</f>
        <v>0</v>
      </c>
      <c r="AH11" s="31">
        <f ca="1">IFERROR(IF(AND($A11=VLOOKUP($A11&amp;"."&amp;$C11,UncollectibleLookup,2,FALSE),$C11=VLOOKUP($A11&amp;"."&amp;$C11,UncollectibleLookup,4,FALSE)),0,'Corrected With Uncollectible'!DZ11-'Module C Initial'!DZ11),'Corrected With Uncollectible'!DZ11-'Module C Initial'!DZ11)</f>
        <v>0</v>
      </c>
      <c r="AI11" s="31">
        <f ca="1">IFERROR(IF(AND($A11=VLOOKUP($A11&amp;"."&amp;$C11,UncollectibleLookup,2,FALSE),$C11=VLOOKUP($A11&amp;"."&amp;$C11,UncollectibleLookup,4,FALSE)),0,'Corrected With Uncollectible'!EA11-'Module C Initial'!EA11),'Corrected With Uncollectible'!EA11-'Module C Initial'!EA11)</f>
        <v>0</v>
      </c>
      <c r="AJ11" s="31">
        <f ca="1">IFERROR(IF(AND($A11=VLOOKUP($A11&amp;"."&amp;$C11,UncollectibleLookup,2,FALSE),$C11=VLOOKUP($A11&amp;"."&amp;$C11,UncollectibleLookup,4,FALSE)),0,'Corrected With Uncollectible'!EB11-'Module C Initial'!EB11),'Corrected With Uncollectible'!EB11-'Module C Initial'!EB11)</f>
        <v>0</v>
      </c>
      <c r="AK11" s="31">
        <f ca="1">IFERROR(IF(AND($A11=VLOOKUP($A11&amp;"."&amp;$C11,UncollectibleLookup,2,FALSE),$C11=VLOOKUP($A11&amp;"."&amp;$C11,UncollectibleLookup,4,FALSE)),0,'Corrected With Uncollectible'!EC11-'Module C Initial'!EC11),'Corrected With Uncollectible'!EC11-'Module C Initial'!EC11)</f>
        <v>0</v>
      </c>
      <c r="AL11" s="31">
        <f ca="1">IFERROR(IF(AND($A11=VLOOKUP($A11&amp;"."&amp;$C11,UncollectibleLookup,2,FALSE),$C11=VLOOKUP($A11&amp;"."&amp;$C11,UncollectibleLookup,4,FALSE)),0,'Corrected With Uncollectible'!ED11-'Module C Initial'!ED11),'Corrected With Uncollectible'!ED11-'Module C Initial'!ED11)</f>
        <v>0</v>
      </c>
      <c r="AM11" s="31">
        <f ca="1">IFERROR(IF(AND($A11=VLOOKUP($A11&amp;"."&amp;$C11,UncollectibleLookup,2,FALSE),$C11=VLOOKUP($A11&amp;"."&amp;$C11,UncollectibleLookup,4,FALSE)),0,'Corrected With Uncollectible'!EE11-'Module C Initial'!EE11),'Corrected With Uncollectible'!EE11-'Module C Initial'!EE11)</f>
        <v>0</v>
      </c>
      <c r="AN11" s="31">
        <f ca="1">IFERROR(IF(AND($A11=VLOOKUP($A11&amp;"."&amp;$C11,UncollectibleLookup,2,FALSE),$C11=VLOOKUP($A11&amp;"."&amp;$C11,UncollectibleLookup,4,FALSE)),0,'Corrected With Uncollectible'!EF11-'Module C Initial'!EF11),'Corrected With Uncollectible'!EF11-'Module C Initial'!EF11)</f>
        <v>0</v>
      </c>
      <c r="AO11" s="32">
        <f t="shared" ca="1" si="7"/>
        <v>0</v>
      </c>
      <c r="AP11" s="32">
        <f t="shared" ca="1" si="4"/>
        <v>-1.9999999999990692E-2</v>
      </c>
      <c r="AQ11" s="32">
        <f t="shared" ca="1" si="4"/>
        <v>0</v>
      </c>
      <c r="AR11" s="32">
        <f t="shared" ca="1" si="4"/>
        <v>0</v>
      </c>
      <c r="AS11" s="32">
        <f t="shared" ca="1" si="4"/>
        <v>0</v>
      </c>
      <c r="AT11" s="32">
        <f t="shared" ca="1" si="4"/>
        <v>0</v>
      </c>
      <c r="AU11" s="32">
        <f t="shared" ca="1" si="4"/>
        <v>0</v>
      </c>
      <c r="AV11" s="32">
        <f t="shared" ca="1" si="4"/>
        <v>0</v>
      </c>
      <c r="AW11" s="32">
        <f t="shared" ca="1" si="4"/>
        <v>9.9999999999997868E-3</v>
      </c>
      <c r="AX11" s="32">
        <f t="shared" ca="1" si="4"/>
        <v>0</v>
      </c>
      <c r="AY11" s="32">
        <f t="shared" ca="1" si="4"/>
        <v>0</v>
      </c>
      <c r="AZ11" s="32">
        <f t="shared" ca="1" si="4"/>
        <v>0</v>
      </c>
      <c r="BA11" s="55">
        <f t="shared" ca="1" si="8"/>
        <v>0</v>
      </c>
      <c r="BB11" s="55">
        <f t="shared" ca="1" si="5"/>
        <v>0</v>
      </c>
      <c r="BC11" s="55">
        <f t="shared" ca="1" si="5"/>
        <v>0</v>
      </c>
      <c r="BD11" s="55">
        <f t="shared" ca="1" si="5"/>
        <v>0</v>
      </c>
      <c r="BE11" s="55">
        <f t="shared" ca="1" si="5"/>
        <v>0</v>
      </c>
      <c r="BF11" s="55">
        <f t="shared" ca="1" si="5"/>
        <v>0</v>
      </c>
      <c r="BG11" s="55">
        <f t="shared" ca="1" si="5"/>
        <v>0</v>
      </c>
      <c r="BH11" s="55">
        <f t="shared" ca="1" si="5"/>
        <v>0</v>
      </c>
      <c r="BI11" s="55">
        <f t="shared" ca="1" si="5"/>
        <v>0</v>
      </c>
      <c r="BJ11" s="55">
        <f t="shared" ca="1" si="5"/>
        <v>0</v>
      </c>
      <c r="BK11" s="55">
        <f t="shared" ca="1" si="5"/>
        <v>0</v>
      </c>
      <c r="BL11" s="55">
        <f t="shared" ca="1" si="5"/>
        <v>0</v>
      </c>
      <c r="BM11" s="32">
        <f t="shared" ca="1" si="9"/>
        <v>0</v>
      </c>
      <c r="BN11" s="32">
        <f t="shared" ca="1" si="6"/>
        <v>-1.9999999999990692E-2</v>
      </c>
      <c r="BO11" s="32">
        <f t="shared" ca="1" si="6"/>
        <v>0</v>
      </c>
      <c r="BP11" s="32">
        <f t="shared" ca="1" si="6"/>
        <v>0</v>
      </c>
      <c r="BQ11" s="32">
        <f t="shared" ca="1" si="6"/>
        <v>0</v>
      </c>
      <c r="BR11" s="32">
        <f t="shared" ca="1" si="6"/>
        <v>0</v>
      </c>
      <c r="BS11" s="32">
        <f t="shared" ca="1" si="6"/>
        <v>0</v>
      </c>
      <c r="BT11" s="32">
        <f t="shared" ca="1" si="6"/>
        <v>0</v>
      </c>
      <c r="BU11" s="32">
        <f t="shared" ca="1" si="6"/>
        <v>9.9999999999997868E-3</v>
      </c>
      <c r="BV11" s="32">
        <f t="shared" ca="1" si="6"/>
        <v>0</v>
      </c>
      <c r="BW11" s="32">
        <f t="shared" ca="1" si="6"/>
        <v>0</v>
      </c>
      <c r="BX11" s="32">
        <f t="shared" ca="1" si="6"/>
        <v>0</v>
      </c>
    </row>
    <row r="12" spans="1:76">
      <c r="A12" t="s">
        <v>420</v>
      </c>
      <c r="B12" s="1" t="s">
        <v>190</v>
      </c>
      <c r="C12" t="str">
        <f t="shared" ca="1" si="2"/>
        <v>0000079301</v>
      </c>
      <c r="D12" t="str">
        <f t="shared" ca="1" si="3"/>
        <v>FortisAlberta DOS - Cochrane EV Partnership (793S)</v>
      </c>
      <c r="E12" s="31">
        <f ca="1">IFERROR(IF(AND($A12=VLOOKUP($A12&amp;"."&amp;$C12,UncollectibleLookup,2,FALSE),$C12=VLOOKUP($A12&amp;"."&amp;$C12,UncollectibleLookup,4,FALSE)),0,'Corrected With Uncollectible'!CW12-'Module C Initial'!CW12),'Corrected With Uncollectible'!CW12-'Module C Initial'!CW12)</f>
        <v>74.540000000000873</v>
      </c>
      <c r="F12" s="31">
        <f ca="1">IFERROR(IF(AND($A12=VLOOKUP($A12&amp;"."&amp;$C12,UncollectibleLookup,2,FALSE),$C12=VLOOKUP($A12&amp;"."&amp;$C12,UncollectibleLookup,4,FALSE)),0,'Corrected With Uncollectible'!CX12-'Module C Initial'!CX12),'Corrected With Uncollectible'!CX12-'Module C Initial'!CX12)</f>
        <v>0</v>
      </c>
      <c r="G12" s="31">
        <f ca="1">IFERROR(IF(AND($A12=VLOOKUP($A12&amp;"."&amp;$C12,UncollectibleLookup,2,FALSE),$C12=VLOOKUP($A12&amp;"."&amp;$C12,UncollectibleLookup,4,FALSE)),0,'Corrected With Uncollectible'!CY12-'Module C Initial'!CY12),'Corrected With Uncollectible'!CY12-'Module C Initial'!CY12)</f>
        <v>21.019999999999982</v>
      </c>
      <c r="H12" s="31">
        <f ca="1">IFERROR(IF(AND($A12=VLOOKUP($A12&amp;"."&amp;$C12,UncollectibleLookup,2,FALSE),$C12=VLOOKUP($A12&amp;"."&amp;$C12,UncollectibleLookup,4,FALSE)),0,'Corrected With Uncollectible'!CZ12-'Module C Initial'!CZ12),'Corrected With Uncollectible'!CZ12-'Module C Initial'!CZ12)</f>
        <v>58.610000000000582</v>
      </c>
      <c r="I12" s="31">
        <f ca="1">IFERROR(IF(AND($A12=VLOOKUP($A12&amp;"."&amp;$C12,UncollectibleLookup,2,FALSE),$C12=VLOOKUP($A12&amp;"."&amp;$C12,UncollectibleLookup,4,FALSE)),0,'Corrected With Uncollectible'!DA12-'Module C Initial'!DA12),'Corrected With Uncollectible'!DA12-'Module C Initial'!DA12)</f>
        <v>74.389999999999418</v>
      </c>
      <c r="J12" s="31">
        <f ca="1">IFERROR(IF(AND($A12=VLOOKUP($A12&amp;"."&amp;$C12,UncollectibleLookup,2,FALSE),$C12=VLOOKUP($A12&amp;"."&amp;$C12,UncollectibleLookup,4,FALSE)),0,'Corrected With Uncollectible'!DB12-'Module C Initial'!DB12),'Corrected With Uncollectible'!DB12-'Module C Initial'!DB12)</f>
        <v>101.18999999999869</v>
      </c>
      <c r="K12" s="31">
        <f ca="1">IFERROR(IF(AND($A12=VLOOKUP($A12&amp;"."&amp;$C12,UncollectibleLookup,2,FALSE),$C12=VLOOKUP($A12&amp;"."&amp;$C12,UncollectibleLookup,4,FALSE)),0,'Corrected With Uncollectible'!DC12-'Module C Initial'!DC12),'Corrected With Uncollectible'!DC12-'Module C Initial'!DC12)</f>
        <v>160.63999999999942</v>
      </c>
      <c r="L12" s="31">
        <f ca="1">IFERROR(IF(AND($A12=VLOOKUP($A12&amp;"."&amp;$C12,UncollectibleLookup,2,FALSE),$C12=VLOOKUP($A12&amp;"."&amp;$C12,UncollectibleLookup,4,FALSE)),0,'Corrected With Uncollectible'!DD12-'Module C Initial'!DD12),'Corrected With Uncollectible'!DD12-'Module C Initial'!DD12)</f>
        <v>118.90000000000146</v>
      </c>
      <c r="M12" s="31">
        <f ca="1">IFERROR(IF(AND($A12=VLOOKUP($A12&amp;"."&amp;$C12,UncollectibleLookup,2,FALSE),$C12=VLOOKUP($A12&amp;"."&amp;$C12,UncollectibleLookup,4,FALSE)),0,'Corrected With Uncollectible'!DE12-'Module C Initial'!DE12),'Corrected With Uncollectible'!DE12-'Module C Initial'!DE12)</f>
        <v>51.559999999999491</v>
      </c>
      <c r="N12" s="31">
        <f ca="1">IFERROR(IF(AND($A12=VLOOKUP($A12&amp;"."&amp;$C12,UncollectibleLookup,2,FALSE),$C12=VLOOKUP($A12&amp;"."&amp;$C12,UncollectibleLookup,4,FALSE)),0,'Corrected With Uncollectible'!DF12-'Module C Initial'!DF12),'Corrected With Uncollectible'!DF12-'Module C Initial'!DF12)</f>
        <v>22.570000000000192</v>
      </c>
      <c r="O12" s="31">
        <f ca="1">IFERROR(IF(AND($A12=VLOOKUP($A12&amp;"."&amp;$C12,UncollectibleLookup,2,FALSE),$C12=VLOOKUP($A12&amp;"."&amp;$C12,UncollectibleLookup,4,FALSE)),0,'Corrected With Uncollectible'!DG12-'Module C Initial'!DG12),'Corrected With Uncollectible'!DG12-'Module C Initial'!DG12)</f>
        <v>97.950000000000728</v>
      </c>
      <c r="P12" s="31">
        <f ca="1">IFERROR(IF(AND($A12=VLOOKUP($A12&amp;"."&amp;$C12,UncollectibleLookup,2,FALSE),$C12=VLOOKUP($A12&amp;"."&amp;$C12,UncollectibleLookup,4,FALSE)),0,'Corrected With Uncollectible'!DH12-'Module C Initial'!DH12),'Corrected With Uncollectible'!DH12-'Module C Initial'!DH12)</f>
        <v>0</v>
      </c>
      <c r="Q12" s="32">
        <f ca="1">IFERROR(IF(AND($A12=VLOOKUP($A12&amp;"."&amp;$C12,UncollectibleLookup,2,FALSE),$C12=VLOOKUP($A12&amp;"."&amp;$C12,UncollectibleLookup,4,FALSE)),0,'Corrected With Uncollectible'!DI12-'Module C Initial'!DI12),'Corrected With Uncollectible'!DI12-'Module C Initial'!DI12)</f>
        <v>3.7300000000000182</v>
      </c>
      <c r="R12" s="32">
        <f ca="1">IFERROR(IF(AND($A12=VLOOKUP($A12&amp;"."&amp;$C12,UncollectibleLookup,2,FALSE),$C12=VLOOKUP($A12&amp;"."&amp;$C12,UncollectibleLookup,4,FALSE)),0,'Corrected With Uncollectible'!DJ12-'Module C Initial'!DJ12),'Corrected With Uncollectible'!DJ12-'Module C Initial'!DJ12)</f>
        <v>0</v>
      </c>
      <c r="S12" s="32">
        <f ca="1">IFERROR(IF(AND($A12=VLOOKUP($A12&amp;"."&amp;$C12,UncollectibleLookup,2,FALSE),$C12=VLOOKUP($A12&amp;"."&amp;$C12,UncollectibleLookup,4,FALSE)),0,'Corrected With Uncollectible'!DK12-'Module C Initial'!DK12),'Corrected With Uncollectible'!DK12-'Module C Initial'!DK12)</f>
        <v>1.0499999999999998</v>
      </c>
      <c r="T12" s="32">
        <f ca="1">IFERROR(IF(AND($A12=VLOOKUP($A12&amp;"."&amp;$C12,UncollectibleLookup,2,FALSE),$C12=VLOOKUP($A12&amp;"."&amp;$C12,UncollectibleLookup,4,FALSE)),0,'Corrected With Uncollectible'!DL12-'Module C Initial'!DL12),'Corrected With Uncollectible'!DL12-'Module C Initial'!DL12)</f>
        <v>2.9299999999999784</v>
      </c>
      <c r="U12" s="32">
        <f ca="1">IFERROR(IF(AND($A12=VLOOKUP($A12&amp;"."&amp;$C12,UncollectibleLookup,2,FALSE),$C12=VLOOKUP($A12&amp;"."&amp;$C12,UncollectibleLookup,4,FALSE)),0,'Corrected With Uncollectible'!DM12-'Module C Initial'!DM12),'Corrected With Uncollectible'!DM12-'Module C Initial'!DM12)</f>
        <v>3.7199999999999704</v>
      </c>
      <c r="V12" s="32">
        <f ca="1">IFERROR(IF(AND($A12=VLOOKUP($A12&amp;"."&amp;$C12,UncollectibleLookup,2,FALSE),$C12=VLOOKUP($A12&amp;"."&amp;$C12,UncollectibleLookup,4,FALSE)),0,'Corrected With Uncollectible'!DN12-'Module C Initial'!DN12),'Corrected With Uncollectible'!DN12-'Module C Initial'!DN12)</f>
        <v>5.0600000000000591</v>
      </c>
      <c r="W12" s="32">
        <f ca="1">IFERROR(IF(AND($A12=VLOOKUP($A12&amp;"."&amp;$C12,UncollectibleLookup,2,FALSE),$C12=VLOOKUP($A12&amp;"."&amp;$C12,UncollectibleLookup,4,FALSE)),0,'Corrected With Uncollectible'!DO12-'Module C Initial'!DO12),'Corrected With Uncollectible'!DO12-'Module C Initial'!DO12)</f>
        <v>8.0299999999999727</v>
      </c>
      <c r="X12" s="32">
        <f ca="1">IFERROR(IF(AND($A12=VLOOKUP($A12&amp;"."&amp;$C12,UncollectibleLookup,2,FALSE),$C12=VLOOKUP($A12&amp;"."&amp;$C12,UncollectibleLookup,4,FALSE)),0,'Corrected With Uncollectible'!DP12-'Module C Initial'!DP12),'Corrected With Uncollectible'!DP12-'Module C Initial'!DP12)</f>
        <v>5.9399999999999409</v>
      </c>
      <c r="Y12" s="32">
        <f ca="1">IFERROR(IF(AND($A12=VLOOKUP($A12&amp;"."&amp;$C12,UncollectibleLookup,2,FALSE),$C12=VLOOKUP($A12&amp;"."&amp;$C12,UncollectibleLookup,4,FALSE)),0,'Corrected With Uncollectible'!DQ12-'Module C Initial'!DQ12),'Corrected With Uncollectible'!DQ12-'Module C Initial'!DQ12)</f>
        <v>2.5799999999999841</v>
      </c>
      <c r="Z12" s="32">
        <f ca="1">IFERROR(IF(AND($A12=VLOOKUP($A12&amp;"."&amp;$C12,UncollectibleLookup,2,FALSE),$C12=VLOOKUP($A12&amp;"."&amp;$C12,UncollectibleLookup,4,FALSE)),0,'Corrected With Uncollectible'!DR12-'Module C Initial'!DR12),'Corrected With Uncollectible'!DR12-'Module C Initial'!DR12)</f>
        <v>1.129999999999999</v>
      </c>
      <c r="AA12" s="32">
        <f ca="1">IFERROR(IF(AND($A12=VLOOKUP($A12&amp;"."&amp;$C12,UncollectibleLookup,2,FALSE),$C12=VLOOKUP($A12&amp;"."&amp;$C12,UncollectibleLookup,4,FALSE)),0,'Corrected With Uncollectible'!DS12-'Module C Initial'!DS12),'Corrected With Uncollectible'!DS12-'Module C Initial'!DS12)</f>
        <v>4.8999999999999773</v>
      </c>
      <c r="AB12" s="32">
        <f ca="1">IFERROR(IF(AND($A12=VLOOKUP($A12&amp;"."&amp;$C12,UncollectibleLookup,2,FALSE),$C12=VLOOKUP($A12&amp;"."&amp;$C12,UncollectibleLookup,4,FALSE)),0,'Corrected With Uncollectible'!DT12-'Module C Initial'!DT12),'Corrected With Uncollectible'!DT12-'Module C Initial'!DT12)</f>
        <v>0</v>
      </c>
      <c r="AC12" s="31">
        <f ca="1">IFERROR(IF(AND($A12=VLOOKUP($A12&amp;"."&amp;$C12,UncollectibleLookup,2,FALSE),$C12=VLOOKUP($A12&amp;"."&amp;$C12,UncollectibleLookup,4,FALSE)),0,'Corrected With Uncollectible'!DU12-'Module C Initial'!DU12),'Corrected With Uncollectible'!DU12-'Module C Initial'!DU12)</f>
        <v>32.070000000000164</v>
      </c>
      <c r="AD12" s="31">
        <f ca="1">IFERROR(IF(AND($A12=VLOOKUP($A12&amp;"."&amp;$C12,UncollectibleLookup,2,FALSE),$C12=VLOOKUP($A12&amp;"."&amp;$C12,UncollectibleLookup,4,FALSE)),0,'Corrected With Uncollectible'!DV12-'Module C Initial'!DV12),'Corrected With Uncollectible'!DV12-'Module C Initial'!DV12)</f>
        <v>0</v>
      </c>
      <c r="AE12" s="31">
        <f ca="1">IFERROR(IF(AND($A12=VLOOKUP($A12&amp;"."&amp;$C12,UncollectibleLookup,2,FALSE),$C12=VLOOKUP($A12&amp;"."&amp;$C12,UncollectibleLookup,4,FALSE)),0,'Corrected With Uncollectible'!DW12-'Module C Initial'!DW12),'Corrected With Uncollectible'!DW12-'Module C Initial'!DW12)</f>
        <v>8.8399999999999963</v>
      </c>
      <c r="AF12" s="31">
        <f ca="1">IFERROR(IF(AND($A12=VLOOKUP($A12&amp;"."&amp;$C12,UncollectibleLookup,2,FALSE),$C12=VLOOKUP($A12&amp;"."&amp;$C12,UncollectibleLookup,4,FALSE)),0,'Corrected With Uncollectible'!DX12-'Module C Initial'!DX12),'Corrected With Uncollectible'!DX12-'Module C Initial'!DX12)</f>
        <v>24.349999999999909</v>
      </c>
      <c r="AG12" s="31">
        <f ca="1">IFERROR(IF(AND($A12=VLOOKUP($A12&amp;"."&amp;$C12,UncollectibleLookup,2,FALSE),$C12=VLOOKUP($A12&amp;"."&amp;$C12,UncollectibleLookup,4,FALSE)),0,'Corrected With Uncollectible'!DY12-'Module C Initial'!DY12),'Corrected With Uncollectible'!DY12-'Module C Initial'!DY12)</f>
        <v>30.539999999999964</v>
      </c>
      <c r="AH12" s="31">
        <f ca="1">IFERROR(IF(AND($A12=VLOOKUP($A12&amp;"."&amp;$C12,UncollectibleLookup,2,FALSE),$C12=VLOOKUP($A12&amp;"."&amp;$C12,UncollectibleLookup,4,FALSE)),0,'Corrected With Uncollectible'!DZ12-'Module C Initial'!DZ12),'Corrected With Uncollectible'!DZ12-'Module C Initial'!DZ12)</f>
        <v>41.019999999999527</v>
      </c>
      <c r="AI12" s="31">
        <f ca="1">IFERROR(IF(AND($A12=VLOOKUP($A12&amp;"."&amp;$C12,UncollectibleLookup,2,FALSE),$C12=VLOOKUP($A12&amp;"."&amp;$C12,UncollectibleLookup,4,FALSE)),0,'Corrected With Uncollectible'!EA12-'Module C Initial'!EA12),'Corrected With Uncollectible'!EA12-'Module C Initial'!EA12)</f>
        <v>64.340000000000146</v>
      </c>
      <c r="AJ12" s="31">
        <f ca="1">IFERROR(IF(AND($A12=VLOOKUP($A12&amp;"."&amp;$C12,UncollectibleLookup,2,FALSE),$C12=VLOOKUP($A12&amp;"."&amp;$C12,UncollectibleLookup,4,FALSE)),0,'Corrected With Uncollectible'!EB12-'Module C Initial'!EB12),'Corrected With Uncollectible'!EB12-'Module C Initial'!EB12)</f>
        <v>46.989999999999782</v>
      </c>
      <c r="AK12" s="31">
        <f ca="1">IFERROR(IF(AND($A12=VLOOKUP($A12&amp;"."&amp;$C12,UncollectibleLookup,2,FALSE),$C12=VLOOKUP($A12&amp;"."&amp;$C12,UncollectibleLookup,4,FALSE)),0,'Corrected With Uncollectible'!EC12-'Module C Initial'!EC12),'Corrected With Uncollectible'!EC12-'Module C Initial'!EC12)</f>
        <v>20.109999999999673</v>
      </c>
      <c r="AL12" s="31">
        <f ca="1">IFERROR(IF(AND($A12=VLOOKUP($A12&amp;"."&amp;$C12,UncollectibleLookup,2,FALSE),$C12=VLOOKUP($A12&amp;"."&amp;$C12,UncollectibleLookup,4,FALSE)),0,'Corrected With Uncollectible'!ED12-'Module C Initial'!ED12),'Corrected With Uncollectible'!ED12-'Module C Initial'!ED12)</f>
        <v>8.6800000000000068</v>
      </c>
      <c r="AM12" s="31">
        <f ca="1">IFERROR(IF(AND($A12=VLOOKUP($A12&amp;"."&amp;$C12,UncollectibleLookup,2,FALSE),$C12=VLOOKUP($A12&amp;"."&amp;$C12,UncollectibleLookup,4,FALSE)),0,'Corrected With Uncollectible'!EE12-'Module C Initial'!EE12),'Corrected With Uncollectible'!EE12-'Module C Initial'!EE12)</f>
        <v>37.170000000000073</v>
      </c>
      <c r="AN12" s="31">
        <f ca="1">IFERROR(IF(AND($A12=VLOOKUP($A12&amp;"."&amp;$C12,UncollectibleLookup,2,FALSE),$C12=VLOOKUP($A12&amp;"."&amp;$C12,UncollectibleLookup,4,FALSE)),0,'Corrected With Uncollectible'!EF12-'Module C Initial'!EF12),'Corrected With Uncollectible'!EF12-'Module C Initial'!EF12)</f>
        <v>0</v>
      </c>
      <c r="AO12" s="32">
        <f t="shared" ca="1" si="7"/>
        <v>110.34000000000106</v>
      </c>
      <c r="AP12" s="32">
        <f t="shared" ca="1" si="4"/>
        <v>0</v>
      </c>
      <c r="AQ12" s="32">
        <f t="shared" ca="1" si="4"/>
        <v>30.909999999999979</v>
      </c>
      <c r="AR12" s="32">
        <f t="shared" ca="1" si="4"/>
        <v>85.89000000000047</v>
      </c>
      <c r="AS12" s="32">
        <f t="shared" ca="1" si="4"/>
        <v>108.64999999999935</v>
      </c>
      <c r="AT12" s="32">
        <f t="shared" ca="1" si="4"/>
        <v>147.26999999999828</v>
      </c>
      <c r="AU12" s="32">
        <f t="shared" ca="1" si="4"/>
        <v>233.00999999999954</v>
      </c>
      <c r="AV12" s="32">
        <f t="shared" ca="1" si="4"/>
        <v>171.83000000000118</v>
      </c>
      <c r="AW12" s="32">
        <f t="shared" ca="1" si="4"/>
        <v>74.249999999999147</v>
      </c>
      <c r="AX12" s="32">
        <f t="shared" ca="1" si="4"/>
        <v>32.380000000000194</v>
      </c>
      <c r="AY12" s="32">
        <f t="shared" ca="1" si="4"/>
        <v>140.02000000000078</v>
      </c>
      <c r="AZ12" s="32">
        <f t="shared" ca="1" si="4"/>
        <v>0</v>
      </c>
      <c r="BA12" s="55">
        <f t="shared" ca="1" si="8"/>
        <v>0.87</v>
      </c>
      <c r="BB12" s="55">
        <f t="shared" ca="1" si="5"/>
        <v>0</v>
      </c>
      <c r="BC12" s="55">
        <f t="shared" ca="1" si="5"/>
        <v>0.25</v>
      </c>
      <c r="BD12" s="55">
        <f t="shared" ca="1" si="5"/>
        <v>0.69</v>
      </c>
      <c r="BE12" s="55">
        <f t="shared" ca="1" si="5"/>
        <v>0.87</v>
      </c>
      <c r="BF12" s="55">
        <f t="shared" ca="1" si="5"/>
        <v>1.19</v>
      </c>
      <c r="BG12" s="55">
        <f t="shared" ca="1" si="5"/>
        <v>1.88</v>
      </c>
      <c r="BH12" s="55">
        <f t="shared" ca="1" si="5"/>
        <v>1.39</v>
      </c>
      <c r="BI12" s="55">
        <f t="shared" ca="1" si="5"/>
        <v>0.6</v>
      </c>
      <c r="BJ12" s="55">
        <f t="shared" ca="1" si="5"/>
        <v>0.26</v>
      </c>
      <c r="BK12" s="55">
        <f t="shared" ca="1" si="5"/>
        <v>1.1499999999999999</v>
      </c>
      <c r="BL12" s="55">
        <f t="shared" ca="1" si="5"/>
        <v>0</v>
      </c>
      <c r="BM12" s="32">
        <f t="shared" ca="1" si="9"/>
        <v>111.21000000000106</v>
      </c>
      <c r="BN12" s="32">
        <f t="shared" ca="1" si="6"/>
        <v>0</v>
      </c>
      <c r="BO12" s="32">
        <f t="shared" ca="1" si="6"/>
        <v>31.159999999999979</v>
      </c>
      <c r="BP12" s="32">
        <f t="shared" ca="1" si="6"/>
        <v>86.580000000000467</v>
      </c>
      <c r="BQ12" s="32">
        <f t="shared" ca="1" si="6"/>
        <v>109.51999999999936</v>
      </c>
      <c r="BR12" s="32">
        <f t="shared" ca="1" si="6"/>
        <v>148.45999999999827</v>
      </c>
      <c r="BS12" s="32">
        <f t="shared" ca="1" si="6"/>
        <v>234.88999999999953</v>
      </c>
      <c r="BT12" s="32">
        <f t="shared" ca="1" si="6"/>
        <v>173.22000000000116</v>
      </c>
      <c r="BU12" s="32">
        <f t="shared" ca="1" si="6"/>
        <v>74.849999999999142</v>
      </c>
      <c r="BV12" s="32">
        <f t="shared" ca="1" si="6"/>
        <v>32.640000000000192</v>
      </c>
      <c r="BW12" s="32">
        <f t="shared" ca="1" si="6"/>
        <v>141.17000000000078</v>
      </c>
      <c r="BX12" s="32">
        <f t="shared" ca="1" si="6"/>
        <v>0</v>
      </c>
    </row>
    <row r="13" spans="1:76">
      <c r="A13" t="s">
        <v>444</v>
      </c>
      <c r="B13" s="1" t="s">
        <v>506</v>
      </c>
      <c r="C13" t="str">
        <f t="shared" ca="1" si="2"/>
        <v>341S025</v>
      </c>
      <c r="D13" t="str">
        <f t="shared" ca="1" si="3"/>
        <v>Syncrude Industrial System DOS</v>
      </c>
      <c r="E13" s="31">
        <f ca="1">IFERROR(IF(AND($A13=VLOOKUP($A13&amp;"."&amp;$C13,UncollectibleLookup,2,FALSE),$C13=VLOOKUP($A13&amp;"."&amp;$C13,UncollectibleLookup,4,FALSE)),0,'Corrected With Uncollectible'!CW13-'Module C Initial'!CW13),'Corrected With Uncollectible'!CW13-'Module C Initial'!CW13)</f>
        <v>0</v>
      </c>
      <c r="F13" s="31">
        <f ca="1">IFERROR(IF(AND($A13=VLOOKUP($A13&amp;"."&amp;$C13,UncollectibleLookup,2,FALSE),$C13=VLOOKUP($A13&amp;"."&amp;$C13,UncollectibleLookup,4,FALSE)),0,'Corrected With Uncollectible'!CX13-'Module C Initial'!CX13),'Corrected With Uncollectible'!CX13-'Module C Initial'!CX13)</f>
        <v>0</v>
      </c>
      <c r="G13" s="31">
        <f ca="1">IFERROR(IF(AND($A13=VLOOKUP($A13&amp;"."&amp;$C13,UncollectibleLookup,2,FALSE),$C13=VLOOKUP($A13&amp;"."&amp;$C13,UncollectibleLookup,4,FALSE)),0,'Corrected With Uncollectible'!CY13-'Module C Initial'!CY13),'Corrected With Uncollectible'!CY13-'Module C Initial'!CY13)</f>
        <v>7.8100000000000591</v>
      </c>
      <c r="H13" s="31">
        <f ca="1">IFERROR(IF(AND($A13=VLOOKUP($A13&amp;"."&amp;$C13,UncollectibleLookup,2,FALSE),$C13=VLOOKUP($A13&amp;"."&amp;$C13,UncollectibleLookup,4,FALSE)),0,'Corrected With Uncollectible'!CZ13-'Module C Initial'!CZ13),'Corrected With Uncollectible'!CZ13-'Module C Initial'!CZ13)</f>
        <v>3.3899999999999864</v>
      </c>
      <c r="I13" s="31">
        <f ca="1">IFERROR(IF(AND($A13=VLOOKUP($A13&amp;"."&amp;$C13,UncollectibleLookup,2,FALSE),$C13=VLOOKUP($A13&amp;"."&amp;$C13,UncollectibleLookup,4,FALSE)),0,'Corrected With Uncollectible'!DA13-'Module C Initial'!DA13),'Corrected With Uncollectible'!DA13-'Module C Initial'!DA13)</f>
        <v>87.550000000000182</v>
      </c>
      <c r="J13" s="31">
        <f ca="1">IFERROR(IF(AND($A13=VLOOKUP($A13&amp;"."&amp;$C13,UncollectibleLookup,2,FALSE),$C13=VLOOKUP($A13&amp;"."&amp;$C13,UncollectibleLookup,4,FALSE)),0,'Corrected With Uncollectible'!DB13-'Module C Initial'!DB13),'Corrected With Uncollectible'!DB13-'Module C Initial'!DB13)</f>
        <v>221.5099999999984</v>
      </c>
      <c r="K13" s="31">
        <f ca="1">IFERROR(IF(AND($A13=VLOOKUP($A13&amp;"."&amp;$C13,UncollectibleLookup,2,FALSE),$C13=VLOOKUP($A13&amp;"."&amp;$C13,UncollectibleLookup,4,FALSE)),0,'Corrected With Uncollectible'!DC13-'Module C Initial'!DC13),'Corrected With Uncollectible'!DC13-'Module C Initial'!DC13)</f>
        <v>59.0600000000004</v>
      </c>
      <c r="L13" s="31">
        <f ca="1">IFERROR(IF(AND($A13=VLOOKUP($A13&amp;"."&amp;$C13,UncollectibleLookup,2,FALSE),$C13=VLOOKUP($A13&amp;"."&amp;$C13,UncollectibleLookup,4,FALSE)),0,'Corrected With Uncollectible'!DD13-'Module C Initial'!DD13),'Corrected With Uncollectible'!DD13-'Module C Initial'!DD13)</f>
        <v>140.02000000000044</v>
      </c>
      <c r="M13" s="31">
        <f ca="1">IFERROR(IF(AND($A13=VLOOKUP($A13&amp;"."&amp;$C13,UncollectibleLookup,2,FALSE),$C13=VLOOKUP($A13&amp;"."&amp;$C13,UncollectibleLookup,4,FALSE)),0,'Corrected With Uncollectible'!DE13-'Module C Initial'!DE13),'Corrected With Uncollectible'!DE13-'Module C Initial'!DE13)</f>
        <v>4.839999999999975</v>
      </c>
      <c r="N13" s="31">
        <f ca="1">IFERROR(IF(AND($A13=VLOOKUP($A13&amp;"."&amp;$C13,UncollectibleLookup,2,FALSE),$C13=VLOOKUP($A13&amp;"."&amp;$C13,UncollectibleLookup,4,FALSE)),0,'Corrected With Uncollectible'!DF13-'Module C Initial'!DF13),'Corrected With Uncollectible'!DF13-'Module C Initial'!DF13)</f>
        <v>0</v>
      </c>
      <c r="O13" s="31">
        <f ca="1">IFERROR(IF(AND($A13=VLOOKUP($A13&amp;"."&amp;$C13,UncollectibleLookup,2,FALSE),$C13=VLOOKUP($A13&amp;"."&amp;$C13,UncollectibleLookup,4,FALSE)),0,'Corrected With Uncollectible'!DG13-'Module C Initial'!DG13),'Corrected With Uncollectible'!DG13-'Module C Initial'!DG13)</f>
        <v>0</v>
      </c>
      <c r="P13" s="31">
        <f ca="1">IFERROR(IF(AND($A13=VLOOKUP($A13&amp;"."&amp;$C13,UncollectibleLookup,2,FALSE),$C13=VLOOKUP($A13&amp;"."&amp;$C13,UncollectibleLookup,4,FALSE)),0,'Corrected With Uncollectible'!DH13-'Module C Initial'!DH13),'Corrected With Uncollectible'!DH13-'Module C Initial'!DH13)</f>
        <v>0.39999999999999858</v>
      </c>
      <c r="Q13" s="32">
        <f ca="1">IFERROR(IF(AND($A13=VLOOKUP($A13&amp;"."&amp;$C13,UncollectibleLookup,2,FALSE),$C13=VLOOKUP($A13&amp;"."&amp;$C13,UncollectibleLookup,4,FALSE)),0,'Corrected With Uncollectible'!DI13-'Module C Initial'!DI13),'Corrected With Uncollectible'!DI13-'Module C Initial'!DI13)</f>
        <v>0</v>
      </c>
      <c r="R13" s="32">
        <f ca="1">IFERROR(IF(AND($A13=VLOOKUP($A13&amp;"."&amp;$C13,UncollectibleLookup,2,FALSE),$C13=VLOOKUP($A13&amp;"."&amp;$C13,UncollectibleLookup,4,FALSE)),0,'Corrected With Uncollectible'!DJ13-'Module C Initial'!DJ13),'Corrected With Uncollectible'!DJ13-'Module C Initial'!DJ13)</f>
        <v>0</v>
      </c>
      <c r="S13" s="32">
        <f ca="1">IFERROR(IF(AND($A13=VLOOKUP($A13&amp;"."&amp;$C13,UncollectibleLookup,2,FALSE),$C13=VLOOKUP($A13&amp;"."&amp;$C13,UncollectibleLookup,4,FALSE)),0,'Corrected With Uncollectible'!DK13-'Module C Initial'!DK13),'Corrected With Uncollectible'!DK13-'Module C Initial'!DK13)</f>
        <v>0.39000000000000012</v>
      </c>
      <c r="T13" s="32">
        <f ca="1">IFERROR(IF(AND($A13=VLOOKUP($A13&amp;"."&amp;$C13,UncollectibleLookup,2,FALSE),$C13=VLOOKUP($A13&amp;"."&amp;$C13,UncollectibleLookup,4,FALSE)),0,'Corrected With Uncollectible'!DL13-'Module C Initial'!DL13),'Corrected With Uncollectible'!DL13-'Module C Initial'!DL13)</f>
        <v>0.16999999999999993</v>
      </c>
      <c r="U13" s="32">
        <f ca="1">IFERROR(IF(AND($A13=VLOOKUP($A13&amp;"."&amp;$C13,UncollectibleLookup,2,FALSE),$C13=VLOOKUP($A13&amp;"."&amp;$C13,UncollectibleLookup,4,FALSE)),0,'Corrected With Uncollectible'!DM13-'Module C Initial'!DM13),'Corrected With Uncollectible'!DM13-'Module C Initial'!DM13)</f>
        <v>4.3799999999999955</v>
      </c>
      <c r="V13" s="32">
        <f ca="1">IFERROR(IF(AND($A13=VLOOKUP($A13&amp;"."&amp;$C13,UncollectibleLookup,2,FALSE),$C13=VLOOKUP($A13&amp;"."&amp;$C13,UncollectibleLookup,4,FALSE)),0,'Corrected With Uncollectible'!DN13-'Module C Initial'!DN13),'Corrected With Uncollectible'!DN13-'Module C Initial'!DN13)</f>
        <v>11.079999999999984</v>
      </c>
      <c r="W13" s="32">
        <f ca="1">IFERROR(IF(AND($A13=VLOOKUP($A13&amp;"."&amp;$C13,UncollectibleLookup,2,FALSE),$C13=VLOOKUP($A13&amp;"."&amp;$C13,UncollectibleLookup,4,FALSE)),0,'Corrected With Uncollectible'!DO13-'Module C Initial'!DO13),'Corrected With Uncollectible'!DO13-'Module C Initial'!DO13)</f>
        <v>2.9600000000000009</v>
      </c>
      <c r="X13" s="32">
        <f ca="1">IFERROR(IF(AND($A13=VLOOKUP($A13&amp;"."&amp;$C13,UncollectibleLookup,2,FALSE),$C13=VLOOKUP($A13&amp;"."&amp;$C13,UncollectibleLookup,4,FALSE)),0,'Corrected With Uncollectible'!DP13-'Module C Initial'!DP13),'Corrected With Uncollectible'!DP13-'Module C Initial'!DP13)</f>
        <v>7</v>
      </c>
      <c r="Y13" s="32">
        <f ca="1">IFERROR(IF(AND($A13=VLOOKUP($A13&amp;"."&amp;$C13,UncollectibleLookup,2,FALSE),$C13=VLOOKUP($A13&amp;"."&amp;$C13,UncollectibleLookup,4,FALSE)),0,'Corrected With Uncollectible'!DQ13-'Module C Initial'!DQ13),'Corrected With Uncollectible'!DQ13-'Module C Initial'!DQ13)</f>
        <v>0.24000000000000021</v>
      </c>
      <c r="Z13" s="32">
        <f ca="1">IFERROR(IF(AND($A13=VLOOKUP($A13&amp;"."&amp;$C13,UncollectibleLookup,2,FALSE),$C13=VLOOKUP($A13&amp;"."&amp;$C13,UncollectibleLookup,4,FALSE)),0,'Corrected With Uncollectible'!DR13-'Module C Initial'!DR13),'Corrected With Uncollectible'!DR13-'Module C Initial'!DR13)</f>
        <v>0</v>
      </c>
      <c r="AA13" s="32">
        <f ca="1">IFERROR(IF(AND($A13=VLOOKUP($A13&amp;"."&amp;$C13,UncollectibleLookup,2,FALSE),$C13=VLOOKUP($A13&amp;"."&amp;$C13,UncollectibleLookup,4,FALSE)),0,'Corrected With Uncollectible'!DS13-'Module C Initial'!DS13),'Corrected With Uncollectible'!DS13-'Module C Initial'!DS13)</f>
        <v>0</v>
      </c>
      <c r="AB13" s="32">
        <f ca="1">IFERROR(IF(AND($A13=VLOOKUP($A13&amp;"."&amp;$C13,UncollectibleLookup,2,FALSE),$C13=VLOOKUP($A13&amp;"."&amp;$C13,UncollectibleLookup,4,FALSE)),0,'Corrected With Uncollectible'!DT13-'Module C Initial'!DT13),'Corrected With Uncollectible'!DT13-'Module C Initial'!DT13)</f>
        <v>2.0000000000000018E-2</v>
      </c>
      <c r="AC13" s="31">
        <f ca="1">IFERROR(IF(AND($A13=VLOOKUP($A13&amp;"."&amp;$C13,UncollectibleLookup,2,FALSE),$C13=VLOOKUP($A13&amp;"."&amp;$C13,UncollectibleLookup,4,FALSE)),0,'Corrected With Uncollectible'!DU13-'Module C Initial'!DU13),'Corrected With Uncollectible'!DU13-'Module C Initial'!DU13)</f>
        <v>0</v>
      </c>
      <c r="AD13" s="31">
        <f ca="1">IFERROR(IF(AND($A13=VLOOKUP($A13&amp;"."&amp;$C13,UncollectibleLookup,2,FALSE),$C13=VLOOKUP($A13&amp;"."&amp;$C13,UncollectibleLookup,4,FALSE)),0,'Corrected With Uncollectible'!DV13-'Module C Initial'!DV13),'Corrected With Uncollectible'!DV13-'Module C Initial'!DV13)</f>
        <v>0</v>
      </c>
      <c r="AE13" s="31">
        <f ca="1">IFERROR(IF(AND($A13=VLOOKUP($A13&amp;"."&amp;$C13,UncollectibleLookup,2,FALSE),$C13=VLOOKUP($A13&amp;"."&amp;$C13,UncollectibleLookup,4,FALSE)),0,'Corrected With Uncollectible'!DW13-'Module C Initial'!DW13),'Corrected With Uncollectible'!DW13-'Module C Initial'!DW13)</f>
        <v>3.2799999999999976</v>
      </c>
      <c r="AF13" s="31">
        <f ca="1">IFERROR(IF(AND($A13=VLOOKUP($A13&amp;"."&amp;$C13,UncollectibleLookup,2,FALSE),$C13=VLOOKUP($A13&amp;"."&amp;$C13,UncollectibleLookup,4,FALSE)),0,'Corrected With Uncollectible'!DX13-'Module C Initial'!DX13),'Corrected With Uncollectible'!DX13-'Module C Initial'!DX13)</f>
        <v>1.4100000000000001</v>
      </c>
      <c r="AG13" s="31">
        <f ca="1">IFERROR(IF(AND($A13=VLOOKUP($A13&amp;"."&amp;$C13,UncollectibleLookup,2,FALSE),$C13=VLOOKUP($A13&amp;"."&amp;$C13,UncollectibleLookup,4,FALSE)),0,'Corrected With Uncollectible'!DY13-'Module C Initial'!DY13),'Corrected With Uncollectible'!DY13-'Module C Initial'!DY13)</f>
        <v>35.940000000000055</v>
      </c>
      <c r="AH13" s="31">
        <f ca="1">IFERROR(IF(AND($A13=VLOOKUP($A13&amp;"."&amp;$C13,UncollectibleLookup,2,FALSE),$C13=VLOOKUP($A13&amp;"."&amp;$C13,UncollectibleLookup,4,FALSE)),0,'Corrected With Uncollectible'!DZ13-'Module C Initial'!DZ13),'Corrected With Uncollectible'!DZ13-'Module C Initial'!DZ13)</f>
        <v>89.810000000000173</v>
      </c>
      <c r="AI13" s="31">
        <f ca="1">IFERROR(IF(AND($A13=VLOOKUP($A13&amp;"."&amp;$C13,UncollectibleLookup,2,FALSE),$C13=VLOOKUP($A13&amp;"."&amp;$C13,UncollectibleLookup,4,FALSE)),0,'Corrected With Uncollectible'!EA13-'Module C Initial'!EA13),'Corrected With Uncollectible'!EA13-'Module C Initial'!EA13)</f>
        <v>23.649999999999977</v>
      </c>
      <c r="AJ13" s="31">
        <f ca="1">IFERROR(IF(AND($A13=VLOOKUP($A13&amp;"."&amp;$C13,UncollectibleLookup,2,FALSE),$C13=VLOOKUP($A13&amp;"."&amp;$C13,UncollectibleLookup,4,FALSE)),0,'Corrected With Uncollectible'!EB13-'Module C Initial'!EB13),'Corrected With Uncollectible'!EB13-'Module C Initial'!EB13)</f>
        <v>55.339999999999918</v>
      </c>
      <c r="AK13" s="31">
        <f ca="1">IFERROR(IF(AND($A13=VLOOKUP($A13&amp;"."&amp;$C13,UncollectibleLookup,2,FALSE),$C13=VLOOKUP($A13&amp;"."&amp;$C13,UncollectibleLookup,4,FALSE)),0,'Corrected With Uncollectible'!EC13-'Module C Initial'!EC13),'Corrected With Uncollectible'!EC13-'Module C Initial'!EC13)</f>
        <v>1.8900000000000006</v>
      </c>
      <c r="AL13" s="31">
        <f ca="1">IFERROR(IF(AND($A13=VLOOKUP($A13&amp;"."&amp;$C13,UncollectibleLookup,2,FALSE),$C13=VLOOKUP($A13&amp;"."&amp;$C13,UncollectibleLookup,4,FALSE)),0,'Corrected With Uncollectible'!ED13-'Module C Initial'!ED13),'Corrected With Uncollectible'!ED13-'Module C Initial'!ED13)</f>
        <v>0</v>
      </c>
      <c r="AM13" s="31">
        <f ca="1">IFERROR(IF(AND($A13=VLOOKUP($A13&amp;"."&amp;$C13,UncollectibleLookup,2,FALSE),$C13=VLOOKUP($A13&amp;"."&amp;$C13,UncollectibleLookup,4,FALSE)),0,'Corrected With Uncollectible'!EE13-'Module C Initial'!EE13),'Corrected With Uncollectible'!EE13-'Module C Initial'!EE13)</f>
        <v>0</v>
      </c>
      <c r="AN13" s="31">
        <f ca="1">IFERROR(IF(AND($A13=VLOOKUP($A13&amp;"."&amp;$C13,UncollectibleLookup,2,FALSE),$C13=VLOOKUP($A13&amp;"."&amp;$C13,UncollectibleLookup,4,FALSE)),0,'Corrected With Uncollectible'!EF13-'Module C Initial'!EF13),'Corrected With Uncollectible'!EF13-'Module C Initial'!EF13)</f>
        <v>0.14999999999999991</v>
      </c>
      <c r="AO13" s="32">
        <f t="shared" ca="1" si="7"/>
        <v>0</v>
      </c>
      <c r="AP13" s="32">
        <f t="shared" ca="1" si="4"/>
        <v>0</v>
      </c>
      <c r="AQ13" s="32">
        <f t="shared" ca="1" si="4"/>
        <v>11.480000000000057</v>
      </c>
      <c r="AR13" s="32">
        <f t="shared" ca="1" si="4"/>
        <v>4.9699999999999864</v>
      </c>
      <c r="AS13" s="32">
        <f t="shared" ca="1" si="4"/>
        <v>127.87000000000023</v>
      </c>
      <c r="AT13" s="32">
        <f t="shared" ca="1" si="4"/>
        <v>322.39999999999856</v>
      </c>
      <c r="AU13" s="32">
        <f t="shared" ca="1" si="4"/>
        <v>85.670000000000385</v>
      </c>
      <c r="AV13" s="32">
        <f t="shared" ca="1" si="4"/>
        <v>202.36000000000035</v>
      </c>
      <c r="AW13" s="32">
        <f t="shared" ca="1" si="4"/>
        <v>6.9699999999999758</v>
      </c>
      <c r="AX13" s="32">
        <f t="shared" ca="1" si="4"/>
        <v>0</v>
      </c>
      <c r="AY13" s="32">
        <f t="shared" ca="1" si="4"/>
        <v>0</v>
      </c>
      <c r="AZ13" s="32">
        <f t="shared" ca="1" si="4"/>
        <v>0.56999999999999851</v>
      </c>
      <c r="BA13" s="55">
        <f t="shared" ca="1" si="8"/>
        <v>0</v>
      </c>
      <c r="BB13" s="55">
        <f t="shared" ca="1" si="5"/>
        <v>0</v>
      </c>
      <c r="BC13" s="55">
        <f t="shared" ca="1" si="5"/>
        <v>0.09</v>
      </c>
      <c r="BD13" s="55">
        <f t="shared" ca="1" si="5"/>
        <v>0.04</v>
      </c>
      <c r="BE13" s="55">
        <f t="shared" ca="1" si="5"/>
        <v>1.03</v>
      </c>
      <c r="BF13" s="55">
        <f t="shared" ca="1" si="5"/>
        <v>2.59</v>
      </c>
      <c r="BG13" s="55">
        <f t="shared" ca="1" si="5"/>
        <v>0.69</v>
      </c>
      <c r="BH13" s="55">
        <f t="shared" ca="1" si="5"/>
        <v>1.64</v>
      </c>
      <c r="BI13" s="55">
        <f t="shared" ca="1" si="5"/>
        <v>0.06</v>
      </c>
      <c r="BJ13" s="55">
        <f t="shared" ca="1" si="5"/>
        <v>0</v>
      </c>
      <c r="BK13" s="55">
        <f t="shared" ca="1" si="5"/>
        <v>0</v>
      </c>
      <c r="BL13" s="55">
        <f t="shared" ca="1" si="5"/>
        <v>0</v>
      </c>
      <c r="BM13" s="32">
        <f t="shared" ca="1" si="9"/>
        <v>0</v>
      </c>
      <c r="BN13" s="32">
        <f t="shared" ca="1" si="6"/>
        <v>0</v>
      </c>
      <c r="BO13" s="32">
        <f t="shared" ca="1" si="6"/>
        <v>11.570000000000057</v>
      </c>
      <c r="BP13" s="32">
        <f t="shared" ca="1" si="6"/>
        <v>5.0099999999999865</v>
      </c>
      <c r="BQ13" s="32">
        <f t="shared" ca="1" si="6"/>
        <v>128.90000000000023</v>
      </c>
      <c r="BR13" s="32">
        <f t="shared" ca="1" si="6"/>
        <v>324.98999999999853</v>
      </c>
      <c r="BS13" s="32">
        <f t="shared" ca="1" si="6"/>
        <v>86.360000000000383</v>
      </c>
      <c r="BT13" s="32">
        <f t="shared" ca="1" si="6"/>
        <v>204.00000000000034</v>
      </c>
      <c r="BU13" s="32">
        <f t="shared" ca="1" si="6"/>
        <v>7.0299999999999754</v>
      </c>
      <c r="BV13" s="32">
        <f t="shared" ca="1" si="6"/>
        <v>0</v>
      </c>
      <c r="BW13" s="32">
        <f t="shared" ca="1" si="6"/>
        <v>0</v>
      </c>
      <c r="BX13" s="32">
        <f t="shared" ca="1" si="6"/>
        <v>0.56999999999999851</v>
      </c>
    </row>
    <row r="14" spans="1:76">
      <c r="A14" t="s">
        <v>535</v>
      </c>
      <c r="B14" s="1" t="s">
        <v>536</v>
      </c>
      <c r="C14" t="str">
        <f t="shared" ca="1" si="2"/>
        <v>BCHIMP</v>
      </c>
      <c r="D14" t="str">
        <f t="shared" ca="1" si="3"/>
        <v>Alberta-BC Intertie - Import</v>
      </c>
      <c r="E14" s="31">
        <f ca="1">IFERROR(IF(AND($A14=VLOOKUP($A14&amp;"."&amp;$C14,UncollectibleLookup,2,FALSE),$C14=VLOOKUP($A14&amp;"."&amp;$C14,UncollectibleLookup,4,FALSE)),0,'Corrected With Uncollectible'!CW14-'Module C Initial'!CW14),'Corrected With Uncollectible'!CW14-'Module C Initial'!CW14)</f>
        <v>0</v>
      </c>
      <c r="F14" s="31">
        <f ca="1">IFERROR(IF(AND($A14=VLOOKUP($A14&amp;"."&amp;$C14,UncollectibleLookup,2,FALSE),$C14=VLOOKUP($A14&amp;"."&amp;$C14,UncollectibleLookup,4,FALSE)),0,'Corrected With Uncollectible'!CX14-'Module C Initial'!CX14),'Corrected With Uncollectible'!CX14-'Module C Initial'!CX14)</f>
        <v>0</v>
      </c>
      <c r="G14" s="31">
        <f ca="1">IFERROR(IF(AND($A14=VLOOKUP($A14&amp;"."&amp;$C14,UncollectibleLookup,2,FALSE),$C14=VLOOKUP($A14&amp;"."&amp;$C14,UncollectibleLookup,4,FALSE)),0,'Corrected With Uncollectible'!CY14-'Module C Initial'!CY14),'Corrected With Uncollectible'!CY14-'Module C Initial'!CY14)</f>
        <v>0</v>
      </c>
      <c r="H14" s="31">
        <f ca="1">IFERROR(IF(AND($A14=VLOOKUP($A14&amp;"."&amp;$C14,UncollectibleLookup,2,FALSE),$C14=VLOOKUP($A14&amp;"."&amp;$C14,UncollectibleLookup,4,FALSE)),0,'Corrected With Uncollectible'!CZ14-'Module C Initial'!CZ14),'Corrected With Uncollectible'!CZ14-'Module C Initial'!CZ14)</f>
        <v>0</v>
      </c>
      <c r="I14" s="31">
        <f ca="1">IFERROR(IF(AND($A14=VLOOKUP($A14&amp;"."&amp;$C14,UncollectibleLookup,2,FALSE),$C14=VLOOKUP($A14&amp;"."&amp;$C14,UncollectibleLookup,4,FALSE)),0,'Corrected With Uncollectible'!DA14-'Module C Initial'!DA14),'Corrected With Uncollectible'!DA14-'Module C Initial'!DA14)</f>
        <v>2.0000000000000018E-2</v>
      </c>
      <c r="J14" s="31">
        <f ca="1">IFERROR(IF(AND($A14=VLOOKUP($A14&amp;"."&amp;$C14,UncollectibleLookup,2,FALSE),$C14=VLOOKUP($A14&amp;"."&amp;$C14,UncollectibleLookup,4,FALSE)),0,'Corrected With Uncollectible'!DB14-'Module C Initial'!DB14),'Corrected With Uncollectible'!DB14-'Module C Initial'!DB14)</f>
        <v>0</v>
      </c>
      <c r="K14" s="31">
        <f ca="1">IFERROR(IF(AND($A14=VLOOKUP($A14&amp;"."&amp;$C14,UncollectibleLookup,2,FALSE),$C14=VLOOKUP($A14&amp;"."&amp;$C14,UncollectibleLookup,4,FALSE)),0,'Corrected With Uncollectible'!DC14-'Module C Initial'!DC14),'Corrected With Uncollectible'!DC14-'Module C Initial'!DC14)</f>
        <v>0</v>
      </c>
      <c r="L14" s="31">
        <f ca="1">IFERROR(IF(AND($A14=VLOOKUP($A14&amp;"."&amp;$C14,UncollectibleLookup,2,FALSE),$C14=VLOOKUP($A14&amp;"."&amp;$C14,UncollectibleLookup,4,FALSE)),0,'Corrected With Uncollectible'!DD14-'Module C Initial'!DD14),'Corrected With Uncollectible'!DD14-'Module C Initial'!DD14)</f>
        <v>0</v>
      </c>
      <c r="M14" s="31">
        <f ca="1">IFERROR(IF(AND($A14=VLOOKUP($A14&amp;"."&amp;$C14,UncollectibleLookup,2,FALSE),$C14=VLOOKUP($A14&amp;"."&amp;$C14,UncollectibleLookup,4,FALSE)),0,'Corrected With Uncollectible'!DE14-'Module C Initial'!DE14),'Corrected With Uncollectible'!DE14-'Module C Initial'!DE14)</f>
        <v>0</v>
      </c>
      <c r="N14" s="31">
        <f ca="1">IFERROR(IF(AND($A14=VLOOKUP($A14&amp;"."&amp;$C14,UncollectibleLookup,2,FALSE),$C14=VLOOKUP($A14&amp;"."&amp;$C14,UncollectibleLookup,4,FALSE)),0,'Corrected With Uncollectible'!DF14-'Module C Initial'!DF14),'Corrected With Uncollectible'!DF14-'Module C Initial'!DF14)</f>
        <v>0</v>
      </c>
      <c r="O14" s="31">
        <f ca="1">IFERROR(IF(AND($A14=VLOOKUP($A14&amp;"."&amp;$C14,UncollectibleLookup,2,FALSE),$C14=VLOOKUP($A14&amp;"."&amp;$C14,UncollectibleLookup,4,FALSE)),0,'Corrected With Uncollectible'!DG14-'Module C Initial'!DG14),'Corrected With Uncollectible'!DG14-'Module C Initial'!DG14)</f>
        <v>0</v>
      </c>
      <c r="P14" s="31">
        <f ca="1">IFERROR(IF(AND($A14=VLOOKUP($A14&amp;"."&amp;$C14,UncollectibleLookup,2,FALSE),$C14=VLOOKUP($A14&amp;"."&amp;$C14,UncollectibleLookup,4,FALSE)),0,'Corrected With Uncollectible'!DH14-'Module C Initial'!DH14),'Corrected With Uncollectible'!DH14-'Module C Initial'!DH14)</f>
        <v>0</v>
      </c>
      <c r="Q14" s="32">
        <f ca="1">IFERROR(IF(AND($A14=VLOOKUP($A14&amp;"."&amp;$C14,UncollectibleLookup,2,FALSE),$C14=VLOOKUP($A14&amp;"."&amp;$C14,UncollectibleLookup,4,FALSE)),0,'Corrected With Uncollectible'!DI14-'Module C Initial'!DI14),'Corrected With Uncollectible'!DI14-'Module C Initial'!DI14)</f>
        <v>0</v>
      </c>
      <c r="R14" s="32">
        <f ca="1">IFERROR(IF(AND($A14=VLOOKUP($A14&amp;"."&amp;$C14,UncollectibleLookup,2,FALSE),$C14=VLOOKUP($A14&amp;"."&amp;$C14,UncollectibleLookup,4,FALSE)),0,'Corrected With Uncollectible'!DJ14-'Module C Initial'!DJ14),'Corrected With Uncollectible'!DJ14-'Module C Initial'!DJ14)</f>
        <v>0</v>
      </c>
      <c r="S14" s="32">
        <f ca="1">IFERROR(IF(AND($A14=VLOOKUP($A14&amp;"."&amp;$C14,UncollectibleLookup,2,FALSE),$C14=VLOOKUP($A14&amp;"."&amp;$C14,UncollectibleLookup,4,FALSE)),0,'Corrected With Uncollectible'!DK14-'Module C Initial'!DK14),'Corrected With Uncollectible'!DK14-'Module C Initial'!DK14)</f>
        <v>0</v>
      </c>
      <c r="T14" s="32">
        <f ca="1">IFERROR(IF(AND($A14=VLOOKUP($A14&amp;"."&amp;$C14,UncollectibleLookup,2,FALSE),$C14=VLOOKUP($A14&amp;"."&amp;$C14,UncollectibleLookup,4,FALSE)),0,'Corrected With Uncollectible'!DL14-'Module C Initial'!DL14),'Corrected With Uncollectible'!DL14-'Module C Initial'!DL14)</f>
        <v>0</v>
      </c>
      <c r="U14" s="32">
        <f ca="1">IFERROR(IF(AND($A14=VLOOKUP($A14&amp;"."&amp;$C14,UncollectibleLookup,2,FALSE),$C14=VLOOKUP($A14&amp;"."&amp;$C14,UncollectibleLookup,4,FALSE)),0,'Corrected With Uncollectible'!DM14-'Module C Initial'!DM14),'Corrected With Uncollectible'!DM14-'Module C Initial'!DM14)</f>
        <v>0</v>
      </c>
      <c r="V14" s="32">
        <f ca="1">IFERROR(IF(AND($A14=VLOOKUP($A14&amp;"."&amp;$C14,UncollectibleLookup,2,FALSE),$C14=VLOOKUP($A14&amp;"."&amp;$C14,UncollectibleLookup,4,FALSE)),0,'Corrected With Uncollectible'!DN14-'Module C Initial'!DN14),'Corrected With Uncollectible'!DN14-'Module C Initial'!DN14)</f>
        <v>0</v>
      </c>
      <c r="W14" s="32">
        <f ca="1">IFERROR(IF(AND($A14=VLOOKUP($A14&amp;"."&amp;$C14,UncollectibleLookup,2,FALSE),$C14=VLOOKUP($A14&amp;"."&amp;$C14,UncollectibleLookup,4,FALSE)),0,'Corrected With Uncollectible'!DO14-'Module C Initial'!DO14),'Corrected With Uncollectible'!DO14-'Module C Initial'!DO14)</f>
        <v>0</v>
      </c>
      <c r="X14" s="32">
        <f ca="1">IFERROR(IF(AND($A14=VLOOKUP($A14&amp;"."&amp;$C14,UncollectibleLookup,2,FALSE),$C14=VLOOKUP($A14&amp;"."&amp;$C14,UncollectibleLookup,4,FALSE)),0,'Corrected With Uncollectible'!DP14-'Module C Initial'!DP14),'Corrected With Uncollectible'!DP14-'Module C Initial'!DP14)</f>
        <v>0</v>
      </c>
      <c r="Y14" s="32">
        <f ca="1">IFERROR(IF(AND($A14=VLOOKUP($A14&amp;"."&amp;$C14,UncollectibleLookup,2,FALSE),$C14=VLOOKUP($A14&amp;"."&amp;$C14,UncollectibleLookup,4,FALSE)),0,'Corrected With Uncollectible'!DQ14-'Module C Initial'!DQ14),'Corrected With Uncollectible'!DQ14-'Module C Initial'!DQ14)</f>
        <v>0</v>
      </c>
      <c r="Z14" s="32">
        <f ca="1">IFERROR(IF(AND($A14=VLOOKUP($A14&amp;"."&amp;$C14,UncollectibleLookup,2,FALSE),$C14=VLOOKUP($A14&amp;"."&amp;$C14,UncollectibleLookup,4,FALSE)),0,'Corrected With Uncollectible'!DR14-'Module C Initial'!DR14),'Corrected With Uncollectible'!DR14-'Module C Initial'!DR14)</f>
        <v>0</v>
      </c>
      <c r="AA14" s="32">
        <f ca="1">IFERROR(IF(AND($A14=VLOOKUP($A14&amp;"."&amp;$C14,UncollectibleLookup,2,FALSE),$C14=VLOOKUP($A14&amp;"."&amp;$C14,UncollectibleLookup,4,FALSE)),0,'Corrected With Uncollectible'!DS14-'Module C Initial'!DS14),'Corrected With Uncollectible'!DS14-'Module C Initial'!DS14)</f>
        <v>0</v>
      </c>
      <c r="AB14" s="32">
        <f ca="1">IFERROR(IF(AND($A14=VLOOKUP($A14&amp;"."&amp;$C14,UncollectibleLookup,2,FALSE),$C14=VLOOKUP($A14&amp;"."&amp;$C14,UncollectibleLookup,4,FALSE)),0,'Corrected With Uncollectible'!DT14-'Module C Initial'!DT14),'Corrected With Uncollectible'!DT14-'Module C Initial'!DT14)</f>
        <v>0</v>
      </c>
      <c r="AC14" s="31">
        <f ca="1">IFERROR(IF(AND($A14=VLOOKUP($A14&amp;"."&amp;$C14,UncollectibleLookup,2,FALSE),$C14=VLOOKUP($A14&amp;"."&amp;$C14,UncollectibleLookup,4,FALSE)),0,'Corrected With Uncollectible'!DU14-'Module C Initial'!DU14),'Corrected With Uncollectible'!DU14-'Module C Initial'!DU14)</f>
        <v>0</v>
      </c>
      <c r="AD14" s="31">
        <f ca="1">IFERROR(IF(AND($A14=VLOOKUP($A14&amp;"."&amp;$C14,UncollectibleLookup,2,FALSE),$C14=VLOOKUP($A14&amp;"."&amp;$C14,UncollectibleLookup,4,FALSE)),0,'Corrected With Uncollectible'!DV14-'Module C Initial'!DV14),'Corrected With Uncollectible'!DV14-'Module C Initial'!DV14)</f>
        <v>0</v>
      </c>
      <c r="AE14" s="31">
        <f ca="1">IFERROR(IF(AND($A14=VLOOKUP($A14&amp;"."&amp;$C14,UncollectibleLookup,2,FALSE),$C14=VLOOKUP($A14&amp;"."&amp;$C14,UncollectibleLookup,4,FALSE)),0,'Corrected With Uncollectible'!DW14-'Module C Initial'!DW14),'Corrected With Uncollectible'!DW14-'Module C Initial'!DW14)</f>
        <v>0</v>
      </c>
      <c r="AF14" s="31">
        <f ca="1">IFERROR(IF(AND($A14=VLOOKUP($A14&amp;"."&amp;$C14,UncollectibleLookup,2,FALSE),$C14=VLOOKUP($A14&amp;"."&amp;$C14,UncollectibleLookup,4,FALSE)),0,'Corrected With Uncollectible'!DX14-'Module C Initial'!DX14),'Corrected With Uncollectible'!DX14-'Module C Initial'!DX14)</f>
        <v>0</v>
      </c>
      <c r="AG14" s="31">
        <f ca="1">IFERROR(IF(AND($A14=VLOOKUP($A14&amp;"."&amp;$C14,UncollectibleLookup,2,FALSE),$C14=VLOOKUP($A14&amp;"."&amp;$C14,UncollectibleLookup,4,FALSE)),0,'Corrected With Uncollectible'!DY14-'Module C Initial'!DY14),'Corrected With Uncollectible'!DY14-'Module C Initial'!DY14)</f>
        <v>0</v>
      </c>
      <c r="AH14" s="31">
        <f ca="1">IFERROR(IF(AND($A14=VLOOKUP($A14&amp;"."&amp;$C14,UncollectibleLookup,2,FALSE),$C14=VLOOKUP($A14&amp;"."&amp;$C14,UncollectibleLookup,4,FALSE)),0,'Corrected With Uncollectible'!DZ14-'Module C Initial'!DZ14),'Corrected With Uncollectible'!DZ14-'Module C Initial'!DZ14)</f>
        <v>0</v>
      </c>
      <c r="AI14" s="31">
        <f ca="1">IFERROR(IF(AND($A14=VLOOKUP($A14&amp;"."&amp;$C14,UncollectibleLookup,2,FALSE),$C14=VLOOKUP($A14&amp;"."&amp;$C14,UncollectibleLookup,4,FALSE)),0,'Corrected With Uncollectible'!EA14-'Module C Initial'!EA14),'Corrected With Uncollectible'!EA14-'Module C Initial'!EA14)</f>
        <v>0</v>
      </c>
      <c r="AJ14" s="31">
        <f ca="1">IFERROR(IF(AND($A14=VLOOKUP($A14&amp;"."&amp;$C14,UncollectibleLookup,2,FALSE),$C14=VLOOKUP($A14&amp;"."&amp;$C14,UncollectibleLookup,4,FALSE)),0,'Corrected With Uncollectible'!EB14-'Module C Initial'!EB14),'Corrected With Uncollectible'!EB14-'Module C Initial'!EB14)</f>
        <v>0</v>
      </c>
      <c r="AK14" s="31">
        <f ca="1">IFERROR(IF(AND($A14=VLOOKUP($A14&amp;"."&amp;$C14,UncollectibleLookup,2,FALSE),$C14=VLOOKUP($A14&amp;"."&amp;$C14,UncollectibleLookup,4,FALSE)),0,'Corrected With Uncollectible'!EC14-'Module C Initial'!EC14),'Corrected With Uncollectible'!EC14-'Module C Initial'!EC14)</f>
        <v>0</v>
      </c>
      <c r="AL14" s="31">
        <f ca="1">IFERROR(IF(AND($A14=VLOOKUP($A14&amp;"."&amp;$C14,UncollectibleLookup,2,FALSE),$C14=VLOOKUP($A14&amp;"."&amp;$C14,UncollectibleLookup,4,FALSE)),0,'Corrected With Uncollectible'!ED14-'Module C Initial'!ED14),'Corrected With Uncollectible'!ED14-'Module C Initial'!ED14)</f>
        <v>0</v>
      </c>
      <c r="AM14" s="31">
        <f ca="1">IFERROR(IF(AND($A14=VLOOKUP($A14&amp;"."&amp;$C14,UncollectibleLookup,2,FALSE),$C14=VLOOKUP($A14&amp;"."&amp;$C14,UncollectibleLookup,4,FALSE)),0,'Corrected With Uncollectible'!EE14-'Module C Initial'!EE14),'Corrected With Uncollectible'!EE14-'Module C Initial'!EE14)</f>
        <v>0</v>
      </c>
      <c r="AN14" s="31">
        <f ca="1">IFERROR(IF(AND($A14=VLOOKUP($A14&amp;"."&amp;$C14,UncollectibleLookup,2,FALSE),$C14=VLOOKUP($A14&amp;"."&amp;$C14,UncollectibleLookup,4,FALSE)),0,'Corrected With Uncollectible'!EF14-'Module C Initial'!EF14),'Corrected With Uncollectible'!EF14-'Module C Initial'!EF14)</f>
        <v>0</v>
      </c>
      <c r="AO14" s="32">
        <f t="shared" ca="1" si="7"/>
        <v>0</v>
      </c>
      <c r="AP14" s="32">
        <f t="shared" ca="1" si="4"/>
        <v>0</v>
      </c>
      <c r="AQ14" s="32">
        <f t="shared" ca="1" si="4"/>
        <v>0</v>
      </c>
      <c r="AR14" s="32">
        <f t="shared" ca="1" si="4"/>
        <v>0</v>
      </c>
      <c r="AS14" s="32">
        <f t="shared" ca="1" si="4"/>
        <v>2.0000000000000018E-2</v>
      </c>
      <c r="AT14" s="32">
        <f t="shared" ca="1" si="4"/>
        <v>0</v>
      </c>
      <c r="AU14" s="32">
        <f t="shared" ca="1" si="4"/>
        <v>0</v>
      </c>
      <c r="AV14" s="32">
        <f t="shared" ca="1" si="4"/>
        <v>0</v>
      </c>
      <c r="AW14" s="32">
        <f t="shared" ca="1" si="4"/>
        <v>0</v>
      </c>
      <c r="AX14" s="32">
        <f t="shared" ca="1" si="4"/>
        <v>0</v>
      </c>
      <c r="AY14" s="32">
        <f t="shared" ca="1" si="4"/>
        <v>0</v>
      </c>
      <c r="AZ14" s="32">
        <f t="shared" ca="1" si="4"/>
        <v>0</v>
      </c>
      <c r="BA14" s="55">
        <f t="shared" ca="1" si="8"/>
        <v>0</v>
      </c>
      <c r="BB14" s="55">
        <f t="shared" ca="1" si="5"/>
        <v>0</v>
      </c>
      <c r="BC14" s="55">
        <f t="shared" ca="1" si="5"/>
        <v>0</v>
      </c>
      <c r="BD14" s="55">
        <f t="shared" ca="1" si="5"/>
        <v>0</v>
      </c>
      <c r="BE14" s="55">
        <f t="shared" ca="1" si="5"/>
        <v>0</v>
      </c>
      <c r="BF14" s="55">
        <f t="shared" ca="1" si="5"/>
        <v>0</v>
      </c>
      <c r="BG14" s="55">
        <f t="shared" ca="1" si="5"/>
        <v>0</v>
      </c>
      <c r="BH14" s="55">
        <f t="shared" ca="1" si="5"/>
        <v>0</v>
      </c>
      <c r="BI14" s="55">
        <f t="shared" ca="1" si="5"/>
        <v>0</v>
      </c>
      <c r="BJ14" s="55">
        <f t="shared" ca="1" si="5"/>
        <v>0</v>
      </c>
      <c r="BK14" s="55">
        <f t="shared" ca="1" si="5"/>
        <v>0</v>
      </c>
      <c r="BL14" s="55">
        <f t="shared" ca="1" si="5"/>
        <v>0</v>
      </c>
      <c r="BM14" s="32">
        <f t="shared" ca="1" si="9"/>
        <v>0</v>
      </c>
      <c r="BN14" s="32">
        <f t="shared" ca="1" si="6"/>
        <v>0</v>
      </c>
      <c r="BO14" s="32">
        <f t="shared" ca="1" si="6"/>
        <v>0</v>
      </c>
      <c r="BP14" s="32">
        <f t="shared" ca="1" si="6"/>
        <v>0</v>
      </c>
      <c r="BQ14" s="32">
        <f t="shared" ca="1" si="6"/>
        <v>2.0000000000000018E-2</v>
      </c>
      <c r="BR14" s="32">
        <f t="shared" ca="1" si="6"/>
        <v>0</v>
      </c>
      <c r="BS14" s="32">
        <f t="shared" ca="1" si="6"/>
        <v>0</v>
      </c>
      <c r="BT14" s="32">
        <f t="shared" ca="1" si="6"/>
        <v>0</v>
      </c>
      <c r="BU14" s="32">
        <f t="shared" ca="1" si="6"/>
        <v>0</v>
      </c>
      <c r="BV14" s="32">
        <f t="shared" ca="1" si="6"/>
        <v>0</v>
      </c>
      <c r="BW14" s="32">
        <f t="shared" ca="1" si="6"/>
        <v>0</v>
      </c>
      <c r="BX14" s="32">
        <f t="shared" ca="1" si="6"/>
        <v>0</v>
      </c>
    </row>
    <row r="15" spans="1:76">
      <c r="A15" t="s">
        <v>421</v>
      </c>
      <c r="B15" s="1" t="s">
        <v>62</v>
      </c>
      <c r="C15" t="str">
        <f t="shared" ca="1" si="2"/>
        <v>AKE1</v>
      </c>
      <c r="D15" t="str">
        <f t="shared" ca="1" si="3"/>
        <v>McBride Lake Wind Facility</v>
      </c>
      <c r="E15" s="31">
        <f ca="1">IFERROR(IF(AND($A15=VLOOKUP($A15&amp;"."&amp;$C15,UncollectibleLookup,2,FALSE),$C15=VLOOKUP($A15&amp;"."&amp;$C15,UncollectibleLookup,4,FALSE)),0,'Corrected With Uncollectible'!CW15-'Module C Initial'!CW15),'Corrected With Uncollectible'!CW15-'Module C Initial'!CW15)</f>
        <v>11047.629999999997</v>
      </c>
      <c r="F15" s="31">
        <f ca="1">IFERROR(IF(AND($A15=VLOOKUP($A15&amp;"."&amp;$C15,UncollectibleLookup,2,FALSE),$C15=VLOOKUP($A15&amp;"."&amp;$C15,UncollectibleLookup,4,FALSE)),0,'Corrected With Uncollectible'!CX15-'Module C Initial'!CX15),'Corrected With Uncollectible'!CX15-'Module C Initial'!CX15)</f>
        <v>5912.0299999999988</v>
      </c>
      <c r="G15" s="31">
        <f ca="1">IFERROR(IF(AND($A15=VLOOKUP($A15&amp;"."&amp;$C15,UncollectibleLookup,2,FALSE),$C15=VLOOKUP($A15&amp;"."&amp;$C15,UncollectibleLookup,4,FALSE)),0,'Corrected With Uncollectible'!CY15-'Module C Initial'!CY15),'Corrected With Uncollectible'!CY15-'Module C Initial'!CY15)</f>
        <v>10289.970000000001</v>
      </c>
      <c r="H15" s="31">
        <f ca="1">IFERROR(IF(AND($A15=VLOOKUP($A15&amp;"."&amp;$C15,UncollectibleLookup,2,FALSE),$C15=VLOOKUP($A15&amp;"."&amp;$C15,UncollectibleLookup,4,FALSE)),0,'Corrected With Uncollectible'!CZ15-'Module C Initial'!CZ15),'Corrected With Uncollectible'!CZ15-'Module C Initial'!CZ15)</f>
        <v>5538.52</v>
      </c>
      <c r="I15" s="31">
        <f ca="1">IFERROR(IF(AND($A15=VLOOKUP($A15&amp;"."&amp;$C15,UncollectibleLookup,2,FALSE),$C15=VLOOKUP($A15&amp;"."&amp;$C15,UncollectibleLookup,4,FALSE)),0,'Corrected With Uncollectible'!DA15-'Module C Initial'!DA15),'Corrected With Uncollectible'!DA15-'Module C Initial'!DA15)</f>
        <v>3624.510000000002</v>
      </c>
      <c r="J15" s="31">
        <f ca="1">IFERROR(IF(AND($A15=VLOOKUP($A15&amp;"."&amp;$C15,UncollectibleLookup,2,FALSE),$C15=VLOOKUP($A15&amp;"."&amp;$C15,UncollectibleLookup,4,FALSE)),0,'Corrected With Uncollectible'!DB15-'Module C Initial'!DB15),'Corrected With Uncollectible'!DB15-'Module C Initial'!DB15)</f>
        <v>4572.91</v>
      </c>
      <c r="K15" s="31">
        <f ca="1">IFERROR(IF(AND($A15=VLOOKUP($A15&amp;"."&amp;$C15,UncollectibleLookup,2,FALSE),$C15=VLOOKUP($A15&amp;"."&amp;$C15,UncollectibleLookup,4,FALSE)),0,'Corrected With Uncollectible'!DC15-'Module C Initial'!DC15),'Corrected With Uncollectible'!DC15-'Module C Initial'!DC15)</f>
        <v>10191.189999999995</v>
      </c>
      <c r="L15" s="31">
        <f ca="1">IFERROR(IF(AND($A15=VLOOKUP($A15&amp;"."&amp;$C15,UncollectibleLookup,2,FALSE),$C15=VLOOKUP($A15&amp;"."&amp;$C15,UncollectibleLookup,4,FALSE)),0,'Corrected With Uncollectible'!DD15-'Module C Initial'!DD15),'Corrected With Uncollectible'!DD15-'Module C Initial'!DD15)</f>
        <v>3758.3600000000006</v>
      </c>
      <c r="M15" s="31">
        <f ca="1">IFERROR(IF(AND($A15=VLOOKUP($A15&amp;"."&amp;$C15,UncollectibleLookup,2,FALSE),$C15=VLOOKUP($A15&amp;"."&amp;$C15,UncollectibleLookup,4,FALSE)),0,'Corrected With Uncollectible'!DE15-'Module C Initial'!DE15),'Corrected With Uncollectible'!DE15-'Module C Initial'!DE15)</f>
        <v>4276.4100000000035</v>
      </c>
      <c r="N15" s="31">
        <f ca="1">IFERROR(IF(AND($A15=VLOOKUP($A15&amp;"."&amp;$C15,UncollectibleLookup,2,FALSE),$C15=VLOOKUP($A15&amp;"."&amp;$C15,UncollectibleLookup,4,FALSE)),0,'Corrected With Uncollectible'!DF15-'Module C Initial'!DF15),'Corrected With Uncollectible'!DF15-'Module C Initial'!DF15)</f>
        <v>9939.32</v>
      </c>
      <c r="O15" s="31">
        <f ca="1">IFERROR(IF(AND($A15=VLOOKUP($A15&amp;"."&amp;$C15,UncollectibleLookup,2,FALSE),$C15=VLOOKUP($A15&amp;"."&amp;$C15,UncollectibleLookup,4,FALSE)),0,'Corrected With Uncollectible'!DG15-'Module C Initial'!DG15),'Corrected With Uncollectible'!DG15-'Module C Initial'!DG15)</f>
        <v>7524.7599999999984</v>
      </c>
      <c r="P15" s="31">
        <f ca="1">IFERROR(IF(AND($A15=VLOOKUP($A15&amp;"."&amp;$C15,UncollectibleLookup,2,FALSE),$C15=VLOOKUP($A15&amp;"."&amp;$C15,UncollectibleLookup,4,FALSE)),0,'Corrected With Uncollectible'!DH15-'Module C Initial'!DH15),'Corrected With Uncollectible'!DH15-'Module C Initial'!DH15)</f>
        <v>9311.8599999999933</v>
      </c>
      <c r="Q15" s="32">
        <f ca="1">IFERROR(IF(AND($A15=VLOOKUP($A15&amp;"."&amp;$C15,UncollectibleLookup,2,FALSE),$C15=VLOOKUP($A15&amp;"."&amp;$C15,UncollectibleLookup,4,FALSE)),0,'Corrected With Uncollectible'!DI15-'Module C Initial'!DI15),'Corrected With Uncollectible'!DI15-'Module C Initial'!DI15)</f>
        <v>552.38000000000011</v>
      </c>
      <c r="R15" s="32">
        <f ca="1">IFERROR(IF(AND($A15=VLOOKUP($A15&amp;"."&amp;$C15,UncollectibleLookup,2,FALSE),$C15=VLOOKUP($A15&amp;"."&amp;$C15,UncollectibleLookup,4,FALSE)),0,'Corrected With Uncollectible'!DJ15-'Module C Initial'!DJ15),'Corrected With Uncollectible'!DJ15-'Module C Initial'!DJ15)</f>
        <v>295.61000000000013</v>
      </c>
      <c r="S15" s="32">
        <f ca="1">IFERROR(IF(AND($A15=VLOOKUP($A15&amp;"."&amp;$C15,UncollectibleLookup,2,FALSE),$C15=VLOOKUP($A15&amp;"."&amp;$C15,UncollectibleLookup,4,FALSE)),0,'Corrected With Uncollectible'!DK15-'Module C Initial'!DK15),'Corrected With Uncollectible'!DK15-'Module C Initial'!DK15)</f>
        <v>514.5</v>
      </c>
      <c r="T15" s="32">
        <f ca="1">IFERROR(IF(AND($A15=VLOOKUP($A15&amp;"."&amp;$C15,UncollectibleLookup,2,FALSE),$C15=VLOOKUP($A15&amp;"."&amp;$C15,UncollectibleLookup,4,FALSE)),0,'Corrected With Uncollectible'!DL15-'Module C Initial'!DL15),'Corrected With Uncollectible'!DL15-'Module C Initial'!DL15)</f>
        <v>276.91999999999996</v>
      </c>
      <c r="U15" s="32">
        <f ca="1">IFERROR(IF(AND($A15=VLOOKUP($A15&amp;"."&amp;$C15,UncollectibleLookup,2,FALSE),$C15=VLOOKUP($A15&amp;"."&amp;$C15,UncollectibleLookup,4,FALSE)),0,'Corrected With Uncollectible'!DM15-'Module C Initial'!DM15),'Corrected With Uncollectible'!DM15-'Module C Initial'!DM15)</f>
        <v>181.23000000000002</v>
      </c>
      <c r="V15" s="32">
        <f ca="1">IFERROR(IF(AND($A15=VLOOKUP($A15&amp;"."&amp;$C15,UncollectibleLookup,2,FALSE),$C15=VLOOKUP($A15&amp;"."&amp;$C15,UncollectibleLookup,4,FALSE)),0,'Corrected With Uncollectible'!DN15-'Module C Initial'!DN15),'Corrected With Uncollectible'!DN15-'Module C Initial'!DN15)</f>
        <v>228.64999999999986</v>
      </c>
      <c r="W15" s="32">
        <f ca="1">IFERROR(IF(AND($A15=VLOOKUP($A15&amp;"."&amp;$C15,UncollectibleLookup,2,FALSE),$C15=VLOOKUP($A15&amp;"."&amp;$C15,UncollectibleLookup,4,FALSE)),0,'Corrected With Uncollectible'!DO15-'Module C Initial'!DO15),'Corrected With Uncollectible'!DO15-'Module C Initial'!DO15)</f>
        <v>509.56000000000017</v>
      </c>
      <c r="X15" s="32">
        <f ca="1">IFERROR(IF(AND($A15=VLOOKUP($A15&amp;"."&amp;$C15,UncollectibleLookup,2,FALSE),$C15=VLOOKUP($A15&amp;"."&amp;$C15,UncollectibleLookup,4,FALSE)),0,'Corrected With Uncollectible'!DP15-'Module C Initial'!DP15),'Corrected With Uncollectible'!DP15-'Module C Initial'!DP15)</f>
        <v>187.90999999999997</v>
      </c>
      <c r="Y15" s="32">
        <f ca="1">IFERROR(IF(AND($A15=VLOOKUP($A15&amp;"."&amp;$C15,UncollectibleLookup,2,FALSE),$C15=VLOOKUP($A15&amp;"."&amp;$C15,UncollectibleLookup,4,FALSE)),0,'Corrected With Uncollectible'!DQ15-'Module C Initial'!DQ15),'Corrected With Uncollectible'!DQ15-'Module C Initial'!DQ15)</f>
        <v>213.81999999999994</v>
      </c>
      <c r="Z15" s="32">
        <f ca="1">IFERROR(IF(AND($A15=VLOOKUP($A15&amp;"."&amp;$C15,UncollectibleLookup,2,FALSE),$C15=VLOOKUP($A15&amp;"."&amp;$C15,UncollectibleLookup,4,FALSE)),0,'Corrected With Uncollectible'!DR15-'Module C Initial'!DR15),'Corrected With Uncollectible'!DR15-'Module C Initial'!DR15)</f>
        <v>496.96000000000026</v>
      </c>
      <c r="AA15" s="32">
        <f ca="1">IFERROR(IF(AND($A15=VLOOKUP($A15&amp;"."&amp;$C15,UncollectibleLookup,2,FALSE),$C15=VLOOKUP($A15&amp;"."&amp;$C15,UncollectibleLookup,4,FALSE)),0,'Corrected With Uncollectible'!DS15-'Module C Initial'!DS15),'Corrected With Uncollectible'!DS15-'Module C Initial'!DS15)</f>
        <v>376.24</v>
      </c>
      <c r="AB15" s="32">
        <f ca="1">IFERROR(IF(AND($A15=VLOOKUP($A15&amp;"."&amp;$C15,UncollectibleLookup,2,FALSE),$C15=VLOOKUP($A15&amp;"."&amp;$C15,UncollectibleLookup,4,FALSE)),0,'Corrected With Uncollectible'!DT15-'Module C Initial'!DT15),'Corrected With Uncollectible'!DT15-'Module C Initial'!DT15)</f>
        <v>465.59000000000015</v>
      </c>
      <c r="AC15" s="31">
        <f ca="1">IFERROR(IF(AND($A15=VLOOKUP($A15&amp;"."&amp;$C15,UncollectibleLookup,2,FALSE),$C15=VLOOKUP($A15&amp;"."&amp;$C15,UncollectibleLookup,4,FALSE)),0,'Corrected With Uncollectible'!DU15-'Module C Initial'!DU15),'Corrected With Uncollectible'!DU15-'Module C Initial'!DU15)</f>
        <v>4753.3600000000006</v>
      </c>
      <c r="AD15" s="31">
        <f ca="1">IFERROR(IF(AND($A15=VLOOKUP($A15&amp;"."&amp;$C15,UncollectibleLookup,2,FALSE),$C15=VLOOKUP($A15&amp;"."&amp;$C15,UncollectibleLookup,4,FALSE)),0,'Corrected With Uncollectible'!DV15-'Module C Initial'!DV15),'Corrected With Uncollectible'!DV15-'Module C Initial'!DV15)</f>
        <v>2513.58</v>
      </c>
      <c r="AE15" s="31">
        <f ca="1">IFERROR(IF(AND($A15=VLOOKUP($A15&amp;"."&amp;$C15,UncollectibleLookup,2,FALSE),$C15=VLOOKUP($A15&amp;"."&amp;$C15,UncollectibleLookup,4,FALSE)),0,'Corrected With Uncollectible'!DW15-'Module C Initial'!DW15),'Corrected With Uncollectible'!DW15-'Module C Initial'!DW15)</f>
        <v>4327.57</v>
      </c>
      <c r="AF15" s="31">
        <f ca="1">IFERROR(IF(AND($A15=VLOOKUP($A15&amp;"."&amp;$C15,UncollectibleLookup,2,FALSE),$C15=VLOOKUP($A15&amp;"."&amp;$C15,UncollectibleLookup,4,FALSE)),0,'Corrected With Uncollectible'!DX15-'Module C Initial'!DX15),'Corrected With Uncollectible'!DX15-'Module C Initial'!DX15)</f>
        <v>2301.0600000000013</v>
      </c>
      <c r="AG15" s="31">
        <f ca="1">IFERROR(IF(AND($A15=VLOOKUP($A15&amp;"."&amp;$C15,UncollectibleLookup,2,FALSE),$C15=VLOOKUP($A15&amp;"."&amp;$C15,UncollectibleLookup,4,FALSE)),0,'Corrected With Uncollectible'!DY15-'Module C Initial'!DY15),'Corrected With Uncollectible'!DY15-'Module C Initial'!DY15)</f>
        <v>1487.9800000000005</v>
      </c>
      <c r="AH15" s="31">
        <f ca="1">IFERROR(IF(AND($A15=VLOOKUP($A15&amp;"."&amp;$C15,UncollectibleLookup,2,FALSE),$C15=VLOOKUP($A15&amp;"."&amp;$C15,UncollectibleLookup,4,FALSE)),0,'Corrected With Uncollectible'!DZ15-'Module C Initial'!DZ15),'Corrected With Uncollectible'!DZ15-'Module C Initial'!DZ15)</f>
        <v>1854.0300000000007</v>
      </c>
      <c r="AI15" s="31">
        <f ca="1">IFERROR(IF(AND($A15=VLOOKUP($A15&amp;"."&amp;$C15,UncollectibleLookup,2,FALSE),$C15=VLOOKUP($A15&amp;"."&amp;$C15,UncollectibleLookup,4,FALSE)),0,'Corrected With Uncollectible'!EA15-'Module C Initial'!EA15),'Corrected With Uncollectible'!EA15-'Module C Initial'!EA15)</f>
        <v>4081.6499999999996</v>
      </c>
      <c r="AJ15" s="31">
        <f ca="1">IFERROR(IF(AND($A15=VLOOKUP($A15&amp;"."&amp;$C15,UncollectibleLookup,2,FALSE),$C15=VLOOKUP($A15&amp;"."&amp;$C15,UncollectibleLookup,4,FALSE)),0,'Corrected With Uncollectible'!EB15-'Module C Initial'!EB15),'Corrected With Uncollectible'!EB15-'Module C Initial'!EB15)</f>
        <v>1485.2999999999993</v>
      </c>
      <c r="AK15" s="31">
        <f ca="1">IFERROR(IF(AND($A15=VLOOKUP($A15&amp;"."&amp;$C15,UncollectibleLookup,2,FALSE),$C15=VLOOKUP($A15&amp;"."&amp;$C15,UncollectibleLookup,4,FALSE)),0,'Corrected With Uncollectible'!EC15-'Module C Initial'!EC15),'Corrected With Uncollectible'!EC15-'Module C Initial'!EC15)</f>
        <v>1667.33</v>
      </c>
      <c r="AL15" s="31">
        <f ca="1">IFERROR(IF(AND($A15=VLOOKUP($A15&amp;"."&amp;$C15,UncollectibleLookup,2,FALSE),$C15=VLOOKUP($A15&amp;"."&amp;$C15,UncollectibleLookup,4,FALSE)),0,'Corrected With Uncollectible'!ED15-'Module C Initial'!ED15),'Corrected With Uncollectible'!ED15-'Module C Initial'!ED15)</f>
        <v>3824.1900000000023</v>
      </c>
      <c r="AM15" s="31">
        <f ca="1">IFERROR(IF(AND($A15=VLOOKUP($A15&amp;"."&amp;$C15,UncollectibleLookup,2,FALSE),$C15=VLOOKUP($A15&amp;"."&amp;$C15,UncollectibleLookup,4,FALSE)),0,'Corrected With Uncollectible'!EE15-'Module C Initial'!EE15),'Corrected With Uncollectible'!EE15-'Module C Initial'!EE15)</f>
        <v>2855.24</v>
      </c>
      <c r="AN15" s="31">
        <f ca="1">IFERROR(IF(AND($A15=VLOOKUP($A15&amp;"."&amp;$C15,UncollectibleLookup,2,FALSE),$C15=VLOOKUP($A15&amp;"."&amp;$C15,UncollectibleLookup,4,FALSE)),0,'Corrected With Uncollectible'!EF15-'Module C Initial'!EF15),'Corrected With Uncollectible'!EF15-'Module C Initial'!EF15)</f>
        <v>3485.51</v>
      </c>
      <c r="AO15" s="32">
        <f t="shared" ca="1" si="7"/>
        <v>16353.369999999999</v>
      </c>
      <c r="AP15" s="32">
        <f t="shared" ca="1" si="4"/>
        <v>8721.2199999999993</v>
      </c>
      <c r="AQ15" s="32">
        <f t="shared" ca="1" si="4"/>
        <v>15132.04</v>
      </c>
      <c r="AR15" s="32">
        <f t="shared" ca="1" si="4"/>
        <v>8116.5000000000018</v>
      </c>
      <c r="AS15" s="32">
        <f t="shared" ca="1" si="4"/>
        <v>5293.720000000003</v>
      </c>
      <c r="AT15" s="32">
        <f t="shared" ca="1" si="4"/>
        <v>6655.59</v>
      </c>
      <c r="AU15" s="32">
        <f t="shared" ca="1" si="4"/>
        <v>14782.399999999994</v>
      </c>
      <c r="AV15" s="32">
        <f t="shared" ca="1" si="4"/>
        <v>5431.57</v>
      </c>
      <c r="AW15" s="32">
        <f t="shared" ca="1" si="4"/>
        <v>6157.5600000000031</v>
      </c>
      <c r="AX15" s="32">
        <f t="shared" ca="1" si="4"/>
        <v>14260.470000000003</v>
      </c>
      <c r="AY15" s="32">
        <f t="shared" ca="1" si="4"/>
        <v>10756.239999999998</v>
      </c>
      <c r="AZ15" s="32">
        <f t="shared" ca="1" si="4"/>
        <v>13262.959999999994</v>
      </c>
      <c r="BA15" s="55">
        <f t="shared" ca="1" si="8"/>
        <v>129.38999999999999</v>
      </c>
      <c r="BB15" s="55">
        <f t="shared" ca="1" si="5"/>
        <v>69.239999999999995</v>
      </c>
      <c r="BC15" s="55">
        <f t="shared" ca="1" si="5"/>
        <v>120.52</v>
      </c>
      <c r="BD15" s="55">
        <f t="shared" ca="1" si="5"/>
        <v>64.87</v>
      </c>
      <c r="BE15" s="55">
        <f t="shared" ca="1" si="5"/>
        <v>42.45</v>
      </c>
      <c r="BF15" s="55">
        <f t="shared" ca="1" si="5"/>
        <v>53.56</v>
      </c>
      <c r="BG15" s="55">
        <f t="shared" ca="1" si="5"/>
        <v>119.36</v>
      </c>
      <c r="BH15" s="55">
        <f t="shared" ca="1" si="5"/>
        <v>44.02</v>
      </c>
      <c r="BI15" s="55">
        <f t="shared" ca="1" si="5"/>
        <v>50.09</v>
      </c>
      <c r="BJ15" s="55">
        <f t="shared" ca="1" si="5"/>
        <v>116.41</v>
      </c>
      <c r="BK15" s="55">
        <f t="shared" ca="1" si="5"/>
        <v>88.13</v>
      </c>
      <c r="BL15" s="55">
        <f t="shared" ca="1" si="5"/>
        <v>109.06</v>
      </c>
      <c r="BM15" s="32">
        <f t="shared" ca="1" si="9"/>
        <v>16482.759999999998</v>
      </c>
      <c r="BN15" s="32">
        <f t="shared" ca="1" si="6"/>
        <v>8790.4599999999991</v>
      </c>
      <c r="BO15" s="32">
        <f t="shared" ca="1" si="6"/>
        <v>15252.560000000001</v>
      </c>
      <c r="BP15" s="32">
        <f t="shared" ca="1" si="6"/>
        <v>8181.3700000000017</v>
      </c>
      <c r="BQ15" s="32">
        <f t="shared" ca="1" si="6"/>
        <v>5336.1700000000028</v>
      </c>
      <c r="BR15" s="32">
        <f t="shared" ca="1" si="6"/>
        <v>6709.1500000000005</v>
      </c>
      <c r="BS15" s="32">
        <f t="shared" ca="1" si="6"/>
        <v>14901.759999999995</v>
      </c>
      <c r="BT15" s="32">
        <f t="shared" ca="1" si="6"/>
        <v>5475.59</v>
      </c>
      <c r="BU15" s="32">
        <f t="shared" ca="1" si="6"/>
        <v>6207.6500000000033</v>
      </c>
      <c r="BV15" s="32">
        <f t="shared" ca="1" si="6"/>
        <v>14376.880000000003</v>
      </c>
      <c r="BW15" s="32">
        <f t="shared" ca="1" si="6"/>
        <v>10844.369999999997</v>
      </c>
      <c r="BX15" s="32">
        <f t="shared" ca="1" si="6"/>
        <v>13372.019999999993</v>
      </c>
    </row>
    <row r="16" spans="1:76">
      <c r="A16" t="s">
        <v>537</v>
      </c>
      <c r="B16" s="1" t="s">
        <v>291</v>
      </c>
      <c r="C16" t="str">
        <f t="shared" ca="1" si="2"/>
        <v>BCHEXP</v>
      </c>
      <c r="D16" t="str">
        <f t="shared" ca="1" si="3"/>
        <v>Alberta-BC Intertie - Export</v>
      </c>
      <c r="E16" s="31">
        <f ca="1">IFERROR(IF(AND($A16=VLOOKUP($A16&amp;"."&amp;$C16,UncollectibleLookup,2,FALSE),$C16=VLOOKUP($A16&amp;"."&amp;$C16,UncollectibleLookup,4,FALSE)),0,'Corrected With Uncollectible'!CW16-'Module C Initial'!CW16),'Corrected With Uncollectible'!CW16-'Module C Initial'!CW16)</f>
        <v>1.5600000000000023</v>
      </c>
      <c r="F16" s="31">
        <f ca="1">IFERROR(IF(AND($A16=VLOOKUP($A16&amp;"."&amp;$C16,UncollectibleLookup,2,FALSE),$C16=VLOOKUP($A16&amp;"."&amp;$C16,UncollectibleLookup,4,FALSE)),0,'Corrected With Uncollectible'!CX16-'Module C Initial'!CX16),'Corrected With Uncollectible'!CX16-'Module C Initial'!CX16)</f>
        <v>12.149999999999977</v>
      </c>
      <c r="G16" s="31">
        <f ca="1">IFERROR(IF(AND($A16=VLOOKUP($A16&amp;"."&amp;$C16,UncollectibleLookup,2,FALSE),$C16=VLOOKUP($A16&amp;"."&amp;$C16,UncollectibleLookup,4,FALSE)),0,'Corrected With Uncollectible'!CY16-'Module C Initial'!CY16),'Corrected With Uncollectible'!CY16-'Module C Initial'!CY16)</f>
        <v>0.30999999999999872</v>
      </c>
      <c r="H16" s="31">
        <f ca="1">IFERROR(IF(AND($A16=VLOOKUP($A16&amp;"."&amp;$C16,UncollectibleLookup,2,FALSE),$C16=VLOOKUP($A16&amp;"."&amp;$C16,UncollectibleLookup,4,FALSE)),0,'Corrected With Uncollectible'!CZ16-'Module C Initial'!CZ16),'Corrected With Uncollectible'!CZ16-'Module C Initial'!CZ16)</f>
        <v>0.35000000000000142</v>
      </c>
      <c r="I16" s="31">
        <f ca="1">IFERROR(IF(AND($A16=VLOOKUP($A16&amp;"."&amp;$C16,UncollectibleLookup,2,FALSE),$C16=VLOOKUP($A16&amp;"."&amp;$C16,UncollectibleLookup,4,FALSE)),0,'Corrected With Uncollectible'!DA16-'Module C Initial'!DA16),'Corrected With Uncollectible'!DA16-'Module C Initial'!DA16)</f>
        <v>0.32000000000000028</v>
      </c>
      <c r="J16" s="31">
        <f ca="1">IFERROR(IF(AND($A16=VLOOKUP($A16&amp;"."&amp;$C16,UncollectibleLookup,2,FALSE),$C16=VLOOKUP($A16&amp;"."&amp;$C16,UncollectibleLookup,4,FALSE)),0,'Corrected With Uncollectible'!DB16-'Module C Initial'!DB16),'Corrected With Uncollectible'!DB16-'Module C Initial'!DB16)</f>
        <v>1.1400000000000006</v>
      </c>
      <c r="K16" s="31">
        <f ca="1">IFERROR(IF(AND($A16=VLOOKUP($A16&amp;"."&amp;$C16,UncollectibleLookup,2,FALSE),$C16=VLOOKUP($A16&amp;"."&amp;$C16,UncollectibleLookup,4,FALSE)),0,'Corrected With Uncollectible'!DC16-'Module C Initial'!DC16),'Corrected With Uncollectible'!DC16-'Module C Initial'!DC16)</f>
        <v>0.28999999999999915</v>
      </c>
      <c r="L16" s="31">
        <f ca="1">IFERROR(IF(AND($A16=VLOOKUP($A16&amp;"."&amp;$C16,UncollectibleLookup,2,FALSE),$C16=VLOOKUP($A16&amp;"."&amp;$C16,UncollectibleLookup,4,FALSE)),0,'Corrected With Uncollectible'!DD16-'Module C Initial'!DD16),'Corrected With Uncollectible'!DD16-'Module C Initial'!DD16)</f>
        <v>1.5600000000000023</v>
      </c>
      <c r="M16" s="31">
        <f ca="1">IFERROR(IF(AND($A16=VLOOKUP($A16&amp;"."&amp;$C16,UncollectibleLookup,2,FALSE),$C16=VLOOKUP($A16&amp;"."&amp;$C16,UncollectibleLookup,4,FALSE)),0,'Corrected With Uncollectible'!DE16-'Module C Initial'!DE16),'Corrected With Uncollectible'!DE16-'Module C Initial'!DE16)</f>
        <v>9.0399999999999636</v>
      </c>
      <c r="N16" s="31">
        <f ca="1">IFERROR(IF(AND($A16=VLOOKUP($A16&amp;"."&amp;$C16,UncollectibleLookup,2,FALSE),$C16=VLOOKUP($A16&amp;"."&amp;$C16,UncollectibleLookup,4,FALSE)),0,'Corrected With Uncollectible'!DF16-'Module C Initial'!DF16),'Corrected With Uncollectible'!DF16-'Module C Initial'!DF16)</f>
        <v>1.5999999999999943</v>
      </c>
      <c r="O16" s="31">
        <f ca="1">IFERROR(IF(AND($A16=VLOOKUP($A16&amp;"."&amp;$C16,UncollectibleLookup,2,FALSE),$C16=VLOOKUP($A16&amp;"."&amp;$C16,UncollectibleLookup,4,FALSE)),0,'Corrected With Uncollectible'!DG16-'Module C Initial'!DG16),'Corrected With Uncollectible'!DG16-'Module C Initial'!DG16)</f>
        <v>2.3000000000000114</v>
      </c>
      <c r="P16" s="31">
        <f ca="1">IFERROR(IF(AND($A16=VLOOKUP($A16&amp;"."&amp;$C16,UncollectibleLookup,2,FALSE),$C16=VLOOKUP($A16&amp;"."&amp;$C16,UncollectibleLookup,4,FALSE)),0,'Corrected With Uncollectible'!DH16-'Module C Initial'!DH16),'Corrected With Uncollectible'!DH16-'Module C Initial'!DH16)</f>
        <v>0</v>
      </c>
      <c r="Q16" s="32">
        <f ca="1">IFERROR(IF(AND($A16=VLOOKUP($A16&amp;"."&amp;$C16,UncollectibleLookup,2,FALSE),$C16=VLOOKUP($A16&amp;"."&amp;$C16,UncollectibleLookup,4,FALSE)),0,'Corrected With Uncollectible'!DI16-'Module C Initial'!DI16),'Corrected With Uncollectible'!DI16-'Module C Initial'!DI16)</f>
        <v>8.0000000000000071E-2</v>
      </c>
      <c r="R16" s="32">
        <f ca="1">IFERROR(IF(AND($A16=VLOOKUP($A16&amp;"."&amp;$C16,UncollectibleLookup,2,FALSE),$C16=VLOOKUP($A16&amp;"."&amp;$C16,UncollectibleLookup,4,FALSE)),0,'Corrected With Uncollectible'!DJ16-'Module C Initial'!DJ16),'Corrected With Uncollectible'!DJ16-'Module C Initial'!DJ16)</f>
        <v>0.60000000000000142</v>
      </c>
      <c r="S16" s="32">
        <f ca="1">IFERROR(IF(AND($A16=VLOOKUP($A16&amp;"."&amp;$C16,UncollectibleLookup,2,FALSE),$C16=VLOOKUP($A16&amp;"."&amp;$C16,UncollectibleLookup,4,FALSE)),0,'Corrected With Uncollectible'!DK16-'Module C Initial'!DK16),'Corrected With Uncollectible'!DK16-'Module C Initial'!DK16)</f>
        <v>1.0000000000000009E-2</v>
      </c>
      <c r="T16" s="32">
        <f ca="1">IFERROR(IF(AND($A16=VLOOKUP($A16&amp;"."&amp;$C16,UncollectibleLookup,2,FALSE),$C16=VLOOKUP($A16&amp;"."&amp;$C16,UncollectibleLookup,4,FALSE)),0,'Corrected With Uncollectible'!DL16-'Module C Initial'!DL16),'Corrected With Uncollectible'!DL16-'Module C Initial'!DL16)</f>
        <v>2.0000000000000018E-2</v>
      </c>
      <c r="U16" s="32">
        <f ca="1">IFERROR(IF(AND($A16=VLOOKUP($A16&amp;"."&amp;$C16,UncollectibleLookup,2,FALSE),$C16=VLOOKUP($A16&amp;"."&amp;$C16,UncollectibleLookup,4,FALSE)),0,'Corrected With Uncollectible'!DM16-'Module C Initial'!DM16),'Corrected With Uncollectible'!DM16-'Module C Initial'!DM16)</f>
        <v>2.0000000000000018E-2</v>
      </c>
      <c r="V16" s="32">
        <f ca="1">IFERROR(IF(AND($A16=VLOOKUP($A16&amp;"."&amp;$C16,UncollectibleLookup,2,FALSE),$C16=VLOOKUP($A16&amp;"."&amp;$C16,UncollectibleLookup,4,FALSE)),0,'Corrected With Uncollectible'!DN16-'Module C Initial'!DN16),'Corrected With Uncollectible'!DN16-'Module C Initial'!DN16)</f>
        <v>6.0000000000000053E-2</v>
      </c>
      <c r="W16" s="32">
        <f ca="1">IFERROR(IF(AND($A16=VLOOKUP($A16&amp;"."&amp;$C16,UncollectibleLookup,2,FALSE),$C16=VLOOKUP($A16&amp;"."&amp;$C16,UncollectibleLookup,4,FALSE)),0,'Corrected With Uncollectible'!DO16-'Module C Initial'!DO16),'Corrected With Uncollectible'!DO16-'Module C Initial'!DO16)</f>
        <v>1.0000000000000009E-2</v>
      </c>
      <c r="X16" s="32">
        <f ca="1">IFERROR(IF(AND($A16=VLOOKUP($A16&amp;"."&amp;$C16,UncollectibleLookup,2,FALSE),$C16=VLOOKUP($A16&amp;"."&amp;$C16,UncollectibleLookup,4,FALSE)),0,'Corrected With Uncollectible'!DP16-'Module C Initial'!DP16),'Corrected With Uncollectible'!DP16-'Module C Initial'!DP16)</f>
        <v>8.0000000000000071E-2</v>
      </c>
      <c r="Y16" s="32">
        <f ca="1">IFERROR(IF(AND($A16=VLOOKUP($A16&amp;"."&amp;$C16,UncollectibleLookup,2,FALSE),$C16=VLOOKUP($A16&amp;"."&amp;$C16,UncollectibleLookup,4,FALSE)),0,'Corrected With Uncollectible'!DQ16-'Module C Initial'!DQ16),'Corrected With Uncollectible'!DQ16-'Module C Initial'!DQ16)</f>
        <v>0.45000000000000284</v>
      </c>
      <c r="Z16" s="32">
        <f ca="1">IFERROR(IF(AND($A16=VLOOKUP($A16&amp;"."&amp;$C16,UncollectibleLookup,2,FALSE),$C16=VLOOKUP($A16&amp;"."&amp;$C16,UncollectibleLookup,4,FALSE)),0,'Corrected With Uncollectible'!DR16-'Module C Initial'!DR16),'Corrected With Uncollectible'!DR16-'Module C Initial'!DR16)</f>
        <v>8.0000000000000071E-2</v>
      </c>
      <c r="AA16" s="32">
        <f ca="1">IFERROR(IF(AND($A16=VLOOKUP($A16&amp;"."&amp;$C16,UncollectibleLookup,2,FALSE),$C16=VLOOKUP($A16&amp;"."&amp;$C16,UncollectibleLookup,4,FALSE)),0,'Corrected With Uncollectible'!DS16-'Module C Initial'!DS16),'Corrected With Uncollectible'!DS16-'Module C Initial'!DS16)</f>
        <v>0.12000000000000011</v>
      </c>
      <c r="AB16" s="32">
        <f ca="1">IFERROR(IF(AND($A16=VLOOKUP($A16&amp;"."&amp;$C16,UncollectibleLookup,2,FALSE),$C16=VLOOKUP($A16&amp;"."&amp;$C16,UncollectibleLookup,4,FALSE)),0,'Corrected With Uncollectible'!DT16-'Module C Initial'!DT16),'Corrected With Uncollectible'!DT16-'Module C Initial'!DT16)</f>
        <v>0</v>
      </c>
      <c r="AC16" s="31">
        <f ca="1">IFERROR(IF(AND($A16=VLOOKUP($A16&amp;"."&amp;$C16,UncollectibleLookup,2,FALSE),$C16=VLOOKUP($A16&amp;"."&amp;$C16,UncollectibleLookup,4,FALSE)),0,'Corrected With Uncollectible'!DU16-'Module C Initial'!DU16),'Corrected With Uncollectible'!DU16-'Module C Initial'!DU16)</f>
        <v>0.67000000000000171</v>
      </c>
      <c r="AD16" s="31">
        <f ca="1">IFERROR(IF(AND($A16=VLOOKUP($A16&amp;"."&amp;$C16,UncollectibleLookup,2,FALSE),$C16=VLOOKUP($A16&amp;"."&amp;$C16,UncollectibleLookup,4,FALSE)),0,'Corrected With Uncollectible'!DV16-'Module C Initial'!DV16),'Corrected With Uncollectible'!DV16-'Module C Initial'!DV16)</f>
        <v>5.1700000000000159</v>
      </c>
      <c r="AE16" s="31">
        <f ca="1">IFERROR(IF(AND($A16=VLOOKUP($A16&amp;"."&amp;$C16,UncollectibleLookup,2,FALSE),$C16=VLOOKUP($A16&amp;"."&amp;$C16,UncollectibleLookup,4,FALSE)),0,'Corrected With Uncollectible'!DW16-'Module C Initial'!DW16),'Corrected With Uncollectible'!DW16-'Module C Initial'!DW16)</f>
        <v>0.12999999999999989</v>
      </c>
      <c r="AF16" s="31">
        <f ca="1">IFERROR(IF(AND($A16=VLOOKUP($A16&amp;"."&amp;$C16,UncollectibleLookup,2,FALSE),$C16=VLOOKUP($A16&amp;"."&amp;$C16,UncollectibleLookup,4,FALSE)),0,'Corrected With Uncollectible'!DX16-'Module C Initial'!DX16),'Corrected With Uncollectible'!DX16-'Module C Initial'!DX16)</f>
        <v>0.15000000000000036</v>
      </c>
      <c r="AG16" s="31">
        <f ca="1">IFERROR(IF(AND($A16=VLOOKUP($A16&amp;"."&amp;$C16,UncollectibleLookup,2,FALSE),$C16=VLOOKUP($A16&amp;"."&amp;$C16,UncollectibleLookup,4,FALSE)),0,'Corrected With Uncollectible'!DY16-'Module C Initial'!DY16),'Corrected With Uncollectible'!DY16-'Module C Initial'!DY16)</f>
        <v>0.14000000000000057</v>
      </c>
      <c r="AH16" s="31">
        <f ca="1">IFERROR(IF(AND($A16=VLOOKUP($A16&amp;"."&amp;$C16,UncollectibleLookup,2,FALSE),$C16=VLOOKUP($A16&amp;"."&amp;$C16,UncollectibleLookup,4,FALSE)),0,'Corrected With Uncollectible'!DZ16-'Module C Initial'!DZ16),'Corrected With Uncollectible'!DZ16-'Module C Initial'!DZ16)</f>
        <v>0.46000000000000085</v>
      </c>
      <c r="AI16" s="31">
        <f ca="1">IFERROR(IF(AND($A16=VLOOKUP($A16&amp;"."&amp;$C16,UncollectibleLookup,2,FALSE),$C16=VLOOKUP($A16&amp;"."&amp;$C16,UncollectibleLookup,4,FALSE)),0,'Corrected With Uncollectible'!EA16-'Module C Initial'!EA16),'Corrected With Uncollectible'!EA16-'Module C Initial'!EA16)</f>
        <v>0.11000000000000032</v>
      </c>
      <c r="AJ16" s="31">
        <f ca="1">IFERROR(IF(AND($A16=VLOOKUP($A16&amp;"."&amp;$C16,UncollectibleLookup,2,FALSE),$C16=VLOOKUP($A16&amp;"."&amp;$C16,UncollectibleLookup,4,FALSE)),0,'Corrected With Uncollectible'!EB16-'Module C Initial'!EB16),'Corrected With Uncollectible'!EB16-'Module C Initial'!EB16)</f>
        <v>0.61999999999999744</v>
      </c>
      <c r="AK16" s="31">
        <f ca="1">IFERROR(IF(AND($A16=VLOOKUP($A16&amp;"."&amp;$C16,UncollectibleLookup,2,FALSE),$C16=VLOOKUP($A16&amp;"."&amp;$C16,UncollectibleLookup,4,FALSE)),0,'Corrected With Uncollectible'!EC16-'Module C Initial'!EC16),'Corrected With Uncollectible'!EC16-'Module C Initial'!EC16)</f>
        <v>3.5300000000000011</v>
      </c>
      <c r="AL16" s="31">
        <f ca="1">IFERROR(IF(AND($A16=VLOOKUP($A16&amp;"."&amp;$C16,UncollectibleLookup,2,FALSE),$C16=VLOOKUP($A16&amp;"."&amp;$C16,UncollectibleLookup,4,FALSE)),0,'Corrected With Uncollectible'!ED16-'Module C Initial'!ED16),'Corrected With Uncollectible'!ED16-'Module C Initial'!ED16)</f>
        <v>0.60999999999999943</v>
      </c>
      <c r="AM16" s="31">
        <f ca="1">IFERROR(IF(AND($A16=VLOOKUP($A16&amp;"."&amp;$C16,UncollectibleLookup,2,FALSE),$C16=VLOOKUP($A16&amp;"."&amp;$C16,UncollectibleLookup,4,FALSE)),0,'Corrected With Uncollectible'!EE16-'Module C Initial'!EE16),'Corrected With Uncollectible'!EE16-'Module C Initial'!EE16)</f>
        <v>0.86999999999999744</v>
      </c>
      <c r="AN16" s="31">
        <f ca="1">IFERROR(IF(AND($A16=VLOOKUP($A16&amp;"."&amp;$C16,UncollectibleLookup,2,FALSE),$C16=VLOOKUP($A16&amp;"."&amp;$C16,UncollectibleLookup,4,FALSE)),0,'Corrected With Uncollectible'!EF16-'Module C Initial'!EF16),'Corrected With Uncollectible'!EF16-'Module C Initial'!EF16)</f>
        <v>0</v>
      </c>
      <c r="AO16" s="32">
        <f t="shared" ca="1" si="7"/>
        <v>2.3100000000000041</v>
      </c>
      <c r="AP16" s="32">
        <f t="shared" ca="1" si="4"/>
        <v>17.919999999999995</v>
      </c>
      <c r="AQ16" s="32">
        <f t="shared" ca="1" si="4"/>
        <v>0.44999999999999862</v>
      </c>
      <c r="AR16" s="32">
        <f t="shared" ca="1" si="4"/>
        <v>0.52000000000000179</v>
      </c>
      <c r="AS16" s="32">
        <f t="shared" ca="1" si="4"/>
        <v>0.48000000000000087</v>
      </c>
      <c r="AT16" s="32">
        <f t="shared" ca="1" si="4"/>
        <v>1.6600000000000015</v>
      </c>
      <c r="AU16" s="32">
        <f t="shared" ca="1" si="4"/>
        <v>0.40999999999999948</v>
      </c>
      <c r="AV16" s="32">
        <f t="shared" ca="1" si="4"/>
        <v>2.2599999999999998</v>
      </c>
      <c r="AW16" s="32">
        <f t="shared" ca="1" si="4"/>
        <v>13.019999999999968</v>
      </c>
      <c r="AX16" s="32">
        <f t="shared" ca="1" si="4"/>
        <v>2.2899999999999938</v>
      </c>
      <c r="AY16" s="32">
        <f t="shared" ca="1" si="4"/>
        <v>3.2900000000000089</v>
      </c>
      <c r="AZ16" s="32">
        <f t="shared" ca="1" si="4"/>
        <v>0</v>
      </c>
      <c r="BA16" s="55">
        <f t="shared" ca="1" si="8"/>
        <v>0.02</v>
      </c>
      <c r="BB16" s="55">
        <f t="shared" ca="1" si="5"/>
        <v>0.14000000000000001</v>
      </c>
      <c r="BC16" s="55">
        <f t="shared" ca="1" si="5"/>
        <v>0</v>
      </c>
      <c r="BD16" s="55">
        <f t="shared" ca="1" si="5"/>
        <v>0</v>
      </c>
      <c r="BE16" s="55">
        <f t="shared" ca="1" si="5"/>
        <v>0</v>
      </c>
      <c r="BF16" s="55">
        <f t="shared" ca="1" si="5"/>
        <v>0.01</v>
      </c>
      <c r="BG16" s="55">
        <f t="shared" ca="1" si="5"/>
        <v>0</v>
      </c>
      <c r="BH16" s="55">
        <f t="shared" ca="1" si="5"/>
        <v>0.02</v>
      </c>
      <c r="BI16" s="55">
        <f t="shared" ca="1" si="5"/>
        <v>0.11</v>
      </c>
      <c r="BJ16" s="55">
        <f t="shared" ca="1" si="5"/>
        <v>0.02</v>
      </c>
      <c r="BK16" s="55">
        <f t="shared" ca="1" si="5"/>
        <v>0.03</v>
      </c>
      <c r="BL16" s="55">
        <f t="shared" ca="1" si="5"/>
        <v>0</v>
      </c>
      <c r="BM16" s="32">
        <f t="shared" ca="1" si="9"/>
        <v>2.3300000000000041</v>
      </c>
      <c r="BN16" s="32">
        <f t="shared" ca="1" si="6"/>
        <v>18.059999999999995</v>
      </c>
      <c r="BO16" s="32">
        <f t="shared" ca="1" si="6"/>
        <v>0.44999999999999862</v>
      </c>
      <c r="BP16" s="32">
        <f t="shared" ca="1" si="6"/>
        <v>0.52000000000000179</v>
      </c>
      <c r="BQ16" s="32">
        <f t="shared" ca="1" si="6"/>
        <v>0.48000000000000087</v>
      </c>
      <c r="BR16" s="32">
        <f t="shared" ca="1" si="6"/>
        <v>1.6700000000000015</v>
      </c>
      <c r="BS16" s="32">
        <f t="shared" ca="1" si="6"/>
        <v>0.40999999999999948</v>
      </c>
      <c r="BT16" s="32">
        <f t="shared" ca="1" si="6"/>
        <v>2.2799999999999998</v>
      </c>
      <c r="BU16" s="32">
        <f t="shared" ca="1" si="6"/>
        <v>13.129999999999967</v>
      </c>
      <c r="BV16" s="32">
        <f t="shared" ca="1" si="6"/>
        <v>2.3099999999999938</v>
      </c>
      <c r="BW16" s="32">
        <f t="shared" ca="1" si="6"/>
        <v>3.3200000000000087</v>
      </c>
      <c r="BX16" s="32">
        <f t="shared" ca="1" si="6"/>
        <v>0</v>
      </c>
    </row>
    <row r="17" spans="1:76">
      <c r="A17" t="s">
        <v>423</v>
      </c>
      <c r="B17" s="1" t="s">
        <v>122</v>
      </c>
      <c r="C17" t="str">
        <f t="shared" ca="1" si="2"/>
        <v>BAR</v>
      </c>
      <c r="D17" t="str">
        <f t="shared" ca="1" si="3"/>
        <v>Barrier Hydro Facility</v>
      </c>
      <c r="E17" s="31">
        <f ca="1">IFERROR(IF(AND($A17=VLOOKUP($A17&amp;"."&amp;$C17,UncollectibleLookup,2,FALSE),$C17=VLOOKUP($A17&amp;"."&amp;$C17,UncollectibleLookup,4,FALSE)),0,'Corrected With Uncollectible'!CW17-'Module C Initial'!CW17),'Corrected With Uncollectible'!CW17-'Module C Initial'!CW17)</f>
        <v>105.6299999999992</v>
      </c>
      <c r="F17" s="31">
        <f ca="1">IFERROR(IF(AND($A17=VLOOKUP($A17&amp;"."&amp;$C17,UncollectibleLookup,2,FALSE),$C17=VLOOKUP($A17&amp;"."&amp;$C17,UncollectibleLookup,4,FALSE)),0,'Corrected With Uncollectible'!CX17-'Module C Initial'!CX17),'Corrected With Uncollectible'!CX17-'Module C Initial'!CX17)</f>
        <v>101.38000000000102</v>
      </c>
      <c r="G17" s="31">
        <f ca="1">IFERROR(IF(AND($A17=VLOOKUP($A17&amp;"."&amp;$C17,UncollectibleLookup,2,FALSE),$C17=VLOOKUP($A17&amp;"."&amp;$C17,UncollectibleLookup,4,FALSE)),0,'Corrected With Uncollectible'!CY17-'Module C Initial'!CY17),'Corrected With Uncollectible'!CY17-'Module C Initial'!CY17)</f>
        <v>85.950000000000728</v>
      </c>
      <c r="H17" s="31">
        <f ca="1">IFERROR(IF(AND($A17=VLOOKUP($A17&amp;"."&amp;$C17,UncollectibleLookup,2,FALSE),$C17=VLOOKUP($A17&amp;"."&amp;$C17,UncollectibleLookup,4,FALSE)),0,'Corrected With Uncollectible'!CZ17-'Module C Initial'!CZ17),'Corrected With Uncollectible'!CZ17-'Module C Initial'!CZ17)</f>
        <v>97.239999999999782</v>
      </c>
      <c r="I17" s="31">
        <f ca="1">IFERROR(IF(AND($A17=VLOOKUP($A17&amp;"."&amp;$C17,UncollectibleLookup,2,FALSE),$C17=VLOOKUP($A17&amp;"."&amp;$C17,UncollectibleLookup,4,FALSE)),0,'Corrected With Uncollectible'!DA17-'Module C Initial'!DA17),'Corrected With Uncollectible'!DA17-'Module C Initial'!DA17)</f>
        <v>118.82999999999993</v>
      </c>
      <c r="J17" s="31">
        <f ca="1">IFERROR(IF(AND($A17=VLOOKUP($A17&amp;"."&amp;$C17,UncollectibleLookup,2,FALSE),$C17=VLOOKUP($A17&amp;"."&amp;$C17,UncollectibleLookup,4,FALSE)),0,'Corrected With Uncollectible'!DB17-'Module C Initial'!DB17),'Corrected With Uncollectible'!DB17-'Module C Initial'!DB17)</f>
        <v>137.43000000000029</v>
      </c>
      <c r="K17" s="31">
        <f ca="1">IFERROR(IF(AND($A17=VLOOKUP($A17&amp;"."&amp;$C17,UncollectibleLookup,2,FALSE),$C17=VLOOKUP($A17&amp;"."&amp;$C17,UncollectibleLookup,4,FALSE)),0,'Corrected With Uncollectible'!DC17-'Module C Initial'!DC17),'Corrected With Uncollectible'!DC17-'Module C Initial'!DC17)</f>
        <v>357.97000000000116</v>
      </c>
      <c r="L17" s="31">
        <f ca="1">IFERROR(IF(AND($A17=VLOOKUP($A17&amp;"."&amp;$C17,UncollectibleLookup,2,FALSE),$C17=VLOOKUP($A17&amp;"."&amp;$C17,UncollectibleLookup,4,FALSE)),0,'Corrected With Uncollectible'!DD17-'Module C Initial'!DD17),'Corrected With Uncollectible'!DD17-'Module C Initial'!DD17)</f>
        <v>139.98999999999796</v>
      </c>
      <c r="M17" s="31">
        <f ca="1">IFERROR(IF(AND($A17=VLOOKUP($A17&amp;"."&amp;$C17,UncollectibleLookup,2,FALSE),$C17=VLOOKUP($A17&amp;"."&amp;$C17,UncollectibleLookup,4,FALSE)),0,'Corrected With Uncollectible'!DE17-'Module C Initial'!DE17),'Corrected With Uncollectible'!DE17-'Module C Initial'!DE17)</f>
        <v>63.739999999999782</v>
      </c>
      <c r="N17" s="31">
        <f ca="1">IFERROR(IF(AND($A17=VLOOKUP($A17&amp;"."&amp;$C17,UncollectibleLookup,2,FALSE),$C17=VLOOKUP($A17&amp;"."&amp;$C17,UncollectibleLookup,4,FALSE)),0,'Corrected With Uncollectible'!DF17-'Module C Initial'!DF17),'Corrected With Uncollectible'!DF17-'Module C Initial'!DF17)</f>
        <v>71.139999999999418</v>
      </c>
      <c r="O17" s="31">
        <f ca="1">IFERROR(IF(AND($A17=VLOOKUP($A17&amp;"."&amp;$C17,UncollectibleLookup,2,FALSE),$C17=VLOOKUP($A17&amp;"."&amp;$C17,UncollectibleLookup,4,FALSE)),0,'Corrected With Uncollectible'!DG17-'Module C Initial'!DG17),'Corrected With Uncollectible'!DG17-'Module C Initial'!DG17)</f>
        <v>84.75</v>
      </c>
      <c r="P17" s="31">
        <f ca="1">IFERROR(IF(AND($A17=VLOOKUP($A17&amp;"."&amp;$C17,UncollectibleLookup,2,FALSE),$C17=VLOOKUP($A17&amp;"."&amp;$C17,UncollectibleLookup,4,FALSE)),0,'Corrected With Uncollectible'!DH17-'Module C Initial'!DH17),'Corrected With Uncollectible'!DH17-'Module C Initial'!DH17)</f>
        <v>110.77999999999884</v>
      </c>
      <c r="Q17" s="32">
        <f ca="1">IFERROR(IF(AND($A17=VLOOKUP($A17&amp;"."&amp;$C17,UncollectibleLookup,2,FALSE),$C17=VLOOKUP($A17&amp;"."&amp;$C17,UncollectibleLookup,4,FALSE)),0,'Corrected With Uncollectible'!DI17-'Module C Initial'!DI17),'Corrected With Uncollectible'!DI17-'Module C Initial'!DI17)</f>
        <v>5.2799999999999727</v>
      </c>
      <c r="R17" s="32">
        <f ca="1">IFERROR(IF(AND($A17=VLOOKUP($A17&amp;"."&amp;$C17,UncollectibleLookup,2,FALSE),$C17=VLOOKUP($A17&amp;"."&amp;$C17,UncollectibleLookup,4,FALSE)),0,'Corrected With Uncollectible'!DJ17-'Module C Initial'!DJ17),'Corrected With Uncollectible'!DJ17-'Module C Initial'!DJ17)</f>
        <v>5.0699999999999363</v>
      </c>
      <c r="S17" s="32">
        <f ca="1">IFERROR(IF(AND($A17=VLOOKUP($A17&amp;"."&amp;$C17,UncollectibleLookup,2,FALSE),$C17=VLOOKUP($A17&amp;"."&amp;$C17,UncollectibleLookup,4,FALSE)),0,'Corrected With Uncollectible'!DK17-'Module C Initial'!DK17),'Corrected With Uncollectible'!DK17-'Module C Initial'!DK17)</f>
        <v>4.3000000000000682</v>
      </c>
      <c r="T17" s="32">
        <f ca="1">IFERROR(IF(AND($A17=VLOOKUP($A17&amp;"."&amp;$C17,UncollectibleLookup,2,FALSE),$C17=VLOOKUP($A17&amp;"."&amp;$C17,UncollectibleLookup,4,FALSE)),0,'Corrected With Uncollectible'!DL17-'Module C Initial'!DL17),'Corrected With Uncollectible'!DL17-'Module C Initial'!DL17)</f>
        <v>4.8600000000000136</v>
      </c>
      <c r="U17" s="32">
        <f ca="1">IFERROR(IF(AND($A17=VLOOKUP($A17&amp;"."&amp;$C17,UncollectibleLookup,2,FALSE),$C17=VLOOKUP($A17&amp;"."&amp;$C17,UncollectibleLookup,4,FALSE)),0,'Corrected With Uncollectible'!DM17-'Module C Initial'!DM17),'Corrected With Uncollectible'!DM17-'Module C Initial'!DM17)</f>
        <v>5.9400000000000546</v>
      </c>
      <c r="V17" s="32">
        <f ca="1">IFERROR(IF(AND($A17=VLOOKUP($A17&amp;"."&amp;$C17,UncollectibleLookup,2,FALSE),$C17=VLOOKUP($A17&amp;"."&amp;$C17,UncollectibleLookup,4,FALSE)),0,'Corrected With Uncollectible'!DN17-'Module C Initial'!DN17),'Corrected With Uncollectible'!DN17-'Module C Initial'!DN17)</f>
        <v>6.8700000000000045</v>
      </c>
      <c r="W17" s="32">
        <f ca="1">IFERROR(IF(AND($A17=VLOOKUP($A17&amp;"."&amp;$C17,UncollectibleLookup,2,FALSE),$C17=VLOOKUP($A17&amp;"."&amp;$C17,UncollectibleLookup,4,FALSE)),0,'Corrected With Uncollectible'!DO17-'Module C Initial'!DO17),'Corrected With Uncollectible'!DO17-'Module C Initial'!DO17)</f>
        <v>17.889999999999873</v>
      </c>
      <c r="X17" s="32">
        <f ca="1">IFERROR(IF(AND($A17=VLOOKUP($A17&amp;"."&amp;$C17,UncollectibleLookup,2,FALSE),$C17=VLOOKUP($A17&amp;"."&amp;$C17,UncollectibleLookup,4,FALSE)),0,'Corrected With Uncollectible'!DP17-'Module C Initial'!DP17),'Corrected With Uncollectible'!DP17-'Module C Initial'!DP17)</f>
        <v>7</v>
      </c>
      <c r="Y17" s="32">
        <f ca="1">IFERROR(IF(AND($A17=VLOOKUP($A17&amp;"."&amp;$C17,UncollectibleLookup,2,FALSE),$C17=VLOOKUP($A17&amp;"."&amp;$C17,UncollectibleLookup,4,FALSE)),0,'Corrected With Uncollectible'!DQ17-'Module C Initial'!DQ17),'Corrected With Uncollectible'!DQ17-'Module C Initial'!DQ17)</f>
        <v>3.1899999999999977</v>
      </c>
      <c r="Z17" s="32">
        <f ca="1">IFERROR(IF(AND($A17=VLOOKUP($A17&amp;"."&amp;$C17,UncollectibleLookup,2,FALSE),$C17=VLOOKUP($A17&amp;"."&amp;$C17,UncollectibleLookup,4,FALSE)),0,'Corrected With Uncollectible'!DR17-'Module C Initial'!DR17),'Corrected With Uncollectible'!DR17-'Module C Initial'!DR17)</f>
        <v>3.5500000000000114</v>
      </c>
      <c r="AA17" s="32">
        <f ca="1">IFERROR(IF(AND($A17=VLOOKUP($A17&amp;"."&amp;$C17,UncollectibleLookup,2,FALSE),$C17=VLOOKUP($A17&amp;"."&amp;$C17,UncollectibleLookup,4,FALSE)),0,'Corrected With Uncollectible'!DS17-'Module C Initial'!DS17),'Corrected With Uncollectible'!DS17-'Module C Initial'!DS17)</f>
        <v>4.2400000000000091</v>
      </c>
      <c r="AB17" s="32">
        <f ca="1">IFERROR(IF(AND($A17=VLOOKUP($A17&amp;"."&amp;$C17,UncollectibleLookup,2,FALSE),$C17=VLOOKUP($A17&amp;"."&amp;$C17,UncollectibleLookup,4,FALSE)),0,'Corrected With Uncollectible'!DT17-'Module C Initial'!DT17),'Corrected With Uncollectible'!DT17-'Module C Initial'!DT17)</f>
        <v>5.5300000000000864</v>
      </c>
      <c r="AC17" s="31">
        <f ca="1">IFERROR(IF(AND($A17=VLOOKUP($A17&amp;"."&amp;$C17,UncollectibleLookup,2,FALSE),$C17=VLOOKUP($A17&amp;"."&amp;$C17,UncollectibleLookup,4,FALSE)),0,'Corrected With Uncollectible'!DU17-'Module C Initial'!DU17),'Corrected With Uncollectible'!DU17-'Module C Initial'!DU17)</f>
        <v>45.440000000000509</v>
      </c>
      <c r="AD17" s="31">
        <f ca="1">IFERROR(IF(AND($A17=VLOOKUP($A17&amp;"."&amp;$C17,UncollectibleLookup,2,FALSE),$C17=VLOOKUP($A17&amp;"."&amp;$C17,UncollectibleLookup,4,FALSE)),0,'Corrected With Uncollectible'!DV17-'Module C Initial'!DV17),'Corrected With Uncollectible'!DV17-'Module C Initial'!DV17)</f>
        <v>43.110000000000582</v>
      </c>
      <c r="AE17" s="31">
        <f ca="1">IFERROR(IF(AND($A17=VLOOKUP($A17&amp;"."&amp;$C17,UncollectibleLookup,2,FALSE),$C17=VLOOKUP($A17&amp;"."&amp;$C17,UncollectibleLookup,4,FALSE)),0,'Corrected With Uncollectible'!DW17-'Module C Initial'!DW17),'Corrected With Uncollectible'!DW17-'Module C Initial'!DW17)</f>
        <v>36.149999999999636</v>
      </c>
      <c r="AF17" s="31">
        <f ca="1">IFERROR(IF(AND($A17=VLOOKUP($A17&amp;"."&amp;$C17,UncollectibleLookup,2,FALSE),$C17=VLOOKUP($A17&amp;"."&amp;$C17,UncollectibleLookup,4,FALSE)),0,'Corrected With Uncollectible'!DX17-'Module C Initial'!DX17),'Corrected With Uncollectible'!DX17-'Module C Initial'!DX17)</f>
        <v>40.400000000000546</v>
      </c>
      <c r="AG17" s="31">
        <f ca="1">IFERROR(IF(AND($A17=VLOOKUP($A17&amp;"."&amp;$C17,UncollectibleLookup,2,FALSE),$C17=VLOOKUP($A17&amp;"."&amp;$C17,UncollectibleLookup,4,FALSE)),0,'Corrected With Uncollectible'!DY17-'Module C Initial'!DY17),'Corrected With Uncollectible'!DY17-'Module C Initial'!DY17)</f>
        <v>48.779999999999745</v>
      </c>
      <c r="AH17" s="31">
        <f ca="1">IFERROR(IF(AND($A17=VLOOKUP($A17&amp;"."&amp;$C17,UncollectibleLookup,2,FALSE),$C17=VLOOKUP($A17&amp;"."&amp;$C17,UncollectibleLookup,4,FALSE)),0,'Corrected With Uncollectible'!DZ17-'Module C Initial'!DZ17),'Corrected With Uncollectible'!DZ17-'Module C Initial'!DZ17)</f>
        <v>55.720000000000255</v>
      </c>
      <c r="AI17" s="31">
        <f ca="1">IFERROR(IF(AND($A17=VLOOKUP($A17&amp;"."&amp;$C17,UncollectibleLookup,2,FALSE),$C17=VLOOKUP($A17&amp;"."&amp;$C17,UncollectibleLookup,4,FALSE)),0,'Corrected With Uncollectible'!EA17-'Module C Initial'!EA17),'Corrected With Uncollectible'!EA17-'Module C Initial'!EA17)</f>
        <v>143.3700000000008</v>
      </c>
      <c r="AJ17" s="31">
        <f ca="1">IFERROR(IF(AND($A17=VLOOKUP($A17&amp;"."&amp;$C17,UncollectibleLookup,2,FALSE),$C17=VLOOKUP($A17&amp;"."&amp;$C17,UncollectibleLookup,4,FALSE)),0,'Corrected With Uncollectible'!EB17-'Module C Initial'!EB17),'Corrected With Uncollectible'!EB17-'Module C Initial'!EB17)</f>
        <v>55.320000000000618</v>
      </c>
      <c r="AK17" s="31">
        <f ca="1">IFERROR(IF(AND($A17=VLOOKUP($A17&amp;"."&amp;$C17,UncollectibleLookup,2,FALSE),$C17=VLOOKUP($A17&amp;"."&amp;$C17,UncollectibleLookup,4,FALSE)),0,'Corrected With Uncollectible'!EC17-'Module C Initial'!EC17),'Corrected With Uncollectible'!EC17-'Module C Initial'!EC17)</f>
        <v>24.849999999999909</v>
      </c>
      <c r="AL17" s="31">
        <f ca="1">IFERROR(IF(AND($A17=VLOOKUP($A17&amp;"."&amp;$C17,UncollectibleLookup,2,FALSE),$C17=VLOOKUP($A17&amp;"."&amp;$C17,UncollectibleLookup,4,FALSE)),0,'Corrected With Uncollectible'!ED17-'Module C Initial'!ED17),'Corrected With Uncollectible'!ED17-'Module C Initial'!ED17)</f>
        <v>27.369999999999891</v>
      </c>
      <c r="AM17" s="31">
        <f ca="1">IFERROR(IF(AND($A17=VLOOKUP($A17&amp;"."&amp;$C17,UncollectibleLookup,2,FALSE),$C17=VLOOKUP($A17&amp;"."&amp;$C17,UncollectibleLookup,4,FALSE)),0,'Corrected With Uncollectible'!EE17-'Module C Initial'!EE17),'Corrected With Uncollectible'!EE17-'Module C Initial'!EE17)</f>
        <v>32.159999999999854</v>
      </c>
      <c r="AN17" s="31">
        <f ca="1">IFERROR(IF(AND($A17=VLOOKUP($A17&amp;"."&amp;$C17,UncollectibleLookup,2,FALSE),$C17=VLOOKUP($A17&amp;"."&amp;$C17,UncollectibleLookup,4,FALSE)),0,'Corrected With Uncollectible'!EF17-'Module C Initial'!EF17),'Corrected With Uncollectible'!EF17-'Module C Initial'!EF17)</f>
        <v>41.460000000000036</v>
      </c>
      <c r="AO17" s="32">
        <f t="shared" ca="1" si="7"/>
        <v>156.34999999999968</v>
      </c>
      <c r="AP17" s="32">
        <f t="shared" ca="1" si="4"/>
        <v>149.56000000000154</v>
      </c>
      <c r="AQ17" s="32">
        <f t="shared" ca="1" si="4"/>
        <v>126.40000000000043</v>
      </c>
      <c r="AR17" s="32">
        <f t="shared" ca="1" si="4"/>
        <v>142.50000000000034</v>
      </c>
      <c r="AS17" s="32">
        <f t="shared" ca="1" si="4"/>
        <v>173.54999999999973</v>
      </c>
      <c r="AT17" s="32">
        <f t="shared" ca="1" si="4"/>
        <v>200.02000000000055</v>
      </c>
      <c r="AU17" s="32">
        <f t="shared" ca="1" si="4"/>
        <v>519.23000000000184</v>
      </c>
      <c r="AV17" s="32">
        <f t="shared" ca="1" si="4"/>
        <v>202.30999999999858</v>
      </c>
      <c r="AW17" s="32">
        <f t="shared" ca="1" si="4"/>
        <v>91.779999999999688</v>
      </c>
      <c r="AX17" s="32">
        <f t="shared" ca="1" si="4"/>
        <v>102.05999999999932</v>
      </c>
      <c r="AY17" s="32">
        <f t="shared" ca="1" si="4"/>
        <v>121.14999999999986</v>
      </c>
      <c r="AZ17" s="32">
        <f t="shared" ca="1" si="4"/>
        <v>157.76999999999896</v>
      </c>
      <c r="BA17" s="55">
        <f t="shared" ca="1" si="8"/>
        <v>1.24</v>
      </c>
      <c r="BB17" s="55">
        <f t="shared" ca="1" si="5"/>
        <v>1.19</v>
      </c>
      <c r="BC17" s="55">
        <f t="shared" ca="1" si="5"/>
        <v>1.01</v>
      </c>
      <c r="BD17" s="55">
        <f t="shared" ca="1" si="5"/>
        <v>1.1399999999999999</v>
      </c>
      <c r="BE17" s="55">
        <f t="shared" ca="1" si="5"/>
        <v>1.39</v>
      </c>
      <c r="BF17" s="55">
        <f t="shared" ca="1" si="5"/>
        <v>1.61</v>
      </c>
      <c r="BG17" s="55">
        <f t="shared" ca="1" si="5"/>
        <v>4.1900000000000004</v>
      </c>
      <c r="BH17" s="55">
        <f t="shared" ca="1" si="5"/>
        <v>1.64</v>
      </c>
      <c r="BI17" s="55">
        <f t="shared" ca="1" si="5"/>
        <v>0.75</v>
      </c>
      <c r="BJ17" s="55">
        <f t="shared" ca="1" si="5"/>
        <v>0.83</v>
      </c>
      <c r="BK17" s="55">
        <f t="shared" ca="1" si="5"/>
        <v>0.99</v>
      </c>
      <c r="BL17" s="55">
        <f t="shared" ca="1" si="5"/>
        <v>1.3</v>
      </c>
      <c r="BM17" s="32">
        <f t="shared" ca="1" si="9"/>
        <v>157.58999999999969</v>
      </c>
      <c r="BN17" s="32">
        <f t="shared" ca="1" si="6"/>
        <v>150.75000000000153</v>
      </c>
      <c r="BO17" s="32">
        <f t="shared" ca="1" si="6"/>
        <v>127.41000000000044</v>
      </c>
      <c r="BP17" s="32">
        <f t="shared" ca="1" si="6"/>
        <v>143.64000000000033</v>
      </c>
      <c r="BQ17" s="32">
        <f t="shared" ca="1" si="6"/>
        <v>174.93999999999971</v>
      </c>
      <c r="BR17" s="32">
        <f t="shared" ca="1" si="6"/>
        <v>201.63000000000056</v>
      </c>
      <c r="BS17" s="32">
        <f t="shared" ca="1" si="6"/>
        <v>523.42000000000189</v>
      </c>
      <c r="BT17" s="32">
        <f t="shared" ca="1" si="6"/>
        <v>203.94999999999857</v>
      </c>
      <c r="BU17" s="32">
        <f t="shared" ca="1" si="6"/>
        <v>92.529999999999688</v>
      </c>
      <c r="BV17" s="32">
        <f t="shared" ca="1" si="6"/>
        <v>102.88999999999932</v>
      </c>
      <c r="BW17" s="32">
        <f t="shared" ca="1" si="6"/>
        <v>122.13999999999986</v>
      </c>
      <c r="BX17" s="32">
        <f t="shared" ca="1" si="6"/>
        <v>159.06999999999897</v>
      </c>
    </row>
    <row r="18" spans="1:76">
      <c r="A18" t="s">
        <v>424</v>
      </c>
      <c r="B18" s="1" t="s">
        <v>138</v>
      </c>
      <c r="C18" t="str">
        <f t="shared" ca="1" si="2"/>
        <v>BCR2</v>
      </c>
      <c r="D18" t="str">
        <f t="shared" ca="1" si="3"/>
        <v>Bear Creek #2</v>
      </c>
      <c r="E18" s="31">
        <f ca="1">IFERROR(IF(AND($A18=VLOOKUP($A18&amp;"."&amp;$C18,UncollectibleLookup,2,FALSE),$C18=VLOOKUP($A18&amp;"."&amp;$C18,UncollectibleLookup,4,FALSE)),0,'Corrected With Uncollectible'!CW18-'Module C Initial'!CW18),'Corrected With Uncollectible'!CW18-'Module C Initial'!CW18)</f>
        <v>273.84999999999854</v>
      </c>
      <c r="F18" s="31">
        <f ca="1">IFERROR(IF(AND($A18=VLOOKUP($A18&amp;"."&amp;$C18,UncollectibleLookup,2,FALSE),$C18=VLOOKUP($A18&amp;"."&amp;$C18,UncollectibleLookup,4,FALSE)),0,'Corrected With Uncollectible'!CX18-'Module C Initial'!CX18),'Corrected With Uncollectible'!CX18-'Module C Initial'!CX18)</f>
        <v>359.40000000000146</v>
      </c>
      <c r="G18" s="31">
        <f ca="1">IFERROR(IF(AND($A18=VLOOKUP($A18&amp;"."&amp;$C18,UncollectibleLookup,2,FALSE),$C18=VLOOKUP($A18&amp;"."&amp;$C18,UncollectibleLookup,4,FALSE)),0,'Corrected With Uncollectible'!CY18-'Module C Initial'!CY18),'Corrected With Uncollectible'!CY18-'Module C Initial'!CY18)</f>
        <v>330.95000000000437</v>
      </c>
      <c r="H18" s="31">
        <f ca="1">IFERROR(IF(AND($A18=VLOOKUP($A18&amp;"."&amp;$C18,UncollectibleLookup,2,FALSE),$C18=VLOOKUP($A18&amp;"."&amp;$C18,UncollectibleLookup,4,FALSE)),0,'Corrected With Uncollectible'!CZ18-'Module C Initial'!CZ18),'Corrected With Uncollectible'!CZ18-'Module C Initial'!CZ18)</f>
        <v>134.76000000000022</v>
      </c>
      <c r="I18" s="31">
        <f ca="1">IFERROR(IF(AND($A18=VLOOKUP($A18&amp;"."&amp;$C18,UncollectibleLookup,2,FALSE),$C18=VLOOKUP($A18&amp;"."&amp;$C18,UncollectibleLookup,4,FALSE)),0,'Corrected With Uncollectible'!DA18-'Module C Initial'!DA18),'Corrected With Uncollectible'!DA18-'Module C Initial'!DA18)</f>
        <v>187.40999999999985</v>
      </c>
      <c r="J18" s="31">
        <f ca="1">IFERROR(IF(AND($A18=VLOOKUP($A18&amp;"."&amp;$C18,UncollectibleLookup,2,FALSE),$C18=VLOOKUP($A18&amp;"."&amp;$C18,UncollectibleLookup,4,FALSE)),0,'Corrected With Uncollectible'!DB18-'Module C Initial'!DB18),'Corrected With Uncollectible'!DB18-'Module C Initial'!DB18)</f>
        <v>275.81999999999971</v>
      </c>
      <c r="K18" s="31">
        <f ca="1">IFERROR(IF(AND($A18=VLOOKUP($A18&amp;"."&amp;$C18,UncollectibleLookup,2,FALSE),$C18=VLOOKUP($A18&amp;"."&amp;$C18,UncollectibleLookup,4,FALSE)),0,'Corrected With Uncollectible'!DC18-'Module C Initial'!DC18),'Corrected With Uncollectible'!DC18-'Module C Initial'!DC18)</f>
        <v>1192.359999999986</v>
      </c>
      <c r="L18" s="31">
        <f ca="1">IFERROR(IF(AND($A18=VLOOKUP($A18&amp;"."&amp;$C18,UncollectibleLookup,2,FALSE),$C18=VLOOKUP($A18&amp;"."&amp;$C18,UncollectibleLookup,4,FALSE)),0,'Corrected With Uncollectible'!DD18-'Module C Initial'!DD18),'Corrected With Uncollectible'!DD18-'Module C Initial'!DD18)</f>
        <v>443.5199999999968</v>
      </c>
      <c r="M18" s="31">
        <f ca="1">IFERROR(IF(AND($A18=VLOOKUP($A18&amp;"."&amp;$C18,UncollectibleLookup,2,FALSE),$C18=VLOOKUP($A18&amp;"."&amp;$C18,UncollectibleLookup,4,FALSE)),0,'Corrected With Uncollectible'!DE18-'Module C Initial'!DE18),'Corrected With Uncollectible'!DE18-'Module C Initial'!DE18)</f>
        <v>251.40999999999985</v>
      </c>
      <c r="N18" s="31">
        <f ca="1">IFERROR(IF(AND($A18=VLOOKUP($A18&amp;"."&amp;$C18,UncollectibleLookup,2,FALSE),$C18=VLOOKUP($A18&amp;"."&amp;$C18,UncollectibleLookup,4,FALSE)),0,'Corrected With Uncollectible'!DF18-'Module C Initial'!DF18),'Corrected With Uncollectible'!DF18-'Module C Initial'!DF18)</f>
        <v>315.20000000000437</v>
      </c>
      <c r="O18" s="31">
        <f ca="1">IFERROR(IF(AND($A18=VLOOKUP($A18&amp;"."&amp;$C18,UncollectibleLookup,2,FALSE),$C18=VLOOKUP($A18&amp;"."&amp;$C18,UncollectibleLookup,4,FALSE)),0,'Corrected With Uncollectible'!DG18-'Module C Initial'!DG18),'Corrected With Uncollectible'!DG18-'Module C Initial'!DG18)</f>
        <v>246.33000000000175</v>
      </c>
      <c r="P18" s="31">
        <f ca="1">IFERROR(IF(AND($A18=VLOOKUP($A18&amp;"."&amp;$C18,UncollectibleLookup,2,FALSE),$C18=VLOOKUP($A18&amp;"."&amp;$C18,UncollectibleLookup,4,FALSE)),0,'Corrected With Uncollectible'!DH18-'Module C Initial'!DH18),'Corrected With Uncollectible'!DH18-'Module C Initial'!DH18)</f>
        <v>379.88000000000466</v>
      </c>
      <c r="Q18" s="32">
        <f ca="1">IFERROR(IF(AND($A18=VLOOKUP($A18&amp;"."&amp;$C18,UncollectibleLookup,2,FALSE),$C18=VLOOKUP($A18&amp;"."&amp;$C18,UncollectibleLookup,4,FALSE)),0,'Corrected With Uncollectible'!DI18-'Module C Initial'!DI18),'Corrected With Uncollectible'!DI18-'Module C Initial'!DI18)</f>
        <v>13.689999999999998</v>
      </c>
      <c r="R18" s="32">
        <f ca="1">IFERROR(IF(AND($A18=VLOOKUP($A18&amp;"."&amp;$C18,UncollectibleLookup,2,FALSE),$C18=VLOOKUP($A18&amp;"."&amp;$C18,UncollectibleLookup,4,FALSE)),0,'Corrected With Uncollectible'!DJ18-'Module C Initial'!DJ18),'Corrected With Uncollectible'!DJ18-'Module C Initial'!DJ18)</f>
        <v>17.96999999999997</v>
      </c>
      <c r="S18" s="32">
        <f ca="1">IFERROR(IF(AND($A18=VLOOKUP($A18&amp;"."&amp;$C18,UncollectibleLookup,2,FALSE),$C18=VLOOKUP($A18&amp;"."&amp;$C18,UncollectibleLookup,4,FALSE)),0,'Corrected With Uncollectible'!DK18-'Module C Initial'!DK18),'Corrected With Uncollectible'!DK18-'Module C Initial'!DK18)</f>
        <v>16.54000000000002</v>
      </c>
      <c r="T18" s="32">
        <f ca="1">IFERROR(IF(AND($A18=VLOOKUP($A18&amp;"."&amp;$C18,UncollectibleLookup,2,FALSE),$C18=VLOOKUP($A18&amp;"."&amp;$C18,UncollectibleLookup,4,FALSE)),0,'Corrected With Uncollectible'!DL18-'Module C Initial'!DL18),'Corrected With Uncollectible'!DL18-'Module C Initial'!DL18)</f>
        <v>6.7399999999999949</v>
      </c>
      <c r="U18" s="32">
        <f ca="1">IFERROR(IF(AND($A18=VLOOKUP($A18&amp;"."&amp;$C18,UncollectibleLookup,2,FALSE),$C18=VLOOKUP($A18&amp;"."&amp;$C18,UncollectibleLookup,4,FALSE)),0,'Corrected With Uncollectible'!DM18-'Module C Initial'!DM18),'Corrected With Uncollectible'!DM18-'Module C Initial'!DM18)</f>
        <v>9.3700000000000045</v>
      </c>
      <c r="V18" s="32">
        <f ca="1">IFERROR(IF(AND($A18=VLOOKUP($A18&amp;"."&amp;$C18,UncollectibleLookup,2,FALSE),$C18=VLOOKUP($A18&amp;"."&amp;$C18,UncollectibleLookup,4,FALSE)),0,'Corrected With Uncollectible'!DN18-'Module C Initial'!DN18),'Corrected With Uncollectible'!DN18-'Module C Initial'!DN18)</f>
        <v>13.789999999999992</v>
      </c>
      <c r="W18" s="32">
        <f ca="1">IFERROR(IF(AND($A18=VLOOKUP($A18&amp;"."&amp;$C18,UncollectibleLookup,2,FALSE),$C18=VLOOKUP($A18&amp;"."&amp;$C18,UncollectibleLookup,4,FALSE)),0,'Corrected With Uncollectible'!DO18-'Module C Initial'!DO18),'Corrected With Uncollectible'!DO18-'Module C Initial'!DO18)</f>
        <v>59.609999999999985</v>
      </c>
      <c r="X18" s="32">
        <f ca="1">IFERROR(IF(AND($A18=VLOOKUP($A18&amp;"."&amp;$C18,UncollectibleLookup,2,FALSE),$C18=VLOOKUP($A18&amp;"."&amp;$C18,UncollectibleLookup,4,FALSE)),0,'Corrected With Uncollectible'!DP18-'Module C Initial'!DP18),'Corrected With Uncollectible'!DP18-'Module C Initial'!DP18)</f>
        <v>22.17</v>
      </c>
      <c r="Y18" s="32">
        <f ca="1">IFERROR(IF(AND($A18=VLOOKUP($A18&amp;"."&amp;$C18,UncollectibleLookup,2,FALSE),$C18=VLOOKUP($A18&amp;"."&amp;$C18,UncollectibleLookup,4,FALSE)),0,'Corrected With Uncollectible'!DQ18-'Module C Initial'!DQ18),'Corrected With Uncollectible'!DQ18-'Module C Initial'!DQ18)</f>
        <v>12.57</v>
      </c>
      <c r="Z18" s="32">
        <f ca="1">IFERROR(IF(AND($A18=VLOOKUP($A18&amp;"."&amp;$C18,UncollectibleLookup,2,FALSE),$C18=VLOOKUP($A18&amp;"."&amp;$C18,UncollectibleLookup,4,FALSE)),0,'Corrected With Uncollectible'!DR18-'Module C Initial'!DR18),'Corrected With Uncollectible'!DR18-'Module C Initial'!DR18)</f>
        <v>15.759999999999991</v>
      </c>
      <c r="AA18" s="32">
        <f ca="1">IFERROR(IF(AND($A18=VLOOKUP($A18&amp;"."&amp;$C18,UncollectibleLookup,2,FALSE),$C18=VLOOKUP($A18&amp;"."&amp;$C18,UncollectibleLookup,4,FALSE)),0,'Corrected With Uncollectible'!DS18-'Module C Initial'!DS18),'Corrected With Uncollectible'!DS18-'Module C Initial'!DS18)</f>
        <v>12.310000000000002</v>
      </c>
      <c r="AB18" s="32">
        <f ca="1">IFERROR(IF(AND($A18=VLOOKUP($A18&amp;"."&amp;$C18,UncollectibleLookup,2,FALSE),$C18=VLOOKUP($A18&amp;"."&amp;$C18,UncollectibleLookup,4,FALSE)),0,'Corrected With Uncollectible'!DT18-'Module C Initial'!DT18),'Corrected With Uncollectible'!DT18-'Module C Initial'!DT18)</f>
        <v>19.000000000000028</v>
      </c>
      <c r="AC18" s="31">
        <f ca="1">IFERROR(IF(AND($A18=VLOOKUP($A18&amp;"."&amp;$C18,UncollectibleLookup,2,FALSE),$C18=VLOOKUP($A18&amp;"."&amp;$C18,UncollectibleLookup,4,FALSE)),0,'Corrected With Uncollectible'!DU18-'Module C Initial'!DU18),'Corrected With Uncollectible'!DU18-'Module C Initial'!DU18)</f>
        <v>117.81999999999994</v>
      </c>
      <c r="AD18" s="31">
        <f ca="1">IFERROR(IF(AND($A18=VLOOKUP($A18&amp;"."&amp;$C18,UncollectibleLookup,2,FALSE),$C18=VLOOKUP($A18&amp;"."&amp;$C18,UncollectibleLookup,4,FALSE)),0,'Corrected With Uncollectible'!DV18-'Module C Initial'!DV18),'Corrected With Uncollectible'!DV18-'Module C Initial'!DV18)</f>
        <v>152.80000000000018</v>
      </c>
      <c r="AE18" s="31">
        <f ca="1">IFERROR(IF(AND($A18=VLOOKUP($A18&amp;"."&amp;$C18,UncollectibleLookup,2,FALSE),$C18=VLOOKUP($A18&amp;"."&amp;$C18,UncollectibleLookup,4,FALSE)),0,'Corrected With Uncollectible'!DW18-'Module C Initial'!DW18),'Corrected With Uncollectible'!DW18-'Module C Initial'!DW18)</f>
        <v>139.19000000000005</v>
      </c>
      <c r="AF18" s="31">
        <f ca="1">IFERROR(IF(AND($A18=VLOOKUP($A18&amp;"."&amp;$C18,UncollectibleLookup,2,FALSE),$C18=VLOOKUP($A18&amp;"."&amp;$C18,UncollectibleLookup,4,FALSE)),0,'Corrected With Uncollectible'!DX18-'Module C Initial'!DX18),'Corrected With Uncollectible'!DX18-'Module C Initial'!DX18)</f>
        <v>55.990000000000009</v>
      </c>
      <c r="AG18" s="31">
        <f ca="1">IFERROR(IF(AND($A18=VLOOKUP($A18&amp;"."&amp;$C18,UncollectibleLookup,2,FALSE),$C18=VLOOKUP($A18&amp;"."&amp;$C18,UncollectibleLookup,4,FALSE)),0,'Corrected With Uncollectible'!DY18-'Module C Initial'!DY18),'Corrected With Uncollectible'!DY18-'Module C Initial'!DY18)</f>
        <v>76.940000000000055</v>
      </c>
      <c r="AH18" s="31">
        <f ca="1">IFERROR(IF(AND($A18=VLOOKUP($A18&amp;"."&amp;$C18,UncollectibleLookup,2,FALSE),$C18=VLOOKUP($A18&amp;"."&amp;$C18,UncollectibleLookup,4,FALSE)),0,'Corrected With Uncollectible'!DZ18-'Module C Initial'!DZ18),'Corrected With Uncollectible'!DZ18-'Module C Initial'!DZ18)</f>
        <v>111.83000000000004</v>
      </c>
      <c r="AI18" s="31">
        <f ca="1">IFERROR(IF(AND($A18=VLOOKUP($A18&amp;"."&amp;$C18,UncollectibleLookup,2,FALSE),$C18=VLOOKUP($A18&amp;"."&amp;$C18,UncollectibleLookup,4,FALSE)),0,'Corrected With Uncollectible'!EA18-'Module C Initial'!EA18),'Corrected With Uncollectible'!EA18-'Module C Initial'!EA18)</f>
        <v>477.55000000000018</v>
      </c>
      <c r="AJ18" s="31">
        <f ca="1">IFERROR(IF(AND($A18=VLOOKUP($A18&amp;"."&amp;$C18,UncollectibleLookup,2,FALSE),$C18=VLOOKUP($A18&amp;"."&amp;$C18,UncollectibleLookup,4,FALSE)),0,'Corrected With Uncollectible'!EB18-'Module C Initial'!EB18),'Corrected With Uncollectible'!EB18-'Module C Initial'!EB18)</f>
        <v>175.28000000000003</v>
      </c>
      <c r="AK18" s="31">
        <f ca="1">IFERROR(IF(AND($A18=VLOOKUP($A18&amp;"."&amp;$C18,UncollectibleLookup,2,FALSE),$C18=VLOOKUP($A18&amp;"."&amp;$C18,UncollectibleLookup,4,FALSE)),0,'Corrected With Uncollectible'!EC18-'Module C Initial'!EC18),'Corrected With Uncollectible'!EC18-'Module C Initial'!EC18)</f>
        <v>98.019999999999982</v>
      </c>
      <c r="AL18" s="31">
        <f ca="1">IFERROR(IF(AND($A18=VLOOKUP($A18&amp;"."&amp;$C18,UncollectibleLookup,2,FALSE),$C18=VLOOKUP($A18&amp;"."&amp;$C18,UncollectibleLookup,4,FALSE)),0,'Corrected With Uncollectible'!ED18-'Module C Initial'!ED18),'Corrected With Uncollectible'!ED18-'Module C Initial'!ED18)</f>
        <v>121.27999999999997</v>
      </c>
      <c r="AM18" s="31">
        <f ca="1">IFERROR(IF(AND($A18=VLOOKUP($A18&amp;"."&amp;$C18,UncollectibleLookup,2,FALSE),$C18=VLOOKUP($A18&amp;"."&amp;$C18,UncollectibleLookup,4,FALSE)),0,'Corrected With Uncollectible'!EE18-'Module C Initial'!EE18),'Corrected With Uncollectible'!EE18-'Module C Initial'!EE18)</f>
        <v>93.470000000000027</v>
      </c>
      <c r="AN18" s="31">
        <f ca="1">IFERROR(IF(AND($A18=VLOOKUP($A18&amp;"."&amp;$C18,UncollectibleLookup,2,FALSE),$C18=VLOOKUP($A18&amp;"."&amp;$C18,UncollectibleLookup,4,FALSE)),0,'Corrected With Uncollectible'!EF18-'Module C Initial'!EF18),'Corrected With Uncollectible'!EF18-'Module C Initial'!EF18)</f>
        <v>142.19000000000005</v>
      </c>
      <c r="AO18" s="32">
        <f t="shared" ca="1" si="7"/>
        <v>405.35999999999848</v>
      </c>
      <c r="AP18" s="32">
        <f t="shared" ca="1" si="4"/>
        <v>530.17000000000166</v>
      </c>
      <c r="AQ18" s="32">
        <f t="shared" ca="1" si="4"/>
        <v>486.68000000000444</v>
      </c>
      <c r="AR18" s="32">
        <f t="shared" ca="1" si="4"/>
        <v>197.49000000000024</v>
      </c>
      <c r="AS18" s="32">
        <f t="shared" ca="1" si="4"/>
        <v>273.71999999999991</v>
      </c>
      <c r="AT18" s="32">
        <f t="shared" ca="1" si="4"/>
        <v>401.43999999999971</v>
      </c>
      <c r="AU18" s="32">
        <f t="shared" ca="1" si="4"/>
        <v>1729.5199999999861</v>
      </c>
      <c r="AV18" s="32">
        <f t="shared" ca="1" si="4"/>
        <v>640.96999999999684</v>
      </c>
      <c r="AW18" s="32">
        <f t="shared" ca="1" si="4"/>
        <v>361.99999999999983</v>
      </c>
      <c r="AX18" s="32">
        <f t="shared" ca="1" si="4"/>
        <v>452.24000000000433</v>
      </c>
      <c r="AY18" s="32">
        <f t="shared" ca="1" si="4"/>
        <v>352.11000000000178</v>
      </c>
      <c r="AZ18" s="32">
        <f t="shared" ca="1" si="4"/>
        <v>541.07000000000471</v>
      </c>
      <c r="BA18" s="55">
        <f t="shared" ca="1" si="8"/>
        <v>3.21</v>
      </c>
      <c r="BB18" s="55">
        <f t="shared" ca="1" si="5"/>
        <v>4.21</v>
      </c>
      <c r="BC18" s="55">
        <f t="shared" ca="1" si="5"/>
        <v>3.88</v>
      </c>
      <c r="BD18" s="55">
        <f t="shared" ca="1" si="5"/>
        <v>1.58</v>
      </c>
      <c r="BE18" s="55">
        <f t="shared" ca="1" si="5"/>
        <v>2.19</v>
      </c>
      <c r="BF18" s="55">
        <f t="shared" ca="1" si="5"/>
        <v>3.23</v>
      </c>
      <c r="BG18" s="55">
        <f t="shared" ca="1" si="5"/>
        <v>13.97</v>
      </c>
      <c r="BH18" s="55">
        <f t="shared" ca="1" si="5"/>
        <v>5.19</v>
      </c>
      <c r="BI18" s="55">
        <f t="shared" ca="1" si="5"/>
        <v>2.94</v>
      </c>
      <c r="BJ18" s="55">
        <f t="shared" ca="1" si="5"/>
        <v>3.69</v>
      </c>
      <c r="BK18" s="55">
        <f t="shared" ca="1" si="5"/>
        <v>2.89</v>
      </c>
      <c r="BL18" s="55">
        <f t="shared" ca="1" si="5"/>
        <v>4.45</v>
      </c>
      <c r="BM18" s="32">
        <f t="shared" ca="1" si="9"/>
        <v>408.56999999999846</v>
      </c>
      <c r="BN18" s="32">
        <f t="shared" ca="1" si="6"/>
        <v>534.3800000000017</v>
      </c>
      <c r="BO18" s="32">
        <f t="shared" ca="1" si="6"/>
        <v>490.56000000000444</v>
      </c>
      <c r="BP18" s="32">
        <f t="shared" ca="1" si="6"/>
        <v>199.07000000000025</v>
      </c>
      <c r="BQ18" s="32">
        <f t="shared" ca="1" si="6"/>
        <v>275.90999999999991</v>
      </c>
      <c r="BR18" s="32">
        <f t="shared" ca="1" si="6"/>
        <v>404.66999999999973</v>
      </c>
      <c r="BS18" s="32">
        <f t="shared" ca="1" si="6"/>
        <v>1743.4899999999861</v>
      </c>
      <c r="BT18" s="32">
        <f t="shared" ca="1" si="6"/>
        <v>646.1599999999969</v>
      </c>
      <c r="BU18" s="32">
        <f t="shared" ca="1" si="6"/>
        <v>364.93999999999983</v>
      </c>
      <c r="BV18" s="32">
        <f t="shared" ca="1" si="6"/>
        <v>455.93000000000433</v>
      </c>
      <c r="BW18" s="32">
        <f t="shared" ca="1" si="6"/>
        <v>355.00000000000176</v>
      </c>
      <c r="BX18" s="32">
        <f t="shared" ca="1" si="6"/>
        <v>545.52000000000476</v>
      </c>
    </row>
    <row r="19" spans="1:76">
      <c r="A19" t="s">
        <v>424</v>
      </c>
      <c r="B19" s="1" t="s">
        <v>139</v>
      </c>
      <c r="C19" t="str">
        <f t="shared" ca="1" si="2"/>
        <v>BCRK</v>
      </c>
      <c r="D19" t="str">
        <f t="shared" ca="1" si="3"/>
        <v>Bear Creek #1</v>
      </c>
      <c r="E19" s="31">
        <f ca="1">IFERROR(IF(AND($A19=VLOOKUP($A19&amp;"."&amp;$C19,UncollectibleLookup,2,FALSE),$C19=VLOOKUP($A19&amp;"."&amp;$C19,UncollectibleLookup,4,FALSE)),0,'Corrected With Uncollectible'!CW19-'Module C Initial'!CW19),'Corrected With Uncollectible'!CW19-'Module C Initial'!CW19)</f>
        <v>373.43999999999505</v>
      </c>
      <c r="F19" s="31">
        <f ca="1">IFERROR(IF(AND($A19=VLOOKUP($A19&amp;"."&amp;$C19,UncollectibleLookup,2,FALSE),$C19=VLOOKUP($A19&amp;"."&amp;$C19,UncollectibleLookup,4,FALSE)),0,'Corrected With Uncollectible'!CX19-'Module C Initial'!CX19),'Corrected With Uncollectible'!CX19-'Module C Initial'!CX19)</f>
        <v>616.02000000000407</v>
      </c>
      <c r="G19" s="31">
        <f ca="1">IFERROR(IF(AND($A19=VLOOKUP($A19&amp;"."&amp;$C19,UncollectibleLookup,2,FALSE),$C19=VLOOKUP($A19&amp;"."&amp;$C19,UncollectibleLookup,4,FALSE)),0,'Corrected With Uncollectible'!CY19-'Module C Initial'!CY19),'Corrected With Uncollectible'!CY19-'Module C Initial'!CY19)</f>
        <v>618.56999999999243</v>
      </c>
      <c r="H19" s="31">
        <f ca="1">IFERROR(IF(AND($A19=VLOOKUP($A19&amp;"."&amp;$C19,UncollectibleLookup,2,FALSE),$C19=VLOOKUP($A19&amp;"."&amp;$C19,UncollectibleLookup,4,FALSE)),0,'Corrected With Uncollectible'!CZ19-'Module C Initial'!CZ19),'Corrected With Uncollectible'!CZ19-'Module C Initial'!CZ19)</f>
        <v>139.29000000000087</v>
      </c>
      <c r="I19" s="31">
        <f ca="1">IFERROR(IF(AND($A19=VLOOKUP($A19&amp;"."&amp;$C19,UncollectibleLookup,2,FALSE),$C19=VLOOKUP($A19&amp;"."&amp;$C19,UncollectibleLookup,4,FALSE)),0,'Corrected With Uncollectible'!DA19-'Module C Initial'!DA19),'Corrected With Uncollectible'!DA19-'Module C Initial'!DA19)</f>
        <v>170.95999999999913</v>
      </c>
      <c r="J19" s="31">
        <f ca="1">IFERROR(IF(AND($A19=VLOOKUP($A19&amp;"."&amp;$C19,UncollectibleLookup,2,FALSE),$C19=VLOOKUP($A19&amp;"."&amp;$C19,UncollectibleLookup,4,FALSE)),0,'Corrected With Uncollectible'!DB19-'Module C Initial'!DB19),'Corrected With Uncollectible'!DB19-'Module C Initial'!DB19)</f>
        <v>314.34000000000378</v>
      </c>
      <c r="K19" s="31">
        <f ca="1">IFERROR(IF(AND($A19=VLOOKUP($A19&amp;"."&amp;$C19,UncollectibleLookup,2,FALSE),$C19=VLOOKUP($A19&amp;"."&amp;$C19,UncollectibleLookup,4,FALSE)),0,'Corrected With Uncollectible'!DC19-'Module C Initial'!DC19),'Corrected With Uncollectible'!DC19-'Module C Initial'!DC19)</f>
        <v>1519.2799999999988</v>
      </c>
      <c r="L19" s="31">
        <f ca="1">IFERROR(IF(AND($A19=VLOOKUP($A19&amp;"."&amp;$C19,UncollectibleLookup,2,FALSE),$C19=VLOOKUP($A19&amp;"."&amp;$C19,UncollectibleLookup,4,FALSE)),0,'Corrected With Uncollectible'!DD19-'Module C Initial'!DD19),'Corrected With Uncollectible'!DD19-'Module C Initial'!DD19)</f>
        <v>481.70000000000437</v>
      </c>
      <c r="M19" s="31">
        <f ca="1">IFERROR(IF(AND($A19=VLOOKUP($A19&amp;"."&amp;$C19,UncollectibleLookup,2,FALSE),$C19=VLOOKUP($A19&amp;"."&amp;$C19,UncollectibleLookup,4,FALSE)),0,'Corrected With Uncollectible'!DE19-'Module C Initial'!DE19),'Corrected With Uncollectible'!DE19-'Module C Initial'!DE19)</f>
        <v>228.40000000000146</v>
      </c>
      <c r="N19" s="31">
        <f ca="1">IFERROR(IF(AND($A19=VLOOKUP($A19&amp;"."&amp;$C19,UncollectibleLookup,2,FALSE),$C19=VLOOKUP($A19&amp;"."&amp;$C19,UncollectibleLookup,4,FALSE)),0,'Corrected With Uncollectible'!DF19-'Module C Initial'!DF19),'Corrected With Uncollectible'!DF19-'Module C Initial'!DF19)</f>
        <v>285.68000000000029</v>
      </c>
      <c r="O19" s="31">
        <f ca="1">IFERROR(IF(AND($A19=VLOOKUP($A19&amp;"."&amp;$C19,UncollectibleLookup,2,FALSE),$C19=VLOOKUP($A19&amp;"."&amp;$C19,UncollectibleLookup,4,FALSE)),0,'Corrected With Uncollectible'!DG19-'Module C Initial'!DG19),'Corrected With Uncollectible'!DG19-'Module C Initial'!DG19)</f>
        <v>257.0099999999984</v>
      </c>
      <c r="P19" s="31">
        <f ca="1">IFERROR(IF(AND($A19=VLOOKUP($A19&amp;"."&amp;$C19,UncollectibleLookup,2,FALSE),$C19=VLOOKUP($A19&amp;"."&amp;$C19,UncollectibleLookup,4,FALSE)),0,'Corrected With Uncollectible'!DH19-'Module C Initial'!DH19),'Corrected With Uncollectible'!DH19-'Module C Initial'!DH19)</f>
        <v>719.52999999999884</v>
      </c>
      <c r="Q19" s="32">
        <f ca="1">IFERROR(IF(AND($A19=VLOOKUP($A19&amp;"."&amp;$C19,UncollectibleLookup,2,FALSE),$C19=VLOOKUP($A19&amp;"."&amp;$C19,UncollectibleLookup,4,FALSE)),0,'Corrected With Uncollectible'!DI19-'Module C Initial'!DI19),'Corrected With Uncollectible'!DI19-'Module C Initial'!DI19)</f>
        <v>18.680000000000007</v>
      </c>
      <c r="R19" s="32">
        <f ca="1">IFERROR(IF(AND($A19=VLOOKUP($A19&amp;"."&amp;$C19,UncollectibleLookup,2,FALSE),$C19=VLOOKUP($A19&amp;"."&amp;$C19,UncollectibleLookup,4,FALSE)),0,'Corrected With Uncollectible'!DJ19-'Module C Initial'!DJ19),'Corrected With Uncollectible'!DJ19-'Module C Initial'!DJ19)</f>
        <v>30.810000000000059</v>
      </c>
      <c r="S19" s="32">
        <f ca="1">IFERROR(IF(AND($A19=VLOOKUP($A19&amp;"."&amp;$C19,UncollectibleLookup,2,FALSE),$C19=VLOOKUP($A19&amp;"."&amp;$C19,UncollectibleLookup,4,FALSE)),0,'Corrected With Uncollectible'!DK19-'Module C Initial'!DK19),'Corrected With Uncollectible'!DK19-'Module C Initial'!DK19)</f>
        <v>30.920000000000073</v>
      </c>
      <c r="T19" s="32">
        <f ca="1">IFERROR(IF(AND($A19=VLOOKUP($A19&amp;"."&amp;$C19,UncollectibleLookup,2,FALSE),$C19=VLOOKUP($A19&amp;"."&amp;$C19,UncollectibleLookup,4,FALSE)),0,'Corrected With Uncollectible'!DL19-'Module C Initial'!DL19),'Corrected With Uncollectible'!DL19-'Module C Initial'!DL19)</f>
        <v>6.9699999999999989</v>
      </c>
      <c r="U19" s="32">
        <f ca="1">IFERROR(IF(AND($A19=VLOOKUP($A19&amp;"."&amp;$C19,UncollectibleLookup,2,FALSE),$C19=VLOOKUP($A19&amp;"."&amp;$C19,UncollectibleLookup,4,FALSE)),0,'Corrected With Uncollectible'!DM19-'Module C Initial'!DM19),'Corrected With Uncollectible'!DM19-'Module C Initial'!DM19)</f>
        <v>8.5499999999999972</v>
      </c>
      <c r="V19" s="32">
        <f ca="1">IFERROR(IF(AND($A19=VLOOKUP($A19&amp;"."&amp;$C19,UncollectibleLookup,2,FALSE),$C19=VLOOKUP($A19&amp;"."&amp;$C19,UncollectibleLookup,4,FALSE)),0,'Corrected With Uncollectible'!DN19-'Module C Initial'!DN19),'Corrected With Uncollectible'!DN19-'Module C Initial'!DN19)</f>
        <v>15.719999999999999</v>
      </c>
      <c r="W19" s="32">
        <f ca="1">IFERROR(IF(AND($A19=VLOOKUP($A19&amp;"."&amp;$C19,UncollectibleLookup,2,FALSE),$C19=VLOOKUP($A19&amp;"."&amp;$C19,UncollectibleLookup,4,FALSE)),0,'Corrected With Uncollectible'!DO19-'Module C Initial'!DO19),'Corrected With Uncollectible'!DO19-'Module C Initial'!DO19)</f>
        <v>75.960000000000008</v>
      </c>
      <c r="X19" s="32">
        <f ca="1">IFERROR(IF(AND($A19=VLOOKUP($A19&amp;"."&amp;$C19,UncollectibleLookup,2,FALSE),$C19=VLOOKUP($A19&amp;"."&amp;$C19,UncollectibleLookup,4,FALSE)),0,'Corrected With Uncollectible'!DP19-'Module C Initial'!DP19),'Corrected With Uncollectible'!DP19-'Module C Initial'!DP19)</f>
        <v>24.089999999999996</v>
      </c>
      <c r="Y19" s="32">
        <f ca="1">IFERROR(IF(AND($A19=VLOOKUP($A19&amp;"."&amp;$C19,UncollectibleLookup,2,FALSE),$C19=VLOOKUP($A19&amp;"."&amp;$C19,UncollectibleLookup,4,FALSE)),0,'Corrected With Uncollectible'!DQ19-'Module C Initial'!DQ19),'Corrected With Uncollectible'!DQ19-'Module C Initial'!DQ19)</f>
        <v>11.419999999999998</v>
      </c>
      <c r="Z19" s="32">
        <f ca="1">IFERROR(IF(AND($A19=VLOOKUP($A19&amp;"."&amp;$C19,UncollectibleLookup,2,FALSE),$C19=VLOOKUP($A19&amp;"."&amp;$C19,UncollectibleLookup,4,FALSE)),0,'Corrected With Uncollectible'!DR19-'Module C Initial'!DR19),'Corrected With Uncollectible'!DR19-'Module C Initial'!DR19)</f>
        <v>14.280000000000001</v>
      </c>
      <c r="AA19" s="32">
        <f ca="1">IFERROR(IF(AND($A19=VLOOKUP($A19&amp;"."&amp;$C19,UncollectibleLookup,2,FALSE),$C19=VLOOKUP($A19&amp;"."&amp;$C19,UncollectibleLookup,4,FALSE)),0,'Corrected With Uncollectible'!DS19-'Module C Initial'!DS19),'Corrected With Uncollectible'!DS19-'Module C Initial'!DS19)</f>
        <v>12.849999999999994</v>
      </c>
      <c r="AB19" s="32">
        <f ca="1">IFERROR(IF(AND($A19=VLOOKUP($A19&amp;"."&amp;$C19,UncollectibleLookup,2,FALSE),$C19=VLOOKUP($A19&amp;"."&amp;$C19,UncollectibleLookup,4,FALSE)),0,'Corrected With Uncollectible'!DT19-'Module C Initial'!DT19),'Corrected With Uncollectible'!DT19-'Module C Initial'!DT19)</f>
        <v>35.970000000000027</v>
      </c>
      <c r="AC19" s="31">
        <f ca="1">IFERROR(IF(AND($A19=VLOOKUP($A19&amp;"."&amp;$C19,UncollectibleLookup,2,FALSE),$C19=VLOOKUP($A19&amp;"."&amp;$C19,UncollectibleLookup,4,FALSE)),0,'Corrected With Uncollectible'!DU19-'Module C Initial'!DU19),'Corrected With Uncollectible'!DU19-'Module C Initial'!DU19)</f>
        <v>160.68000000000029</v>
      </c>
      <c r="AD19" s="31">
        <f ca="1">IFERROR(IF(AND($A19=VLOOKUP($A19&amp;"."&amp;$C19,UncollectibleLookup,2,FALSE),$C19=VLOOKUP($A19&amp;"."&amp;$C19,UncollectibleLookup,4,FALSE)),0,'Corrected With Uncollectible'!DV19-'Module C Initial'!DV19),'Corrected With Uncollectible'!DV19-'Module C Initial'!DV19)</f>
        <v>261.90999999999985</v>
      </c>
      <c r="AE19" s="31">
        <f ca="1">IFERROR(IF(AND($A19=VLOOKUP($A19&amp;"."&amp;$C19,UncollectibleLookup,2,FALSE),$C19=VLOOKUP($A19&amp;"."&amp;$C19,UncollectibleLookup,4,FALSE)),0,'Corrected With Uncollectible'!DW19-'Module C Initial'!DW19),'Corrected With Uncollectible'!DW19-'Module C Initial'!DW19)</f>
        <v>260.15000000000055</v>
      </c>
      <c r="AF19" s="31">
        <f ca="1">IFERROR(IF(AND($A19=VLOOKUP($A19&amp;"."&amp;$C19,UncollectibleLookup,2,FALSE),$C19=VLOOKUP($A19&amp;"."&amp;$C19,UncollectibleLookup,4,FALSE)),0,'Corrected With Uncollectible'!DX19-'Module C Initial'!DX19),'Corrected With Uncollectible'!DX19-'Module C Initial'!DX19)</f>
        <v>57.870000000000005</v>
      </c>
      <c r="AG19" s="31">
        <f ca="1">IFERROR(IF(AND($A19=VLOOKUP($A19&amp;"."&amp;$C19,UncollectibleLookup,2,FALSE),$C19=VLOOKUP($A19&amp;"."&amp;$C19,UncollectibleLookup,4,FALSE)),0,'Corrected With Uncollectible'!DY19-'Module C Initial'!DY19),'Corrected With Uncollectible'!DY19-'Module C Initial'!DY19)</f>
        <v>70.17999999999995</v>
      </c>
      <c r="AH19" s="31">
        <f ca="1">IFERROR(IF(AND($A19=VLOOKUP($A19&amp;"."&amp;$C19,UncollectibleLookup,2,FALSE),$C19=VLOOKUP($A19&amp;"."&amp;$C19,UncollectibleLookup,4,FALSE)),0,'Corrected With Uncollectible'!DZ19-'Module C Initial'!DZ19),'Corrected With Uncollectible'!DZ19-'Module C Initial'!DZ19)</f>
        <v>127.44999999999982</v>
      </c>
      <c r="AI19" s="31">
        <f ca="1">IFERROR(IF(AND($A19=VLOOKUP($A19&amp;"."&amp;$C19,UncollectibleLookup,2,FALSE),$C19=VLOOKUP($A19&amp;"."&amp;$C19,UncollectibleLookup,4,FALSE)),0,'Corrected With Uncollectible'!EA19-'Module C Initial'!EA19),'Corrected With Uncollectible'!EA19-'Module C Initial'!EA19)</f>
        <v>608.48</v>
      </c>
      <c r="AJ19" s="31">
        <f ca="1">IFERROR(IF(AND($A19=VLOOKUP($A19&amp;"."&amp;$C19,UncollectibleLookup,2,FALSE),$C19=VLOOKUP($A19&amp;"."&amp;$C19,UncollectibleLookup,4,FALSE)),0,'Corrected With Uncollectible'!EB19-'Module C Initial'!EB19),'Corrected With Uncollectible'!EB19-'Module C Initial'!EB19)</f>
        <v>190.36999999999995</v>
      </c>
      <c r="AK19" s="31">
        <f ca="1">IFERROR(IF(AND($A19=VLOOKUP($A19&amp;"."&amp;$C19,UncollectibleLookup,2,FALSE),$C19=VLOOKUP($A19&amp;"."&amp;$C19,UncollectibleLookup,4,FALSE)),0,'Corrected With Uncollectible'!EC19-'Module C Initial'!EC19),'Corrected With Uncollectible'!EC19-'Module C Initial'!EC19)</f>
        <v>89.050000000000011</v>
      </c>
      <c r="AL19" s="31">
        <f ca="1">IFERROR(IF(AND($A19=VLOOKUP($A19&amp;"."&amp;$C19,UncollectibleLookup,2,FALSE),$C19=VLOOKUP($A19&amp;"."&amp;$C19,UncollectibleLookup,4,FALSE)),0,'Corrected With Uncollectible'!ED19-'Module C Initial'!ED19),'Corrected With Uncollectible'!ED19-'Module C Initial'!ED19)</f>
        <v>109.91999999999985</v>
      </c>
      <c r="AM19" s="31">
        <f ca="1">IFERROR(IF(AND($A19=VLOOKUP($A19&amp;"."&amp;$C19,UncollectibleLookup,2,FALSE),$C19=VLOOKUP($A19&amp;"."&amp;$C19,UncollectibleLookup,4,FALSE)),0,'Corrected With Uncollectible'!EE19-'Module C Initial'!EE19),'Corrected With Uncollectible'!EE19-'Module C Initial'!EE19)</f>
        <v>97.519999999999982</v>
      </c>
      <c r="AN19" s="31">
        <f ca="1">IFERROR(IF(AND($A19=VLOOKUP($A19&amp;"."&amp;$C19,UncollectibleLookup,2,FALSE),$C19=VLOOKUP($A19&amp;"."&amp;$C19,UncollectibleLookup,4,FALSE)),0,'Corrected With Uncollectible'!EF19-'Module C Initial'!EF19),'Corrected With Uncollectible'!EF19-'Module C Initial'!EF19)</f>
        <v>269.32999999999993</v>
      </c>
      <c r="AO19" s="32">
        <f t="shared" ca="1" si="7"/>
        <v>552.79999999999541</v>
      </c>
      <c r="AP19" s="32">
        <f t="shared" ca="1" si="4"/>
        <v>908.74000000000399</v>
      </c>
      <c r="AQ19" s="32">
        <f t="shared" ca="1" si="4"/>
        <v>909.63999999999305</v>
      </c>
      <c r="AR19" s="32">
        <f t="shared" ca="1" si="4"/>
        <v>204.13000000000088</v>
      </c>
      <c r="AS19" s="32">
        <f t="shared" ca="1" si="4"/>
        <v>249.68999999999909</v>
      </c>
      <c r="AT19" s="32">
        <f t="shared" ca="1" si="4"/>
        <v>457.51000000000363</v>
      </c>
      <c r="AU19" s="32">
        <f t="shared" ca="1" si="4"/>
        <v>2203.7199999999989</v>
      </c>
      <c r="AV19" s="32">
        <f t="shared" ca="1" si="4"/>
        <v>696.16000000000429</v>
      </c>
      <c r="AW19" s="32">
        <f t="shared" ca="1" si="4"/>
        <v>328.87000000000148</v>
      </c>
      <c r="AX19" s="32">
        <f t="shared" ca="1" si="4"/>
        <v>409.88000000000011</v>
      </c>
      <c r="AY19" s="32">
        <f t="shared" ca="1" si="4"/>
        <v>367.3799999999984</v>
      </c>
      <c r="AZ19" s="32">
        <f t="shared" ca="1" si="4"/>
        <v>1024.8299999999988</v>
      </c>
      <c r="BA19" s="55">
        <f t="shared" ca="1" si="8"/>
        <v>4.37</v>
      </c>
      <c r="BB19" s="55">
        <f t="shared" ca="1" si="5"/>
        <v>7.21</v>
      </c>
      <c r="BC19" s="55">
        <f t="shared" ca="1" si="5"/>
        <v>7.24</v>
      </c>
      <c r="BD19" s="55">
        <f t="shared" ca="1" si="5"/>
        <v>1.63</v>
      </c>
      <c r="BE19" s="55">
        <f t="shared" ca="1" si="5"/>
        <v>2</v>
      </c>
      <c r="BF19" s="55">
        <f t="shared" ca="1" si="5"/>
        <v>3.68</v>
      </c>
      <c r="BG19" s="55">
        <f t="shared" ca="1" si="5"/>
        <v>17.79</v>
      </c>
      <c r="BH19" s="55">
        <f t="shared" ca="1" si="5"/>
        <v>5.64</v>
      </c>
      <c r="BI19" s="55">
        <f t="shared" ca="1" si="5"/>
        <v>2.68</v>
      </c>
      <c r="BJ19" s="55">
        <f t="shared" ca="1" si="5"/>
        <v>3.35</v>
      </c>
      <c r="BK19" s="55">
        <f t="shared" ca="1" si="5"/>
        <v>3.01</v>
      </c>
      <c r="BL19" s="55">
        <f t="shared" ca="1" si="5"/>
        <v>8.43</v>
      </c>
      <c r="BM19" s="32">
        <f t="shared" ca="1" si="9"/>
        <v>557.16999999999541</v>
      </c>
      <c r="BN19" s="32">
        <f t="shared" ca="1" si="6"/>
        <v>915.95000000000402</v>
      </c>
      <c r="BO19" s="32">
        <f t="shared" ca="1" si="6"/>
        <v>916.87999999999306</v>
      </c>
      <c r="BP19" s="32">
        <f t="shared" ca="1" si="6"/>
        <v>205.76000000000087</v>
      </c>
      <c r="BQ19" s="32">
        <f t="shared" ca="1" si="6"/>
        <v>251.68999999999909</v>
      </c>
      <c r="BR19" s="32">
        <f t="shared" ca="1" si="6"/>
        <v>461.19000000000364</v>
      </c>
      <c r="BS19" s="32">
        <f t="shared" ca="1" si="6"/>
        <v>2221.5099999999989</v>
      </c>
      <c r="BT19" s="32">
        <f t="shared" ca="1" si="6"/>
        <v>701.80000000000427</v>
      </c>
      <c r="BU19" s="32">
        <f t="shared" ca="1" si="6"/>
        <v>331.55000000000149</v>
      </c>
      <c r="BV19" s="32">
        <f t="shared" ca="1" si="6"/>
        <v>413.23000000000013</v>
      </c>
      <c r="BW19" s="32">
        <f t="shared" ca="1" si="6"/>
        <v>370.38999999999839</v>
      </c>
      <c r="BX19" s="32">
        <f t="shared" ca="1" si="6"/>
        <v>1033.2599999999989</v>
      </c>
    </row>
    <row r="20" spans="1:76">
      <c r="A20" t="s">
        <v>423</v>
      </c>
      <c r="B20" s="1" t="s">
        <v>123</v>
      </c>
      <c r="C20" t="str">
        <f t="shared" ca="1" si="2"/>
        <v>BIG</v>
      </c>
      <c r="D20" t="str">
        <f t="shared" ca="1" si="3"/>
        <v>Bighorn Hydro Facility</v>
      </c>
      <c r="E20" s="31">
        <f ca="1">IFERROR(IF(AND($A20=VLOOKUP($A20&amp;"."&amp;$C20,UncollectibleLookup,2,FALSE),$C20=VLOOKUP($A20&amp;"."&amp;$C20,UncollectibleLookup,4,FALSE)),0,'Corrected With Uncollectible'!CW20-'Module C Initial'!CW20),'Corrected With Uncollectible'!CW20-'Module C Initial'!CW20)</f>
        <v>1408.5899999999965</v>
      </c>
      <c r="F20" s="31">
        <f ca="1">IFERROR(IF(AND($A20=VLOOKUP($A20&amp;"."&amp;$C20,UncollectibleLookup,2,FALSE),$C20=VLOOKUP($A20&amp;"."&amp;$C20,UncollectibleLookup,4,FALSE)),0,'Corrected With Uncollectible'!CX20-'Module C Initial'!CX20),'Corrected With Uncollectible'!CX20-'Module C Initial'!CX20)</f>
        <v>1631.7200000000012</v>
      </c>
      <c r="G20" s="31">
        <f ca="1">IFERROR(IF(AND($A20=VLOOKUP($A20&amp;"."&amp;$C20,UncollectibleLookup,2,FALSE),$C20=VLOOKUP($A20&amp;"."&amp;$C20,UncollectibleLookup,4,FALSE)),0,'Corrected With Uncollectible'!CY20-'Module C Initial'!CY20),'Corrected With Uncollectible'!CY20-'Module C Initial'!CY20)</f>
        <v>1550.359999999986</v>
      </c>
      <c r="H20" s="31">
        <f ca="1">IFERROR(IF(AND($A20=VLOOKUP($A20&amp;"."&amp;$C20,UncollectibleLookup,2,FALSE),$C20=VLOOKUP($A20&amp;"."&amp;$C20,UncollectibleLookup,4,FALSE)),0,'Corrected With Uncollectible'!CZ20-'Module C Initial'!CZ20),'Corrected With Uncollectible'!CZ20-'Module C Initial'!CZ20)</f>
        <v>1404.2199999999866</v>
      </c>
      <c r="I20" s="31">
        <f ca="1">IFERROR(IF(AND($A20=VLOOKUP($A20&amp;"."&amp;$C20,UncollectibleLookup,2,FALSE),$C20=VLOOKUP($A20&amp;"."&amp;$C20,UncollectibleLookup,4,FALSE)),0,'Corrected With Uncollectible'!DA20-'Module C Initial'!DA20),'Corrected With Uncollectible'!DA20-'Module C Initial'!DA20)</f>
        <v>1564.0299999999988</v>
      </c>
      <c r="J20" s="31">
        <f ca="1">IFERROR(IF(AND($A20=VLOOKUP($A20&amp;"."&amp;$C20,UncollectibleLookup,2,FALSE),$C20=VLOOKUP($A20&amp;"."&amp;$C20,UncollectibleLookup,4,FALSE)),0,'Corrected With Uncollectible'!DB20-'Module C Initial'!DB20),'Corrected With Uncollectible'!DB20-'Module C Initial'!DB20)</f>
        <v>1968.460000000021</v>
      </c>
      <c r="K20" s="31">
        <f ca="1">IFERROR(IF(AND($A20=VLOOKUP($A20&amp;"."&amp;$C20,UncollectibleLookup,2,FALSE),$C20=VLOOKUP($A20&amp;"."&amp;$C20,UncollectibleLookup,4,FALSE)),0,'Corrected With Uncollectible'!DC20-'Module C Initial'!DC20),'Corrected With Uncollectible'!DC20-'Module C Initial'!DC20)</f>
        <v>8427.6199999998789</v>
      </c>
      <c r="L20" s="31">
        <f ca="1">IFERROR(IF(AND($A20=VLOOKUP($A20&amp;"."&amp;$C20,UncollectibleLookup,2,FALSE),$C20=VLOOKUP($A20&amp;"."&amp;$C20,UncollectibleLookup,4,FALSE)),0,'Corrected With Uncollectible'!DD20-'Module C Initial'!DD20),'Corrected With Uncollectible'!DD20-'Module C Initial'!DD20)</f>
        <v>3647.1900000000023</v>
      </c>
      <c r="M20" s="31">
        <f ca="1">IFERROR(IF(AND($A20=VLOOKUP($A20&amp;"."&amp;$C20,UncollectibleLookup,2,FALSE),$C20=VLOOKUP($A20&amp;"."&amp;$C20,UncollectibleLookup,4,FALSE)),0,'Corrected With Uncollectible'!DE20-'Module C Initial'!DE20),'Corrected With Uncollectible'!DE20-'Module C Initial'!DE20)</f>
        <v>1347.0400000000081</v>
      </c>
      <c r="N20" s="31">
        <f ca="1">IFERROR(IF(AND($A20=VLOOKUP($A20&amp;"."&amp;$C20,UncollectibleLookup,2,FALSE),$C20=VLOOKUP($A20&amp;"."&amp;$C20,UncollectibleLookup,4,FALSE)),0,'Corrected With Uncollectible'!DF20-'Module C Initial'!DF20),'Corrected With Uncollectible'!DF20-'Module C Initial'!DF20)</f>
        <v>1916.140000000014</v>
      </c>
      <c r="O20" s="31">
        <f ca="1">IFERROR(IF(AND($A20=VLOOKUP($A20&amp;"."&amp;$C20,UncollectibleLookup,2,FALSE),$C20=VLOOKUP($A20&amp;"."&amp;$C20,UncollectibleLookup,4,FALSE)),0,'Corrected With Uncollectible'!DG20-'Module C Initial'!DG20),'Corrected With Uncollectible'!DG20-'Module C Initial'!DG20)</f>
        <v>1610.7200000000012</v>
      </c>
      <c r="P20" s="31">
        <f ca="1">IFERROR(IF(AND($A20=VLOOKUP($A20&amp;"."&amp;$C20,UncollectibleLookup,2,FALSE),$C20=VLOOKUP($A20&amp;"."&amp;$C20,UncollectibleLookup,4,FALSE)),0,'Corrected With Uncollectible'!DH20-'Module C Initial'!DH20),'Corrected With Uncollectible'!DH20-'Module C Initial'!DH20)</f>
        <v>2328.8700000000244</v>
      </c>
      <c r="Q20" s="32">
        <f ca="1">IFERROR(IF(AND($A20=VLOOKUP($A20&amp;"."&amp;$C20,UncollectibleLookup,2,FALSE),$C20=VLOOKUP($A20&amp;"."&amp;$C20,UncollectibleLookup,4,FALSE)),0,'Corrected With Uncollectible'!DI20-'Module C Initial'!DI20),'Corrected With Uncollectible'!DI20-'Module C Initial'!DI20)</f>
        <v>70.430000000000291</v>
      </c>
      <c r="R20" s="32">
        <f ca="1">IFERROR(IF(AND($A20=VLOOKUP($A20&amp;"."&amp;$C20,UncollectibleLookup,2,FALSE),$C20=VLOOKUP($A20&amp;"."&amp;$C20,UncollectibleLookup,4,FALSE)),0,'Corrected With Uncollectible'!DJ20-'Module C Initial'!DJ20),'Corrected With Uncollectible'!DJ20-'Module C Initial'!DJ20)</f>
        <v>81.590000000000146</v>
      </c>
      <c r="S20" s="32">
        <f ca="1">IFERROR(IF(AND($A20=VLOOKUP($A20&amp;"."&amp;$C20,UncollectibleLookup,2,FALSE),$C20=VLOOKUP($A20&amp;"."&amp;$C20,UncollectibleLookup,4,FALSE)),0,'Corrected With Uncollectible'!DK20-'Module C Initial'!DK20),'Corrected With Uncollectible'!DK20-'Module C Initial'!DK20)</f>
        <v>77.519999999999527</v>
      </c>
      <c r="T20" s="32">
        <f ca="1">IFERROR(IF(AND($A20=VLOOKUP($A20&amp;"."&amp;$C20,UncollectibleLookup,2,FALSE),$C20=VLOOKUP($A20&amp;"."&amp;$C20,UncollectibleLookup,4,FALSE)),0,'Corrected With Uncollectible'!DL20-'Module C Initial'!DL20),'Corrected With Uncollectible'!DL20-'Module C Initial'!DL20)</f>
        <v>70.210000000000036</v>
      </c>
      <c r="U20" s="32">
        <f ca="1">IFERROR(IF(AND($A20=VLOOKUP($A20&amp;"."&amp;$C20,UncollectibleLookup,2,FALSE),$C20=VLOOKUP($A20&amp;"."&amp;$C20,UncollectibleLookup,4,FALSE)),0,'Corrected With Uncollectible'!DM20-'Module C Initial'!DM20),'Corrected With Uncollectible'!DM20-'Module C Initial'!DM20)</f>
        <v>78.200000000000728</v>
      </c>
      <c r="V20" s="32">
        <f ca="1">IFERROR(IF(AND($A20=VLOOKUP($A20&amp;"."&amp;$C20,UncollectibleLookup,2,FALSE),$C20=VLOOKUP($A20&amp;"."&amp;$C20,UncollectibleLookup,4,FALSE)),0,'Corrected With Uncollectible'!DN20-'Module C Initial'!DN20),'Corrected With Uncollectible'!DN20-'Module C Initial'!DN20)</f>
        <v>98.429999999999382</v>
      </c>
      <c r="W20" s="32">
        <f ca="1">IFERROR(IF(AND($A20=VLOOKUP($A20&amp;"."&amp;$C20,UncollectibleLookup,2,FALSE),$C20=VLOOKUP($A20&amp;"."&amp;$C20,UncollectibleLookup,4,FALSE)),0,'Corrected With Uncollectible'!DO20-'Module C Initial'!DO20),'Corrected With Uncollectible'!DO20-'Module C Initial'!DO20)</f>
        <v>421.38999999999942</v>
      </c>
      <c r="X20" s="32">
        <f ca="1">IFERROR(IF(AND($A20=VLOOKUP($A20&amp;"."&amp;$C20,UncollectibleLookup,2,FALSE),$C20=VLOOKUP($A20&amp;"."&amp;$C20,UncollectibleLookup,4,FALSE)),0,'Corrected With Uncollectible'!DP20-'Module C Initial'!DP20),'Corrected With Uncollectible'!DP20-'Module C Initial'!DP20)</f>
        <v>182.36000000000058</v>
      </c>
      <c r="Y20" s="32">
        <f ca="1">IFERROR(IF(AND($A20=VLOOKUP($A20&amp;"."&amp;$C20,UncollectibleLookup,2,FALSE),$C20=VLOOKUP($A20&amp;"."&amp;$C20,UncollectibleLookup,4,FALSE)),0,'Corrected With Uncollectible'!DQ20-'Module C Initial'!DQ20),'Corrected With Uncollectible'!DQ20-'Module C Initial'!DQ20)</f>
        <v>67.349999999999454</v>
      </c>
      <c r="Z20" s="32">
        <f ca="1">IFERROR(IF(AND($A20=VLOOKUP($A20&amp;"."&amp;$C20,UncollectibleLookup,2,FALSE),$C20=VLOOKUP($A20&amp;"."&amp;$C20,UncollectibleLookup,4,FALSE)),0,'Corrected With Uncollectible'!DR20-'Module C Initial'!DR20),'Corrected With Uncollectible'!DR20-'Module C Initial'!DR20)</f>
        <v>95.8100000000004</v>
      </c>
      <c r="AA20" s="32">
        <f ca="1">IFERROR(IF(AND($A20=VLOOKUP($A20&amp;"."&amp;$C20,UncollectibleLookup,2,FALSE),$C20=VLOOKUP($A20&amp;"."&amp;$C20,UncollectibleLookup,4,FALSE)),0,'Corrected With Uncollectible'!DS20-'Module C Initial'!DS20),'Corrected With Uncollectible'!DS20-'Module C Initial'!DS20)</f>
        <v>80.530000000000655</v>
      </c>
      <c r="AB20" s="32">
        <f ca="1">IFERROR(IF(AND($A20=VLOOKUP($A20&amp;"."&amp;$C20,UncollectibleLookup,2,FALSE),$C20=VLOOKUP($A20&amp;"."&amp;$C20,UncollectibleLookup,4,FALSE)),0,'Corrected With Uncollectible'!DT20-'Module C Initial'!DT20),'Corrected With Uncollectible'!DT20-'Module C Initial'!DT20)</f>
        <v>116.45000000000073</v>
      </c>
      <c r="AC20" s="31">
        <f ca="1">IFERROR(IF(AND($A20=VLOOKUP($A20&amp;"."&amp;$C20,UncollectibleLookup,2,FALSE),$C20=VLOOKUP($A20&amp;"."&amp;$C20,UncollectibleLookup,4,FALSE)),0,'Corrected With Uncollectible'!DU20-'Module C Initial'!DU20),'Corrected With Uncollectible'!DU20-'Module C Initial'!DU20)</f>
        <v>606.06000000000495</v>
      </c>
      <c r="AD20" s="31">
        <f ca="1">IFERROR(IF(AND($A20=VLOOKUP($A20&amp;"."&amp;$C20,UncollectibleLookup,2,FALSE),$C20=VLOOKUP($A20&amp;"."&amp;$C20,UncollectibleLookup,4,FALSE)),0,'Corrected With Uncollectible'!DV20-'Module C Initial'!DV20),'Corrected With Uncollectible'!DV20-'Module C Initial'!DV20)</f>
        <v>693.75</v>
      </c>
      <c r="AE20" s="31">
        <f ca="1">IFERROR(IF(AND($A20=VLOOKUP($A20&amp;"."&amp;$C20,UncollectibleLookup,2,FALSE),$C20=VLOOKUP($A20&amp;"."&amp;$C20,UncollectibleLookup,4,FALSE)),0,'Corrected With Uncollectible'!DW20-'Module C Initial'!DW20),'Corrected With Uncollectible'!DW20-'Module C Initial'!DW20)</f>
        <v>652.0199999999968</v>
      </c>
      <c r="AF20" s="31">
        <f ca="1">IFERROR(IF(AND($A20=VLOOKUP($A20&amp;"."&amp;$C20,UncollectibleLookup,2,FALSE),$C20=VLOOKUP($A20&amp;"."&amp;$C20,UncollectibleLookup,4,FALSE)),0,'Corrected With Uncollectible'!DX20-'Module C Initial'!DX20),'Corrected With Uncollectible'!DX20-'Module C Initial'!DX20)</f>
        <v>583.40000000000146</v>
      </c>
      <c r="AG20" s="31">
        <f ca="1">IFERROR(IF(AND($A20=VLOOKUP($A20&amp;"."&amp;$C20,UncollectibleLookup,2,FALSE),$C20=VLOOKUP($A20&amp;"."&amp;$C20,UncollectibleLookup,4,FALSE)),0,'Corrected With Uncollectible'!DY20-'Module C Initial'!DY20),'Corrected With Uncollectible'!DY20-'Module C Initial'!DY20)</f>
        <v>642.08999999999651</v>
      </c>
      <c r="AH20" s="31">
        <f ca="1">IFERROR(IF(AND($A20=VLOOKUP($A20&amp;"."&amp;$C20,UncollectibleLookup,2,FALSE),$C20=VLOOKUP($A20&amp;"."&amp;$C20,UncollectibleLookup,4,FALSE)),0,'Corrected With Uncollectible'!DZ20-'Module C Initial'!DZ20),'Corrected With Uncollectible'!DZ20-'Module C Initial'!DZ20)</f>
        <v>798.09000000000378</v>
      </c>
      <c r="AI20" s="31">
        <f ca="1">IFERROR(IF(AND($A20=VLOOKUP($A20&amp;"."&amp;$C20,UncollectibleLookup,2,FALSE),$C20=VLOOKUP($A20&amp;"."&amp;$C20,UncollectibleLookup,4,FALSE)),0,'Corrected With Uncollectible'!EA20-'Module C Initial'!EA20),'Corrected With Uncollectible'!EA20-'Module C Initial'!EA20)</f>
        <v>3375.320000000007</v>
      </c>
      <c r="AJ20" s="31">
        <f ca="1">IFERROR(IF(AND($A20=VLOOKUP($A20&amp;"."&amp;$C20,UncollectibleLookup,2,FALSE),$C20=VLOOKUP($A20&amp;"."&amp;$C20,UncollectibleLookup,4,FALSE)),0,'Corrected With Uncollectible'!EB20-'Module C Initial'!EB20),'Corrected With Uncollectible'!EB20-'Module C Initial'!EB20)</f>
        <v>1441.3699999999953</v>
      </c>
      <c r="AK20" s="31">
        <f ca="1">IFERROR(IF(AND($A20=VLOOKUP($A20&amp;"."&amp;$C20,UncollectibleLookup,2,FALSE),$C20=VLOOKUP($A20&amp;"."&amp;$C20,UncollectibleLookup,4,FALSE)),0,'Corrected With Uncollectible'!EC20-'Module C Initial'!EC20),'Corrected With Uncollectible'!EC20-'Module C Initial'!EC20)</f>
        <v>525.19000000000233</v>
      </c>
      <c r="AL20" s="31">
        <f ca="1">IFERROR(IF(AND($A20=VLOOKUP($A20&amp;"."&amp;$C20,UncollectibleLookup,2,FALSE),$C20=VLOOKUP($A20&amp;"."&amp;$C20,UncollectibleLookup,4,FALSE)),0,'Corrected With Uncollectible'!ED20-'Module C Initial'!ED20),'Corrected With Uncollectible'!ED20-'Module C Initial'!ED20)</f>
        <v>737.24000000000524</v>
      </c>
      <c r="AM20" s="31">
        <f ca="1">IFERROR(IF(AND($A20=VLOOKUP($A20&amp;"."&amp;$C20,UncollectibleLookup,2,FALSE),$C20=VLOOKUP($A20&amp;"."&amp;$C20,UncollectibleLookup,4,FALSE)),0,'Corrected With Uncollectible'!EE20-'Module C Initial'!EE20),'Corrected With Uncollectible'!EE20-'Module C Initial'!EE20)</f>
        <v>611.18000000000029</v>
      </c>
      <c r="AN20" s="31">
        <f ca="1">IFERROR(IF(AND($A20=VLOOKUP($A20&amp;"."&amp;$C20,UncollectibleLookup,2,FALSE),$C20=VLOOKUP($A20&amp;"."&amp;$C20,UncollectibleLookup,4,FALSE)),0,'Corrected With Uncollectible'!EF20-'Module C Initial'!EF20),'Corrected With Uncollectible'!EF20-'Module C Initial'!EF20)</f>
        <v>871.70999999999185</v>
      </c>
      <c r="AO20" s="32">
        <f t="shared" ca="1" si="7"/>
        <v>2085.0800000000017</v>
      </c>
      <c r="AP20" s="32">
        <f t="shared" ca="1" si="4"/>
        <v>2407.0600000000013</v>
      </c>
      <c r="AQ20" s="32">
        <f t="shared" ca="1" si="4"/>
        <v>2279.8999999999824</v>
      </c>
      <c r="AR20" s="32">
        <f t="shared" ca="1" si="4"/>
        <v>2057.8299999999881</v>
      </c>
      <c r="AS20" s="32">
        <f t="shared" ca="1" si="4"/>
        <v>2284.3199999999961</v>
      </c>
      <c r="AT20" s="32">
        <f t="shared" ca="1" si="4"/>
        <v>2864.9800000000241</v>
      </c>
      <c r="AU20" s="32">
        <f t="shared" ca="1" si="4"/>
        <v>12224.329999999885</v>
      </c>
      <c r="AV20" s="32">
        <f t="shared" ca="1" si="4"/>
        <v>5270.9199999999983</v>
      </c>
      <c r="AW20" s="32">
        <f t="shared" ca="1" si="4"/>
        <v>1939.5800000000099</v>
      </c>
      <c r="AX20" s="32">
        <f t="shared" ca="1" si="4"/>
        <v>2749.1900000000196</v>
      </c>
      <c r="AY20" s="32">
        <f t="shared" ca="1" si="4"/>
        <v>2302.4300000000021</v>
      </c>
      <c r="AZ20" s="32">
        <f t="shared" ca="1" si="4"/>
        <v>3317.030000000017</v>
      </c>
      <c r="BA20" s="55">
        <f t="shared" ca="1" si="8"/>
        <v>16.5</v>
      </c>
      <c r="BB20" s="55">
        <f t="shared" ca="1" si="5"/>
        <v>19.11</v>
      </c>
      <c r="BC20" s="55">
        <f t="shared" ca="1" si="5"/>
        <v>18.16</v>
      </c>
      <c r="BD20" s="55">
        <f t="shared" ca="1" si="5"/>
        <v>16.45</v>
      </c>
      <c r="BE20" s="55">
        <f t="shared" ca="1" si="5"/>
        <v>18.32</v>
      </c>
      <c r="BF20" s="55">
        <f t="shared" ca="1" si="5"/>
        <v>23.06</v>
      </c>
      <c r="BG20" s="55">
        <f t="shared" ca="1" si="5"/>
        <v>98.71</v>
      </c>
      <c r="BH20" s="55">
        <f t="shared" ca="1" si="5"/>
        <v>42.72</v>
      </c>
      <c r="BI20" s="55">
        <f t="shared" ca="1" si="5"/>
        <v>15.78</v>
      </c>
      <c r="BJ20" s="55">
        <f t="shared" ca="1" si="5"/>
        <v>22.44</v>
      </c>
      <c r="BK20" s="55">
        <f t="shared" ca="1" si="5"/>
        <v>18.87</v>
      </c>
      <c r="BL20" s="55">
        <f t="shared" ca="1" si="5"/>
        <v>27.28</v>
      </c>
      <c r="BM20" s="32">
        <f t="shared" ca="1" si="9"/>
        <v>2101.5800000000017</v>
      </c>
      <c r="BN20" s="32">
        <f t="shared" ca="1" si="6"/>
        <v>2426.1700000000014</v>
      </c>
      <c r="BO20" s="32">
        <f t="shared" ca="1" si="6"/>
        <v>2298.0599999999822</v>
      </c>
      <c r="BP20" s="32">
        <f t="shared" ca="1" si="6"/>
        <v>2074.2799999999879</v>
      </c>
      <c r="BQ20" s="32">
        <f t="shared" ca="1" si="6"/>
        <v>2302.6399999999962</v>
      </c>
      <c r="BR20" s="32">
        <f t="shared" ca="1" si="6"/>
        <v>2888.0400000000241</v>
      </c>
      <c r="BS20" s="32">
        <f t="shared" ca="1" si="6"/>
        <v>12323.039999999884</v>
      </c>
      <c r="BT20" s="32">
        <f t="shared" ca="1" si="6"/>
        <v>5313.6399999999985</v>
      </c>
      <c r="BU20" s="32">
        <f t="shared" ca="1" si="6"/>
        <v>1955.3600000000099</v>
      </c>
      <c r="BV20" s="32">
        <f t="shared" ca="1" si="6"/>
        <v>2771.6300000000197</v>
      </c>
      <c r="BW20" s="32">
        <f t="shared" ca="1" si="6"/>
        <v>2321.300000000002</v>
      </c>
      <c r="BX20" s="32">
        <f t="shared" ca="1" si="6"/>
        <v>3344.3100000000172</v>
      </c>
    </row>
    <row r="21" spans="1:76">
      <c r="A21" t="s">
        <v>423</v>
      </c>
      <c r="B21" s="1" t="s">
        <v>124</v>
      </c>
      <c r="C21" t="str">
        <f t="shared" ca="1" si="2"/>
        <v>BPW</v>
      </c>
      <c r="D21" t="str">
        <f t="shared" ca="1" si="3"/>
        <v>Bearspaw Hydro Facility</v>
      </c>
      <c r="E21" s="31">
        <f ca="1">IFERROR(IF(AND($A21=VLOOKUP($A21&amp;"."&amp;$C21,UncollectibleLookup,2,FALSE),$C21=VLOOKUP($A21&amp;"."&amp;$C21,UncollectibleLookup,4,FALSE)),0,'Corrected With Uncollectible'!CW21-'Module C Initial'!CW21),'Corrected With Uncollectible'!CW21-'Module C Initial'!CW21)</f>
        <v>108.90000000000146</v>
      </c>
      <c r="F21" s="31">
        <f ca="1">IFERROR(IF(AND($A21=VLOOKUP($A21&amp;"."&amp;$C21,UncollectibleLookup,2,FALSE),$C21=VLOOKUP($A21&amp;"."&amp;$C21,UncollectibleLookup,4,FALSE)),0,'Corrected With Uncollectible'!CX21-'Module C Initial'!CX21),'Corrected With Uncollectible'!CX21-'Module C Initial'!CX21)</f>
        <v>114.26000000000022</v>
      </c>
      <c r="G21" s="31">
        <f ca="1">IFERROR(IF(AND($A21=VLOOKUP($A21&amp;"."&amp;$C21,UncollectibleLookup,2,FALSE),$C21=VLOOKUP($A21&amp;"."&amp;$C21,UncollectibleLookup,4,FALSE)),0,'Corrected With Uncollectible'!CY21-'Module C Initial'!CY21),'Corrected With Uncollectible'!CY21-'Module C Initial'!CY21)</f>
        <v>106.77999999999884</v>
      </c>
      <c r="H21" s="31">
        <f ca="1">IFERROR(IF(AND($A21=VLOOKUP($A21&amp;"."&amp;$C21,UncollectibleLookup,2,FALSE),$C21=VLOOKUP($A21&amp;"."&amp;$C21,UncollectibleLookup,4,FALSE)),0,'Corrected With Uncollectible'!CZ21-'Module C Initial'!CZ21),'Corrected With Uncollectible'!CZ21-'Module C Initial'!CZ21)</f>
        <v>103.64000000000124</v>
      </c>
      <c r="I21" s="31">
        <f ca="1">IFERROR(IF(AND($A21=VLOOKUP($A21&amp;"."&amp;$C21,UncollectibleLookup,2,FALSE),$C21=VLOOKUP($A21&amp;"."&amp;$C21,UncollectibleLookup,4,FALSE)),0,'Corrected With Uncollectible'!DA21-'Module C Initial'!DA21),'Corrected With Uncollectible'!DA21-'Module C Initial'!DA21)</f>
        <v>178.55999999999767</v>
      </c>
      <c r="J21" s="31">
        <f ca="1">IFERROR(IF(AND($A21=VLOOKUP($A21&amp;"."&amp;$C21,UncollectibleLookup,2,FALSE),$C21=VLOOKUP($A21&amp;"."&amp;$C21,UncollectibleLookup,4,FALSE)),0,'Corrected With Uncollectible'!DB21-'Module C Initial'!DB21),'Corrected With Uncollectible'!DB21-'Module C Initial'!DB21)</f>
        <v>207.58000000000175</v>
      </c>
      <c r="K21" s="31">
        <f ca="1">IFERROR(IF(AND($A21=VLOOKUP($A21&amp;"."&amp;$C21,UncollectibleLookup,2,FALSE),$C21=VLOOKUP($A21&amp;"."&amp;$C21,UncollectibleLookup,4,FALSE)),0,'Corrected With Uncollectible'!DC21-'Module C Initial'!DC21),'Corrected With Uncollectible'!DC21-'Module C Initial'!DC21)</f>
        <v>691.27000000000407</v>
      </c>
      <c r="L21" s="31">
        <f ca="1">IFERROR(IF(AND($A21=VLOOKUP($A21&amp;"."&amp;$C21,UncollectibleLookup,2,FALSE),$C21=VLOOKUP($A21&amp;"."&amp;$C21,UncollectibleLookup,4,FALSE)),0,'Corrected With Uncollectible'!DD21-'Module C Initial'!DD21),'Corrected With Uncollectible'!DD21-'Module C Initial'!DD21)</f>
        <v>227.90999999999985</v>
      </c>
      <c r="M21" s="31">
        <f ca="1">IFERROR(IF(AND($A21=VLOOKUP($A21&amp;"."&amp;$C21,UncollectibleLookup,2,FALSE),$C21=VLOOKUP($A21&amp;"."&amp;$C21,UncollectibleLookup,4,FALSE)),0,'Corrected With Uncollectible'!DE21-'Module C Initial'!DE21),'Corrected With Uncollectible'!DE21-'Module C Initial'!DE21)</f>
        <v>120.6299999999992</v>
      </c>
      <c r="N21" s="31">
        <f ca="1">IFERROR(IF(AND($A21=VLOOKUP($A21&amp;"."&amp;$C21,UncollectibleLookup,2,FALSE),$C21=VLOOKUP($A21&amp;"."&amp;$C21,UncollectibleLookup,4,FALSE)),0,'Corrected With Uncollectible'!DF21-'Module C Initial'!DF21),'Corrected With Uncollectible'!DF21-'Module C Initial'!DF21)</f>
        <v>131.10000000000036</v>
      </c>
      <c r="O21" s="31">
        <f ca="1">IFERROR(IF(AND($A21=VLOOKUP($A21&amp;"."&amp;$C21,UncollectibleLookup,2,FALSE),$C21=VLOOKUP($A21&amp;"."&amp;$C21,UncollectibleLookup,4,FALSE)),0,'Corrected With Uncollectible'!DG21-'Module C Initial'!DG21),'Corrected With Uncollectible'!DG21-'Module C Initial'!DG21)</f>
        <v>104.20999999999913</v>
      </c>
      <c r="P21" s="31">
        <f ca="1">IFERROR(IF(AND($A21=VLOOKUP($A21&amp;"."&amp;$C21,UncollectibleLookup,2,FALSE),$C21=VLOOKUP($A21&amp;"."&amp;$C21,UncollectibleLookup,4,FALSE)),0,'Corrected With Uncollectible'!DH21-'Module C Initial'!DH21),'Corrected With Uncollectible'!DH21-'Module C Initial'!DH21)</f>
        <v>131.38999999999942</v>
      </c>
      <c r="Q21" s="32">
        <f ca="1">IFERROR(IF(AND($A21=VLOOKUP($A21&amp;"."&amp;$C21,UncollectibleLookup,2,FALSE),$C21=VLOOKUP($A21&amp;"."&amp;$C21,UncollectibleLookup,4,FALSE)),0,'Corrected With Uncollectible'!DI21-'Module C Initial'!DI21),'Corrected With Uncollectible'!DI21-'Module C Initial'!DI21)</f>
        <v>5.4500000000000455</v>
      </c>
      <c r="R21" s="32">
        <f ca="1">IFERROR(IF(AND($A21=VLOOKUP($A21&amp;"."&amp;$C21,UncollectibleLookup,2,FALSE),$C21=VLOOKUP($A21&amp;"."&amp;$C21,UncollectibleLookup,4,FALSE)),0,'Corrected With Uncollectible'!DJ21-'Module C Initial'!DJ21),'Corrected With Uncollectible'!DJ21-'Module C Initial'!DJ21)</f>
        <v>5.7200000000000273</v>
      </c>
      <c r="S21" s="32">
        <f ca="1">IFERROR(IF(AND($A21=VLOOKUP($A21&amp;"."&amp;$C21,UncollectibleLookup,2,FALSE),$C21=VLOOKUP($A21&amp;"."&amp;$C21,UncollectibleLookup,4,FALSE)),0,'Corrected With Uncollectible'!DK21-'Module C Initial'!DK21),'Corrected With Uncollectible'!DK21-'Module C Initial'!DK21)</f>
        <v>5.3399999999999181</v>
      </c>
      <c r="T21" s="32">
        <f ca="1">IFERROR(IF(AND($A21=VLOOKUP($A21&amp;"."&amp;$C21,UncollectibleLookup,2,FALSE),$C21=VLOOKUP($A21&amp;"."&amp;$C21,UncollectibleLookup,4,FALSE)),0,'Corrected With Uncollectible'!DL21-'Module C Initial'!DL21),'Corrected With Uncollectible'!DL21-'Module C Initial'!DL21)</f>
        <v>5.1800000000000637</v>
      </c>
      <c r="U21" s="32">
        <f ca="1">IFERROR(IF(AND($A21=VLOOKUP($A21&amp;"."&amp;$C21,UncollectibleLookup,2,FALSE),$C21=VLOOKUP($A21&amp;"."&amp;$C21,UncollectibleLookup,4,FALSE)),0,'Corrected With Uncollectible'!DM21-'Module C Initial'!DM21),'Corrected With Uncollectible'!DM21-'Module C Initial'!DM21)</f>
        <v>8.92999999999995</v>
      </c>
      <c r="V21" s="32">
        <f ca="1">IFERROR(IF(AND($A21=VLOOKUP($A21&amp;"."&amp;$C21,UncollectibleLookup,2,FALSE),$C21=VLOOKUP($A21&amp;"."&amp;$C21,UncollectibleLookup,4,FALSE)),0,'Corrected With Uncollectible'!DN21-'Module C Initial'!DN21),'Corrected With Uncollectible'!DN21-'Module C Initial'!DN21)</f>
        <v>10.379999999999882</v>
      </c>
      <c r="W21" s="32">
        <f ca="1">IFERROR(IF(AND($A21=VLOOKUP($A21&amp;"."&amp;$C21,UncollectibleLookup,2,FALSE),$C21=VLOOKUP($A21&amp;"."&amp;$C21,UncollectibleLookup,4,FALSE)),0,'Corrected With Uncollectible'!DO21-'Module C Initial'!DO21),'Corrected With Uncollectible'!DO21-'Module C Initial'!DO21)</f>
        <v>34.559999999999945</v>
      </c>
      <c r="X21" s="32">
        <f ca="1">IFERROR(IF(AND($A21=VLOOKUP($A21&amp;"."&amp;$C21,UncollectibleLookup,2,FALSE),$C21=VLOOKUP($A21&amp;"."&amp;$C21,UncollectibleLookup,4,FALSE)),0,'Corrected With Uncollectible'!DP21-'Module C Initial'!DP21),'Corrected With Uncollectible'!DP21-'Module C Initial'!DP21)</f>
        <v>11.399999999999864</v>
      </c>
      <c r="Y21" s="32">
        <f ca="1">IFERROR(IF(AND($A21=VLOOKUP($A21&amp;"."&amp;$C21,UncollectibleLookup,2,FALSE),$C21=VLOOKUP($A21&amp;"."&amp;$C21,UncollectibleLookup,4,FALSE)),0,'Corrected With Uncollectible'!DQ21-'Module C Initial'!DQ21),'Corrected With Uncollectible'!DQ21-'Module C Initial'!DQ21)</f>
        <v>6.0399999999999636</v>
      </c>
      <c r="Z21" s="32">
        <f ca="1">IFERROR(IF(AND($A21=VLOOKUP($A21&amp;"."&amp;$C21,UncollectibleLookup,2,FALSE),$C21=VLOOKUP($A21&amp;"."&amp;$C21,UncollectibleLookup,4,FALSE)),0,'Corrected With Uncollectible'!DR21-'Module C Initial'!DR21),'Corrected With Uncollectible'!DR21-'Module C Initial'!DR21)</f>
        <v>6.5499999999999545</v>
      </c>
      <c r="AA21" s="32">
        <f ca="1">IFERROR(IF(AND($A21=VLOOKUP($A21&amp;"."&amp;$C21,UncollectibleLookup,2,FALSE),$C21=VLOOKUP($A21&amp;"."&amp;$C21,UncollectibleLookup,4,FALSE)),0,'Corrected With Uncollectible'!DS21-'Module C Initial'!DS21),'Corrected With Uncollectible'!DS21-'Module C Initial'!DS21)</f>
        <v>5.2100000000000364</v>
      </c>
      <c r="AB21" s="32">
        <f ca="1">IFERROR(IF(AND($A21=VLOOKUP($A21&amp;"."&amp;$C21,UncollectibleLookup,2,FALSE),$C21=VLOOKUP($A21&amp;"."&amp;$C21,UncollectibleLookup,4,FALSE)),0,'Corrected With Uncollectible'!DT21-'Module C Initial'!DT21),'Corrected With Uncollectible'!DT21-'Module C Initial'!DT21)</f>
        <v>6.5699999999999363</v>
      </c>
      <c r="AC21" s="31">
        <f ca="1">IFERROR(IF(AND($A21=VLOOKUP($A21&amp;"."&amp;$C21,UncollectibleLookup,2,FALSE),$C21=VLOOKUP($A21&amp;"."&amp;$C21,UncollectibleLookup,4,FALSE)),0,'Corrected With Uncollectible'!DU21-'Module C Initial'!DU21),'Corrected With Uncollectible'!DU21-'Module C Initial'!DU21)</f>
        <v>46.850000000000364</v>
      </c>
      <c r="AD21" s="31">
        <f ca="1">IFERROR(IF(AND($A21=VLOOKUP($A21&amp;"."&amp;$C21,UncollectibleLookup,2,FALSE),$C21=VLOOKUP($A21&amp;"."&amp;$C21,UncollectibleLookup,4,FALSE)),0,'Corrected With Uncollectible'!DV21-'Module C Initial'!DV21),'Corrected With Uncollectible'!DV21-'Module C Initial'!DV21)</f>
        <v>48.579999999999927</v>
      </c>
      <c r="AE21" s="31">
        <f ca="1">IFERROR(IF(AND($A21=VLOOKUP($A21&amp;"."&amp;$C21,UncollectibleLookup,2,FALSE),$C21=VLOOKUP($A21&amp;"."&amp;$C21,UncollectibleLookup,4,FALSE)),0,'Corrected With Uncollectible'!DW21-'Module C Initial'!DW21),'Corrected With Uncollectible'!DW21-'Module C Initial'!DW21)</f>
        <v>44.909999999999854</v>
      </c>
      <c r="AF21" s="31">
        <f ca="1">IFERROR(IF(AND($A21=VLOOKUP($A21&amp;"."&amp;$C21,UncollectibleLookup,2,FALSE),$C21=VLOOKUP($A21&amp;"."&amp;$C21,UncollectibleLookup,4,FALSE)),0,'Corrected With Uncollectible'!DX21-'Module C Initial'!DX21),'Corrected With Uncollectible'!DX21-'Module C Initial'!DX21)</f>
        <v>43.0600000000004</v>
      </c>
      <c r="AG21" s="31">
        <f ca="1">IFERROR(IF(AND($A21=VLOOKUP($A21&amp;"."&amp;$C21,UncollectibleLookup,2,FALSE),$C21=VLOOKUP($A21&amp;"."&amp;$C21,UncollectibleLookup,4,FALSE)),0,'Corrected With Uncollectible'!DY21-'Module C Initial'!DY21),'Corrected With Uncollectible'!DY21-'Module C Initial'!DY21)</f>
        <v>73.309999999999491</v>
      </c>
      <c r="AH21" s="31">
        <f ca="1">IFERROR(IF(AND($A21=VLOOKUP($A21&amp;"."&amp;$C21,UncollectibleLookup,2,FALSE),$C21=VLOOKUP($A21&amp;"."&amp;$C21,UncollectibleLookup,4,FALSE)),0,'Corrected With Uncollectible'!DZ21-'Module C Initial'!DZ21),'Corrected With Uncollectible'!DZ21-'Module C Initial'!DZ21)</f>
        <v>84.159999999999854</v>
      </c>
      <c r="AI21" s="31">
        <f ca="1">IFERROR(IF(AND($A21=VLOOKUP($A21&amp;"."&amp;$C21,UncollectibleLookup,2,FALSE),$C21=VLOOKUP($A21&amp;"."&amp;$C21,UncollectibleLookup,4,FALSE)),0,'Corrected With Uncollectible'!EA21-'Module C Initial'!EA21),'Corrected With Uncollectible'!EA21-'Module C Initial'!EA21)</f>
        <v>276.86000000000058</v>
      </c>
      <c r="AJ21" s="31">
        <f ca="1">IFERROR(IF(AND($A21=VLOOKUP($A21&amp;"."&amp;$C21,UncollectibleLookup,2,FALSE),$C21=VLOOKUP($A21&amp;"."&amp;$C21,UncollectibleLookup,4,FALSE)),0,'Corrected With Uncollectible'!EB21-'Module C Initial'!EB21),'Corrected With Uncollectible'!EB21-'Module C Initial'!EB21)</f>
        <v>90.070000000001528</v>
      </c>
      <c r="AK21" s="31">
        <f ca="1">IFERROR(IF(AND($A21=VLOOKUP($A21&amp;"."&amp;$C21,UncollectibleLookup,2,FALSE),$C21=VLOOKUP($A21&amp;"."&amp;$C21,UncollectibleLookup,4,FALSE)),0,'Corrected With Uncollectible'!EC21-'Module C Initial'!EC21),'Corrected With Uncollectible'!EC21-'Module C Initial'!EC21)</f>
        <v>47.029999999999745</v>
      </c>
      <c r="AL21" s="31">
        <f ca="1">IFERROR(IF(AND($A21=VLOOKUP($A21&amp;"."&amp;$C21,UncollectibleLookup,2,FALSE),$C21=VLOOKUP($A21&amp;"."&amp;$C21,UncollectibleLookup,4,FALSE)),0,'Corrected With Uncollectible'!ED21-'Module C Initial'!ED21),'Corrected With Uncollectible'!ED21-'Module C Initial'!ED21)</f>
        <v>50.440000000000509</v>
      </c>
      <c r="AM21" s="31">
        <f ca="1">IFERROR(IF(AND($A21=VLOOKUP($A21&amp;"."&amp;$C21,UncollectibleLookup,2,FALSE),$C21=VLOOKUP($A21&amp;"."&amp;$C21,UncollectibleLookup,4,FALSE)),0,'Corrected With Uncollectible'!EE21-'Module C Initial'!EE21),'Corrected With Uncollectible'!EE21-'Module C Initial'!EE21)</f>
        <v>39.539999999999964</v>
      </c>
      <c r="AN21" s="31">
        <f ca="1">IFERROR(IF(AND($A21=VLOOKUP($A21&amp;"."&amp;$C21,UncollectibleLookup,2,FALSE),$C21=VLOOKUP($A21&amp;"."&amp;$C21,UncollectibleLookup,4,FALSE)),0,'Corrected With Uncollectible'!EF21-'Module C Initial'!EF21),'Corrected With Uncollectible'!EF21-'Module C Initial'!EF21)</f>
        <v>49.179999999999382</v>
      </c>
      <c r="AO21" s="32">
        <f t="shared" ca="1" si="7"/>
        <v>161.20000000000186</v>
      </c>
      <c r="AP21" s="32">
        <f t="shared" ca="1" si="7"/>
        <v>168.56000000000017</v>
      </c>
      <c r="AQ21" s="32">
        <f t="shared" ca="1" si="7"/>
        <v>157.02999999999861</v>
      </c>
      <c r="AR21" s="32">
        <f t="shared" ca="1" si="7"/>
        <v>151.8800000000017</v>
      </c>
      <c r="AS21" s="32">
        <f t="shared" ca="1" si="7"/>
        <v>260.79999999999711</v>
      </c>
      <c r="AT21" s="32">
        <f t="shared" ca="1" si="7"/>
        <v>302.12000000000148</v>
      </c>
      <c r="AU21" s="32">
        <f t="shared" ca="1" si="7"/>
        <v>1002.6900000000046</v>
      </c>
      <c r="AV21" s="32">
        <f t="shared" ca="1" si="7"/>
        <v>329.38000000000125</v>
      </c>
      <c r="AW21" s="32">
        <f t="shared" ca="1" si="7"/>
        <v>173.69999999999891</v>
      </c>
      <c r="AX21" s="32">
        <f t="shared" ca="1" si="7"/>
        <v>188.09000000000083</v>
      </c>
      <c r="AY21" s="32">
        <f t="shared" ca="1" si="7"/>
        <v>148.95999999999913</v>
      </c>
      <c r="AZ21" s="32">
        <f t="shared" ca="1" si="7"/>
        <v>187.13999999999874</v>
      </c>
      <c r="BA21" s="55">
        <f t="shared" ca="1" si="8"/>
        <v>1.28</v>
      </c>
      <c r="BB21" s="55">
        <f t="shared" ca="1" si="8"/>
        <v>1.34</v>
      </c>
      <c r="BC21" s="55">
        <f t="shared" ca="1" si="8"/>
        <v>1.25</v>
      </c>
      <c r="BD21" s="55">
        <f t="shared" ca="1" si="8"/>
        <v>1.21</v>
      </c>
      <c r="BE21" s="55">
        <f t="shared" ca="1" si="8"/>
        <v>2.09</v>
      </c>
      <c r="BF21" s="55">
        <f t="shared" ca="1" si="8"/>
        <v>2.4300000000000002</v>
      </c>
      <c r="BG21" s="55">
        <f t="shared" ca="1" si="8"/>
        <v>8.1</v>
      </c>
      <c r="BH21" s="55">
        <f t="shared" ca="1" si="8"/>
        <v>2.67</v>
      </c>
      <c r="BI21" s="55">
        <f t="shared" ca="1" si="8"/>
        <v>1.41</v>
      </c>
      <c r="BJ21" s="55">
        <f t="shared" ca="1" si="8"/>
        <v>1.54</v>
      </c>
      <c r="BK21" s="55">
        <f t="shared" ca="1" si="8"/>
        <v>1.22</v>
      </c>
      <c r="BL21" s="55">
        <f t="shared" ca="1" si="8"/>
        <v>1.54</v>
      </c>
      <c r="BM21" s="32">
        <f t="shared" ca="1" si="9"/>
        <v>162.48000000000187</v>
      </c>
      <c r="BN21" s="32">
        <f t="shared" ca="1" si="9"/>
        <v>169.90000000000018</v>
      </c>
      <c r="BO21" s="32">
        <f t="shared" ca="1" si="9"/>
        <v>158.27999999999861</v>
      </c>
      <c r="BP21" s="32">
        <f t="shared" ca="1" si="9"/>
        <v>153.09000000000171</v>
      </c>
      <c r="BQ21" s="32">
        <f t="shared" ca="1" si="9"/>
        <v>262.88999999999709</v>
      </c>
      <c r="BR21" s="32">
        <f t="shared" ca="1" si="9"/>
        <v>304.55000000000149</v>
      </c>
      <c r="BS21" s="32">
        <f t="shared" ca="1" si="9"/>
        <v>1010.7900000000046</v>
      </c>
      <c r="BT21" s="32">
        <f t="shared" ca="1" si="9"/>
        <v>332.05000000000126</v>
      </c>
      <c r="BU21" s="32">
        <f t="shared" ca="1" si="9"/>
        <v>175.10999999999891</v>
      </c>
      <c r="BV21" s="32">
        <f t="shared" ca="1" si="9"/>
        <v>189.63000000000082</v>
      </c>
      <c r="BW21" s="32">
        <f t="shared" ca="1" si="9"/>
        <v>150.17999999999913</v>
      </c>
      <c r="BX21" s="32">
        <f t="shared" ca="1" si="9"/>
        <v>188.67999999999873</v>
      </c>
    </row>
    <row r="22" spans="1:76">
      <c r="A22" t="s">
        <v>425</v>
      </c>
      <c r="B22" s="1" t="s">
        <v>12</v>
      </c>
      <c r="C22" t="str">
        <f t="shared" ca="1" si="2"/>
        <v>BR3</v>
      </c>
      <c r="D22" t="str">
        <f t="shared" ca="1" si="3"/>
        <v>Battle River #3</v>
      </c>
      <c r="E22" s="31">
        <f ca="1">IFERROR(IF(AND($A22=VLOOKUP($A22&amp;"."&amp;$C22,UncollectibleLookup,2,FALSE),$C22=VLOOKUP($A22&amp;"."&amp;$C22,UncollectibleLookup,4,FALSE)),0,'Corrected With Uncollectible'!CW22-'Module C Initial'!CW22),'Corrected With Uncollectible'!CW22-'Module C Initial'!CW22)</f>
        <v>-1.0000000009313226E-2</v>
      </c>
      <c r="F22" s="31">
        <f ca="1">IFERROR(IF(AND($A22=VLOOKUP($A22&amp;"."&amp;$C22,UncollectibleLookup,2,FALSE),$C22=VLOOKUP($A22&amp;"."&amp;$C22,UncollectibleLookup,4,FALSE)),0,'Corrected With Uncollectible'!CX22-'Module C Initial'!CX22),'Corrected With Uncollectible'!CX22-'Module C Initial'!CX22)</f>
        <v>0</v>
      </c>
      <c r="G22" s="31">
        <f ca="1">IFERROR(IF(AND($A22=VLOOKUP($A22&amp;"."&amp;$C22,UncollectibleLookup,2,FALSE),$C22=VLOOKUP($A22&amp;"."&amp;$C22,UncollectibleLookup,4,FALSE)),0,'Corrected With Uncollectible'!CY22-'Module C Initial'!CY22),'Corrected With Uncollectible'!CY22-'Module C Initial'!CY22)</f>
        <v>-1.0000000009313226E-2</v>
      </c>
      <c r="H22" s="31">
        <f ca="1">IFERROR(IF(AND($A22=VLOOKUP($A22&amp;"."&amp;$C22,UncollectibleLookup,2,FALSE),$C22=VLOOKUP($A22&amp;"."&amp;$C22,UncollectibleLookup,4,FALSE)),0,'Corrected With Uncollectible'!CZ22-'Module C Initial'!CZ22),'Corrected With Uncollectible'!CZ22-'Module C Initial'!CZ22)</f>
        <v>-1.0000000009313226E-2</v>
      </c>
      <c r="I22" s="31">
        <f ca="1">IFERROR(IF(AND($A22=VLOOKUP($A22&amp;"."&amp;$C22,UncollectibleLookup,2,FALSE),$C22=VLOOKUP($A22&amp;"."&amp;$C22,UncollectibleLookup,4,FALSE)),0,'Corrected With Uncollectible'!DA22-'Module C Initial'!DA22),'Corrected With Uncollectible'!DA22-'Module C Initial'!DA22)</f>
        <v>7.2759576141834259E-12</v>
      </c>
      <c r="J22" s="31">
        <f ca="1">IFERROR(IF(AND($A22=VLOOKUP($A22&amp;"."&amp;$C22,UncollectibleLookup,2,FALSE),$C22=VLOOKUP($A22&amp;"."&amp;$C22,UncollectibleLookup,4,FALSE)),0,'Corrected With Uncollectible'!DB22-'Module C Initial'!DB22),'Corrected With Uncollectible'!DB22-'Module C Initial'!DB22)</f>
        <v>0</v>
      </c>
      <c r="K22" s="31">
        <f ca="1">IFERROR(IF(AND($A22=VLOOKUP($A22&amp;"."&amp;$C22,UncollectibleLookup,2,FALSE),$C22=VLOOKUP($A22&amp;"."&amp;$C22,UncollectibleLookup,4,FALSE)),0,'Corrected With Uncollectible'!DC22-'Module C Initial'!DC22),'Corrected With Uncollectible'!DC22-'Module C Initial'!DC22)</f>
        <v>-1.1641532182693481E-10</v>
      </c>
      <c r="L22" s="31">
        <f ca="1">IFERROR(IF(AND($A22=VLOOKUP($A22&amp;"."&amp;$C22,UncollectibleLookup,2,FALSE),$C22=VLOOKUP($A22&amp;"."&amp;$C22,UncollectibleLookup,4,FALSE)),0,'Corrected With Uncollectible'!DD22-'Module C Initial'!DD22),'Corrected With Uncollectible'!DD22-'Module C Initial'!DD22)</f>
        <v>-1.0000000009313226E-2</v>
      </c>
      <c r="M22" s="31">
        <f ca="1">IFERROR(IF(AND($A22=VLOOKUP($A22&amp;"."&amp;$C22,UncollectibleLookup,2,FALSE),$C22=VLOOKUP($A22&amp;"."&amp;$C22,UncollectibleLookup,4,FALSE)),0,'Corrected With Uncollectible'!DE22-'Module C Initial'!DE22),'Corrected With Uncollectible'!DE22-'Module C Initial'!DE22)</f>
        <v>9.9999999802093953E-3</v>
      </c>
      <c r="N22" s="31">
        <f ca="1">IFERROR(IF(AND($A22=VLOOKUP($A22&amp;"."&amp;$C22,UncollectibleLookup,2,FALSE),$C22=VLOOKUP($A22&amp;"."&amp;$C22,UncollectibleLookup,4,FALSE)),0,'Corrected With Uncollectible'!DF22-'Module C Initial'!DF22),'Corrected With Uncollectible'!DF22-'Module C Initial'!DF22)</f>
        <v>-9.9999999511055648E-3</v>
      </c>
      <c r="O22" s="31">
        <f ca="1">IFERROR(IF(AND($A22=VLOOKUP($A22&amp;"."&amp;$C22,UncollectibleLookup,2,FALSE),$C22=VLOOKUP($A22&amp;"."&amp;$C22,UncollectibleLookup,4,FALSE)),0,'Corrected With Uncollectible'!DG22-'Module C Initial'!DG22),'Corrected With Uncollectible'!DG22-'Module C Initial'!DG22)</f>
        <v>1.0000000009313226E-2</v>
      </c>
      <c r="P22" s="31">
        <f ca="1">IFERROR(IF(AND($A22=VLOOKUP($A22&amp;"."&amp;$C22,UncollectibleLookup,2,FALSE),$C22=VLOOKUP($A22&amp;"."&amp;$C22,UncollectibleLookup,4,FALSE)),0,'Corrected With Uncollectible'!DH22-'Module C Initial'!DH22),'Corrected With Uncollectible'!DH22-'Module C Initial'!DH22)</f>
        <v>5.8207660913467407E-11</v>
      </c>
      <c r="Q22" s="32">
        <f ca="1">IFERROR(IF(AND($A22=VLOOKUP($A22&amp;"."&amp;$C22,UncollectibleLookup,2,FALSE),$C22=VLOOKUP($A22&amp;"."&amp;$C22,UncollectibleLookup,4,FALSE)),0,'Corrected With Uncollectible'!DI22-'Module C Initial'!DI22),'Corrected With Uncollectible'!DI22-'Module C Initial'!DI22)</f>
        <v>0</v>
      </c>
      <c r="R22" s="32">
        <f ca="1">IFERROR(IF(AND($A22=VLOOKUP($A22&amp;"."&amp;$C22,UncollectibleLookup,2,FALSE),$C22=VLOOKUP($A22&amp;"."&amp;$C22,UncollectibleLookup,4,FALSE)),0,'Corrected With Uncollectible'!DJ22-'Module C Initial'!DJ22),'Corrected With Uncollectible'!DJ22-'Module C Initial'!DJ22)</f>
        <v>0</v>
      </c>
      <c r="S22" s="32">
        <f ca="1">IFERROR(IF(AND($A22=VLOOKUP($A22&amp;"."&amp;$C22,UncollectibleLookup,2,FALSE),$C22=VLOOKUP($A22&amp;"."&amp;$C22,UncollectibleLookup,4,FALSE)),0,'Corrected With Uncollectible'!DK22-'Module C Initial'!DK22),'Corrected With Uncollectible'!DK22-'Module C Initial'!DK22)</f>
        <v>0</v>
      </c>
      <c r="T22" s="32">
        <f ca="1">IFERROR(IF(AND($A22=VLOOKUP($A22&amp;"."&amp;$C22,UncollectibleLookup,2,FALSE),$C22=VLOOKUP($A22&amp;"."&amp;$C22,UncollectibleLookup,4,FALSE)),0,'Corrected With Uncollectible'!DL22-'Module C Initial'!DL22),'Corrected With Uncollectible'!DL22-'Module C Initial'!DL22)</f>
        <v>0</v>
      </c>
      <c r="U22" s="32">
        <f ca="1">IFERROR(IF(AND($A22=VLOOKUP($A22&amp;"."&amp;$C22,UncollectibleLookup,2,FALSE),$C22=VLOOKUP($A22&amp;"."&amp;$C22,UncollectibleLookup,4,FALSE)),0,'Corrected With Uncollectible'!DM22-'Module C Initial'!DM22),'Corrected With Uncollectible'!DM22-'Module C Initial'!DM22)</f>
        <v>0</v>
      </c>
      <c r="V22" s="32">
        <f ca="1">IFERROR(IF(AND($A22=VLOOKUP($A22&amp;"."&amp;$C22,UncollectibleLookup,2,FALSE),$C22=VLOOKUP($A22&amp;"."&amp;$C22,UncollectibleLookup,4,FALSE)),0,'Corrected With Uncollectible'!DN22-'Module C Initial'!DN22),'Corrected With Uncollectible'!DN22-'Module C Initial'!DN22)</f>
        <v>0</v>
      </c>
      <c r="W22" s="32">
        <f ca="1">IFERROR(IF(AND($A22=VLOOKUP($A22&amp;"."&amp;$C22,UncollectibleLookup,2,FALSE),$C22=VLOOKUP($A22&amp;"."&amp;$C22,UncollectibleLookup,4,FALSE)),0,'Corrected With Uncollectible'!DO22-'Module C Initial'!DO22),'Corrected With Uncollectible'!DO22-'Module C Initial'!DO22)</f>
        <v>0</v>
      </c>
      <c r="X22" s="32">
        <f ca="1">IFERROR(IF(AND($A22=VLOOKUP($A22&amp;"."&amp;$C22,UncollectibleLookup,2,FALSE),$C22=VLOOKUP($A22&amp;"."&amp;$C22,UncollectibleLookup,4,FALSE)),0,'Corrected With Uncollectible'!DP22-'Module C Initial'!DP22),'Corrected With Uncollectible'!DP22-'Module C Initial'!DP22)</f>
        <v>0</v>
      </c>
      <c r="Y22" s="32">
        <f ca="1">IFERROR(IF(AND($A22=VLOOKUP($A22&amp;"."&amp;$C22,UncollectibleLookup,2,FALSE),$C22=VLOOKUP($A22&amp;"."&amp;$C22,UncollectibleLookup,4,FALSE)),0,'Corrected With Uncollectible'!DQ22-'Module C Initial'!DQ22),'Corrected With Uncollectible'!DQ22-'Module C Initial'!DQ22)</f>
        <v>0</v>
      </c>
      <c r="Z22" s="32">
        <f ca="1">IFERROR(IF(AND($A22=VLOOKUP($A22&amp;"."&amp;$C22,UncollectibleLookup,2,FALSE),$C22=VLOOKUP($A22&amp;"."&amp;$C22,UncollectibleLookup,4,FALSE)),0,'Corrected With Uncollectible'!DR22-'Module C Initial'!DR22),'Corrected With Uncollectible'!DR22-'Module C Initial'!DR22)</f>
        <v>0</v>
      </c>
      <c r="AA22" s="32">
        <f ca="1">IFERROR(IF(AND($A22=VLOOKUP($A22&amp;"."&amp;$C22,UncollectibleLookup,2,FALSE),$C22=VLOOKUP($A22&amp;"."&amp;$C22,UncollectibleLookup,4,FALSE)),0,'Corrected With Uncollectible'!DS22-'Module C Initial'!DS22),'Corrected With Uncollectible'!DS22-'Module C Initial'!DS22)</f>
        <v>0</v>
      </c>
      <c r="AB22" s="32">
        <f ca="1">IFERROR(IF(AND($A22=VLOOKUP($A22&amp;"."&amp;$C22,UncollectibleLookup,2,FALSE),$C22=VLOOKUP($A22&amp;"."&amp;$C22,UncollectibleLookup,4,FALSE)),0,'Corrected With Uncollectible'!DT22-'Module C Initial'!DT22),'Corrected With Uncollectible'!DT22-'Module C Initial'!DT22)</f>
        <v>0</v>
      </c>
      <c r="AC22" s="31">
        <f ca="1">IFERROR(IF(AND($A22=VLOOKUP($A22&amp;"."&amp;$C22,UncollectibleLookup,2,FALSE),$C22=VLOOKUP($A22&amp;"."&amp;$C22,UncollectibleLookup,4,FALSE)),0,'Corrected With Uncollectible'!DU22-'Module C Initial'!DU22),'Corrected With Uncollectible'!DU22-'Module C Initial'!DU22)</f>
        <v>-9.9999999983992893E-3</v>
      </c>
      <c r="AD22" s="31">
        <f ca="1">IFERROR(IF(AND($A22=VLOOKUP($A22&amp;"."&amp;$C22,UncollectibleLookup,2,FALSE),$C22=VLOOKUP($A22&amp;"."&amp;$C22,UncollectibleLookup,4,FALSE)),0,'Corrected With Uncollectible'!DV22-'Module C Initial'!DV22),'Corrected With Uncollectible'!DV22-'Module C Initial'!DV22)</f>
        <v>0</v>
      </c>
      <c r="AE22" s="31">
        <f ca="1">IFERROR(IF(AND($A22=VLOOKUP($A22&amp;"."&amp;$C22,UncollectibleLookup,2,FALSE),$C22=VLOOKUP($A22&amp;"."&amp;$C22,UncollectibleLookup,4,FALSE)),0,'Corrected With Uncollectible'!DW22-'Module C Initial'!DW22),'Corrected With Uncollectible'!DW22-'Module C Initial'!DW22)</f>
        <v>0</v>
      </c>
      <c r="AF22" s="31">
        <f ca="1">IFERROR(IF(AND($A22=VLOOKUP($A22&amp;"."&amp;$C22,UncollectibleLookup,2,FALSE),$C22=VLOOKUP($A22&amp;"."&amp;$C22,UncollectibleLookup,4,FALSE)),0,'Corrected With Uncollectible'!DX22-'Module C Initial'!DX22),'Corrected With Uncollectible'!DX22-'Module C Initial'!DX22)</f>
        <v>0</v>
      </c>
      <c r="AG22" s="31">
        <f ca="1">IFERROR(IF(AND($A22=VLOOKUP($A22&amp;"."&amp;$C22,UncollectibleLookup,2,FALSE),$C22=VLOOKUP($A22&amp;"."&amp;$C22,UncollectibleLookup,4,FALSE)),0,'Corrected With Uncollectible'!DY22-'Module C Initial'!DY22),'Corrected With Uncollectible'!DY22-'Module C Initial'!DY22)</f>
        <v>0</v>
      </c>
      <c r="AH22" s="31">
        <f ca="1">IFERROR(IF(AND($A22=VLOOKUP($A22&amp;"."&amp;$C22,UncollectibleLookup,2,FALSE),$C22=VLOOKUP($A22&amp;"."&amp;$C22,UncollectibleLookup,4,FALSE)),0,'Corrected With Uncollectible'!DZ22-'Module C Initial'!DZ22),'Corrected With Uncollectible'!DZ22-'Module C Initial'!DZ22)</f>
        <v>0</v>
      </c>
      <c r="AI22" s="31">
        <f ca="1">IFERROR(IF(AND($A22=VLOOKUP($A22&amp;"."&amp;$C22,UncollectibleLookup,2,FALSE),$C22=VLOOKUP($A22&amp;"."&amp;$C22,UncollectibleLookup,4,FALSE)),0,'Corrected With Uncollectible'!EA22-'Module C Initial'!EA22),'Corrected With Uncollectible'!EA22-'Module C Initial'!EA22)</f>
        <v>0</v>
      </c>
      <c r="AJ22" s="31">
        <f ca="1">IFERROR(IF(AND($A22=VLOOKUP($A22&amp;"."&amp;$C22,UncollectibleLookup,2,FALSE),$C22=VLOOKUP($A22&amp;"."&amp;$C22,UncollectibleLookup,4,FALSE)),0,'Corrected With Uncollectible'!EB22-'Module C Initial'!EB22),'Corrected With Uncollectible'!EB22-'Module C Initial'!EB22)</f>
        <v>-1.0000000002037268E-2</v>
      </c>
      <c r="AK22" s="31">
        <f ca="1">IFERROR(IF(AND($A22=VLOOKUP($A22&amp;"."&amp;$C22,UncollectibleLookup,2,FALSE),$C22=VLOOKUP($A22&amp;"."&amp;$C22,UncollectibleLookup,4,FALSE)),0,'Corrected With Uncollectible'!EC22-'Module C Initial'!EC22),'Corrected With Uncollectible'!EC22-'Module C Initial'!EC22)</f>
        <v>9.9999999983992893E-3</v>
      </c>
      <c r="AL22" s="31">
        <f ca="1">IFERROR(IF(AND($A22=VLOOKUP($A22&amp;"."&amp;$C22,UncollectibleLookup,2,FALSE),$C22=VLOOKUP($A22&amp;"."&amp;$C22,UncollectibleLookup,4,FALSE)),0,'Corrected With Uncollectible'!ED22-'Module C Initial'!ED22),'Corrected With Uncollectible'!ED22-'Module C Initial'!ED22)</f>
        <v>0</v>
      </c>
      <c r="AM22" s="31">
        <f ca="1">IFERROR(IF(AND($A22=VLOOKUP($A22&amp;"."&amp;$C22,UncollectibleLookup,2,FALSE),$C22=VLOOKUP($A22&amp;"."&amp;$C22,UncollectibleLookup,4,FALSE)),0,'Corrected With Uncollectible'!EE22-'Module C Initial'!EE22),'Corrected With Uncollectible'!EE22-'Module C Initial'!EE22)</f>
        <v>0</v>
      </c>
      <c r="AN22" s="31">
        <f ca="1">IFERROR(IF(AND($A22=VLOOKUP($A22&amp;"."&amp;$C22,UncollectibleLookup,2,FALSE),$C22=VLOOKUP($A22&amp;"."&amp;$C22,UncollectibleLookup,4,FALSE)),0,'Corrected With Uncollectible'!EF22-'Module C Initial'!EF22),'Corrected With Uncollectible'!EF22-'Module C Initial'!EF22)</f>
        <v>0</v>
      </c>
      <c r="AO22" s="32">
        <f t="shared" ca="1" si="7"/>
        <v>-2.0000000007712515E-2</v>
      </c>
      <c r="AP22" s="32">
        <f t="shared" ca="1" si="7"/>
        <v>0</v>
      </c>
      <c r="AQ22" s="32">
        <f t="shared" ca="1" si="7"/>
        <v>-1.0000000009313226E-2</v>
      </c>
      <c r="AR22" s="32">
        <f t="shared" ca="1" si="7"/>
        <v>-1.0000000009313226E-2</v>
      </c>
      <c r="AS22" s="32">
        <f t="shared" ca="1" si="7"/>
        <v>7.2759576141834259E-12</v>
      </c>
      <c r="AT22" s="32">
        <f t="shared" ca="1" si="7"/>
        <v>0</v>
      </c>
      <c r="AU22" s="32">
        <f t="shared" ca="1" si="7"/>
        <v>-1.1641532182693481E-10</v>
      </c>
      <c r="AV22" s="32">
        <f t="shared" ca="1" si="7"/>
        <v>-2.0000000011350494E-2</v>
      </c>
      <c r="AW22" s="32">
        <f t="shared" ca="1" si="7"/>
        <v>1.9999999978608685E-2</v>
      </c>
      <c r="AX22" s="32">
        <f t="shared" ca="1" si="7"/>
        <v>-9.9999999511055648E-3</v>
      </c>
      <c r="AY22" s="32">
        <f t="shared" ca="1" si="7"/>
        <v>1.0000000009313226E-2</v>
      </c>
      <c r="AZ22" s="32">
        <f t="shared" ca="1" si="7"/>
        <v>5.8207660913467407E-11</v>
      </c>
      <c r="BA22" s="55">
        <f t="shared" ca="1" si="8"/>
        <v>0</v>
      </c>
      <c r="BB22" s="55">
        <f t="shared" ca="1" si="8"/>
        <v>0</v>
      </c>
      <c r="BC22" s="55">
        <f t="shared" ca="1" si="8"/>
        <v>0</v>
      </c>
      <c r="BD22" s="55">
        <f t="shared" ca="1" si="8"/>
        <v>0</v>
      </c>
      <c r="BE22" s="55">
        <f t="shared" ca="1" si="8"/>
        <v>0</v>
      </c>
      <c r="BF22" s="55">
        <f t="shared" ca="1" si="8"/>
        <v>0</v>
      </c>
      <c r="BG22" s="55">
        <f t="shared" ca="1" si="8"/>
        <v>0</v>
      </c>
      <c r="BH22" s="55">
        <f t="shared" ca="1" si="8"/>
        <v>0</v>
      </c>
      <c r="BI22" s="55">
        <f t="shared" ca="1" si="8"/>
        <v>0</v>
      </c>
      <c r="BJ22" s="55">
        <f t="shared" ca="1" si="8"/>
        <v>0</v>
      </c>
      <c r="BK22" s="55">
        <f t="shared" ca="1" si="8"/>
        <v>0</v>
      </c>
      <c r="BL22" s="55">
        <f t="shared" ca="1" si="8"/>
        <v>0</v>
      </c>
      <c r="BM22" s="32">
        <f t="shared" ca="1" si="9"/>
        <v>-2.0000000007712515E-2</v>
      </c>
      <c r="BN22" s="32">
        <f t="shared" ca="1" si="9"/>
        <v>0</v>
      </c>
      <c r="BO22" s="32">
        <f t="shared" ca="1" si="9"/>
        <v>-1.0000000009313226E-2</v>
      </c>
      <c r="BP22" s="32">
        <f t="shared" ca="1" si="9"/>
        <v>-1.0000000009313226E-2</v>
      </c>
      <c r="BQ22" s="32">
        <f t="shared" ca="1" si="9"/>
        <v>7.2759576141834259E-12</v>
      </c>
      <c r="BR22" s="32">
        <f t="shared" ca="1" si="9"/>
        <v>0</v>
      </c>
      <c r="BS22" s="32">
        <f t="shared" ca="1" si="9"/>
        <v>-1.1641532182693481E-10</v>
      </c>
      <c r="BT22" s="32">
        <f t="shared" ca="1" si="9"/>
        <v>-2.0000000011350494E-2</v>
      </c>
      <c r="BU22" s="32">
        <f t="shared" ca="1" si="9"/>
        <v>1.9999999978608685E-2</v>
      </c>
      <c r="BV22" s="32">
        <f t="shared" ca="1" si="9"/>
        <v>-9.9999999511055648E-3</v>
      </c>
      <c r="BW22" s="32">
        <f t="shared" ca="1" si="9"/>
        <v>1.0000000009313226E-2</v>
      </c>
      <c r="BX22" s="32">
        <f t="shared" ca="1" si="9"/>
        <v>5.8207660913467407E-11</v>
      </c>
    </row>
    <row r="23" spans="1:76">
      <c r="A23" t="s">
        <v>425</v>
      </c>
      <c r="B23" s="1" t="s">
        <v>13</v>
      </c>
      <c r="C23" t="str">
        <f t="shared" ca="1" si="2"/>
        <v>BR4</v>
      </c>
      <c r="D23" t="str">
        <f t="shared" ca="1" si="3"/>
        <v>Battle River #4</v>
      </c>
      <c r="E23" s="31">
        <f ca="1">IFERROR(IF(AND($A23=VLOOKUP($A23&amp;"."&amp;$C23,UncollectibleLookup,2,FALSE),$C23=VLOOKUP($A23&amp;"."&amp;$C23,UncollectibleLookup,4,FALSE)),0,'Corrected With Uncollectible'!CW23-'Module C Initial'!CW23),'Corrected With Uncollectible'!CW23-'Module C Initial'!CW23)</f>
        <v>540.10999999998603</v>
      </c>
      <c r="F23" s="31">
        <f ca="1">IFERROR(IF(AND($A23=VLOOKUP($A23&amp;"."&amp;$C23,UncollectibleLookup,2,FALSE),$C23=VLOOKUP($A23&amp;"."&amp;$C23,UncollectibleLookup,4,FALSE)),0,'Corrected With Uncollectible'!CX23-'Module C Initial'!CX23),'Corrected With Uncollectible'!CX23-'Module C Initial'!CX23)</f>
        <v>666.77000000001863</v>
      </c>
      <c r="G23" s="31">
        <f ca="1">IFERROR(IF(AND($A23=VLOOKUP($A23&amp;"."&amp;$C23,UncollectibleLookup,2,FALSE),$C23=VLOOKUP($A23&amp;"."&amp;$C23,UncollectibleLookup,4,FALSE)),0,'Corrected With Uncollectible'!CY23-'Module C Initial'!CY23),'Corrected With Uncollectible'!CY23-'Module C Initial'!CY23)</f>
        <v>513.89999999999418</v>
      </c>
      <c r="H23" s="31">
        <f ca="1">IFERROR(IF(AND($A23=VLOOKUP($A23&amp;"."&amp;$C23,UncollectibleLookup,2,FALSE),$C23=VLOOKUP($A23&amp;"."&amp;$C23,UncollectibleLookup,4,FALSE)),0,'Corrected With Uncollectible'!CZ23-'Module C Initial'!CZ23),'Corrected With Uncollectible'!CZ23-'Module C Initial'!CZ23)</f>
        <v>560.73999999993248</v>
      </c>
      <c r="I23" s="31">
        <f ca="1">IFERROR(IF(AND($A23=VLOOKUP($A23&amp;"."&amp;$C23,UncollectibleLookup,2,FALSE),$C23=VLOOKUP($A23&amp;"."&amp;$C23,UncollectibleLookup,4,FALSE)),0,'Corrected With Uncollectible'!DA23-'Module C Initial'!DA23),'Corrected With Uncollectible'!DA23-'Module C Initial'!DA23)</f>
        <v>542.31999999994878</v>
      </c>
      <c r="J23" s="31">
        <f ca="1">IFERROR(IF(AND($A23=VLOOKUP($A23&amp;"."&amp;$C23,UncollectibleLookup,2,FALSE),$C23=VLOOKUP($A23&amp;"."&amp;$C23,UncollectibleLookup,4,FALSE)),0,'Corrected With Uncollectible'!DB23-'Module C Initial'!DB23),'Corrected With Uncollectible'!DB23-'Module C Initial'!DB23)</f>
        <v>532.89999999999418</v>
      </c>
      <c r="K23" s="31">
        <f ca="1">IFERROR(IF(AND($A23=VLOOKUP($A23&amp;"."&amp;$C23,UncollectibleLookup,2,FALSE),$C23=VLOOKUP($A23&amp;"."&amp;$C23,UncollectibleLookup,4,FALSE)),0,'Corrected With Uncollectible'!DC23-'Module C Initial'!DC23),'Corrected With Uncollectible'!DC23-'Module C Initial'!DC23)</f>
        <v>1465.3699999999953</v>
      </c>
      <c r="L23" s="31">
        <f ca="1">IFERROR(IF(AND($A23=VLOOKUP($A23&amp;"."&amp;$C23,UncollectibleLookup,2,FALSE),$C23=VLOOKUP($A23&amp;"."&amp;$C23,UncollectibleLookup,4,FALSE)),0,'Corrected With Uncollectible'!DD23-'Module C Initial'!DD23),'Corrected With Uncollectible'!DD23-'Module C Initial'!DD23)</f>
        <v>799.55999999999767</v>
      </c>
      <c r="M23" s="31">
        <f ca="1">IFERROR(IF(AND($A23=VLOOKUP($A23&amp;"."&amp;$C23,UncollectibleLookup,2,FALSE),$C23=VLOOKUP($A23&amp;"."&amp;$C23,UncollectibleLookup,4,FALSE)),0,'Corrected With Uncollectible'!DE23-'Module C Initial'!DE23),'Corrected With Uncollectible'!DE23-'Module C Initial'!DE23)</f>
        <v>394.75999999998021</v>
      </c>
      <c r="N23" s="31">
        <f ca="1">IFERROR(IF(AND($A23=VLOOKUP($A23&amp;"."&amp;$C23,UncollectibleLookup,2,FALSE),$C23=VLOOKUP($A23&amp;"."&amp;$C23,UncollectibleLookup,4,FALSE)),0,'Corrected With Uncollectible'!DF23-'Module C Initial'!DF23),'Corrected With Uncollectible'!DF23-'Module C Initial'!DF23)</f>
        <v>120.32999999999447</v>
      </c>
      <c r="O23" s="31">
        <f ca="1">IFERROR(IF(AND($A23=VLOOKUP($A23&amp;"."&amp;$C23,UncollectibleLookup,2,FALSE),$C23=VLOOKUP($A23&amp;"."&amp;$C23,UncollectibleLookup,4,FALSE)),0,'Corrected With Uncollectible'!DG23-'Module C Initial'!DG23),'Corrected With Uncollectible'!DG23-'Module C Initial'!DG23)</f>
        <v>577.68000000005122</v>
      </c>
      <c r="P23" s="31">
        <f ca="1">IFERROR(IF(AND($A23=VLOOKUP($A23&amp;"."&amp;$C23,UncollectibleLookup,2,FALSE),$C23=VLOOKUP($A23&amp;"."&amp;$C23,UncollectibleLookup,4,FALSE)),0,'Corrected With Uncollectible'!DH23-'Module C Initial'!DH23),'Corrected With Uncollectible'!DH23-'Module C Initial'!DH23)</f>
        <v>692.28999999997905</v>
      </c>
      <c r="Q23" s="32">
        <f ca="1">IFERROR(IF(AND($A23=VLOOKUP($A23&amp;"."&amp;$C23,UncollectibleLookup,2,FALSE),$C23=VLOOKUP($A23&amp;"."&amp;$C23,UncollectibleLookup,4,FALSE)),0,'Corrected With Uncollectible'!DI23-'Module C Initial'!DI23),'Corrected With Uncollectible'!DI23-'Module C Initial'!DI23)</f>
        <v>27.009999999999309</v>
      </c>
      <c r="R23" s="32">
        <f ca="1">IFERROR(IF(AND($A23=VLOOKUP($A23&amp;"."&amp;$C23,UncollectibleLookup,2,FALSE),$C23=VLOOKUP($A23&amp;"."&amp;$C23,UncollectibleLookup,4,FALSE)),0,'Corrected With Uncollectible'!DJ23-'Module C Initial'!DJ23),'Corrected With Uncollectible'!DJ23-'Module C Initial'!DJ23)</f>
        <v>33.339999999999236</v>
      </c>
      <c r="S23" s="32">
        <f ca="1">IFERROR(IF(AND($A23=VLOOKUP($A23&amp;"."&amp;$C23,UncollectibleLookup,2,FALSE),$C23=VLOOKUP($A23&amp;"."&amp;$C23,UncollectibleLookup,4,FALSE)),0,'Corrected With Uncollectible'!DK23-'Module C Initial'!DK23),'Corrected With Uncollectible'!DK23-'Module C Initial'!DK23)</f>
        <v>25.699999999999818</v>
      </c>
      <c r="T23" s="32">
        <f ca="1">IFERROR(IF(AND($A23=VLOOKUP($A23&amp;"."&amp;$C23,UncollectibleLookup,2,FALSE),$C23=VLOOKUP($A23&amp;"."&amp;$C23,UncollectibleLookup,4,FALSE)),0,'Corrected With Uncollectible'!DL23-'Module C Initial'!DL23),'Corrected With Uncollectible'!DL23-'Module C Initial'!DL23)</f>
        <v>28.039999999999964</v>
      </c>
      <c r="U23" s="32">
        <f ca="1">IFERROR(IF(AND($A23=VLOOKUP($A23&amp;"."&amp;$C23,UncollectibleLookup,2,FALSE),$C23=VLOOKUP($A23&amp;"."&amp;$C23,UncollectibleLookup,4,FALSE)),0,'Corrected With Uncollectible'!DM23-'Module C Initial'!DM23),'Corrected With Uncollectible'!DM23-'Module C Initial'!DM23)</f>
        <v>27.109999999999673</v>
      </c>
      <c r="V23" s="32">
        <f ca="1">IFERROR(IF(AND($A23=VLOOKUP($A23&amp;"."&amp;$C23,UncollectibleLookup,2,FALSE),$C23=VLOOKUP($A23&amp;"."&amp;$C23,UncollectibleLookup,4,FALSE)),0,'Corrected With Uncollectible'!DN23-'Module C Initial'!DN23),'Corrected With Uncollectible'!DN23-'Module C Initial'!DN23)</f>
        <v>26.639999999999873</v>
      </c>
      <c r="W23" s="32">
        <f ca="1">IFERROR(IF(AND($A23=VLOOKUP($A23&amp;"."&amp;$C23,UncollectibleLookup,2,FALSE),$C23=VLOOKUP($A23&amp;"."&amp;$C23,UncollectibleLookup,4,FALSE)),0,'Corrected With Uncollectible'!DO23-'Module C Initial'!DO23),'Corrected With Uncollectible'!DO23-'Module C Initial'!DO23)</f>
        <v>73.260000000000218</v>
      </c>
      <c r="X23" s="32">
        <f ca="1">IFERROR(IF(AND($A23=VLOOKUP($A23&amp;"."&amp;$C23,UncollectibleLookup,2,FALSE),$C23=VLOOKUP($A23&amp;"."&amp;$C23,UncollectibleLookup,4,FALSE)),0,'Corrected With Uncollectible'!DP23-'Module C Initial'!DP23),'Corrected With Uncollectible'!DP23-'Module C Initial'!DP23)</f>
        <v>39.980000000000018</v>
      </c>
      <c r="Y23" s="32">
        <f ca="1">IFERROR(IF(AND($A23=VLOOKUP($A23&amp;"."&amp;$C23,UncollectibleLookup,2,FALSE),$C23=VLOOKUP($A23&amp;"."&amp;$C23,UncollectibleLookup,4,FALSE)),0,'Corrected With Uncollectible'!DQ23-'Module C Initial'!DQ23),'Corrected With Uncollectible'!DQ23-'Module C Initial'!DQ23)</f>
        <v>19.740000000000009</v>
      </c>
      <c r="Z23" s="32">
        <f ca="1">IFERROR(IF(AND($A23=VLOOKUP($A23&amp;"."&amp;$C23,UncollectibleLookup,2,FALSE),$C23=VLOOKUP($A23&amp;"."&amp;$C23,UncollectibleLookup,4,FALSE)),0,'Corrected With Uncollectible'!DR23-'Module C Initial'!DR23),'Corrected With Uncollectible'!DR23-'Module C Initial'!DR23)</f>
        <v>6.0199999999999818</v>
      </c>
      <c r="AA23" s="32">
        <f ca="1">IFERROR(IF(AND($A23=VLOOKUP($A23&amp;"."&amp;$C23,UncollectibleLookup,2,FALSE),$C23=VLOOKUP($A23&amp;"."&amp;$C23,UncollectibleLookup,4,FALSE)),0,'Corrected With Uncollectible'!DS23-'Module C Initial'!DS23),'Corrected With Uncollectible'!DS23-'Module C Initial'!DS23)</f>
        <v>28.889999999999873</v>
      </c>
      <c r="AB23" s="32">
        <f ca="1">IFERROR(IF(AND($A23=VLOOKUP($A23&amp;"."&amp;$C23,UncollectibleLookup,2,FALSE),$C23=VLOOKUP($A23&amp;"."&amp;$C23,UncollectibleLookup,4,FALSE)),0,'Corrected With Uncollectible'!DT23-'Module C Initial'!DT23),'Corrected With Uncollectible'!DT23-'Module C Initial'!DT23)</f>
        <v>34.609999999999673</v>
      </c>
      <c r="AC23" s="31">
        <f ca="1">IFERROR(IF(AND($A23=VLOOKUP($A23&amp;"."&amp;$C23,UncollectibleLookup,2,FALSE),$C23=VLOOKUP($A23&amp;"."&amp;$C23,UncollectibleLookup,4,FALSE)),0,'Corrected With Uncollectible'!DU23-'Module C Initial'!DU23),'Corrected With Uncollectible'!DU23-'Module C Initial'!DU23)</f>
        <v>232.38999999999942</v>
      </c>
      <c r="AD23" s="31">
        <f ca="1">IFERROR(IF(AND($A23=VLOOKUP($A23&amp;"."&amp;$C23,UncollectibleLookup,2,FALSE),$C23=VLOOKUP($A23&amp;"."&amp;$C23,UncollectibleLookup,4,FALSE)),0,'Corrected With Uncollectible'!DV23-'Module C Initial'!DV23),'Corrected With Uncollectible'!DV23-'Module C Initial'!DV23)</f>
        <v>283.48999999999796</v>
      </c>
      <c r="AE23" s="31">
        <f ca="1">IFERROR(IF(AND($A23=VLOOKUP($A23&amp;"."&amp;$C23,UncollectibleLookup,2,FALSE),$C23=VLOOKUP($A23&amp;"."&amp;$C23,UncollectibleLookup,4,FALSE)),0,'Corrected With Uncollectible'!DW23-'Module C Initial'!DW23),'Corrected With Uncollectible'!DW23-'Module C Initial'!DW23)</f>
        <v>216.13000000000466</v>
      </c>
      <c r="AF23" s="31">
        <f ca="1">IFERROR(IF(AND($A23=VLOOKUP($A23&amp;"."&amp;$C23,UncollectibleLookup,2,FALSE),$C23=VLOOKUP($A23&amp;"."&amp;$C23,UncollectibleLookup,4,FALSE)),0,'Corrected With Uncollectible'!DX23-'Module C Initial'!DX23),'Corrected With Uncollectible'!DX23-'Module C Initial'!DX23)</f>
        <v>232.97000000000116</v>
      </c>
      <c r="AG23" s="31">
        <f ca="1">IFERROR(IF(AND($A23=VLOOKUP($A23&amp;"."&amp;$C23,UncollectibleLookup,2,FALSE),$C23=VLOOKUP($A23&amp;"."&amp;$C23,UncollectibleLookup,4,FALSE)),0,'Corrected With Uncollectible'!DY23-'Module C Initial'!DY23),'Corrected With Uncollectible'!DY23-'Module C Initial'!DY23)</f>
        <v>222.63999999999942</v>
      </c>
      <c r="AH23" s="31">
        <f ca="1">IFERROR(IF(AND($A23=VLOOKUP($A23&amp;"."&amp;$C23,UncollectibleLookup,2,FALSE),$C23=VLOOKUP($A23&amp;"."&amp;$C23,UncollectibleLookup,4,FALSE)),0,'Corrected With Uncollectible'!DZ23-'Module C Initial'!DZ23),'Corrected With Uncollectible'!DZ23-'Module C Initial'!DZ23)</f>
        <v>216.06000000000131</v>
      </c>
      <c r="AI23" s="31">
        <f ca="1">IFERROR(IF(AND($A23=VLOOKUP($A23&amp;"."&amp;$C23,UncollectibleLookup,2,FALSE),$C23=VLOOKUP($A23&amp;"."&amp;$C23,UncollectibleLookup,4,FALSE)),0,'Corrected With Uncollectible'!EA23-'Module C Initial'!EA23),'Corrected With Uncollectible'!EA23-'Module C Initial'!EA23)</f>
        <v>586.88999999999942</v>
      </c>
      <c r="AJ23" s="31">
        <f ca="1">IFERROR(IF(AND($A23=VLOOKUP($A23&amp;"."&amp;$C23,UncollectibleLookup,2,FALSE),$C23=VLOOKUP($A23&amp;"."&amp;$C23,UncollectibleLookup,4,FALSE)),0,'Corrected With Uncollectible'!EB23-'Module C Initial'!EB23),'Corrected With Uncollectible'!EB23-'Module C Initial'!EB23)</f>
        <v>315.97999999999956</v>
      </c>
      <c r="AK23" s="31">
        <f ca="1">IFERROR(IF(AND($A23=VLOOKUP($A23&amp;"."&amp;$C23,UncollectibleLookup,2,FALSE),$C23=VLOOKUP($A23&amp;"."&amp;$C23,UncollectibleLookup,4,FALSE)),0,'Corrected With Uncollectible'!EC23-'Module C Initial'!EC23),'Corrected With Uncollectible'!EC23-'Module C Initial'!EC23)</f>
        <v>153.90999999999985</v>
      </c>
      <c r="AL23" s="31">
        <f ca="1">IFERROR(IF(AND($A23=VLOOKUP($A23&amp;"."&amp;$C23,UncollectibleLookup,2,FALSE),$C23=VLOOKUP($A23&amp;"."&amp;$C23,UncollectibleLookup,4,FALSE)),0,'Corrected With Uncollectible'!ED23-'Module C Initial'!ED23),'Corrected With Uncollectible'!ED23-'Module C Initial'!ED23)</f>
        <v>46.289999999999964</v>
      </c>
      <c r="AM23" s="31">
        <f ca="1">IFERROR(IF(AND($A23=VLOOKUP($A23&amp;"."&amp;$C23,UncollectibleLookup,2,FALSE),$C23=VLOOKUP($A23&amp;"."&amp;$C23,UncollectibleLookup,4,FALSE)),0,'Corrected With Uncollectible'!EE23-'Module C Initial'!EE23),'Corrected With Uncollectible'!EE23-'Module C Initial'!EE23)</f>
        <v>219.19000000000233</v>
      </c>
      <c r="AN23" s="31">
        <f ca="1">IFERROR(IF(AND($A23=VLOOKUP($A23&amp;"."&amp;$C23,UncollectibleLookup,2,FALSE),$C23=VLOOKUP($A23&amp;"."&amp;$C23,UncollectibleLookup,4,FALSE)),0,'Corrected With Uncollectible'!EF23-'Module C Initial'!EF23),'Corrected With Uncollectible'!EF23-'Module C Initial'!EF23)</f>
        <v>259.13000000000466</v>
      </c>
      <c r="AO23" s="32">
        <f t="shared" ca="1" si="7"/>
        <v>799.50999999998476</v>
      </c>
      <c r="AP23" s="32">
        <f t="shared" ca="1" si="7"/>
        <v>983.60000000001583</v>
      </c>
      <c r="AQ23" s="32">
        <f t="shared" ca="1" si="7"/>
        <v>755.72999999999865</v>
      </c>
      <c r="AR23" s="32">
        <f t="shared" ca="1" si="7"/>
        <v>821.74999999993361</v>
      </c>
      <c r="AS23" s="32">
        <f t="shared" ca="1" si="7"/>
        <v>792.06999999994787</v>
      </c>
      <c r="AT23" s="32">
        <f t="shared" ca="1" si="7"/>
        <v>775.59999999999536</v>
      </c>
      <c r="AU23" s="32">
        <f t="shared" ca="1" si="7"/>
        <v>2125.519999999995</v>
      </c>
      <c r="AV23" s="32">
        <f t="shared" ca="1" si="7"/>
        <v>1155.5199999999973</v>
      </c>
      <c r="AW23" s="32">
        <f t="shared" ca="1" si="7"/>
        <v>568.40999999998007</v>
      </c>
      <c r="AX23" s="32">
        <f t="shared" ca="1" si="7"/>
        <v>172.63999999999442</v>
      </c>
      <c r="AY23" s="32">
        <f t="shared" ca="1" si="7"/>
        <v>825.76000000005342</v>
      </c>
      <c r="AZ23" s="32">
        <f t="shared" ca="1" si="7"/>
        <v>986.02999999998337</v>
      </c>
      <c r="BA23" s="55">
        <f t="shared" ca="1" si="8"/>
        <v>6.33</v>
      </c>
      <c r="BB23" s="55">
        <f t="shared" ca="1" si="8"/>
        <v>7.81</v>
      </c>
      <c r="BC23" s="55">
        <f t="shared" ca="1" si="8"/>
        <v>6.02</v>
      </c>
      <c r="BD23" s="55">
        <f t="shared" ca="1" si="8"/>
        <v>6.57</v>
      </c>
      <c r="BE23" s="55">
        <f t="shared" ca="1" si="8"/>
        <v>6.35</v>
      </c>
      <c r="BF23" s="55">
        <f t="shared" ca="1" si="8"/>
        <v>6.24</v>
      </c>
      <c r="BG23" s="55">
        <f t="shared" ca="1" si="8"/>
        <v>17.16</v>
      </c>
      <c r="BH23" s="55">
        <f t="shared" ca="1" si="8"/>
        <v>9.36</v>
      </c>
      <c r="BI23" s="55">
        <f t="shared" ca="1" si="8"/>
        <v>4.62</v>
      </c>
      <c r="BJ23" s="55">
        <f t="shared" ca="1" si="8"/>
        <v>1.41</v>
      </c>
      <c r="BK23" s="55">
        <f t="shared" ca="1" si="8"/>
        <v>6.77</v>
      </c>
      <c r="BL23" s="55">
        <f t="shared" ca="1" si="8"/>
        <v>8.11</v>
      </c>
      <c r="BM23" s="32">
        <f t="shared" ca="1" si="9"/>
        <v>805.8399999999848</v>
      </c>
      <c r="BN23" s="32">
        <f t="shared" ca="1" si="9"/>
        <v>991.41000000001577</v>
      </c>
      <c r="BO23" s="32">
        <f t="shared" ca="1" si="9"/>
        <v>761.74999999999864</v>
      </c>
      <c r="BP23" s="32">
        <f t="shared" ca="1" si="9"/>
        <v>828.31999999993366</v>
      </c>
      <c r="BQ23" s="32">
        <f t="shared" ca="1" si="9"/>
        <v>798.41999999994789</v>
      </c>
      <c r="BR23" s="32">
        <f t="shared" ca="1" si="9"/>
        <v>781.83999999999537</v>
      </c>
      <c r="BS23" s="32">
        <f t="shared" ca="1" si="9"/>
        <v>2142.6799999999948</v>
      </c>
      <c r="BT23" s="32">
        <f t="shared" ca="1" si="9"/>
        <v>1164.8799999999972</v>
      </c>
      <c r="BU23" s="32">
        <f t="shared" ca="1" si="9"/>
        <v>573.02999999998008</v>
      </c>
      <c r="BV23" s="32">
        <f t="shared" ca="1" si="9"/>
        <v>174.04999999999441</v>
      </c>
      <c r="BW23" s="32">
        <f t="shared" ca="1" si="9"/>
        <v>832.53000000005341</v>
      </c>
      <c r="BX23" s="32">
        <f t="shared" ca="1" si="9"/>
        <v>994.13999999998339</v>
      </c>
    </row>
    <row r="24" spans="1:76">
      <c r="A24" t="s">
        <v>425</v>
      </c>
      <c r="B24" s="1" t="s">
        <v>25</v>
      </c>
      <c r="C24" t="str">
        <f t="shared" ca="1" si="2"/>
        <v>BR5</v>
      </c>
      <c r="D24" t="str">
        <f t="shared" ca="1" si="3"/>
        <v>Battle River #5</v>
      </c>
      <c r="E24" s="31">
        <f ca="1">IFERROR(IF(AND($A24=VLOOKUP($A24&amp;"."&amp;$C24,UncollectibleLookup,2,FALSE),$C24=VLOOKUP($A24&amp;"."&amp;$C24,UncollectibleLookup,4,FALSE)),0,'Corrected With Uncollectible'!CW24-'Module C Initial'!CW24),'Corrected With Uncollectible'!CW24-'Module C Initial'!CW24)</f>
        <v>1435.8299999999581</v>
      </c>
      <c r="F24" s="31">
        <f ca="1">IFERROR(IF(AND($A24=VLOOKUP($A24&amp;"."&amp;$C24,UncollectibleLookup,2,FALSE),$C24=VLOOKUP($A24&amp;"."&amp;$C24,UncollectibleLookup,4,FALSE)),0,'Corrected With Uncollectible'!CX24-'Module C Initial'!CX24),'Corrected With Uncollectible'!CX24-'Module C Initial'!CX24)</f>
        <v>1856.1800000000512</v>
      </c>
      <c r="G24" s="31">
        <f ca="1">IFERROR(IF(AND($A24=VLOOKUP($A24&amp;"."&amp;$C24,UncollectibleLookup,2,FALSE),$C24=VLOOKUP($A24&amp;"."&amp;$C24,UncollectibleLookup,4,FALSE)),0,'Corrected With Uncollectible'!CY24-'Module C Initial'!CY24),'Corrected With Uncollectible'!CY24-'Module C Initial'!CY24)</f>
        <v>1305.4200000000419</v>
      </c>
      <c r="H24" s="31">
        <f ca="1">IFERROR(IF(AND($A24=VLOOKUP($A24&amp;"."&amp;$C24,UncollectibleLookup,2,FALSE),$C24=VLOOKUP($A24&amp;"."&amp;$C24,UncollectibleLookup,4,FALSE)),0,'Corrected With Uncollectible'!CZ24-'Module C Initial'!CZ24),'Corrected With Uncollectible'!CZ24-'Module C Initial'!CZ24)</f>
        <v>1313.2100000000792</v>
      </c>
      <c r="I24" s="31">
        <f ca="1">IFERROR(IF(AND($A24=VLOOKUP($A24&amp;"."&amp;$C24,UncollectibleLookup,2,FALSE),$C24=VLOOKUP($A24&amp;"."&amp;$C24,UncollectibleLookup,4,FALSE)),0,'Corrected With Uncollectible'!DA24-'Module C Initial'!DA24),'Corrected With Uncollectible'!DA24-'Module C Initial'!DA24)</f>
        <v>1238.3899999998976</v>
      </c>
      <c r="J24" s="31">
        <f ca="1">IFERROR(IF(AND($A24=VLOOKUP($A24&amp;"."&amp;$C24,UncollectibleLookup,2,FALSE),$C24=VLOOKUP($A24&amp;"."&amp;$C24,UncollectibleLookup,4,FALSE)),0,'Corrected With Uncollectible'!DB24-'Module C Initial'!DB24),'Corrected With Uncollectible'!DB24-'Module C Initial'!DB24)</f>
        <v>1349.9500000000116</v>
      </c>
      <c r="K24" s="31">
        <f ca="1">IFERROR(IF(AND($A24=VLOOKUP($A24&amp;"."&amp;$C24,UncollectibleLookup,2,FALSE),$C24=VLOOKUP($A24&amp;"."&amp;$C24,UncollectibleLookup,4,FALSE)),0,'Corrected With Uncollectible'!DC24-'Module C Initial'!DC24),'Corrected With Uncollectible'!DC24-'Module C Initial'!DC24)</f>
        <v>2211.6500000000233</v>
      </c>
      <c r="L24" s="31">
        <f ca="1">IFERROR(IF(AND($A24=VLOOKUP($A24&amp;"."&amp;$C24,UncollectibleLookup,2,FALSE),$C24=VLOOKUP($A24&amp;"."&amp;$C24,UncollectibleLookup,4,FALSE)),0,'Corrected With Uncollectible'!DD24-'Module C Initial'!DD24),'Corrected With Uncollectible'!DD24-'Module C Initial'!DD24)</f>
        <v>1018.6699999999837</v>
      </c>
      <c r="M24" s="31">
        <f ca="1">IFERROR(IF(AND($A24=VLOOKUP($A24&amp;"."&amp;$C24,UncollectibleLookup,2,FALSE),$C24=VLOOKUP($A24&amp;"."&amp;$C24,UncollectibleLookup,4,FALSE)),0,'Corrected With Uncollectible'!DE24-'Module C Initial'!DE24),'Corrected With Uncollectible'!DE24-'Module C Initial'!DE24)</f>
        <v>1157</v>
      </c>
      <c r="N24" s="31">
        <f ca="1">IFERROR(IF(AND($A24=VLOOKUP($A24&amp;"."&amp;$C24,UncollectibleLookup,2,FALSE),$C24=VLOOKUP($A24&amp;"."&amp;$C24,UncollectibleLookup,4,FALSE)),0,'Corrected With Uncollectible'!DF24-'Module C Initial'!DF24),'Corrected With Uncollectible'!DF24-'Module C Initial'!DF24)</f>
        <v>1741.070000000007</v>
      </c>
      <c r="O24" s="31">
        <f ca="1">IFERROR(IF(AND($A24=VLOOKUP($A24&amp;"."&amp;$C24,UncollectibleLookup,2,FALSE),$C24=VLOOKUP($A24&amp;"."&amp;$C24,UncollectibleLookup,4,FALSE)),0,'Corrected With Uncollectible'!DG24-'Module C Initial'!DG24),'Corrected With Uncollectible'!DG24-'Module C Initial'!DG24)</f>
        <v>1294.5900000000256</v>
      </c>
      <c r="P24" s="31">
        <f ca="1">IFERROR(IF(AND($A24=VLOOKUP($A24&amp;"."&amp;$C24,UncollectibleLookup,2,FALSE),$C24=VLOOKUP($A24&amp;"."&amp;$C24,UncollectibleLookup,4,FALSE)),0,'Corrected With Uncollectible'!DH24-'Module C Initial'!DH24),'Corrected With Uncollectible'!DH24-'Module C Initial'!DH24)</f>
        <v>1673.4500000000116</v>
      </c>
      <c r="Q24" s="32">
        <f ca="1">IFERROR(IF(AND($A24=VLOOKUP($A24&amp;"."&amp;$C24,UncollectibleLookup,2,FALSE),$C24=VLOOKUP($A24&amp;"."&amp;$C24,UncollectibleLookup,4,FALSE)),0,'Corrected With Uncollectible'!DI24-'Module C Initial'!DI24),'Corrected With Uncollectible'!DI24-'Module C Initial'!DI24)</f>
        <v>71.790000000000873</v>
      </c>
      <c r="R24" s="32">
        <f ca="1">IFERROR(IF(AND($A24=VLOOKUP($A24&amp;"."&amp;$C24,UncollectibleLookup,2,FALSE),$C24=VLOOKUP($A24&amp;"."&amp;$C24,UncollectibleLookup,4,FALSE)),0,'Corrected With Uncollectible'!DJ24-'Module C Initial'!DJ24),'Corrected With Uncollectible'!DJ24-'Module C Initial'!DJ24)</f>
        <v>92.81000000000131</v>
      </c>
      <c r="S24" s="32">
        <f ca="1">IFERROR(IF(AND($A24=VLOOKUP($A24&amp;"."&amp;$C24,UncollectibleLookup,2,FALSE),$C24=VLOOKUP($A24&amp;"."&amp;$C24,UncollectibleLookup,4,FALSE)),0,'Corrected With Uncollectible'!DK24-'Module C Initial'!DK24),'Corrected With Uncollectible'!DK24-'Module C Initial'!DK24)</f>
        <v>65.270000000000437</v>
      </c>
      <c r="T24" s="32">
        <f ca="1">IFERROR(IF(AND($A24=VLOOKUP($A24&amp;"."&amp;$C24,UncollectibleLookup,2,FALSE),$C24=VLOOKUP($A24&amp;"."&amp;$C24,UncollectibleLookup,4,FALSE)),0,'Corrected With Uncollectible'!DL24-'Module C Initial'!DL24),'Corrected With Uncollectible'!DL24-'Module C Initial'!DL24)</f>
        <v>65.660000000003492</v>
      </c>
      <c r="U24" s="32">
        <f ca="1">IFERROR(IF(AND($A24=VLOOKUP($A24&amp;"."&amp;$C24,UncollectibleLookup,2,FALSE),$C24=VLOOKUP($A24&amp;"."&amp;$C24,UncollectibleLookup,4,FALSE)),0,'Corrected With Uncollectible'!DM24-'Module C Initial'!DM24),'Corrected With Uncollectible'!DM24-'Module C Initial'!DM24)</f>
        <v>61.909999999999854</v>
      </c>
      <c r="V24" s="32">
        <f ca="1">IFERROR(IF(AND($A24=VLOOKUP($A24&amp;"."&amp;$C24,UncollectibleLookup,2,FALSE),$C24=VLOOKUP($A24&amp;"."&amp;$C24,UncollectibleLookup,4,FALSE)),0,'Corrected With Uncollectible'!DN24-'Module C Initial'!DN24),'Corrected With Uncollectible'!DN24-'Module C Initial'!DN24)</f>
        <v>67.5</v>
      </c>
      <c r="W24" s="32">
        <f ca="1">IFERROR(IF(AND($A24=VLOOKUP($A24&amp;"."&amp;$C24,UncollectibleLookup,2,FALSE),$C24=VLOOKUP($A24&amp;"."&amp;$C24,UncollectibleLookup,4,FALSE)),0,'Corrected With Uncollectible'!DO24-'Module C Initial'!DO24),'Corrected With Uncollectible'!DO24-'Module C Initial'!DO24)</f>
        <v>110.59000000000015</v>
      </c>
      <c r="X24" s="32">
        <f ca="1">IFERROR(IF(AND($A24=VLOOKUP($A24&amp;"."&amp;$C24,UncollectibleLookup,2,FALSE),$C24=VLOOKUP($A24&amp;"."&amp;$C24,UncollectibleLookup,4,FALSE)),0,'Corrected With Uncollectible'!DP24-'Module C Initial'!DP24),'Corrected With Uncollectible'!DP24-'Module C Initial'!DP24)</f>
        <v>50.930000000000291</v>
      </c>
      <c r="Y24" s="32">
        <f ca="1">IFERROR(IF(AND($A24=VLOOKUP($A24&amp;"."&amp;$C24,UncollectibleLookup,2,FALSE),$C24=VLOOKUP($A24&amp;"."&amp;$C24,UncollectibleLookup,4,FALSE)),0,'Corrected With Uncollectible'!DQ24-'Module C Initial'!DQ24),'Corrected With Uncollectible'!DQ24-'Module C Initial'!DQ24)</f>
        <v>57.850000000000364</v>
      </c>
      <c r="Z24" s="32">
        <f ca="1">IFERROR(IF(AND($A24=VLOOKUP($A24&amp;"."&amp;$C24,UncollectibleLookup,2,FALSE),$C24=VLOOKUP($A24&amp;"."&amp;$C24,UncollectibleLookup,4,FALSE)),0,'Corrected With Uncollectible'!DR24-'Module C Initial'!DR24),'Corrected With Uncollectible'!DR24-'Module C Initial'!DR24)</f>
        <v>87.049999999999272</v>
      </c>
      <c r="AA24" s="32">
        <f ca="1">IFERROR(IF(AND($A24=VLOOKUP($A24&amp;"."&amp;$C24,UncollectibleLookup,2,FALSE),$C24=VLOOKUP($A24&amp;"."&amp;$C24,UncollectibleLookup,4,FALSE)),0,'Corrected With Uncollectible'!DS24-'Module C Initial'!DS24),'Corrected With Uncollectible'!DS24-'Module C Initial'!DS24)</f>
        <v>64.729999999999563</v>
      </c>
      <c r="AB24" s="32">
        <f ca="1">IFERROR(IF(AND($A24=VLOOKUP($A24&amp;"."&amp;$C24,UncollectibleLookup,2,FALSE),$C24=VLOOKUP($A24&amp;"."&amp;$C24,UncollectibleLookup,4,FALSE)),0,'Corrected With Uncollectible'!DT24-'Module C Initial'!DT24),'Corrected With Uncollectible'!DT24-'Module C Initial'!DT24)</f>
        <v>83.670000000001892</v>
      </c>
      <c r="AC24" s="31">
        <f ca="1">IFERROR(IF(AND($A24=VLOOKUP($A24&amp;"."&amp;$C24,UncollectibleLookup,2,FALSE),$C24=VLOOKUP($A24&amp;"."&amp;$C24,UncollectibleLookup,4,FALSE)),0,'Corrected With Uncollectible'!DU24-'Module C Initial'!DU24),'Corrected With Uncollectible'!DU24-'Module C Initial'!DU24)</f>
        <v>617.77999999999884</v>
      </c>
      <c r="AD24" s="31">
        <f ca="1">IFERROR(IF(AND($A24=VLOOKUP($A24&amp;"."&amp;$C24,UncollectibleLookup,2,FALSE),$C24=VLOOKUP($A24&amp;"."&amp;$C24,UncollectibleLookup,4,FALSE)),0,'Corrected With Uncollectible'!DV24-'Module C Initial'!DV24),'Corrected With Uncollectible'!DV24-'Module C Initial'!DV24)</f>
        <v>789.18000000002212</v>
      </c>
      <c r="AE24" s="31">
        <f ca="1">IFERROR(IF(AND($A24=VLOOKUP($A24&amp;"."&amp;$C24,UncollectibleLookup,2,FALSE),$C24=VLOOKUP($A24&amp;"."&amp;$C24,UncollectibleLookup,4,FALSE)),0,'Corrected With Uncollectible'!DW24-'Module C Initial'!DW24),'Corrected With Uncollectible'!DW24-'Module C Initial'!DW24)</f>
        <v>549.01000000000931</v>
      </c>
      <c r="AF24" s="31">
        <f ca="1">IFERROR(IF(AND($A24=VLOOKUP($A24&amp;"."&amp;$C24,UncollectibleLookup,2,FALSE),$C24=VLOOKUP($A24&amp;"."&amp;$C24,UncollectibleLookup,4,FALSE)),0,'Corrected With Uncollectible'!DX24-'Module C Initial'!DX24),'Corrected With Uncollectible'!DX24-'Module C Initial'!DX24)</f>
        <v>545.60000000000582</v>
      </c>
      <c r="AG24" s="31">
        <f ca="1">IFERROR(IF(AND($A24=VLOOKUP($A24&amp;"."&amp;$C24,UncollectibleLookup,2,FALSE),$C24=VLOOKUP($A24&amp;"."&amp;$C24,UncollectibleLookup,4,FALSE)),0,'Corrected With Uncollectible'!DY24-'Module C Initial'!DY24),'Corrected With Uncollectible'!DY24-'Module C Initial'!DY24)</f>
        <v>508.40000000000873</v>
      </c>
      <c r="AH24" s="31">
        <f ca="1">IFERROR(IF(AND($A24=VLOOKUP($A24&amp;"."&amp;$C24,UncollectibleLookup,2,FALSE),$C24=VLOOKUP($A24&amp;"."&amp;$C24,UncollectibleLookup,4,FALSE)),0,'Corrected With Uncollectible'!DZ24-'Module C Initial'!DZ24),'Corrected With Uncollectible'!DZ24-'Module C Initial'!DZ24)</f>
        <v>547.32999999998719</v>
      </c>
      <c r="AI24" s="31">
        <f ca="1">IFERROR(IF(AND($A24=VLOOKUP($A24&amp;"."&amp;$C24,UncollectibleLookup,2,FALSE),$C24=VLOOKUP($A24&amp;"."&amp;$C24,UncollectibleLookup,4,FALSE)),0,'Corrected With Uncollectible'!EA24-'Module C Initial'!EA24),'Corrected With Uncollectible'!EA24-'Module C Initial'!EA24)</f>
        <v>885.77999999999884</v>
      </c>
      <c r="AJ24" s="31">
        <f ca="1">IFERROR(IF(AND($A24=VLOOKUP($A24&amp;"."&amp;$C24,UncollectibleLookup,2,FALSE),$C24=VLOOKUP($A24&amp;"."&amp;$C24,UncollectibleLookup,4,FALSE)),0,'Corrected With Uncollectible'!EB24-'Module C Initial'!EB24),'Corrected With Uncollectible'!EB24-'Module C Initial'!EB24)</f>
        <v>402.57000000000698</v>
      </c>
      <c r="AK24" s="31">
        <f ca="1">IFERROR(IF(AND($A24=VLOOKUP($A24&amp;"."&amp;$C24,UncollectibleLookup,2,FALSE),$C24=VLOOKUP($A24&amp;"."&amp;$C24,UncollectibleLookup,4,FALSE)),0,'Corrected With Uncollectible'!EC24-'Module C Initial'!EC24),'Corrected With Uncollectible'!EC24-'Module C Initial'!EC24)</f>
        <v>451.09999999999127</v>
      </c>
      <c r="AL24" s="31">
        <f ca="1">IFERROR(IF(AND($A24=VLOOKUP($A24&amp;"."&amp;$C24,UncollectibleLookup,2,FALSE),$C24=VLOOKUP($A24&amp;"."&amp;$C24,UncollectibleLookup,4,FALSE)),0,'Corrected With Uncollectible'!ED24-'Module C Initial'!ED24),'Corrected With Uncollectible'!ED24-'Module C Initial'!ED24)</f>
        <v>669.88000000000466</v>
      </c>
      <c r="AM24" s="31">
        <f ca="1">IFERROR(IF(AND($A24=VLOOKUP($A24&amp;"."&amp;$C24,UncollectibleLookup,2,FALSE),$C24=VLOOKUP($A24&amp;"."&amp;$C24,UncollectibleLookup,4,FALSE)),0,'Corrected With Uncollectible'!EE24-'Module C Initial'!EE24),'Corrected With Uncollectible'!EE24-'Module C Initial'!EE24)</f>
        <v>491.23000000001048</v>
      </c>
      <c r="AN24" s="31">
        <f ca="1">IFERROR(IF(AND($A24=VLOOKUP($A24&amp;"."&amp;$C24,UncollectibleLookup,2,FALSE),$C24=VLOOKUP($A24&amp;"."&amp;$C24,UncollectibleLookup,4,FALSE)),0,'Corrected With Uncollectible'!EF24-'Module C Initial'!EF24),'Corrected With Uncollectible'!EF24-'Module C Initial'!EF24)</f>
        <v>626.38999999998487</v>
      </c>
      <c r="AO24" s="32">
        <f t="shared" ca="1" si="7"/>
        <v>2125.3999999999578</v>
      </c>
      <c r="AP24" s="32">
        <f t="shared" ca="1" si="7"/>
        <v>2738.1700000000747</v>
      </c>
      <c r="AQ24" s="32">
        <f t="shared" ca="1" si="7"/>
        <v>1919.7000000000517</v>
      </c>
      <c r="AR24" s="32">
        <f t="shared" ca="1" si="7"/>
        <v>1924.4700000000885</v>
      </c>
      <c r="AS24" s="32">
        <f t="shared" ca="1" si="7"/>
        <v>1808.6999999999061</v>
      </c>
      <c r="AT24" s="32">
        <f t="shared" ca="1" si="7"/>
        <v>1964.7799999999988</v>
      </c>
      <c r="AU24" s="32">
        <f t="shared" ca="1" si="7"/>
        <v>3208.0200000000223</v>
      </c>
      <c r="AV24" s="32">
        <f t="shared" ca="1" si="7"/>
        <v>1472.169999999991</v>
      </c>
      <c r="AW24" s="32">
        <f t="shared" ca="1" si="7"/>
        <v>1665.9499999999916</v>
      </c>
      <c r="AX24" s="32">
        <f t="shared" ca="1" si="7"/>
        <v>2498.0000000000109</v>
      </c>
      <c r="AY24" s="32">
        <f t="shared" ca="1" si="7"/>
        <v>1850.5500000000357</v>
      </c>
      <c r="AZ24" s="32">
        <f t="shared" ca="1" si="7"/>
        <v>2383.5099999999984</v>
      </c>
      <c r="BA24" s="55">
        <f t="shared" ca="1" si="8"/>
        <v>16.82</v>
      </c>
      <c r="BB24" s="55">
        <f t="shared" ca="1" si="8"/>
        <v>21.74</v>
      </c>
      <c r="BC24" s="55">
        <f t="shared" ca="1" si="8"/>
        <v>15.29</v>
      </c>
      <c r="BD24" s="55">
        <f t="shared" ca="1" si="8"/>
        <v>15.38</v>
      </c>
      <c r="BE24" s="55">
        <f t="shared" ca="1" si="8"/>
        <v>14.5</v>
      </c>
      <c r="BF24" s="55">
        <f t="shared" ca="1" si="8"/>
        <v>15.81</v>
      </c>
      <c r="BG24" s="55">
        <f t="shared" ca="1" si="8"/>
        <v>25.9</v>
      </c>
      <c r="BH24" s="55">
        <f t="shared" ca="1" si="8"/>
        <v>11.93</v>
      </c>
      <c r="BI24" s="55">
        <f t="shared" ca="1" si="8"/>
        <v>13.55</v>
      </c>
      <c r="BJ24" s="55">
        <f t="shared" ca="1" si="8"/>
        <v>20.39</v>
      </c>
      <c r="BK24" s="55">
        <f t="shared" ca="1" si="8"/>
        <v>15.16</v>
      </c>
      <c r="BL24" s="55">
        <f t="shared" ca="1" si="8"/>
        <v>19.600000000000001</v>
      </c>
      <c r="BM24" s="32">
        <f t="shared" ca="1" si="9"/>
        <v>2142.219999999958</v>
      </c>
      <c r="BN24" s="32">
        <f t="shared" ca="1" si="9"/>
        <v>2759.9100000000744</v>
      </c>
      <c r="BO24" s="32">
        <f t="shared" ca="1" si="9"/>
        <v>1934.9900000000516</v>
      </c>
      <c r="BP24" s="32">
        <f t="shared" ca="1" si="9"/>
        <v>1939.8500000000886</v>
      </c>
      <c r="BQ24" s="32">
        <f t="shared" ca="1" si="9"/>
        <v>1823.1999999999061</v>
      </c>
      <c r="BR24" s="32">
        <f t="shared" ca="1" si="9"/>
        <v>1980.5899999999988</v>
      </c>
      <c r="BS24" s="32">
        <f t="shared" ca="1" si="9"/>
        <v>3233.9200000000224</v>
      </c>
      <c r="BT24" s="32">
        <f t="shared" ca="1" si="9"/>
        <v>1484.099999999991</v>
      </c>
      <c r="BU24" s="32">
        <f t="shared" ca="1" si="9"/>
        <v>1679.4999999999916</v>
      </c>
      <c r="BV24" s="32">
        <f t="shared" ca="1" si="9"/>
        <v>2518.3900000000108</v>
      </c>
      <c r="BW24" s="32">
        <f t="shared" ca="1" si="9"/>
        <v>1865.7100000000357</v>
      </c>
      <c r="BX24" s="32">
        <f t="shared" ca="1" si="9"/>
        <v>2403.1099999999983</v>
      </c>
    </row>
    <row r="25" spans="1:76">
      <c r="A25" t="s">
        <v>423</v>
      </c>
      <c r="B25" s="1" t="s">
        <v>125</v>
      </c>
      <c r="C25" t="str">
        <f t="shared" ca="1" si="2"/>
        <v>BRA</v>
      </c>
      <c r="D25" t="str">
        <f t="shared" ca="1" si="3"/>
        <v>Brazeau Hydro Facility</v>
      </c>
      <c r="E25" s="31">
        <f ca="1">IFERROR(IF(AND($A25=VLOOKUP($A25&amp;"."&amp;$C25,UncollectibleLookup,2,FALSE),$C25=VLOOKUP($A25&amp;"."&amp;$C25,UncollectibleLookup,4,FALSE)),0,'Corrected With Uncollectible'!CW25-'Module C Initial'!CW25),'Corrected With Uncollectible'!CW25-'Module C Initial'!CW25)</f>
        <v>219.40000000000146</v>
      </c>
      <c r="F25" s="31">
        <f ca="1">IFERROR(IF(AND($A25=VLOOKUP($A25&amp;"."&amp;$C25,UncollectibleLookup,2,FALSE),$C25=VLOOKUP($A25&amp;"."&amp;$C25,UncollectibleLookup,4,FALSE)),0,'Corrected With Uncollectible'!CX25-'Module C Initial'!CX25),'Corrected With Uncollectible'!CX25-'Module C Initial'!CX25)</f>
        <v>194.51000000000204</v>
      </c>
      <c r="G25" s="31">
        <f ca="1">IFERROR(IF(AND($A25=VLOOKUP($A25&amp;"."&amp;$C25,UncollectibleLookup,2,FALSE),$C25=VLOOKUP($A25&amp;"."&amp;$C25,UncollectibleLookup,4,FALSE)),0,'Corrected With Uncollectible'!CY25-'Module C Initial'!CY25),'Corrected With Uncollectible'!CY25-'Module C Initial'!CY25)</f>
        <v>146.69999999999709</v>
      </c>
      <c r="H25" s="31">
        <f ca="1">IFERROR(IF(AND($A25=VLOOKUP($A25&amp;"."&amp;$C25,UncollectibleLookup,2,FALSE),$C25=VLOOKUP($A25&amp;"."&amp;$C25,UncollectibleLookup,4,FALSE)),0,'Corrected With Uncollectible'!CZ25-'Module C Initial'!CZ25),'Corrected With Uncollectible'!CZ25-'Module C Initial'!CZ25)</f>
        <v>98.649999999997817</v>
      </c>
      <c r="I25" s="31">
        <f ca="1">IFERROR(IF(AND($A25=VLOOKUP($A25&amp;"."&amp;$C25,UncollectibleLookup,2,FALSE),$C25=VLOOKUP($A25&amp;"."&amp;$C25,UncollectibleLookup,4,FALSE)),0,'Corrected With Uncollectible'!DA25-'Module C Initial'!DA25),'Corrected With Uncollectible'!DA25-'Module C Initial'!DA25)</f>
        <v>150.24000000000524</v>
      </c>
      <c r="J25" s="31">
        <f ca="1">IFERROR(IF(AND($A25=VLOOKUP($A25&amp;"."&amp;$C25,UncollectibleLookup,2,FALSE),$C25=VLOOKUP($A25&amp;"."&amp;$C25,UncollectibleLookup,4,FALSE)),0,'Corrected With Uncollectible'!DB25-'Module C Initial'!DB25),'Corrected With Uncollectible'!DB25-'Module C Initial'!DB25)</f>
        <v>476.17999999999302</v>
      </c>
      <c r="K25" s="31">
        <f ca="1">IFERROR(IF(AND($A25=VLOOKUP($A25&amp;"."&amp;$C25,UncollectibleLookup,2,FALSE),$C25=VLOOKUP($A25&amp;"."&amp;$C25,UncollectibleLookup,4,FALSE)),0,'Corrected With Uncollectible'!DC25-'Module C Initial'!DC25),'Corrected With Uncollectible'!DC25-'Module C Initial'!DC25)</f>
        <v>1161.2299999999814</v>
      </c>
      <c r="L25" s="31">
        <f ca="1">IFERROR(IF(AND($A25=VLOOKUP($A25&amp;"."&amp;$C25,UncollectibleLookup,2,FALSE),$C25=VLOOKUP($A25&amp;"."&amp;$C25,UncollectibleLookup,4,FALSE)),0,'Corrected With Uncollectible'!DD25-'Module C Initial'!DD25),'Corrected With Uncollectible'!DD25-'Module C Initial'!DD25)</f>
        <v>203.41999999999825</v>
      </c>
      <c r="M25" s="31">
        <f ca="1">IFERROR(IF(AND($A25=VLOOKUP($A25&amp;"."&amp;$C25,UncollectibleLookup,2,FALSE),$C25=VLOOKUP($A25&amp;"."&amp;$C25,UncollectibleLookup,4,FALSE)),0,'Corrected With Uncollectible'!DE25-'Module C Initial'!DE25),'Corrected With Uncollectible'!DE25-'Module C Initial'!DE25)</f>
        <v>92.80000000000291</v>
      </c>
      <c r="N25" s="31">
        <f ca="1">IFERROR(IF(AND($A25=VLOOKUP($A25&amp;"."&amp;$C25,UncollectibleLookup,2,FALSE),$C25=VLOOKUP($A25&amp;"."&amp;$C25,UncollectibleLookup,4,FALSE)),0,'Corrected With Uncollectible'!DF25-'Module C Initial'!DF25),'Corrected With Uncollectible'!DF25-'Module C Initial'!DF25)</f>
        <v>163.88999999999942</v>
      </c>
      <c r="O25" s="31">
        <f ca="1">IFERROR(IF(AND($A25=VLOOKUP($A25&amp;"."&amp;$C25,UncollectibleLookup,2,FALSE),$C25=VLOOKUP($A25&amp;"."&amp;$C25,UncollectibleLookup,4,FALSE)),0,'Corrected With Uncollectible'!DG25-'Module C Initial'!DG25),'Corrected With Uncollectible'!DG25-'Module C Initial'!DG25)</f>
        <v>153.25</v>
      </c>
      <c r="P25" s="31">
        <f ca="1">IFERROR(IF(AND($A25=VLOOKUP($A25&amp;"."&amp;$C25,UncollectibleLookup,2,FALSE),$C25=VLOOKUP($A25&amp;"."&amp;$C25,UncollectibleLookup,4,FALSE)),0,'Corrected With Uncollectible'!DH25-'Module C Initial'!DH25),'Corrected With Uncollectible'!DH25-'Module C Initial'!DH25)</f>
        <v>166.89999999999418</v>
      </c>
      <c r="Q25" s="32">
        <f ca="1">IFERROR(IF(AND($A25=VLOOKUP($A25&amp;"."&amp;$C25,UncollectibleLookup,2,FALSE),$C25=VLOOKUP($A25&amp;"."&amp;$C25,UncollectibleLookup,4,FALSE)),0,'Corrected With Uncollectible'!DI25-'Module C Initial'!DI25),'Corrected With Uncollectible'!DI25-'Module C Initial'!DI25)</f>
        <v>10.970000000000027</v>
      </c>
      <c r="R25" s="32">
        <f ca="1">IFERROR(IF(AND($A25=VLOOKUP($A25&amp;"."&amp;$C25,UncollectibleLookup,2,FALSE),$C25=VLOOKUP($A25&amp;"."&amp;$C25,UncollectibleLookup,4,FALSE)),0,'Corrected With Uncollectible'!DJ25-'Module C Initial'!DJ25),'Corrected With Uncollectible'!DJ25-'Module C Initial'!DJ25)</f>
        <v>9.7300000000000182</v>
      </c>
      <c r="S25" s="32">
        <f ca="1">IFERROR(IF(AND($A25=VLOOKUP($A25&amp;"."&amp;$C25,UncollectibleLookup,2,FALSE),$C25=VLOOKUP($A25&amp;"."&amp;$C25,UncollectibleLookup,4,FALSE)),0,'Corrected With Uncollectible'!DK25-'Module C Initial'!DK25),'Corrected With Uncollectible'!DK25-'Module C Initial'!DK25)</f>
        <v>7.3400000000000318</v>
      </c>
      <c r="T25" s="32">
        <f ca="1">IFERROR(IF(AND($A25=VLOOKUP($A25&amp;"."&amp;$C25,UncollectibleLookup,2,FALSE),$C25=VLOOKUP($A25&amp;"."&amp;$C25,UncollectibleLookup,4,FALSE)),0,'Corrected With Uncollectible'!DL25-'Module C Initial'!DL25),'Corrected With Uncollectible'!DL25-'Module C Initial'!DL25)</f>
        <v>4.9399999999999977</v>
      </c>
      <c r="U25" s="32">
        <f ca="1">IFERROR(IF(AND($A25=VLOOKUP($A25&amp;"."&amp;$C25,UncollectibleLookup,2,FALSE),$C25=VLOOKUP($A25&amp;"."&amp;$C25,UncollectibleLookup,4,FALSE)),0,'Corrected With Uncollectible'!DM25-'Module C Initial'!DM25),'Corrected With Uncollectible'!DM25-'Module C Initial'!DM25)</f>
        <v>7.5199999999999818</v>
      </c>
      <c r="V25" s="32">
        <f ca="1">IFERROR(IF(AND($A25=VLOOKUP($A25&amp;"."&amp;$C25,UncollectibleLookup,2,FALSE),$C25=VLOOKUP($A25&amp;"."&amp;$C25,UncollectibleLookup,4,FALSE)),0,'Corrected With Uncollectible'!DN25-'Module C Initial'!DN25),'Corrected With Uncollectible'!DN25-'Module C Initial'!DN25)</f>
        <v>23.809999999999945</v>
      </c>
      <c r="W25" s="32">
        <f ca="1">IFERROR(IF(AND($A25=VLOOKUP($A25&amp;"."&amp;$C25,UncollectibleLookup,2,FALSE),$C25=VLOOKUP($A25&amp;"."&amp;$C25,UncollectibleLookup,4,FALSE)),0,'Corrected With Uncollectible'!DO25-'Module C Initial'!DO25),'Corrected With Uncollectible'!DO25-'Module C Initial'!DO25)</f>
        <v>58.059999999999945</v>
      </c>
      <c r="X25" s="32">
        <f ca="1">IFERROR(IF(AND($A25=VLOOKUP($A25&amp;"."&amp;$C25,UncollectibleLookup,2,FALSE),$C25=VLOOKUP($A25&amp;"."&amp;$C25,UncollectibleLookup,4,FALSE)),0,'Corrected With Uncollectible'!DP25-'Module C Initial'!DP25),'Corrected With Uncollectible'!DP25-'Module C Initial'!DP25)</f>
        <v>10.170000000000016</v>
      </c>
      <c r="Y25" s="32">
        <f ca="1">IFERROR(IF(AND($A25=VLOOKUP($A25&amp;"."&amp;$C25,UncollectibleLookup,2,FALSE),$C25=VLOOKUP($A25&amp;"."&amp;$C25,UncollectibleLookup,4,FALSE)),0,'Corrected With Uncollectible'!DQ25-'Module C Initial'!DQ25),'Corrected With Uncollectible'!DQ25-'Module C Initial'!DQ25)</f>
        <v>4.6400000000000006</v>
      </c>
      <c r="Z25" s="32">
        <f ca="1">IFERROR(IF(AND($A25=VLOOKUP($A25&amp;"."&amp;$C25,UncollectibleLookup,2,FALSE),$C25=VLOOKUP($A25&amp;"."&amp;$C25,UncollectibleLookup,4,FALSE)),0,'Corrected With Uncollectible'!DR25-'Module C Initial'!DR25),'Corrected With Uncollectible'!DR25-'Module C Initial'!DR25)</f>
        <v>8.1899999999999977</v>
      </c>
      <c r="AA25" s="32">
        <f ca="1">IFERROR(IF(AND($A25=VLOOKUP($A25&amp;"."&amp;$C25,UncollectibleLookup,2,FALSE),$C25=VLOOKUP($A25&amp;"."&amp;$C25,UncollectibleLookup,4,FALSE)),0,'Corrected With Uncollectible'!DS25-'Module C Initial'!DS25),'Corrected With Uncollectible'!DS25-'Module C Initial'!DS25)</f>
        <v>7.660000000000025</v>
      </c>
      <c r="AB25" s="32">
        <f ca="1">IFERROR(IF(AND($A25=VLOOKUP($A25&amp;"."&amp;$C25,UncollectibleLookup,2,FALSE),$C25=VLOOKUP($A25&amp;"."&amp;$C25,UncollectibleLookup,4,FALSE)),0,'Corrected With Uncollectible'!DT25-'Module C Initial'!DT25),'Corrected With Uncollectible'!DT25-'Module C Initial'!DT25)</f>
        <v>8.3400000000000318</v>
      </c>
      <c r="AC25" s="31">
        <f ca="1">IFERROR(IF(AND($A25=VLOOKUP($A25&amp;"."&amp;$C25,UncollectibleLookup,2,FALSE),$C25=VLOOKUP($A25&amp;"."&amp;$C25,UncollectibleLookup,4,FALSE)),0,'Corrected With Uncollectible'!DU25-'Module C Initial'!DU25),'Corrected With Uncollectible'!DU25-'Module C Initial'!DU25)</f>
        <v>94.390000000000327</v>
      </c>
      <c r="AD25" s="31">
        <f ca="1">IFERROR(IF(AND($A25=VLOOKUP($A25&amp;"."&amp;$C25,UncollectibleLookup,2,FALSE),$C25=VLOOKUP($A25&amp;"."&amp;$C25,UncollectibleLookup,4,FALSE)),0,'Corrected With Uncollectible'!DV25-'Module C Initial'!DV25),'Corrected With Uncollectible'!DV25-'Module C Initial'!DV25)</f>
        <v>82.700000000000728</v>
      </c>
      <c r="AE25" s="31">
        <f ca="1">IFERROR(IF(AND($A25=VLOOKUP($A25&amp;"."&amp;$C25,UncollectibleLookup,2,FALSE),$C25=VLOOKUP($A25&amp;"."&amp;$C25,UncollectibleLookup,4,FALSE)),0,'Corrected With Uncollectible'!DW25-'Module C Initial'!DW25),'Corrected With Uncollectible'!DW25-'Module C Initial'!DW25)</f>
        <v>61.700000000000728</v>
      </c>
      <c r="AF25" s="31">
        <f ca="1">IFERROR(IF(AND($A25=VLOOKUP($A25&amp;"."&amp;$C25,UncollectibleLookup,2,FALSE),$C25=VLOOKUP($A25&amp;"."&amp;$C25,UncollectibleLookup,4,FALSE)),0,'Corrected With Uncollectible'!DX25-'Module C Initial'!DX25),'Corrected With Uncollectible'!DX25-'Module C Initial'!DX25)</f>
        <v>40.980000000000018</v>
      </c>
      <c r="AG25" s="31">
        <f ca="1">IFERROR(IF(AND($A25=VLOOKUP($A25&amp;"."&amp;$C25,UncollectibleLookup,2,FALSE),$C25=VLOOKUP($A25&amp;"."&amp;$C25,UncollectibleLookup,4,FALSE)),0,'Corrected With Uncollectible'!DY25-'Module C Initial'!DY25),'Corrected With Uncollectible'!DY25-'Module C Initial'!DY25)</f>
        <v>61.679999999999836</v>
      </c>
      <c r="AH25" s="31">
        <f ca="1">IFERROR(IF(AND($A25=VLOOKUP($A25&amp;"."&amp;$C25,UncollectibleLookup,2,FALSE),$C25=VLOOKUP($A25&amp;"."&amp;$C25,UncollectibleLookup,4,FALSE)),0,'Corrected With Uncollectible'!DZ25-'Module C Initial'!DZ25),'Corrected With Uncollectible'!DZ25-'Module C Initial'!DZ25)</f>
        <v>193.0600000000004</v>
      </c>
      <c r="AI25" s="31">
        <f ca="1">IFERROR(IF(AND($A25=VLOOKUP($A25&amp;"."&amp;$C25,UncollectibleLookup,2,FALSE),$C25=VLOOKUP($A25&amp;"."&amp;$C25,UncollectibleLookup,4,FALSE)),0,'Corrected With Uncollectible'!EA25-'Module C Initial'!EA25),'Corrected With Uncollectible'!EA25-'Module C Initial'!EA25)</f>
        <v>465.07999999999993</v>
      </c>
      <c r="AJ25" s="31">
        <f ca="1">IFERROR(IF(AND($A25=VLOOKUP($A25&amp;"."&amp;$C25,UncollectibleLookup,2,FALSE),$C25=VLOOKUP($A25&amp;"."&amp;$C25,UncollectibleLookup,4,FALSE)),0,'Corrected With Uncollectible'!EB25-'Module C Initial'!EB25),'Corrected With Uncollectible'!EB25-'Module C Initial'!EB25)</f>
        <v>80.3900000000001</v>
      </c>
      <c r="AK25" s="31">
        <f ca="1">IFERROR(IF(AND($A25=VLOOKUP($A25&amp;"."&amp;$C25,UncollectibleLookup,2,FALSE),$C25=VLOOKUP($A25&amp;"."&amp;$C25,UncollectibleLookup,4,FALSE)),0,'Corrected With Uncollectible'!EC25-'Module C Initial'!EC25),'Corrected With Uncollectible'!EC25-'Module C Initial'!EC25)</f>
        <v>36.180000000000064</v>
      </c>
      <c r="AL25" s="31">
        <f ca="1">IFERROR(IF(AND($A25=VLOOKUP($A25&amp;"."&amp;$C25,UncollectibleLookup,2,FALSE),$C25=VLOOKUP($A25&amp;"."&amp;$C25,UncollectibleLookup,4,FALSE)),0,'Corrected With Uncollectible'!ED25-'Module C Initial'!ED25),'Corrected With Uncollectible'!ED25-'Module C Initial'!ED25)</f>
        <v>63.059999999999945</v>
      </c>
      <c r="AM25" s="31">
        <f ca="1">IFERROR(IF(AND($A25=VLOOKUP($A25&amp;"."&amp;$C25,UncollectibleLookup,2,FALSE),$C25=VLOOKUP($A25&amp;"."&amp;$C25,UncollectibleLookup,4,FALSE)),0,'Corrected With Uncollectible'!EE25-'Module C Initial'!EE25),'Corrected With Uncollectible'!EE25-'Module C Initial'!EE25)</f>
        <v>58.149999999999636</v>
      </c>
      <c r="AN25" s="31">
        <f ca="1">IFERROR(IF(AND($A25=VLOOKUP($A25&amp;"."&amp;$C25,UncollectibleLookup,2,FALSE),$C25=VLOOKUP($A25&amp;"."&amp;$C25,UncollectibleLookup,4,FALSE)),0,'Corrected With Uncollectible'!EF25-'Module C Initial'!EF25),'Corrected With Uncollectible'!EF25-'Module C Initial'!EF25)</f>
        <v>62.470000000000255</v>
      </c>
      <c r="AO25" s="32">
        <f t="shared" ca="1" si="7"/>
        <v>324.76000000000181</v>
      </c>
      <c r="AP25" s="32">
        <f t="shared" ca="1" si="7"/>
        <v>286.94000000000278</v>
      </c>
      <c r="AQ25" s="32">
        <f t="shared" ca="1" si="7"/>
        <v>215.73999999999785</v>
      </c>
      <c r="AR25" s="32">
        <f t="shared" ca="1" si="7"/>
        <v>144.56999999999783</v>
      </c>
      <c r="AS25" s="32">
        <f t="shared" ca="1" si="7"/>
        <v>219.44000000000506</v>
      </c>
      <c r="AT25" s="32">
        <f t="shared" ca="1" si="7"/>
        <v>693.04999999999336</v>
      </c>
      <c r="AU25" s="32">
        <f t="shared" ca="1" si="7"/>
        <v>1684.3699999999812</v>
      </c>
      <c r="AV25" s="32">
        <f t="shared" ca="1" si="7"/>
        <v>293.97999999999837</v>
      </c>
      <c r="AW25" s="32">
        <f t="shared" ca="1" si="7"/>
        <v>133.62000000000296</v>
      </c>
      <c r="AX25" s="32">
        <f t="shared" ca="1" si="7"/>
        <v>235.13999999999936</v>
      </c>
      <c r="AY25" s="32">
        <f t="shared" ca="1" si="7"/>
        <v>219.05999999999966</v>
      </c>
      <c r="AZ25" s="32">
        <f t="shared" ca="1" si="7"/>
        <v>237.70999999999447</v>
      </c>
      <c r="BA25" s="55">
        <f t="shared" ca="1" si="8"/>
        <v>2.57</v>
      </c>
      <c r="BB25" s="55">
        <f t="shared" ca="1" si="8"/>
        <v>2.2799999999999998</v>
      </c>
      <c r="BC25" s="55">
        <f t="shared" ca="1" si="8"/>
        <v>1.72</v>
      </c>
      <c r="BD25" s="55">
        <f t="shared" ca="1" si="8"/>
        <v>1.1599999999999999</v>
      </c>
      <c r="BE25" s="55">
        <f t="shared" ca="1" si="8"/>
        <v>1.76</v>
      </c>
      <c r="BF25" s="55">
        <f t="shared" ca="1" si="8"/>
        <v>5.58</v>
      </c>
      <c r="BG25" s="55">
        <f t="shared" ca="1" si="8"/>
        <v>13.6</v>
      </c>
      <c r="BH25" s="55">
        <f t="shared" ca="1" si="8"/>
        <v>2.38</v>
      </c>
      <c r="BI25" s="55">
        <f t="shared" ca="1" si="8"/>
        <v>1.0900000000000001</v>
      </c>
      <c r="BJ25" s="55">
        <f t="shared" ca="1" si="8"/>
        <v>1.92</v>
      </c>
      <c r="BK25" s="55">
        <f t="shared" ca="1" si="8"/>
        <v>1.79</v>
      </c>
      <c r="BL25" s="55">
        <f t="shared" ca="1" si="8"/>
        <v>1.95</v>
      </c>
      <c r="BM25" s="32">
        <f t="shared" ca="1" si="9"/>
        <v>327.3300000000018</v>
      </c>
      <c r="BN25" s="32">
        <f t="shared" ca="1" si="9"/>
        <v>289.22000000000276</v>
      </c>
      <c r="BO25" s="32">
        <f t="shared" ca="1" si="9"/>
        <v>217.45999999999785</v>
      </c>
      <c r="BP25" s="32">
        <f t="shared" ca="1" si="9"/>
        <v>145.72999999999783</v>
      </c>
      <c r="BQ25" s="32">
        <f t="shared" ca="1" si="9"/>
        <v>221.20000000000505</v>
      </c>
      <c r="BR25" s="32">
        <f t="shared" ca="1" si="9"/>
        <v>698.6299999999934</v>
      </c>
      <c r="BS25" s="32">
        <f t="shared" ca="1" si="9"/>
        <v>1697.9699999999812</v>
      </c>
      <c r="BT25" s="32">
        <f t="shared" ca="1" si="9"/>
        <v>296.35999999999837</v>
      </c>
      <c r="BU25" s="32">
        <f t="shared" ca="1" si="9"/>
        <v>134.71000000000296</v>
      </c>
      <c r="BV25" s="32">
        <f t="shared" ca="1" si="9"/>
        <v>237.05999999999935</v>
      </c>
      <c r="BW25" s="32">
        <f t="shared" ca="1" si="9"/>
        <v>220.84999999999965</v>
      </c>
      <c r="BX25" s="32">
        <f t="shared" ca="1" si="9"/>
        <v>239.65999999999445</v>
      </c>
    </row>
    <row r="26" spans="1:76">
      <c r="A26" t="s">
        <v>508</v>
      </c>
      <c r="B26" s="1" t="s">
        <v>348</v>
      </c>
      <c r="C26" t="str">
        <f t="shared" ca="1" si="2"/>
        <v>BCHIMP</v>
      </c>
      <c r="D26" t="str">
        <f t="shared" ca="1" si="3"/>
        <v>Alberta-BC Intertie - Import</v>
      </c>
      <c r="E26" s="31">
        <f ca="1">IFERROR(IF(AND($A26=VLOOKUP($A26&amp;"."&amp;$C26,UncollectibleLookup,2,FALSE),$C26=VLOOKUP($A26&amp;"."&amp;$C26,UncollectibleLookup,4,FALSE)),0,'Corrected With Uncollectible'!CW26-'Module C Initial'!CW26),'Corrected With Uncollectible'!CW26-'Module C Initial'!CW26)</f>
        <v>45.579999999999927</v>
      </c>
      <c r="F26" s="31">
        <f ca="1">IFERROR(IF(AND($A26=VLOOKUP($A26&amp;"."&amp;$C26,UncollectibleLookup,2,FALSE),$C26=VLOOKUP($A26&amp;"."&amp;$C26,UncollectibleLookup,4,FALSE)),0,'Corrected With Uncollectible'!CX26-'Module C Initial'!CX26),'Corrected With Uncollectible'!CX26-'Module C Initial'!CX26)</f>
        <v>171.09000000000015</v>
      </c>
      <c r="G26" s="31">
        <f ca="1">IFERROR(IF(AND($A26=VLOOKUP($A26&amp;"."&amp;$C26,UncollectibleLookup,2,FALSE),$C26=VLOOKUP($A26&amp;"."&amp;$C26,UncollectibleLookup,4,FALSE)),0,'Corrected With Uncollectible'!CY26-'Module C Initial'!CY26),'Corrected With Uncollectible'!CY26-'Module C Initial'!CY26)</f>
        <v>35.279999999999745</v>
      </c>
      <c r="H26" s="31">
        <f ca="1">IFERROR(IF(AND($A26=VLOOKUP($A26&amp;"."&amp;$C26,UncollectibleLookup,2,FALSE),$C26=VLOOKUP($A26&amp;"."&amp;$C26,UncollectibleLookup,4,FALSE)),0,'Corrected With Uncollectible'!CZ26-'Module C Initial'!CZ26),'Corrected With Uncollectible'!CZ26-'Module C Initial'!CZ26)</f>
        <v>41.519999999999982</v>
      </c>
      <c r="I26" s="31">
        <f ca="1">IFERROR(IF(AND($A26=VLOOKUP($A26&amp;"."&amp;$C26,UncollectibleLookup,2,FALSE),$C26=VLOOKUP($A26&amp;"."&amp;$C26,UncollectibleLookup,4,FALSE)),0,'Corrected With Uncollectible'!DA26-'Module C Initial'!DA26),'Corrected With Uncollectible'!DA26-'Module C Initial'!DA26)</f>
        <v>6.2300000000000182</v>
      </c>
      <c r="J26" s="31">
        <f ca="1">IFERROR(IF(AND($A26=VLOOKUP($A26&amp;"."&amp;$C26,UncollectibleLookup,2,FALSE),$C26=VLOOKUP($A26&amp;"."&amp;$C26,UncollectibleLookup,4,FALSE)),0,'Corrected With Uncollectible'!DB26-'Module C Initial'!DB26),'Corrected With Uncollectible'!DB26-'Module C Initial'!DB26)</f>
        <v>46.869999999999891</v>
      </c>
      <c r="K26" s="31">
        <f ca="1">IFERROR(IF(AND($A26=VLOOKUP($A26&amp;"."&amp;$C26,UncollectibleLookup,2,FALSE),$C26=VLOOKUP($A26&amp;"."&amp;$C26,UncollectibleLookup,4,FALSE)),0,'Corrected With Uncollectible'!DC26-'Module C Initial'!DC26),'Corrected With Uncollectible'!DC26-'Module C Initial'!DC26)</f>
        <v>54.579999999999927</v>
      </c>
      <c r="L26" s="31">
        <f ca="1">IFERROR(IF(AND($A26=VLOOKUP($A26&amp;"."&amp;$C26,UncollectibleLookup,2,FALSE),$C26=VLOOKUP($A26&amp;"."&amp;$C26,UncollectibleLookup,4,FALSE)),0,'Corrected With Uncollectible'!DD26-'Module C Initial'!DD26),'Corrected With Uncollectible'!DD26-'Module C Initial'!DD26)</f>
        <v>49.170000000000073</v>
      </c>
      <c r="M26" s="31">
        <f ca="1">IFERROR(IF(AND($A26=VLOOKUP($A26&amp;"."&amp;$C26,UncollectibleLookup,2,FALSE),$C26=VLOOKUP($A26&amp;"."&amp;$C26,UncollectibleLookup,4,FALSE)),0,'Corrected With Uncollectible'!DE26-'Module C Initial'!DE26),'Corrected With Uncollectible'!DE26-'Module C Initial'!DE26)</f>
        <v>52.010000000000218</v>
      </c>
      <c r="N26" s="31">
        <f ca="1">IFERROR(IF(AND($A26=VLOOKUP($A26&amp;"."&amp;$C26,UncollectibleLookup,2,FALSE),$C26=VLOOKUP($A26&amp;"."&amp;$C26,UncollectibleLookup,4,FALSE)),0,'Corrected With Uncollectible'!DF26-'Module C Initial'!DF26),'Corrected With Uncollectible'!DF26-'Module C Initial'!DF26)</f>
        <v>51.609999999999673</v>
      </c>
      <c r="O26" s="31">
        <f ca="1">IFERROR(IF(AND($A26=VLOOKUP($A26&amp;"."&amp;$C26,UncollectibleLookup,2,FALSE),$C26=VLOOKUP($A26&amp;"."&amp;$C26,UncollectibleLookup,4,FALSE)),0,'Corrected With Uncollectible'!DG26-'Module C Initial'!DG26),'Corrected With Uncollectible'!DG26-'Module C Initial'!DG26)</f>
        <v>43.039999999999964</v>
      </c>
      <c r="P26" s="31">
        <f ca="1">IFERROR(IF(AND($A26=VLOOKUP($A26&amp;"."&amp;$C26,UncollectibleLookup,2,FALSE),$C26=VLOOKUP($A26&amp;"."&amp;$C26,UncollectibleLookup,4,FALSE)),0,'Corrected With Uncollectible'!DH26-'Module C Initial'!DH26),'Corrected With Uncollectible'!DH26-'Module C Initial'!DH26)</f>
        <v>432.35999999999694</v>
      </c>
      <c r="Q26" s="32">
        <f ca="1">IFERROR(IF(AND($A26=VLOOKUP($A26&amp;"."&amp;$C26,UncollectibleLookup,2,FALSE),$C26=VLOOKUP($A26&amp;"."&amp;$C26,UncollectibleLookup,4,FALSE)),0,'Corrected With Uncollectible'!DI26-'Module C Initial'!DI26),'Corrected With Uncollectible'!DI26-'Module C Initial'!DI26)</f>
        <v>2.2800000000000011</v>
      </c>
      <c r="R26" s="32">
        <f ca="1">IFERROR(IF(AND($A26=VLOOKUP($A26&amp;"."&amp;$C26,UncollectibleLookup,2,FALSE),$C26=VLOOKUP($A26&amp;"."&amp;$C26,UncollectibleLookup,4,FALSE)),0,'Corrected With Uncollectible'!DJ26-'Module C Initial'!DJ26),'Corrected With Uncollectible'!DJ26-'Module C Initial'!DJ26)</f>
        <v>8.5500000000000114</v>
      </c>
      <c r="S26" s="32">
        <f ca="1">IFERROR(IF(AND($A26=VLOOKUP($A26&amp;"."&amp;$C26,UncollectibleLookup,2,FALSE),$C26=VLOOKUP($A26&amp;"."&amp;$C26,UncollectibleLookup,4,FALSE)),0,'Corrected With Uncollectible'!DK26-'Module C Initial'!DK26),'Corrected With Uncollectible'!DK26-'Module C Initial'!DK26)</f>
        <v>1.7600000000000051</v>
      </c>
      <c r="T26" s="32">
        <f ca="1">IFERROR(IF(AND($A26=VLOOKUP($A26&amp;"."&amp;$C26,UncollectibleLookup,2,FALSE),$C26=VLOOKUP($A26&amp;"."&amp;$C26,UncollectibleLookup,4,FALSE)),0,'Corrected With Uncollectible'!DL26-'Module C Initial'!DL26),'Corrected With Uncollectible'!DL26-'Module C Initial'!DL26)</f>
        <v>2.0799999999999983</v>
      </c>
      <c r="U26" s="32">
        <f ca="1">IFERROR(IF(AND($A26=VLOOKUP($A26&amp;"."&amp;$C26,UncollectibleLookup,2,FALSE),$C26=VLOOKUP($A26&amp;"."&amp;$C26,UncollectibleLookup,4,FALSE)),0,'Corrected With Uncollectible'!DM26-'Module C Initial'!DM26),'Corrected With Uncollectible'!DM26-'Module C Initial'!DM26)</f>
        <v>0.30999999999999872</v>
      </c>
      <c r="V26" s="32">
        <f ca="1">IFERROR(IF(AND($A26=VLOOKUP($A26&amp;"."&amp;$C26,UncollectibleLookup,2,FALSE),$C26=VLOOKUP($A26&amp;"."&amp;$C26,UncollectibleLookup,4,FALSE)),0,'Corrected With Uncollectible'!DN26-'Module C Initial'!DN26),'Corrected With Uncollectible'!DN26-'Module C Initial'!DN26)</f>
        <v>2.3400000000000034</v>
      </c>
      <c r="W26" s="32">
        <f ca="1">IFERROR(IF(AND($A26=VLOOKUP($A26&amp;"."&amp;$C26,UncollectibleLookup,2,FALSE),$C26=VLOOKUP($A26&amp;"."&amp;$C26,UncollectibleLookup,4,FALSE)),0,'Corrected With Uncollectible'!DO26-'Module C Initial'!DO26),'Corrected With Uncollectible'!DO26-'Module C Initial'!DO26)</f>
        <v>2.730000000000004</v>
      </c>
      <c r="X26" s="32">
        <f ca="1">IFERROR(IF(AND($A26=VLOOKUP($A26&amp;"."&amp;$C26,UncollectibleLookup,2,FALSE),$C26=VLOOKUP($A26&amp;"."&amp;$C26,UncollectibleLookup,4,FALSE)),0,'Corrected With Uncollectible'!DP26-'Module C Initial'!DP26),'Corrected With Uncollectible'!DP26-'Module C Initial'!DP26)</f>
        <v>2.4599999999999937</v>
      </c>
      <c r="Y26" s="32">
        <f ca="1">IFERROR(IF(AND($A26=VLOOKUP($A26&amp;"."&amp;$C26,UncollectibleLookup,2,FALSE),$C26=VLOOKUP($A26&amp;"."&amp;$C26,UncollectibleLookup,4,FALSE)),0,'Corrected With Uncollectible'!DQ26-'Module C Initial'!DQ26),'Corrected With Uncollectible'!DQ26-'Module C Initial'!DQ26)</f>
        <v>2.5999999999999943</v>
      </c>
      <c r="Z26" s="32">
        <f ca="1">IFERROR(IF(AND($A26=VLOOKUP($A26&amp;"."&amp;$C26,UncollectibleLookup,2,FALSE),$C26=VLOOKUP($A26&amp;"."&amp;$C26,UncollectibleLookup,4,FALSE)),0,'Corrected With Uncollectible'!DR26-'Module C Initial'!DR26),'Corrected With Uncollectible'!DR26-'Module C Initial'!DR26)</f>
        <v>2.5799999999999983</v>
      </c>
      <c r="AA26" s="32">
        <f ca="1">IFERROR(IF(AND($A26=VLOOKUP($A26&amp;"."&amp;$C26,UncollectibleLookup,2,FALSE),$C26=VLOOKUP($A26&amp;"."&amp;$C26,UncollectibleLookup,4,FALSE)),0,'Corrected With Uncollectible'!DS26-'Module C Initial'!DS26),'Corrected With Uncollectible'!DS26-'Module C Initial'!DS26)</f>
        <v>2.1500000000000057</v>
      </c>
      <c r="AB26" s="32">
        <f ca="1">IFERROR(IF(AND($A26=VLOOKUP($A26&amp;"."&amp;$C26,UncollectibleLookup,2,FALSE),$C26=VLOOKUP($A26&amp;"."&amp;$C26,UncollectibleLookup,4,FALSE)),0,'Corrected With Uncollectible'!DT26-'Module C Initial'!DT26),'Corrected With Uncollectible'!DT26-'Module C Initial'!DT26)</f>
        <v>21.610000000000014</v>
      </c>
      <c r="AC26" s="31">
        <f ca="1">IFERROR(IF(AND($A26=VLOOKUP($A26&amp;"."&amp;$C26,UncollectibleLookup,2,FALSE),$C26=VLOOKUP($A26&amp;"."&amp;$C26,UncollectibleLookup,4,FALSE)),0,'Corrected With Uncollectible'!DU26-'Module C Initial'!DU26),'Corrected With Uncollectible'!DU26-'Module C Initial'!DU26)</f>
        <v>19.610000000000014</v>
      </c>
      <c r="AD26" s="31">
        <f ca="1">IFERROR(IF(AND($A26=VLOOKUP($A26&amp;"."&amp;$C26,UncollectibleLookup,2,FALSE),$C26=VLOOKUP($A26&amp;"."&amp;$C26,UncollectibleLookup,4,FALSE)),0,'Corrected With Uncollectible'!DV26-'Module C Initial'!DV26),'Corrected With Uncollectible'!DV26-'Module C Initial'!DV26)</f>
        <v>72.739999999999782</v>
      </c>
      <c r="AE26" s="31">
        <f ca="1">IFERROR(IF(AND($A26=VLOOKUP($A26&amp;"."&amp;$C26,UncollectibleLookup,2,FALSE),$C26=VLOOKUP($A26&amp;"."&amp;$C26,UncollectibleLookup,4,FALSE)),0,'Corrected With Uncollectible'!DW26-'Module C Initial'!DW26),'Corrected With Uncollectible'!DW26-'Module C Initial'!DW26)</f>
        <v>14.830000000000041</v>
      </c>
      <c r="AF26" s="31">
        <f ca="1">IFERROR(IF(AND($A26=VLOOKUP($A26&amp;"."&amp;$C26,UncollectibleLookup,2,FALSE),$C26=VLOOKUP($A26&amp;"."&amp;$C26,UncollectibleLookup,4,FALSE)),0,'Corrected With Uncollectible'!DX26-'Module C Initial'!DX26),'Corrected With Uncollectible'!DX26-'Module C Initial'!DX26)</f>
        <v>17.25</v>
      </c>
      <c r="AG26" s="31">
        <f ca="1">IFERROR(IF(AND($A26=VLOOKUP($A26&amp;"."&amp;$C26,UncollectibleLookup,2,FALSE),$C26=VLOOKUP($A26&amp;"."&amp;$C26,UncollectibleLookup,4,FALSE)),0,'Corrected With Uncollectible'!DY26-'Module C Initial'!DY26),'Corrected With Uncollectible'!DY26-'Module C Initial'!DY26)</f>
        <v>2.5600000000000023</v>
      </c>
      <c r="AH26" s="31">
        <f ca="1">IFERROR(IF(AND($A26=VLOOKUP($A26&amp;"."&amp;$C26,UncollectibleLookup,2,FALSE),$C26=VLOOKUP($A26&amp;"."&amp;$C26,UncollectibleLookup,4,FALSE)),0,'Corrected With Uncollectible'!DZ26-'Module C Initial'!DZ26),'Corrected With Uncollectible'!DZ26-'Module C Initial'!DZ26)</f>
        <v>19.010000000000105</v>
      </c>
      <c r="AI26" s="31">
        <f ca="1">IFERROR(IF(AND($A26=VLOOKUP($A26&amp;"."&amp;$C26,UncollectibleLookup,2,FALSE),$C26=VLOOKUP($A26&amp;"."&amp;$C26,UncollectibleLookup,4,FALSE)),0,'Corrected With Uncollectible'!EA26-'Module C Initial'!EA26),'Corrected With Uncollectible'!EA26-'Module C Initial'!EA26)</f>
        <v>21.860000000000014</v>
      </c>
      <c r="AJ26" s="31">
        <f ca="1">IFERROR(IF(AND($A26=VLOOKUP($A26&amp;"."&amp;$C26,UncollectibleLookup,2,FALSE),$C26=VLOOKUP($A26&amp;"."&amp;$C26,UncollectibleLookup,4,FALSE)),0,'Corrected With Uncollectible'!EB26-'Module C Initial'!EB26),'Corrected With Uncollectible'!EB26-'Module C Initial'!EB26)</f>
        <v>19.430000000000064</v>
      </c>
      <c r="AK26" s="31">
        <f ca="1">IFERROR(IF(AND($A26=VLOOKUP($A26&amp;"."&amp;$C26,UncollectibleLookup,2,FALSE),$C26=VLOOKUP($A26&amp;"."&amp;$C26,UncollectibleLookup,4,FALSE)),0,'Corrected With Uncollectible'!EC26-'Module C Initial'!EC26),'Corrected With Uncollectible'!EC26-'Module C Initial'!EC26)</f>
        <v>20.279999999999973</v>
      </c>
      <c r="AL26" s="31">
        <f ca="1">IFERROR(IF(AND($A26=VLOOKUP($A26&amp;"."&amp;$C26,UncollectibleLookup,2,FALSE),$C26=VLOOKUP($A26&amp;"."&amp;$C26,UncollectibleLookup,4,FALSE)),0,'Corrected With Uncollectible'!ED26-'Module C Initial'!ED26),'Corrected With Uncollectible'!ED26-'Module C Initial'!ED26)</f>
        <v>19.860000000000014</v>
      </c>
      <c r="AM26" s="31">
        <f ca="1">IFERROR(IF(AND($A26=VLOOKUP($A26&amp;"."&amp;$C26,UncollectibleLookup,2,FALSE),$C26=VLOOKUP($A26&amp;"."&amp;$C26,UncollectibleLookup,4,FALSE)),0,'Corrected With Uncollectible'!EE26-'Module C Initial'!EE26),'Corrected With Uncollectible'!EE26-'Module C Initial'!EE26)</f>
        <v>16.330000000000041</v>
      </c>
      <c r="AN26" s="31">
        <f ca="1">IFERROR(IF(AND($A26=VLOOKUP($A26&amp;"."&amp;$C26,UncollectibleLookup,2,FALSE),$C26=VLOOKUP($A26&amp;"."&amp;$C26,UncollectibleLookup,4,FALSE)),0,'Corrected With Uncollectible'!EF26-'Module C Initial'!EF26),'Corrected With Uncollectible'!EF26-'Module C Initial'!EF26)</f>
        <v>161.84000000000015</v>
      </c>
      <c r="AO26" s="32">
        <f t="shared" ca="1" si="7"/>
        <v>67.469999999999942</v>
      </c>
      <c r="AP26" s="32">
        <f t="shared" ca="1" si="7"/>
        <v>252.37999999999994</v>
      </c>
      <c r="AQ26" s="32">
        <f t="shared" ca="1" si="7"/>
        <v>51.869999999999791</v>
      </c>
      <c r="AR26" s="32">
        <f t="shared" ca="1" si="7"/>
        <v>60.84999999999998</v>
      </c>
      <c r="AS26" s="32">
        <f t="shared" ca="1" si="7"/>
        <v>9.1000000000000192</v>
      </c>
      <c r="AT26" s="32">
        <f t="shared" ca="1" si="7"/>
        <v>68.22</v>
      </c>
      <c r="AU26" s="32">
        <f t="shared" ca="1" si="7"/>
        <v>79.169999999999945</v>
      </c>
      <c r="AV26" s="32">
        <f t="shared" ca="1" si="7"/>
        <v>71.06000000000013</v>
      </c>
      <c r="AW26" s="32">
        <f t="shared" ca="1" si="7"/>
        <v>74.890000000000185</v>
      </c>
      <c r="AX26" s="32">
        <f t="shared" ca="1" si="7"/>
        <v>74.049999999999685</v>
      </c>
      <c r="AY26" s="32">
        <f t="shared" ca="1" si="7"/>
        <v>61.52000000000001</v>
      </c>
      <c r="AZ26" s="32">
        <f t="shared" ca="1" si="7"/>
        <v>615.8099999999971</v>
      </c>
      <c r="BA26" s="55">
        <f t="shared" ca="1" si="8"/>
        <v>0.53</v>
      </c>
      <c r="BB26" s="55">
        <f t="shared" ca="1" si="8"/>
        <v>2</v>
      </c>
      <c r="BC26" s="55">
        <f t="shared" ca="1" si="8"/>
        <v>0.41</v>
      </c>
      <c r="BD26" s="55">
        <f t="shared" ca="1" si="8"/>
        <v>0.49</v>
      </c>
      <c r="BE26" s="55">
        <f t="shared" ca="1" si="8"/>
        <v>7.0000000000000007E-2</v>
      </c>
      <c r="BF26" s="55">
        <f t="shared" ca="1" si="8"/>
        <v>0.55000000000000004</v>
      </c>
      <c r="BG26" s="55">
        <f t="shared" ca="1" si="8"/>
        <v>0.64</v>
      </c>
      <c r="BH26" s="55">
        <f t="shared" ca="1" si="8"/>
        <v>0.57999999999999996</v>
      </c>
      <c r="BI26" s="55">
        <f t="shared" ca="1" si="8"/>
        <v>0.61</v>
      </c>
      <c r="BJ26" s="55">
        <f t="shared" ca="1" si="8"/>
        <v>0.6</v>
      </c>
      <c r="BK26" s="55">
        <f t="shared" ca="1" si="8"/>
        <v>0.5</v>
      </c>
      <c r="BL26" s="55">
        <f t="shared" ca="1" si="8"/>
        <v>5.0599999999999996</v>
      </c>
      <c r="BM26" s="32">
        <f t="shared" ca="1" si="9"/>
        <v>67.999999999999943</v>
      </c>
      <c r="BN26" s="32">
        <f t="shared" ca="1" si="9"/>
        <v>254.37999999999994</v>
      </c>
      <c r="BO26" s="32">
        <f t="shared" ca="1" si="9"/>
        <v>52.279999999999788</v>
      </c>
      <c r="BP26" s="32">
        <f t="shared" ca="1" si="9"/>
        <v>61.339999999999982</v>
      </c>
      <c r="BQ26" s="32">
        <f t="shared" ca="1" si="9"/>
        <v>9.1700000000000195</v>
      </c>
      <c r="BR26" s="32">
        <f t="shared" ca="1" si="9"/>
        <v>68.77</v>
      </c>
      <c r="BS26" s="32">
        <f t="shared" ca="1" si="9"/>
        <v>79.809999999999945</v>
      </c>
      <c r="BT26" s="32">
        <f t="shared" ca="1" si="9"/>
        <v>71.640000000000128</v>
      </c>
      <c r="BU26" s="32">
        <f t="shared" ca="1" si="9"/>
        <v>75.500000000000185</v>
      </c>
      <c r="BV26" s="32">
        <f t="shared" ca="1" si="9"/>
        <v>74.649999999999679</v>
      </c>
      <c r="BW26" s="32">
        <f t="shared" ca="1" si="9"/>
        <v>62.02000000000001</v>
      </c>
      <c r="BX26" s="32">
        <f t="shared" ca="1" si="9"/>
        <v>620.86999999999705</v>
      </c>
    </row>
    <row r="27" spans="1:76">
      <c r="A27" t="s">
        <v>423</v>
      </c>
      <c r="B27" s="1" t="s">
        <v>126</v>
      </c>
      <c r="C27" t="str">
        <f t="shared" ca="1" si="2"/>
        <v>CAS</v>
      </c>
      <c r="D27" t="str">
        <f t="shared" ca="1" si="3"/>
        <v>Cascade Hydro Facility</v>
      </c>
      <c r="E27" s="31">
        <f ca="1">IFERROR(IF(AND($A27=VLOOKUP($A27&amp;"."&amp;$C27,UncollectibleLookup,2,FALSE),$C27=VLOOKUP($A27&amp;"."&amp;$C27,UncollectibleLookup,4,FALSE)),0,'Corrected With Uncollectible'!CW27-'Module C Initial'!CW27),'Corrected With Uncollectible'!CW27-'Module C Initial'!CW27)</f>
        <v>213.93000000000029</v>
      </c>
      <c r="F27" s="31">
        <f ca="1">IFERROR(IF(AND($A27=VLOOKUP($A27&amp;"."&amp;$C27,UncollectibleLookup,2,FALSE),$C27=VLOOKUP($A27&amp;"."&amp;$C27,UncollectibleLookup,4,FALSE)),0,'Corrected With Uncollectible'!CX27-'Module C Initial'!CX27),'Corrected With Uncollectible'!CX27-'Module C Initial'!CX27)</f>
        <v>213.39999999999782</v>
      </c>
      <c r="G27" s="31">
        <f ca="1">IFERROR(IF(AND($A27=VLOOKUP($A27&amp;"."&amp;$C27,UncollectibleLookup,2,FALSE),$C27=VLOOKUP($A27&amp;"."&amp;$C27,UncollectibleLookup,4,FALSE)),0,'Corrected With Uncollectible'!CY27-'Module C Initial'!CY27),'Corrected With Uncollectible'!CY27-'Module C Initial'!CY27)</f>
        <v>151.88999999999942</v>
      </c>
      <c r="H27" s="31">
        <f ca="1">IFERROR(IF(AND($A27=VLOOKUP($A27&amp;"."&amp;$C27,UncollectibleLookup,2,FALSE),$C27=VLOOKUP($A27&amp;"."&amp;$C27,UncollectibleLookup,4,FALSE)),0,'Corrected With Uncollectible'!CZ27-'Module C Initial'!CZ27),'Corrected With Uncollectible'!CZ27-'Module C Initial'!CZ27)</f>
        <v>123.92000000000007</v>
      </c>
      <c r="I27" s="31">
        <f ca="1">IFERROR(IF(AND($A27=VLOOKUP($A27&amp;"."&amp;$C27,UncollectibleLookup,2,FALSE),$C27=VLOOKUP($A27&amp;"."&amp;$C27,UncollectibleLookup,4,FALSE)),0,'Corrected With Uncollectible'!DA27-'Module C Initial'!DA27),'Corrected With Uncollectible'!DA27-'Module C Initial'!DA27)</f>
        <v>158.11000000000058</v>
      </c>
      <c r="J27" s="31">
        <f ca="1">IFERROR(IF(AND($A27=VLOOKUP($A27&amp;"."&amp;$C27,UncollectibleLookup,2,FALSE),$C27=VLOOKUP($A27&amp;"."&amp;$C27,UncollectibleLookup,4,FALSE)),0,'Corrected With Uncollectible'!DB27-'Module C Initial'!DB27),'Corrected With Uncollectible'!DB27-'Module C Initial'!DB27)</f>
        <v>96.25</v>
      </c>
      <c r="K27" s="31">
        <f ca="1">IFERROR(IF(AND($A27=VLOOKUP($A27&amp;"."&amp;$C27,UncollectibleLookup,2,FALSE),$C27=VLOOKUP($A27&amp;"."&amp;$C27,UncollectibleLookup,4,FALSE)),0,'Corrected With Uncollectible'!DC27-'Module C Initial'!DC27),'Corrected With Uncollectible'!DC27-'Module C Initial'!DC27)</f>
        <v>305.37000000000262</v>
      </c>
      <c r="L27" s="31">
        <f ca="1">IFERROR(IF(AND($A27=VLOOKUP($A27&amp;"."&amp;$C27,UncollectibleLookup,2,FALSE),$C27=VLOOKUP($A27&amp;"."&amp;$C27,UncollectibleLookup,4,FALSE)),0,'Corrected With Uncollectible'!DD27-'Module C Initial'!DD27),'Corrected With Uncollectible'!DD27-'Module C Initial'!DD27)</f>
        <v>75.00999999999749</v>
      </c>
      <c r="M27" s="31">
        <f ca="1">IFERROR(IF(AND($A27=VLOOKUP($A27&amp;"."&amp;$C27,UncollectibleLookup,2,FALSE),$C27=VLOOKUP($A27&amp;"."&amp;$C27,UncollectibleLookup,4,FALSE)),0,'Corrected With Uncollectible'!DE27-'Module C Initial'!DE27),'Corrected With Uncollectible'!DE27-'Module C Initial'!DE27)</f>
        <v>74.779999999998836</v>
      </c>
      <c r="N27" s="31">
        <f ca="1">IFERROR(IF(AND($A27=VLOOKUP($A27&amp;"."&amp;$C27,UncollectibleLookup,2,FALSE),$C27=VLOOKUP($A27&amp;"."&amp;$C27,UncollectibleLookup,4,FALSE)),0,'Corrected With Uncollectible'!DF27-'Module C Initial'!DF27),'Corrected With Uncollectible'!DF27-'Module C Initial'!DF27)</f>
        <v>152.95000000000073</v>
      </c>
      <c r="O27" s="31">
        <f ca="1">IFERROR(IF(AND($A27=VLOOKUP($A27&amp;"."&amp;$C27,UncollectibleLookup,2,FALSE),$C27=VLOOKUP($A27&amp;"."&amp;$C27,UncollectibleLookup,4,FALSE)),0,'Corrected With Uncollectible'!DG27-'Module C Initial'!DG27),'Corrected With Uncollectible'!DG27-'Module C Initial'!DG27)</f>
        <v>207.09000000000015</v>
      </c>
      <c r="P27" s="31">
        <f ca="1">IFERROR(IF(AND($A27=VLOOKUP($A27&amp;"."&amp;$C27,UncollectibleLookup,2,FALSE),$C27=VLOOKUP($A27&amp;"."&amp;$C27,UncollectibleLookup,4,FALSE)),0,'Corrected With Uncollectible'!DH27-'Module C Initial'!DH27),'Corrected With Uncollectible'!DH27-'Module C Initial'!DH27)</f>
        <v>319.26000000000204</v>
      </c>
      <c r="Q27" s="32">
        <f ca="1">IFERROR(IF(AND($A27=VLOOKUP($A27&amp;"."&amp;$C27,UncollectibleLookup,2,FALSE),$C27=VLOOKUP($A27&amp;"."&amp;$C27,UncollectibleLookup,4,FALSE)),0,'Corrected With Uncollectible'!DI27-'Module C Initial'!DI27),'Corrected With Uncollectible'!DI27-'Module C Initial'!DI27)</f>
        <v>10.690000000000055</v>
      </c>
      <c r="R27" s="32">
        <f ca="1">IFERROR(IF(AND($A27=VLOOKUP($A27&amp;"."&amp;$C27,UncollectibleLookup,2,FALSE),$C27=VLOOKUP($A27&amp;"."&amp;$C27,UncollectibleLookup,4,FALSE)),0,'Corrected With Uncollectible'!DJ27-'Module C Initial'!DJ27),'Corrected With Uncollectible'!DJ27-'Module C Initial'!DJ27)</f>
        <v>10.670000000000073</v>
      </c>
      <c r="S27" s="32">
        <f ca="1">IFERROR(IF(AND($A27=VLOOKUP($A27&amp;"."&amp;$C27,UncollectibleLookup,2,FALSE),$C27=VLOOKUP($A27&amp;"."&amp;$C27,UncollectibleLookup,4,FALSE)),0,'Corrected With Uncollectible'!DK27-'Module C Initial'!DK27),'Corrected With Uncollectible'!DK27-'Module C Initial'!DK27)</f>
        <v>7.5899999999999181</v>
      </c>
      <c r="T27" s="32">
        <f ca="1">IFERROR(IF(AND($A27=VLOOKUP($A27&amp;"."&amp;$C27,UncollectibleLookup,2,FALSE),$C27=VLOOKUP($A27&amp;"."&amp;$C27,UncollectibleLookup,4,FALSE)),0,'Corrected With Uncollectible'!DL27-'Module C Initial'!DL27),'Corrected With Uncollectible'!DL27-'Module C Initial'!DL27)</f>
        <v>6.1900000000000546</v>
      </c>
      <c r="U27" s="32">
        <f ca="1">IFERROR(IF(AND($A27=VLOOKUP($A27&amp;"."&amp;$C27,UncollectibleLookup,2,FALSE),$C27=VLOOKUP($A27&amp;"."&amp;$C27,UncollectibleLookup,4,FALSE)),0,'Corrected With Uncollectible'!DM27-'Module C Initial'!DM27),'Corrected With Uncollectible'!DM27-'Module C Initial'!DM27)</f>
        <v>7.8999999999999773</v>
      </c>
      <c r="V27" s="32">
        <f ca="1">IFERROR(IF(AND($A27=VLOOKUP($A27&amp;"."&amp;$C27,UncollectibleLookup,2,FALSE),$C27=VLOOKUP($A27&amp;"."&amp;$C27,UncollectibleLookup,4,FALSE)),0,'Corrected With Uncollectible'!DN27-'Module C Initial'!DN27),'Corrected With Uncollectible'!DN27-'Module C Initial'!DN27)</f>
        <v>4.8100000000000023</v>
      </c>
      <c r="W27" s="32">
        <f ca="1">IFERROR(IF(AND($A27=VLOOKUP($A27&amp;"."&amp;$C27,UncollectibleLookup,2,FALSE),$C27=VLOOKUP($A27&amp;"."&amp;$C27,UncollectibleLookup,4,FALSE)),0,'Corrected With Uncollectible'!DO27-'Module C Initial'!DO27),'Corrected With Uncollectible'!DO27-'Module C Initial'!DO27)</f>
        <v>15.270000000000209</v>
      </c>
      <c r="X27" s="32">
        <f ca="1">IFERROR(IF(AND($A27=VLOOKUP($A27&amp;"."&amp;$C27,UncollectibleLookup,2,FALSE),$C27=VLOOKUP($A27&amp;"."&amp;$C27,UncollectibleLookup,4,FALSE)),0,'Corrected With Uncollectible'!DP27-'Module C Initial'!DP27),'Corrected With Uncollectible'!DP27-'Module C Initial'!DP27)</f>
        <v>3.75</v>
      </c>
      <c r="Y27" s="32">
        <f ca="1">IFERROR(IF(AND($A27=VLOOKUP($A27&amp;"."&amp;$C27,UncollectibleLookup,2,FALSE),$C27=VLOOKUP($A27&amp;"."&amp;$C27,UncollectibleLookup,4,FALSE)),0,'Corrected With Uncollectible'!DQ27-'Module C Initial'!DQ27),'Corrected With Uncollectible'!DQ27-'Module C Initial'!DQ27)</f>
        <v>3.7399999999999523</v>
      </c>
      <c r="Z27" s="32">
        <f ca="1">IFERROR(IF(AND($A27=VLOOKUP($A27&amp;"."&amp;$C27,UncollectibleLookup,2,FALSE),$C27=VLOOKUP($A27&amp;"."&amp;$C27,UncollectibleLookup,4,FALSE)),0,'Corrected With Uncollectible'!DR27-'Module C Initial'!DR27),'Corrected With Uncollectible'!DR27-'Module C Initial'!DR27)</f>
        <v>7.6399999999999864</v>
      </c>
      <c r="AA27" s="32">
        <f ca="1">IFERROR(IF(AND($A27=VLOOKUP($A27&amp;"."&amp;$C27,UncollectibleLookup,2,FALSE),$C27=VLOOKUP($A27&amp;"."&amp;$C27,UncollectibleLookup,4,FALSE)),0,'Corrected With Uncollectible'!DS27-'Module C Initial'!DS27),'Corrected With Uncollectible'!DS27-'Module C Initial'!DS27)</f>
        <v>10.360000000000127</v>
      </c>
      <c r="AB27" s="32">
        <f ca="1">IFERROR(IF(AND($A27=VLOOKUP($A27&amp;"."&amp;$C27,UncollectibleLookup,2,FALSE),$C27=VLOOKUP($A27&amp;"."&amp;$C27,UncollectibleLookup,4,FALSE)),0,'Corrected With Uncollectible'!DT27-'Module C Initial'!DT27),'Corrected With Uncollectible'!DT27-'Module C Initial'!DT27)</f>
        <v>15.960000000000036</v>
      </c>
      <c r="AC27" s="31">
        <f ca="1">IFERROR(IF(AND($A27=VLOOKUP($A27&amp;"."&amp;$C27,UncollectibleLookup,2,FALSE),$C27=VLOOKUP($A27&amp;"."&amp;$C27,UncollectibleLookup,4,FALSE)),0,'Corrected With Uncollectible'!DU27-'Module C Initial'!DU27),'Corrected With Uncollectible'!DU27-'Module C Initial'!DU27)</f>
        <v>92.049999999999272</v>
      </c>
      <c r="AD27" s="31">
        <f ca="1">IFERROR(IF(AND($A27=VLOOKUP($A27&amp;"."&amp;$C27,UncollectibleLookup,2,FALSE),$C27=VLOOKUP($A27&amp;"."&amp;$C27,UncollectibleLookup,4,FALSE)),0,'Corrected With Uncollectible'!DV27-'Module C Initial'!DV27),'Corrected With Uncollectible'!DV27-'Module C Initial'!DV27)</f>
        <v>90.730000000001382</v>
      </c>
      <c r="AE27" s="31">
        <f ca="1">IFERROR(IF(AND($A27=VLOOKUP($A27&amp;"."&amp;$C27,UncollectibleLookup,2,FALSE),$C27=VLOOKUP($A27&amp;"."&amp;$C27,UncollectibleLookup,4,FALSE)),0,'Corrected With Uncollectible'!DW27-'Module C Initial'!DW27),'Corrected With Uncollectible'!DW27-'Module C Initial'!DW27)</f>
        <v>63.880000000000109</v>
      </c>
      <c r="AF27" s="31">
        <f ca="1">IFERROR(IF(AND($A27=VLOOKUP($A27&amp;"."&amp;$C27,UncollectibleLookup,2,FALSE),$C27=VLOOKUP($A27&amp;"."&amp;$C27,UncollectibleLookup,4,FALSE)),0,'Corrected With Uncollectible'!DX27-'Module C Initial'!DX27),'Corrected With Uncollectible'!DX27-'Module C Initial'!DX27)</f>
        <v>51.479999999999563</v>
      </c>
      <c r="AG27" s="31">
        <f ca="1">IFERROR(IF(AND($A27=VLOOKUP($A27&amp;"."&amp;$C27,UncollectibleLookup,2,FALSE),$C27=VLOOKUP($A27&amp;"."&amp;$C27,UncollectibleLookup,4,FALSE)),0,'Corrected With Uncollectible'!DY27-'Module C Initial'!DY27),'Corrected With Uncollectible'!DY27-'Module C Initial'!DY27)</f>
        <v>64.910000000000764</v>
      </c>
      <c r="AH27" s="31">
        <f ca="1">IFERROR(IF(AND($A27=VLOOKUP($A27&amp;"."&amp;$C27,UncollectibleLookup,2,FALSE),$C27=VLOOKUP($A27&amp;"."&amp;$C27,UncollectibleLookup,4,FALSE)),0,'Corrected With Uncollectible'!DZ27-'Module C Initial'!DZ27),'Corrected With Uncollectible'!DZ27-'Module C Initial'!DZ27)</f>
        <v>39.019999999999982</v>
      </c>
      <c r="AI27" s="31">
        <f ca="1">IFERROR(IF(AND($A27=VLOOKUP($A27&amp;"."&amp;$C27,UncollectibleLookup,2,FALSE),$C27=VLOOKUP($A27&amp;"."&amp;$C27,UncollectibleLookup,4,FALSE)),0,'Corrected With Uncollectible'!EA27-'Module C Initial'!EA27),'Corrected With Uncollectible'!EA27-'Module C Initial'!EA27)</f>
        <v>122.30999999999949</v>
      </c>
      <c r="AJ27" s="31">
        <f ca="1">IFERROR(IF(AND($A27=VLOOKUP($A27&amp;"."&amp;$C27,UncollectibleLookup,2,FALSE),$C27=VLOOKUP($A27&amp;"."&amp;$C27,UncollectibleLookup,4,FALSE)),0,'Corrected With Uncollectible'!EB27-'Module C Initial'!EB27),'Corrected With Uncollectible'!EB27-'Module C Initial'!EB27)</f>
        <v>29.639999999999873</v>
      </c>
      <c r="AK27" s="31">
        <f ca="1">IFERROR(IF(AND($A27=VLOOKUP($A27&amp;"."&amp;$C27,UncollectibleLookup,2,FALSE),$C27=VLOOKUP($A27&amp;"."&amp;$C27,UncollectibleLookup,4,FALSE)),0,'Corrected With Uncollectible'!EC27-'Module C Initial'!EC27),'Corrected With Uncollectible'!EC27-'Module C Initial'!EC27)</f>
        <v>29.159999999999854</v>
      </c>
      <c r="AL27" s="31">
        <f ca="1">IFERROR(IF(AND($A27=VLOOKUP($A27&amp;"."&amp;$C27,UncollectibleLookup,2,FALSE),$C27=VLOOKUP($A27&amp;"."&amp;$C27,UncollectibleLookup,4,FALSE)),0,'Corrected With Uncollectible'!ED27-'Module C Initial'!ED27),'Corrected With Uncollectible'!ED27-'Module C Initial'!ED27)</f>
        <v>58.840000000000146</v>
      </c>
      <c r="AM27" s="31">
        <f ca="1">IFERROR(IF(AND($A27=VLOOKUP($A27&amp;"."&amp;$C27,UncollectibleLookup,2,FALSE),$C27=VLOOKUP($A27&amp;"."&amp;$C27,UncollectibleLookup,4,FALSE)),0,'Corrected With Uncollectible'!EE27-'Module C Initial'!EE27),'Corrected With Uncollectible'!EE27-'Module C Initial'!EE27)</f>
        <v>78.579999999999927</v>
      </c>
      <c r="AN27" s="31">
        <f ca="1">IFERROR(IF(AND($A27=VLOOKUP($A27&amp;"."&amp;$C27,UncollectibleLookup,2,FALSE),$C27=VLOOKUP($A27&amp;"."&amp;$C27,UncollectibleLookup,4,FALSE)),0,'Corrected With Uncollectible'!EF27-'Module C Initial'!EF27),'Corrected With Uncollectible'!EF27-'Module C Initial'!EF27)</f>
        <v>119.5</v>
      </c>
      <c r="AO27" s="32">
        <f t="shared" ca="1" si="7"/>
        <v>316.66999999999962</v>
      </c>
      <c r="AP27" s="32">
        <f t="shared" ca="1" si="7"/>
        <v>314.79999999999927</v>
      </c>
      <c r="AQ27" s="32">
        <f t="shared" ca="1" si="7"/>
        <v>223.35999999999945</v>
      </c>
      <c r="AR27" s="32">
        <f t="shared" ca="1" si="7"/>
        <v>181.58999999999969</v>
      </c>
      <c r="AS27" s="32">
        <f t="shared" ca="1" si="7"/>
        <v>230.92000000000132</v>
      </c>
      <c r="AT27" s="32">
        <f t="shared" ca="1" si="7"/>
        <v>140.07999999999998</v>
      </c>
      <c r="AU27" s="32">
        <f t="shared" ca="1" si="7"/>
        <v>442.95000000000232</v>
      </c>
      <c r="AV27" s="32">
        <f t="shared" ca="1" si="7"/>
        <v>108.39999999999736</v>
      </c>
      <c r="AW27" s="32">
        <f t="shared" ca="1" si="7"/>
        <v>107.67999999999864</v>
      </c>
      <c r="AX27" s="32">
        <f t="shared" ca="1" si="7"/>
        <v>219.43000000000086</v>
      </c>
      <c r="AY27" s="32">
        <f t="shared" ca="1" si="7"/>
        <v>296.0300000000002</v>
      </c>
      <c r="AZ27" s="32">
        <f t="shared" ca="1" si="7"/>
        <v>454.72000000000207</v>
      </c>
      <c r="BA27" s="55">
        <f t="shared" ca="1" si="8"/>
        <v>2.5099999999999998</v>
      </c>
      <c r="BB27" s="55">
        <f t="shared" ca="1" si="8"/>
        <v>2.5</v>
      </c>
      <c r="BC27" s="55">
        <f t="shared" ca="1" si="8"/>
        <v>1.78</v>
      </c>
      <c r="BD27" s="55">
        <f t="shared" ca="1" si="8"/>
        <v>1.45</v>
      </c>
      <c r="BE27" s="55">
        <f t="shared" ca="1" si="8"/>
        <v>1.85</v>
      </c>
      <c r="BF27" s="55">
        <f t="shared" ca="1" si="8"/>
        <v>1.1299999999999999</v>
      </c>
      <c r="BG27" s="55">
        <f t="shared" ca="1" si="8"/>
        <v>3.58</v>
      </c>
      <c r="BH27" s="55">
        <f t="shared" ca="1" si="8"/>
        <v>0.88</v>
      </c>
      <c r="BI27" s="55">
        <f t="shared" ca="1" si="8"/>
        <v>0.88</v>
      </c>
      <c r="BJ27" s="55">
        <f t="shared" ca="1" si="8"/>
        <v>1.79</v>
      </c>
      <c r="BK27" s="55">
        <f t="shared" ca="1" si="8"/>
        <v>2.4300000000000002</v>
      </c>
      <c r="BL27" s="55">
        <f t="shared" ca="1" si="8"/>
        <v>3.74</v>
      </c>
      <c r="BM27" s="32">
        <f t="shared" ca="1" si="9"/>
        <v>319.17999999999961</v>
      </c>
      <c r="BN27" s="32">
        <f t="shared" ca="1" si="9"/>
        <v>317.29999999999927</v>
      </c>
      <c r="BO27" s="32">
        <f t="shared" ca="1" si="9"/>
        <v>225.13999999999945</v>
      </c>
      <c r="BP27" s="32">
        <f t="shared" ca="1" si="9"/>
        <v>183.03999999999968</v>
      </c>
      <c r="BQ27" s="32">
        <f t="shared" ca="1" si="9"/>
        <v>232.77000000000132</v>
      </c>
      <c r="BR27" s="32">
        <f t="shared" ca="1" si="9"/>
        <v>141.20999999999998</v>
      </c>
      <c r="BS27" s="32">
        <f t="shared" ca="1" si="9"/>
        <v>446.5300000000023</v>
      </c>
      <c r="BT27" s="32">
        <f t="shared" ca="1" si="9"/>
        <v>109.27999999999736</v>
      </c>
      <c r="BU27" s="32">
        <f t="shared" ca="1" si="9"/>
        <v>108.55999999999864</v>
      </c>
      <c r="BV27" s="32">
        <f t="shared" ca="1" si="9"/>
        <v>221.22000000000085</v>
      </c>
      <c r="BW27" s="32">
        <f t="shared" ca="1" si="9"/>
        <v>298.46000000000021</v>
      </c>
      <c r="BX27" s="32">
        <f t="shared" ca="1" si="9"/>
        <v>458.46000000000208</v>
      </c>
    </row>
    <row r="28" spans="1:76">
      <c r="A28" t="s">
        <v>508</v>
      </c>
      <c r="B28" s="1" t="s">
        <v>349</v>
      </c>
      <c r="C28" t="str">
        <f t="shared" ca="1" si="2"/>
        <v>SPCIMP</v>
      </c>
      <c r="D28" t="str">
        <f t="shared" ca="1" si="3"/>
        <v>Alberta-Saskatchewan Intertie - Import</v>
      </c>
      <c r="E28" s="31">
        <f ca="1">IFERROR(IF(AND($A28=VLOOKUP($A28&amp;"."&amp;$C28,UncollectibleLookup,2,FALSE),$C28=VLOOKUP($A28&amp;"."&amp;$C28,UncollectibleLookup,4,FALSE)),0,'Corrected With Uncollectible'!CW28-'Module C Initial'!CW28),'Corrected With Uncollectible'!CW28-'Module C Initial'!CW28)</f>
        <v>0.16999999999999993</v>
      </c>
      <c r="F28" s="31">
        <f ca="1">IFERROR(IF(AND($A28=VLOOKUP($A28&amp;"."&amp;$C28,UncollectibleLookup,2,FALSE),$C28=VLOOKUP($A28&amp;"."&amp;$C28,UncollectibleLookup,4,FALSE)),0,'Corrected With Uncollectible'!CX28-'Module C Initial'!CX28),'Corrected With Uncollectible'!CX28-'Module C Initial'!CX28)</f>
        <v>0</v>
      </c>
      <c r="G28" s="31">
        <f ca="1">IFERROR(IF(AND($A28=VLOOKUP($A28&amp;"."&amp;$C28,UncollectibleLookup,2,FALSE),$C28=VLOOKUP($A28&amp;"."&amp;$C28,UncollectibleLookup,4,FALSE)),0,'Corrected With Uncollectible'!CY28-'Module C Initial'!CY28),'Corrected With Uncollectible'!CY28-'Module C Initial'!CY28)</f>
        <v>0</v>
      </c>
      <c r="H28" s="31">
        <f ca="1">IFERROR(IF(AND($A28=VLOOKUP($A28&amp;"."&amp;$C28,UncollectibleLookup,2,FALSE),$C28=VLOOKUP($A28&amp;"."&amp;$C28,UncollectibleLookup,4,FALSE)),0,'Corrected With Uncollectible'!CZ28-'Module C Initial'!CZ28),'Corrected With Uncollectible'!CZ28-'Module C Initial'!CZ28)</f>
        <v>0</v>
      </c>
      <c r="I28" s="31">
        <f ca="1">IFERROR(IF(AND($A28=VLOOKUP($A28&amp;"."&amp;$C28,UncollectibleLookup,2,FALSE),$C28=VLOOKUP($A28&amp;"."&amp;$C28,UncollectibleLookup,4,FALSE)),0,'Corrected With Uncollectible'!DA28-'Module C Initial'!DA28),'Corrected With Uncollectible'!DA28-'Module C Initial'!DA28)</f>
        <v>0.40999999999999659</v>
      </c>
      <c r="J28" s="31">
        <f ca="1">IFERROR(IF(AND($A28=VLOOKUP($A28&amp;"."&amp;$C28,UncollectibleLookup,2,FALSE),$C28=VLOOKUP($A28&amp;"."&amp;$C28,UncollectibleLookup,4,FALSE)),0,'Corrected With Uncollectible'!DB28-'Module C Initial'!DB28),'Corrected With Uncollectible'!DB28-'Module C Initial'!DB28)</f>
        <v>0.39000000000000057</v>
      </c>
      <c r="K28" s="31">
        <f ca="1">IFERROR(IF(AND($A28=VLOOKUP($A28&amp;"."&amp;$C28,UncollectibleLookup,2,FALSE),$C28=VLOOKUP($A28&amp;"."&amp;$C28,UncollectibleLookup,4,FALSE)),0,'Corrected With Uncollectible'!DC28-'Module C Initial'!DC28),'Corrected With Uncollectible'!DC28-'Module C Initial'!DC28)</f>
        <v>2.2299999999999898</v>
      </c>
      <c r="L28" s="31">
        <f ca="1">IFERROR(IF(AND($A28=VLOOKUP($A28&amp;"."&amp;$C28,UncollectibleLookup,2,FALSE),$C28=VLOOKUP($A28&amp;"."&amp;$C28,UncollectibleLookup,4,FALSE)),0,'Corrected With Uncollectible'!DD28-'Module C Initial'!DD28),'Corrected With Uncollectible'!DD28-'Module C Initial'!DD28)</f>
        <v>0</v>
      </c>
      <c r="M28" s="31">
        <f ca="1">IFERROR(IF(AND($A28=VLOOKUP($A28&amp;"."&amp;$C28,UncollectibleLookup,2,FALSE),$C28=VLOOKUP($A28&amp;"."&amp;$C28,UncollectibleLookup,4,FALSE)),0,'Corrected With Uncollectible'!DE28-'Module C Initial'!DE28),'Corrected With Uncollectible'!DE28-'Module C Initial'!DE28)</f>
        <v>0.10999999999999943</v>
      </c>
      <c r="N28" s="31">
        <f ca="1">IFERROR(IF(AND($A28=VLOOKUP($A28&amp;"."&amp;$C28,UncollectibleLookup,2,FALSE),$C28=VLOOKUP($A28&amp;"."&amp;$C28,UncollectibleLookup,4,FALSE)),0,'Corrected With Uncollectible'!DF28-'Module C Initial'!DF28),'Corrected With Uncollectible'!DF28-'Module C Initial'!DF28)</f>
        <v>0</v>
      </c>
      <c r="O28" s="31">
        <f ca="1">IFERROR(IF(AND($A28=VLOOKUP($A28&amp;"."&amp;$C28,UncollectibleLookup,2,FALSE),$C28=VLOOKUP($A28&amp;"."&amp;$C28,UncollectibleLookup,4,FALSE)),0,'Corrected With Uncollectible'!DG28-'Module C Initial'!DG28),'Corrected With Uncollectible'!DG28-'Module C Initial'!DG28)</f>
        <v>4.7099999999999795</v>
      </c>
      <c r="P28" s="31">
        <f ca="1">IFERROR(IF(AND($A28=VLOOKUP($A28&amp;"."&amp;$C28,UncollectibleLookup,2,FALSE),$C28=VLOOKUP($A28&amp;"."&amp;$C28,UncollectibleLookup,4,FALSE)),0,'Corrected With Uncollectible'!DH28-'Module C Initial'!DH28),'Corrected With Uncollectible'!DH28-'Module C Initial'!DH28)</f>
        <v>1.8499999999999943</v>
      </c>
      <c r="Q28" s="32">
        <f ca="1">IFERROR(IF(AND($A28=VLOOKUP($A28&amp;"."&amp;$C28,UncollectibleLookup,2,FALSE),$C28=VLOOKUP($A28&amp;"."&amp;$C28,UncollectibleLookup,4,FALSE)),0,'Corrected With Uncollectible'!DI28-'Module C Initial'!DI28),'Corrected With Uncollectible'!DI28-'Module C Initial'!DI28)</f>
        <v>1.0000000000000009E-2</v>
      </c>
      <c r="R28" s="32">
        <f ca="1">IFERROR(IF(AND($A28=VLOOKUP($A28&amp;"."&amp;$C28,UncollectibleLookup,2,FALSE),$C28=VLOOKUP($A28&amp;"."&amp;$C28,UncollectibleLookup,4,FALSE)),0,'Corrected With Uncollectible'!DJ28-'Module C Initial'!DJ28),'Corrected With Uncollectible'!DJ28-'Module C Initial'!DJ28)</f>
        <v>0</v>
      </c>
      <c r="S28" s="32">
        <f ca="1">IFERROR(IF(AND($A28=VLOOKUP($A28&amp;"."&amp;$C28,UncollectibleLookup,2,FALSE),$C28=VLOOKUP($A28&amp;"."&amp;$C28,UncollectibleLookup,4,FALSE)),0,'Corrected With Uncollectible'!DK28-'Module C Initial'!DK28),'Corrected With Uncollectible'!DK28-'Module C Initial'!DK28)</f>
        <v>0</v>
      </c>
      <c r="T28" s="32">
        <f ca="1">IFERROR(IF(AND($A28=VLOOKUP($A28&amp;"."&amp;$C28,UncollectibleLookup,2,FALSE),$C28=VLOOKUP($A28&amp;"."&amp;$C28,UncollectibleLookup,4,FALSE)),0,'Corrected With Uncollectible'!DL28-'Module C Initial'!DL28),'Corrected With Uncollectible'!DL28-'Module C Initial'!DL28)</f>
        <v>0</v>
      </c>
      <c r="U28" s="32">
        <f ca="1">IFERROR(IF(AND($A28=VLOOKUP($A28&amp;"."&amp;$C28,UncollectibleLookup,2,FALSE),$C28=VLOOKUP($A28&amp;"."&amp;$C28,UncollectibleLookup,4,FALSE)),0,'Corrected With Uncollectible'!DM28-'Module C Initial'!DM28),'Corrected With Uncollectible'!DM28-'Module C Initial'!DM28)</f>
        <v>2.0000000000000018E-2</v>
      </c>
      <c r="V28" s="32">
        <f ca="1">IFERROR(IF(AND($A28=VLOOKUP($A28&amp;"."&amp;$C28,UncollectibleLookup,2,FALSE),$C28=VLOOKUP($A28&amp;"."&amp;$C28,UncollectibleLookup,4,FALSE)),0,'Corrected With Uncollectible'!DN28-'Module C Initial'!DN28),'Corrected With Uncollectible'!DN28-'Module C Initial'!DN28)</f>
        <v>2.0000000000000018E-2</v>
      </c>
      <c r="W28" s="32">
        <f ca="1">IFERROR(IF(AND($A28=VLOOKUP($A28&amp;"."&amp;$C28,UncollectibleLookup,2,FALSE),$C28=VLOOKUP($A28&amp;"."&amp;$C28,UncollectibleLookup,4,FALSE)),0,'Corrected With Uncollectible'!DO28-'Module C Initial'!DO28),'Corrected With Uncollectible'!DO28-'Module C Initial'!DO28)</f>
        <v>0.11000000000000032</v>
      </c>
      <c r="X28" s="32">
        <f ca="1">IFERROR(IF(AND($A28=VLOOKUP($A28&amp;"."&amp;$C28,UncollectibleLookup,2,FALSE),$C28=VLOOKUP($A28&amp;"."&amp;$C28,UncollectibleLookup,4,FALSE)),0,'Corrected With Uncollectible'!DP28-'Module C Initial'!DP28),'Corrected With Uncollectible'!DP28-'Module C Initial'!DP28)</f>
        <v>0</v>
      </c>
      <c r="Y28" s="32">
        <f ca="1">IFERROR(IF(AND($A28=VLOOKUP($A28&amp;"."&amp;$C28,UncollectibleLookup,2,FALSE),$C28=VLOOKUP($A28&amp;"."&amp;$C28,UncollectibleLookup,4,FALSE)),0,'Corrected With Uncollectible'!DQ28-'Module C Initial'!DQ28),'Corrected With Uncollectible'!DQ28-'Module C Initial'!DQ28)</f>
        <v>1.0000000000000009E-2</v>
      </c>
      <c r="Z28" s="32">
        <f ca="1">IFERROR(IF(AND($A28=VLOOKUP($A28&amp;"."&amp;$C28,UncollectibleLookup,2,FALSE),$C28=VLOOKUP($A28&amp;"."&amp;$C28,UncollectibleLookup,4,FALSE)),0,'Corrected With Uncollectible'!DR28-'Module C Initial'!DR28),'Corrected With Uncollectible'!DR28-'Module C Initial'!DR28)</f>
        <v>0</v>
      </c>
      <c r="AA28" s="32">
        <f ca="1">IFERROR(IF(AND($A28=VLOOKUP($A28&amp;"."&amp;$C28,UncollectibleLookup,2,FALSE),$C28=VLOOKUP($A28&amp;"."&amp;$C28,UncollectibleLookup,4,FALSE)),0,'Corrected With Uncollectible'!DS28-'Module C Initial'!DS28),'Corrected With Uncollectible'!DS28-'Module C Initial'!DS28)</f>
        <v>0.23999999999999844</v>
      </c>
      <c r="AB28" s="32">
        <f ca="1">IFERROR(IF(AND($A28=VLOOKUP($A28&amp;"."&amp;$C28,UncollectibleLookup,2,FALSE),$C28=VLOOKUP($A28&amp;"."&amp;$C28,UncollectibleLookup,4,FALSE)),0,'Corrected With Uncollectible'!DT28-'Module C Initial'!DT28),'Corrected With Uncollectible'!DT28-'Module C Initial'!DT28)</f>
        <v>8.9999999999999858E-2</v>
      </c>
      <c r="AC28" s="31">
        <f ca="1">IFERROR(IF(AND($A28=VLOOKUP($A28&amp;"."&amp;$C28,UncollectibleLookup,2,FALSE),$C28=VLOOKUP($A28&amp;"."&amp;$C28,UncollectibleLookup,4,FALSE)),0,'Corrected With Uncollectible'!DU28-'Module C Initial'!DU28),'Corrected With Uncollectible'!DU28-'Module C Initial'!DU28)</f>
        <v>7.0000000000000284E-2</v>
      </c>
      <c r="AD28" s="31">
        <f ca="1">IFERROR(IF(AND($A28=VLOOKUP($A28&amp;"."&amp;$C28,UncollectibleLookup,2,FALSE),$C28=VLOOKUP($A28&amp;"."&amp;$C28,UncollectibleLookup,4,FALSE)),0,'Corrected With Uncollectible'!DV28-'Module C Initial'!DV28),'Corrected With Uncollectible'!DV28-'Module C Initial'!DV28)</f>
        <v>0</v>
      </c>
      <c r="AE28" s="31">
        <f ca="1">IFERROR(IF(AND($A28=VLOOKUP($A28&amp;"."&amp;$C28,UncollectibleLookup,2,FALSE),$C28=VLOOKUP($A28&amp;"."&amp;$C28,UncollectibleLookup,4,FALSE)),0,'Corrected With Uncollectible'!DW28-'Module C Initial'!DW28),'Corrected With Uncollectible'!DW28-'Module C Initial'!DW28)</f>
        <v>0</v>
      </c>
      <c r="AF28" s="31">
        <f ca="1">IFERROR(IF(AND($A28=VLOOKUP($A28&amp;"."&amp;$C28,UncollectibleLookup,2,FALSE),$C28=VLOOKUP($A28&amp;"."&amp;$C28,UncollectibleLookup,4,FALSE)),0,'Corrected With Uncollectible'!DX28-'Module C Initial'!DX28),'Corrected With Uncollectible'!DX28-'Module C Initial'!DX28)</f>
        <v>0</v>
      </c>
      <c r="AG28" s="31">
        <f ca="1">IFERROR(IF(AND($A28=VLOOKUP($A28&amp;"."&amp;$C28,UncollectibleLookup,2,FALSE),$C28=VLOOKUP($A28&amp;"."&amp;$C28,UncollectibleLookup,4,FALSE)),0,'Corrected With Uncollectible'!DY28-'Module C Initial'!DY28),'Corrected With Uncollectible'!DY28-'Module C Initial'!DY28)</f>
        <v>0.16999999999999993</v>
      </c>
      <c r="AH28" s="31">
        <f ca="1">IFERROR(IF(AND($A28=VLOOKUP($A28&amp;"."&amp;$C28,UncollectibleLookup,2,FALSE),$C28=VLOOKUP($A28&amp;"."&amp;$C28,UncollectibleLookup,4,FALSE)),0,'Corrected With Uncollectible'!DZ28-'Module C Initial'!DZ28),'Corrected With Uncollectible'!DZ28-'Module C Initial'!DZ28)</f>
        <v>0.16000000000000014</v>
      </c>
      <c r="AI28" s="31">
        <f ca="1">IFERROR(IF(AND($A28=VLOOKUP($A28&amp;"."&amp;$C28,UncollectibleLookup,2,FALSE),$C28=VLOOKUP($A28&amp;"."&amp;$C28,UncollectibleLookup,4,FALSE)),0,'Corrected With Uncollectible'!EA28-'Module C Initial'!EA28),'Corrected With Uncollectible'!EA28-'Module C Initial'!EA28)</f>
        <v>0.89999999999999858</v>
      </c>
      <c r="AJ28" s="31">
        <f ca="1">IFERROR(IF(AND($A28=VLOOKUP($A28&amp;"."&amp;$C28,UncollectibleLookup,2,FALSE),$C28=VLOOKUP($A28&amp;"."&amp;$C28,UncollectibleLookup,4,FALSE)),0,'Corrected With Uncollectible'!EB28-'Module C Initial'!EB28),'Corrected With Uncollectible'!EB28-'Module C Initial'!EB28)</f>
        <v>0</v>
      </c>
      <c r="AK28" s="31">
        <f ca="1">IFERROR(IF(AND($A28=VLOOKUP($A28&amp;"."&amp;$C28,UncollectibleLookup,2,FALSE),$C28=VLOOKUP($A28&amp;"."&amp;$C28,UncollectibleLookup,4,FALSE)),0,'Corrected With Uncollectible'!EC28-'Module C Initial'!EC28),'Corrected With Uncollectible'!EC28-'Module C Initial'!EC28)</f>
        <v>5.0000000000000266E-2</v>
      </c>
      <c r="AL28" s="31">
        <f ca="1">IFERROR(IF(AND($A28=VLOOKUP($A28&amp;"."&amp;$C28,UncollectibleLookup,2,FALSE),$C28=VLOOKUP($A28&amp;"."&amp;$C28,UncollectibleLookup,4,FALSE)),0,'Corrected With Uncollectible'!ED28-'Module C Initial'!ED28),'Corrected With Uncollectible'!ED28-'Module C Initial'!ED28)</f>
        <v>0</v>
      </c>
      <c r="AM28" s="31">
        <f ca="1">IFERROR(IF(AND($A28=VLOOKUP($A28&amp;"."&amp;$C28,UncollectibleLookup,2,FALSE),$C28=VLOOKUP($A28&amp;"."&amp;$C28,UncollectibleLookup,4,FALSE)),0,'Corrected With Uncollectible'!EE28-'Module C Initial'!EE28),'Corrected With Uncollectible'!EE28-'Module C Initial'!EE28)</f>
        <v>1.789999999999992</v>
      </c>
      <c r="AN28" s="31">
        <f ca="1">IFERROR(IF(AND($A28=VLOOKUP($A28&amp;"."&amp;$C28,UncollectibleLookup,2,FALSE),$C28=VLOOKUP($A28&amp;"."&amp;$C28,UncollectibleLookup,4,FALSE)),0,'Corrected With Uncollectible'!EF28-'Module C Initial'!EF28),'Corrected With Uncollectible'!EF28-'Module C Initial'!EF28)</f>
        <v>0.68999999999999773</v>
      </c>
      <c r="AO28" s="32">
        <f t="shared" ca="1" si="7"/>
        <v>0.25000000000000022</v>
      </c>
      <c r="AP28" s="32">
        <f t="shared" ca="1" si="7"/>
        <v>0</v>
      </c>
      <c r="AQ28" s="32">
        <f t="shared" ca="1" si="7"/>
        <v>0</v>
      </c>
      <c r="AR28" s="32">
        <f t="shared" ca="1" si="7"/>
        <v>0</v>
      </c>
      <c r="AS28" s="32">
        <f t="shared" ca="1" si="7"/>
        <v>0.59999999999999654</v>
      </c>
      <c r="AT28" s="32">
        <f t="shared" ca="1" si="7"/>
        <v>0.57000000000000073</v>
      </c>
      <c r="AU28" s="32">
        <f t="shared" ca="1" si="7"/>
        <v>3.2399999999999887</v>
      </c>
      <c r="AV28" s="32">
        <f t="shared" ca="1" si="7"/>
        <v>0</v>
      </c>
      <c r="AW28" s="32">
        <f t="shared" ca="1" si="7"/>
        <v>0.16999999999999971</v>
      </c>
      <c r="AX28" s="32">
        <f t="shared" ca="1" si="7"/>
        <v>0</v>
      </c>
      <c r="AY28" s="32">
        <f t="shared" ca="1" si="7"/>
        <v>6.73999999999997</v>
      </c>
      <c r="AZ28" s="32">
        <f t="shared" ca="1" si="7"/>
        <v>2.6299999999999919</v>
      </c>
      <c r="BA28" s="55">
        <f t="shared" ca="1" si="8"/>
        <v>0</v>
      </c>
      <c r="BB28" s="55">
        <f t="shared" ca="1" si="8"/>
        <v>0</v>
      </c>
      <c r="BC28" s="55">
        <f t="shared" ca="1" si="8"/>
        <v>0</v>
      </c>
      <c r="BD28" s="55">
        <f t="shared" ca="1" si="8"/>
        <v>0</v>
      </c>
      <c r="BE28" s="55">
        <f t="shared" ca="1" si="8"/>
        <v>0</v>
      </c>
      <c r="BF28" s="55">
        <f t="shared" ca="1" si="8"/>
        <v>0</v>
      </c>
      <c r="BG28" s="55">
        <f t="shared" ca="1" si="8"/>
        <v>0.03</v>
      </c>
      <c r="BH28" s="55">
        <f t="shared" ca="1" si="8"/>
        <v>0</v>
      </c>
      <c r="BI28" s="55">
        <f t="shared" ca="1" si="8"/>
        <v>0</v>
      </c>
      <c r="BJ28" s="55">
        <f t="shared" ca="1" si="8"/>
        <v>0</v>
      </c>
      <c r="BK28" s="55">
        <f t="shared" ca="1" si="8"/>
        <v>0.06</v>
      </c>
      <c r="BL28" s="55">
        <f t="shared" ca="1" si="8"/>
        <v>0.02</v>
      </c>
      <c r="BM28" s="32">
        <f t="shared" ca="1" si="9"/>
        <v>0.25000000000000022</v>
      </c>
      <c r="BN28" s="32">
        <f t="shared" ca="1" si="9"/>
        <v>0</v>
      </c>
      <c r="BO28" s="32">
        <f t="shared" ca="1" si="9"/>
        <v>0</v>
      </c>
      <c r="BP28" s="32">
        <f t="shared" ca="1" si="9"/>
        <v>0</v>
      </c>
      <c r="BQ28" s="32">
        <f t="shared" ca="1" si="9"/>
        <v>0.59999999999999654</v>
      </c>
      <c r="BR28" s="32">
        <f t="shared" ca="1" si="9"/>
        <v>0.57000000000000073</v>
      </c>
      <c r="BS28" s="32">
        <f t="shared" ca="1" si="9"/>
        <v>3.2699999999999885</v>
      </c>
      <c r="BT28" s="32">
        <f t="shared" ca="1" si="9"/>
        <v>0</v>
      </c>
      <c r="BU28" s="32">
        <f t="shared" ca="1" si="9"/>
        <v>0.16999999999999971</v>
      </c>
      <c r="BV28" s="32">
        <f t="shared" ca="1" si="9"/>
        <v>0</v>
      </c>
      <c r="BW28" s="32">
        <f t="shared" ca="1" si="9"/>
        <v>6.7999999999999696</v>
      </c>
      <c r="BX28" s="32">
        <f t="shared" ca="1" si="9"/>
        <v>2.6499999999999919</v>
      </c>
    </row>
    <row r="29" spans="1:76">
      <c r="A29" t="s">
        <v>508</v>
      </c>
      <c r="B29" s="1" t="s">
        <v>293</v>
      </c>
      <c r="C29" t="str">
        <f t="shared" ca="1" si="2"/>
        <v>SPCEXP</v>
      </c>
      <c r="D29" t="str">
        <f t="shared" ca="1" si="3"/>
        <v>Alberta-Saskatchewan Intertie - Export</v>
      </c>
      <c r="E29" s="31">
        <f ca="1">IFERROR(IF(AND($A29=VLOOKUP($A29&amp;"."&amp;$C29,UncollectibleLookup,2,FALSE),$C29=VLOOKUP($A29&amp;"."&amp;$C29,UncollectibleLookup,4,FALSE)),0,'Corrected With Uncollectible'!CW29-'Module C Initial'!CW29),'Corrected With Uncollectible'!CW29-'Module C Initial'!CW29)</f>
        <v>0</v>
      </c>
      <c r="F29" s="31">
        <f ca="1">IFERROR(IF(AND($A29=VLOOKUP($A29&amp;"."&amp;$C29,UncollectibleLookup,2,FALSE),$C29=VLOOKUP($A29&amp;"."&amp;$C29,UncollectibleLookup,4,FALSE)),0,'Corrected With Uncollectible'!CX29-'Module C Initial'!CX29),'Corrected With Uncollectible'!CX29-'Module C Initial'!CX29)</f>
        <v>0.92999999999999972</v>
      </c>
      <c r="G29" s="31">
        <f ca="1">IFERROR(IF(AND($A29=VLOOKUP($A29&amp;"."&amp;$C29,UncollectibleLookup,2,FALSE),$C29=VLOOKUP($A29&amp;"."&amp;$C29,UncollectibleLookup,4,FALSE)),0,'Corrected With Uncollectible'!CY29-'Module C Initial'!CY29),'Corrected With Uncollectible'!CY29-'Module C Initial'!CY29)</f>
        <v>0</v>
      </c>
      <c r="H29" s="31">
        <f ca="1">IFERROR(IF(AND($A29=VLOOKUP($A29&amp;"."&amp;$C29,UncollectibleLookup,2,FALSE),$C29=VLOOKUP($A29&amp;"."&amp;$C29,UncollectibleLookup,4,FALSE)),0,'Corrected With Uncollectible'!CZ29-'Module C Initial'!CZ29),'Corrected With Uncollectible'!CZ29-'Module C Initial'!CZ29)</f>
        <v>1.0000000000000009E-2</v>
      </c>
      <c r="I29" s="31">
        <f ca="1">IFERROR(IF(AND($A29=VLOOKUP($A29&amp;"."&amp;$C29,UncollectibleLookup,2,FALSE),$C29=VLOOKUP($A29&amp;"."&amp;$C29,UncollectibleLookup,4,FALSE)),0,'Corrected With Uncollectible'!DA29-'Module C Initial'!DA29),'Corrected With Uncollectible'!DA29-'Module C Initial'!DA29)</f>
        <v>0</v>
      </c>
      <c r="J29" s="31">
        <f ca="1">IFERROR(IF(AND($A29=VLOOKUP($A29&amp;"."&amp;$C29,UncollectibleLookup,2,FALSE),$C29=VLOOKUP($A29&amp;"."&amp;$C29,UncollectibleLookup,4,FALSE)),0,'Corrected With Uncollectible'!DB29-'Module C Initial'!DB29),'Corrected With Uncollectible'!DB29-'Module C Initial'!DB29)</f>
        <v>0</v>
      </c>
      <c r="K29" s="31">
        <f ca="1">IFERROR(IF(AND($A29=VLOOKUP($A29&amp;"."&amp;$C29,UncollectibleLookup,2,FALSE),$C29=VLOOKUP($A29&amp;"."&amp;$C29,UncollectibleLookup,4,FALSE)),0,'Corrected With Uncollectible'!DC29-'Module C Initial'!DC29),'Corrected With Uncollectible'!DC29-'Module C Initial'!DC29)</f>
        <v>0</v>
      </c>
      <c r="L29" s="31">
        <f ca="1">IFERROR(IF(AND($A29=VLOOKUP($A29&amp;"."&amp;$C29,UncollectibleLookup,2,FALSE),$C29=VLOOKUP($A29&amp;"."&amp;$C29,UncollectibleLookup,4,FALSE)),0,'Corrected With Uncollectible'!DD29-'Module C Initial'!DD29),'Corrected With Uncollectible'!DD29-'Module C Initial'!DD29)</f>
        <v>0</v>
      </c>
      <c r="M29" s="31">
        <f ca="1">IFERROR(IF(AND($A29=VLOOKUP($A29&amp;"."&amp;$C29,UncollectibleLookup,2,FALSE),$C29=VLOOKUP($A29&amp;"."&amp;$C29,UncollectibleLookup,4,FALSE)),0,'Corrected With Uncollectible'!DE29-'Module C Initial'!DE29),'Corrected With Uncollectible'!DE29-'Module C Initial'!DE29)</f>
        <v>0</v>
      </c>
      <c r="N29" s="31">
        <f ca="1">IFERROR(IF(AND($A29=VLOOKUP($A29&amp;"."&amp;$C29,UncollectibleLookup,2,FALSE),$C29=VLOOKUP($A29&amp;"."&amp;$C29,UncollectibleLookup,4,FALSE)),0,'Corrected With Uncollectible'!DF29-'Module C Initial'!DF29),'Corrected With Uncollectible'!DF29-'Module C Initial'!DF29)</f>
        <v>0</v>
      </c>
      <c r="O29" s="31">
        <f ca="1">IFERROR(IF(AND($A29=VLOOKUP($A29&amp;"."&amp;$C29,UncollectibleLookup,2,FALSE),$C29=VLOOKUP($A29&amp;"."&amp;$C29,UncollectibleLookup,4,FALSE)),0,'Corrected With Uncollectible'!DG29-'Module C Initial'!DG29),'Corrected With Uncollectible'!DG29-'Module C Initial'!DG29)</f>
        <v>0</v>
      </c>
      <c r="P29" s="31">
        <f ca="1">IFERROR(IF(AND($A29=VLOOKUP($A29&amp;"."&amp;$C29,UncollectibleLookup,2,FALSE),$C29=VLOOKUP($A29&amp;"."&amp;$C29,UncollectibleLookup,4,FALSE)),0,'Corrected With Uncollectible'!DH29-'Module C Initial'!DH29),'Corrected With Uncollectible'!DH29-'Module C Initial'!DH29)</f>
        <v>0</v>
      </c>
      <c r="Q29" s="32">
        <f ca="1">IFERROR(IF(AND($A29=VLOOKUP($A29&amp;"."&amp;$C29,UncollectibleLookup,2,FALSE),$C29=VLOOKUP($A29&amp;"."&amp;$C29,UncollectibleLookup,4,FALSE)),0,'Corrected With Uncollectible'!DI29-'Module C Initial'!DI29),'Corrected With Uncollectible'!DI29-'Module C Initial'!DI29)</f>
        <v>0</v>
      </c>
      <c r="R29" s="32">
        <f ca="1">IFERROR(IF(AND($A29=VLOOKUP($A29&amp;"."&amp;$C29,UncollectibleLookup,2,FALSE),$C29=VLOOKUP($A29&amp;"."&amp;$C29,UncollectibleLookup,4,FALSE)),0,'Corrected With Uncollectible'!DJ29-'Module C Initial'!DJ29),'Corrected With Uncollectible'!DJ29-'Module C Initial'!DJ29)</f>
        <v>4.0000000000000036E-2</v>
      </c>
      <c r="S29" s="32">
        <f ca="1">IFERROR(IF(AND($A29=VLOOKUP($A29&amp;"."&amp;$C29,UncollectibleLookup,2,FALSE),$C29=VLOOKUP($A29&amp;"."&amp;$C29,UncollectibleLookup,4,FALSE)),0,'Corrected With Uncollectible'!DK29-'Module C Initial'!DK29),'Corrected With Uncollectible'!DK29-'Module C Initial'!DK29)</f>
        <v>0</v>
      </c>
      <c r="T29" s="32">
        <f ca="1">IFERROR(IF(AND($A29=VLOOKUP($A29&amp;"."&amp;$C29,UncollectibleLookup,2,FALSE),$C29=VLOOKUP($A29&amp;"."&amp;$C29,UncollectibleLookup,4,FALSE)),0,'Corrected With Uncollectible'!DL29-'Module C Initial'!DL29),'Corrected With Uncollectible'!DL29-'Module C Initial'!DL29)</f>
        <v>0</v>
      </c>
      <c r="U29" s="32">
        <f ca="1">IFERROR(IF(AND($A29=VLOOKUP($A29&amp;"."&amp;$C29,UncollectibleLookup,2,FALSE),$C29=VLOOKUP($A29&amp;"."&amp;$C29,UncollectibleLookup,4,FALSE)),0,'Corrected With Uncollectible'!DM29-'Module C Initial'!DM29),'Corrected With Uncollectible'!DM29-'Module C Initial'!DM29)</f>
        <v>0</v>
      </c>
      <c r="V29" s="32">
        <f ca="1">IFERROR(IF(AND($A29=VLOOKUP($A29&amp;"."&amp;$C29,UncollectibleLookup,2,FALSE),$C29=VLOOKUP($A29&amp;"."&amp;$C29,UncollectibleLookup,4,FALSE)),0,'Corrected With Uncollectible'!DN29-'Module C Initial'!DN29),'Corrected With Uncollectible'!DN29-'Module C Initial'!DN29)</f>
        <v>0</v>
      </c>
      <c r="W29" s="32">
        <f ca="1">IFERROR(IF(AND($A29=VLOOKUP($A29&amp;"."&amp;$C29,UncollectibleLookup,2,FALSE),$C29=VLOOKUP($A29&amp;"."&amp;$C29,UncollectibleLookup,4,FALSE)),0,'Corrected With Uncollectible'!DO29-'Module C Initial'!DO29),'Corrected With Uncollectible'!DO29-'Module C Initial'!DO29)</f>
        <v>0</v>
      </c>
      <c r="X29" s="32">
        <f ca="1">IFERROR(IF(AND($A29=VLOOKUP($A29&amp;"."&amp;$C29,UncollectibleLookup,2,FALSE),$C29=VLOOKUP($A29&amp;"."&amp;$C29,UncollectibleLookup,4,FALSE)),0,'Corrected With Uncollectible'!DP29-'Module C Initial'!DP29),'Corrected With Uncollectible'!DP29-'Module C Initial'!DP29)</f>
        <v>0</v>
      </c>
      <c r="Y29" s="32">
        <f ca="1">IFERROR(IF(AND($A29=VLOOKUP($A29&amp;"."&amp;$C29,UncollectibleLookup,2,FALSE),$C29=VLOOKUP($A29&amp;"."&amp;$C29,UncollectibleLookup,4,FALSE)),0,'Corrected With Uncollectible'!DQ29-'Module C Initial'!DQ29),'Corrected With Uncollectible'!DQ29-'Module C Initial'!DQ29)</f>
        <v>0</v>
      </c>
      <c r="Z29" s="32">
        <f ca="1">IFERROR(IF(AND($A29=VLOOKUP($A29&amp;"."&amp;$C29,UncollectibleLookup,2,FALSE),$C29=VLOOKUP($A29&amp;"."&amp;$C29,UncollectibleLookup,4,FALSE)),0,'Corrected With Uncollectible'!DR29-'Module C Initial'!DR29),'Corrected With Uncollectible'!DR29-'Module C Initial'!DR29)</f>
        <v>0</v>
      </c>
      <c r="AA29" s="32">
        <f ca="1">IFERROR(IF(AND($A29=VLOOKUP($A29&amp;"."&amp;$C29,UncollectibleLookup,2,FALSE),$C29=VLOOKUP($A29&amp;"."&amp;$C29,UncollectibleLookup,4,FALSE)),0,'Corrected With Uncollectible'!DS29-'Module C Initial'!DS29),'Corrected With Uncollectible'!DS29-'Module C Initial'!DS29)</f>
        <v>0</v>
      </c>
      <c r="AB29" s="32">
        <f ca="1">IFERROR(IF(AND($A29=VLOOKUP($A29&amp;"."&amp;$C29,UncollectibleLookup,2,FALSE),$C29=VLOOKUP($A29&amp;"."&amp;$C29,UncollectibleLookup,4,FALSE)),0,'Corrected With Uncollectible'!DT29-'Module C Initial'!DT29),'Corrected With Uncollectible'!DT29-'Module C Initial'!DT29)</f>
        <v>0</v>
      </c>
      <c r="AC29" s="31">
        <f ca="1">IFERROR(IF(AND($A29=VLOOKUP($A29&amp;"."&amp;$C29,UncollectibleLookup,2,FALSE),$C29=VLOOKUP($A29&amp;"."&amp;$C29,UncollectibleLookup,4,FALSE)),0,'Corrected With Uncollectible'!DU29-'Module C Initial'!DU29),'Corrected With Uncollectible'!DU29-'Module C Initial'!DU29)</f>
        <v>0</v>
      </c>
      <c r="AD29" s="31">
        <f ca="1">IFERROR(IF(AND($A29=VLOOKUP($A29&amp;"."&amp;$C29,UncollectibleLookup,2,FALSE),$C29=VLOOKUP($A29&amp;"."&amp;$C29,UncollectibleLookup,4,FALSE)),0,'Corrected With Uncollectible'!DV29-'Module C Initial'!DV29),'Corrected With Uncollectible'!DV29-'Module C Initial'!DV29)</f>
        <v>0.39000000000000057</v>
      </c>
      <c r="AE29" s="31">
        <f ca="1">IFERROR(IF(AND($A29=VLOOKUP($A29&amp;"."&amp;$C29,UncollectibleLookup,2,FALSE),$C29=VLOOKUP($A29&amp;"."&amp;$C29,UncollectibleLookup,4,FALSE)),0,'Corrected With Uncollectible'!DW29-'Module C Initial'!DW29),'Corrected With Uncollectible'!DW29-'Module C Initial'!DW29)</f>
        <v>0</v>
      </c>
      <c r="AF29" s="31">
        <f ca="1">IFERROR(IF(AND($A29=VLOOKUP($A29&amp;"."&amp;$C29,UncollectibleLookup,2,FALSE),$C29=VLOOKUP($A29&amp;"."&amp;$C29,UncollectibleLookup,4,FALSE)),0,'Corrected With Uncollectible'!DX29-'Module C Initial'!DX29),'Corrected With Uncollectible'!DX29-'Module C Initial'!DX29)</f>
        <v>0</v>
      </c>
      <c r="AG29" s="31">
        <f ca="1">IFERROR(IF(AND($A29=VLOOKUP($A29&amp;"."&amp;$C29,UncollectibleLookup,2,FALSE),$C29=VLOOKUP($A29&amp;"."&amp;$C29,UncollectibleLookup,4,FALSE)),0,'Corrected With Uncollectible'!DY29-'Module C Initial'!DY29),'Corrected With Uncollectible'!DY29-'Module C Initial'!DY29)</f>
        <v>0</v>
      </c>
      <c r="AH29" s="31">
        <f ca="1">IFERROR(IF(AND($A29=VLOOKUP($A29&amp;"."&amp;$C29,UncollectibleLookup,2,FALSE),$C29=VLOOKUP($A29&amp;"."&amp;$C29,UncollectibleLookup,4,FALSE)),0,'Corrected With Uncollectible'!DZ29-'Module C Initial'!DZ29),'Corrected With Uncollectible'!DZ29-'Module C Initial'!DZ29)</f>
        <v>0</v>
      </c>
      <c r="AI29" s="31">
        <f ca="1">IFERROR(IF(AND($A29=VLOOKUP($A29&amp;"."&amp;$C29,UncollectibleLookup,2,FALSE),$C29=VLOOKUP($A29&amp;"."&amp;$C29,UncollectibleLookup,4,FALSE)),0,'Corrected With Uncollectible'!EA29-'Module C Initial'!EA29),'Corrected With Uncollectible'!EA29-'Module C Initial'!EA29)</f>
        <v>0</v>
      </c>
      <c r="AJ29" s="31">
        <f ca="1">IFERROR(IF(AND($A29=VLOOKUP($A29&amp;"."&amp;$C29,UncollectibleLookup,2,FALSE),$C29=VLOOKUP($A29&amp;"."&amp;$C29,UncollectibleLookup,4,FALSE)),0,'Corrected With Uncollectible'!EB29-'Module C Initial'!EB29),'Corrected With Uncollectible'!EB29-'Module C Initial'!EB29)</f>
        <v>0</v>
      </c>
      <c r="AK29" s="31">
        <f ca="1">IFERROR(IF(AND($A29=VLOOKUP($A29&amp;"."&amp;$C29,UncollectibleLookup,2,FALSE),$C29=VLOOKUP($A29&amp;"."&amp;$C29,UncollectibleLookup,4,FALSE)),0,'Corrected With Uncollectible'!EC29-'Module C Initial'!EC29),'Corrected With Uncollectible'!EC29-'Module C Initial'!EC29)</f>
        <v>0</v>
      </c>
      <c r="AL29" s="31">
        <f ca="1">IFERROR(IF(AND($A29=VLOOKUP($A29&amp;"."&amp;$C29,UncollectibleLookup,2,FALSE),$C29=VLOOKUP($A29&amp;"."&amp;$C29,UncollectibleLookup,4,FALSE)),0,'Corrected With Uncollectible'!ED29-'Module C Initial'!ED29),'Corrected With Uncollectible'!ED29-'Module C Initial'!ED29)</f>
        <v>0</v>
      </c>
      <c r="AM29" s="31">
        <f ca="1">IFERROR(IF(AND($A29=VLOOKUP($A29&amp;"."&amp;$C29,UncollectibleLookup,2,FALSE),$C29=VLOOKUP($A29&amp;"."&amp;$C29,UncollectibleLookup,4,FALSE)),0,'Corrected With Uncollectible'!EE29-'Module C Initial'!EE29),'Corrected With Uncollectible'!EE29-'Module C Initial'!EE29)</f>
        <v>0</v>
      </c>
      <c r="AN29" s="31">
        <f ca="1">IFERROR(IF(AND($A29=VLOOKUP($A29&amp;"."&amp;$C29,UncollectibleLookup,2,FALSE),$C29=VLOOKUP($A29&amp;"."&amp;$C29,UncollectibleLookup,4,FALSE)),0,'Corrected With Uncollectible'!EF29-'Module C Initial'!EF29),'Corrected With Uncollectible'!EF29-'Module C Initial'!EF29)</f>
        <v>0</v>
      </c>
      <c r="AO29" s="32">
        <f t="shared" ca="1" si="7"/>
        <v>0</v>
      </c>
      <c r="AP29" s="32">
        <f t="shared" ca="1" si="7"/>
        <v>1.3600000000000003</v>
      </c>
      <c r="AQ29" s="32">
        <f t="shared" ca="1" si="7"/>
        <v>0</v>
      </c>
      <c r="AR29" s="32">
        <f t="shared" ca="1" si="7"/>
        <v>1.0000000000000009E-2</v>
      </c>
      <c r="AS29" s="32">
        <f t="shared" ca="1" si="7"/>
        <v>0</v>
      </c>
      <c r="AT29" s="32">
        <f t="shared" ca="1" si="7"/>
        <v>0</v>
      </c>
      <c r="AU29" s="32">
        <f t="shared" ca="1" si="7"/>
        <v>0</v>
      </c>
      <c r="AV29" s="32">
        <f t="shared" ca="1" si="7"/>
        <v>0</v>
      </c>
      <c r="AW29" s="32">
        <f t="shared" ca="1" si="7"/>
        <v>0</v>
      </c>
      <c r="AX29" s="32">
        <f t="shared" ca="1" si="7"/>
        <v>0</v>
      </c>
      <c r="AY29" s="32">
        <f t="shared" ca="1" si="7"/>
        <v>0</v>
      </c>
      <c r="AZ29" s="32">
        <f t="shared" ca="1" si="7"/>
        <v>0</v>
      </c>
      <c r="BA29" s="55">
        <f t="shared" ca="1" si="8"/>
        <v>0</v>
      </c>
      <c r="BB29" s="55">
        <f t="shared" ca="1" si="8"/>
        <v>0.01</v>
      </c>
      <c r="BC29" s="55">
        <f t="shared" ca="1" si="8"/>
        <v>0</v>
      </c>
      <c r="BD29" s="55">
        <f t="shared" ca="1" si="8"/>
        <v>0</v>
      </c>
      <c r="BE29" s="55">
        <f t="shared" ca="1" si="8"/>
        <v>0</v>
      </c>
      <c r="BF29" s="55">
        <f t="shared" ca="1" si="8"/>
        <v>0</v>
      </c>
      <c r="BG29" s="55">
        <f t="shared" ca="1" si="8"/>
        <v>0</v>
      </c>
      <c r="BH29" s="55">
        <f t="shared" ca="1" si="8"/>
        <v>0</v>
      </c>
      <c r="BI29" s="55">
        <f t="shared" ca="1" si="8"/>
        <v>0</v>
      </c>
      <c r="BJ29" s="55">
        <f t="shared" ca="1" si="8"/>
        <v>0</v>
      </c>
      <c r="BK29" s="55">
        <f t="shared" ca="1" si="8"/>
        <v>0</v>
      </c>
      <c r="BL29" s="55">
        <f t="shared" ca="1" si="8"/>
        <v>0</v>
      </c>
      <c r="BM29" s="32">
        <f t="shared" ca="1" si="9"/>
        <v>0</v>
      </c>
      <c r="BN29" s="32">
        <f t="shared" ca="1" si="9"/>
        <v>1.3700000000000003</v>
      </c>
      <c r="BO29" s="32">
        <f t="shared" ca="1" si="9"/>
        <v>0</v>
      </c>
      <c r="BP29" s="32">
        <f t="shared" ca="1" si="9"/>
        <v>1.0000000000000009E-2</v>
      </c>
      <c r="BQ29" s="32">
        <f t="shared" ca="1" si="9"/>
        <v>0</v>
      </c>
      <c r="BR29" s="32">
        <f t="shared" ca="1" si="9"/>
        <v>0</v>
      </c>
      <c r="BS29" s="32">
        <f t="shared" ca="1" si="9"/>
        <v>0</v>
      </c>
      <c r="BT29" s="32">
        <f t="shared" ca="1" si="9"/>
        <v>0</v>
      </c>
      <c r="BU29" s="32">
        <f t="shared" ca="1" si="9"/>
        <v>0</v>
      </c>
      <c r="BV29" s="32">
        <f t="shared" ca="1" si="9"/>
        <v>0</v>
      </c>
      <c r="BW29" s="32">
        <f t="shared" ca="1" si="9"/>
        <v>0</v>
      </c>
      <c r="BX29" s="32">
        <f t="shared" ca="1" si="9"/>
        <v>0</v>
      </c>
    </row>
    <row r="30" spans="1:76">
      <c r="A30" t="s">
        <v>519</v>
      </c>
      <c r="B30" s="1" t="s">
        <v>350</v>
      </c>
      <c r="C30" t="str">
        <f t="shared" ca="1" si="2"/>
        <v>BCHIMP</v>
      </c>
      <c r="D30" t="str">
        <f t="shared" ca="1" si="3"/>
        <v>Alberta-BC Intertie - Import</v>
      </c>
      <c r="E30" s="31">
        <f ca="1">IFERROR(IF(AND($A30=VLOOKUP($A30&amp;"."&amp;$C30,UncollectibleLookup,2,FALSE),$C30=VLOOKUP($A30&amp;"."&amp;$C30,UncollectibleLookup,4,FALSE)),0,'Corrected With Uncollectible'!CW30-'Module C Initial'!CW30),'Corrected With Uncollectible'!CW30-'Module C Initial'!CW30)</f>
        <v>50.520000000000437</v>
      </c>
      <c r="F30" s="31">
        <f ca="1">IFERROR(IF(AND($A30=VLOOKUP($A30&amp;"."&amp;$C30,UncollectibleLookup,2,FALSE),$C30=VLOOKUP($A30&amp;"."&amp;$C30,UncollectibleLookup,4,FALSE)),0,'Corrected With Uncollectible'!CX30-'Module C Initial'!CX30),'Corrected With Uncollectible'!CX30-'Module C Initial'!CX30)</f>
        <v>57.510000000000218</v>
      </c>
      <c r="G30" s="31">
        <f ca="1">IFERROR(IF(AND($A30=VLOOKUP($A30&amp;"."&amp;$C30,UncollectibleLookup,2,FALSE),$C30=VLOOKUP($A30&amp;"."&amp;$C30,UncollectibleLookup,4,FALSE)),0,'Corrected With Uncollectible'!CY30-'Module C Initial'!CY30),'Corrected With Uncollectible'!CY30-'Module C Initial'!CY30)</f>
        <v>68.740000000000236</v>
      </c>
      <c r="H30" s="31">
        <f ca="1">IFERROR(IF(AND($A30=VLOOKUP($A30&amp;"."&amp;$C30,UncollectibleLookup,2,FALSE),$C30=VLOOKUP($A30&amp;"."&amp;$C30,UncollectibleLookup,4,FALSE)),0,'Corrected With Uncollectible'!CZ30-'Module C Initial'!CZ30),'Corrected With Uncollectible'!CZ30-'Module C Initial'!CZ30)</f>
        <v>55.840000000000146</v>
      </c>
      <c r="I30" s="31">
        <f ca="1">IFERROR(IF(AND($A30=VLOOKUP($A30&amp;"."&amp;$C30,UncollectibleLookup,2,FALSE),$C30=VLOOKUP($A30&amp;"."&amp;$C30,UncollectibleLookup,4,FALSE)),0,'Corrected With Uncollectible'!DA30-'Module C Initial'!DA30),'Corrected With Uncollectible'!DA30-'Module C Initial'!DA30)</f>
        <v>44.519999999999527</v>
      </c>
      <c r="J30" s="31">
        <f ca="1">IFERROR(IF(AND($A30=VLOOKUP($A30&amp;"."&amp;$C30,UncollectibleLookup,2,FALSE),$C30=VLOOKUP($A30&amp;"."&amp;$C30,UncollectibleLookup,4,FALSE)),0,'Corrected With Uncollectible'!DB30-'Module C Initial'!DB30),'Corrected With Uncollectible'!DB30-'Module C Initial'!DB30)</f>
        <v>18.040000000000191</v>
      </c>
      <c r="K30" s="31">
        <f ca="1">IFERROR(IF(AND($A30=VLOOKUP($A30&amp;"."&amp;$C30,UncollectibleLookup,2,FALSE),$C30=VLOOKUP($A30&amp;"."&amp;$C30,UncollectibleLookup,4,FALSE)),0,'Corrected With Uncollectible'!DC30-'Module C Initial'!DC30),'Corrected With Uncollectible'!DC30-'Module C Initial'!DC30)</f>
        <v>95.020000000000437</v>
      </c>
      <c r="L30" s="31">
        <f ca="1">IFERROR(IF(AND($A30=VLOOKUP($A30&amp;"."&amp;$C30,UncollectibleLookup,2,FALSE),$C30=VLOOKUP($A30&amp;"."&amp;$C30,UncollectibleLookup,4,FALSE)),0,'Corrected With Uncollectible'!DD30-'Module C Initial'!DD30),'Corrected With Uncollectible'!DD30-'Module C Initial'!DD30)</f>
        <v>54.9399999999996</v>
      </c>
      <c r="M30" s="31">
        <f ca="1">IFERROR(IF(AND($A30=VLOOKUP($A30&amp;"."&amp;$C30,UncollectibleLookup,2,FALSE),$C30=VLOOKUP($A30&amp;"."&amp;$C30,UncollectibleLookup,4,FALSE)),0,'Corrected With Uncollectible'!DE30-'Module C Initial'!DE30),'Corrected With Uncollectible'!DE30-'Module C Initial'!DE30)</f>
        <v>25.400000000000091</v>
      </c>
      <c r="N30" s="31">
        <f ca="1">IFERROR(IF(AND($A30=VLOOKUP($A30&amp;"."&amp;$C30,UncollectibleLookup,2,FALSE),$C30=VLOOKUP($A30&amp;"."&amp;$C30,UncollectibleLookup,4,FALSE)),0,'Corrected With Uncollectible'!DF30-'Module C Initial'!DF30),'Corrected With Uncollectible'!DF30-'Module C Initial'!DF30)</f>
        <v>79.25</v>
      </c>
      <c r="O30" s="31">
        <f ca="1">IFERROR(IF(AND($A30=VLOOKUP($A30&amp;"."&amp;$C30,UncollectibleLookup,2,FALSE),$C30=VLOOKUP($A30&amp;"."&amp;$C30,UncollectibleLookup,4,FALSE)),0,'Corrected With Uncollectible'!DG30-'Module C Initial'!DG30),'Corrected With Uncollectible'!DG30-'Module C Initial'!DG30)</f>
        <v>32.5</v>
      </c>
      <c r="P30" s="31">
        <f ca="1">IFERROR(IF(AND($A30=VLOOKUP($A30&amp;"."&amp;$C30,UncollectibleLookup,2,FALSE),$C30=VLOOKUP($A30&amp;"."&amp;$C30,UncollectibleLookup,4,FALSE)),0,'Corrected With Uncollectible'!DH30-'Module C Initial'!DH30),'Corrected With Uncollectible'!DH30-'Module C Initial'!DH30)</f>
        <v>27.880000000000109</v>
      </c>
      <c r="Q30" s="32">
        <f ca="1">IFERROR(IF(AND($A30=VLOOKUP($A30&amp;"."&amp;$C30,UncollectibleLookup,2,FALSE),$C30=VLOOKUP($A30&amp;"."&amp;$C30,UncollectibleLookup,4,FALSE)),0,'Corrected With Uncollectible'!DI30-'Module C Initial'!DI30),'Corrected With Uncollectible'!DI30-'Module C Initial'!DI30)</f>
        <v>2.5300000000000011</v>
      </c>
      <c r="R30" s="32">
        <f ca="1">IFERROR(IF(AND($A30=VLOOKUP($A30&amp;"."&amp;$C30,UncollectibleLookup,2,FALSE),$C30=VLOOKUP($A30&amp;"."&amp;$C30,UncollectibleLookup,4,FALSE)),0,'Corrected With Uncollectible'!DJ30-'Module C Initial'!DJ30),'Corrected With Uncollectible'!DJ30-'Module C Initial'!DJ30)</f>
        <v>2.8700000000000045</v>
      </c>
      <c r="S30" s="32">
        <f ca="1">IFERROR(IF(AND($A30=VLOOKUP($A30&amp;"."&amp;$C30,UncollectibleLookup,2,FALSE),$C30=VLOOKUP($A30&amp;"."&amp;$C30,UncollectibleLookup,4,FALSE)),0,'Corrected With Uncollectible'!DK30-'Module C Initial'!DK30),'Corrected With Uncollectible'!DK30-'Module C Initial'!DK30)</f>
        <v>3.4399999999999977</v>
      </c>
      <c r="T30" s="32">
        <f ca="1">IFERROR(IF(AND($A30=VLOOKUP($A30&amp;"."&amp;$C30,UncollectibleLookup,2,FALSE),$C30=VLOOKUP($A30&amp;"."&amp;$C30,UncollectibleLookup,4,FALSE)),0,'Corrected With Uncollectible'!DL30-'Module C Initial'!DL30),'Corrected With Uncollectible'!DL30-'Module C Initial'!DL30)</f>
        <v>2.7999999999999972</v>
      </c>
      <c r="U30" s="32">
        <f ca="1">IFERROR(IF(AND($A30=VLOOKUP($A30&amp;"."&amp;$C30,UncollectibleLookup,2,FALSE),$C30=VLOOKUP($A30&amp;"."&amp;$C30,UncollectibleLookup,4,FALSE)),0,'Corrected With Uncollectible'!DM30-'Module C Initial'!DM30),'Corrected With Uncollectible'!DM30-'Module C Initial'!DM30)</f>
        <v>2.230000000000004</v>
      </c>
      <c r="V30" s="32">
        <f ca="1">IFERROR(IF(AND($A30=VLOOKUP($A30&amp;"."&amp;$C30,UncollectibleLookup,2,FALSE),$C30=VLOOKUP($A30&amp;"."&amp;$C30,UncollectibleLookup,4,FALSE)),0,'Corrected With Uncollectible'!DN30-'Module C Initial'!DN30),'Corrected With Uncollectible'!DN30-'Module C Initial'!DN30)</f>
        <v>0.89999999999999858</v>
      </c>
      <c r="W30" s="32">
        <f ca="1">IFERROR(IF(AND($A30=VLOOKUP($A30&amp;"."&amp;$C30,UncollectibleLookup,2,FALSE),$C30=VLOOKUP($A30&amp;"."&amp;$C30,UncollectibleLookup,4,FALSE)),0,'Corrected With Uncollectible'!DO30-'Module C Initial'!DO30),'Corrected With Uncollectible'!DO30-'Module C Initial'!DO30)</f>
        <v>4.75</v>
      </c>
      <c r="X30" s="32">
        <f ca="1">IFERROR(IF(AND($A30=VLOOKUP($A30&amp;"."&amp;$C30,UncollectibleLookup,2,FALSE),$C30=VLOOKUP($A30&amp;"."&amp;$C30,UncollectibleLookup,4,FALSE)),0,'Corrected With Uncollectible'!DP30-'Module C Initial'!DP30),'Corrected With Uncollectible'!DP30-'Module C Initial'!DP30)</f>
        <v>2.75</v>
      </c>
      <c r="Y30" s="32">
        <f ca="1">IFERROR(IF(AND($A30=VLOOKUP($A30&amp;"."&amp;$C30,UncollectibleLookup,2,FALSE),$C30=VLOOKUP($A30&amp;"."&amp;$C30,UncollectibleLookup,4,FALSE)),0,'Corrected With Uncollectible'!DQ30-'Module C Initial'!DQ30),'Corrected With Uncollectible'!DQ30-'Module C Initial'!DQ30)</f>
        <v>1.269999999999996</v>
      </c>
      <c r="Z30" s="32">
        <f ca="1">IFERROR(IF(AND($A30=VLOOKUP($A30&amp;"."&amp;$C30,UncollectibleLookup,2,FALSE),$C30=VLOOKUP($A30&amp;"."&amp;$C30,UncollectibleLookup,4,FALSE)),0,'Corrected With Uncollectible'!DR30-'Module C Initial'!DR30),'Corrected With Uncollectible'!DR30-'Module C Initial'!DR30)</f>
        <v>3.960000000000008</v>
      </c>
      <c r="AA30" s="32">
        <f ca="1">IFERROR(IF(AND($A30=VLOOKUP($A30&amp;"."&amp;$C30,UncollectibleLookup,2,FALSE),$C30=VLOOKUP($A30&amp;"."&amp;$C30,UncollectibleLookup,4,FALSE)),0,'Corrected With Uncollectible'!DS30-'Module C Initial'!DS30),'Corrected With Uncollectible'!DS30-'Module C Initial'!DS30)</f>
        <v>1.6199999999999903</v>
      </c>
      <c r="AB30" s="32">
        <f ca="1">IFERROR(IF(AND($A30=VLOOKUP($A30&amp;"."&amp;$C30,UncollectibleLookup,2,FALSE),$C30=VLOOKUP($A30&amp;"."&amp;$C30,UncollectibleLookup,4,FALSE)),0,'Corrected With Uncollectible'!DT30-'Module C Initial'!DT30),'Corrected With Uncollectible'!DT30-'Module C Initial'!DT30)</f>
        <v>1.3900000000000006</v>
      </c>
      <c r="AC30" s="31">
        <f ca="1">IFERROR(IF(AND($A30=VLOOKUP($A30&amp;"."&amp;$C30,UncollectibleLookup,2,FALSE),$C30=VLOOKUP($A30&amp;"."&amp;$C30,UncollectibleLookup,4,FALSE)),0,'Corrected With Uncollectible'!DU30-'Module C Initial'!DU30),'Corrected With Uncollectible'!DU30-'Module C Initial'!DU30)</f>
        <v>21.739999999999895</v>
      </c>
      <c r="AD30" s="31">
        <f ca="1">IFERROR(IF(AND($A30=VLOOKUP($A30&amp;"."&amp;$C30,UncollectibleLookup,2,FALSE),$C30=VLOOKUP($A30&amp;"."&amp;$C30,UncollectibleLookup,4,FALSE)),0,'Corrected With Uncollectible'!DV30-'Module C Initial'!DV30),'Corrected With Uncollectible'!DV30-'Module C Initial'!DV30)</f>
        <v>24.450000000000045</v>
      </c>
      <c r="AE30" s="31">
        <f ca="1">IFERROR(IF(AND($A30=VLOOKUP($A30&amp;"."&amp;$C30,UncollectibleLookup,2,FALSE),$C30=VLOOKUP($A30&amp;"."&amp;$C30,UncollectibleLookup,4,FALSE)),0,'Corrected With Uncollectible'!DW30-'Module C Initial'!DW30),'Corrected With Uncollectible'!DW30-'Module C Initial'!DW30)</f>
        <v>28.910000000000082</v>
      </c>
      <c r="AF30" s="31">
        <f ca="1">IFERROR(IF(AND($A30=VLOOKUP($A30&amp;"."&amp;$C30,UncollectibleLookup,2,FALSE),$C30=VLOOKUP($A30&amp;"."&amp;$C30,UncollectibleLookup,4,FALSE)),0,'Corrected With Uncollectible'!DX30-'Module C Initial'!DX30),'Corrected With Uncollectible'!DX30-'Module C Initial'!DX30)</f>
        <v>23.200000000000045</v>
      </c>
      <c r="AG30" s="31">
        <f ca="1">IFERROR(IF(AND($A30=VLOOKUP($A30&amp;"."&amp;$C30,UncollectibleLookup,2,FALSE),$C30=VLOOKUP($A30&amp;"."&amp;$C30,UncollectibleLookup,4,FALSE)),0,'Corrected With Uncollectible'!DY30-'Module C Initial'!DY30),'Corrected With Uncollectible'!DY30-'Module C Initial'!DY30)</f>
        <v>18.269999999999982</v>
      </c>
      <c r="AH30" s="31">
        <f ca="1">IFERROR(IF(AND($A30=VLOOKUP($A30&amp;"."&amp;$C30,UncollectibleLookup,2,FALSE),$C30=VLOOKUP($A30&amp;"."&amp;$C30,UncollectibleLookup,4,FALSE)),0,'Corrected With Uncollectible'!DZ30-'Module C Initial'!DZ30),'Corrected With Uncollectible'!DZ30-'Module C Initial'!DZ30)</f>
        <v>7.3100000000000023</v>
      </c>
      <c r="AI30" s="31">
        <f ca="1">IFERROR(IF(AND($A30=VLOOKUP($A30&amp;"."&amp;$C30,UncollectibleLookup,2,FALSE),$C30=VLOOKUP($A30&amp;"."&amp;$C30,UncollectibleLookup,4,FALSE)),0,'Corrected With Uncollectible'!EA30-'Module C Initial'!EA30),'Corrected With Uncollectible'!EA30-'Module C Initial'!EA30)</f>
        <v>38.049999999999955</v>
      </c>
      <c r="AJ30" s="31">
        <f ca="1">IFERROR(IF(AND($A30=VLOOKUP($A30&amp;"."&amp;$C30,UncollectibleLookup,2,FALSE),$C30=VLOOKUP($A30&amp;"."&amp;$C30,UncollectibleLookup,4,FALSE)),0,'Corrected With Uncollectible'!EB30-'Module C Initial'!EB30),'Corrected With Uncollectible'!EB30-'Module C Initial'!EB30)</f>
        <v>21.720000000000027</v>
      </c>
      <c r="AK30" s="31">
        <f ca="1">IFERROR(IF(AND($A30=VLOOKUP($A30&amp;"."&amp;$C30,UncollectibleLookup,2,FALSE),$C30=VLOOKUP($A30&amp;"."&amp;$C30,UncollectibleLookup,4,FALSE)),0,'Corrected With Uncollectible'!EC30-'Module C Initial'!EC30),'Corrected With Uncollectible'!EC30-'Module C Initial'!EC30)</f>
        <v>9.9000000000000341</v>
      </c>
      <c r="AL30" s="31">
        <f ca="1">IFERROR(IF(AND($A30=VLOOKUP($A30&amp;"."&amp;$C30,UncollectibleLookup,2,FALSE),$C30=VLOOKUP($A30&amp;"."&amp;$C30,UncollectibleLookup,4,FALSE)),0,'Corrected With Uncollectible'!ED30-'Module C Initial'!ED30),'Corrected With Uncollectible'!ED30-'Module C Initial'!ED30)</f>
        <v>30.5</v>
      </c>
      <c r="AM30" s="31">
        <f ca="1">IFERROR(IF(AND($A30=VLOOKUP($A30&amp;"."&amp;$C30,UncollectibleLookup,2,FALSE),$C30=VLOOKUP($A30&amp;"."&amp;$C30,UncollectibleLookup,4,FALSE)),0,'Corrected With Uncollectible'!EE30-'Module C Initial'!EE30),'Corrected With Uncollectible'!EE30-'Module C Initial'!EE30)</f>
        <v>12.339999999999918</v>
      </c>
      <c r="AN30" s="31">
        <f ca="1">IFERROR(IF(AND($A30=VLOOKUP($A30&amp;"."&amp;$C30,UncollectibleLookup,2,FALSE),$C30=VLOOKUP($A30&amp;"."&amp;$C30,UncollectibleLookup,4,FALSE)),0,'Corrected With Uncollectible'!EF30-'Module C Initial'!EF30),'Corrected With Uncollectible'!EF30-'Module C Initial'!EF30)</f>
        <v>10.439999999999998</v>
      </c>
      <c r="AO30" s="32">
        <f t="shared" ca="1" si="7"/>
        <v>74.790000000000333</v>
      </c>
      <c r="AP30" s="32">
        <f t="shared" ca="1" si="7"/>
        <v>84.830000000000268</v>
      </c>
      <c r="AQ30" s="32">
        <f t="shared" ca="1" si="7"/>
        <v>101.09000000000032</v>
      </c>
      <c r="AR30" s="32">
        <f t="shared" ca="1" si="7"/>
        <v>81.840000000000188</v>
      </c>
      <c r="AS30" s="32">
        <f t="shared" ca="1" si="7"/>
        <v>65.019999999999513</v>
      </c>
      <c r="AT30" s="32">
        <f t="shared" ca="1" si="7"/>
        <v>26.250000000000192</v>
      </c>
      <c r="AU30" s="32">
        <f t="shared" ca="1" si="7"/>
        <v>137.82000000000039</v>
      </c>
      <c r="AV30" s="32">
        <f t="shared" ca="1" si="7"/>
        <v>79.409999999999627</v>
      </c>
      <c r="AW30" s="32">
        <f t="shared" ca="1" si="7"/>
        <v>36.570000000000121</v>
      </c>
      <c r="AX30" s="32">
        <f t="shared" ca="1" si="7"/>
        <v>113.71000000000001</v>
      </c>
      <c r="AY30" s="32">
        <f t="shared" ca="1" si="7"/>
        <v>46.459999999999908</v>
      </c>
      <c r="AZ30" s="32">
        <f t="shared" ca="1" si="7"/>
        <v>39.710000000000107</v>
      </c>
      <c r="BA30" s="55">
        <f t="shared" ca="1" si="8"/>
        <v>0.59</v>
      </c>
      <c r="BB30" s="55">
        <f t="shared" ca="1" si="8"/>
        <v>0.67</v>
      </c>
      <c r="BC30" s="55">
        <f t="shared" ca="1" si="8"/>
        <v>0.81</v>
      </c>
      <c r="BD30" s="55">
        <f t="shared" ca="1" si="8"/>
        <v>0.65</v>
      </c>
      <c r="BE30" s="55">
        <f t="shared" ca="1" si="8"/>
        <v>0.52</v>
      </c>
      <c r="BF30" s="55">
        <f t="shared" ca="1" si="8"/>
        <v>0.21</v>
      </c>
      <c r="BG30" s="55">
        <f t="shared" ca="1" si="8"/>
        <v>1.1100000000000001</v>
      </c>
      <c r="BH30" s="55">
        <f t="shared" ca="1" si="8"/>
        <v>0.64</v>
      </c>
      <c r="BI30" s="55">
        <f t="shared" ca="1" si="8"/>
        <v>0.3</v>
      </c>
      <c r="BJ30" s="55">
        <f t="shared" ca="1" si="8"/>
        <v>0.93</v>
      </c>
      <c r="BK30" s="55">
        <f t="shared" ca="1" si="8"/>
        <v>0.38</v>
      </c>
      <c r="BL30" s="55">
        <f t="shared" ca="1" si="8"/>
        <v>0.33</v>
      </c>
      <c r="BM30" s="32">
        <f t="shared" ca="1" si="9"/>
        <v>75.380000000000337</v>
      </c>
      <c r="BN30" s="32">
        <f t="shared" ca="1" si="9"/>
        <v>85.50000000000027</v>
      </c>
      <c r="BO30" s="32">
        <f t="shared" ca="1" si="9"/>
        <v>101.90000000000032</v>
      </c>
      <c r="BP30" s="32">
        <f t="shared" ca="1" si="9"/>
        <v>82.490000000000194</v>
      </c>
      <c r="BQ30" s="32">
        <f t="shared" ca="1" si="9"/>
        <v>65.539999999999509</v>
      </c>
      <c r="BR30" s="32">
        <f t="shared" ca="1" si="9"/>
        <v>26.460000000000193</v>
      </c>
      <c r="BS30" s="32">
        <f t="shared" ca="1" si="9"/>
        <v>138.9300000000004</v>
      </c>
      <c r="BT30" s="32">
        <f t="shared" ca="1" si="9"/>
        <v>80.049999999999628</v>
      </c>
      <c r="BU30" s="32">
        <f t="shared" ca="1" si="9"/>
        <v>36.870000000000118</v>
      </c>
      <c r="BV30" s="32">
        <f t="shared" ca="1" si="9"/>
        <v>114.64000000000001</v>
      </c>
      <c r="BW30" s="32">
        <f t="shared" ca="1" si="9"/>
        <v>46.839999999999911</v>
      </c>
      <c r="BX30" s="32">
        <f t="shared" ca="1" si="9"/>
        <v>40.040000000000106</v>
      </c>
    </row>
    <row r="31" spans="1:76">
      <c r="A31" t="s">
        <v>426</v>
      </c>
      <c r="B31" s="1" t="s">
        <v>34</v>
      </c>
      <c r="C31" t="str">
        <f t="shared" ca="1" si="2"/>
        <v>CES1/CES2</v>
      </c>
      <c r="D31" t="str">
        <f t="shared" ca="1" si="3"/>
        <v>Calgary Energy Centre</v>
      </c>
      <c r="E31" s="31">
        <f ca="1">IFERROR(IF(AND($A31=VLOOKUP($A31&amp;"."&amp;$C31,UncollectibleLookup,2,FALSE),$C31=VLOOKUP($A31&amp;"."&amp;$C31,UncollectibleLookup,4,FALSE)),0,'Corrected With Uncollectible'!CW31-'Module C Initial'!CW31),'Corrected With Uncollectible'!CW31-'Module C Initial'!CW31)</f>
        <v>0</v>
      </c>
      <c r="F31" s="31">
        <f ca="1">IFERROR(IF(AND($A31=VLOOKUP($A31&amp;"."&amp;$C31,UncollectibleLookup,2,FALSE),$C31=VLOOKUP($A31&amp;"."&amp;$C31,UncollectibleLookup,4,FALSE)),0,'Corrected With Uncollectible'!CX31-'Module C Initial'!CX31),'Corrected With Uncollectible'!CX31-'Module C Initial'!CX31)</f>
        <v>0</v>
      </c>
      <c r="G31" s="31">
        <f ca="1">IFERROR(IF(AND($A31=VLOOKUP($A31&amp;"."&amp;$C31,UncollectibleLookup,2,FALSE),$C31=VLOOKUP($A31&amp;"."&amp;$C31,UncollectibleLookup,4,FALSE)),0,'Corrected With Uncollectible'!CY31-'Module C Initial'!CY31),'Corrected With Uncollectible'!CY31-'Module C Initial'!CY31)</f>
        <v>0</v>
      </c>
      <c r="H31" s="31">
        <f ca="1">IFERROR(IF(AND($A31=VLOOKUP($A31&amp;"."&amp;$C31,UncollectibleLookup,2,FALSE),$C31=VLOOKUP($A31&amp;"."&amp;$C31,UncollectibleLookup,4,FALSE)),0,'Corrected With Uncollectible'!CZ31-'Module C Initial'!CZ31),'Corrected With Uncollectible'!CZ31-'Module C Initial'!CZ31)</f>
        <v>0</v>
      </c>
      <c r="I31" s="31">
        <f ca="1">IFERROR(IF(AND($A31=VLOOKUP($A31&amp;"."&amp;$C31,UncollectibleLookup,2,FALSE),$C31=VLOOKUP($A31&amp;"."&amp;$C31,UncollectibleLookup,4,FALSE)),0,'Corrected With Uncollectible'!DA31-'Module C Initial'!DA31),'Corrected With Uncollectible'!DA31-'Module C Initial'!DA31)</f>
        <v>0</v>
      </c>
      <c r="J31" s="31">
        <f ca="1">IFERROR(IF(AND($A31=VLOOKUP($A31&amp;"."&amp;$C31,UncollectibleLookup,2,FALSE),$C31=VLOOKUP($A31&amp;"."&amp;$C31,UncollectibleLookup,4,FALSE)),0,'Corrected With Uncollectible'!DB31-'Module C Initial'!DB31),'Corrected With Uncollectible'!DB31-'Module C Initial'!DB31)</f>
        <v>0</v>
      </c>
      <c r="K31" s="31">
        <f ca="1">IFERROR(IF(AND($A31=VLOOKUP($A31&amp;"."&amp;$C31,UncollectibleLookup,2,FALSE),$C31=VLOOKUP($A31&amp;"."&amp;$C31,UncollectibleLookup,4,FALSE)),0,'Corrected With Uncollectible'!DC31-'Module C Initial'!DC31),'Corrected With Uncollectible'!DC31-'Module C Initial'!DC31)</f>
        <v>0</v>
      </c>
      <c r="L31" s="31">
        <f ca="1">IFERROR(IF(AND($A31=VLOOKUP($A31&amp;"."&amp;$C31,UncollectibleLookup,2,FALSE),$C31=VLOOKUP($A31&amp;"."&amp;$C31,UncollectibleLookup,4,FALSE)),0,'Corrected With Uncollectible'!DD31-'Module C Initial'!DD31),'Corrected With Uncollectible'!DD31-'Module C Initial'!DD31)</f>
        <v>-4953.4500000000116</v>
      </c>
      <c r="M31" s="31">
        <f ca="1">IFERROR(IF(AND($A31=VLOOKUP($A31&amp;"."&amp;$C31,UncollectibleLookup,2,FALSE),$C31=VLOOKUP($A31&amp;"."&amp;$C31,UncollectibleLookup,4,FALSE)),0,'Corrected With Uncollectible'!DE31-'Module C Initial'!DE31),'Corrected With Uncollectible'!DE31-'Module C Initial'!DE31)</f>
        <v>-1355.4300000000076</v>
      </c>
      <c r="N31" s="31">
        <f ca="1">IFERROR(IF(AND($A31=VLOOKUP($A31&amp;"."&amp;$C31,UncollectibleLookup,2,FALSE),$C31=VLOOKUP($A31&amp;"."&amp;$C31,UncollectibleLookup,4,FALSE)),0,'Corrected With Uncollectible'!DF31-'Module C Initial'!DF31),'Corrected With Uncollectible'!DF31-'Module C Initial'!DF31)</f>
        <v>-1325.4800000000105</v>
      </c>
      <c r="O31" s="31">
        <f ca="1">IFERROR(IF(AND($A31=VLOOKUP($A31&amp;"."&amp;$C31,UncollectibleLookup,2,FALSE),$C31=VLOOKUP($A31&amp;"."&amp;$C31,UncollectibleLookup,4,FALSE)),0,'Corrected With Uncollectible'!DG31-'Module C Initial'!DG31),'Corrected With Uncollectible'!DG31-'Module C Initial'!DG31)</f>
        <v>-968.44999999999709</v>
      </c>
      <c r="P31" s="31">
        <f ca="1">IFERROR(IF(AND($A31=VLOOKUP($A31&amp;"."&amp;$C31,UncollectibleLookup,2,FALSE),$C31=VLOOKUP($A31&amp;"."&amp;$C31,UncollectibleLookup,4,FALSE)),0,'Corrected With Uncollectible'!DH31-'Module C Initial'!DH31),'Corrected With Uncollectible'!DH31-'Module C Initial'!DH31)</f>
        <v>-395.36000000000422</v>
      </c>
      <c r="Q31" s="32">
        <f ca="1">IFERROR(IF(AND($A31=VLOOKUP($A31&amp;"."&amp;$C31,UncollectibleLookup,2,FALSE),$C31=VLOOKUP($A31&amp;"."&amp;$C31,UncollectibleLookup,4,FALSE)),0,'Corrected With Uncollectible'!DI31-'Module C Initial'!DI31),'Corrected With Uncollectible'!DI31-'Module C Initial'!DI31)</f>
        <v>0</v>
      </c>
      <c r="R31" s="32">
        <f ca="1">IFERROR(IF(AND($A31=VLOOKUP($A31&amp;"."&amp;$C31,UncollectibleLookup,2,FALSE),$C31=VLOOKUP($A31&amp;"."&amp;$C31,UncollectibleLookup,4,FALSE)),0,'Corrected With Uncollectible'!DJ31-'Module C Initial'!DJ31),'Corrected With Uncollectible'!DJ31-'Module C Initial'!DJ31)</f>
        <v>0</v>
      </c>
      <c r="S31" s="32">
        <f ca="1">IFERROR(IF(AND($A31=VLOOKUP($A31&amp;"."&amp;$C31,UncollectibleLookup,2,FALSE),$C31=VLOOKUP($A31&amp;"."&amp;$C31,UncollectibleLookup,4,FALSE)),0,'Corrected With Uncollectible'!DK31-'Module C Initial'!DK31),'Corrected With Uncollectible'!DK31-'Module C Initial'!DK31)</f>
        <v>0</v>
      </c>
      <c r="T31" s="32">
        <f ca="1">IFERROR(IF(AND($A31=VLOOKUP($A31&amp;"."&amp;$C31,UncollectibleLookup,2,FALSE),$C31=VLOOKUP($A31&amp;"."&amp;$C31,UncollectibleLookup,4,FALSE)),0,'Corrected With Uncollectible'!DL31-'Module C Initial'!DL31),'Corrected With Uncollectible'!DL31-'Module C Initial'!DL31)</f>
        <v>0</v>
      </c>
      <c r="U31" s="32">
        <f ca="1">IFERROR(IF(AND($A31=VLOOKUP($A31&amp;"."&amp;$C31,UncollectibleLookup,2,FALSE),$C31=VLOOKUP($A31&amp;"."&amp;$C31,UncollectibleLookup,4,FALSE)),0,'Corrected With Uncollectible'!DM31-'Module C Initial'!DM31),'Corrected With Uncollectible'!DM31-'Module C Initial'!DM31)</f>
        <v>0</v>
      </c>
      <c r="V31" s="32">
        <f ca="1">IFERROR(IF(AND($A31=VLOOKUP($A31&amp;"."&amp;$C31,UncollectibleLookup,2,FALSE),$C31=VLOOKUP($A31&amp;"."&amp;$C31,UncollectibleLookup,4,FALSE)),0,'Corrected With Uncollectible'!DN31-'Module C Initial'!DN31),'Corrected With Uncollectible'!DN31-'Module C Initial'!DN31)</f>
        <v>0</v>
      </c>
      <c r="W31" s="32">
        <f ca="1">IFERROR(IF(AND($A31=VLOOKUP($A31&amp;"."&amp;$C31,UncollectibleLookup,2,FALSE),$C31=VLOOKUP($A31&amp;"."&amp;$C31,UncollectibleLookup,4,FALSE)),0,'Corrected With Uncollectible'!DO31-'Module C Initial'!DO31),'Corrected With Uncollectible'!DO31-'Module C Initial'!DO31)</f>
        <v>0</v>
      </c>
      <c r="X31" s="32">
        <f ca="1">IFERROR(IF(AND($A31=VLOOKUP($A31&amp;"."&amp;$C31,UncollectibleLookup,2,FALSE),$C31=VLOOKUP($A31&amp;"."&amp;$C31,UncollectibleLookup,4,FALSE)),0,'Corrected With Uncollectible'!DP31-'Module C Initial'!DP31),'Corrected With Uncollectible'!DP31-'Module C Initial'!DP31)</f>
        <v>-247.67000000000007</v>
      </c>
      <c r="Y31" s="32">
        <f ca="1">IFERROR(IF(AND($A31=VLOOKUP($A31&amp;"."&amp;$C31,UncollectibleLookup,2,FALSE),$C31=VLOOKUP($A31&amp;"."&amp;$C31,UncollectibleLookup,4,FALSE)),0,'Corrected With Uncollectible'!DQ31-'Module C Initial'!DQ31),'Corrected With Uncollectible'!DQ31-'Module C Initial'!DQ31)</f>
        <v>-67.769999999999982</v>
      </c>
      <c r="Z31" s="32">
        <f ca="1">IFERROR(IF(AND($A31=VLOOKUP($A31&amp;"."&amp;$C31,UncollectibleLookup,2,FALSE),$C31=VLOOKUP($A31&amp;"."&amp;$C31,UncollectibleLookup,4,FALSE)),0,'Corrected With Uncollectible'!DR31-'Module C Initial'!DR31),'Corrected With Uncollectible'!DR31-'Module C Initial'!DR31)</f>
        <v>-66.2800000000002</v>
      </c>
      <c r="AA31" s="32">
        <f ca="1">IFERROR(IF(AND($A31=VLOOKUP($A31&amp;"."&amp;$C31,UncollectibleLookup,2,FALSE),$C31=VLOOKUP($A31&amp;"."&amp;$C31,UncollectibleLookup,4,FALSE)),0,'Corrected With Uncollectible'!DS31-'Module C Initial'!DS31),'Corrected With Uncollectible'!DS31-'Module C Initial'!DS31)</f>
        <v>-48.420000000000073</v>
      </c>
      <c r="AB31" s="32">
        <f ca="1">IFERROR(IF(AND($A31=VLOOKUP($A31&amp;"."&amp;$C31,UncollectibleLookup,2,FALSE),$C31=VLOOKUP($A31&amp;"."&amp;$C31,UncollectibleLookup,4,FALSE)),0,'Corrected With Uncollectible'!DT31-'Module C Initial'!DT31),'Corrected With Uncollectible'!DT31-'Module C Initial'!DT31)</f>
        <v>-19.769999999999982</v>
      </c>
      <c r="AC31" s="31">
        <f ca="1">IFERROR(IF(AND($A31=VLOOKUP($A31&amp;"."&amp;$C31,UncollectibleLookup,2,FALSE),$C31=VLOOKUP($A31&amp;"."&amp;$C31,UncollectibleLookup,4,FALSE)),0,'Corrected With Uncollectible'!DU31-'Module C Initial'!DU31),'Corrected With Uncollectible'!DU31-'Module C Initial'!DU31)</f>
        <v>0</v>
      </c>
      <c r="AD31" s="31">
        <f ca="1">IFERROR(IF(AND($A31=VLOOKUP($A31&amp;"."&amp;$C31,UncollectibleLookup,2,FALSE),$C31=VLOOKUP($A31&amp;"."&amp;$C31,UncollectibleLookup,4,FALSE)),0,'Corrected With Uncollectible'!DV31-'Module C Initial'!DV31),'Corrected With Uncollectible'!DV31-'Module C Initial'!DV31)</f>
        <v>0</v>
      </c>
      <c r="AE31" s="31">
        <f ca="1">IFERROR(IF(AND($A31=VLOOKUP($A31&amp;"."&amp;$C31,UncollectibleLookup,2,FALSE),$C31=VLOOKUP($A31&amp;"."&amp;$C31,UncollectibleLookup,4,FALSE)),0,'Corrected With Uncollectible'!DW31-'Module C Initial'!DW31),'Corrected With Uncollectible'!DW31-'Module C Initial'!DW31)</f>
        <v>0</v>
      </c>
      <c r="AF31" s="31">
        <f ca="1">IFERROR(IF(AND($A31=VLOOKUP($A31&amp;"."&amp;$C31,UncollectibleLookup,2,FALSE),$C31=VLOOKUP($A31&amp;"."&amp;$C31,UncollectibleLookup,4,FALSE)),0,'Corrected With Uncollectible'!DX31-'Module C Initial'!DX31),'Corrected With Uncollectible'!DX31-'Module C Initial'!DX31)</f>
        <v>0</v>
      </c>
      <c r="AG31" s="31">
        <f ca="1">IFERROR(IF(AND($A31=VLOOKUP($A31&amp;"."&amp;$C31,UncollectibleLookup,2,FALSE),$C31=VLOOKUP($A31&amp;"."&amp;$C31,UncollectibleLookup,4,FALSE)),0,'Corrected With Uncollectible'!DY31-'Module C Initial'!DY31),'Corrected With Uncollectible'!DY31-'Module C Initial'!DY31)</f>
        <v>0</v>
      </c>
      <c r="AH31" s="31">
        <f ca="1">IFERROR(IF(AND($A31=VLOOKUP($A31&amp;"."&amp;$C31,UncollectibleLookup,2,FALSE),$C31=VLOOKUP($A31&amp;"."&amp;$C31,UncollectibleLookup,4,FALSE)),0,'Corrected With Uncollectible'!DZ31-'Module C Initial'!DZ31),'Corrected With Uncollectible'!DZ31-'Module C Initial'!DZ31)</f>
        <v>0</v>
      </c>
      <c r="AI31" s="31">
        <f ca="1">IFERROR(IF(AND($A31=VLOOKUP($A31&amp;"."&amp;$C31,UncollectibleLookup,2,FALSE),$C31=VLOOKUP($A31&amp;"."&amp;$C31,UncollectibleLookup,4,FALSE)),0,'Corrected With Uncollectible'!EA31-'Module C Initial'!EA31),'Corrected With Uncollectible'!EA31-'Module C Initial'!EA31)</f>
        <v>0</v>
      </c>
      <c r="AJ31" s="31">
        <f ca="1">IFERROR(IF(AND($A31=VLOOKUP($A31&amp;"."&amp;$C31,UncollectibleLookup,2,FALSE),$C31=VLOOKUP($A31&amp;"."&amp;$C31,UncollectibleLookup,4,FALSE)),0,'Corrected With Uncollectible'!EB31-'Module C Initial'!EB31),'Corrected With Uncollectible'!EB31-'Module C Initial'!EB31)</f>
        <v>-1957.6000000000058</v>
      </c>
      <c r="AK31" s="31">
        <f ca="1">IFERROR(IF(AND($A31=VLOOKUP($A31&amp;"."&amp;$C31,UncollectibleLookup,2,FALSE),$C31=VLOOKUP($A31&amp;"."&amp;$C31,UncollectibleLookup,4,FALSE)),0,'Corrected With Uncollectible'!EC31-'Module C Initial'!EC31),'Corrected With Uncollectible'!EC31-'Module C Initial'!EC31)</f>
        <v>-528.47000000000116</v>
      </c>
      <c r="AL31" s="31">
        <f ca="1">IFERROR(IF(AND($A31=VLOOKUP($A31&amp;"."&amp;$C31,UncollectibleLookup,2,FALSE),$C31=VLOOKUP($A31&amp;"."&amp;$C31,UncollectibleLookup,4,FALSE)),0,'Corrected With Uncollectible'!ED31-'Module C Initial'!ED31),'Corrected With Uncollectible'!ED31-'Module C Initial'!ED31)</f>
        <v>-509.97999999999956</v>
      </c>
      <c r="AM31" s="31">
        <f ca="1">IFERROR(IF(AND($A31=VLOOKUP($A31&amp;"."&amp;$C31,UncollectibleLookup,2,FALSE),$C31=VLOOKUP($A31&amp;"."&amp;$C31,UncollectibleLookup,4,FALSE)),0,'Corrected With Uncollectible'!EE31-'Module C Initial'!EE31),'Corrected With Uncollectible'!EE31-'Module C Initial'!EE31)</f>
        <v>-367.46999999999753</v>
      </c>
      <c r="AN31" s="31">
        <f ca="1">IFERROR(IF(AND($A31=VLOOKUP($A31&amp;"."&amp;$C31,UncollectibleLookup,2,FALSE),$C31=VLOOKUP($A31&amp;"."&amp;$C31,UncollectibleLookup,4,FALSE)),0,'Corrected With Uncollectible'!EF31-'Module C Initial'!EF31),'Corrected With Uncollectible'!EF31-'Module C Initial'!EF31)</f>
        <v>-147.99000000000069</v>
      </c>
      <c r="AO31" s="32">
        <f t="shared" ca="1" si="7"/>
        <v>0</v>
      </c>
      <c r="AP31" s="32">
        <f t="shared" ca="1" si="7"/>
        <v>0</v>
      </c>
      <c r="AQ31" s="32">
        <f t="shared" ca="1" si="7"/>
        <v>0</v>
      </c>
      <c r="AR31" s="32">
        <f t="shared" ca="1" si="7"/>
        <v>0</v>
      </c>
      <c r="AS31" s="32">
        <f t="shared" ca="1" si="7"/>
        <v>0</v>
      </c>
      <c r="AT31" s="32">
        <f t="shared" ca="1" si="7"/>
        <v>0</v>
      </c>
      <c r="AU31" s="32">
        <f t="shared" ca="1" si="7"/>
        <v>0</v>
      </c>
      <c r="AV31" s="32">
        <f t="shared" ca="1" si="7"/>
        <v>-7158.7200000000175</v>
      </c>
      <c r="AW31" s="32">
        <f t="shared" ca="1" si="7"/>
        <v>-1951.6700000000087</v>
      </c>
      <c r="AX31" s="32">
        <f t="shared" ca="1" si="7"/>
        <v>-1901.7400000000102</v>
      </c>
      <c r="AY31" s="32">
        <f t="shared" ca="1" si="7"/>
        <v>-1384.3399999999947</v>
      </c>
      <c r="AZ31" s="32">
        <f t="shared" ca="1" si="7"/>
        <v>-563.12000000000489</v>
      </c>
      <c r="BA31" s="55">
        <f t="shared" ca="1" si="8"/>
        <v>0</v>
      </c>
      <c r="BB31" s="55">
        <f t="shared" ca="1" si="8"/>
        <v>0</v>
      </c>
      <c r="BC31" s="55">
        <f t="shared" ca="1" si="8"/>
        <v>0</v>
      </c>
      <c r="BD31" s="55">
        <f t="shared" ca="1" si="8"/>
        <v>0</v>
      </c>
      <c r="BE31" s="55">
        <f t="shared" ca="1" si="8"/>
        <v>0</v>
      </c>
      <c r="BF31" s="55">
        <f t="shared" ca="1" si="8"/>
        <v>0</v>
      </c>
      <c r="BG31" s="55">
        <f t="shared" ca="1" si="8"/>
        <v>0</v>
      </c>
      <c r="BH31" s="55">
        <f t="shared" ca="1" si="8"/>
        <v>-58.02</v>
      </c>
      <c r="BI31" s="55">
        <f t="shared" ca="1" si="8"/>
        <v>-15.88</v>
      </c>
      <c r="BJ31" s="55">
        <f t="shared" ca="1" si="8"/>
        <v>-15.52</v>
      </c>
      <c r="BK31" s="55">
        <f t="shared" ca="1" si="8"/>
        <v>-11.34</v>
      </c>
      <c r="BL31" s="55">
        <f t="shared" ca="1" si="8"/>
        <v>-4.63</v>
      </c>
      <c r="BM31" s="32">
        <f t="shared" ca="1" si="9"/>
        <v>0</v>
      </c>
      <c r="BN31" s="32">
        <f t="shared" ca="1" si="9"/>
        <v>0</v>
      </c>
      <c r="BO31" s="32">
        <f t="shared" ca="1" si="9"/>
        <v>0</v>
      </c>
      <c r="BP31" s="32">
        <f t="shared" ca="1" si="9"/>
        <v>0</v>
      </c>
      <c r="BQ31" s="32">
        <f t="shared" ca="1" si="9"/>
        <v>0</v>
      </c>
      <c r="BR31" s="32">
        <f t="shared" ca="1" si="9"/>
        <v>0</v>
      </c>
      <c r="BS31" s="32">
        <f t="shared" ca="1" si="9"/>
        <v>0</v>
      </c>
      <c r="BT31" s="32">
        <f t="shared" ca="1" si="9"/>
        <v>-7216.740000000018</v>
      </c>
      <c r="BU31" s="32">
        <f t="shared" ca="1" si="9"/>
        <v>-1967.5500000000088</v>
      </c>
      <c r="BV31" s="32">
        <f t="shared" ca="1" si="9"/>
        <v>-1917.2600000000102</v>
      </c>
      <c r="BW31" s="32">
        <f t="shared" ca="1" si="9"/>
        <v>-1395.6799999999946</v>
      </c>
      <c r="BX31" s="32">
        <f t="shared" ca="1" si="9"/>
        <v>-567.75000000000489</v>
      </c>
    </row>
    <row r="32" spans="1:76">
      <c r="A32" t="s">
        <v>538</v>
      </c>
      <c r="B32" s="1" t="s">
        <v>34</v>
      </c>
      <c r="C32" t="str">
        <f t="shared" ca="1" si="2"/>
        <v>CES1/CES2</v>
      </c>
      <c r="D32" t="str">
        <f t="shared" ca="1" si="3"/>
        <v>Calgary Energy Centre</v>
      </c>
      <c r="E32" s="31">
        <f ca="1">IFERROR(IF(AND($A32=VLOOKUP($A32&amp;"."&amp;$C32,UncollectibleLookup,2,FALSE),$C32=VLOOKUP($A32&amp;"."&amp;$C32,UncollectibleLookup,4,FALSE)),0,'Corrected With Uncollectible'!CW32-'Module C Initial'!CW32),'Corrected With Uncollectible'!CW32-'Module C Initial'!CW32)</f>
        <v>-3006.4100000000035</v>
      </c>
      <c r="F32" s="31">
        <f ca="1">IFERROR(IF(AND($A32=VLOOKUP($A32&amp;"."&amp;$C32,UncollectibleLookup,2,FALSE),$C32=VLOOKUP($A32&amp;"."&amp;$C32,UncollectibleLookup,4,FALSE)),0,'Corrected With Uncollectible'!CX32-'Module C Initial'!CX32),'Corrected With Uncollectible'!CX32-'Module C Initial'!CX32)</f>
        <v>-1686.9200000000128</v>
      </c>
      <c r="G32" s="31">
        <f ca="1">IFERROR(IF(AND($A32=VLOOKUP($A32&amp;"."&amp;$C32,UncollectibleLookup,2,FALSE),$C32=VLOOKUP($A32&amp;"."&amp;$C32,UncollectibleLookup,4,FALSE)),0,'Corrected With Uncollectible'!CY32-'Module C Initial'!CY32),'Corrected With Uncollectible'!CY32-'Module C Initial'!CY32)</f>
        <v>-1828.2700000000041</v>
      </c>
      <c r="H32" s="31">
        <f ca="1">IFERROR(IF(AND($A32=VLOOKUP($A32&amp;"."&amp;$C32,UncollectibleLookup,2,FALSE),$C32=VLOOKUP($A32&amp;"."&amp;$C32,UncollectibleLookup,4,FALSE)),0,'Corrected With Uncollectible'!CZ32-'Module C Initial'!CZ32),'Corrected With Uncollectible'!CZ32-'Module C Initial'!CZ32)</f>
        <v>-1038.5999999999985</v>
      </c>
      <c r="I32" s="31">
        <f ca="1">IFERROR(IF(AND($A32=VLOOKUP($A32&amp;"."&amp;$C32,UncollectibleLookup,2,FALSE),$C32=VLOOKUP($A32&amp;"."&amp;$C32,UncollectibleLookup,4,FALSE)),0,'Corrected With Uncollectible'!DA32-'Module C Initial'!DA32),'Corrected With Uncollectible'!DA32-'Module C Initial'!DA32)</f>
        <v>-1035.5900000000038</v>
      </c>
      <c r="J32" s="31">
        <f ca="1">IFERROR(IF(AND($A32=VLOOKUP($A32&amp;"."&amp;$C32,UncollectibleLookup,2,FALSE),$C32=VLOOKUP($A32&amp;"."&amp;$C32,UncollectibleLookup,4,FALSE)),0,'Corrected With Uncollectible'!DB32-'Module C Initial'!DB32),'Corrected With Uncollectible'!DB32-'Module C Initial'!DB32)</f>
        <v>-1626.25</v>
      </c>
      <c r="K32" s="31">
        <f ca="1">IFERROR(IF(AND($A32=VLOOKUP($A32&amp;"."&amp;$C32,UncollectibleLookup,2,FALSE),$C32=VLOOKUP($A32&amp;"."&amp;$C32,UncollectibleLookup,4,FALSE)),0,'Corrected With Uncollectible'!DC32-'Module C Initial'!DC32),'Corrected With Uncollectible'!DC32-'Module C Initial'!DC32)</f>
        <v>-13143.910000000033</v>
      </c>
      <c r="L32" s="31">
        <f ca="1">IFERROR(IF(AND($A32=VLOOKUP($A32&amp;"."&amp;$C32,UncollectibleLookup,2,FALSE),$C32=VLOOKUP($A32&amp;"."&amp;$C32,UncollectibleLookup,4,FALSE)),0,'Corrected With Uncollectible'!DD32-'Module C Initial'!DD32),'Corrected With Uncollectible'!DD32-'Module C Initial'!DD32)</f>
        <v>0</v>
      </c>
      <c r="M32" s="31">
        <f ca="1">IFERROR(IF(AND($A32=VLOOKUP($A32&amp;"."&amp;$C32,UncollectibleLookup,2,FALSE),$C32=VLOOKUP($A32&amp;"."&amp;$C32,UncollectibleLookup,4,FALSE)),0,'Corrected With Uncollectible'!DE32-'Module C Initial'!DE32),'Corrected With Uncollectible'!DE32-'Module C Initial'!DE32)</f>
        <v>0</v>
      </c>
      <c r="N32" s="31">
        <f ca="1">IFERROR(IF(AND($A32=VLOOKUP($A32&amp;"."&amp;$C32,UncollectibleLookup,2,FALSE),$C32=VLOOKUP($A32&amp;"."&amp;$C32,UncollectibleLookup,4,FALSE)),0,'Corrected With Uncollectible'!DF32-'Module C Initial'!DF32),'Corrected With Uncollectible'!DF32-'Module C Initial'!DF32)</f>
        <v>0</v>
      </c>
      <c r="O32" s="31">
        <f ca="1">IFERROR(IF(AND($A32=VLOOKUP($A32&amp;"."&amp;$C32,UncollectibleLookup,2,FALSE),$C32=VLOOKUP($A32&amp;"."&amp;$C32,UncollectibleLookup,4,FALSE)),0,'Corrected With Uncollectible'!DG32-'Module C Initial'!DG32),'Corrected With Uncollectible'!DG32-'Module C Initial'!DG32)</f>
        <v>0</v>
      </c>
      <c r="P32" s="31">
        <f ca="1">IFERROR(IF(AND($A32=VLOOKUP($A32&amp;"."&amp;$C32,UncollectibleLookup,2,FALSE),$C32=VLOOKUP($A32&amp;"."&amp;$C32,UncollectibleLookup,4,FALSE)),0,'Corrected With Uncollectible'!DH32-'Module C Initial'!DH32),'Corrected With Uncollectible'!DH32-'Module C Initial'!DH32)</f>
        <v>0</v>
      </c>
      <c r="Q32" s="32">
        <f ca="1">IFERROR(IF(AND($A32=VLOOKUP($A32&amp;"."&amp;$C32,UncollectibleLookup,2,FALSE),$C32=VLOOKUP($A32&amp;"."&amp;$C32,UncollectibleLookup,4,FALSE)),0,'Corrected With Uncollectible'!DI32-'Module C Initial'!DI32),'Corrected With Uncollectible'!DI32-'Module C Initial'!DI32)</f>
        <v>-150.31999999999971</v>
      </c>
      <c r="R32" s="32">
        <f ca="1">IFERROR(IF(AND($A32=VLOOKUP($A32&amp;"."&amp;$C32,UncollectibleLookup,2,FALSE),$C32=VLOOKUP($A32&amp;"."&amp;$C32,UncollectibleLookup,4,FALSE)),0,'Corrected With Uncollectible'!DJ32-'Module C Initial'!DJ32),'Corrected With Uncollectible'!DJ32-'Module C Initial'!DJ32)</f>
        <v>-84.340000000000146</v>
      </c>
      <c r="S32" s="32">
        <f ca="1">IFERROR(IF(AND($A32=VLOOKUP($A32&amp;"."&amp;$C32,UncollectibleLookup,2,FALSE),$C32=VLOOKUP($A32&amp;"."&amp;$C32,UncollectibleLookup,4,FALSE)),0,'Corrected With Uncollectible'!DK32-'Module C Initial'!DK32),'Corrected With Uncollectible'!DK32-'Module C Initial'!DK32)</f>
        <v>-91.409999999999854</v>
      </c>
      <c r="T32" s="32">
        <f ca="1">IFERROR(IF(AND($A32=VLOOKUP($A32&amp;"."&amp;$C32,UncollectibleLookup,2,FALSE),$C32=VLOOKUP($A32&amp;"."&amp;$C32,UncollectibleLookup,4,FALSE)),0,'Corrected With Uncollectible'!DL32-'Module C Initial'!DL32),'Corrected With Uncollectible'!DL32-'Module C Initial'!DL32)</f>
        <v>-51.929999999999836</v>
      </c>
      <c r="U32" s="32">
        <f ca="1">IFERROR(IF(AND($A32=VLOOKUP($A32&amp;"."&amp;$C32,UncollectibleLookup,2,FALSE),$C32=VLOOKUP($A32&amp;"."&amp;$C32,UncollectibleLookup,4,FALSE)),0,'Corrected With Uncollectible'!DM32-'Module C Initial'!DM32),'Corrected With Uncollectible'!DM32-'Module C Initial'!DM32)</f>
        <v>-51.7800000000002</v>
      </c>
      <c r="V32" s="32">
        <f ca="1">IFERROR(IF(AND($A32=VLOOKUP($A32&amp;"."&amp;$C32,UncollectibleLookup,2,FALSE),$C32=VLOOKUP($A32&amp;"."&amp;$C32,UncollectibleLookup,4,FALSE)),0,'Corrected With Uncollectible'!DN32-'Module C Initial'!DN32),'Corrected With Uncollectible'!DN32-'Module C Initial'!DN32)</f>
        <v>-81.3100000000004</v>
      </c>
      <c r="W32" s="32">
        <f ca="1">IFERROR(IF(AND($A32=VLOOKUP($A32&amp;"."&amp;$C32,UncollectibleLookup,2,FALSE),$C32=VLOOKUP($A32&amp;"."&amp;$C32,UncollectibleLookup,4,FALSE)),0,'Corrected With Uncollectible'!DO32-'Module C Initial'!DO32),'Corrected With Uncollectible'!DO32-'Module C Initial'!DO32)</f>
        <v>-657.19000000000233</v>
      </c>
      <c r="X32" s="32">
        <f ca="1">IFERROR(IF(AND($A32=VLOOKUP($A32&amp;"."&amp;$C32,UncollectibleLookup,2,FALSE),$C32=VLOOKUP($A32&amp;"."&amp;$C32,UncollectibleLookup,4,FALSE)),0,'Corrected With Uncollectible'!DP32-'Module C Initial'!DP32),'Corrected With Uncollectible'!DP32-'Module C Initial'!DP32)</f>
        <v>0</v>
      </c>
      <c r="Y32" s="32">
        <f ca="1">IFERROR(IF(AND($A32=VLOOKUP($A32&amp;"."&amp;$C32,UncollectibleLookup,2,FALSE),$C32=VLOOKUP($A32&amp;"."&amp;$C32,UncollectibleLookup,4,FALSE)),0,'Corrected With Uncollectible'!DQ32-'Module C Initial'!DQ32),'Corrected With Uncollectible'!DQ32-'Module C Initial'!DQ32)</f>
        <v>0</v>
      </c>
      <c r="Z32" s="32">
        <f ca="1">IFERROR(IF(AND($A32=VLOOKUP($A32&amp;"."&amp;$C32,UncollectibleLookup,2,FALSE),$C32=VLOOKUP($A32&amp;"."&amp;$C32,UncollectibleLookup,4,FALSE)),0,'Corrected With Uncollectible'!DR32-'Module C Initial'!DR32),'Corrected With Uncollectible'!DR32-'Module C Initial'!DR32)</f>
        <v>0</v>
      </c>
      <c r="AA32" s="32">
        <f ca="1">IFERROR(IF(AND($A32=VLOOKUP($A32&amp;"."&amp;$C32,UncollectibleLookup,2,FALSE),$C32=VLOOKUP($A32&amp;"."&amp;$C32,UncollectibleLookup,4,FALSE)),0,'Corrected With Uncollectible'!DS32-'Module C Initial'!DS32),'Corrected With Uncollectible'!DS32-'Module C Initial'!DS32)</f>
        <v>0</v>
      </c>
      <c r="AB32" s="32">
        <f ca="1">IFERROR(IF(AND($A32=VLOOKUP($A32&amp;"."&amp;$C32,UncollectibleLookup,2,FALSE),$C32=VLOOKUP($A32&amp;"."&amp;$C32,UncollectibleLookup,4,FALSE)),0,'Corrected With Uncollectible'!DT32-'Module C Initial'!DT32),'Corrected With Uncollectible'!DT32-'Module C Initial'!DT32)</f>
        <v>0</v>
      </c>
      <c r="AC32" s="31">
        <f ca="1">IFERROR(IF(AND($A32=VLOOKUP($A32&amp;"."&amp;$C32,UncollectibleLookup,2,FALSE),$C32=VLOOKUP($A32&amp;"."&amp;$C32,UncollectibleLookup,4,FALSE)),0,'Corrected With Uncollectible'!DU32-'Module C Initial'!DU32),'Corrected With Uncollectible'!DU32-'Module C Initial'!DU32)</f>
        <v>-1293.5399999999936</v>
      </c>
      <c r="AD32" s="31">
        <f ca="1">IFERROR(IF(AND($A32=VLOOKUP($A32&amp;"."&amp;$C32,UncollectibleLookup,2,FALSE),$C32=VLOOKUP($A32&amp;"."&amp;$C32,UncollectibleLookup,4,FALSE)),0,'Corrected With Uncollectible'!DV32-'Module C Initial'!DV32),'Corrected With Uncollectible'!DV32-'Module C Initial'!DV32)</f>
        <v>-717.21999999999389</v>
      </c>
      <c r="AE32" s="31">
        <f ca="1">IFERROR(IF(AND($A32=VLOOKUP($A32&amp;"."&amp;$C32,UncollectibleLookup,2,FALSE),$C32=VLOOKUP($A32&amp;"."&amp;$C32,UncollectibleLookup,4,FALSE)),0,'Corrected With Uncollectible'!DW32-'Module C Initial'!DW32),'Corrected With Uncollectible'!DW32-'Module C Initial'!DW32)</f>
        <v>-768.90000000000146</v>
      </c>
      <c r="AF32" s="31">
        <f ca="1">IFERROR(IF(AND($A32=VLOOKUP($A32&amp;"."&amp;$C32,UncollectibleLookup,2,FALSE),$C32=VLOOKUP($A32&amp;"."&amp;$C32,UncollectibleLookup,4,FALSE)),0,'Corrected With Uncollectible'!DX32-'Module C Initial'!DX32),'Corrected With Uncollectible'!DX32-'Module C Initial'!DX32)</f>
        <v>-431.5</v>
      </c>
      <c r="AG32" s="31">
        <f ca="1">IFERROR(IF(AND($A32=VLOOKUP($A32&amp;"."&amp;$C32,UncollectibleLookup,2,FALSE),$C32=VLOOKUP($A32&amp;"."&amp;$C32,UncollectibleLookup,4,FALSE)),0,'Corrected With Uncollectible'!DY32-'Module C Initial'!DY32),'Corrected With Uncollectible'!DY32-'Module C Initial'!DY32)</f>
        <v>-425.15000000000146</v>
      </c>
      <c r="AH32" s="31">
        <f ca="1">IFERROR(IF(AND($A32=VLOOKUP($A32&amp;"."&amp;$C32,UncollectibleLookup,2,FALSE),$C32=VLOOKUP($A32&amp;"."&amp;$C32,UncollectibleLookup,4,FALSE)),0,'Corrected With Uncollectible'!DZ32-'Module C Initial'!DZ32),'Corrected With Uncollectible'!DZ32-'Module C Initial'!DZ32)</f>
        <v>-659.34000000000378</v>
      </c>
      <c r="AI32" s="31">
        <f ca="1">IFERROR(IF(AND($A32=VLOOKUP($A32&amp;"."&amp;$C32,UncollectibleLookup,2,FALSE),$C32=VLOOKUP($A32&amp;"."&amp;$C32,UncollectibleLookup,4,FALSE)),0,'Corrected With Uncollectible'!EA32-'Module C Initial'!EA32),'Corrected With Uncollectible'!EA32-'Module C Initial'!EA32)</f>
        <v>-5264.2299999999814</v>
      </c>
      <c r="AJ32" s="31">
        <f ca="1">IFERROR(IF(AND($A32=VLOOKUP($A32&amp;"."&amp;$C32,UncollectibleLookup,2,FALSE),$C32=VLOOKUP($A32&amp;"."&amp;$C32,UncollectibleLookup,4,FALSE)),0,'Corrected With Uncollectible'!EB32-'Module C Initial'!EB32),'Corrected With Uncollectible'!EB32-'Module C Initial'!EB32)</f>
        <v>0</v>
      </c>
      <c r="AK32" s="31">
        <f ca="1">IFERROR(IF(AND($A32=VLOOKUP($A32&amp;"."&amp;$C32,UncollectibleLookup,2,FALSE),$C32=VLOOKUP($A32&amp;"."&amp;$C32,UncollectibleLookup,4,FALSE)),0,'Corrected With Uncollectible'!EC32-'Module C Initial'!EC32),'Corrected With Uncollectible'!EC32-'Module C Initial'!EC32)</f>
        <v>0</v>
      </c>
      <c r="AL32" s="31">
        <f ca="1">IFERROR(IF(AND($A32=VLOOKUP($A32&amp;"."&amp;$C32,UncollectibleLookup,2,FALSE),$C32=VLOOKUP($A32&amp;"."&amp;$C32,UncollectibleLookup,4,FALSE)),0,'Corrected With Uncollectible'!ED32-'Module C Initial'!ED32),'Corrected With Uncollectible'!ED32-'Module C Initial'!ED32)</f>
        <v>0</v>
      </c>
      <c r="AM32" s="31">
        <f ca="1">IFERROR(IF(AND($A32=VLOOKUP($A32&amp;"."&amp;$C32,UncollectibleLookup,2,FALSE),$C32=VLOOKUP($A32&amp;"."&amp;$C32,UncollectibleLookup,4,FALSE)),0,'Corrected With Uncollectible'!EE32-'Module C Initial'!EE32),'Corrected With Uncollectible'!EE32-'Module C Initial'!EE32)</f>
        <v>0</v>
      </c>
      <c r="AN32" s="31">
        <f ca="1">IFERROR(IF(AND($A32=VLOOKUP($A32&amp;"."&amp;$C32,UncollectibleLookup,2,FALSE),$C32=VLOOKUP($A32&amp;"."&amp;$C32,UncollectibleLookup,4,FALSE)),0,'Corrected With Uncollectible'!EF32-'Module C Initial'!EF32),'Corrected With Uncollectible'!EF32-'Module C Initial'!EF32)</f>
        <v>0</v>
      </c>
      <c r="AO32" s="32">
        <f t="shared" ca="1" si="7"/>
        <v>-4450.2699999999968</v>
      </c>
      <c r="AP32" s="32">
        <f t="shared" ca="1" si="7"/>
        <v>-2488.4800000000068</v>
      </c>
      <c r="AQ32" s="32">
        <f t="shared" ca="1" si="7"/>
        <v>-2688.5800000000054</v>
      </c>
      <c r="AR32" s="32">
        <f t="shared" ca="1" si="7"/>
        <v>-1522.0299999999984</v>
      </c>
      <c r="AS32" s="32">
        <f t="shared" ca="1" si="7"/>
        <v>-1512.5200000000054</v>
      </c>
      <c r="AT32" s="32">
        <f t="shared" ca="1" si="7"/>
        <v>-2366.9000000000042</v>
      </c>
      <c r="AU32" s="32">
        <f t="shared" ca="1" si="7"/>
        <v>-19065.330000000016</v>
      </c>
      <c r="AV32" s="32">
        <f t="shared" ca="1" si="7"/>
        <v>0</v>
      </c>
      <c r="AW32" s="32">
        <f t="shared" ca="1" si="7"/>
        <v>0</v>
      </c>
      <c r="AX32" s="32">
        <f t="shared" ca="1" si="7"/>
        <v>0</v>
      </c>
      <c r="AY32" s="32">
        <f t="shared" ca="1" si="7"/>
        <v>0</v>
      </c>
      <c r="AZ32" s="32">
        <f t="shared" ca="1" si="7"/>
        <v>0</v>
      </c>
      <c r="BA32" s="55">
        <f t="shared" ca="1" si="8"/>
        <v>-35.21</v>
      </c>
      <c r="BB32" s="55">
        <f t="shared" ca="1" si="8"/>
        <v>-19.760000000000002</v>
      </c>
      <c r="BC32" s="55">
        <f t="shared" ca="1" si="8"/>
        <v>-21.41</v>
      </c>
      <c r="BD32" s="55">
        <f t="shared" ca="1" si="8"/>
        <v>-12.16</v>
      </c>
      <c r="BE32" s="55">
        <f t="shared" ca="1" si="8"/>
        <v>-12.13</v>
      </c>
      <c r="BF32" s="55">
        <f t="shared" ca="1" si="8"/>
        <v>-19.05</v>
      </c>
      <c r="BG32" s="55">
        <f t="shared" ca="1" si="8"/>
        <v>-153.94</v>
      </c>
      <c r="BH32" s="55">
        <f t="shared" ca="1" si="8"/>
        <v>0</v>
      </c>
      <c r="BI32" s="55">
        <f t="shared" ca="1" si="8"/>
        <v>0</v>
      </c>
      <c r="BJ32" s="55">
        <f t="shared" ca="1" si="8"/>
        <v>0</v>
      </c>
      <c r="BK32" s="55">
        <f t="shared" ca="1" si="8"/>
        <v>0</v>
      </c>
      <c r="BL32" s="55">
        <f t="shared" ca="1" si="8"/>
        <v>0</v>
      </c>
      <c r="BM32" s="32">
        <f t="shared" ca="1" si="9"/>
        <v>-4485.4799999999968</v>
      </c>
      <c r="BN32" s="32">
        <f t="shared" ca="1" si="9"/>
        <v>-2508.2400000000071</v>
      </c>
      <c r="BO32" s="32">
        <f t="shared" ca="1" si="9"/>
        <v>-2709.9900000000052</v>
      </c>
      <c r="BP32" s="32">
        <f t="shared" ca="1" si="9"/>
        <v>-1534.1899999999985</v>
      </c>
      <c r="BQ32" s="32">
        <f t="shared" ca="1" si="9"/>
        <v>-1524.6500000000055</v>
      </c>
      <c r="BR32" s="32">
        <f t="shared" ca="1" si="9"/>
        <v>-2385.9500000000044</v>
      </c>
      <c r="BS32" s="32">
        <f t="shared" ca="1" si="9"/>
        <v>-19219.270000000015</v>
      </c>
      <c r="BT32" s="32">
        <f t="shared" ca="1" si="9"/>
        <v>0</v>
      </c>
      <c r="BU32" s="32">
        <f t="shared" ca="1" si="9"/>
        <v>0</v>
      </c>
      <c r="BV32" s="32">
        <f t="shared" ca="1" si="9"/>
        <v>0</v>
      </c>
      <c r="BW32" s="32">
        <f t="shared" ca="1" si="9"/>
        <v>0</v>
      </c>
      <c r="BX32" s="32">
        <f t="shared" ca="1" si="9"/>
        <v>0</v>
      </c>
    </row>
    <row r="33" spans="1:76">
      <c r="A33" t="s">
        <v>426</v>
      </c>
      <c r="B33" s="1" t="s">
        <v>35</v>
      </c>
      <c r="C33" t="str">
        <f t="shared" ca="1" si="2"/>
        <v>CES1/CES2</v>
      </c>
      <c r="D33" t="str">
        <f t="shared" ca="1" si="3"/>
        <v>Calgary Energy Centre</v>
      </c>
      <c r="E33" s="31">
        <f ca="1">IFERROR(IF(AND($A33=VLOOKUP($A33&amp;"."&amp;$C33,UncollectibleLookup,2,FALSE),$C33=VLOOKUP($A33&amp;"."&amp;$C33,UncollectibleLookup,4,FALSE)),0,'Corrected With Uncollectible'!CW33-'Module C Initial'!CW33),'Corrected With Uncollectible'!CW33-'Module C Initial'!CW33)</f>
        <v>0</v>
      </c>
      <c r="F33" s="31">
        <f ca="1">IFERROR(IF(AND($A33=VLOOKUP($A33&amp;"."&amp;$C33,UncollectibleLookup,2,FALSE),$C33=VLOOKUP($A33&amp;"."&amp;$C33,UncollectibleLookup,4,FALSE)),0,'Corrected With Uncollectible'!CX33-'Module C Initial'!CX33),'Corrected With Uncollectible'!CX33-'Module C Initial'!CX33)</f>
        <v>0</v>
      </c>
      <c r="G33" s="31">
        <f ca="1">IFERROR(IF(AND($A33=VLOOKUP($A33&amp;"."&amp;$C33,UncollectibleLookup,2,FALSE),$C33=VLOOKUP($A33&amp;"."&amp;$C33,UncollectibleLookup,4,FALSE)),0,'Corrected With Uncollectible'!CY33-'Module C Initial'!CY33),'Corrected With Uncollectible'!CY33-'Module C Initial'!CY33)</f>
        <v>0</v>
      </c>
      <c r="H33" s="31">
        <f ca="1">IFERROR(IF(AND($A33=VLOOKUP($A33&amp;"."&amp;$C33,UncollectibleLookup,2,FALSE),$C33=VLOOKUP($A33&amp;"."&amp;$C33,UncollectibleLookup,4,FALSE)),0,'Corrected With Uncollectible'!CZ33-'Module C Initial'!CZ33),'Corrected With Uncollectible'!CZ33-'Module C Initial'!CZ33)</f>
        <v>0</v>
      </c>
      <c r="I33" s="31">
        <f ca="1">IFERROR(IF(AND($A33=VLOOKUP($A33&amp;"."&amp;$C33,UncollectibleLookup,2,FALSE),$C33=VLOOKUP($A33&amp;"."&amp;$C33,UncollectibleLookup,4,FALSE)),0,'Corrected With Uncollectible'!DA33-'Module C Initial'!DA33),'Corrected With Uncollectible'!DA33-'Module C Initial'!DA33)</f>
        <v>0</v>
      </c>
      <c r="J33" s="31">
        <f ca="1">IFERROR(IF(AND($A33=VLOOKUP($A33&amp;"."&amp;$C33,UncollectibleLookup,2,FALSE),$C33=VLOOKUP($A33&amp;"."&amp;$C33,UncollectibleLookup,4,FALSE)),0,'Corrected With Uncollectible'!DB33-'Module C Initial'!DB33),'Corrected With Uncollectible'!DB33-'Module C Initial'!DB33)</f>
        <v>0</v>
      </c>
      <c r="K33" s="31">
        <f ca="1">IFERROR(IF(AND($A33=VLOOKUP($A33&amp;"."&amp;$C33,UncollectibleLookup,2,FALSE),$C33=VLOOKUP($A33&amp;"."&amp;$C33,UncollectibleLookup,4,FALSE)),0,'Corrected With Uncollectible'!DC33-'Module C Initial'!DC33),'Corrected With Uncollectible'!DC33-'Module C Initial'!DC33)</f>
        <v>0</v>
      </c>
      <c r="L33" s="31">
        <f ca="1">IFERROR(IF(AND($A33=VLOOKUP($A33&amp;"."&amp;$C33,UncollectibleLookup,2,FALSE),$C33=VLOOKUP($A33&amp;"."&amp;$C33,UncollectibleLookup,4,FALSE)),0,'Corrected With Uncollectible'!DD33-'Module C Initial'!DD33),'Corrected With Uncollectible'!DD33-'Module C Initial'!DD33)</f>
        <v>-3303.0100000000093</v>
      </c>
      <c r="M33" s="31">
        <f ca="1">IFERROR(IF(AND($A33=VLOOKUP($A33&amp;"."&amp;$C33,UncollectibleLookup,2,FALSE),$C33=VLOOKUP($A33&amp;"."&amp;$C33,UncollectibleLookup,4,FALSE)),0,'Corrected With Uncollectible'!DE33-'Module C Initial'!DE33),'Corrected With Uncollectible'!DE33-'Module C Initial'!DE33)</f>
        <v>-854.94000000000233</v>
      </c>
      <c r="N33" s="31">
        <f ca="1">IFERROR(IF(AND($A33=VLOOKUP($A33&amp;"."&amp;$C33,UncollectibleLookup,2,FALSE),$C33=VLOOKUP($A33&amp;"."&amp;$C33,UncollectibleLookup,4,FALSE)),0,'Corrected With Uncollectible'!DF33-'Module C Initial'!DF33),'Corrected With Uncollectible'!DF33-'Module C Initial'!DF33)</f>
        <v>-844.61000000000058</v>
      </c>
      <c r="O33" s="31">
        <f ca="1">IFERROR(IF(AND($A33=VLOOKUP($A33&amp;"."&amp;$C33,UncollectibleLookup,2,FALSE),$C33=VLOOKUP($A33&amp;"."&amp;$C33,UncollectibleLookup,4,FALSE)),0,'Corrected With Uncollectible'!DG33-'Module C Initial'!DG33),'Corrected With Uncollectible'!DG33-'Module C Initial'!DG33)</f>
        <v>-577.02000000000407</v>
      </c>
      <c r="P33" s="31">
        <f ca="1">IFERROR(IF(AND($A33=VLOOKUP($A33&amp;"."&amp;$C33,UncollectibleLookup,2,FALSE),$C33=VLOOKUP($A33&amp;"."&amp;$C33,UncollectibleLookup,4,FALSE)),0,'Corrected With Uncollectible'!DH33-'Module C Initial'!DH33),'Corrected With Uncollectible'!DH33-'Module C Initial'!DH33)</f>
        <v>-218.79000000000087</v>
      </c>
      <c r="Q33" s="32">
        <f ca="1">IFERROR(IF(AND($A33=VLOOKUP($A33&amp;"."&amp;$C33,UncollectibleLookup,2,FALSE),$C33=VLOOKUP($A33&amp;"."&amp;$C33,UncollectibleLookup,4,FALSE)),0,'Corrected With Uncollectible'!DI33-'Module C Initial'!DI33),'Corrected With Uncollectible'!DI33-'Module C Initial'!DI33)</f>
        <v>0</v>
      </c>
      <c r="R33" s="32">
        <f ca="1">IFERROR(IF(AND($A33=VLOOKUP($A33&amp;"."&amp;$C33,UncollectibleLookup,2,FALSE),$C33=VLOOKUP($A33&amp;"."&amp;$C33,UncollectibleLookup,4,FALSE)),0,'Corrected With Uncollectible'!DJ33-'Module C Initial'!DJ33),'Corrected With Uncollectible'!DJ33-'Module C Initial'!DJ33)</f>
        <v>0</v>
      </c>
      <c r="S33" s="32">
        <f ca="1">IFERROR(IF(AND($A33=VLOOKUP($A33&amp;"."&amp;$C33,UncollectibleLookup,2,FALSE),$C33=VLOOKUP($A33&amp;"."&amp;$C33,UncollectibleLookup,4,FALSE)),0,'Corrected With Uncollectible'!DK33-'Module C Initial'!DK33),'Corrected With Uncollectible'!DK33-'Module C Initial'!DK33)</f>
        <v>0</v>
      </c>
      <c r="T33" s="32">
        <f ca="1">IFERROR(IF(AND($A33=VLOOKUP($A33&amp;"."&amp;$C33,UncollectibleLookup,2,FALSE),$C33=VLOOKUP($A33&amp;"."&amp;$C33,UncollectibleLookup,4,FALSE)),0,'Corrected With Uncollectible'!DL33-'Module C Initial'!DL33),'Corrected With Uncollectible'!DL33-'Module C Initial'!DL33)</f>
        <v>0</v>
      </c>
      <c r="U33" s="32">
        <f ca="1">IFERROR(IF(AND($A33=VLOOKUP($A33&amp;"."&amp;$C33,UncollectibleLookup,2,FALSE),$C33=VLOOKUP($A33&amp;"."&amp;$C33,UncollectibleLookup,4,FALSE)),0,'Corrected With Uncollectible'!DM33-'Module C Initial'!DM33),'Corrected With Uncollectible'!DM33-'Module C Initial'!DM33)</f>
        <v>0</v>
      </c>
      <c r="V33" s="32">
        <f ca="1">IFERROR(IF(AND($A33=VLOOKUP($A33&amp;"."&amp;$C33,UncollectibleLookup,2,FALSE),$C33=VLOOKUP($A33&amp;"."&amp;$C33,UncollectibleLookup,4,FALSE)),0,'Corrected With Uncollectible'!DN33-'Module C Initial'!DN33),'Corrected With Uncollectible'!DN33-'Module C Initial'!DN33)</f>
        <v>0</v>
      </c>
      <c r="W33" s="32">
        <f ca="1">IFERROR(IF(AND($A33=VLOOKUP($A33&amp;"."&amp;$C33,UncollectibleLookup,2,FALSE),$C33=VLOOKUP($A33&amp;"."&amp;$C33,UncollectibleLookup,4,FALSE)),0,'Corrected With Uncollectible'!DO33-'Module C Initial'!DO33),'Corrected With Uncollectible'!DO33-'Module C Initial'!DO33)</f>
        <v>0</v>
      </c>
      <c r="X33" s="32">
        <f ca="1">IFERROR(IF(AND($A33=VLOOKUP($A33&amp;"."&amp;$C33,UncollectibleLookup,2,FALSE),$C33=VLOOKUP($A33&amp;"."&amp;$C33,UncollectibleLookup,4,FALSE)),0,'Corrected With Uncollectible'!DP33-'Module C Initial'!DP33),'Corrected With Uncollectible'!DP33-'Module C Initial'!DP33)</f>
        <v>-165.14999999999964</v>
      </c>
      <c r="Y33" s="32">
        <f ca="1">IFERROR(IF(AND($A33=VLOOKUP($A33&amp;"."&amp;$C33,UncollectibleLookup,2,FALSE),$C33=VLOOKUP($A33&amp;"."&amp;$C33,UncollectibleLookup,4,FALSE)),0,'Corrected With Uncollectible'!DQ33-'Module C Initial'!DQ33),'Corrected With Uncollectible'!DQ33-'Module C Initial'!DQ33)</f>
        <v>-42.740000000000236</v>
      </c>
      <c r="Z33" s="32">
        <f ca="1">IFERROR(IF(AND($A33=VLOOKUP($A33&amp;"."&amp;$C33,UncollectibleLookup,2,FALSE),$C33=VLOOKUP($A33&amp;"."&amp;$C33,UncollectibleLookup,4,FALSE)),0,'Corrected With Uncollectible'!DR33-'Module C Initial'!DR33),'Corrected With Uncollectible'!DR33-'Module C Initial'!DR33)</f>
        <v>-42.230000000000018</v>
      </c>
      <c r="AA33" s="32">
        <f ca="1">IFERROR(IF(AND($A33=VLOOKUP($A33&amp;"."&amp;$C33,UncollectibleLookup,2,FALSE),$C33=VLOOKUP($A33&amp;"."&amp;$C33,UncollectibleLookup,4,FALSE)),0,'Corrected With Uncollectible'!DS33-'Module C Initial'!DS33),'Corrected With Uncollectible'!DS33-'Module C Initial'!DS33)</f>
        <v>-28.850000000000136</v>
      </c>
      <c r="AB33" s="32">
        <f ca="1">IFERROR(IF(AND($A33=VLOOKUP($A33&amp;"."&amp;$C33,UncollectibleLookup,2,FALSE),$C33=VLOOKUP($A33&amp;"."&amp;$C33,UncollectibleLookup,4,FALSE)),0,'Corrected With Uncollectible'!DT33-'Module C Initial'!DT33),'Corrected With Uncollectible'!DT33-'Module C Initial'!DT33)</f>
        <v>-10.940000000000055</v>
      </c>
      <c r="AC33" s="31">
        <f ca="1">IFERROR(IF(AND($A33=VLOOKUP($A33&amp;"."&amp;$C33,UncollectibleLookup,2,FALSE),$C33=VLOOKUP($A33&amp;"."&amp;$C33,UncollectibleLookup,4,FALSE)),0,'Corrected With Uncollectible'!DU33-'Module C Initial'!DU33),'Corrected With Uncollectible'!DU33-'Module C Initial'!DU33)</f>
        <v>0</v>
      </c>
      <c r="AD33" s="31">
        <f ca="1">IFERROR(IF(AND($A33=VLOOKUP($A33&amp;"."&amp;$C33,UncollectibleLookup,2,FALSE),$C33=VLOOKUP($A33&amp;"."&amp;$C33,UncollectibleLookup,4,FALSE)),0,'Corrected With Uncollectible'!DV33-'Module C Initial'!DV33),'Corrected With Uncollectible'!DV33-'Module C Initial'!DV33)</f>
        <v>0</v>
      </c>
      <c r="AE33" s="31">
        <f ca="1">IFERROR(IF(AND($A33=VLOOKUP($A33&amp;"."&amp;$C33,UncollectibleLookup,2,FALSE),$C33=VLOOKUP($A33&amp;"."&amp;$C33,UncollectibleLookup,4,FALSE)),0,'Corrected With Uncollectible'!DW33-'Module C Initial'!DW33),'Corrected With Uncollectible'!DW33-'Module C Initial'!DW33)</f>
        <v>0</v>
      </c>
      <c r="AF33" s="31">
        <f ca="1">IFERROR(IF(AND($A33=VLOOKUP($A33&amp;"."&amp;$C33,UncollectibleLookup,2,FALSE),$C33=VLOOKUP($A33&amp;"."&amp;$C33,UncollectibleLookup,4,FALSE)),0,'Corrected With Uncollectible'!DX33-'Module C Initial'!DX33),'Corrected With Uncollectible'!DX33-'Module C Initial'!DX33)</f>
        <v>0</v>
      </c>
      <c r="AG33" s="31">
        <f ca="1">IFERROR(IF(AND($A33=VLOOKUP($A33&amp;"."&amp;$C33,UncollectibleLookup,2,FALSE),$C33=VLOOKUP($A33&amp;"."&amp;$C33,UncollectibleLookup,4,FALSE)),0,'Corrected With Uncollectible'!DY33-'Module C Initial'!DY33),'Corrected With Uncollectible'!DY33-'Module C Initial'!DY33)</f>
        <v>0</v>
      </c>
      <c r="AH33" s="31">
        <f ca="1">IFERROR(IF(AND($A33=VLOOKUP($A33&amp;"."&amp;$C33,UncollectibleLookup,2,FALSE),$C33=VLOOKUP($A33&amp;"."&amp;$C33,UncollectibleLookup,4,FALSE)),0,'Corrected With Uncollectible'!DZ33-'Module C Initial'!DZ33),'Corrected With Uncollectible'!DZ33-'Module C Initial'!DZ33)</f>
        <v>0</v>
      </c>
      <c r="AI33" s="31">
        <f ca="1">IFERROR(IF(AND($A33=VLOOKUP($A33&amp;"."&amp;$C33,UncollectibleLookup,2,FALSE),$C33=VLOOKUP($A33&amp;"."&amp;$C33,UncollectibleLookup,4,FALSE)),0,'Corrected With Uncollectible'!EA33-'Module C Initial'!EA33),'Corrected With Uncollectible'!EA33-'Module C Initial'!EA33)</f>
        <v>0</v>
      </c>
      <c r="AJ33" s="31">
        <f ca="1">IFERROR(IF(AND($A33=VLOOKUP($A33&amp;"."&amp;$C33,UncollectibleLookup,2,FALSE),$C33=VLOOKUP($A33&amp;"."&amp;$C33,UncollectibleLookup,4,FALSE)),0,'Corrected With Uncollectible'!EB33-'Module C Initial'!EB33),'Corrected With Uncollectible'!EB33-'Module C Initial'!EB33)</f>
        <v>-1305.3399999999965</v>
      </c>
      <c r="AK33" s="31">
        <f ca="1">IFERROR(IF(AND($A33=VLOOKUP($A33&amp;"."&amp;$C33,UncollectibleLookup,2,FALSE),$C33=VLOOKUP($A33&amp;"."&amp;$C33,UncollectibleLookup,4,FALSE)),0,'Corrected With Uncollectible'!EC33-'Module C Initial'!EC33),'Corrected With Uncollectible'!EC33-'Module C Initial'!EC33)</f>
        <v>-333.33000000000175</v>
      </c>
      <c r="AL33" s="31">
        <f ca="1">IFERROR(IF(AND($A33=VLOOKUP($A33&amp;"."&amp;$C33,UncollectibleLookup,2,FALSE),$C33=VLOOKUP($A33&amp;"."&amp;$C33,UncollectibleLookup,4,FALSE)),0,'Corrected With Uncollectible'!ED33-'Module C Initial'!ED33),'Corrected With Uncollectible'!ED33-'Module C Initial'!ED33)</f>
        <v>-324.96999999999753</v>
      </c>
      <c r="AM33" s="31">
        <f ca="1">IFERROR(IF(AND($A33=VLOOKUP($A33&amp;"."&amp;$C33,UncollectibleLookup,2,FALSE),$C33=VLOOKUP($A33&amp;"."&amp;$C33,UncollectibleLookup,4,FALSE)),0,'Corrected With Uncollectible'!EE33-'Module C Initial'!EE33),'Corrected With Uncollectible'!EE33-'Module C Initial'!EE33)</f>
        <v>-218.94999999999891</v>
      </c>
      <c r="AN33" s="31">
        <f ca="1">IFERROR(IF(AND($A33=VLOOKUP($A33&amp;"."&amp;$C33,UncollectibleLookup,2,FALSE),$C33=VLOOKUP($A33&amp;"."&amp;$C33,UncollectibleLookup,4,FALSE)),0,'Corrected With Uncollectible'!EF33-'Module C Initial'!EF33),'Corrected With Uncollectible'!EF33-'Module C Initial'!EF33)</f>
        <v>-81.889999999999418</v>
      </c>
      <c r="AO33" s="32">
        <f t="shared" ca="1" si="7"/>
        <v>0</v>
      </c>
      <c r="AP33" s="32">
        <f t="shared" ca="1" si="7"/>
        <v>0</v>
      </c>
      <c r="AQ33" s="32">
        <f t="shared" ca="1" si="7"/>
        <v>0</v>
      </c>
      <c r="AR33" s="32">
        <f t="shared" ca="1" si="7"/>
        <v>0</v>
      </c>
      <c r="AS33" s="32">
        <f t="shared" ca="1" si="7"/>
        <v>0</v>
      </c>
      <c r="AT33" s="32">
        <f t="shared" ca="1" si="7"/>
        <v>0</v>
      </c>
      <c r="AU33" s="32">
        <f t="shared" ca="1" si="7"/>
        <v>0</v>
      </c>
      <c r="AV33" s="32">
        <f t="shared" ca="1" si="7"/>
        <v>-4773.5000000000055</v>
      </c>
      <c r="AW33" s="32">
        <f t="shared" ca="1" si="7"/>
        <v>-1231.0100000000043</v>
      </c>
      <c r="AX33" s="32">
        <f t="shared" ca="1" si="7"/>
        <v>-1211.8099999999981</v>
      </c>
      <c r="AY33" s="32">
        <f t="shared" ca="1" si="7"/>
        <v>-824.82000000000312</v>
      </c>
      <c r="AZ33" s="32">
        <f t="shared" ca="1" si="7"/>
        <v>-311.62000000000035</v>
      </c>
      <c r="BA33" s="55">
        <f t="shared" ca="1" si="8"/>
        <v>0</v>
      </c>
      <c r="BB33" s="55">
        <f t="shared" ca="1" si="8"/>
        <v>0</v>
      </c>
      <c r="BC33" s="55">
        <f t="shared" ca="1" si="8"/>
        <v>0</v>
      </c>
      <c r="BD33" s="55">
        <f t="shared" ca="1" si="8"/>
        <v>0</v>
      </c>
      <c r="BE33" s="55">
        <f t="shared" ca="1" si="8"/>
        <v>0</v>
      </c>
      <c r="BF33" s="55">
        <f t="shared" ca="1" si="8"/>
        <v>0</v>
      </c>
      <c r="BG33" s="55">
        <f t="shared" ca="1" si="8"/>
        <v>0</v>
      </c>
      <c r="BH33" s="55">
        <f t="shared" ca="1" si="8"/>
        <v>-38.69</v>
      </c>
      <c r="BI33" s="55">
        <f t="shared" ca="1" si="8"/>
        <v>-10.01</v>
      </c>
      <c r="BJ33" s="55">
        <f t="shared" ca="1" si="8"/>
        <v>-9.89</v>
      </c>
      <c r="BK33" s="55">
        <f t="shared" ca="1" si="8"/>
        <v>-6.76</v>
      </c>
      <c r="BL33" s="55">
        <f t="shared" ca="1" si="8"/>
        <v>-2.56</v>
      </c>
      <c r="BM33" s="32">
        <f t="shared" ca="1" si="9"/>
        <v>0</v>
      </c>
      <c r="BN33" s="32">
        <f t="shared" ca="1" si="9"/>
        <v>0</v>
      </c>
      <c r="BO33" s="32">
        <f t="shared" ca="1" si="9"/>
        <v>0</v>
      </c>
      <c r="BP33" s="32">
        <f t="shared" ca="1" si="9"/>
        <v>0</v>
      </c>
      <c r="BQ33" s="32">
        <f t="shared" ca="1" si="9"/>
        <v>0</v>
      </c>
      <c r="BR33" s="32">
        <f t="shared" ca="1" si="9"/>
        <v>0</v>
      </c>
      <c r="BS33" s="32">
        <f t="shared" ca="1" si="9"/>
        <v>0</v>
      </c>
      <c r="BT33" s="32">
        <f t="shared" ca="1" si="9"/>
        <v>-4812.1900000000051</v>
      </c>
      <c r="BU33" s="32">
        <f t="shared" ca="1" si="9"/>
        <v>-1241.0200000000043</v>
      </c>
      <c r="BV33" s="32">
        <f t="shared" ca="1" si="9"/>
        <v>-1221.6999999999982</v>
      </c>
      <c r="BW33" s="32">
        <f t="shared" ca="1" si="9"/>
        <v>-831.58000000000311</v>
      </c>
      <c r="BX33" s="32">
        <f t="shared" ca="1" si="9"/>
        <v>-314.18000000000035</v>
      </c>
    </row>
    <row r="34" spans="1:76">
      <c r="A34" t="s">
        <v>538</v>
      </c>
      <c r="B34" s="1" t="s">
        <v>35</v>
      </c>
      <c r="C34" t="str">
        <f t="shared" ca="1" si="2"/>
        <v>CES1/CES2</v>
      </c>
      <c r="D34" t="str">
        <f t="shared" ca="1" si="3"/>
        <v>Calgary Energy Centre</v>
      </c>
      <c r="E34" s="31">
        <f ca="1">IFERROR(IF(AND($A34=VLOOKUP($A34&amp;"."&amp;$C34,UncollectibleLookup,2,FALSE),$C34=VLOOKUP($A34&amp;"."&amp;$C34,UncollectibleLookup,4,FALSE)),0,'Corrected With Uncollectible'!CW34-'Module C Initial'!CW34),'Corrected With Uncollectible'!CW34-'Module C Initial'!CW34)</f>
        <v>-1764.7999999999884</v>
      </c>
      <c r="F34" s="31">
        <f ca="1">IFERROR(IF(AND($A34=VLOOKUP($A34&amp;"."&amp;$C34,UncollectibleLookup,2,FALSE),$C34=VLOOKUP($A34&amp;"."&amp;$C34,UncollectibleLookup,4,FALSE)),0,'Corrected With Uncollectible'!CX34-'Module C Initial'!CX34),'Corrected With Uncollectible'!CX34-'Module C Initial'!CX34)</f>
        <v>-906.54999999999563</v>
      </c>
      <c r="G34" s="31">
        <f ca="1">IFERROR(IF(AND($A34=VLOOKUP($A34&amp;"."&amp;$C34,UncollectibleLookup,2,FALSE),$C34=VLOOKUP($A34&amp;"."&amp;$C34,UncollectibleLookup,4,FALSE)),0,'Corrected With Uncollectible'!CY34-'Module C Initial'!CY34),'Corrected With Uncollectible'!CY34-'Module C Initial'!CY34)</f>
        <v>-1077.4199999999983</v>
      </c>
      <c r="H34" s="31">
        <f ca="1">IFERROR(IF(AND($A34=VLOOKUP($A34&amp;"."&amp;$C34,UncollectibleLookup,2,FALSE),$C34=VLOOKUP($A34&amp;"."&amp;$C34,UncollectibleLookup,4,FALSE)),0,'Corrected With Uncollectible'!CZ34-'Module C Initial'!CZ34),'Corrected With Uncollectible'!CZ34-'Module C Initial'!CZ34)</f>
        <v>-612.18000000000393</v>
      </c>
      <c r="I34" s="31">
        <f ca="1">IFERROR(IF(AND($A34=VLOOKUP($A34&amp;"."&amp;$C34,UncollectibleLookup,2,FALSE),$C34=VLOOKUP($A34&amp;"."&amp;$C34,UncollectibleLookup,4,FALSE)),0,'Corrected With Uncollectible'!DA34-'Module C Initial'!DA34),'Corrected With Uncollectible'!DA34-'Module C Initial'!DA34)</f>
        <v>-641.7899999999936</v>
      </c>
      <c r="J34" s="31">
        <f ca="1">IFERROR(IF(AND($A34=VLOOKUP($A34&amp;"."&amp;$C34,UncollectibleLookup,2,FALSE),$C34=VLOOKUP($A34&amp;"."&amp;$C34,UncollectibleLookup,4,FALSE)),0,'Corrected With Uncollectible'!DB34-'Module C Initial'!DB34),'Corrected With Uncollectible'!DB34-'Module C Initial'!DB34)</f>
        <v>-1042.5599999999977</v>
      </c>
      <c r="K34" s="31">
        <f ca="1">IFERROR(IF(AND($A34=VLOOKUP($A34&amp;"."&amp;$C34,UncollectibleLookup,2,FALSE),$C34=VLOOKUP($A34&amp;"."&amp;$C34,UncollectibleLookup,4,FALSE)),0,'Corrected With Uncollectible'!DC34-'Module C Initial'!DC34),'Corrected With Uncollectible'!DC34-'Module C Initial'!DC34)</f>
        <v>-9012.5100000000093</v>
      </c>
      <c r="L34" s="31">
        <f ca="1">IFERROR(IF(AND($A34=VLOOKUP($A34&amp;"."&amp;$C34,UncollectibleLookup,2,FALSE),$C34=VLOOKUP($A34&amp;"."&amp;$C34,UncollectibleLookup,4,FALSE)),0,'Corrected With Uncollectible'!DD34-'Module C Initial'!DD34),'Corrected With Uncollectible'!DD34-'Module C Initial'!DD34)</f>
        <v>0</v>
      </c>
      <c r="M34" s="31">
        <f ca="1">IFERROR(IF(AND($A34=VLOOKUP($A34&amp;"."&amp;$C34,UncollectibleLookup,2,FALSE),$C34=VLOOKUP($A34&amp;"."&amp;$C34,UncollectibleLookup,4,FALSE)),0,'Corrected With Uncollectible'!DE34-'Module C Initial'!DE34),'Corrected With Uncollectible'!DE34-'Module C Initial'!DE34)</f>
        <v>0</v>
      </c>
      <c r="N34" s="31">
        <f ca="1">IFERROR(IF(AND($A34=VLOOKUP($A34&amp;"."&amp;$C34,UncollectibleLookup,2,FALSE),$C34=VLOOKUP($A34&amp;"."&amp;$C34,UncollectibleLookup,4,FALSE)),0,'Corrected With Uncollectible'!DF34-'Module C Initial'!DF34),'Corrected With Uncollectible'!DF34-'Module C Initial'!DF34)</f>
        <v>0</v>
      </c>
      <c r="O34" s="31">
        <f ca="1">IFERROR(IF(AND($A34=VLOOKUP($A34&amp;"."&amp;$C34,UncollectibleLookup,2,FALSE),$C34=VLOOKUP($A34&amp;"."&amp;$C34,UncollectibleLookup,4,FALSE)),0,'Corrected With Uncollectible'!DG34-'Module C Initial'!DG34),'Corrected With Uncollectible'!DG34-'Module C Initial'!DG34)</f>
        <v>0</v>
      </c>
      <c r="P34" s="31">
        <f ca="1">IFERROR(IF(AND($A34=VLOOKUP($A34&amp;"."&amp;$C34,UncollectibleLookup,2,FALSE),$C34=VLOOKUP($A34&amp;"."&amp;$C34,UncollectibleLookup,4,FALSE)),0,'Corrected With Uncollectible'!DH34-'Module C Initial'!DH34),'Corrected With Uncollectible'!DH34-'Module C Initial'!DH34)</f>
        <v>0</v>
      </c>
      <c r="Q34" s="32">
        <f ca="1">IFERROR(IF(AND($A34=VLOOKUP($A34&amp;"."&amp;$C34,UncollectibleLookup,2,FALSE),$C34=VLOOKUP($A34&amp;"."&amp;$C34,UncollectibleLookup,4,FALSE)),0,'Corrected With Uncollectible'!DI34-'Module C Initial'!DI34),'Corrected With Uncollectible'!DI34-'Module C Initial'!DI34)</f>
        <v>-88.239999999999782</v>
      </c>
      <c r="R34" s="32">
        <f ca="1">IFERROR(IF(AND($A34=VLOOKUP($A34&amp;"."&amp;$C34,UncollectibleLookup,2,FALSE),$C34=VLOOKUP($A34&amp;"."&amp;$C34,UncollectibleLookup,4,FALSE)),0,'Corrected With Uncollectible'!DJ34-'Module C Initial'!DJ34),'Corrected With Uncollectible'!DJ34-'Module C Initial'!DJ34)</f>
        <v>-45.329999999999927</v>
      </c>
      <c r="S34" s="32">
        <f ca="1">IFERROR(IF(AND($A34=VLOOKUP($A34&amp;"."&amp;$C34,UncollectibleLookup,2,FALSE),$C34=VLOOKUP($A34&amp;"."&amp;$C34,UncollectibleLookup,4,FALSE)),0,'Corrected With Uncollectible'!DK34-'Module C Initial'!DK34),'Corrected With Uncollectible'!DK34-'Module C Initial'!DK34)</f>
        <v>-53.870000000000346</v>
      </c>
      <c r="T34" s="32">
        <f ca="1">IFERROR(IF(AND($A34=VLOOKUP($A34&amp;"."&amp;$C34,UncollectibleLookup,2,FALSE),$C34=VLOOKUP($A34&amp;"."&amp;$C34,UncollectibleLookup,4,FALSE)),0,'Corrected With Uncollectible'!DL34-'Module C Initial'!DL34),'Corrected With Uncollectible'!DL34-'Module C Initial'!DL34)</f>
        <v>-30.610000000000127</v>
      </c>
      <c r="U34" s="32">
        <f ca="1">IFERROR(IF(AND($A34=VLOOKUP($A34&amp;"."&amp;$C34,UncollectibleLookup,2,FALSE),$C34=VLOOKUP($A34&amp;"."&amp;$C34,UncollectibleLookup,4,FALSE)),0,'Corrected With Uncollectible'!DM34-'Module C Initial'!DM34),'Corrected With Uncollectible'!DM34-'Module C Initial'!DM34)</f>
        <v>-32.079999999999927</v>
      </c>
      <c r="V34" s="32">
        <f ca="1">IFERROR(IF(AND($A34=VLOOKUP($A34&amp;"."&amp;$C34,UncollectibleLookup,2,FALSE),$C34=VLOOKUP($A34&amp;"."&amp;$C34,UncollectibleLookup,4,FALSE)),0,'Corrected With Uncollectible'!DN34-'Module C Initial'!DN34),'Corrected With Uncollectible'!DN34-'Module C Initial'!DN34)</f>
        <v>-52.129999999999654</v>
      </c>
      <c r="W34" s="32">
        <f ca="1">IFERROR(IF(AND($A34=VLOOKUP($A34&amp;"."&amp;$C34,UncollectibleLookup,2,FALSE),$C34=VLOOKUP($A34&amp;"."&amp;$C34,UncollectibleLookup,4,FALSE)),0,'Corrected With Uncollectible'!DO34-'Module C Initial'!DO34),'Corrected With Uncollectible'!DO34-'Module C Initial'!DO34)</f>
        <v>-450.63000000000102</v>
      </c>
      <c r="X34" s="32">
        <f ca="1">IFERROR(IF(AND($A34=VLOOKUP($A34&amp;"."&amp;$C34,UncollectibleLookup,2,FALSE),$C34=VLOOKUP($A34&amp;"."&amp;$C34,UncollectibleLookup,4,FALSE)),0,'Corrected With Uncollectible'!DP34-'Module C Initial'!DP34),'Corrected With Uncollectible'!DP34-'Module C Initial'!DP34)</f>
        <v>0</v>
      </c>
      <c r="Y34" s="32">
        <f ca="1">IFERROR(IF(AND($A34=VLOOKUP($A34&amp;"."&amp;$C34,UncollectibleLookup,2,FALSE),$C34=VLOOKUP($A34&amp;"."&amp;$C34,UncollectibleLookup,4,FALSE)),0,'Corrected With Uncollectible'!DQ34-'Module C Initial'!DQ34),'Corrected With Uncollectible'!DQ34-'Module C Initial'!DQ34)</f>
        <v>0</v>
      </c>
      <c r="Z34" s="32">
        <f ca="1">IFERROR(IF(AND($A34=VLOOKUP($A34&amp;"."&amp;$C34,UncollectibleLookup,2,FALSE),$C34=VLOOKUP($A34&amp;"."&amp;$C34,UncollectibleLookup,4,FALSE)),0,'Corrected With Uncollectible'!DR34-'Module C Initial'!DR34),'Corrected With Uncollectible'!DR34-'Module C Initial'!DR34)</f>
        <v>0</v>
      </c>
      <c r="AA34" s="32">
        <f ca="1">IFERROR(IF(AND($A34=VLOOKUP($A34&amp;"."&amp;$C34,UncollectibleLookup,2,FALSE),$C34=VLOOKUP($A34&amp;"."&amp;$C34,UncollectibleLookup,4,FALSE)),0,'Corrected With Uncollectible'!DS34-'Module C Initial'!DS34),'Corrected With Uncollectible'!DS34-'Module C Initial'!DS34)</f>
        <v>0</v>
      </c>
      <c r="AB34" s="32">
        <f ca="1">IFERROR(IF(AND($A34=VLOOKUP($A34&amp;"."&amp;$C34,UncollectibleLookup,2,FALSE),$C34=VLOOKUP($A34&amp;"."&amp;$C34,UncollectibleLookup,4,FALSE)),0,'Corrected With Uncollectible'!DT34-'Module C Initial'!DT34),'Corrected With Uncollectible'!DT34-'Module C Initial'!DT34)</f>
        <v>0</v>
      </c>
      <c r="AC34" s="31">
        <f ca="1">IFERROR(IF(AND($A34=VLOOKUP($A34&amp;"."&amp;$C34,UncollectibleLookup,2,FALSE),$C34=VLOOKUP($A34&amp;"."&amp;$C34,UncollectibleLookup,4,FALSE)),0,'Corrected With Uncollectible'!DU34-'Module C Initial'!DU34),'Corrected With Uncollectible'!DU34-'Module C Initial'!DU34)</f>
        <v>-759.32000000000698</v>
      </c>
      <c r="AD34" s="31">
        <f ca="1">IFERROR(IF(AND($A34=VLOOKUP($A34&amp;"."&amp;$C34,UncollectibleLookup,2,FALSE),$C34=VLOOKUP($A34&amp;"."&amp;$C34,UncollectibleLookup,4,FALSE)),0,'Corrected With Uncollectible'!DV34-'Module C Initial'!DV34),'Corrected With Uncollectible'!DV34-'Module C Initial'!DV34)</f>
        <v>-385.44000000000233</v>
      </c>
      <c r="AE34" s="31">
        <f ca="1">IFERROR(IF(AND($A34=VLOOKUP($A34&amp;"."&amp;$C34,UncollectibleLookup,2,FALSE),$C34=VLOOKUP($A34&amp;"."&amp;$C34,UncollectibleLookup,4,FALSE)),0,'Corrected With Uncollectible'!DW34-'Module C Initial'!DW34),'Corrected With Uncollectible'!DW34-'Module C Initial'!DW34)</f>
        <v>-453.11999999999898</v>
      </c>
      <c r="AF34" s="31">
        <f ca="1">IFERROR(IF(AND($A34=VLOOKUP($A34&amp;"."&amp;$C34,UncollectibleLookup,2,FALSE),$C34=VLOOKUP($A34&amp;"."&amp;$C34,UncollectibleLookup,4,FALSE)),0,'Corrected With Uncollectible'!DX34-'Module C Initial'!DX34),'Corrected With Uncollectible'!DX34-'Module C Initial'!DX34)</f>
        <v>-254.34000000000015</v>
      </c>
      <c r="AG34" s="31">
        <f ca="1">IFERROR(IF(AND($A34=VLOOKUP($A34&amp;"."&amp;$C34,UncollectibleLookup,2,FALSE),$C34=VLOOKUP($A34&amp;"."&amp;$C34,UncollectibleLookup,4,FALSE)),0,'Corrected With Uncollectible'!DY34-'Module C Initial'!DY34),'Corrected With Uncollectible'!DY34-'Module C Initial'!DY34)</f>
        <v>-263.47000000000116</v>
      </c>
      <c r="AH34" s="31">
        <f ca="1">IFERROR(IF(AND($A34=VLOOKUP($A34&amp;"."&amp;$C34,UncollectibleLookup,2,FALSE),$C34=VLOOKUP($A34&amp;"."&amp;$C34,UncollectibleLookup,4,FALSE)),0,'Corrected With Uncollectible'!DZ34-'Module C Initial'!DZ34),'Corrected With Uncollectible'!DZ34-'Module C Initial'!DZ34)</f>
        <v>-422.70000000000073</v>
      </c>
      <c r="AI34" s="31">
        <f ca="1">IFERROR(IF(AND($A34=VLOOKUP($A34&amp;"."&amp;$C34,UncollectibleLookup,2,FALSE),$C34=VLOOKUP($A34&amp;"."&amp;$C34,UncollectibleLookup,4,FALSE)),0,'Corrected With Uncollectible'!EA34-'Module C Initial'!EA34),'Corrected With Uncollectible'!EA34-'Module C Initial'!EA34)</f>
        <v>-3609.5799999999872</v>
      </c>
      <c r="AJ34" s="31">
        <f ca="1">IFERROR(IF(AND($A34=VLOOKUP($A34&amp;"."&amp;$C34,UncollectibleLookup,2,FALSE),$C34=VLOOKUP($A34&amp;"."&amp;$C34,UncollectibleLookup,4,FALSE)),0,'Corrected With Uncollectible'!EB34-'Module C Initial'!EB34),'Corrected With Uncollectible'!EB34-'Module C Initial'!EB34)</f>
        <v>0</v>
      </c>
      <c r="AK34" s="31">
        <f ca="1">IFERROR(IF(AND($A34=VLOOKUP($A34&amp;"."&amp;$C34,UncollectibleLookup,2,FALSE),$C34=VLOOKUP($A34&amp;"."&amp;$C34,UncollectibleLookup,4,FALSE)),0,'Corrected With Uncollectible'!EC34-'Module C Initial'!EC34),'Corrected With Uncollectible'!EC34-'Module C Initial'!EC34)</f>
        <v>0</v>
      </c>
      <c r="AL34" s="31">
        <f ca="1">IFERROR(IF(AND($A34=VLOOKUP($A34&amp;"."&amp;$C34,UncollectibleLookup,2,FALSE),$C34=VLOOKUP($A34&amp;"."&amp;$C34,UncollectibleLookup,4,FALSE)),0,'Corrected With Uncollectible'!ED34-'Module C Initial'!ED34),'Corrected With Uncollectible'!ED34-'Module C Initial'!ED34)</f>
        <v>0</v>
      </c>
      <c r="AM34" s="31">
        <f ca="1">IFERROR(IF(AND($A34=VLOOKUP($A34&amp;"."&amp;$C34,UncollectibleLookup,2,FALSE),$C34=VLOOKUP($A34&amp;"."&amp;$C34,UncollectibleLookup,4,FALSE)),0,'Corrected With Uncollectible'!EE34-'Module C Initial'!EE34),'Corrected With Uncollectible'!EE34-'Module C Initial'!EE34)</f>
        <v>0</v>
      </c>
      <c r="AN34" s="31">
        <f ca="1">IFERROR(IF(AND($A34=VLOOKUP($A34&amp;"."&amp;$C34,UncollectibleLookup,2,FALSE),$C34=VLOOKUP($A34&amp;"."&amp;$C34,UncollectibleLookup,4,FALSE)),0,'Corrected With Uncollectible'!EF34-'Module C Initial'!EF34),'Corrected With Uncollectible'!EF34-'Module C Initial'!EF34)</f>
        <v>0</v>
      </c>
      <c r="AO34" s="32">
        <f t="shared" ca="1" si="7"/>
        <v>-2612.3599999999951</v>
      </c>
      <c r="AP34" s="32">
        <f t="shared" ca="1" si="7"/>
        <v>-1337.3199999999979</v>
      </c>
      <c r="AQ34" s="32">
        <f t="shared" ca="1" si="7"/>
        <v>-1584.4099999999976</v>
      </c>
      <c r="AR34" s="32">
        <f t="shared" ca="1" si="7"/>
        <v>-897.1300000000042</v>
      </c>
      <c r="AS34" s="32">
        <f t="shared" ca="1" si="7"/>
        <v>-937.33999999999469</v>
      </c>
      <c r="AT34" s="32">
        <f t="shared" ca="1" si="7"/>
        <v>-1517.3899999999981</v>
      </c>
      <c r="AU34" s="32">
        <f t="shared" ca="1" si="7"/>
        <v>-13072.719999999998</v>
      </c>
      <c r="AV34" s="32">
        <f t="shared" ca="1" si="7"/>
        <v>0</v>
      </c>
      <c r="AW34" s="32">
        <f t="shared" ca="1" si="7"/>
        <v>0</v>
      </c>
      <c r="AX34" s="32">
        <f t="shared" ca="1" si="7"/>
        <v>0</v>
      </c>
      <c r="AY34" s="32">
        <f t="shared" ca="1" si="7"/>
        <v>0</v>
      </c>
      <c r="AZ34" s="32">
        <f t="shared" ca="1" si="7"/>
        <v>0</v>
      </c>
      <c r="BA34" s="55">
        <f t="shared" ca="1" si="8"/>
        <v>-20.67</v>
      </c>
      <c r="BB34" s="55">
        <f t="shared" ca="1" si="8"/>
        <v>-10.62</v>
      </c>
      <c r="BC34" s="55">
        <f t="shared" ca="1" si="8"/>
        <v>-12.62</v>
      </c>
      <c r="BD34" s="55">
        <f t="shared" ca="1" si="8"/>
        <v>-7.17</v>
      </c>
      <c r="BE34" s="55">
        <f t="shared" ca="1" si="8"/>
        <v>-7.52</v>
      </c>
      <c r="BF34" s="55">
        <f t="shared" ca="1" si="8"/>
        <v>-12.21</v>
      </c>
      <c r="BG34" s="55">
        <f t="shared" ca="1" si="8"/>
        <v>-105.56</v>
      </c>
      <c r="BH34" s="55">
        <f t="shared" ca="1" si="8"/>
        <v>0</v>
      </c>
      <c r="BI34" s="55">
        <f t="shared" ca="1" si="8"/>
        <v>0</v>
      </c>
      <c r="BJ34" s="55">
        <f t="shared" ca="1" si="8"/>
        <v>0</v>
      </c>
      <c r="BK34" s="55">
        <f t="shared" ca="1" si="8"/>
        <v>0</v>
      </c>
      <c r="BL34" s="55">
        <f t="shared" ca="1" si="8"/>
        <v>0</v>
      </c>
      <c r="BM34" s="32">
        <f t="shared" ca="1" si="9"/>
        <v>-2633.0299999999952</v>
      </c>
      <c r="BN34" s="32">
        <f t="shared" ca="1" si="9"/>
        <v>-1347.9399999999978</v>
      </c>
      <c r="BO34" s="32">
        <f t="shared" ca="1" si="9"/>
        <v>-1597.0299999999975</v>
      </c>
      <c r="BP34" s="32">
        <f t="shared" ca="1" si="9"/>
        <v>-904.30000000000416</v>
      </c>
      <c r="BQ34" s="32">
        <f t="shared" ca="1" si="9"/>
        <v>-944.85999999999467</v>
      </c>
      <c r="BR34" s="32">
        <f t="shared" ca="1" si="9"/>
        <v>-1529.5999999999981</v>
      </c>
      <c r="BS34" s="32">
        <f t="shared" ca="1" si="9"/>
        <v>-13178.279999999997</v>
      </c>
      <c r="BT34" s="32">
        <f t="shared" ca="1" si="9"/>
        <v>0</v>
      </c>
      <c r="BU34" s="32">
        <f t="shared" ca="1" si="9"/>
        <v>0</v>
      </c>
      <c r="BV34" s="32">
        <f t="shared" ca="1" si="9"/>
        <v>0</v>
      </c>
      <c r="BW34" s="32">
        <f t="shared" ca="1" si="9"/>
        <v>0</v>
      </c>
      <c r="BX34" s="32">
        <f t="shared" ca="1" si="9"/>
        <v>0</v>
      </c>
    </row>
    <row r="35" spans="1:76">
      <c r="A35" t="s">
        <v>515</v>
      </c>
      <c r="B35" s="1" t="s">
        <v>351</v>
      </c>
      <c r="C35" t="str">
        <f t="shared" ca="1" si="2"/>
        <v>BCHIMP</v>
      </c>
      <c r="D35" t="str">
        <f t="shared" ca="1" si="3"/>
        <v>Alberta-BC Intertie - Import</v>
      </c>
      <c r="E35" s="31">
        <f ca="1">IFERROR(IF(AND($A35=VLOOKUP($A35&amp;"."&amp;$C35,UncollectibleLookup,2,FALSE),$C35=VLOOKUP($A35&amp;"."&amp;$C35,UncollectibleLookup,4,FALSE)),0,'Corrected With Uncollectible'!CW35-'Module C Initial'!CW35),'Corrected With Uncollectible'!CW35-'Module C Initial'!CW35)</f>
        <v>0</v>
      </c>
      <c r="F35" s="31">
        <f ca="1">IFERROR(IF(AND($A35=VLOOKUP($A35&amp;"."&amp;$C35,UncollectibleLookup,2,FALSE),$C35=VLOOKUP($A35&amp;"."&amp;$C35,UncollectibleLookup,4,FALSE)),0,'Corrected With Uncollectible'!CX35-'Module C Initial'!CX35),'Corrected With Uncollectible'!CX35-'Module C Initial'!CX35)</f>
        <v>0</v>
      </c>
      <c r="G35" s="31">
        <f ca="1">IFERROR(IF(AND($A35=VLOOKUP($A35&amp;"."&amp;$C35,UncollectibleLookup,2,FALSE),$C35=VLOOKUP($A35&amp;"."&amp;$C35,UncollectibleLookup,4,FALSE)),0,'Corrected With Uncollectible'!CY35-'Module C Initial'!CY35),'Corrected With Uncollectible'!CY35-'Module C Initial'!CY35)</f>
        <v>0</v>
      </c>
      <c r="H35" s="31">
        <f ca="1">IFERROR(IF(AND($A35=VLOOKUP($A35&amp;"."&amp;$C35,UncollectibleLookup,2,FALSE),$C35=VLOOKUP($A35&amp;"."&amp;$C35,UncollectibleLookup,4,FALSE)),0,'Corrected With Uncollectible'!CZ35-'Module C Initial'!CZ35),'Corrected With Uncollectible'!CZ35-'Module C Initial'!CZ35)</f>
        <v>0</v>
      </c>
      <c r="I35" s="31">
        <f ca="1">IFERROR(IF(AND($A35=VLOOKUP($A35&amp;"."&amp;$C35,UncollectibleLookup,2,FALSE),$C35=VLOOKUP($A35&amp;"."&amp;$C35,UncollectibleLookup,4,FALSE)),0,'Corrected With Uncollectible'!DA35-'Module C Initial'!DA35),'Corrected With Uncollectible'!DA35-'Module C Initial'!DA35)</f>
        <v>0</v>
      </c>
      <c r="J35" s="31">
        <f ca="1">IFERROR(IF(AND($A35=VLOOKUP($A35&amp;"."&amp;$C35,UncollectibleLookup,2,FALSE),$C35=VLOOKUP($A35&amp;"."&amp;$C35,UncollectibleLookup,4,FALSE)),0,'Corrected With Uncollectible'!DB35-'Module C Initial'!DB35),'Corrected With Uncollectible'!DB35-'Module C Initial'!DB35)</f>
        <v>0</v>
      </c>
      <c r="K35" s="31">
        <f ca="1">IFERROR(IF(AND($A35=VLOOKUP($A35&amp;"."&amp;$C35,UncollectibleLookup,2,FALSE),$C35=VLOOKUP($A35&amp;"."&amp;$C35,UncollectibleLookup,4,FALSE)),0,'Corrected With Uncollectible'!DC35-'Module C Initial'!DC35),'Corrected With Uncollectible'!DC35-'Module C Initial'!DC35)</f>
        <v>0</v>
      </c>
      <c r="L35" s="31">
        <f ca="1">IFERROR(IF(AND($A35=VLOOKUP($A35&amp;"."&amp;$C35,UncollectibleLookup,2,FALSE),$C35=VLOOKUP($A35&amp;"."&amp;$C35,UncollectibleLookup,4,FALSE)),0,'Corrected With Uncollectible'!DD35-'Module C Initial'!DD35),'Corrected With Uncollectible'!DD35-'Module C Initial'!DD35)</f>
        <v>0</v>
      </c>
      <c r="M35" s="31">
        <f ca="1">IFERROR(IF(AND($A35=VLOOKUP($A35&amp;"."&amp;$C35,UncollectibleLookup,2,FALSE),$C35=VLOOKUP($A35&amp;"."&amp;$C35,UncollectibleLookup,4,FALSE)),0,'Corrected With Uncollectible'!DE35-'Module C Initial'!DE35),'Corrected With Uncollectible'!DE35-'Module C Initial'!DE35)</f>
        <v>0</v>
      </c>
      <c r="N35" s="31">
        <f ca="1">IFERROR(IF(AND($A35=VLOOKUP($A35&amp;"."&amp;$C35,UncollectibleLookup,2,FALSE),$C35=VLOOKUP($A35&amp;"."&amp;$C35,UncollectibleLookup,4,FALSE)),0,'Corrected With Uncollectible'!DF35-'Module C Initial'!DF35),'Corrected With Uncollectible'!DF35-'Module C Initial'!DF35)</f>
        <v>50.329999999999927</v>
      </c>
      <c r="O35" s="31">
        <f ca="1">IFERROR(IF(AND($A35=VLOOKUP($A35&amp;"."&amp;$C35,UncollectibleLookup,2,FALSE),$C35=VLOOKUP($A35&amp;"."&amp;$C35,UncollectibleLookup,4,FALSE)),0,'Corrected With Uncollectible'!DG35-'Module C Initial'!DG35),'Corrected With Uncollectible'!DG35-'Module C Initial'!DG35)</f>
        <v>20.879999999999995</v>
      </c>
      <c r="P35" s="31">
        <f ca="1">IFERROR(IF(AND($A35=VLOOKUP($A35&amp;"."&amp;$C35,UncollectibleLookup,2,FALSE),$C35=VLOOKUP($A35&amp;"."&amp;$C35,UncollectibleLookup,4,FALSE)),0,'Corrected With Uncollectible'!DH35-'Module C Initial'!DH35),'Corrected With Uncollectible'!DH35-'Module C Initial'!DH35)</f>
        <v>52.199999999999818</v>
      </c>
      <c r="Q35" s="32">
        <f ca="1">IFERROR(IF(AND($A35=VLOOKUP($A35&amp;"."&amp;$C35,UncollectibleLookup,2,FALSE),$C35=VLOOKUP($A35&amp;"."&amp;$C35,UncollectibleLookup,4,FALSE)),0,'Corrected With Uncollectible'!DI35-'Module C Initial'!DI35),'Corrected With Uncollectible'!DI35-'Module C Initial'!DI35)</f>
        <v>0</v>
      </c>
      <c r="R35" s="32">
        <f ca="1">IFERROR(IF(AND($A35=VLOOKUP($A35&amp;"."&amp;$C35,UncollectibleLookup,2,FALSE),$C35=VLOOKUP($A35&amp;"."&amp;$C35,UncollectibleLookup,4,FALSE)),0,'Corrected With Uncollectible'!DJ35-'Module C Initial'!DJ35),'Corrected With Uncollectible'!DJ35-'Module C Initial'!DJ35)</f>
        <v>0</v>
      </c>
      <c r="S35" s="32">
        <f ca="1">IFERROR(IF(AND($A35=VLOOKUP($A35&amp;"."&amp;$C35,UncollectibleLookup,2,FALSE),$C35=VLOOKUP($A35&amp;"."&amp;$C35,UncollectibleLookup,4,FALSE)),0,'Corrected With Uncollectible'!DK35-'Module C Initial'!DK35),'Corrected With Uncollectible'!DK35-'Module C Initial'!DK35)</f>
        <v>0</v>
      </c>
      <c r="T35" s="32">
        <f ca="1">IFERROR(IF(AND($A35=VLOOKUP($A35&amp;"."&amp;$C35,UncollectibleLookup,2,FALSE),$C35=VLOOKUP($A35&amp;"."&amp;$C35,UncollectibleLookup,4,FALSE)),0,'Corrected With Uncollectible'!DL35-'Module C Initial'!DL35),'Corrected With Uncollectible'!DL35-'Module C Initial'!DL35)</f>
        <v>0</v>
      </c>
      <c r="U35" s="32">
        <f ca="1">IFERROR(IF(AND($A35=VLOOKUP($A35&amp;"."&amp;$C35,UncollectibleLookup,2,FALSE),$C35=VLOOKUP($A35&amp;"."&amp;$C35,UncollectibleLookup,4,FALSE)),0,'Corrected With Uncollectible'!DM35-'Module C Initial'!DM35),'Corrected With Uncollectible'!DM35-'Module C Initial'!DM35)</f>
        <v>0</v>
      </c>
      <c r="V35" s="32">
        <f ca="1">IFERROR(IF(AND($A35=VLOOKUP($A35&amp;"."&amp;$C35,UncollectibleLookup,2,FALSE),$C35=VLOOKUP($A35&amp;"."&amp;$C35,UncollectibleLookup,4,FALSE)),0,'Corrected With Uncollectible'!DN35-'Module C Initial'!DN35),'Corrected With Uncollectible'!DN35-'Module C Initial'!DN35)</f>
        <v>0</v>
      </c>
      <c r="W35" s="32">
        <f ca="1">IFERROR(IF(AND($A35=VLOOKUP($A35&amp;"."&amp;$C35,UncollectibleLookup,2,FALSE),$C35=VLOOKUP($A35&amp;"."&amp;$C35,UncollectibleLookup,4,FALSE)),0,'Corrected With Uncollectible'!DO35-'Module C Initial'!DO35),'Corrected With Uncollectible'!DO35-'Module C Initial'!DO35)</f>
        <v>0</v>
      </c>
      <c r="X35" s="32">
        <f ca="1">IFERROR(IF(AND($A35=VLOOKUP($A35&amp;"."&amp;$C35,UncollectibleLookup,2,FALSE),$C35=VLOOKUP($A35&amp;"."&amp;$C35,UncollectibleLookup,4,FALSE)),0,'Corrected With Uncollectible'!DP35-'Module C Initial'!DP35),'Corrected With Uncollectible'!DP35-'Module C Initial'!DP35)</f>
        <v>0</v>
      </c>
      <c r="Y35" s="32">
        <f ca="1">IFERROR(IF(AND($A35=VLOOKUP($A35&amp;"."&amp;$C35,UncollectibleLookup,2,FALSE),$C35=VLOOKUP($A35&amp;"."&amp;$C35,UncollectibleLookup,4,FALSE)),0,'Corrected With Uncollectible'!DQ35-'Module C Initial'!DQ35),'Corrected With Uncollectible'!DQ35-'Module C Initial'!DQ35)</f>
        <v>0</v>
      </c>
      <c r="Z35" s="32">
        <f ca="1">IFERROR(IF(AND($A35=VLOOKUP($A35&amp;"."&amp;$C35,UncollectibleLookup,2,FALSE),$C35=VLOOKUP($A35&amp;"."&amp;$C35,UncollectibleLookup,4,FALSE)),0,'Corrected With Uncollectible'!DR35-'Module C Initial'!DR35),'Corrected With Uncollectible'!DR35-'Module C Initial'!DR35)</f>
        <v>2.519999999999996</v>
      </c>
      <c r="AA35" s="32">
        <f ca="1">IFERROR(IF(AND($A35=VLOOKUP($A35&amp;"."&amp;$C35,UncollectibleLookup,2,FALSE),$C35=VLOOKUP($A35&amp;"."&amp;$C35,UncollectibleLookup,4,FALSE)),0,'Corrected With Uncollectible'!DS35-'Module C Initial'!DS35),'Corrected With Uncollectible'!DS35-'Module C Initial'!DS35)</f>
        <v>1.0399999999999991</v>
      </c>
      <c r="AB35" s="32">
        <f ca="1">IFERROR(IF(AND($A35=VLOOKUP($A35&amp;"."&amp;$C35,UncollectibleLookup,2,FALSE),$C35=VLOOKUP($A35&amp;"."&amp;$C35,UncollectibleLookup,4,FALSE)),0,'Corrected With Uncollectible'!DT35-'Module C Initial'!DT35),'Corrected With Uncollectible'!DT35-'Module C Initial'!DT35)</f>
        <v>2.6099999999999994</v>
      </c>
      <c r="AC35" s="31">
        <f ca="1">IFERROR(IF(AND($A35=VLOOKUP($A35&amp;"."&amp;$C35,UncollectibleLookup,2,FALSE),$C35=VLOOKUP($A35&amp;"."&amp;$C35,UncollectibleLookup,4,FALSE)),0,'Corrected With Uncollectible'!DU35-'Module C Initial'!DU35),'Corrected With Uncollectible'!DU35-'Module C Initial'!DU35)</f>
        <v>0</v>
      </c>
      <c r="AD35" s="31">
        <f ca="1">IFERROR(IF(AND($A35=VLOOKUP($A35&amp;"."&amp;$C35,UncollectibleLookup,2,FALSE),$C35=VLOOKUP($A35&amp;"."&amp;$C35,UncollectibleLookup,4,FALSE)),0,'Corrected With Uncollectible'!DV35-'Module C Initial'!DV35),'Corrected With Uncollectible'!DV35-'Module C Initial'!DV35)</f>
        <v>0</v>
      </c>
      <c r="AE35" s="31">
        <f ca="1">IFERROR(IF(AND($A35=VLOOKUP($A35&amp;"."&amp;$C35,UncollectibleLookup,2,FALSE),$C35=VLOOKUP($A35&amp;"."&amp;$C35,UncollectibleLookup,4,FALSE)),0,'Corrected With Uncollectible'!DW35-'Module C Initial'!DW35),'Corrected With Uncollectible'!DW35-'Module C Initial'!DW35)</f>
        <v>0</v>
      </c>
      <c r="AF35" s="31">
        <f ca="1">IFERROR(IF(AND($A35=VLOOKUP($A35&amp;"."&amp;$C35,UncollectibleLookup,2,FALSE),$C35=VLOOKUP($A35&amp;"."&amp;$C35,UncollectibleLookup,4,FALSE)),0,'Corrected With Uncollectible'!DX35-'Module C Initial'!DX35),'Corrected With Uncollectible'!DX35-'Module C Initial'!DX35)</f>
        <v>0</v>
      </c>
      <c r="AG35" s="31">
        <f ca="1">IFERROR(IF(AND($A35=VLOOKUP($A35&amp;"."&amp;$C35,UncollectibleLookup,2,FALSE),$C35=VLOOKUP($A35&amp;"."&amp;$C35,UncollectibleLookup,4,FALSE)),0,'Corrected With Uncollectible'!DY35-'Module C Initial'!DY35),'Corrected With Uncollectible'!DY35-'Module C Initial'!DY35)</f>
        <v>0</v>
      </c>
      <c r="AH35" s="31">
        <f ca="1">IFERROR(IF(AND($A35=VLOOKUP($A35&amp;"."&amp;$C35,UncollectibleLookup,2,FALSE),$C35=VLOOKUP($A35&amp;"."&amp;$C35,UncollectibleLookup,4,FALSE)),0,'Corrected With Uncollectible'!DZ35-'Module C Initial'!DZ35),'Corrected With Uncollectible'!DZ35-'Module C Initial'!DZ35)</f>
        <v>0</v>
      </c>
      <c r="AI35" s="31">
        <f ca="1">IFERROR(IF(AND($A35=VLOOKUP($A35&amp;"."&amp;$C35,UncollectibleLookup,2,FALSE),$C35=VLOOKUP($A35&amp;"."&amp;$C35,UncollectibleLookup,4,FALSE)),0,'Corrected With Uncollectible'!EA35-'Module C Initial'!EA35),'Corrected With Uncollectible'!EA35-'Module C Initial'!EA35)</f>
        <v>0</v>
      </c>
      <c r="AJ35" s="31">
        <f ca="1">IFERROR(IF(AND($A35=VLOOKUP($A35&amp;"."&amp;$C35,UncollectibleLookup,2,FALSE),$C35=VLOOKUP($A35&amp;"."&amp;$C35,UncollectibleLookup,4,FALSE)),0,'Corrected With Uncollectible'!EB35-'Module C Initial'!EB35),'Corrected With Uncollectible'!EB35-'Module C Initial'!EB35)</f>
        <v>0</v>
      </c>
      <c r="AK35" s="31">
        <f ca="1">IFERROR(IF(AND($A35=VLOOKUP($A35&amp;"."&amp;$C35,UncollectibleLookup,2,FALSE),$C35=VLOOKUP($A35&amp;"."&amp;$C35,UncollectibleLookup,4,FALSE)),0,'Corrected With Uncollectible'!EC35-'Module C Initial'!EC35),'Corrected With Uncollectible'!EC35-'Module C Initial'!EC35)</f>
        <v>0</v>
      </c>
      <c r="AL35" s="31">
        <f ca="1">IFERROR(IF(AND($A35=VLOOKUP($A35&amp;"."&amp;$C35,UncollectibleLookup,2,FALSE),$C35=VLOOKUP($A35&amp;"."&amp;$C35,UncollectibleLookup,4,FALSE)),0,'Corrected With Uncollectible'!ED35-'Module C Initial'!ED35),'Corrected With Uncollectible'!ED35-'Module C Initial'!ED35)</f>
        <v>19.370000000000005</v>
      </c>
      <c r="AM35" s="31">
        <f ca="1">IFERROR(IF(AND($A35=VLOOKUP($A35&amp;"."&amp;$C35,UncollectibleLookup,2,FALSE),$C35=VLOOKUP($A35&amp;"."&amp;$C35,UncollectibleLookup,4,FALSE)),0,'Corrected With Uncollectible'!EE35-'Module C Initial'!EE35),'Corrected With Uncollectible'!EE35-'Module C Initial'!EE35)</f>
        <v>7.9300000000000068</v>
      </c>
      <c r="AN35" s="31">
        <f ca="1">IFERROR(IF(AND($A35=VLOOKUP($A35&amp;"."&amp;$C35,UncollectibleLookup,2,FALSE),$C35=VLOOKUP($A35&amp;"."&amp;$C35,UncollectibleLookup,4,FALSE)),0,'Corrected With Uncollectible'!EF35-'Module C Initial'!EF35),'Corrected With Uncollectible'!EF35-'Module C Initial'!EF35)</f>
        <v>19.540000000000077</v>
      </c>
      <c r="AO35" s="32">
        <f t="shared" ca="1" si="7"/>
        <v>0</v>
      </c>
      <c r="AP35" s="32">
        <f t="shared" ca="1" si="7"/>
        <v>0</v>
      </c>
      <c r="AQ35" s="32">
        <f t="shared" ca="1" si="7"/>
        <v>0</v>
      </c>
      <c r="AR35" s="32">
        <f t="shared" ca="1" si="7"/>
        <v>0</v>
      </c>
      <c r="AS35" s="32">
        <f t="shared" ca="1" si="7"/>
        <v>0</v>
      </c>
      <c r="AT35" s="32">
        <f t="shared" ca="1" si="7"/>
        <v>0</v>
      </c>
      <c r="AU35" s="32">
        <f t="shared" ca="1" si="7"/>
        <v>0</v>
      </c>
      <c r="AV35" s="32">
        <f t="shared" ca="1" si="7"/>
        <v>0</v>
      </c>
      <c r="AW35" s="32">
        <f t="shared" ca="1" si="7"/>
        <v>0</v>
      </c>
      <c r="AX35" s="32">
        <f t="shared" ca="1" si="7"/>
        <v>72.219999999999928</v>
      </c>
      <c r="AY35" s="32">
        <f t="shared" ca="1" si="7"/>
        <v>29.85</v>
      </c>
      <c r="AZ35" s="32">
        <f t="shared" ca="1" si="7"/>
        <v>74.349999999999895</v>
      </c>
      <c r="BA35" s="55">
        <f t="shared" ca="1" si="8"/>
        <v>0</v>
      </c>
      <c r="BB35" s="55">
        <f t="shared" ca="1" si="8"/>
        <v>0</v>
      </c>
      <c r="BC35" s="55">
        <f t="shared" ca="1" si="8"/>
        <v>0</v>
      </c>
      <c r="BD35" s="55">
        <f t="shared" ca="1" si="8"/>
        <v>0</v>
      </c>
      <c r="BE35" s="55">
        <f t="shared" ca="1" si="8"/>
        <v>0</v>
      </c>
      <c r="BF35" s="55">
        <f t="shared" ca="1" si="8"/>
        <v>0</v>
      </c>
      <c r="BG35" s="55">
        <f t="shared" ca="1" si="8"/>
        <v>0</v>
      </c>
      <c r="BH35" s="55">
        <f t="shared" ca="1" si="8"/>
        <v>0</v>
      </c>
      <c r="BI35" s="55">
        <f t="shared" ca="1" si="8"/>
        <v>0</v>
      </c>
      <c r="BJ35" s="55">
        <f t="shared" ca="1" si="8"/>
        <v>0.59</v>
      </c>
      <c r="BK35" s="55">
        <f t="shared" ca="1" si="8"/>
        <v>0.24</v>
      </c>
      <c r="BL35" s="55">
        <f t="shared" ca="1" si="8"/>
        <v>0.61</v>
      </c>
      <c r="BM35" s="32">
        <f t="shared" ca="1" si="9"/>
        <v>0</v>
      </c>
      <c r="BN35" s="32">
        <f t="shared" ca="1" si="9"/>
        <v>0</v>
      </c>
      <c r="BO35" s="32">
        <f t="shared" ca="1" si="9"/>
        <v>0</v>
      </c>
      <c r="BP35" s="32">
        <f t="shared" ca="1" si="9"/>
        <v>0</v>
      </c>
      <c r="BQ35" s="32">
        <f t="shared" ca="1" si="9"/>
        <v>0</v>
      </c>
      <c r="BR35" s="32">
        <f t="shared" ca="1" si="9"/>
        <v>0</v>
      </c>
      <c r="BS35" s="32">
        <f t="shared" ca="1" si="9"/>
        <v>0</v>
      </c>
      <c r="BT35" s="32">
        <f t="shared" ca="1" si="9"/>
        <v>0</v>
      </c>
      <c r="BU35" s="32">
        <f t="shared" ca="1" si="9"/>
        <v>0</v>
      </c>
      <c r="BV35" s="32">
        <f t="shared" ca="1" si="9"/>
        <v>72.809999999999931</v>
      </c>
      <c r="BW35" s="32">
        <f t="shared" ca="1" si="9"/>
        <v>30.09</v>
      </c>
      <c r="BX35" s="32">
        <f t="shared" ca="1" si="9"/>
        <v>74.959999999999894</v>
      </c>
    </row>
    <row r="36" spans="1:76">
      <c r="A36" t="s">
        <v>515</v>
      </c>
      <c r="B36" s="1" t="s">
        <v>294</v>
      </c>
      <c r="C36" t="str">
        <f t="shared" ca="1" si="2"/>
        <v>BCHEXP</v>
      </c>
      <c r="D36" t="str">
        <f t="shared" ca="1" si="3"/>
        <v>Alberta-BC Intertie - Export</v>
      </c>
      <c r="E36" s="31">
        <f ca="1">IFERROR(IF(AND($A36=VLOOKUP($A36&amp;"."&amp;$C36,UncollectibleLookup,2,FALSE),$C36=VLOOKUP($A36&amp;"."&amp;$C36,UncollectibleLookup,4,FALSE)),0,'Corrected With Uncollectible'!CW36-'Module C Initial'!CW36),'Corrected With Uncollectible'!CW36-'Module C Initial'!CW36)</f>
        <v>0</v>
      </c>
      <c r="F36" s="31">
        <f ca="1">IFERROR(IF(AND($A36=VLOOKUP($A36&amp;"."&amp;$C36,UncollectibleLookup,2,FALSE),$C36=VLOOKUP($A36&amp;"."&amp;$C36,UncollectibleLookup,4,FALSE)),0,'Corrected With Uncollectible'!CX36-'Module C Initial'!CX36),'Corrected With Uncollectible'!CX36-'Module C Initial'!CX36)</f>
        <v>0</v>
      </c>
      <c r="G36" s="31">
        <f ca="1">IFERROR(IF(AND($A36=VLOOKUP($A36&amp;"."&amp;$C36,UncollectibleLookup,2,FALSE),$C36=VLOOKUP($A36&amp;"."&amp;$C36,UncollectibleLookup,4,FALSE)),0,'Corrected With Uncollectible'!CY36-'Module C Initial'!CY36),'Corrected With Uncollectible'!CY36-'Module C Initial'!CY36)</f>
        <v>0</v>
      </c>
      <c r="H36" s="31">
        <f ca="1">IFERROR(IF(AND($A36=VLOOKUP($A36&amp;"."&amp;$C36,UncollectibleLookup,2,FALSE),$C36=VLOOKUP($A36&amp;"."&amp;$C36,UncollectibleLookup,4,FALSE)),0,'Corrected With Uncollectible'!CZ36-'Module C Initial'!CZ36),'Corrected With Uncollectible'!CZ36-'Module C Initial'!CZ36)</f>
        <v>0</v>
      </c>
      <c r="I36" s="31">
        <f ca="1">IFERROR(IF(AND($A36=VLOOKUP($A36&amp;"."&amp;$C36,UncollectibleLookup,2,FALSE),$C36=VLOOKUP($A36&amp;"."&amp;$C36,UncollectibleLookup,4,FALSE)),0,'Corrected With Uncollectible'!DA36-'Module C Initial'!DA36),'Corrected With Uncollectible'!DA36-'Module C Initial'!DA36)</f>
        <v>0</v>
      </c>
      <c r="J36" s="31">
        <f ca="1">IFERROR(IF(AND($A36=VLOOKUP($A36&amp;"."&amp;$C36,UncollectibleLookup,2,FALSE),$C36=VLOOKUP($A36&amp;"."&amp;$C36,UncollectibleLookup,4,FALSE)),0,'Corrected With Uncollectible'!DB36-'Module C Initial'!DB36),'Corrected With Uncollectible'!DB36-'Module C Initial'!DB36)</f>
        <v>0</v>
      </c>
      <c r="K36" s="31">
        <f ca="1">IFERROR(IF(AND($A36=VLOOKUP($A36&amp;"."&amp;$C36,UncollectibleLookup,2,FALSE),$C36=VLOOKUP($A36&amp;"."&amp;$C36,UncollectibleLookup,4,FALSE)),0,'Corrected With Uncollectible'!DC36-'Module C Initial'!DC36),'Corrected With Uncollectible'!DC36-'Module C Initial'!DC36)</f>
        <v>0</v>
      </c>
      <c r="L36" s="31">
        <f ca="1">IFERROR(IF(AND($A36=VLOOKUP($A36&amp;"."&amp;$C36,UncollectibleLookup,2,FALSE),$C36=VLOOKUP($A36&amp;"."&amp;$C36,UncollectibleLookup,4,FALSE)),0,'Corrected With Uncollectible'!DD36-'Module C Initial'!DD36),'Corrected With Uncollectible'!DD36-'Module C Initial'!DD36)</f>
        <v>0</v>
      </c>
      <c r="M36" s="31">
        <f ca="1">IFERROR(IF(AND($A36=VLOOKUP($A36&amp;"."&amp;$C36,UncollectibleLookup,2,FALSE),$C36=VLOOKUP($A36&amp;"."&amp;$C36,UncollectibleLookup,4,FALSE)),0,'Corrected With Uncollectible'!DE36-'Module C Initial'!DE36),'Corrected With Uncollectible'!DE36-'Module C Initial'!DE36)</f>
        <v>0</v>
      </c>
      <c r="N36" s="31">
        <f ca="1">IFERROR(IF(AND($A36=VLOOKUP($A36&amp;"."&amp;$C36,UncollectibleLookup,2,FALSE),$C36=VLOOKUP($A36&amp;"."&amp;$C36,UncollectibleLookup,4,FALSE)),0,'Corrected With Uncollectible'!DF36-'Module C Initial'!DF36),'Corrected With Uncollectible'!DF36-'Module C Initial'!DF36)</f>
        <v>0.26999999999999957</v>
      </c>
      <c r="O36" s="31">
        <f ca="1">IFERROR(IF(AND($A36=VLOOKUP($A36&amp;"."&amp;$C36,UncollectibleLookup,2,FALSE),$C36=VLOOKUP($A36&amp;"."&amp;$C36,UncollectibleLookup,4,FALSE)),0,'Corrected With Uncollectible'!DG36-'Module C Initial'!DG36),'Corrected With Uncollectible'!DG36-'Module C Initial'!DG36)</f>
        <v>3.910000000000025</v>
      </c>
      <c r="P36" s="31">
        <f ca="1">IFERROR(IF(AND($A36=VLOOKUP($A36&amp;"."&amp;$C36,UncollectibleLookup,2,FALSE),$C36=VLOOKUP($A36&amp;"."&amp;$C36,UncollectibleLookup,4,FALSE)),0,'Corrected With Uncollectible'!DH36-'Module C Initial'!DH36),'Corrected With Uncollectible'!DH36-'Module C Initial'!DH36)</f>
        <v>0.17999999999999972</v>
      </c>
      <c r="Q36" s="32">
        <f ca="1">IFERROR(IF(AND($A36=VLOOKUP($A36&amp;"."&amp;$C36,UncollectibleLookup,2,FALSE),$C36=VLOOKUP($A36&amp;"."&amp;$C36,UncollectibleLookup,4,FALSE)),0,'Corrected With Uncollectible'!DI36-'Module C Initial'!DI36),'Corrected With Uncollectible'!DI36-'Module C Initial'!DI36)</f>
        <v>0</v>
      </c>
      <c r="R36" s="32">
        <f ca="1">IFERROR(IF(AND($A36=VLOOKUP($A36&amp;"."&amp;$C36,UncollectibleLookup,2,FALSE),$C36=VLOOKUP($A36&amp;"."&amp;$C36,UncollectibleLookup,4,FALSE)),0,'Corrected With Uncollectible'!DJ36-'Module C Initial'!DJ36),'Corrected With Uncollectible'!DJ36-'Module C Initial'!DJ36)</f>
        <v>0</v>
      </c>
      <c r="S36" s="32">
        <f ca="1">IFERROR(IF(AND($A36=VLOOKUP($A36&amp;"."&amp;$C36,UncollectibleLookup,2,FALSE),$C36=VLOOKUP($A36&amp;"."&amp;$C36,UncollectibleLookup,4,FALSE)),0,'Corrected With Uncollectible'!DK36-'Module C Initial'!DK36),'Corrected With Uncollectible'!DK36-'Module C Initial'!DK36)</f>
        <v>0</v>
      </c>
      <c r="T36" s="32">
        <f ca="1">IFERROR(IF(AND($A36=VLOOKUP($A36&amp;"."&amp;$C36,UncollectibleLookup,2,FALSE),$C36=VLOOKUP($A36&amp;"."&amp;$C36,UncollectibleLookup,4,FALSE)),0,'Corrected With Uncollectible'!DL36-'Module C Initial'!DL36),'Corrected With Uncollectible'!DL36-'Module C Initial'!DL36)</f>
        <v>0</v>
      </c>
      <c r="U36" s="32">
        <f ca="1">IFERROR(IF(AND($A36=VLOOKUP($A36&amp;"."&amp;$C36,UncollectibleLookup,2,FALSE),$C36=VLOOKUP($A36&amp;"."&amp;$C36,UncollectibleLookup,4,FALSE)),0,'Corrected With Uncollectible'!DM36-'Module C Initial'!DM36),'Corrected With Uncollectible'!DM36-'Module C Initial'!DM36)</f>
        <v>0</v>
      </c>
      <c r="V36" s="32">
        <f ca="1">IFERROR(IF(AND($A36=VLOOKUP($A36&amp;"."&amp;$C36,UncollectibleLookup,2,FALSE),$C36=VLOOKUP($A36&amp;"."&amp;$C36,UncollectibleLookup,4,FALSE)),0,'Corrected With Uncollectible'!DN36-'Module C Initial'!DN36),'Corrected With Uncollectible'!DN36-'Module C Initial'!DN36)</f>
        <v>0</v>
      </c>
      <c r="W36" s="32">
        <f ca="1">IFERROR(IF(AND($A36=VLOOKUP($A36&amp;"."&amp;$C36,UncollectibleLookup,2,FALSE),$C36=VLOOKUP($A36&amp;"."&amp;$C36,UncollectibleLookup,4,FALSE)),0,'Corrected With Uncollectible'!DO36-'Module C Initial'!DO36),'Corrected With Uncollectible'!DO36-'Module C Initial'!DO36)</f>
        <v>0</v>
      </c>
      <c r="X36" s="32">
        <f ca="1">IFERROR(IF(AND($A36=VLOOKUP($A36&amp;"."&amp;$C36,UncollectibleLookup,2,FALSE),$C36=VLOOKUP($A36&amp;"."&amp;$C36,UncollectibleLookup,4,FALSE)),0,'Corrected With Uncollectible'!DP36-'Module C Initial'!DP36),'Corrected With Uncollectible'!DP36-'Module C Initial'!DP36)</f>
        <v>0</v>
      </c>
      <c r="Y36" s="32">
        <f ca="1">IFERROR(IF(AND($A36=VLOOKUP($A36&amp;"."&amp;$C36,UncollectibleLookup,2,FALSE),$C36=VLOOKUP($A36&amp;"."&amp;$C36,UncollectibleLookup,4,FALSE)),0,'Corrected With Uncollectible'!DQ36-'Module C Initial'!DQ36),'Corrected With Uncollectible'!DQ36-'Module C Initial'!DQ36)</f>
        <v>0</v>
      </c>
      <c r="Z36" s="32">
        <f ca="1">IFERROR(IF(AND($A36=VLOOKUP($A36&amp;"."&amp;$C36,UncollectibleLookup,2,FALSE),$C36=VLOOKUP($A36&amp;"."&amp;$C36,UncollectibleLookup,4,FALSE)),0,'Corrected With Uncollectible'!DR36-'Module C Initial'!DR36),'Corrected With Uncollectible'!DR36-'Module C Initial'!DR36)</f>
        <v>2.0000000000000018E-2</v>
      </c>
      <c r="AA36" s="32">
        <f ca="1">IFERROR(IF(AND($A36=VLOOKUP($A36&amp;"."&amp;$C36,UncollectibleLookup,2,FALSE),$C36=VLOOKUP($A36&amp;"."&amp;$C36,UncollectibleLookup,4,FALSE)),0,'Corrected With Uncollectible'!DS36-'Module C Initial'!DS36),'Corrected With Uncollectible'!DS36-'Module C Initial'!DS36)</f>
        <v>0.1899999999999995</v>
      </c>
      <c r="AB36" s="32">
        <f ca="1">IFERROR(IF(AND($A36=VLOOKUP($A36&amp;"."&amp;$C36,UncollectibleLookup,2,FALSE),$C36=VLOOKUP($A36&amp;"."&amp;$C36,UncollectibleLookup,4,FALSE)),0,'Corrected With Uncollectible'!DT36-'Module C Initial'!DT36),'Corrected With Uncollectible'!DT36-'Module C Initial'!DT36)</f>
        <v>9.9999999999999534E-3</v>
      </c>
      <c r="AC36" s="31">
        <f ca="1">IFERROR(IF(AND($A36=VLOOKUP($A36&amp;"."&amp;$C36,UncollectibleLookup,2,FALSE),$C36=VLOOKUP($A36&amp;"."&amp;$C36,UncollectibleLookup,4,FALSE)),0,'Corrected With Uncollectible'!DU36-'Module C Initial'!DU36),'Corrected With Uncollectible'!DU36-'Module C Initial'!DU36)</f>
        <v>0</v>
      </c>
      <c r="AD36" s="31">
        <f ca="1">IFERROR(IF(AND($A36=VLOOKUP($A36&amp;"."&amp;$C36,UncollectibleLookup,2,FALSE),$C36=VLOOKUP($A36&amp;"."&amp;$C36,UncollectibleLookup,4,FALSE)),0,'Corrected With Uncollectible'!DV36-'Module C Initial'!DV36),'Corrected With Uncollectible'!DV36-'Module C Initial'!DV36)</f>
        <v>0</v>
      </c>
      <c r="AE36" s="31">
        <f ca="1">IFERROR(IF(AND($A36=VLOOKUP($A36&amp;"."&amp;$C36,UncollectibleLookup,2,FALSE),$C36=VLOOKUP($A36&amp;"."&amp;$C36,UncollectibleLookup,4,FALSE)),0,'Corrected With Uncollectible'!DW36-'Module C Initial'!DW36),'Corrected With Uncollectible'!DW36-'Module C Initial'!DW36)</f>
        <v>0</v>
      </c>
      <c r="AF36" s="31">
        <f ca="1">IFERROR(IF(AND($A36=VLOOKUP($A36&amp;"."&amp;$C36,UncollectibleLookup,2,FALSE),$C36=VLOOKUP($A36&amp;"."&amp;$C36,UncollectibleLookup,4,FALSE)),0,'Corrected With Uncollectible'!DX36-'Module C Initial'!DX36),'Corrected With Uncollectible'!DX36-'Module C Initial'!DX36)</f>
        <v>0</v>
      </c>
      <c r="AG36" s="31">
        <f ca="1">IFERROR(IF(AND($A36=VLOOKUP($A36&amp;"."&amp;$C36,UncollectibleLookup,2,FALSE),$C36=VLOOKUP($A36&amp;"."&amp;$C36,UncollectibleLookup,4,FALSE)),0,'Corrected With Uncollectible'!DY36-'Module C Initial'!DY36),'Corrected With Uncollectible'!DY36-'Module C Initial'!DY36)</f>
        <v>0</v>
      </c>
      <c r="AH36" s="31">
        <f ca="1">IFERROR(IF(AND($A36=VLOOKUP($A36&amp;"."&amp;$C36,UncollectibleLookup,2,FALSE),$C36=VLOOKUP($A36&amp;"."&amp;$C36,UncollectibleLookup,4,FALSE)),0,'Corrected With Uncollectible'!DZ36-'Module C Initial'!DZ36),'Corrected With Uncollectible'!DZ36-'Module C Initial'!DZ36)</f>
        <v>0</v>
      </c>
      <c r="AI36" s="31">
        <f ca="1">IFERROR(IF(AND($A36=VLOOKUP($A36&amp;"."&amp;$C36,UncollectibleLookup,2,FALSE),$C36=VLOOKUP($A36&amp;"."&amp;$C36,UncollectibleLookup,4,FALSE)),0,'Corrected With Uncollectible'!EA36-'Module C Initial'!EA36),'Corrected With Uncollectible'!EA36-'Module C Initial'!EA36)</f>
        <v>0</v>
      </c>
      <c r="AJ36" s="31">
        <f ca="1">IFERROR(IF(AND($A36=VLOOKUP($A36&amp;"."&amp;$C36,UncollectibleLookup,2,FALSE),$C36=VLOOKUP($A36&amp;"."&amp;$C36,UncollectibleLookup,4,FALSE)),0,'Corrected With Uncollectible'!EB36-'Module C Initial'!EB36),'Corrected With Uncollectible'!EB36-'Module C Initial'!EB36)</f>
        <v>0</v>
      </c>
      <c r="AK36" s="31">
        <f ca="1">IFERROR(IF(AND($A36=VLOOKUP($A36&amp;"."&amp;$C36,UncollectibleLookup,2,FALSE),$C36=VLOOKUP($A36&amp;"."&amp;$C36,UncollectibleLookup,4,FALSE)),0,'Corrected With Uncollectible'!EC36-'Module C Initial'!EC36),'Corrected With Uncollectible'!EC36-'Module C Initial'!EC36)</f>
        <v>0</v>
      </c>
      <c r="AL36" s="31">
        <f ca="1">IFERROR(IF(AND($A36=VLOOKUP($A36&amp;"."&amp;$C36,UncollectibleLookup,2,FALSE),$C36=VLOOKUP($A36&amp;"."&amp;$C36,UncollectibleLookup,4,FALSE)),0,'Corrected With Uncollectible'!ED36-'Module C Initial'!ED36),'Corrected With Uncollectible'!ED36-'Module C Initial'!ED36)</f>
        <v>0.11000000000000032</v>
      </c>
      <c r="AM36" s="31">
        <f ca="1">IFERROR(IF(AND($A36=VLOOKUP($A36&amp;"."&amp;$C36,UncollectibleLookup,2,FALSE),$C36=VLOOKUP($A36&amp;"."&amp;$C36,UncollectibleLookup,4,FALSE)),0,'Corrected With Uncollectible'!EE36-'Module C Initial'!EE36),'Corrected With Uncollectible'!EE36-'Module C Initial'!EE36)</f>
        <v>1.4799999999999898</v>
      </c>
      <c r="AN36" s="31">
        <f ca="1">IFERROR(IF(AND($A36=VLOOKUP($A36&amp;"."&amp;$C36,UncollectibleLookup,2,FALSE),$C36=VLOOKUP($A36&amp;"."&amp;$C36,UncollectibleLookup,4,FALSE)),0,'Corrected With Uncollectible'!EF36-'Module C Initial'!EF36),'Corrected With Uncollectible'!EF36-'Module C Initial'!EF36)</f>
        <v>6.999999999999984E-2</v>
      </c>
      <c r="AO36" s="32">
        <f t="shared" ca="1" si="7"/>
        <v>0</v>
      </c>
      <c r="AP36" s="32">
        <f t="shared" ca="1" si="7"/>
        <v>0</v>
      </c>
      <c r="AQ36" s="32">
        <f t="shared" ca="1" si="7"/>
        <v>0</v>
      </c>
      <c r="AR36" s="32">
        <f t="shared" ca="1" si="7"/>
        <v>0</v>
      </c>
      <c r="AS36" s="32">
        <f t="shared" ca="1" si="7"/>
        <v>0</v>
      </c>
      <c r="AT36" s="32">
        <f t="shared" ca="1" si="7"/>
        <v>0</v>
      </c>
      <c r="AU36" s="32">
        <f t="shared" ca="1" si="7"/>
        <v>0</v>
      </c>
      <c r="AV36" s="32">
        <f t="shared" ca="1" si="7"/>
        <v>0</v>
      </c>
      <c r="AW36" s="32">
        <f t="shared" ca="1" si="7"/>
        <v>0</v>
      </c>
      <c r="AX36" s="32">
        <f t="shared" ca="1" si="7"/>
        <v>0.39999999999999991</v>
      </c>
      <c r="AY36" s="32">
        <f t="shared" ca="1" si="7"/>
        <v>5.5800000000000143</v>
      </c>
      <c r="AZ36" s="32">
        <f t="shared" ca="1" si="7"/>
        <v>0.25999999999999951</v>
      </c>
      <c r="BA36" s="55">
        <f t="shared" ca="1" si="8"/>
        <v>0</v>
      </c>
      <c r="BB36" s="55">
        <f t="shared" ca="1" si="8"/>
        <v>0</v>
      </c>
      <c r="BC36" s="55">
        <f t="shared" ca="1" si="8"/>
        <v>0</v>
      </c>
      <c r="BD36" s="55">
        <f t="shared" ca="1" si="8"/>
        <v>0</v>
      </c>
      <c r="BE36" s="55">
        <f t="shared" ca="1" si="8"/>
        <v>0</v>
      </c>
      <c r="BF36" s="55">
        <f t="shared" ca="1" si="8"/>
        <v>0</v>
      </c>
      <c r="BG36" s="55">
        <f t="shared" ca="1" si="8"/>
        <v>0</v>
      </c>
      <c r="BH36" s="55">
        <f t="shared" ca="1" si="8"/>
        <v>0</v>
      </c>
      <c r="BI36" s="55">
        <f t="shared" ca="1" si="8"/>
        <v>0</v>
      </c>
      <c r="BJ36" s="55">
        <f t="shared" ca="1" si="8"/>
        <v>0</v>
      </c>
      <c r="BK36" s="55">
        <f t="shared" ca="1" si="8"/>
        <v>0.05</v>
      </c>
      <c r="BL36" s="55">
        <f t="shared" ca="1" si="8"/>
        <v>0</v>
      </c>
      <c r="BM36" s="32">
        <f t="shared" ca="1" si="9"/>
        <v>0</v>
      </c>
      <c r="BN36" s="32">
        <f t="shared" ca="1" si="9"/>
        <v>0</v>
      </c>
      <c r="BO36" s="32">
        <f t="shared" ca="1" si="9"/>
        <v>0</v>
      </c>
      <c r="BP36" s="32">
        <f t="shared" ca="1" si="9"/>
        <v>0</v>
      </c>
      <c r="BQ36" s="32">
        <f t="shared" ca="1" si="9"/>
        <v>0</v>
      </c>
      <c r="BR36" s="32">
        <f t="shared" ca="1" si="9"/>
        <v>0</v>
      </c>
      <c r="BS36" s="32">
        <f t="shared" ca="1" si="9"/>
        <v>0</v>
      </c>
      <c r="BT36" s="32">
        <f t="shared" ca="1" si="9"/>
        <v>0</v>
      </c>
      <c r="BU36" s="32">
        <f t="shared" ca="1" si="9"/>
        <v>0</v>
      </c>
      <c r="BV36" s="32">
        <f t="shared" ca="1" si="9"/>
        <v>0.39999999999999991</v>
      </c>
      <c r="BW36" s="32">
        <f t="shared" ca="1" si="9"/>
        <v>5.6300000000000141</v>
      </c>
      <c r="BX36" s="32">
        <f t="shared" ca="1" si="9"/>
        <v>0.25999999999999951</v>
      </c>
    </row>
    <row r="37" spans="1:76">
      <c r="A37" t="s">
        <v>427</v>
      </c>
      <c r="B37" s="1" t="s">
        <v>44</v>
      </c>
      <c r="C37" t="str">
        <f t="shared" ca="1" si="2"/>
        <v>CMH1</v>
      </c>
      <c r="D37" t="str">
        <f t="shared" ca="1" si="3"/>
        <v>City of Medicine Hat</v>
      </c>
      <c r="E37" s="31">
        <f ca="1">IFERROR(IF(AND($A37=VLOOKUP($A37&amp;"."&amp;$C37,UncollectibleLookup,2,FALSE),$C37=VLOOKUP($A37&amp;"."&amp;$C37,UncollectibleLookup,4,FALSE)),0,'Corrected With Uncollectible'!CW37-'Module C Initial'!CW37),'Corrected With Uncollectible'!CW37-'Module C Initial'!CW37)</f>
        <v>122.59000000000015</v>
      </c>
      <c r="F37" s="31">
        <f ca="1">IFERROR(IF(AND($A37=VLOOKUP($A37&amp;"."&amp;$C37,UncollectibleLookup,2,FALSE),$C37=VLOOKUP($A37&amp;"."&amp;$C37,UncollectibleLookup,4,FALSE)),0,'Corrected With Uncollectible'!CX37-'Module C Initial'!CX37),'Corrected With Uncollectible'!CX37-'Module C Initial'!CX37)</f>
        <v>110.20999999999913</v>
      </c>
      <c r="G37" s="31">
        <f ca="1">IFERROR(IF(AND($A37=VLOOKUP($A37&amp;"."&amp;$C37,UncollectibleLookup,2,FALSE),$C37=VLOOKUP($A37&amp;"."&amp;$C37,UncollectibleLookup,4,FALSE)),0,'Corrected With Uncollectible'!CY37-'Module C Initial'!CY37),'Corrected With Uncollectible'!CY37-'Module C Initial'!CY37)</f>
        <v>133.59000000000015</v>
      </c>
      <c r="H37" s="31">
        <f ca="1">IFERROR(IF(AND($A37=VLOOKUP($A37&amp;"."&amp;$C37,UncollectibleLookup,2,FALSE),$C37=VLOOKUP($A37&amp;"."&amp;$C37,UncollectibleLookup,4,FALSE)),0,'Corrected With Uncollectible'!CZ37-'Module C Initial'!CZ37),'Corrected With Uncollectible'!CZ37-'Module C Initial'!CZ37)</f>
        <v>110.28999999999905</v>
      </c>
      <c r="I37" s="31">
        <f ca="1">IFERROR(IF(AND($A37=VLOOKUP($A37&amp;"."&amp;$C37,UncollectibleLookup,2,FALSE),$C37=VLOOKUP($A37&amp;"."&amp;$C37,UncollectibleLookup,4,FALSE)),0,'Corrected With Uncollectible'!DA37-'Module C Initial'!DA37),'Corrected With Uncollectible'!DA37-'Module C Initial'!DA37)</f>
        <v>87.100000000000364</v>
      </c>
      <c r="J37" s="31">
        <f ca="1">IFERROR(IF(AND($A37=VLOOKUP($A37&amp;"."&amp;$C37,UncollectibleLookup,2,FALSE),$C37=VLOOKUP($A37&amp;"."&amp;$C37,UncollectibleLookup,4,FALSE)),0,'Corrected With Uncollectible'!DB37-'Module C Initial'!DB37),'Corrected With Uncollectible'!DB37-'Module C Initial'!DB37)</f>
        <v>106.54000000000087</v>
      </c>
      <c r="K37" s="31">
        <f ca="1">IFERROR(IF(AND($A37=VLOOKUP($A37&amp;"."&amp;$C37,UncollectibleLookup,2,FALSE),$C37=VLOOKUP($A37&amp;"."&amp;$C37,UncollectibleLookup,4,FALSE)),0,'Corrected With Uncollectible'!DC37-'Module C Initial'!DC37),'Corrected With Uncollectible'!DC37-'Module C Initial'!DC37)</f>
        <v>1141.1700000000128</v>
      </c>
      <c r="L37" s="31">
        <f ca="1">IFERROR(IF(AND($A37=VLOOKUP($A37&amp;"."&amp;$C37,UncollectibleLookup,2,FALSE),$C37=VLOOKUP($A37&amp;"."&amp;$C37,UncollectibleLookup,4,FALSE)),0,'Corrected With Uncollectible'!DD37-'Module C Initial'!DD37),'Corrected With Uncollectible'!DD37-'Module C Initial'!DD37)</f>
        <v>494.25</v>
      </c>
      <c r="M37" s="31">
        <f ca="1">IFERROR(IF(AND($A37=VLOOKUP($A37&amp;"."&amp;$C37,UncollectibleLookup,2,FALSE),$C37=VLOOKUP($A37&amp;"."&amp;$C37,UncollectibleLookup,4,FALSE)),0,'Corrected With Uncollectible'!DE37-'Module C Initial'!DE37),'Corrected With Uncollectible'!DE37-'Module C Initial'!DE37)</f>
        <v>111.57999999999993</v>
      </c>
      <c r="N37" s="31">
        <f ca="1">IFERROR(IF(AND($A37=VLOOKUP($A37&amp;"."&amp;$C37,UncollectibleLookup,2,FALSE),$C37=VLOOKUP($A37&amp;"."&amp;$C37,UncollectibleLookup,4,FALSE)),0,'Corrected With Uncollectible'!DF37-'Module C Initial'!DF37),'Corrected With Uncollectible'!DF37-'Module C Initial'!DF37)</f>
        <v>209.45000000000073</v>
      </c>
      <c r="O37" s="31">
        <f ca="1">IFERROR(IF(AND($A37=VLOOKUP($A37&amp;"."&amp;$C37,UncollectibleLookup,2,FALSE),$C37=VLOOKUP($A37&amp;"."&amp;$C37,UncollectibleLookup,4,FALSE)),0,'Corrected With Uncollectible'!DG37-'Module C Initial'!DG37),'Corrected With Uncollectible'!DG37-'Module C Initial'!DG37)</f>
        <v>47.819999999999709</v>
      </c>
      <c r="P37" s="31">
        <f ca="1">IFERROR(IF(AND($A37=VLOOKUP($A37&amp;"."&amp;$C37,UncollectibleLookup,2,FALSE),$C37=VLOOKUP($A37&amp;"."&amp;$C37,UncollectibleLookup,4,FALSE)),0,'Corrected With Uncollectible'!DH37-'Module C Initial'!DH37),'Corrected With Uncollectible'!DH37-'Module C Initial'!DH37)</f>
        <v>210.65999999999622</v>
      </c>
      <c r="Q37" s="32">
        <f ca="1">IFERROR(IF(AND($A37=VLOOKUP($A37&amp;"."&amp;$C37,UncollectibleLookup,2,FALSE),$C37=VLOOKUP($A37&amp;"."&amp;$C37,UncollectibleLookup,4,FALSE)),0,'Corrected With Uncollectible'!DI37-'Module C Initial'!DI37),'Corrected With Uncollectible'!DI37-'Module C Initial'!DI37)</f>
        <v>6.1299999999999955</v>
      </c>
      <c r="R37" s="32">
        <f ca="1">IFERROR(IF(AND($A37=VLOOKUP($A37&amp;"."&amp;$C37,UncollectibleLookup,2,FALSE),$C37=VLOOKUP($A37&amp;"."&amp;$C37,UncollectibleLookup,4,FALSE)),0,'Corrected With Uncollectible'!DJ37-'Module C Initial'!DJ37),'Corrected With Uncollectible'!DJ37-'Module C Initial'!DJ37)</f>
        <v>5.5099999999999909</v>
      </c>
      <c r="S37" s="32">
        <f ca="1">IFERROR(IF(AND($A37=VLOOKUP($A37&amp;"."&amp;$C37,UncollectibleLookup,2,FALSE),$C37=VLOOKUP($A37&amp;"."&amp;$C37,UncollectibleLookup,4,FALSE)),0,'Corrected With Uncollectible'!DK37-'Module C Initial'!DK37),'Corrected With Uncollectible'!DK37-'Module C Initial'!DK37)</f>
        <v>6.6800000000000637</v>
      </c>
      <c r="T37" s="32">
        <f ca="1">IFERROR(IF(AND($A37=VLOOKUP($A37&amp;"."&amp;$C37,UncollectibleLookup,2,FALSE),$C37=VLOOKUP($A37&amp;"."&amp;$C37,UncollectibleLookup,4,FALSE)),0,'Corrected With Uncollectible'!DL37-'Module C Initial'!DL37),'Corrected With Uncollectible'!DL37-'Module C Initial'!DL37)</f>
        <v>5.5199999999999818</v>
      </c>
      <c r="U37" s="32">
        <f ca="1">IFERROR(IF(AND($A37=VLOOKUP($A37&amp;"."&amp;$C37,UncollectibleLookup,2,FALSE),$C37=VLOOKUP($A37&amp;"."&amp;$C37,UncollectibleLookup,4,FALSE)),0,'Corrected With Uncollectible'!DM37-'Module C Initial'!DM37),'Corrected With Uncollectible'!DM37-'Module C Initial'!DM37)</f>
        <v>4.3499999999999659</v>
      </c>
      <c r="V37" s="32">
        <f ca="1">IFERROR(IF(AND($A37=VLOOKUP($A37&amp;"."&amp;$C37,UncollectibleLookup,2,FALSE),$C37=VLOOKUP($A37&amp;"."&amp;$C37,UncollectibleLookup,4,FALSE)),0,'Corrected With Uncollectible'!DN37-'Module C Initial'!DN37),'Corrected With Uncollectible'!DN37-'Module C Initial'!DN37)</f>
        <v>5.3300000000000409</v>
      </c>
      <c r="W37" s="32">
        <f ca="1">IFERROR(IF(AND($A37=VLOOKUP($A37&amp;"."&amp;$C37,UncollectibleLookup,2,FALSE),$C37=VLOOKUP($A37&amp;"."&amp;$C37,UncollectibleLookup,4,FALSE)),0,'Corrected With Uncollectible'!DO37-'Module C Initial'!DO37),'Corrected With Uncollectible'!DO37-'Module C Initial'!DO37)</f>
        <v>57.050000000000182</v>
      </c>
      <c r="X37" s="32">
        <f ca="1">IFERROR(IF(AND($A37=VLOOKUP($A37&amp;"."&amp;$C37,UncollectibleLookup,2,FALSE),$C37=VLOOKUP($A37&amp;"."&amp;$C37,UncollectibleLookup,4,FALSE)),0,'Corrected With Uncollectible'!DP37-'Module C Initial'!DP37),'Corrected With Uncollectible'!DP37-'Module C Initial'!DP37)</f>
        <v>24.710000000000036</v>
      </c>
      <c r="Y37" s="32">
        <f ca="1">IFERROR(IF(AND($A37=VLOOKUP($A37&amp;"."&amp;$C37,UncollectibleLookup,2,FALSE),$C37=VLOOKUP($A37&amp;"."&amp;$C37,UncollectibleLookup,4,FALSE)),0,'Corrected With Uncollectible'!DQ37-'Module C Initial'!DQ37),'Corrected With Uncollectible'!DQ37-'Module C Initial'!DQ37)</f>
        <v>5.5800000000000409</v>
      </c>
      <c r="Z37" s="32">
        <f ca="1">IFERROR(IF(AND($A37=VLOOKUP($A37&amp;"."&amp;$C37,UncollectibleLookup,2,FALSE),$C37=VLOOKUP($A37&amp;"."&amp;$C37,UncollectibleLookup,4,FALSE)),0,'Corrected With Uncollectible'!DR37-'Module C Initial'!DR37),'Corrected With Uncollectible'!DR37-'Module C Initial'!DR37)</f>
        <v>10.480000000000018</v>
      </c>
      <c r="AA37" s="32">
        <f ca="1">IFERROR(IF(AND($A37=VLOOKUP($A37&amp;"."&amp;$C37,UncollectibleLookup,2,FALSE),$C37=VLOOKUP($A37&amp;"."&amp;$C37,UncollectibleLookup,4,FALSE)),0,'Corrected With Uncollectible'!DS37-'Module C Initial'!DS37),'Corrected With Uncollectible'!DS37-'Module C Initial'!DS37)</f>
        <v>2.3899999999999864</v>
      </c>
      <c r="AB37" s="32">
        <f ca="1">IFERROR(IF(AND($A37=VLOOKUP($A37&amp;"."&amp;$C37,UncollectibleLookup,2,FALSE),$C37=VLOOKUP($A37&amp;"."&amp;$C37,UncollectibleLookup,4,FALSE)),0,'Corrected With Uncollectible'!DT37-'Module C Initial'!DT37),'Corrected With Uncollectible'!DT37-'Module C Initial'!DT37)</f>
        <v>10.529999999999973</v>
      </c>
      <c r="AC37" s="31">
        <f ca="1">IFERROR(IF(AND($A37=VLOOKUP($A37&amp;"."&amp;$C37,UncollectibleLookup,2,FALSE),$C37=VLOOKUP($A37&amp;"."&amp;$C37,UncollectibleLookup,4,FALSE)),0,'Corrected With Uncollectible'!DU37-'Module C Initial'!DU37),'Corrected With Uncollectible'!DU37-'Module C Initial'!DU37)</f>
        <v>52.75</v>
      </c>
      <c r="AD37" s="31">
        <f ca="1">IFERROR(IF(AND($A37=VLOOKUP($A37&amp;"."&amp;$C37,UncollectibleLookup,2,FALSE),$C37=VLOOKUP($A37&amp;"."&amp;$C37,UncollectibleLookup,4,FALSE)),0,'Corrected With Uncollectible'!DV37-'Module C Initial'!DV37),'Corrected With Uncollectible'!DV37-'Module C Initial'!DV37)</f>
        <v>46.859999999999673</v>
      </c>
      <c r="AE37" s="31">
        <f ca="1">IFERROR(IF(AND($A37=VLOOKUP($A37&amp;"."&amp;$C37,UncollectibleLookup,2,FALSE),$C37=VLOOKUP($A37&amp;"."&amp;$C37,UncollectibleLookup,4,FALSE)),0,'Corrected With Uncollectible'!DW37-'Module C Initial'!DW37),'Corrected With Uncollectible'!DW37-'Module C Initial'!DW37)</f>
        <v>56.180000000000291</v>
      </c>
      <c r="AF37" s="31">
        <f ca="1">IFERROR(IF(AND($A37=VLOOKUP($A37&amp;"."&amp;$C37,UncollectibleLookup,2,FALSE),$C37=VLOOKUP($A37&amp;"."&amp;$C37,UncollectibleLookup,4,FALSE)),0,'Corrected With Uncollectible'!DX37-'Module C Initial'!DX37),'Corrected With Uncollectible'!DX37-'Module C Initial'!DX37)</f>
        <v>45.819999999999709</v>
      </c>
      <c r="AG37" s="31">
        <f ca="1">IFERROR(IF(AND($A37=VLOOKUP($A37&amp;"."&amp;$C37,UncollectibleLookup,2,FALSE),$C37=VLOOKUP($A37&amp;"."&amp;$C37,UncollectibleLookup,4,FALSE)),0,'Corrected With Uncollectible'!DY37-'Module C Initial'!DY37),'Corrected With Uncollectible'!DY37-'Module C Initial'!DY37)</f>
        <v>35.759999999999764</v>
      </c>
      <c r="AH37" s="31">
        <f ca="1">IFERROR(IF(AND($A37=VLOOKUP($A37&amp;"."&amp;$C37,UncollectibleLookup,2,FALSE),$C37=VLOOKUP($A37&amp;"."&amp;$C37,UncollectibleLookup,4,FALSE)),0,'Corrected With Uncollectible'!DZ37-'Module C Initial'!DZ37),'Corrected With Uncollectible'!DZ37-'Module C Initial'!DZ37)</f>
        <v>43.1899999999996</v>
      </c>
      <c r="AI37" s="31">
        <f ca="1">IFERROR(IF(AND($A37=VLOOKUP($A37&amp;"."&amp;$C37,UncollectibleLookup,2,FALSE),$C37=VLOOKUP($A37&amp;"."&amp;$C37,UncollectibleLookup,4,FALSE)),0,'Corrected With Uncollectible'!EA37-'Module C Initial'!EA37),'Corrected With Uncollectible'!EA37-'Module C Initial'!EA37)</f>
        <v>457.04999999999563</v>
      </c>
      <c r="AJ37" s="31">
        <f ca="1">IFERROR(IF(AND($A37=VLOOKUP($A37&amp;"."&amp;$C37,UncollectibleLookup,2,FALSE),$C37=VLOOKUP($A37&amp;"."&amp;$C37,UncollectibleLookup,4,FALSE)),0,'Corrected With Uncollectible'!EB37-'Module C Initial'!EB37),'Corrected With Uncollectible'!EB37-'Module C Initial'!EB37)</f>
        <v>195.32999999999811</v>
      </c>
      <c r="AK37" s="31">
        <f ca="1">IFERROR(IF(AND($A37=VLOOKUP($A37&amp;"."&amp;$C37,UncollectibleLookup,2,FALSE),$C37=VLOOKUP($A37&amp;"."&amp;$C37,UncollectibleLookup,4,FALSE)),0,'Corrected With Uncollectible'!EC37-'Module C Initial'!EC37),'Corrected With Uncollectible'!EC37-'Module C Initial'!EC37)</f>
        <v>43.5</v>
      </c>
      <c r="AL37" s="31">
        <f ca="1">IFERROR(IF(AND($A37=VLOOKUP($A37&amp;"."&amp;$C37,UncollectibleLookup,2,FALSE),$C37=VLOOKUP($A37&amp;"."&amp;$C37,UncollectibleLookup,4,FALSE)),0,'Corrected With Uncollectible'!ED37-'Module C Initial'!ED37),'Corrected With Uncollectible'!ED37-'Module C Initial'!ED37)</f>
        <v>80.590000000000146</v>
      </c>
      <c r="AM37" s="31">
        <f ca="1">IFERROR(IF(AND($A37=VLOOKUP($A37&amp;"."&amp;$C37,UncollectibleLookup,2,FALSE),$C37=VLOOKUP($A37&amp;"."&amp;$C37,UncollectibleLookup,4,FALSE)),0,'Corrected With Uncollectible'!EE37-'Module C Initial'!EE37),'Corrected With Uncollectible'!EE37-'Module C Initial'!EE37)</f>
        <v>18.150000000000091</v>
      </c>
      <c r="AN37" s="31">
        <f ca="1">IFERROR(IF(AND($A37=VLOOKUP($A37&amp;"."&amp;$C37,UncollectibleLookup,2,FALSE),$C37=VLOOKUP($A37&amp;"."&amp;$C37,UncollectibleLookup,4,FALSE)),0,'Corrected With Uncollectible'!EF37-'Module C Initial'!EF37),'Corrected With Uncollectible'!EF37-'Module C Initial'!EF37)</f>
        <v>78.850000000000364</v>
      </c>
      <c r="AO37" s="32">
        <f t="shared" ca="1" si="7"/>
        <v>181.47000000000014</v>
      </c>
      <c r="AP37" s="32">
        <f t="shared" ca="1" si="7"/>
        <v>162.57999999999879</v>
      </c>
      <c r="AQ37" s="32">
        <f t="shared" ca="1" si="7"/>
        <v>196.4500000000005</v>
      </c>
      <c r="AR37" s="32">
        <f t="shared" ca="1" si="7"/>
        <v>161.62999999999874</v>
      </c>
      <c r="AS37" s="32">
        <f t="shared" ca="1" si="7"/>
        <v>127.21000000000009</v>
      </c>
      <c r="AT37" s="32">
        <f t="shared" ca="1" si="7"/>
        <v>155.06000000000051</v>
      </c>
      <c r="AU37" s="32">
        <f t="shared" ca="1" si="7"/>
        <v>1655.2700000000086</v>
      </c>
      <c r="AV37" s="32">
        <f t="shared" ca="1" si="7"/>
        <v>714.28999999999814</v>
      </c>
      <c r="AW37" s="32">
        <f t="shared" ca="1" si="7"/>
        <v>160.65999999999997</v>
      </c>
      <c r="AX37" s="32">
        <f t="shared" ca="1" si="7"/>
        <v>300.52000000000089</v>
      </c>
      <c r="AY37" s="32">
        <f t="shared" ca="1" si="7"/>
        <v>68.359999999999786</v>
      </c>
      <c r="AZ37" s="32">
        <f t="shared" ca="1" si="7"/>
        <v>300.03999999999655</v>
      </c>
      <c r="BA37" s="55">
        <f t="shared" ca="1" si="8"/>
        <v>1.44</v>
      </c>
      <c r="BB37" s="55">
        <f t="shared" ca="1" si="8"/>
        <v>1.29</v>
      </c>
      <c r="BC37" s="55">
        <f t="shared" ca="1" si="8"/>
        <v>1.56</v>
      </c>
      <c r="BD37" s="55">
        <f t="shared" ca="1" si="8"/>
        <v>1.29</v>
      </c>
      <c r="BE37" s="55">
        <f t="shared" ca="1" si="8"/>
        <v>1.02</v>
      </c>
      <c r="BF37" s="55">
        <f t="shared" ca="1" si="8"/>
        <v>1.25</v>
      </c>
      <c r="BG37" s="55">
        <f t="shared" ca="1" si="8"/>
        <v>13.37</v>
      </c>
      <c r="BH37" s="55">
        <f t="shared" ca="1" si="8"/>
        <v>5.79</v>
      </c>
      <c r="BI37" s="55">
        <f t="shared" ca="1" si="8"/>
        <v>1.31</v>
      </c>
      <c r="BJ37" s="55">
        <f t="shared" ca="1" si="8"/>
        <v>2.4500000000000002</v>
      </c>
      <c r="BK37" s="55">
        <f t="shared" ca="1" si="8"/>
        <v>0.56000000000000005</v>
      </c>
      <c r="BL37" s="55">
        <f t="shared" ca="1" si="8"/>
        <v>2.4700000000000002</v>
      </c>
      <c r="BM37" s="32">
        <f t="shared" ca="1" si="9"/>
        <v>182.91000000000014</v>
      </c>
      <c r="BN37" s="32">
        <f t="shared" ca="1" si="9"/>
        <v>163.86999999999878</v>
      </c>
      <c r="BO37" s="32">
        <f t="shared" ca="1" si="9"/>
        <v>198.0100000000005</v>
      </c>
      <c r="BP37" s="32">
        <f t="shared" ca="1" si="9"/>
        <v>162.91999999999874</v>
      </c>
      <c r="BQ37" s="32">
        <f t="shared" ca="1" si="9"/>
        <v>128.2300000000001</v>
      </c>
      <c r="BR37" s="32">
        <f t="shared" ca="1" si="9"/>
        <v>156.31000000000051</v>
      </c>
      <c r="BS37" s="32">
        <f t="shared" ca="1" si="9"/>
        <v>1668.6400000000085</v>
      </c>
      <c r="BT37" s="32">
        <f t="shared" ca="1" si="9"/>
        <v>720.07999999999811</v>
      </c>
      <c r="BU37" s="32">
        <f t="shared" ca="1" si="9"/>
        <v>161.96999999999997</v>
      </c>
      <c r="BV37" s="32">
        <f t="shared" ca="1" si="9"/>
        <v>302.97000000000088</v>
      </c>
      <c r="BW37" s="32">
        <f t="shared" ca="1" si="9"/>
        <v>68.919999999999789</v>
      </c>
      <c r="BX37" s="32">
        <f t="shared" ca="1" si="9"/>
        <v>302.50999999999658</v>
      </c>
    </row>
    <row r="38" spans="1:76">
      <c r="A38" t="s">
        <v>422</v>
      </c>
      <c r="B38" s="1" t="s">
        <v>159</v>
      </c>
      <c r="C38" t="str">
        <f t="shared" ca="1" si="2"/>
        <v>CR1</v>
      </c>
      <c r="D38" t="str">
        <f t="shared" ca="1" si="3"/>
        <v>Castle River #1 Wind Facility</v>
      </c>
      <c r="E38" s="31">
        <f ca="1">IFERROR(IF(AND($A38=VLOOKUP($A38&amp;"."&amp;$C38,UncollectibleLookup,2,FALSE),$C38=VLOOKUP($A38&amp;"."&amp;$C38,UncollectibleLookup,4,FALSE)),0,'Corrected With Uncollectible'!CW38-'Module C Initial'!CW38),'Corrected With Uncollectible'!CW38-'Module C Initial'!CW38)</f>
        <v>1025.6799999999967</v>
      </c>
      <c r="F38" s="31">
        <f ca="1">IFERROR(IF(AND($A38=VLOOKUP($A38&amp;"."&amp;$C38,UncollectibleLookup,2,FALSE),$C38=VLOOKUP($A38&amp;"."&amp;$C38,UncollectibleLookup,4,FALSE)),0,'Corrected With Uncollectible'!CX38-'Module C Initial'!CX38),'Corrected With Uncollectible'!CX38-'Module C Initial'!CX38)</f>
        <v>644.78999999999905</v>
      </c>
      <c r="G38" s="31">
        <f ca="1">IFERROR(IF(AND($A38=VLOOKUP($A38&amp;"."&amp;$C38,UncollectibleLookup,2,FALSE),$C38=VLOOKUP($A38&amp;"."&amp;$C38,UncollectibleLookup,4,FALSE)),0,'Corrected With Uncollectible'!CY38-'Module C Initial'!CY38),'Corrected With Uncollectible'!CY38-'Module C Initial'!CY38)</f>
        <v>952.30000000000291</v>
      </c>
      <c r="H38" s="31">
        <f ca="1">IFERROR(IF(AND($A38=VLOOKUP($A38&amp;"."&amp;$C38,UncollectibleLookup,2,FALSE),$C38=VLOOKUP($A38&amp;"."&amp;$C38,UncollectibleLookup,4,FALSE)),0,'Corrected With Uncollectible'!CZ38-'Module C Initial'!CZ38),'Corrected With Uncollectible'!CZ38-'Module C Initial'!CZ38)</f>
        <v>517.65999999999985</v>
      </c>
      <c r="I38" s="31">
        <f ca="1">IFERROR(IF(AND($A38=VLOOKUP($A38&amp;"."&amp;$C38,UncollectibleLookup,2,FALSE),$C38=VLOOKUP($A38&amp;"."&amp;$C38,UncollectibleLookup,4,FALSE)),0,'Corrected With Uncollectible'!DA38-'Module C Initial'!DA38),'Corrected With Uncollectible'!DA38-'Module C Initial'!DA38)</f>
        <v>328.77000000000044</v>
      </c>
      <c r="J38" s="31">
        <f ca="1">IFERROR(IF(AND($A38=VLOOKUP($A38&amp;"."&amp;$C38,UncollectibleLookup,2,FALSE),$C38=VLOOKUP($A38&amp;"."&amp;$C38,UncollectibleLookup,4,FALSE)),0,'Corrected With Uncollectible'!DB38-'Module C Initial'!DB38),'Corrected With Uncollectible'!DB38-'Module C Initial'!DB38)</f>
        <v>433.31999999999971</v>
      </c>
      <c r="K38" s="31">
        <f ca="1">IFERROR(IF(AND($A38=VLOOKUP($A38&amp;"."&amp;$C38,UncollectibleLookup,2,FALSE),$C38=VLOOKUP($A38&amp;"."&amp;$C38,UncollectibleLookup,4,FALSE)),0,'Corrected With Uncollectible'!DC38-'Module C Initial'!DC38),'Corrected With Uncollectible'!DC38-'Module C Initial'!DC38)</f>
        <v>998.68999999999869</v>
      </c>
      <c r="L38" s="31">
        <f ca="1">IFERROR(IF(AND($A38=VLOOKUP($A38&amp;"."&amp;$C38,UncollectibleLookup,2,FALSE),$C38=VLOOKUP($A38&amp;"."&amp;$C38,UncollectibleLookup,4,FALSE)),0,'Corrected With Uncollectible'!DD38-'Module C Initial'!DD38),'Corrected With Uncollectible'!DD38-'Module C Initial'!DD38)</f>
        <v>387.56999999999971</v>
      </c>
      <c r="M38" s="31">
        <f ca="1">IFERROR(IF(AND($A38=VLOOKUP($A38&amp;"."&amp;$C38,UncollectibleLookup,2,FALSE),$C38=VLOOKUP($A38&amp;"."&amp;$C38,UncollectibleLookup,4,FALSE)),0,'Corrected With Uncollectible'!DE38-'Module C Initial'!DE38),'Corrected With Uncollectible'!DE38-'Module C Initial'!DE38)</f>
        <v>377.6299999999992</v>
      </c>
      <c r="N38" s="31">
        <f ca="1">IFERROR(IF(AND($A38=VLOOKUP($A38&amp;"."&amp;$C38,UncollectibleLookup,2,FALSE),$C38=VLOOKUP($A38&amp;"."&amp;$C38,UncollectibleLookup,4,FALSE)),0,'Corrected With Uncollectible'!DF38-'Module C Initial'!DF38),'Corrected With Uncollectible'!DF38-'Module C Initial'!DF38)</f>
        <v>877.3799999999992</v>
      </c>
      <c r="O38" s="31">
        <f ca="1">IFERROR(IF(AND($A38=VLOOKUP($A38&amp;"."&amp;$C38,UncollectibleLookup,2,FALSE),$C38=VLOOKUP($A38&amp;"."&amp;$C38,UncollectibleLookup,4,FALSE)),0,'Corrected With Uncollectible'!DG38-'Module C Initial'!DG38),'Corrected With Uncollectible'!DG38-'Module C Initial'!DG38)</f>
        <v>761.19000000000051</v>
      </c>
      <c r="P38" s="31">
        <f ca="1">IFERROR(IF(AND($A38=VLOOKUP($A38&amp;"."&amp;$C38,UncollectibleLookup,2,FALSE),$C38=VLOOKUP($A38&amp;"."&amp;$C38,UncollectibleLookup,4,FALSE)),0,'Corrected With Uncollectible'!DH38-'Module C Initial'!DH38),'Corrected With Uncollectible'!DH38-'Module C Initial'!DH38)</f>
        <v>864.29999999999927</v>
      </c>
      <c r="Q38" s="32">
        <f ca="1">IFERROR(IF(AND($A38=VLOOKUP($A38&amp;"."&amp;$C38,UncollectibleLookup,2,FALSE),$C38=VLOOKUP($A38&amp;"."&amp;$C38,UncollectibleLookup,4,FALSE)),0,'Corrected With Uncollectible'!DI38-'Module C Initial'!DI38),'Corrected With Uncollectible'!DI38-'Module C Initial'!DI38)</f>
        <v>51.289999999999964</v>
      </c>
      <c r="R38" s="32">
        <f ca="1">IFERROR(IF(AND($A38=VLOOKUP($A38&amp;"."&amp;$C38,UncollectibleLookup,2,FALSE),$C38=VLOOKUP($A38&amp;"."&amp;$C38,UncollectibleLookup,4,FALSE)),0,'Corrected With Uncollectible'!DJ38-'Module C Initial'!DJ38),'Corrected With Uncollectible'!DJ38-'Module C Initial'!DJ38)</f>
        <v>32.240000000000009</v>
      </c>
      <c r="S38" s="32">
        <f ca="1">IFERROR(IF(AND($A38=VLOOKUP($A38&amp;"."&amp;$C38,UncollectibleLookup,2,FALSE),$C38=VLOOKUP($A38&amp;"."&amp;$C38,UncollectibleLookup,4,FALSE)),0,'Corrected With Uncollectible'!DK38-'Module C Initial'!DK38),'Corrected With Uncollectible'!DK38-'Module C Initial'!DK38)</f>
        <v>47.610000000000014</v>
      </c>
      <c r="T38" s="32">
        <f ca="1">IFERROR(IF(AND($A38=VLOOKUP($A38&amp;"."&amp;$C38,UncollectibleLookup,2,FALSE),$C38=VLOOKUP($A38&amp;"."&amp;$C38,UncollectibleLookup,4,FALSE)),0,'Corrected With Uncollectible'!DL38-'Module C Initial'!DL38),'Corrected With Uncollectible'!DL38-'Module C Initial'!DL38)</f>
        <v>25.889999999999986</v>
      </c>
      <c r="U38" s="32">
        <f ca="1">IFERROR(IF(AND($A38=VLOOKUP($A38&amp;"."&amp;$C38,UncollectibleLookup,2,FALSE),$C38=VLOOKUP($A38&amp;"."&amp;$C38,UncollectibleLookup,4,FALSE)),0,'Corrected With Uncollectible'!DM38-'Module C Initial'!DM38),'Corrected With Uncollectible'!DM38-'Module C Initial'!DM38)</f>
        <v>16.439999999999998</v>
      </c>
      <c r="V38" s="32">
        <f ca="1">IFERROR(IF(AND($A38=VLOOKUP($A38&amp;"."&amp;$C38,UncollectibleLookup,2,FALSE),$C38=VLOOKUP($A38&amp;"."&amp;$C38,UncollectibleLookup,4,FALSE)),0,'Corrected With Uncollectible'!DN38-'Module C Initial'!DN38),'Corrected With Uncollectible'!DN38-'Module C Initial'!DN38)</f>
        <v>21.669999999999959</v>
      </c>
      <c r="W38" s="32">
        <f ca="1">IFERROR(IF(AND($A38=VLOOKUP($A38&amp;"."&amp;$C38,UncollectibleLookup,2,FALSE),$C38=VLOOKUP($A38&amp;"."&amp;$C38,UncollectibleLookup,4,FALSE)),0,'Corrected With Uncollectible'!DO38-'Module C Initial'!DO38),'Corrected With Uncollectible'!DO38-'Module C Initial'!DO38)</f>
        <v>49.940000000000055</v>
      </c>
      <c r="X38" s="32">
        <f ca="1">IFERROR(IF(AND($A38=VLOOKUP($A38&amp;"."&amp;$C38,UncollectibleLookup,2,FALSE),$C38=VLOOKUP($A38&amp;"."&amp;$C38,UncollectibleLookup,4,FALSE)),0,'Corrected With Uncollectible'!DP38-'Module C Initial'!DP38),'Corrected With Uncollectible'!DP38-'Module C Initial'!DP38)</f>
        <v>19.379999999999995</v>
      </c>
      <c r="Y38" s="32">
        <f ca="1">IFERROR(IF(AND($A38=VLOOKUP($A38&amp;"."&amp;$C38,UncollectibleLookup,2,FALSE),$C38=VLOOKUP($A38&amp;"."&amp;$C38,UncollectibleLookup,4,FALSE)),0,'Corrected With Uncollectible'!DQ38-'Module C Initial'!DQ38),'Corrected With Uncollectible'!DQ38-'Module C Initial'!DQ38)</f>
        <v>18.889999999999986</v>
      </c>
      <c r="Z38" s="32">
        <f ca="1">IFERROR(IF(AND($A38=VLOOKUP($A38&amp;"."&amp;$C38,UncollectibleLookup,2,FALSE),$C38=VLOOKUP($A38&amp;"."&amp;$C38,UncollectibleLookup,4,FALSE)),0,'Corrected With Uncollectible'!DR38-'Module C Initial'!DR38),'Corrected With Uncollectible'!DR38-'Module C Initial'!DR38)</f>
        <v>43.870000000000005</v>
      </c>
      <c r="AA38" s="32">
        <f ca="1">IFERROR(IF(AND($A38=VLOOKUP($A38&amp;"."&amp;$C38,UncollectibleLookup,2,FALSE),$C38=VLOOKUP($A38&amp;"."&amp;$C38,UncollectibleLookup,4,FALSE)),0,'Corrected With Uncollectible'!DS38-'Module C Initial'!DS38),'Corrected With Uncollectible'!DS38-'Module C Initial'!DS38)</f>
        <v>38.060000000000059</v>
      </c>
      <c r="AB38" s="32">
        <f ca="1">IFERROR(IF(AND($A38=VLOOKUP($A38&amp;"."&amp;$C38,UncollectibleLookup,2,FALSE),$C38=VLOOKUP($A38&amp;"."&amp;$C38,UncollectibleLookup,4,FALSE)),0,'Corrected With Uncollectible'!DT38-'Module C Initial'!DT38),'Corrected With Uncollectible'!DT38-'Module C Initial'!DT38)</f>
        <v>43.219999999999914</v>
      </c>
      <c r="AC38" s="31">
        <f ca="1">IFERROR(IF(AND($A38=VLOOKUP($A38&amp;"."&amp;$C38,UncollectibleLookup,2,FALSE),$C38=VLOOKUP($A38&amp;"."&amp;$C38,UncollectibleLookup,4,FALSE)),0,'Corrected With Uncollectible'!DU38-'Module C Initial'!DU38),'Corrected With Uncollectible'!DU38-'Module C Initial'!DU38)</f>
        <v>441.30999999999949</v>
      </c>
      <c r="AD38" s="31">
        <f ca="1">IFERROR(IF(AND($A38=VLOOKUP($A38&amp;"."&amp;$C38,UncollectibleLookup,2,FALSE),$C38=VLOOKUP($A38&amp;"."&amp;$C38,UncollectibleLookup,4,FALSE)),0,'Corrected With Uncollectible'!DV38-'Module C Initial'!DV38),'Corrected With Uncollectible'!DV38-'Module C Initial'!DV38)</f>
        <v>274.13999999999942</v>
      </c>
      <c r="AE38" s="31">
        <f ca="1">IFERROR(IF(AND($A38=VLOOKUP($A38&amp;"."&amp;$C38,UncollectibleLookup,2,FALSE),$C38=VLOOKUP($A38&amp;"."&amp;$C38,UncollectibleLookup,4,FALSE)),0,'Corrected With Uncollectible'!DW38-'Module C Initial'!DW38),'Corrected With Uncollectible'!DW38-'Module C Initial'!DW38)</f>
        <v>400.5</v>
      </c>
      <c r="AF38" s="31">
        <f ca="1">IFERROR(IF(AND($A38=VLOOKUP($A38&amp;"."&amp;$C38,UncollectibleLookup,2,FALSE),$C38=VLOOKUP($A38&amp;"."&amp;$C38,UncollectibleLookup,4,FALSE)),0,'Corrected With Uncollectible'!DX38-'Module C Initial'!DX38),'Corrected With Uncollectible'!DX38-'Module C Initial'!DX38)</f>
        <v>215.07000000000016</v>
      </c>
      <c r="AG38" s="31">
        <f ca="1">IFERROR(IF(AND($A38=VLOOKUP($A38&amp;"."&amp;$C38,UncollectibleLookup,2,FALSE),$C38=VLOOKUP($A38&amp;"."&amp;$C38,UncollectibleLookup,4,FALSE)),0,'Corrected With Uncollectible'!DY38-'Module C Initial'!DY38),'Corrected With Uncollectible'!DY38-'Module C Initial'!DY38)</f>
        <v>134.97000000000003</v>
      </c>
      <c r="AH38" s="31">
        <f ca="1">IFERROR(IF(AND($A38=VLOOKUP($A38&amp;"."&amp;$C38,UncollectibleLookup,2,FALSE),$C38=VLOOKUP($A38&amp;"."&amp;$C38,UncollectibleLookup,4,FALSE)),0,'Corrected With Uncollectible'!DZ38-'Module C Initial'!DZ38),'Corrected With Uncollectible'!DZ38-'Module C Initial'!DZ38)</f>
        <v>175.69000000000005</v>
      </c>
      <c r="AI38" s="31">
        <f ca="1">IFERROR(IF(AND($A38=VLOOKUP($A38&amp;"."&amp;$C38,UncollectibleLookup,2,FALSE),$C38=VLOOKUP($A38&amp;"."&amp;$C38,UncollectibleLookup,4,FALSE)),0,'Corrected With Uncollectible'!EA38-'Module C Initial'!EA38),'Corrected With Uncollectible'!EA38-'Module C Initial'!EA38)</f>
        <v>399.98000000000047</v>
      </c>
      <c r="AJ38" s="31">
        <f ca="1">IFERROR(IF(AND($A38=VLOOKUP($A38&amp;"."&amp;$C38,UncollectibleLookup,2,FALSE),$C38=VLOOKUP($A38&amp;"."&amp;$C38,UncollectibleLookup,4,FALSE)),0,'Corrected With Uncollectible'!EB38-'Module C Initial'!EB38),'Corrected With Uncollectible'!EB38-'Module C Initial'!EB38)</f>
        <v>153.17000000000007</v>
      </c>
      <c r="AK38" s="31">
        <f ca="1">IFERROR(IF(AND($A38=VLOOKUP($A38&amp;"."&amp;$C38,UncollectibleLookup,2,FALSE),$C38=VLOOKUP($A38&amp;"."&amp;$C38,UncollectibleLookup,4,FALSE)),0,'Corrected With Uncollectible'!EC38-'Module C Initial'!EC38),'Corrected With Uncollectible'!EC38-'Module C Initial'!EC38)</f>
        <v>147.23000000000002</v>
      </c>
      <c r="AL38" s="31">
        <f ca="1">IFERROR(IF(AND($A38=VLOOKUP($A38&amp;"."&amp;$C38,UncollectibleLookup,2,FALSE),$C38=VLOOKUP($A38&amp;"."&amp;$C38,UncollectibleLookup,4,FALSE)),0,'Corrected With Uncollectible'!ED38-'Module C Initial'!ED38),'Corrected With Uncollectible'!ED38-'Module C Initial'!ED38)</f>
        <v>337.57000000000062</v>
      </c>
      <c r="AM38" s="31">
        <f ca="1">IFERROR(IF(AND($A38=VLOOKUP($A38&amp;"."&amp;$C38,UncollectibleLookup,2,FALSE),$C38=VLOOKUP($A38&amp;"."&amp;$C38,UncollectibleLookup,4,FALSE)),0,'Corrected With Uncollectible'!EE38-'Module C Initial'!EE38),'Corrected With Uncollectible'!EE38-'Module C Initial'!EE38)</f>
        <v>288.82999999999993</v>
      </c>
      <c r="AN38" s="31">
        <f ca="1">IFERROR(IF(AND($A38=VLOOKUP($A38&amp;"."&amp;$C38,UncollectibleLookup,2,FALSE),$C38=VLOOKUP($A38&amp;"."&amp;$C38,UncollectibleLookup,4,FALSE)),0,'Corrected With Uncollectible'!EF38-'Module C Initial'!EF38),'Corrected With Uncollectible'!EF38-'Module C Initial'!EF38)</f>
        <v>323.52000000000044</v>
      </c>
      <c r="AO38" s="32">
        <f t="shared" ca="1" si="7"/>
        <v>1518.2799999999961</v>
      </c>
      <c r="AP38" s="32">
        <f t="shared" ca="1" si="7"/>
        <v>951.16999999999848</v>
      </c>
      <c r="AQ38" s="32">
        <f t="shared" ca="1" si="7"/>
        <v>1400.410000000003</v>
      </c>
      <c r="AR38" s="32">
        <f t="shared" ca="1" si="7"/>
        <v>758.62</v>
      </c>
      <c r="AS38" s="32">
        <f t="shared" ca="1" si="7"/>
        <v>480.18000000000046</v>
      </c>
      <c r="AT38" s="32">
        <f t="shared" ca="1" si="7"/>
        <v>630.67999999999972</v>
      </c>
      <c r="AU38" s="32">
        <f t="shared" ca="1" si="7"/>
        <v>1448.6099999999992</v>
      </c>
      <c r="AV38" s="32">
        <f t="shared" ca="1" si="7"/>
        <v>560.11999999999978</v>
      </c>
      <c r="AW38" s="32">
        <f t="shared" ca="1" si="7"/>
        <v>543.7499999999992</v>
      </c>
      <c r="AX38" s="32">
        <f t="shared" ca="1" si="7"/>
        <v>1258.8199999999997</v>
      </c>
      <c r="AY38" s="32">
        <f t="shared" ca="1" si="7"/>
        <v>1088.0800000000004</v>
      </c>
      <c r="AZ38" s="32">
        <f t="shared" ca="1" si="7"/>
        <v>1231.0399999999995</v>
      </c>
      <c r="BA38" s="55">
        <f t="shared" ca="1" si="8"/>
        <v>12.01</v>
      </c>
      <c r="BB38" s="55">
        <f t="shared" ca="1" si="8"/>
        <v>7.55</v>
      </c>
      <c r="BC38" s="55">
        <f t="shared" ca="1" si="8"/>
        <v>11.15</v>
      </c>
      <c r="BD38" s="55">
        <f t="shared" ca="1" si="8"/>
        <v>6.06</v>
      </c>
      <c r="BE38" s="55">
        <f t="shared" ca="1" si="8"/>
        <v>3.85</v>
      </c>
      <c r="BF38" s="55">
        <f t="shared" ca="1" si="8"/>
        <v>5.08</v>
      </c>
      <c r="BG38" s="55">
        <f t="shared" ca="1" si="8"/>
        <v>11.7</v>
      </c>
      <c r="BH38" s="55">
        <f t="shared" ca="1" si="8"/>
        <v>4.54</v>
      </c>
      <c r="BI38" s="55">
        <f t="shared" ca="1" si="8"/>
        <v>4.42</v>
      </c>
      <c r="BJ38" s="55">
        <f t="shared" ca="1" si="8"/>
        <v>10.28</v>
      </c>
      <c r="BK38" s="55">
        <f t="shared" ca="1" si="8"/>
        <v>8.92</v>
      </c>
      <c r="BL38" s="55">
        <f t="shared" ca="1" si="8"/>
        <v>10.119999999999999</v>
      </c>
      <c r="BM38" s="32">
        <f t="shared" ca="1" si="9"/>
        <v>1530.2899999999961</v>
      </c>
      <c r="BN38" s="32">
        <f t="shared" ca="1" si="9"/>
        <v>958.71999999999844</v>
      </c>
      <c r="BO38" s="32">
        <f t="shared" ca="1" si="9"/>
        <v>1411.5600000000031</v>
      </c>
      <c r="BP38" s="32">
        <f t="shared" ca="1" si="9"/>
        <v>764.68</v>
      </c>
      <c r="BQ38" s="32">
        <f t="shared" ca="1" si="9"/>
        <v>484.03000000000048</v>
      </c>
      <c r="BR38" s="32">
        <f t="shared" ca="1" si="9"/>
        <v>635.75999999999976</v>
      </c>
      <c r="BS38" s="32">
        <f t="shared" ca="1" si="9"/>
        <v>1460.3099999999993</v>
      </c>
      <c r="BT38" s="32">
        <f t="shared" ca="1" si="9"/>
        <v>564.65999999999974</v>
      </c>
      <c r="BU38" s="32">
        <f t="shared" ca="1" si="9"/>
        <v>548.16999999999916</v>
      </c>
      <c r="BV38" s="32">
        <f t="shared" ca="1" si="9"/>
        <v>1269.0999999999997</v>
      </c>
      <c r="BW38" s="32">
        <f t="shared" ca="1" si="9"/>
        <v>1097.0000000000005</v>
      </c>
      <c r="BX38" s="32">
        <f t="shared" ca="1" si="9"/>
        <v>1241.1599999999994</v>
      </c>
    </row>
    <row r="39" spans="1:76">
      <c r="A39" t="s">
        <v>485</v>
      </c>
      <c r="B39" s="1" t="s">
        <v>218</v>
      </c>
      <c r="C39" t="str">
        <f t="shared" ca="1" si="2"/>
        <v>CRE1</v>
      </c>
      <c r="D39" t="str">
        <f t="shared" ca="1" si="3"/>
        <v>Cowley Ridge Expansion #1 Wind Facility</v>
      </c>
      <c r="E39" s="31">
        <f ca="1">IFERROR(IF(AND($A39=VLOOKUP($A39&amp;"."&amp;$C39,UncollectibleLookup,2,FALSE),$C39=VLOOKUP($A39&amp;"."&amp;$C39,UncollectibleLookup,4,FALSE)),0,'Corrected With Uncollectible'!CW39-'Module C Initial'!CW39),'Corrected With Uncollectible'!CW39-'Module C Initial'!CW39)</f>
        <v>0</v>
      </c>
      <c r="F39" s="31">
        <f ca="1">IFERROR(IF(AND($A39=VLOOKUP($A39&amp;"."&amp;$C39,UncollectibleLookup,2,FALSE),$C39=VLOOKUP($A39&amp;"."&amp;$C39,UncollectibleLookup,4,FALSE)),0,'Corrected With Uncollectible'!CX39-'Module C Initial'!CX39),'Corrected With Uncollectible'!CX39-'Module C Initial'!CX39)</f>
        <v>0</v>
      </c>
      <c r="G39" s="31">
        <f ca="1">IFERROR(IF(AND($A39=VLOOKUP($A39&amp;"."&amp;$C39,UncollectibleLookup,2,FALSE),$C39=VLOOKUP($A39&amp;"."&amp;$C39,UncollectibleLookup,4,FALSE)),0,'Corrected With Uncollectible'!CY39-'Module C Initial'!CY39),'Corrected With Uncollectible'!CY39-'Module C Initial'!CY39)</f>
        <v>0</v>
      </c>
      <c r="H39" s="31">
        <f ca="1">IFERROR(IF(AND($A39=VLOOKUP($A39&amp;"."&amp;$C39,UncollectibleLookup,2,FALSE),$C39=VLOOKUP($A39&amp;"."&amp;$C39,UncollectibleLookup,4,FALSE)),0,'Corrected With Uncollectible'!CZ39-'Module C Initial'!CZ39),'Corrected With Uncollectible'!CZ39-'Module C Initial'!CZ39)</f>
        <v>0</v>
      </c>
      <c r="I39" s="31">
        <f ca="1">IFERROR(IF(AND($A39=VLOOKUP($A39&amp;"."&amp;$C39,UncollectibleLookup,2,FALSE),$C39=VLOOKUP($A39&amp;"."&amp;$C39,UncollectibleLookup,4,FALSE)),0,'Corrected With Uncollectible'!DA39-'Module C Initial'!DA39),'Corrected With Uncollectible'!DA39-'Module C Initial'!DA39)</f>
        <v>0</v>
      </c>
      <c r="J39" s="31">
        <f ca="1">IFERROR(IF(AND($A39=VLOOKUP($A39&amp;"."&amp;$C39,UncollectibleLookup,2,FALSE),$C39=VLOOKUP($A39&amp;"."&amp;$C39,UncollectibleLookup,4,FALSE)),0,'Corrected With Uncollectible'!DB39-'Module C Initial'!DB39),'Corrected With Uncollectible'!DB39-'Module C Initial'!DB39)</f>
        <v>0</v>
      </c>
      <c r="K39" s="31">
        <f ca="1">IFERROR(IF(AND($A39=VLOOKUP($A39&amp;"."&amp;$C39,UncollectibleLookup,2,FALSE),$C39=VLOOKUP($A39&amp;"."&amp;$C39,UncollectibleLookup,4,FALSE)),0,'Corrected With Uncollectible'!DC39-'Module C Initial'!DC39),'Corrected With Uncollectible'!DC39-'Module C Initial'!DC39)</f>
        <v>0</v>
      </c>
      <c r="L39" s="31">
        <f ca="1">IFERROR(IF(AND($A39=VLOOKUP($A39&amp;"."&amp;$C39,UncollectibleLookup,2,FALSE),$C39=VLOOKUP($A39&amp;"."&amp;$C39,UncollectibleLookup,4,FALSE)),0,'Corrected With Uncollectible'!DD39-'Module C Initial'!DD39),'Corrected With Uncollectible'!DD39-'Module C Initial'!DD39)</f>
        <v>0</v>
      </c>
      <c r="M39" s="31">
        <f ca="1">IFERROR(IF(AND($A39=VLOOKUP($A39&amp;"."&amp;$C39,UncollectibleLookup,2,FALSE),$C39=VLOOKUP($A39&amp;"."&amp;$C39,UncollectibleLookup,4,FALSE)),0,'Corrected With Uncollectible'!DE39-'Module C Initial'!DE39),'Corrected With Uncollectible'!DE39-'Module C Initial'!DE39)</f>
        <v>0</v>
      </c>
      <c r="N39" s="31">
        <f ca="1">IFERROR(IF(AND($A39=VLOOKUP($A39&amp;"."&amp;$C39,UncollectibleLookup,2,FALSE),$C39=VLOOKUP($A39&amp;"."&amp;$C39,UncollectibleLookup,4,FALSE)),0,'Corrected With Uncollectible'!DF39-'Module C Initial'!DF39),'Corrected With Uncollectible'!DF39-'Module C Initial'!DF39)</f>
        <v>0</v>
      </c>
      <c r="O39" s="31">
        <f ca="1">IFERROR(IF(AND($A39=VLOOKUP($A39&amp;"."&amp;$C39,UncollectibleLookup,2,FALSE),$C39=VLOOKUP($A39&amp;"."&amp;$C39,UncollectibleLookup,4,FALSE)),0,'Corrected With Uncollectible'!DG39-'Module C Initial'!DG39),'Corrected With Uncollectible'!DG39-'Module C Initial'!DG39)</f>
        <v>0</v>
      </c>
      <c r="P39" s="31">
        <f ca="1">IFERROR(IF(AND($A39=VLOOKUP($A39&amp;"."&amp;$C39,UncollectibleLookup,2,FALSE),$C39=VLOOKUP($A39&amp;"."&amp;$C39,UncollectibleLookup,4,FALSE)),0,'Corrected With Uncollectible'!DH39-'Module C Initial'!DH39),'Corrected With Uncollectible'!DH39-'Module C Initial'!DH39)</f>
        <v>0</v>
      </c>
      <c r="Q39" s="32">
        <f ca="1">IFERROR(IF(AND($A39=VLOOKUP($A39&amp;"."&amp;$C39,UncollectibleLookup,2,FALSE),$C39=VLOOKUP($A39&amp;"."&amp;$C39,UncollectibleLookup,4,FALSE)),0,'Corrected With Uncollectible'!DI39-'Module C Initial'!DI39),'Corrected With Uncollectible'!DI39-'Module C Initial'!DI39)</f>
        <v>0</v>
      </c>
      <c r="R39" s="32">
        <f ca="1">IFERROR(IF(AND($A39=VLOOKUP($A39&amp;"."&amp;$C39,UncollectibleLookup,2,FALSE),$C39=VLOOKUP($A39&amp;"."&amp;$C39,UncollectibleLookup,4,FALSE)),0,'Corrected With Uncollectible'!DJ39-'Module C Initial'!DJ39),'Corrected With Uncollectible'!DJ39-'Module C Initial'!DJ39)</f>
        <v>0</v>
      </c>
      <c r="S39" s="32">
        <f ca="1">IFERROR(IF(AND($A39=VLOOKUP($A39&amp;"."&amp;$C39,UncollectibleLookup,2,FALSE),$C39=VLOOKUP($A39&amp;"."&amp;$C39,UncollectibleLookup,4,FALSE)),0,'Corrected With Uncollectible'!DK39-'Module C Initial'!DK39),'Corrected With Uncollectible'!DK39-'Module C Initial'!DK39)</f>
        <v>0</v>
      </c>
      <c r="T39" s="32">
        <f ca="1">IFERROR(IF(AND($A39=VLOOKUP($A39&amp;"."&amp;$C39,UncollectibleLookup,2,FALSE),$C39=VLOOKUP($A39&amp;"."&amp;$C39,UncollectibleLookup,4,FALSE)),0,'Corrected With Uncollectible'!DL39-'Module C Initial'!DL39),'Corrected With Uncollectible'!DL39-'Module C Initial'!DL39)</f>
        <v>0</v>
      </c>
      <c r="U39" s="32">
        <f ca="1">IFERROR(IF(AND($A39=VLOOKUP($A39&amp;"."&amp;$C39,UncollectibleLookup,2,FALSE),$C39=VLOOKUP($A39&amp;"."&amp;$C39,UncollectibleLookup,4,FALSE)),0,'Corrected With Uncollectible'!DM39-'Module C Initial'!DM39),'Corrected With Uncollectible'!DM39-'Module C Initial'!DM39)</f>
        <v>0</v>
      </c>
      <c r="V39" s="32">
        <f ca="1">IFERROR(IF(AND($A39=VLOOKUP($A39&amp;"."&amp;$C39,UncollectibleLookup,2,FALSE),$C39=VLOOKUP($A39&amp;"."&amp;$C39,UncollectibleLookup,4,FALSE)),0,'Corrected With Uncollectible'!DN39-'Module C Initial'!DN39),'Corrected With Uncollectible'!DN39-'Module C Initial'!DN39)</f>
        <v>0</v>
      </c>
      <c r="W39" s="32">
        <f ca="1">IFERROR(IF(AND($A39=VLOOKUP($A39&amp;"."&amp;$C39,UncollectibleLookup,2,FALSE),$C39=VLOOKUP($A39&amp;"."&amp;$C39,UncollectibleLookup,4,FALSE)),0,'Corrected With Uncollectible'!DO39-'Module C Initial'!DO39),'Corrected With Uncollectible'!DO39-'Module C Initial'!DO39)</f>
        <v>0</v>
      </c>
      <c r="X39" s="32">
        <f ca="1">IFERROR(IF(AND($A39=VLOOKUP($A39&amp;"."&amp;$C39,UncollectibleLookup,2,FALSE),$C39=VLOOKUP($A39&amp;"."&amp;$C39,UncollectibleLookup,4,FALSE)),0,'Corrected With Uncollectible'!DP39-'Module C Initial'!DP39),'Corrected With Uncollectible'!DP39-'Module C Initial'!DP39)</f>
        <v>0</v>
      </c>
      <c r="Y39" s="32">
        <f ca="1">IFERROR(IF(AND($A39=VLOOKUP($A39&amp;"."&amp;$C39,UncollectibleLookup,2,FALSE),$C39=VLOOKUP($A39&amp;"."&amp;$C39,UncollectibleLookup,4,FALSE)),0,'Corrected With Uncollectible'!DQ39-'Module C Initial'!DQ39),'Corrected With Uncollectible'!DQ39-'Module C Initial'!DQ39)</f>
        <v>0</v>
      </c>
      <c r="Z39" s="32">
        <f ca="1">IFERROR(IF(AND($A39=VLOOKUP($A39&amp;"."&amp;$C39,UncollectibleLookup,2,FALSE),$C39=VLOOKUP($A39&amp;"."&amp;$C39,UncollectibleLookup,4,FALSE)),0,'Corrected With Uncollectible'!DR39-'Module C Initial'!DR39),'Corrected With Uncollectible'!DR39-'Module C Initial'!DR39)</f>
        <v>0</v>
      </c>
      <c r="AA39" s="32">
        <f ca="1">IFERROR(IF(AND($A39=VLOOKUP($A39&amp;"."&amp;$C39,UncollectibleLookup,2,FALSE),$C39=VLOOKUP($A39&amp;"."&amp;$C39,UncollectibleLookup,4,FALSE)),0,'Corrected With Uncollectible'!DS39-'Module C Initial'!DS39),'Corrected With Uncollectible'!DS39-'Module C Initial'!DS39)</f>
        <v>0</v>
      </c>
      <c r="AB39" s="32">
        <f ca="1">IFERROR(IF(AND($A39=VLOOKUP($A39&amp;"."&amp;$C39,UncollectibleLookup,2,FALSE),$C39=VLOOKUP($A39&amp;"."&amp;$C39,UncollectibleLookup,4,FALSE)),0,'Corrected With Uncollectible'!DT39-'Module C Initial'!DT39),'Corrected With Uncollectible'!DT39-'Module C Initial'!DT39)</f>
        <v>0</v>
      </c>
      <c r="AC39" s="31">
        <f ca="1">IFERROR(IF(AND($A39=VLOOKUP($A39&amp;"."&amp;$C39,UncollectibleLookup,2,FALSE),$C39=VLOOKUP($A39&amp;"."&amp;$C39,UncollectibleLookup,4,FALSE)),0,'Corrected With Uncollectible'!DU39-'Module C Initial'!DU39),'Corrected With Uncollectible'!DU39-'Module C Initial'!DU39)</f>
        <v>0</v>
      </c>
      <c r="AD39" s="31">
        <f ca="1">IFERROR(IF(AND($A39=VLOOKUP($A39&amp;"."&amp;$C39,UncollectibleLookup,2,FALSE),$C39=VLOOKUP($A39&amp;"."&amp;$C39,UncollectibleLookup,4,FALSE)),0,'Corrected With Uncollectible'!DV39-'Module C Initial'!DV39),'Corrected With Uncollectible'!DV39-'Module C Initial'!DV39)</f>
        <v>0</v>
      </c>
      <c r="AE39" s="31">
        <f ca="1">IFERROR(IF(AND($A39=VLOOKUP($A39&amp;"."&amp;$C39,UncollectibleLookup,2,FALSE),$C39=VLOOKUP($A39&amp;"."&amp;$C39,UncollectibleLookup,4,FALSE)),0,'Corrected With Uncollectible'!DW39-'Module C Initial'!DW39),'Corrected With Uncollectible'!DW39-'Module C Initial'!DW39)</f>
        <v>0</v>
      </c>
      <c r="AF39" s="31">
        <f ca="1">IFERROR(IF(AND($A39=VLOOKUP($A39&amp;"."&amp;$C39,UncollectibleLookup,2,FALSE),$C39=VLOOKUP($A39&amp;"."&amp;$C39,UncollectibleLookup,4,FALSE)),0,'Corrected With Uncollectible'!DX39-'Module C Initial'!DX39),'Corrected With Uncollectible'!DX39-'Module C Initial'!DX39)</f>
        <v>0</v>
      </c>
      <c r="AG39" s="31">
        <f ca="1">IFERROR(IF(AND($A39=VLOOKUP($A39&amp;"."&amp;$C39,UncollectibleLookup,2,FALSE),$C39=VLOOKUP($A39&amp;"."&amp;$C39,UncollectibleLookup,4,FALSE)),0,'Corrected With Uncollectible'!DY39-'Module C Initial'!DY39),'Corrected With Uncollectible'!DY39-'Module C Initial'!DY39)</f>
        <v>0</v>
      </c>
      <c r="AH39" s="31">
        <f ca="1">IFERROR(IF(AND($A39=VLOOKUP($A39&amp;"."&amp;$C39,UncollectibleLookup,2,FALSE),$C39=VLOOKUP($A39&amp;"."&amp;$C39,UncollectibleLookup,4,FALSE)),0,'Corrected With Uncollectible'!DZ39-'Module C Initial'!DZ39),'Corrected With Uncollectible'!DZ39-'Module C Initial'!DZ39)</f>
        <v>0</v>
      </c>
      <c r="AI39" s="31">
        <f ca="1">IFERROR(IF(AND($A39=VLOOKUP($A39&amp;"."&amp;$C39,UncollectibleLookup,2,FALSE),$C39=VLOOKUP($A39&amp;"."&amp;$C39,UncollectibleLookup,4,FALSE)),0,'Corrected With Uncollectible'!EA39-'Module C Initial'!EA39),'Corrected With Uncollectible'!EA39-'Module C Initial'!EA39)</f>
        <v>0</v>
      </c>
      <c r="AJ39" s="31">
        <f ca="1">IFERROR(IF(AND($A39=VLOOKUP($A39&amp;"."&amp;$C39,UncollectibleLookup,2,FALSE),$C39=VLOOKUP($A39&amp;"."&amp;$C39,UncollectibleLookup,4,FALSE)),0,'Corrected With Uncollectible'!EB39-'Module C Initial'!EB39),'Corrected With Uncollectible'!EB39-'Module C Initial'!EB39)</f>
        <v>0</v>
      </c>
      <c r="AK39" s="31">
        <f ca="1">IFERROR(IF(AND($A39=VLOOKUP($A39&amp;"."&amp;$C39,UncollectibleLookup,2,FALSE),$C39=VLOOKUP($A39&amp;"."&amp;$C39,UncollectibleLookup,4,FALSE)),0,'Corrected With Uncollectible'!EC39-'Module C Initial'!EC39),'Corrected With Uncollectible'!EC39-'Module C Initial'!EC39)</f>
        <v>0</v>
      </c>
      <c r="AL39" s="31">
        <f ca="1">IFERROR(IF(AND($A39=VLOOKUP($A39&amp;"."&amp;$C39,UncollectibleLookup,2,FALSE),$C39=VLOOKUP($A39&amp;"."&amp;$C39,UncollectibleLookup,4,FALSE)),0,'Corrected With Uncollectible'!ED39-'Module C Initial'!ED39),'Corrected With Uncollectible'!ED39-'Module C Initial'!ED39)</f>
        <v>0</v>
      </c>
      <c r="AM39" s="31">
        <f ca="1">IFERROR(IF(AND($A39=VLOOKUP($A39&amp;"."&amp;$C39,UncollectibleLookup,2,FALSE),$C39=VLOOKUP($A39&amp;"."&amp;$C39,UncollectibleLookup,4,FALSE)),0,'Corrected With Uncollectible'!EE39-'Module C Initial'!EE39),'Corrected With Uncollectible'!EE39-'Module C Initial'!EE39)</f>
        <v>0</v>
      </c>
      <c r="AN39" s="31">
        <f ca="1">IFERROR(IF(AND($A39=VLOOKUP($A39&amp;"."&amp;$C39,UncollectibleLookup,2,FALSE),$C39=VLOOKUP($A39&amp;"."&amp;$C39,UncollectibleLookup,4,FALSE)),0,'Corrected With Uncollectible'!EF39-'Module C Initial'!EF39),'Corrected With Uncollectible'!EF39-'Module C Initial'!EF39)</f>
        <v>0</v>
      </c>
      <c r="AO39" s="32">
        <f t="shared" ca="1" si="7"/>
        <v>0</v>
      </c>
      <c r="AP39" s="32">
        <f t="shared" ca="1" si="7"/>
        <v>0</v>
      </c>
      <c r="AQ39" s="32">
        <f t="shared" ca="1" si="7"/>
        <v>0</v>
      </c>
      <c r="AR39" s="32">
        <f t="shared" ca="1" si="7"/>
        <v>0</v>
      </c>
      <c r="AS39" s="32">
        <f t="shared" ca="1" si="7"/>
        <v>0</v>
      </c>
      <c r="AT39" s="32">
        <f t="shared" ca="1" si="7"/>
        <v>0</v>
      </c>
      <c r="AU39" s="32">
        <f t="shared" ca="1" si="7"/>
        <v>0</v>
      </c>
      <c r="AV39" s="32">
        <f t="shared" ca="1" si="7"/>
        <v>0</v>
      </c>
      <c r="AW39" s="32">
        <f t="shared" ca="1" si="7"/>
        <v>0</v>
      </c>
      <c r="AX39" s="32">
        <f t="shared" ca="1" si="7"/>
        <v>0</v>
      </c>
      <c r="AY39" s="32">
        <f t="shared" ca="1" si="7"/>
        <v>0</v>
      </c>
      <c r="AZ39" s="32">
        <f t="shared" ca="1" si="7"/>
        <v>0</v>
      </c>
      <c r="BA39" s="55">
        <f t="shared" ca="1" si="8"/>
        <v>0</v>
      </c>
      <c r="BB39" s="55">
        <f t="shared" ca="1" si="8"/>
        <v>0</v>
      </c>
      <c r="BC39" s="55">
        <f t="shared" ca="1" si="8"/>
        <v>0</v>
      </c>
      <c r="BD39" s="55">
        <f t="shared" ca="1" si="8"/>
        <v>0</v>
      </c>
      <c r="BE39" s="55">
        <f t="shared" ca="1" si="8"/>
        <v>0</v>
      </c>
      <c r="BF39" s="55">
        <f t="shared" ca="1" si="8"/>
        <v>0</v>
      </c>
      <c r="BG39" s="55">
        <f t="shared" ca="1" si="8"/>
        <v>0</v>
      </c>
      <c r="BH39" s="55">
        <f t="shared" ca="1" si="8"/>
        <v>0</v>
      </c>
      <c r="BI39" s="55">
        <f t="shared" ca="1" si="8"/>
        <v>0</v>
      </c>
      <c r="BJ39" s="55">
        <f t="shared" ca="1" si="8"/>
        <v>0</v>
      </c>
      <c r="BK39" s="55">
        <f t="shared" ca="1" si="8"/>
        <v>0</v>
      </c>
      <c r="BL39" s="55">
        <f t="shared" ca="1" si="8"/>
        <v>0</v>
      </c>
      <c r="BM39" s="32">
        <f t="shared" ca="1" si="9"/>
        <v>0</v>
      </c>
      <c r="BN39" s="32">
        <f t="shared" ca="1" si="9"/>
        <v>0</v>
      </c>
      <c r="BO39" s="32">
        <f t="shared" ca="1" si="9"/>
        <v>0</v>
      </c>
      <c r="BP39" s="32">
        <f t="shared" ca="1" si="9"/>
        <v>0</v>
      </c>
      <c r="BQ39" s="32">
        <f t="shared" ca="1" si="9"/>
        <v>0</v>
      </c>
      <c r="BR39" s="32">
        <f t="shared" ca="1" si="9"/>
        <v>0</v>
      </c>
      <c r="BS39" s="32">
        <f t="shared" ca="1" si="9"/>
        <v>0</v>
      </c>
      <c r="BT39" s="32">
        <f t="shared" ca="1" si="9"/>
        <v>0</v>
      </c>
      <c r="BU39" s="32">
        <f t="shared" ca="1" si="9"/>
        <v>0</v>
      </c>
      <c r="BV39" s="32">
        <f t="shared" ca="1" si="9"/>
        <v>0</v>
      </c>
      <c r="BW39" s="32">
        <f t="shared" ca="1" si="9"/>
        <v>0</v>
      </c>
      <c r="BX39" s="32">
        <f t="shared" ca="1" si="9"/>
        <v>0</v>
      </c>
    </row>
    <row r="40" spans="1:76">
      <c r="A40" t="s">
        <v>485</v>
      </c>
      <c r="B40" s="1" t="s">
        <v>220</v>
      </c>
      <c r="C40" t="str">
        <f t="shared" ca="1" si="2"/>
        <v>CRE2</v>
      </c>
      <c r="D40" t="str">
        <f t="shared" ca="1" si="3"/>
        <v>Cowley Ridge Expansion #2 Wind Facility</v>
      </c>
      <c r="E40" s="31">
        <f ca="1">IFERROR(IF(AND($A40=VLOOKUP($A40&amp;"."&amp;$C40,UncollectibleLookup,2,FALSE),$C40=VLOOKUP($A40&amp;"."&amp;$C40,UncollectibleLookup,4,FALSE)),0,'Corrected With Uncollectible'!CW40-'Module C Initial'!CW40),'Corrected With Uncollectible'!CW40-'Module C Initial'!CW40)</f>
        <v>0</v>
      </c>
      <c r="F40" s="31">
        <f ca="1">IFERROR(IF(AND($A40=VLOOKUP($A40&amp;"."&amp;$C40,UncollectibleLookup,2,FALSE),$C40=VLOOKUP($A40&amp;"."&amp;$C40,UncollectibleLookup,4,FALSE)),0,'Corrected With Uncollectible'!CX40-'Module C Initial'!CX40),'Corrected With Uncollectible'!CX40-'Module C Initial'!CX40)</f>
        <v>0</v>
      </c>
      <c r="G40" s="31">
        <f ca="1">IFERROR(IF(AND($A40=VLOOKUP($A40&amp;"."&amp;$C40,UncollectibleLookup,2,FALSE),$C40=VLOOKUP($A40&amp;"."&amp;$C40,UncollectibleLookup,4,FALSE)),0,'Corrected With Uncollectible'!CY40-'Module C Initial'!CY40),'Corrected With Uncollectible'!CY40-'Module C Initial'!CY40)</f>
        <v>0</v>
      </c>
      <c r="H40" s="31">
        <f ca="1">IFERROR(IF(AND($A40=VLOOKUP($A40&amp;"."&amp;$C40,UncollectibleLookup,2,FALSE),$C40=VLOOKUP($A40&amp;"."&amp;$C40,UncollectibleLookup,4,FALSE)),0,'Corrected With Uncollectible'!CZ40-'Module C Initial'!CZ40),'Corrected With Uncollectible'!CZ40-'Module C Initial'!CZ40)</f>
        <v>0</v>
      </c>
      <c r="I40" s="31">
        <f ca="1">IFERROR(IF(AND($A40=VLOOKUP($A40&amp;"."&amp;$C40,UncollectibleLookup,2,FALSE),$C40=VLOOKUP($A40&amp;"."&amp;$C40,UncollectibleLookup,4,FALSE)),0,'Corrected With Uncollectible'!DA40-'Module C Initial'!DA40),'Corrected With Uncollectible'!DA40-'Module C Initial'!DA40)</f>
        <v>0</v>
      </c>
      <c r="J40" s="31">
        <f ca="1">IFERROR(IF(AND($A40=VLOOKUP($A40&amp;"."&amp;$C40,UncollectibleLookup,2,FALSE),$C40=VLOOKUP($A40&amp;"."&amp;$C40,UncollectibleLookup,4,FALSE)),0,'Corrected With Uncollectible'!DB40-'Module C Initial'!DB40),'Corrected With Uncollectible'!DB40-'Module C Initial'!DB40)</f>
        <v>0</v>
      </c>
      <c r="K40" s="31">
        <f ca="1">IFERROR(IF(AND($A40=VLOOKUP($A40&amp;"."&amp;$C40,UncollectibleLookup,2,FALSE),$C40=VLOOKUP($A40&amp;"."&amp;$C40,UncollectibleLookup,4,FALSE)),0,'Corrected With Uncollectible'!DC40-'Module C Initial'!DC40),'Corrected With Uncollectible'!DC40-'Module C Initial'!DC40)</f>
        <v>0</v>
      </c>
      <c r="L40" s="31">
        <f ca="1">IFERROR(IF(AND($A40=VLOOKUP($A40&amp;"."&amp;$C40,UncollectibleLookup,2,FALSE),$C40=VLOOKUP($A40&amp;"."&amp;$C40,UncollectibleLookup,4,FALSE)),0,'Corrected With Uncollectible'!DD40-'Module C Initial'!DD40),'Corrected With Uncollectible'!DD40-'Module C Initial'!DD40)</f>
        <v>0</v>
      </c>
      <c r="M40" s="31">
        <f ca="1">IFERROR(IF(AND($A40=VLOOKUP($A40&amp;"."&amp;$C40,UncollectibleLookup,2,FALSE),$C40=VLOOKUP($A40&amp;"."&amp;$C40,UncollectibleLookup,4,FALSE)),0,'Corrected With Uncollectible'!DE40-'Module C Initial'!DE40),'Corrected With Uncollectible'!DE40-'Module C Initial'!DE40)</f>
        <v>0</v>
      </c>
      <c r="N40" s="31">
        <f ca="1">IFERROR(IF(AND($A40=VLOOKUP($A40&amp;"."&amp;$C40,UncollectibleLookup,2,FALSE),$C40=VLOOKUP($A40&amp;"."&amp;$C40,UncollectibleLookup,4,FALSE)),0,'Corrected With Uncollectible'!DF40-'Module C Initial'!DF40),'Corrected With Uncollectible'!DF40-'Module C Initial'!DF40)</f>
        <v>0</v>
      </c>
      <c r="O40" s="31">
        <f ca="1">IFERROR(IF(AND($A40=VLOOKUP($A40&amp;"."&amp;$C40,UncollectibleLookup,2,FALSE),$C40=VLOOKUP($A40&amp;"."&amp;$C40,UncollectibleLookup,4,FALSE)),0,'Corrected With Uncollectible'!DG40-'Module C Initial'!DG40),'Corrected With Uncollectible'!DG40-'Module C Initial'!DG40)</f>
        <v>0</v>
      </c>
      <c r="P40" s="31">
        <f ca="1">IFERROR(IF(AND($A40=VLOOKUP($A40&amp;"."&amp;$C40,UncollectibleLookup,2,FALSE),$C40=VLOOKUP($A40&amp;"."&amp;$C40,UncollectibleLookup,4,FALSE)),0,'Corrected With Uncollectible'!DH40-'Module C Initial'!DH40),'Corrected With Uncollectible'!DH40-'Module C Initial'!DH40)</f>
        <v>0</v>
      </c>
      <c r="Q40" s="32">
        <f ca="1">IFERROR(IF(AND($A40=VLOOKUP($A40&amp;"."&amp;$C40,UncollectibleLookup,2,FALSE),$C40=VLOOKUP($A40&amp;"."&amp;$C40,UncollectibleLookup,4,FALSE)),0,'Corrected With Uncollectible'!DI40-'Module C Initial'!DI40),'Corrected With Uncollectible'!DI40-'Module C Initial'!DI40)</f>
        <v>0</v>
      </c>
      <c r="R40" s="32">
        <f ca="1">IFERROR(IF(AND($A40=VLOOKUP($A40&amp;"."&amp;$C40,UncollectibleLookup,2,FALSE),$C40=VLOOKUP($A40&amp;"."&amp;$C40,UncollectibleLookup,4,FALSE)),0,'Corrected With Uncollectible'!DJ40-'Module C Initial'!DJ40),'Corrected With Uncollectible'!DJ40-'Module C Initial'!DJ40)</f>
        <v>0</v>
      </c>
      <c r="S40" s="32">
        <f ca="1">IFERROR(IF(AND($A40=VLOOKUP($A40&amp;"."&amp;$C40,UncollectibleLookup,2,FALSE),$C40=VLOOKUP($A40&amp;"."&amp;$C40,UncollectibleLookup,4,FALSE)),0,'Corrected With Uncollectible'!DK40-'Module C Initial'!DK40),'Corrected With Uncollectible'!DK40-'Module C Initial'!DK40)</f>
        <v>0</v>
      </c>
      <c r="T40" s="32">
        <f ca="1">IFERROR(IF(AND($A40=VLOOKUP($A40&amp;"."&amp;$C40,UncollectibleLookup,2,FALSE),$C40=VLOOKUP($A40&amp;"."&amp;$C40,UncollectibleLookup,4,FALSE)),0,'Corrected With Uncollectible'!DL40-'Module C Initial'!DL40),'Corrected With Uncollectible'!DL40-'Module C Initial'!DL40)</f>
        <v>0</v>
      </c>
      <c r="U40" s="32">
        <f ca="1">IFERROR(IF(AND($A40=VLOOKUP($A40&amp;"."&amp;$C40,UncollectibleLookup,2,FALSE),$C40=VLOOKUP($A40&amp;"."&amp;$C40,UncollectibleLookup,4,FALSE)),0,'Corrected With Uncollectible'!DM40-'Module C Initial'!DM40),'Corrected With Uncollectible'!DM40-'Module C Initial'!DM40)</f>
        <v>0</v>
      </c>
      <c r="V40" s="32">
        <f ca="1">IFERROR(IF(AND($A40=VLOOKUP($A40&amp;"."&amp;$C40,UncollectibleLookup,2,FALSE),$C40=VLOOKUP($A40&amp;"."&amp;$C40,UncollectibleLookup,4,FALSE)),0,'Corrected With Uncollectible'!DN40-'Module C Initial'!DN40),'Corrected With Uncollectible'!DN40-'Module C Initial'!DN40)</f>
        <v>0</v>
      </c>
      <c r="W40" s="32">
        <f ca="1">IFERROR(IF(AND($A40=VLOOKUP($A40&amp;"."&amp;$C40,UncollectibleLookup,2,FALSE),$C40=VLOOKUP($A40&amp;"."&amp;$C40,UncollectibleLookup,4,FALSE)),0,'Corrected With Uncollectible'!DO40-'Module C Initial'!DO40),'Corrected With Uncollectible'!DO40-'Module C Initial'!DO40)</f>
        <v>0</v>
      </c>
      <c r="X40" s="32">
        <f ca="1">IFERROR(IF(AND($A40=VLOOKUP($A40&amp;"."&amp;$C40,UncollectibleLookup,2,FALSE),$C40=VLOOKUP($A40&amp;"."&amp;$C40,UncollectibleLookup,4,FALSE)),0,'Corrected With Uncollectible'!DP40-'Module C Initial'!DP40),'Corrected With Uncollectible'!DP40-'Module C Initial'!DP40)</f>
        <v>0</v>
      </c>
      <c r="Y40" s="32">
        <f ca="1">IFERROR(IF(AND($A40=VLOOKUP($A40&amp;"."&amp;$C40,UncollectibleLookup,2,FALSE),$C40=VLOOKUP($A40&amp;"."&amp;$C40,UncollectibleLookup,4,FALSE)),0,'Corrected With Uncollectible'!DQ40-'Module C Initial'!DQ40),'Corrected With Uncollectible'!DQ40-'Module C Initial'!DQ40)</f>
        <v>0</v>
      </c>
      <c r="Z40" s="32">
        <f ca="1">IFERROR(IF(AND($A40=VLOOKUP($A40&amp;"."&amp;$C40,UncollectibleLookup,2,FALSE),$C40=VLOOKUP($A40&amp;"."&amp;$C40,UncollectibleLookup,4,FALSE)),0,'Corrected With Uncollectible'!DR40-'Module C Initial'!DR40),'Corrected With Uncollectible'!DR40-'Module C Initial'!DR40)</f>
        <v>0</v>
      </c>
      <c r="AA40" s="32">
        <f ca="1">IFERROR(IF(AND($A40=VLOOKUP($A40&amp;"."&amp;$C40,UncollectibleLookup,2,FALSE),$C40=VLOOKUP($A40&amp;"."&amp;$C40,UncollectibleLookup,4,FALSE)),0,'Corrected With Uncollectible'!DS40-'Module C Initial'!DS40),'Corrected With Uncollectible'!DS40-'Module C Initial'!DS40)</f>
        <v>0</v>
      </c>
      <c r="AB40" s="32">
        <f ca="1">IFERROR(IF(AND($A40=VLOOKUP($A40&amp;"."&amp;$C40,UncollectibleLookup,2,FALSE),$C40=VLOOKUP($A40&amp;"."&amp;$C40,UncollectibleLookup,4,FALSE)),0,'Corrected With Uncollectible'!DT40-'Module C Initial'!DT40),'Corrected With Uncollectible'!DT40-'Module C Initial'!DT40)</f>
        <v>0</v>
      </c>
      <c r="AC40" s="31">
        <f ca="1">IFERROR(IF(AND($A40=VLOOKUP($A40&amp;"."&amp;$C40,UncollectibleLookup,2,FALSE),$C40=VLOOKUP($A40&amp;"."&amp;$C40,UncollectibleLookup,4,FALSE)),0,'Corrected With Uncollectible'!DU40-'Module C Initial'!DU40),'Corrected With Uncollectible'!DU40-'Module C Initial'!DU40)</f>
        <v>0</v>
      </c>
      <c r="AD40" s="31">
        <f ca="1">IFERROR(IF(AND($A40=VLOOKUP($A40&amp;"."&amp;$C40,UncollectibleLookup,2,FALSE),$C40=VLOOKUP($A40&amp;"."&amp;$C40,UncollectibleLookup,4,FALSE)),0,'Corrected With Uncollectible'!DV40-'Module C Initial'!DV40),'Corrected With Uncollectible'!DV40-'Module C Initial'!DV40)</f>
        <v>0</v>
      </c>
      <c r="AE40" s="31">
        <f ca="1">IFERROR(IF(AND($A40=VLOOKUP($A40&amp;"."&amp;$C40,UncollectibleLookup,2,FALSE),$C40=VLOOKUP($A40&amp;"."&amp;$C40,UncollectibleLookup,4,FALSE)),0,'Corrected With Uncollectible'!DW40-'Module C Initial'!DW40),'Corrected With Uncollectible'!DW40-'Module C Initial'!DW40)</f>
        <v>0</v>
      </c>
      <c r="AF40" s="31">
        <f ca="1">IFERROR(IF(AND($A40=VLOOKUP($A40&amp;"."&amp;$C40,UncollectibleLookup,2,FALSE),$C40=VLOOKUP($A40&amp;"."&amp;$C40,UncollectibleLookup,4,FALSE)),0,'Corrected With Uncollectible'!DX40-'Module C Initial'!DX40),'Corrected With Uncollectible'!DX40-'Module C Initial'!DX40)</f>
        <v>0</v>
      </c>
      <c r="AG40" s="31">
        <f ca="1">IFERROR(IF(AND($A40=VLOOKUP($A40&amp;"."&amp;$C40,UncollectibleLookup,2,FALSE),$C40=VLOOKUP($A40&amp;"."&amp;$C40,UncollectibleLookup,4,FALSE)),0,'Corrected With Uncollectible'!DY40-'Module C Initial'!DY40),'Corrected With Uncollectible'!DY40-'Module C Initial'!DY40)</f>
        <v>0</v>
      </c>
      <c r="AH40" s="31">
        <f ca="1">IFERROR(IF(AND($A40=VLOOKUP($A40&amp;"."&amp;$C40,UncollectibleLookup,2,FALSE),$C40=VLOOKUP($A40&amp;"."&amp;$C40,UncollectibleLookup,4,FALSE)),0,'Corrected With Uncollectible'!DZ40-'Module C Initial'!DZ40),'Corrected With Uncollectible'!DZ40-'Module C Initial'!DZ40)</f>
        <v>0</v>
      </c>
      <c r="AI40" s="31">
        <f ca="1">IFERROR(IF(AND($A40=VLOOKUP($A40&amp;"."&amp;$C40,UncollectibleLookup,2,FALSE),$C40=VLOOKUP($A40&amp;"."&amp;$C40,UncollectibleLookup,4,FALSE)),0,'Corrected With Uncollectible'!EA40-'Module C Initial'!EA40),'Corrected With Uncollectible'!EA40-'Module C Initial'!EA40)</f>
        <v>0</v>
      </c>
      <c r="AJ40" s="31">
        <f ca="1">IFERROR(IF(AND($A40=VLOOKUP($A40&amp;"."&amp;$C40,UncollectibleLookup,2,FALSE),$C40=VLOOKUP($A40&amp;"."&amp;$C40,UncollectibleLookup,4,FALSE)),0,'Corrected With Uncollectible'!EB40-'Module C Initial'!EB40),'Corrected With Uncollectible'!EB40-'Module C Initial'!EB40)</f>
        <v>0</v>
      </c>
      <c r="AK40" s="31">
        <f ca="1">IFERROR(IF(AND($A40=VLOOKUP($A40&amp;"."&amp;$C40,UncollectibleLookup,2,FALSE),$C40=VLOOKUP($A40&amp;"."&amp;$C40,UncollectibleLookup,4,FALSE)),0,'Corrected With Uncollectible'!EC40-'Module C Initial'!EC40),'Corrected With Uncollectible'!EC40-'Module C Initial'!EC40)</f>
        <v>0</v>
      </c>
      <c r="AL40" s="31">
        <f ca="1">IFERROR(IF(AND($A40=VLOOKUP($A40&amp;"."&amp;$C40,UncollectibleLookup,2,FALSE),$C40=VLOOKUP($A40&amp;"."&amp;$C40,UncollectibleLookup,4,FALSE)),0,'Corrected With Uncollectible'!ED40-'Module C Initial'!ED40),'Corrected With Uncollectible'!ED40-'Module C Initial'!ED40)</f>
        <v>0</v>
      </c>
      <c r="AM40" s="31">
        <f ca="1">IFERROR(IF(AND($A40=VLOOKUP($A40&amp;"."&amp;$C40,UncollectibleLookup,2,FALSE),$C40=VLOOKUP($A40&amp;"."&amp;$C40,UncollectibleLookup,4,FALSE)),0,'Corrected With Uncollectible'!EE40-'Module C Initial'!EE40),'Corrected With Uncollectible'!EE40-'Module C Initial'!EE40)</f>
        <v>0</v>
      </c>
      <c r="AN40" s="31">
        <f ca="1">IFERROR(IF(AND($A40=VLOOKUP($A40&amp;"."&amp;$C40,UncollectibleLookup,2,FALSE),$C40=VLOOKUP($A40&amp;"."&amp;$C40,UncollectibleLookup,4,FALSE)),0,'Corrected With Uncollectible'!EF40-'Module C Initial'!EF40),'Corrected With Uncollectible'!EF40-'Module C Initial'!EF40)</f>
        <v>0</v>
      </c>
      <c r="AO40" s="32">
        <f t="shared" ca="1" si="7"/>
        <v>0</v>
      </c>
      <c r="AP40" s="32">
        <f t="shared" ca="1" si="7"/>
        <v>0</v>
      </c>
      <c r="AQ40" s="32">
        <f t="shared" ca="1" si="7"/>
        <v>0</v>
      </c>
      <c r="AR40" s="32">
        <f t="shared" ca="1" si="7"/>
        <v>0</v>
      </c>
      <c r="AS40" s="32">
        <f t="shared" ca="1" si="7"/>
        <v>0</v>
      </c>
      <c r="AT40" s="32">
        <f t="shared" ca="1" si="7"/>
        <v>0</v>
      </c>
      <c r="AU40" s="32">
        <f t="shared" ca="1" si="7"/>
        <v>0</v>
      </c>
      <c r="AV40" s="32">
        <f t="shared" ca="1" si="7"/>
        <v>0</v>
      </c>
      <c r="AW40" s="32">
        <f t="shared" ca="1" si="7"/>
        <v>0</v>
      </c>
      <c r="AX40" s="32">
        <f t="shared" ca="1" si="7"/>
        <v>0</v>
      </c>
      <c r="AY40" s="32">
        <f t="shared" ca="1" si="7"/>
        <v>0</v>
      </c>
      <c r="AZ40" s="32">
        <f t="shared" ca="1" si="7"/>
        <v>0</v>
      </c>
      <c r="BA40" s="55">
        <f t="shared" ca="1" si="8"/>
        <v>0</v>
      </c>
      <c r="BB40" s="55">
        <f t="shared" ca="1" si="8"/>
        <v>0</v>
      </c>
      <c r="BC40" s="55">
        <f t="shared" ca="1" si="8"/>
        <v>0</v>
      </c>
      <c r="BD40" s="55">
        <f t="shared" ca="1" si="8"/>
        <v>0</v>
      </c>
      <c r="BE40" s="55">
        <f t="shared" ca="1" si="8"/>
        <v>0</v>
      </c>
      <c r="BF40" s="55">
        <f t="shared" ca="1" si="8"/>
        <v>0</v>
      </c>
      <c r="BG40" s="55">
        <f t="shared" ca="1" si="8"/>
        <v>0</v>
      </c>
      <c r="BH40" s="55">
        <f t="shared" ca="1" si="8"/>
        <v>0</v>
      </c>
      <c r="BI40" s="55">
        <f t="shared" ca="1" si="8"/>
        <v>0</v>
      </c>
      <c r="BJ40" s="55">
        <f t="shared" ca="1" si="8"/>
        <v>0</v>
      </c>
      <c r="BK40" s="55">
        <f t="shared" ca="1" si="8"/>
        <v>0</v>
      </c>
      <c r="BL40" s="55">
        <f t="shared" ca="1" si="8"/>
        <v>0</v>
      </c>
      <c r="BM40" s="32">
        <f t="shared" ca="1" si="9"/>
        <v>0</v>
      </c>
      <c r="BN40" s="32">
        <f t="shared" ca="1" si="9"/>
        <v>0</v>
      </c>
      <c r="BO40" s="32">
        <f t="shared" ca="1" si="9"/>
        <v>0</v>
      </c>
      <c r="BP40" s="32">
        <f t="shared" ca="1" si="9"/>
        <v>0</v>
      </c>
      <c r="BQ40" s="32">
        <f t="shared" ca="1" si="9"/>
        <v>0</v>
      </c>
      <c r="BR40" s="32">
        <f t="shared" ca="1" si="9"/>
        <v>0</v>
      </c>
      <c r="BS40" s="32">
        <f t="shared" ca="1" si="9"/>
        <v>0</v>
      </c>
      <c r="BT40" s="32">
        <f t="shared" ca="1" si="9"/>
        <v>0</v>
      </c>
      <c r="BU40" s="32">
        <f t="shared" ca="1" si="9"/>
        <v>0</v>
      </c>
      <c r="BV40" s="32">
        <f t="shared" ca="1" si="9"/>
        <v>0</v>
      </c>
      <c r="BW40" s="32">
        <f t="shared" ca="1" si="9"/>
        <v>0</v>
      </c>
      <c r="BX40" s="32">
        <f t="shared" ca="1" si="9"/>
        <v>0</v>
      </c>
    </row>
    <row r="41" spans="1:76">
      <c r="A41" t="s">
        <v>485</v>
      </c>
      <c r="B41" s="1" t="s">
        <v>160</v>
      </c>
      <c r="C41" t="str">
        <f t="shared" ca="1" si="2"/>
        <v>CRE3</v>
      </c>
      <c r="D41" t="str">
        <f t="shared" ca="1" si="3"/>
        <v>Cowley North Wind Facility</v>
      </c>
      <c r="E41" s="31">
        <f ca="1">IFERROR(IF(AND($A41=VLOOKUP($A41&amp;"."&amp;$C41,UncollectibleLookup,2,FALSE),$C41=VLOOKUP($A41&amp;"."&amp;$C41,UncollectibleLookup,4,FALSE)),0,'Corrected With Uncollectible'!CW41-'Module C Initial'!CW41),'Corrected With Uncollectible'!CW41-'Module C Initial'!CW41)</f>
        <v>743.31999999999971</v>
      </c>
      <c r="F41" s="31">
        <f ca="1">IFERROR(IF(AND($A41=VLOOKUP($A41&amp;"."&amp;$C41,UncollectibleLookup,2,FALSE),$C41=VLOOKUP($A41&amp;"."&amp;$C41,UncollectibleLookup,4,FALSE)),0,'Corrected With Uncollectible'!CX41-'Module C Initial'!CX41),'Corrected With Uncollectible'!CX41-'Module C Initial'!CX41)</f>
        <v>514.76999999999816</v>
      </c>
      <c r="G41" s="31">
        <f ca="1">IFERROR(IF(AND($A41=VLOOKUP($A41&amp;"."&amp;$C41,UncollectibleLookup,2,FALSE),$C41=VLOOKUP($A41&amp;"."&amp;$C41,UncollectibleLookup,4,FALSE)),0,'Corrected With Uncollectible'!CY41-'Module C Initial'!CY41),'Corrected With Uncollectible'!CY41-'Module C Initial'!CY41)</f>
        <v>690.51000000000204</v>
      </c>
      <c r="H41" s="31">
        <f ca="1">IFERROR(IF(AND($A41=VLOOKUP($A41&amp;"."&amp;$C41,UncollectibleLookup,2,FALSE),$C41=VLOOKUP($A41&amp;"."&amp;$C41,UncollectibleLookup,4,FALSE)),0,'Corrected With Uncollectible'!CZ41-'Module C Initial'!CZ41),'Corrected With Uncollectible'!CZ41-'Module C Initial'!CZ41)</f>
        <v>377.57999999999993</v>
      </c>
      <c r="I41" s="31">
        <f ca="1">IFERROR(IF(AND($A41=VLOOKUP($A41&amp;"."&amp;$C41,UncollectibleLookup,2,FALSE),$C41=VLOOKUP($A41&amp;"."&amp;$C41,UncollectibleLookup,4,FALSE)),0,'Corrected With Uncollectible'!DA41-'Module C Initial'!DA41),'Corrected With Uncollectible'!DA41-'Module C Initial'!DA41)</f>
        <v>266.36999999999898</v>
      </c>
      <c r="J41" s="31">
        <f ca="1">IFERROR(IF(AND($A41=VLOOKUP($A41&amp;"."&amp;$C41,UncollectibleLookup,2,FALSE),$C41=VLOOKUP($A41&amp;"."&amp;$C41,UncollectibleLookup,4,FALSE)),0,'Corrected With Uncollectible'!DB41-'Module C Initial'!DB41),'Corrected With Uncollectible'!DB41-'Module C Initial'!DB41)</f>
        <v>356.98999999999978</v>
      </c>
      <c r="K41" s="31">
        <f ca="1">IFERROR(IF(AND($A41=VLOOKUP($A41&amp;"."&amp;$C41,UncollectibleLookup,2,FALSE),$C41=VLOOKUP($A41&amp;"."&amp;$C41,UncollectibleLookup,4,FALSE)),0,'Corrected With Uncollectible'!DC41-'Module C Initial'!DC41),'Corrected With Uncollectible'!DC41-'Module C Initial'!DC41)</f>
        <v>885.98999999999796</v>
      </c>
      <c r="L41" s="31">
        <f ca="1">IFERROR(IF(AND($A41=VLOOKUP($A41&amp;"."&amp;$C41,UncollectibleLookup,2,FALSE),$C41=VLOOKUP($A41&amp;"."&amp;$C41,UncollectibleLookup,4,FALSE)),0,'Corrected With Uncollectible'!DD41-'Module C Initial'!DD41),'Corrected With Uncollectible'!DD41-'Module C Initial'!DD41)</f>
        <v>303.09000000000015</v>
      </c>
      <c r="M41" s="31">
        <f ca="1">IFERROR(IF(AND($A41=VLOOKUP($A41&amp;"."&amp;$C41,UncollectibleLookup,2,FALSE),$C41=VLOOKUP($A41&amp;"."&amp;$C41,UncollectibleLookup,4,FALSE)),0,'Corrected With Uncollectible'!DE41-'Module C Initial'!DE41),'Corrected With Uncollectible'!DE41-'Module C Initial'!DE41)</f>
        <v>297.34000000000015</v>
      </c>
      <c r="N41" s="31">
        <f ca="1">IFERROR(IF(AND($A41=VLOOKUP($A41&amp;"."&amp;$C41,UncollectibleLookup,2,FALSE),$C41=VLOOKUP($A41&amp;"."&amp;$C41,UncollectibleLookup,4,FALSE)),0,'Corrected With Uncollectible'!DF41-'Module C Initial'!DF41),'Corrected With Uncollectible'!DF41-'Module C Initial'!DF41)</f>
        <v>753.93000000000393</v>
      </c>
      <c r="O41" s="31">
        <f ca="1">IFERROR(IF(AND($A41=VLOOKUP($A41&amp;"."&amp;$C41,UncollectibleLookup,2,FALSE),$C41=VLOOKUP($A41&amp;"."&amp;$C41,UncollectibleLookup,4,FALSE)),0,'Corrected With Uncollectible'!DG41-'Module C Initial'!DG41),'Corrected With Uncollectible'!DG41-'Module C Initial'!DG41)</f>
        <v>542.85000000000036</v>
      </c>
      <c r="P41" s="31">
        <f ca="1">IFERROR(IF(AND($A41=VLOOKUP($A41&amp;"."&amp;$C41,UncollectibleLookup,2,FALSE),$C41=VLOOKUP($A41&amp;"."&amp;$C41,UncollectibleLookup,4,FALSE)),0,'Corrected With Uncollectible'!DH41-'Module C Initial'!DH41),'Corrected With Uncollectible'!DH41-'Module C Initial'!DH41)</f>
        <v>826.97000000000116</v>
      </c>
      <c r="Q41" s="32">
        <f ca="1">IFERROR(IF(AND($A41=VLOOKUP($A41&amp;"."&amp;$C41,UncollectibleLookup,2,FALSE),$C41=VLOOKUP($A41&amp;"."&amp;$C41,UncollectibleLookup,4,FALSE)),0,'Corrected With Uncollectible'!DI41-'Module C Initial'!DI41),'Corrected With Uncollectible'!DI41-'Module C Initial'!DI41)</f>
        <v>37.159999999999968</v>
      </c>
      <c r="R41" s="32">
        <f ca="1">IFERROR(IF(AND($A41=VLOOKUP($A41&amp;"."&amp;$C41,UncollectibleLookup,2,FALSE),$C41=VLOOKUP($A41&amp;"."&amp;$C41,UncollectibleLookup,4,FALSE)),0,'Corrected With Uncollectible'!DJ41-'Module C Initial'!DJ41),'Corrected With Uncollectible'!DJ41-'Module C Initial'!DJ41)</f>
        <v>25.740000000000009</v>
      </c>
      <c r="S41" s="32">
        <f ca="1">IFERROR(IF(AND($A41=VLOOKUP($A41&amp;"."&amp;$C41,UncollectibleLookup,2,FALSE),$C41=VLOOKUP($A41&amp;"."&amp;$C41,UncollectibleLookup,4,FALSE)),0,'Corrected With Uncollectible'!DK41-'Module C Initial'!DK41),'Corrected With Uncollectible'!DK41-'Module C Initial'!DK41)</f>
        <v>34.519999999999982</v>
      </c>
      <c r="T41" s="32">
        <f ca="1">IFERROR(IF(AND($A41=VLOOKUP($A41&amp;"."&amp;$C41,UncollectibleLookup,2,FALSE),$C41=VLOOKUP($A41&amp;"."&amp;$C41,UncollectibleLookup,4,FALSE)),0,'Corrected With Uncollectible'!DL41-'Module C Initial'!DL41),'Corrected With Uncollectible'!DL41-'Module C Initial'!DL41)</f>
        <v>18.879999999999995</v>
      </c>
      <c r="U41" s="32">
        <f ca="1">IFERROR(IF(AND($A41=VLOOKUP($A41&amp;"."&amp;$C41,UncollectibleLookup,2,FALSE),$C41=VLOOKUP($A41&amp;"."&amp;$C41,UncollectibleLookup,4,FALSE)),0,'Corrected With Uncollectible'!DM41-'Module C Initial'!DM41),'Corrected With Uncollectible'!DM41-'Module C Initial'!DM41)</f>
        <v>13.310000000000002</v>
      </c>
      <c r="V41" s="32">
        <f ca="1">IFERROR(IF(AND($A41=VLOOKUP($A41&amp;"."&amp;$C41,UncollectibleLookup,2,FALSE),$C41=VLOOKUP($A41&amp;"."&amp;$C41,UncollectibleLookup,4,FALSE)),0,'Corrected With Uncollectible'!DN41-'Module C Initial'!DN41),'Corrected With Uncollectible'!DN41-'Module C Initial'!DN41)</f>
        <v>17.849999999999994</v>
      </c>
      <c r="W41" s="32">
        <f ca="1">IFERROR(IF(AND($A41=VLOOKUP($A41&amp;"."&amp;$C41,UncollectibleLookup,2,FALSE),$C41=VLOOKUP($A41&amp;"."&amp;$C41,UncollectibleLookup,4,FALSE)),0,'Corrected With Uncollectible'!DO41-'Module C Initial'!DO41),'Corrected With Uncollectible'!DO41-'Module C Initial'!DO41)</f>
        <v>44.300000000000011</v>
      </c>
      <c r="X41" s="32">
        <f ca="1">IFERROR(IF(AND($A41=VLOOKUP($A41&amp;"."&amp;$C41,UncollectibleLookup,2,FALSE),$C41=VLOOKUP($A41&amp;"."&amp;$C41,UncollectibleLookup,4,FALSE)),0,'Corrected With Uncollectible'!DP41-'Module C Initial'!DP41),'Corrected With Uncollectible'!DP41-'Module C Initial'!DP41)</f>
        <v>15.150000000000006</v>
      </c>
      <c r="Y41" s="32">
        <f ca="1">IFERROR(IF(AND($A41=VLOOKUP($A41&amp;"."&amp;$C41,UncollectibleLookup,2,FALSE),$C41=VLOOKUP($A41&amp;"."&amp;$C41,UncollectibleLookup,4,FALSE)),0,'Corrected With Uncollectible'!DQ41-'Module C Initial'!DQ41),'Corrected With Uncollectible'!DQ41-'Module C Initial'!DQ41)</f>
        <v>14.870000000000005</v>
      </c>
      <c r="Z41" s="32">
        <f ca="1">IFERROR(IF(AND($A41=VLOOKUP($A41&amp;"."&amp;$C41,UncollectibleLookup,2,FALSE),$C41=VLOOKUP($A41&amp;"."&amp;$C41,UncollectibleLookup,4,FALSE)),0,'Corrected With Uncollectible'!DR41-'Module C Initial'!DR41),'Corrected With Uncollectible'!DR41-'Module C Initial'!DR41)</f>
        <v>37.69</v>
      </c>
      <c r="AA41" s="32">
        <f ca="1">IFERROR(IF(AND($A41=VLOOKUP($A41&amp;"."&amp;$C41,UncollectibleLookup,2,FALSE),$C41=VLOOKUP($A41&amp;"."&amp;$C41,UncollectibleLookup,4,FALSE)),0,'Corrected With Uncollectible'!DS41-'Module C Initial'!DS41),'Corrected With Uncollectible'!DS41-'Module C Initial'!DS41)</f>
        <v>27.139999999999986</v>
      </c>
      <c r="AB41" s="32">
        <f ca="1">IFERROR(IF(AND($A41=VLOOKUP($A41&amp;"."&amp;$C41,UncollectibleLookup,2,FALSE),$C41=VLOOKUP($A41&amp;"."&amp;$C41,UncollectibleLookup,4,FALSE)),0,'Corrected With Uncollectible'!DT41-'Module C Initial'!DT41),'Corrected With Uncollectible'!DT41-'Module C Initial'!DT41)</f>
        <v>41.349999999999966</v>
      </c>
      <c r="AC41" s="31">
        <f ca="1">IFERROR(IF(AND($A41=VLOOKUP($A41&amp;"."&amp;$C41,UncollectibleLookup,2,FALSE),$C41=VLOOKUP($A41&amp;"."&amp;$C41,UncollectibleLookup,4,FALSE)),0,'Corrected With Uncollectible'!DU41-'Module C Initial'!DU41),'Corrected With Uncollectible'!DU41-'Module C Initial'!DU41)</f>
        <v>319.81999999999971</v>
      </c>
      <c r="AD41" s="31">
        <f ca="1">IFERROR(IF(AND($A41=VLOOKUP($A41&amp;"."&amp;$C41,UncollectibleLookup,2,FALSE),$C41=VLOOKUP($A41&amp;"."&amp;$C41,UncollectibleLookup,4,FALSE)),0,'Corrected With Uncollectible'!DV41-'Module C Initial'!DV41),'Corrected With Uncollectible'!DV41-'Module C Initial'!DV41)</f>
        <v>218.86999999999989</v>
      </c>
      <c r="AE41" s="31">
        <f ca="1">IFERROR(IF(AND($A41=VLOOKUP($A41&amp;"."&amp;$C41,UncollectibleLookup,2,FALSE),$C41=VLOOKUP($A41&amp;"."&amp;$C41,UncollectibleLookup,4,FALSE)),0,'Corrected With Uncollectible'!DW41-'Module C Initial'!DW41),'Corrected With Uncollectible'!DW41-'Module C Initial'!DW41)</f>
        <v>290.40000000000009</v>
      </c>
      <c r="AF41" s="31">
        <f ca="1">IFERROR(IF(AND($A41=VLOOKUP($A41&amp;"."&amp;$C41,UncollectibleLookup,2,FALSE),$C41=VLOOKUP($A41&amp;"."&amp;$C41,UncollectibleLookup,4,FALSE)),0,'Corrected With Uncollectible'!DX41-'Module C Initial'!DX41),'Corrected With Uncollectible'!DX41-'Module C Initial'!DX41)</f>
        <v>156.87000000000012</v>
      </c>
      <c r="AG41" s="31">
        <f ca="1">IFERROR(IF(AND($A41=VLOOKUP($A41&amp;"."&amp;$C41,UncollectibleLookup,2,FALSE),$C41=VLOOKUP($A41&amp;"."&amp;$C41,UncollectibleLookup,4,FALSE)),0,'Corrected With Uncollectible'!DY41-'Module C Initial'!DY41),'Corrected With Uncollectible'!DY41-'Module C Initial'!DY41)</f>
        <v>109.35000000000002</v>
      </c>
      <c r="AH41" s="31">
        <f ca="1">IFERROR(IF(AND($A41=VLOOKUP($A41&amp;"."&amp;$C41,UncollectibleLookup,2,FALSE),$C41=VLOOKUP($A41&amp;"."&amp;$C41,UncollectibleLookup,4,FALSE)),0,'Corrected With Uncollectible'!DZ41-'Module C Initial'!DZ41),'Corrected With Uncollectible'!DZ41-'Module C Initial'!DZ41)</f>
        <v>144.74</v>
      </c>
      <c r="AI41" s="31">
        <f ca="1">IFERROR(IF(AND($A41=VLOOKUP($A41&amp;"."&amp;$C41,UncollectibleLookup,2,FALSE),$C41=VLOOKUP($A41&amp;"."&amp;$C41,UncollectibleLookup,4,FALSE)),0,'Corrected With Uncollectible'!EA41-'Module C Initial'!EA41),'Corrected With Uncollectible'!EA41-'Module C Initial'!EA41)</f>
        <v>354.84999999999991</v>
      </c>
      <c r="AJ41" s="31">
        <f ca="1">IFERROR(IF(AND($A41=VLOOKUP($A41&amp;"."&amp;$C41,UncollectibleLookup,2,FALSE),$C41=VLOOKUP($A41&amp;"."&amp;$C41,UncollectibleLookup,4,FALSE)),0,'Corrected With Uncollectible'!EB41-'Module C Initial'!EB41),'Corrected With Uncollectible'!EB41-'Module C Initial'!EB41)</f>
        <v>119.77999999999997</v>
      </c>
      <c r="AK41" s="31">
        <f ca="1">IFERROR(IF(AND($A41=VLOOKUP($A41&amp;"."&amp;$C41,UncollectibleLookup,2,FALSE),$C41=VLOOKUP($A41&amp;"."&amp;$C41,UncollectibleLookup,4,FALSE)),0,'Corrected With Uncollectible'!EC41-'Module C Initial'!EC41),'Corrected With Uncollectible'!EC41-'Module C Initial'!EC41)</f>
        <v>115.93000000000006</v>
      </c>
      <c r="AL41" s="31">
        <f ca="1">IFERROR(IF(AND($A41=VLOOKUP($A41&amp;"."&amp;$C41,UncollectibleLookup,2,FALSE),$C41=VLOOKUP($A41&amp;"."&amp;$C41,UncollectibleLookup,4,FALSE)),0,'Corrected With Uncollectible'!ED41-'Module C Initial'!ED41),'Corrected With Uncollectible'!ED41-'Module C Initial'!ED41)</f>
        <v>290.07999999999993</v>
      </c>
      <c r="AM41" s="31">
        <f ca="1">IFERROR(IF(AND($A41=VLOOKUP($A41&amp;"."&amp;$C41,UncollectibleLookup,2,FALSE),$C41=VLOOKUP($A41&amp;"."&amp;$C41,UncollectibleLookup,4,FALSE)),0,'Corrected With Uncollectible'!EE41-'Module C Initial'!EE41),'Corrected With Uncollectible'!EE41-'Module C Initial'!EE41)</f>
        <v>205.98000000000002</v>
      </c>
      <c r="AN41" s="31">
        <f ca="1">IFERROR(IF(AND($A41=VLOOKUP($A41&amp;"."&amp;$C41,UncollectibleLookup,2,FALSE),$C41=VLOOKUP($A41&amp;"."&amp;$C41,UncollectibleLookup,4,FALSE)),0,'Corrected With Uncollectible'!EF41-'Module C Initial'!EF41),'Corrected With Uncollectible'!EF41-'Module C Initial'!EF41)</f>
        <v>309.54999999999973</v>
      </c>
      <c r="AO41" s="32">
        <f t="shared" ref="AO41:AZ62" ca="1" si="10">E41+Q41+AC41</f>
        <v>1100.2999999999993</v>
      </c>
      <c r="AP41" s="32">
        <f t="shared" ca="1" si="10"/>
        <v>759.37999999999806</v>
      </c>
      <c r="AQ41" s="32">
        <f t="shared" ca="1" si="10"/>
        <v>1015.4300000000021</v>
      </c>
      <c r="AR41" s="32">
        <f t="shared" ca="1" si="10"/>
        <v>553.33000000000004</v>
      </c>
      <c r="AS41" s="32">
        <f t="shared" ca="1" si="10"/>
        <v>389.02999999999901</v>
      </c>
      <c r="AT41" s="32">
        <f t="shared" ca="1" si="10"/>
        <v>519.57999999999981</v>
      </c>
      <c r="AU41" s="32">
        <f t="shared" ca="1" si="10"/>
        <v>1285.1399999999978</v>
      </c>
      <c r="AV41" s="32">
        <f t="shared" ca="1" si="10"/>
        <v>438.0200000000001</v>
      </c>
      <c r="AW41" s="32">
        <f t="shared" ca="1" si="10"/>
        <v>428.14000000000021</v>
      </c>
      <c r="AX41" s="32">
        <f t="shared" ca="1" si="10"/>
        <v>1081.7000000000039</v>
      </c>
      <c r="AY41" s="32">
        <f t="shared" ca="1" si="10"/>
        <v>775.97000000000037</v>
      </c>
      <c r="AZ41" s="32">
        <f t="shared" ca="1" si="10"/>
        <v>1177.8700000000008</v>
      </c>
      <c r="BA41" s="55">
        <f t="shared" ref="BA41:BL62" ca="1" si="11">ROUND(E41*BA$3,2)</f>
        <v>8.7100000000000009</v>
      </c>
      <c r="BB41" s="55">
        <f t="shared" ca="1" si="11"/>
        <v>6.03</v>
      </c>
      <c r="BC41" s="55">
        <f t="shared" ca="1" si="11"/>
        <v>8.09</v>
      </c>
      <c r="BD41" s="55">
        <f t="shared" ca="1" si="11"/>
        <v>4.42</v>
      </c>
      <c r="BE41" s="55">
        <f t="shared" ca="1" si="11"/>
        <v>3.12</v>
      </c>
      <c r="BF41" s="55">
        <f t="shared" ca="1" si="11"/>
        <v>4.18</v>
      </c>
      <c r="BG41" s="55">
        <f t="shared" ca="1" si="11"/>
        <v>10.38</v>
      </c>
      <c r="BH41" s="55">
        <f t="shared" ca="1" si="11"/>
        <v>3.55</v>
      </c>
      <c r="BI41" s="55">
        <f t="shared" ca="1" si="11"/>
        <v>3.48</v>
      </c>
      <c r="BJ41" s="55">
        <f t="shared" ca="1" si="11"/>
        <v>8.83</v>
      </c>
      <c r="BK41" s="55">
        <f t="shared" ca="1" si="11"/>
        <v>6.36</v>
      </c>
      <c r="BL41" s="55">
        <f t="shared" ca="1" si="11"/>
        <v>9.69</v>
      </c>
      <c r="BM41" s="32">
        <f t="shared" ref="BM41:BX62" ca="1" si="12">AO41+BA41</f>
        <v>1109.0099999999993</v>
      </c>
      <c r="BN41" s="32">
        <f t="shared" ca="1" si="12"/>
        <v>765.40999999999804</v>
      </c>
      <c r="BO41" s="32">
        <f t="shared" ca="1" si="12"/>
        <v>1023.5200000000021</v>
      </c>
      <c r="BP41" s="32">
        <f t="shared" ca="1" si="12"/>
        <v>557.75</v>
      </c>
      <c r="BQ41" s="32">
        <f t="shared" ca="1" si="12"/>
        <v>392.14999999999901</v>
      </c>
      <c r="BR41" s="32">
        <f t="shared" ca="1" si="12"/>
        <v>523.75999999999976</v>
      </c>
      <c r="BS41" s="32">
        <f t="shared" ca="1" si="12"/>
        <v>1295.5199999999979</v>
      </c>
      <c r="BT41" s="32">
        <f t="shared" ca="1" si="12"/>
        <v>441.57000000000011</v>
      </c>
      <c r="BU41" s="32">
        <f t="shared" ca="1" si="12"/>
        <v>431.62000000000023</v>
      </c>
      <c r="BV41" s="32">
        <f t="shared" ca="1" si="12"/>
        <v>1090.5300000000038</v>
      </c>
      <c r="BW41" s="32">
        <f t="shared" ca="1" si="12"/>
        <v>782.33000000000038</v>
      </c>
      <c r="BX41" s="32">
        <f t="shared" ca="1" si="12"/>
        <v>1187.5600000000009</v>
      </c>
    </row>
    <row r="42" spans="1:76">
      <c r="A42" t="s">
        <v>511</v>
      </c>
      <c r="B42" s="1" t="s">
        <v>352</v>
      </c>
      <c r="C42" t="str">
        <f t="shared" ca="1" si="2"/>
        <v>BCHIMP</v>
      </c>
      <c r="D42" t="str">
        <f t="shared" ca="1" si="3"/>
        <v>Alberta-BC Intertie - Import</v>
      </c>
      <c r="E42" s="31">
        <f ca="1">IFERROR(IF(AND($A42=VLOOKUP($A42&amp;"."&amp;$C42,UncollectibleLookup,2,FALSE),$C42=VLOOKUP($A42&amp;"."&amp;$C42,UncollectibleLookup,4,FALSE)),0,'Corrected With Uncollectible'!CW42-'Module C Initial'!CW42),'Corrected With Uncollectible'!CW42-'Module C Initial'!CW42)</f>
        <v>0</v>
      </c>
      <c r="F42" s="31">
        <f ca="1">IFERROR(IF(AND($A42=VLOOKUP($A42&amp;"."&amp;$C42,UncollectibleLookup,2,FALSE),$C42=VLOOKUP($A42&amp;"."&amp;$C42,UncollectibleLookup,4,FALSE)),0,'Corrected With Uncollectible'!CX42-'Module C Initial'!CX42),'Corrected With Uncollectible'!CX42-'Module C Initial'!CX42)</f>
        <v>0</v>
      </c>
      <c r="G42" s="31">
        <f ca="1">IFERROR(IF(AND($A42=VLOOKUP($A42&amp;"."&amp;$C42,UncollectibleLookup,2,FALSE),$C42=VLOOKUP($A42&amp;"."&amp;$C42,UncollectibleLookup,4,FALSE)),0,'Corrected With Uncollectible'!CY42-'Module C Initial'!CY42),'Corrected With Uncollectible'!CY42-'Module C Initial'!CY42)</f>
        <v>0</v>
      </c>
      <c r="H42" s="31">
        <f ca="1">IFERROR(IF(AND($A42=VLOOKUP($A42&amp;"."&amp;$C42,UncollectibleLookup,2,FALSE),$C42=VLOOKUP($A42&amp;"."&amp;$C42,UncollectibleLookup,4,FALSE)),0,'Corrected With Uncollectible'!CZ42-'Module C Initial'!CZ42),'Corrected With Uncollectible'!CZ42-'Module C Initial'!CZ42)</f>
        <v>0</v>
      </c>
      <c r="I42" s="31">
        <f ca="1">IFERROR(IF(AND($A42=VLOOKUP($A42&amp;"."&amp;$C42,UncollectibleLookup,2,FALSE),$C42=VLOOKUP($A42&amp;"."&amp;$C42,UncollectibleLookup,4,FALSE)),0,'Corrected With Uncollectible'!DA42-'Module C Initial'!DA42),'Corrected With Uncollectible'!DA42-'Module C Initial'!DA42)</f>
        <v>0</v>
      </c>
      <c r="J42" s="31">
        <f ca="1">IFERROR(IF(AND($A42=VLOOKUP($A42&amp;"."&amp;$C42,UncollectibleLookup,2,FALSE),$C42=VLOOKUP($A42&amp;"."&amp;$C42,UncollectibleLookup,4,FALSE)),0,'Corrected With Uncollectible'!DB42-'Module C Initial'!DB42),'Corrected With Uncollectible'!DB42-'Module C Initial'!DB42)</f>
        <v>0</v>
      </c>
      <c r="K42" s="31">
        <f ca="1">IFERROR(IF(AND($A42=VLOOKUP($A42&amp;"."&amp;$C42,UncollectibleLookup,2,FALSE),$C42=VLOOKUP($A42&amp;"."&amp;$C42,UncollectibleLookup,4,FALSE)),0,'Corrected With Uncollectible'!DC42-'Module C Initial'!DC42),'Corrected With Uncollectible'!DC42-'Module C Initial'!DC42)</f>
        <v>0</v>
      </c>
      <c r="L42" s="31">
        <f ca="1">IFERROR(IF(AND($A42=VLOOKUP($A42&amp;"."&amp;$C42,UncollectibleLookup,2,FALSE),$C42=VLOOKUP($A42&amp;"."&amp;$C42,UncollectibleLookup,4,FALSE)),0,'Corrected With Uncollectible'!DD42-'Module C Initial'!DD42),'Corrected With Uncollectible'!DD42-'Module C Initial'!DD42)</f>
        <v>19.069999999999936</v>
      </c>
      <c r="M42" s="31">
        <f ca="1">IFERROR(IF(AND($A42=VLOOKUP($A42&amp;"."&amp;$C42,UncollectibleLookup,2,FALSE),$C42=VLOOKUP($A42&amp;"."&amp;$C42,UncollectibleLookup,4,FALSE)),0,'Corrected With Uncollectible'!DE42-'Module C Initial'!DE42),'Corrected With Uncollectible'!DE42-'Module C Initial'!DE42)</f>
        <v>0</v>
      </c>
      <c r="N42" s="31">
        <f ca="1">IFERROR(IF(AND($A42=VLOOKUP($A42&amp;"."&amp;$C42,UncollectibleLookup,2,FALSE),$C42=VLOOKUP($A42&amp;"."&amp;$C42,UncollectibleLookup,4,FALSE)),0,'Corrected With Uncollectible'!DF42-'Module C Initial'!DF42),'Corrected With Uncollectible'!DF42-'Module C Initial'!DF42)</f>
        <v>0</v>
      </c>
      <c r="O42" s="31">
        <f ca="1">IFERROR(IF(AND($A42=VLOOKUP($A42&amp;"."&amp;$C42,UncollectibleLookup,2,FALSE),$C42=VLOOKUP($A42&amp;"."&amp;$C42,UncollectibleLookup,4,FALSE)),0,'Corrected With Uncollectible'!DG42-'Module C Initial'!DG42),'Corrected With Uncollectible'!DG42-'Module C Initial'!DG42)</f>
        <v>0</v>
      </c>
      <c r="P42" s="31">
        <f ca="1">IFERROR(IF(AND($A42=VLOOKUP($A42&amp;"."&amp;$C42,UncollectibleLookup,2,FALSE),$C42=VLOOKUP($A42&amp;"."&amp;$C42,UncollectibleLookup,4,FALSE)),0,'Corrected With Uncollectible'!DH42-'Module C Initial'!DH42),'Corrected With Uncollectible'!DH42-'Module C Initial'!DH42)</f>
        <v>0</v>
      </c>
      <c r="Q42" s="32">
        <f ca="1">IFERROR(IF(AND($A42=VLOOKUP($A42&amp;"."&amp;$C42,UncollectibleLookup,2,FALSE),$C42=VLOOKUP($A42&amp;"."&amp;$C42,UncollectibleLookup,4,FALSE)),0,'Corrected With Uncollectible'!DI42-'Module C Initial'!DI42),'Corrected With Uncollectible'!DI42-'Module C Initial'!DI42)</f>
        <v>0</v>
      </c>
      <c r="R42" s="32">
        <f ca="1">IFERROR(IF(AND($A42=VLOOKUP($A42&amp;"."&amp;$C42,UncollectibleLookup,2,FALSE),$C42=VLOOKUP($A42&amp;"."&amp;$C42,UncollectibleLookup,4,FALSE)),0,'Corrected With Uncollectible'!DJ42-'Module C Initial'!DJ42),'Corrected With Uncollectible'!DJ42-'Module C Initial'!DJ42)</f>
        <v>0</v>
      </c>
      <c r="S42" s="32">
        <f ca="1">IFERROR(IF(AND($A42=VLOOKUP($A42&amp;"."&amp;$C42,UncollectibleLookup,2,FALSE),$C42=VLOOKUP($A42&amp;"."&amp;$C42,UncollectibleLookup,4,FALSE)),0,'Corrected With Uncollectible'!DK42-'Module C Initial'!DK42),'Corrected With Uncollectible'!DK42-'Module C Initial'!DK42)</f>
        <v>0</v>
      </c>
      <c r="T42" s="32">
        <f ca="1">IFERROR(IF(AND($A42=VLOOKUP($A42&amp;"."&amp;$C42,UncollectibleLookup,2,FALSE),$C42=VLOOKUP($A42&amp;"."&amp;$C42,UncollectibleLookup,4,FALSE)),0,'Corrected With Uncollectible'!DL42-'Module C Initial'!DL42),'Corrected With Uncollectible'!DL42-'Module C Initial'!DL42)</f>
        <v>0</v>
      </c>
      <c r="U42" s="32">
        <f ca="1">IFERROR(IF(AND($A42=VLOOKUP($A42&amp;"."&amp;$C42,UncollectibleLookup,2,FALSE),$C42=VLOOKUP($A42&amp;"."&amp;$C42,UncollectibleLookup,4,FALSE)),0,'Corrected With Uncollectible'!DM42-'Module C Initial'!DM42),'Corrected With Uncollectible'!DM42-'Module C Initial'!DM42)</f>
        <v>0</v>
      </c>
      <c r="V42" s="32">
        <f ca="1">IFERROR(IF(AND($A42=VLOOKUP($A42&amp;"."&amp;$C42,UncollectibleLookup,2,FALSE),$C42=VLOOKUP($A42&amp;"."&amp;$C42,UncollectibleLookup,4,FALSE)),0,'Corrected With Uncollectible'!DN42-'Module C Initial'!DN42),'Corrected With Uncollectible'!DN42-'Module C Initial'!DN42)</f>
        <v>0</v>
      </c>
      <c r="W42" s="32">
        <f ca="1">IFERROR(IF(AND($A42=VLOOKUP($A42&amp;"."&amp;$C42,UncollectibleLookup,2,FALSE),$C42=VLOOKUP($A42&amp;"."&amp;$C42,UncollectibleLookup,4,FALSE)),0,'Corrected With Uncollectible'!DO42-'Module C Initial'!DO42),'Corrected With Uncollectible'!DO42-'Module C Initial'!DO42)</f>
        <v>0</v>
      </c>
      <c r="X42" s="32">
        <f ca="1">IFERROR(IF(AND($A42=VLOOKUP($A42&amp;"."&amp;$C42,UncollectibleLookup,2,FALSE),$C42=VLOOKUP($A42&amp;"."&amp;$C42,UncollectibleLookup,4,FALSE)),0,'Corrected With Uncollectible'!DP42-'Module C Initial'!DP42),'Corrected With Uncollectible'!DP42-'Module C Initial'!DP42)</f>
        <v>0.96000000000000085</v>
      </c>
      <c r="Y42" s="32">
        <f ca="1">IFERROR(IF(AND($A42=VLOOKUP($A42&amp;"."&amp;$C42,UncollectibleLookup,2,FALSE),$C42=VLOOKUP($A42&amp;"."&amp;$C42,UncollectibleLookup,4,FALSE)),0,'Corrected With Uncollectible'!DQ42-'Module C Initial'!DQ42),'Corrected With Uncollectible'!DQ42-'Module C Initial'!DQ42)</f>
        <v>0</v>
      </c>
      <c r="Z42" s="32">
        <f ca="1">IFERROR(IF(AND($A42=VLOOKUP($A42&amp;"."&amp;$C42,UncollectibleLookup,2,FALSE),$C42=VLOOKUP($A42&amp;"."&amp;$C42,UncollectibleLookup,4,FALSE)),0,'Corrected With Uncollectible'!DR42-'Module C Initial'!DR42),'Corrected With Uncollectible'!DR42-'Module C Initial'!DR42)</f>
        <v>0</v>
      </c>
      <c r="AA42" s="32">
        <f ca="1">IFERROR(IF(AND($A42=VLOOKUP($A42&amp;"."&amp;$C42,UncollectibleLookup,2,FALSE),$C42=VLOOKUP($A42&amp;"."&amp;$C42,UncollectibleLookup,4,FALSE)),0,'Corrected With Uncollectible'!DS42-'Module C Initial'!DS42),'Corrected With Uncollectible'!DS42-'Module C Initial'!DS42)</f>
        <v>0</v>
      </c>
      <c r="AB42" s="32">
        <f ca="1">IFERROR(IF(AND($A42=VLOOKUP($A42&amp;"."&amp;$C42,UncollectibleLookup,2,FALSE),$C42=VLOOKUP($A42&amp;"."&amp;$C42,UncollectibleLookup,4,FALSE)),0,'Corrected With Uncollectible'!DT42-'Module C Initial'!DT42),'Corrected With Uncollectible'!DT42-'Module C Initial'!DT42)</f>
        <v>0</v>
      </c>
      <c r="AC42" s="31">
        <f ca="1">IFERROR(IF(AND($A42=VLOOKUP($A42&amp;"."&amp;$C42,UncollectibleLookup,2,FALSE),$C42=VLOOKUP($A42&amp;"."&amp;$C42,UncollectibleLookup,4,FALSE)),0,'Corrected With Uncollectible'!DU42-'Module C Initial'!DU42),'Corrected With Uncollectible'!DU42-'Module C Initial'!DU42)</f>
        <v>0</v>
      </c>
      <c r="AD42" s="31">
        <f ca="1">IFERROR(IF(AND($A42=VLOOKUP($A42&amp;"."&amp;$C42,UncollectibleLookup,2,FALSE),$C42=VLOOKUP($A42&amp;"."&amp;$C42,UncollectibleLookup,4,FALSE)),0,'Corrected With Uncollectible'!DV42-'Module C Initial'!DV42),'Corrected With Uncollectible'!DV42-'Module C Initial'!DV42)</f>
        <v>0</v>
      </c>
      <c r="AE42" s="31">
        <f ca="1">IFERROR(IF(AND($A42=VLOOKUP($A42&amp;"."&amp;$C42,UncollectibleLookup,2,FALSE),$C42=VLOOKUP($A42&amp;"."&amp;$C42,UncollectibleLookup,4,FALSE)),0,'Corrected With Uncollectible'!DW42-'Module C Initial'!DW42),'Corrected With Uncollectible'!DW42-'Module C Initial'!DW42)</f>
        <v>0</v>
      </c>
      <c r="AF42" s="31">
        <f ca="1">IFERROR(IF(AND($A42=VLOOKUP($A42&amp;"."&amp;$C42,UncollectibleLookup,2,FALSE),$C42=VLOOKUP($A42&amp;"."&amp;$C42,UncollectibleLookup,4,FALSE)),0,'Corrected With Uncollectible'!DX42-'Module C Initial'!DX42),'Corrected With Uncollectible'!DX42-'Module C Initial'!DX42)</f>
        <v>0</v>
      </c>
      <c r="AG42" s="31">
        <f ca="1">IFERROR(IF(AND($A42=VLOOKUP($A42&amp;"."&amp;$C42,UncollectibleLookup,2,FALSE),$C42=VLOOKUP($A42&amp;"."&amp;$C42,UncollectibleLookup,4,FALSE)),0,'Corrected With Uncollectible'!DY42-'Module C Initial'!DY42),'Corrected With Uncollectible'!DY42-'Module C Initial'!DY42)</f>
        <v>0</v>
      </c>
      <c r="AH42" s="31">
        <f ca="1">IFERROR(IF(AND($A42=VLOOKUP($A42&amp;"."&amp;$C42,UncollectibleLookup,2,FALSE),$C42=VLOOKUP($A42&amp;"."&amp;$C42,UncollectibleLookup,4,FALSE)),0,'Corrected With Uncollectible'!DZ42-'Module C Initial'!DZ42),'Corrected With Uncollectible'!DZ42-'Module C Initial'!DZ42)</f>
        <v>0</v>
      </c>
      <c r="AI42" s="31">
        <f ca="1">IFERROR(IF(AND($A42=VLOOKUP($A42&amp;"."&amp;$C42,UncollectibleLookup,2,FALSE),$C42=VLOOKUP($A42&amp;"."&amp;$C42,UncollectibleLookup,4,FALSE)),0,'Corrected With Uncollectible'!EA42-'Module C Initial'!EA42),'Corrected With Uncollectible'!EA42-'Module C Initial'!EA42)</f>
        <v>0</v>
      </c>
      <c r="AJ42" s="31">
        <f ca="1">IFERROR(IF(AND($A42=VLOOKUP($A42&amp;"."&amp;$C42,UncollectibleLookup,2,FALSE),$C42=VLOOKUP($A42&amp;"."&amp;$C42,UncollectibleLookup,4,FALSE)),0,'Corrected With Uncollectible'!EB42-'Module C Initial'!EB42),'Corrected With Uncollectible'!EB42-'Module C Initial'!EB42)</f>
        <v>7.5300000000000296</v>
      </c>
      <c r="AK42" s="31">
        <f ca="1">IFERROR(IF(AND($A42=VLOOKUP($A42&amp;"."&amp;$C42,UncollectibleLookup,2,FALSE),$C42=VLOOKUP($A42&amp;"."&amp;$C42,UncollectibleLookup,4,FALSE)),0,'Corrected With Uncollectible'!EC42-'Module C Initial'!EC42),'Corrected With Uncollectible'!EC42-'Module C Initial'!EC42)</f>
        <v>0</v>
      </c>
      <c r="AL42" s="31">
        <f ca="1">IFERROR(IF(AND($A42=VLOOKUP($A42&amp;"."&amp;$C42,UncollectibleLookup,2,FALSE),$C42=VLOOKUP($A42&amp;"."&amp;$C42,UncollectibleLookup,4,FALSE)),0,'Corrected With Uncollectible'!ED42-'Module C Initial'!ED42),'Corrected With Uncollectible'!ED42-'Module C Initial'!ED42)</f>
        <v>0</v>
      </c>
      <c r="AM42" s="31">
        <f ca="1">IFERROR(IF(AND($A42=VLOOKUP($A42&amp;"."&amp;$C42,UncollectibleLookup,2,FALSE),$C42=VLOOKUP($A42&amp;"."&amp;$C42,UncollectibleLookup,4,FALSE)),0,'Corrected With Uncollectible'!EE42-'Module C Initial'!EE42),'Corrected With Uncollectible'!EE42-'Module C Initial'!EE42)</f>
        <v>0</v>
      </c>
      <c r="AN42" s="31">
        <f ca="1">IFERROR(IF(AND($A42=VLOOKUP($A42&amp;"."&amp;$C42,UncollectibleLookup,2,FALSE),$C42=VLOOKUP($A42&amp;"."&amp;$C42,UncollectibleLookup,4,FALSE)),0,'Corrected With Uncollectible'!EF42-'Module C Initial'!EF42),'Corrected With Uncollectible'!EF42-'Module C Initial'!EF42)</f>
        <v>0</v>
      </c>
      <c r="AO42" s="32">
        <f t="shared" ca="1" si="10"/>
        <v>0</v>
      </c>
      <c r="AP42" s="32">
        <f t="shared" ca="1" si="10"/>
        <v>0</v>
      </c>
      <c r="AQ42" s="32">
        <f t="shared" ca="1" si="10"/>
        <v>0</v>
      </c>
      <c r="AR42" s="32">
        <f t="shared" ca="1" si="10"/>
        <v>0</v>
      </c>
      <c r="AS42" s="32">
        <f t="shared" ca="1" si="10"/>
        <v>0</v>
      </c>
      <c r="AT42" s="32">
        <f t="shared" ca="1" si="10"/>
        <v>0</v>
      </c>
      <c r="AU42" s="32">
        <f t="shared" ca="1" si="10"/>
        <v>0</v>
      </c>
      <c r="AV42" s="32">
        <f t="shared" ca="1" si="10"/>
        <v>27.559999999999967</v>
      </c>
      <c r="AW42" s="32">
        <f t="shared" ca="1" si="10"/>
        <v>0</v>
      </c>
      <c r="AX42" s="32">
        <f t="shared" ca="1" si="10"/>
        <v>0</v>
      </c>
      <c r="AY42" s="32">
        <f t="shared" ca="1" si="10"/>
        <v>0</v>
      </c>
      <c r="AZ42" s="32">
        <f t="shared" ca="1" si="10"/>
        <v>0</v>
      </c>
      <c r="BA42" s="55">
        <f t="shared" ca="1" si="11"/>
        <v>0</v>
      </c>
      <c r="BB42" s="55">
        <f t="shared" ca="1" si="11"/>
        <v>0</v>
      </c>
      <c r="BC42" s="55">
        <f t="shared" ca="1" si="11"/>
        <v>0</v>
      </c>
      <c r="BD42" s="55">
        <f t="shared" ca="1" si="11"/>
        <v>0</v>
      </c>
      <c r="BE42" s="55">
        <f t="shared" ca="1" si="11"/>
        <v>0</v>
      </c>
      <c r="BF42" s="55">
        <f t="shared" ca="1" si="11"/>
        <v>0</v>
      </c>
      <c r="BG42" s="55">
        <f t="shared" ca="1" si="11"/>
        <v>0</v>
      </c>
      <c r="BH42" s="55">
        <f t="shared" ca="1" si="11"/>
        <v>0.22</v>
      </c>
      <c r="BI42" s="55">
        <f t="shared" ca="1" si="11"/>
        <v>0</v>
      </c>
      <c r="BJ42" s="55">
        <f t="shared" ca="1" si="11"/>
        <v>0</v>
      </c>
      <c r="BK42" s="55">
        <f t="shared" ca="1" si="11"/>
        <v>0</v>
      </c>
      <c r="BL42" s="55">
        <f t="shared" ca="1" si="11"/>
        <v>0</v>
      </c>
      <c r="BM42" s="32">
        <f t="shared" ca="1" si="12"/>
        <v>0</v>
      </c>
      <c r="BN42" s="32">
        <f t="shared" ca="1" si="12"/>
        <v>0</v>
      </c>
      <c r="BO42" s="32">
        <f t="shared" ca="1" si="12"/>
        <v>0</v>
      </c>
      <c r="BP42" s="32">
        <f t="shared" ca="1" si="12"/>
        <v>0</v>
      </c>
      <c r="BQ42" s="32">
        <f t="shared" ca="1" si="12"/>
        <v>0</v>
      </c>
      <c r="BR42" s="32">
        <f t="shared" ca="1" si="12"/>
        <v>0</v>
      </c>
      <c r="BS42" s="32">
        <f t="shared" ca="1" si="12"/>
        <v>0</v>
      </c>
      <c r="BT42" s="32">
        <f t="shared" ca="1" si="12"/>
        <v>27.779999999999966</v>
      </c>
      <c r="BU42" s="32">
        <f t="shared" ca="1" si="12"/>
        <v>0</v>
      </c>
      <c r="BV42" s="32">
        <f t="shared" ca="1" si="12"/>
        <v>0</v>
      </c>
      <c r="BW42" s="32">
        <f t="shared" ca="1" si="12"/>
        <v>0</v>
      </c>
      <c r="BX42" s="32">
        <f t="shared" ca="1" si="12"/>
        <v>0</v>
      </c>
    </row>
    <row r="43" spans="1:76">
      <c r="A43" t="s">
        <v>511</v>
      </c>
      <c r="B43" s="1" t="s">
        <v>354</v>
      </c>
      <c r="C43" t="str">
        <f t="shared" ca="1" si="2"/>
        <v>SPCIMP</v>
      </c>
      <c r="D43" t="str">
        <f t="shared" ca="1" si="3"/>
        <v>Alberta-Saskatchewan Intertie - Import</v>
      </c>
      <c r="E43" s="31">
        <f ca="1">IFERROR(IF(AND($A43=VLOOKUP($A43&amp;"."&amp;$C43,UncollectibleLookup,2,FALSE),$C43=VLOOKUP($A43&amp;"."&amp;$C43,UncollectibleLookup,4,FALSE)),0,'Corrected With Uncollectible'!CW43-'Module C Initial'!CW43),'Corrected With Uncollectible'!CW43-'Module C Initial'!CW43)</f>
        <v>0</v>
      </c>
      <c r="F43" s="31">
        <f ca="1">IFERROR(IF(AND($A43=VLOOKUP($A43&amp;"."&amp;$C43,UncollectibleLookup,2,FALSE),$C43=VLOOKUP($A43&amp;"."&amp;$C43,UncollectibleLookup,4,FALSE)),0,'Corrected With Uncollectible'!CX43-'Module C Initial'!CX43),'Corrected With Uncollectible'!CX43-'Module C Initial'!CX43)</f>
        <v>0</v>
      </c>
      <c r="G43" s="31">
        <f ca="1">IFERROR(IF(AND($A43=VLOOKUP($A43&amp;"."&amp;$C43,UncollectibleLookup,2,FALSE),$C43=VLOOKUP($A43&amp;"."&amp;$C43,UncollectibleLookup,4,FALSE)),0,'Corrected With Uncollectible'!CY43-'Module C Initial'!CY43),'Corrected With Uncollectible'!CY43-'Module C Initial'!CY43)</f>
        <v>0</v>
      </c>
      <c r="H43" s="31">
        <f ca="1">IFERROR(IF(AND($A43=VLOOKUP($A43&amp;"."&amp;$C43,UncollectibleLookup,2,FALSE),$C43=VLOOKUP($A43&amp;"."&amp;$C43,UncollectibleLookup,4,FALSE)),0,'Corrected With Uncollectible'!CZ43-'Module C Initial'!CZ43),'Corrected With Uncollectible'!CZ43-'Module C Initial'!CZ43)</f>
        <v>0</v>
      </c>
      <c r="I43" s="31">
        <f ca="1">IFERROR(IF(AND($A43=VLOOKUP($A43&amp;"."&amp;$C43,UncollectibleLookup,2,FALSE),$C43=VLOOKUP($A43&amp;"."&amp;$C43,UncollectibleLookup,4,FALSE)),0,'Corrected With Uncollectible'!DA43-'Module C Initial'!DA43),'Corrected With Uncollectible'!DA43-'Module C Initial'!DA43)</f>
        <v>0</v>
      </c>
      <c r="J43" s="31">
        <f ca="1">IFERROR(IF(AND($A43=VLOOKUP($A43&amp;"."&amp;$C43,UncollectibleLookup,2,FALSE),$C43=VLOOKUP($A43&amp;"."&amp;$C43,UncollectibleLookup,4,FALSE)),0,'Corrected With Uncollectible'!DB43-'Module C Initial'!DB43),'Corrected With Uncollectible'!DB43-'Module C Initial'!DB43)</f>
        <v>0.26000000000000156</v>
      </c>
      <c r="K43" s="31">
        <f ca="1">IFERROR(IF(AND($A43=VLOOKUP($A43&amp;"."&amp;$C43,UncollectibleLookup,2,FALSE),$C43=VLOOKUP($A43&amp;"."&amp;$C43,UncollectibleLookup,4,FALSE)),0,'Corrected With Uncollectible'!DC43-'Module C Initial'!DC43),'Corrected With Uncollectible'!DC43-'Module C Initial'!DC43)</f>
        <v>0</v>
      </c>
      <c r="L43" s="31">
        <f ca="1">IFERROR(IF(AND($A43=VLOOKUP($A43&amp;"."&amp;$C43,UncollectibleLookup,2,FALSE),$C43=VLOOKUP($A43&amp;"."&amp;$C43,UncollectibleLookup,4,FALSE)),0,'Corrected With Uncollectible'!DD43-'Module C Initial'!DD43),'Corrected With Uncollectible'!DD43-'Module C Initial'!DD43)</f>
        <v>0</v>
      </c>
      <c r="M43" s="31">
        <f ca="1">IFERROR(IF(AND($A43=VLOOKUP($A43&amp;"."&amp;$C43,UncollectibleLookup,2,FALSE),$C43=VLOOKUP($A43&amp;"."&amp;$C43,UncollectibleLookup,4,FALSE)),0,'Corrected With Uncollectible'!DE43-'Module C Initial'!DE43),'Corrected With Uncollectible'!DE43-'Module C Initial'!DE43)</f>
        <v>0</v>
      </c>
      <c r="N43" s="31">
        <f ca="1">IFERROR(IF(AND($A43=VLOOKUP($A43&amp;"."&amp;$C43,UncollectibleLookup,2,FALSE),$C43=VLOOKUP($A43&amp;"."&amp;$C43,UncollectibleLookup,4,FALSE)),0,'Corrected With Uncollectible'!DF43-'Module C Initial'!DF43),'Corrected With Uncollectible'!DF43-'Module C Initial'!DF43)</f>
        <v>0</v>
      </c>
      <c r="O43" s="31">
        <f ca="1">IFERROR(IF(AND($A43=VLOOKUP($A43&amp;"."&amp;$C43,UncollectibleLookup,2,FALSE),$C43=VLOOKUP($A43&amp;"."&amp;$C43,UncollectibleLookup,4,FALSE)),0,'Corrected With Uncollectible'!DG43-'Module C Initial'!DG43),'Corrected With Uncollectible'!DG43-'Module C Initial'!DG43)</f>
        <v>0</v>
      </c>
      <c r="P43" s="31">
        <f ca="1">IFERROR(IF(AND($A43=VLOOKUP($A43&amp;"."&amp;$C43,UncollectibleLookup,2,FALSE),$C43=VLOOKUP($A43&amp;"."&amp;$C43,UncollectibleLookup,4,FALSE)),0,'Corrected With Uncollectible'!DH43-'Module C Initial'!DH43),'Corrected With Uncollectible'!DH43-'Module C Initial'!DH43)</f>
        <v>0</v>
      </c>
      <c r="Q43" s="32">
        <f ca="1">IFERROR(IF(AND($A43=VLOOKUP($A43&amp;"."&amp;$C43,UncollectibleLookup,2,FALSE),$C43=VLOOKUP($A43&amp;"."&amp;$C43,UncollectibleLookup,4,FALSE)),0,'Corrected With Uncollectible'!DI43-'Module C Initial'!DI43),'Corrected With Uncollectible'!DI43-'Module C Initial'!DI43)</f>
        <v>0</v>
      </c>
      <c r="R43" s="32">
        <f ca="1">IFERROR(IF(AND($A43=VLOOKUP($A43&amp;"."&amp;$C43,UncollectibleLookup,2,FALSE),$C43=VLOOKUP($A43&amp;"."&amp;$C43,UncollectibleLookup,4,FALSE)),0,'Corrected With Uncollectible'!DJ43-'Module C Initial'!DJ43),'Corrected With Uncollectible'!DJ43-'Module C Initial'!DJ43)</f>
        <v>0</v>
      </c>
      <c r="S43" s="32">
        <f ca="1">IFERROR(IF(AND($A43=VLOOKUP($A43&amp;"."&amp;$C43,UncollectibleLookup,2,FALSE),$C43=VLOOKUP($A43&amp;"."&amp;$C43,UncollectibleLookup,4,FALSE)),0,'Corrected With Uncollectible'!DK43-'Module C Initial'!DK43),'Corrected With Uncollectible'!DK43-'Module C Initial'!DK43)</f>
        <v>0</v>
      </c>
      <c r="T43" s="32">
        <f ca="1">IFERROR(IF(AND($A43=VLOOKUP($A43&amp;"."&amp;$C43,UncollectibleLookup,2,FALSE),$C43=VLOOKUP($A43&amp;"."&amp;$C43,UncollectibleLookup,4,FALSE)),0,'Corrected With Uncollectible'!DL43-'Module C Initial'!DL43),'Corrected With Uncollectible'!DL43-'Module C Initial'!DL43)</f>
        <v>0</v>
      </c>
      <c r="U43" s="32">
        <f ca="1">IFERROR(IF(AND($A43=VLOOKUP($A43&amp;"."&amp;$C43,UncollectibleLookup,2,FALSE),$C43=VLOOKUP($A43&amp;"."&amp;$C43,UncollectibleLookup,4,FALSE)),0,'Corrected With Uncollectible'!DM43-'Module C Initial'!DM43),'Corrected With Uncollectible'!DM43-'Module C Initial'!DM43)</f>
        <v>0</v>
      </c>
      <c r="V43" s="32">
        <f ca="1">IFERROR(IF(AND($A43=VLOOKUP($A43&amp;"."&amp;$C43,UncollectibleLookup,2,FALSE),$C43=VLOOKUP($A43&amp;"."&amp;$C43,UncollectibleLookup,4,FALSE)),0,'Corrected With Uncollectible'!DN43-'Module C Initial'!DN43),'Corrected With Uncollectible'!DN43-'Module C Initial'!DN43)</f>
        <v>9.9999999999998979E-3</v>
      </c>
      <c r="W43" s="32">
        <f ca="1">IFERROR(IF(AND($A43=VLOOKUP($A43&amp;"."&amp;$C43,UncollectibleLookup,2,FALSE),$C43=VLOOKUP($A43&amp;"."&amp;$C43,UncollectibleLookup,4,FALSE)),0,'Corrected With Uncollectible'!DO43-'Module C Initial'!DO43),'Corrected With Uncollectible'!DO43-'Module C Initial'!DO43)</f>
        <v>0</v>
      </c>
      <c r="X43" s="32">
        <f ca="1">IFERROR(IF(AND($A43=VLOOKUP($A43&amp;"."&amp;$C43,UncollectibleLookup,2,FALSE),$C43=VLOOKUP($A43&amp;"."&amp;$C43,UncollectibleLookup,4,FALSE)),0,'Corrected With Uncollectible'!DP43-'Module C Initial'!DP43),'Corrected With Uncollectible'!DP43-'Module C Initial'!DP43)</f>
        <v>0</v>
      </c>
      <c r="Y43" s="32">
        <f ca="1">IFERROR(IF(AND($A43=VLOOKUP($A43&amp;"."&amp;$C43,UncollectibleLookup,2,FALSE),$C43=VLOOKUP($A43&amp;"."&amp;$C43,UncollectibleLookup,4,FALSE)),0,'Corrected With Uncollectible'!DQ43-'Module C Initial'!DQ43),'Corrected With Uncollectible'!DQ43-'Module C Initial'!DQ43)</f>
        <v>0</v>
      </c>
      <c r="Z43" s="32">
        <f ca="1">IFERROR(IF(AND($A43=VLOOKUP($A43&amp;"."&amp;$C43,UncollectibleLookup,2,FALSE),$C43=VLOOKUP($A43&amp;"."&amp;$C43,UncollectibleLookup,4,FALSE)),0,'Corrected With Uncollectible'!DR43-'Module C Initial'!DR43),'Corrected With Uncollectible'!DR43-'Module C Initial'!DR43)</f>
        <v>0</v>
      </c>
      <c r="AA43" s="32">
        <f ca="1">IFERROR(IF(AND($A43=VLOOKUP($A43&amp;"."&amp;$C43,UncollectibleLookup,2,FALSE),$C43=VLOOKUP($A43&amp;"."&amp;$C43,UncollectibleLookup,4,FALSE)),0,'Corrected With Uncollectible'!DS43-'Module C Initial'!DS43),'Corrected With Uncollectible'!DS43-'Module C Initial'!DS43)</f>
        <v>0</v>
      </c>
      <c r="AB43" s="32">
        <f ca="1">IFERROR(IF(AND($A43=VLOOKUP($A43&amp;"."&amp;$C43,UncollectibleLookup,2,FALSE),$C43=VLOOKUP($A43&amp;"."&amp;$C43,UncollectibleLookup,4,FALSE)),0,'Corrected With Uncollectible'!DT43-'Module C Initial'!DT43),'Corrected With Uncollectible'!DT43-'Module C Initial'!DT43)</f>
        <v>0</v>
      </c>
      <c r="AC43" s="31">
        <f ca="1">IFERROR(IF(AND($A43=VLOOKUP($A43&amp;"."&amp;$C43,UncollectibleLookup,2,FALSE),$C43=VLOOKUP($A43&amp;"."&amp;$C43,UncollectibleLookup,4,FALSE)),0,'Corrected With Uncollectible'!DU43-'Module C Initial'!DU43),'Corrected With Uncollectible'!DU43-'Module C Initial'!DU43)</f>
        <v>0</v>
      </c>
      <c r="AD43" s="31">
        <f ca="1">IFERROR(IF(AND($A43=VLOOKUP($A43&amp;"."&amp;$C43,UncollectibleLookup,2,FALSE),$C43=VLOOKUP($A43&amp;"."&amp;$C43,UncollectibleLookup,4,FALSE)),0,'Corrected With Uncollectible'!DV43-'Module C Initial'!DV43),'Corrected With Uncollectible'!DV43-'Module C Initial'!DV43)</f>
        <v>0</v>
      </c>
      <c r="AE43" s="31">
        <f ca="1">IFERROR(IF(AND($A43=VLOOKUP($A43&amp;"."&amp;$C43,UncollectibleLookup,2,FALSE),$C43=VLOOKUP($A43&amp;"."&amp;$C43,UncollectibleLookup,4,FALSE)),0,'Corrected With Uncollectible'!DW43-'Module C Initial'!DW43),'Corrected With Uncollectible'!DW43-'Module C Initial'!DW43)</f>
        <v>0</v>
      </c>
      <c r="AF43" s="31">
        <f ca="1">IFERROR(IF(AND($A43=VLOOKUP($A43&amp;"."&amp;$C43,UncollectibleLookup,2,FALSE),$C43=VLOOKUP($A43&amp;"."&amp;$C43,UncollectibleLookup,4,FALSE)),0,'Corrected With Uncollectible'!DX43-'Module C Initial'!DX43),'Corrected With Uncollectible'!DX43-'Module C Initial'!DX43)</f>
        <v>0</v>
      </c>
      <c r="AG43" s="31">
        <f ca="1">IFERROR(IF(AND($A43=VLOOKUP($A43&amp;"."&amp;$C43,UncollectibleLookup,2,FALSE),$C43=VLOOKUP($A43&amp;"."&amp;$C43,UncollectibleLookup,4,FALSE)),0,'Corrected With Uncollectible'!DY43-'Module C Initial'!DY43),'Corrected With Uncollectible'!DY43-'Module C Initial'!DY43)</f>
        <v>0</v>
      </c>
      <c r="AH43" s="31">
        <f ca="1">IFERROR(IF(AND($A43=VLOOKUP($A43&amp;"."&amp;$C43,UncollectibleLookup,2,FALSE),$C43=VLOOKUP($A43&amp;"."&amp;$C43,UncollectibleLookup,4,FALSE)),0,'Corrected With Uncollectible'!DZ43-'Module C Initial'!DZ43),'Corrected With Uncollectible'!DZ43-'Module C Initial'!DZ43)</f>
        <v>0.10000000000000053</v>
      </c>
      <c r="AI43" s="31">
        <f ca="1">IFERROR(IF(AND($A43=VLOOKUP($A43&amp;"."&amp;$C43,UncollectibleLookup,2,FALSE),$C43=VLOOKUP($A43&amp;"."&amp;$C43,UncollectibleLookup,4,FALSE)),0,'Corrected With Uncollectible'!EA43-'Module C Initial'!EA43),'Corrected With Uncollectible'!EA43-'Module C Initial'!EA43)</f>
        <v>0</v>
      </c>
      <c r="AJ43" s="31">
        <f ca="1">IFERROR(IF(AND($A43=VLOOKUP($A43&amp;"."&amp;$C43,UncollectibleLookup,2,FALSE),$C43=VLOOKUP($A43&amp;"."&amp;$C43,UncollectibleLookup,4,FALSE)),0,'Corrected With Uncollectible'!EB43-'Module C Initial'!EB43),'Corrected With Uncollectible'!EB43-'Module C Initial'!EB43)</f>
        <v>0</v>
      </c>
      <c r="AK43" s="31">
        <f ca="1">IFERROR(IF(AND($A43=VLOOKUP($A43&amp;"."&amp;$C43,UncollectibleLookup,2,FALSE),$C43=VLOOKUP($A43&amp;"."&amp;$C43,UncollectibleLookup,4,FALSE)),0,'Corrected With Uncollectible'!EC43-'Module C Initial'!EC43),'Corrected With Uncollectible'!EC43-'Module C Initial'!EC43)</f>
        <v>0</v>
      </c>
      <c r="AL43" s="31">
        <f ca="1">IFERROR(IF(AND($A43=VLOOKUP($A43&amp;"."&amp;$C43,UncollectibleLookup,2,FALSE),$C43=VLOOKUP($A43&amp;"."&amp;$C43,UncollectibleLookup,4,FALSE)),0,'Corrected With Uncollectible'!ED43-'Module C Initial'!ED43),'Corrected With Uncollectible'!ED43-'Module C Initial'!ED43)</f>
        <v>0</v>
      </c>
      <c r="AM43" s="31">
        <f ca="1">IFERROR(IF(AND($A43=VLOOKUP($A43&amp;"."&amp;$C43,UncollectibleLookup,2,FALSE),$C43=VLOOKUP($A43&amp;"."&amp;$C43,UncollectibleLookup,4,FALSE)),0,'Corrected With Uncollectible'!EE43-'Module C Initial'!EE43),'Corrected With Uncollectible'!EE43-'Module C Initial'!EE43)</f>
        <v>0</v>
      </c>
      <c r="AN43" s="31">
        <f ca="1">IFERROR(IF(AND($A43=VLOOKUP($A43&amp;"."&amp;$C43,UncollectibleLookup,2,FALSE),$C43=VLOOKUP($A43&amp;"."&amp;$C43,UncollectibleLookup,4,FALSE)),0,'Corrected With Uncollectible'!EF43-'Module C Initial'!EF43),'Corrected With Uncollectible'!EF43-'Module C Initial'!EF43)</f>
        <v>0</v>
      </c>
      <c r="AO43" s="32">
        <f t="shared" ca="1" si="10"/>
        <v>0</v>
      </c>
      <c r="AP43" s="32">
        <f t="shared" ca="1" si="10"/>
        <v>0</v>
      </c>
      <c r="AQ43" s="32">
        <f t="shared" ca="1" si="10"/>
        <v>0</v>
      </c>
      <c r="AR43" s="32">
        <f t="shared" ca="1" si="10"/>
        <v>0</v>
      </c>
      <c r="AS43" s="32">
        <f t="shared" ca="1" si="10"/>
        <v>0</v>
      </c>
      <c r="AT43" s="32">
        <f t="shared" ca="1" si="10"/>
        <v>0.37000000000000199</v>
      </c>
      <c r="AU43" s="32">
        <f t="shared" ca="1" si="10"/>
        <v>0</v>
      </c>
      <c r="AV43" s="32">
        <f t="shared" ca="1" si="10"/>
        <v>0</v>
      </c>
      <c r="AW43" s="32">
        <f t="shared" ca="1" si="10"/>
        <v>0</v>
      </c>
      <c r="AX43" s="32">
        <f t="shared" ca="1" si="10"/>
        <v>0</v>
      </c>
      <c r="AY43" s="32">
        <f t="shared" ca="1" si="10"/>
        <v>0</v>
      </c>
      <c r="AZ43" s="32">
        <f t="shared" ca="1" si="10"/>
        <v>0</v>
      </c>
      <c r="BA43" s="55">
        <f t="shared" ca="1" si="11"/>
        <v>0</v>
      </c>
      <c r="BB43" s="55">
        <f t="shared" ca="1" si="11"/>
        <v>0</v>
      </c>
      <c r="BC43" s="55">
        <f t="shared" ca="1" si="11"/>
        <v>0</v>
      </c>
      <c r="BD43" s="55">
        <f t="shared" ca="1" si="11"/>
        <v>0</v>
      </c>
      <c r="BE43" s="55">
        <f t="shared" ca="1" si="11"/>
        <v>0</v>
      </c>
      <c r="BF43" s="55">
        <f t="shared" ca="1" si="11"/>
        <v>0</v>
      </c>
      <c r="BG43" s="55">
        <f t="shared" ca="1" si="11"/>
        <v>0</v>
      </c>
      <c r="BH43" s="55">
        <f t="shared" ca="1" si="11"/>
        <v>0</v>
      </c>
      <c r="BI43" s="55">
        <f t="shared" ca="1" si="11"/>
        <v>0</v>
      </c>
      <c r="BJ43" s="55">
        <f t="shared" ca="1" si="11"/>
        <v>0</v>
      </c>
      <c r="BK43" s="55">
        <f t="shared" ca="1" si="11"/>
        <v>0</v>
      </c>
      <c r="BL43" s="55">
        <f t="shared" ca="1" si="11"/>
        <v>0</v>
      </c>
      <c r="BM43" s="32">
        <f t="shared" ca="1" si="12"/>
        <v>0</v>
      </c>
      <c r="BN43" s="32">
        <f t="shared" ca="1" si="12"/>
        <v>0</v>
      </c>
      <c r="BO43" s="32">
        <f t="shared" ca="1" si="12"/>
        <v>0</v>
      </c>
      <c r="BP43" s="32">
        <f t="shared" ca="1" si="12"/>
        <v>0</v>
      </c>
      <c r="BQ43" s="32">
        <f t="shared" ca="1" si="12"/>
        <v>0</v>
      </c>
      <c r="BR43" s="32">
        <f t="shared" ca="1" si="12"/>
        <v>0.37000000000000199</v>
      </c>
      <c r="BS43" s="32">
        <f t="shared" ca="1" si="12"/>
        <v>0</v>
      </c>
      <c r="BT43" s="32">
        <f t="shared" ca="1" si="12"/>
        <v>0</v>
      </c>
      <c r="BU43" s="32">
        <f t="shared" ca="1" si="12"/>
        <v>0</v>
      </c>
      <c r="BV43" s="32">
        <f t="shared" ca="1" si="12"/>
        <v>0</v>
      </c>
      <c r="BW43" s="32">
        <f t="shared" ca="1" si="12"/>
        <v>0</v>
      </c>
      <c r="BX43" s="32">
        <f t="shared" ca="1" si="12"/>
        <v>0</v>
      </c>
    </row>
    <row r="44" spans="1:76">
      <c r="A44" t="s">
        <v>428</v>
      </c>
      <c r="B44" s="1" t="s">
        <v>57</v>
      </c>
      <c r="C44" t="str">
        <f t="shared" ca="1" si="2"/>
        <v>DAI1</v>
      </c>
      <c r="D44" t="str">
        <f t="shared" ca="1" si="3"/>
        <v>Daishowa-Marubeni</v>
      </c>
      <c r="E44" s="31">
        <f ca="1">IFERROR(IF(AND($A44=VLOOKUP($A44&amp;"."&amp;$C44,UncollectibleLookup,2,FALSE),$C44=VLOOKUP($A44&amp;"."&amp;$C44,UncollectibleLookup,4,FALSE)),0,'Corrected With Uncollectible'!CW44-'Module C Initial'!CW44),'Corrected With Uncollectible'!CW44-'Module C Initial'!CW44)</f>
        <v>48.179999999999382</v>
      </c>
      <c r="F44" s="31">
        <f ca="1">IFERROR(IF(AND($A44=VLOOKUP($A44&amp;"."&amp;$C44,UncollectibleLookup,2,FALSE),$C44=VLOOKUP($A44&amp;"."&amp;$C44,UncollectibleLookup,4,FALSE)),0,'Corrected With Uncollectible'!CX44-'Module C Initial'!CX44),'Corrected With Uncollectible'!CX44-'Module C Initial'!CX44)</f>
        <v>70.6200000000008</v>
      </c>
      <c r="G44" s="31">
        <f ca="1">IFERROR(IF(AND($A44=VLOOKUP($A44&amp;"."&amp;$C44,UncollectibleLookup,2,FALSE),$C44=VLOOKUP($A44&amp;"."&amp;$C44,UncollectibleLookup,4,FALSE)),0,'Corrected With Uncollectible'!CY44-'Module C Initial'!CY44),'Corrected With Uncollectible'!CY44-'Module C Initial'!CY44)</f>
        <v>38.539999999999964</v>
      </c>
      <c r="H44" s="31">
        <f ca="1">IFERROR(IF(AND($A44=VLOOKUP($A44&amp;"."&amp;$C44,UncollectibleLookup,2,FALSE),$C44=VLOOKUP($A44&amp;"."&amp;$C44,UncollectibleLookup,4,FALSE)),0,'Corrected With Uncollectible'!CZ44-'Module C Initial'!CZ44),'Corrected With Uncollectible'!CZ44-'Module C Initial'!CZ44)</f>
        <v>26.309999999999945</v>
      </c>
      <c r="I44" s="31">
        <f ca="1">IFERROR(IF(AND($A44=VLOOKUP($A44&amp;"."&amp;$C44,UncollectibleLookup,2,FALSE),$C44=VLOOKUP($A44&amp;"."&amp;$C44,UncollectibleLookup,4,FALSE)),0,'Corrected With Uncollectible'!DA44-'Module C Initial'!DA44),'Corrected With Uncollectible'!DA44-'Module C Initial'!DA44)</f>
        <v>20.329999999999927</v>
      </c>
      <c r="J44" s="31">
        <f ca="1">IFERROR(IF(AND($A44=VLOOKUP($A44&amp;"."&amp;$C44,UncollectibleLookup,2,FALSE),$C44=VLOOKUP($A44&amp;"."&amp;$C44,UncollectibleLookup,4,FALSE)),0,'Corrected With Uncollectible'!DB44-'Module C Initial'!DB44),'Corrected With Uncollectible'!DB44-'Module C Initial'!DB44)</f>
        <v>36.199999999999818</v>
      </c>
      <c r="K44" s="31">
        <f ca="1">IFERROR(IF(AND($A44=VLOOKUP($A44&amp;"."&amp;$C44,UncollectibleLookup,2,FALSE),$C44=VLOOKUP($A44&amp;"."&amp;$C44,UncollectibleLookup,4,FALSE)),0,'Corrected With Uncollectible'!DC44-'Module C Initial'!DC44),'Corrected With Uncollectible'!DC44-'Module C Initial'!DC44)</f>
        <v>182.7599999999984</v>
      </c>
      <c r="L44" s="31">
        <f ca="1">IFERROR(IF(AND($A44=VLOOKUP($A44&amp;"."&amp;$C44,UncollectibleLookup,2,FALSE),$C44=VLOOKUP($A44&amp;"."&amp;$C44,UncollectibleLookup,4,FALSE)),0,'Corrected With Uncollectible'!DD44-'Module C Initial'!DD44),'Corrected With Uncollectible'!DD44-'Module C Initial'!DD44)</f>
        <v>46.599999999999454</v>
      </c>
      <c r="M44" s="31">
        <f ca="1">IFERROR(IF(AND($A44=VLOOKUP($A44&amp;"."&amp;$C44,UncollectibleLookup,2,FALSE),$C44=VLOOKUP($A44&amp;"."&amp;$C44,UncollectibleLookup,4,FALSE)),0,'Corrected With Uncollectible'!DE44-'Module C Initial'!DE44),'Corrected With Uncollectible'!DE44-'Module C Initial'!DE44)</f>
        <v>18.769999999999982</v>
      </c>
      <c r="N44" s="31">
        <f ca="1">IFERROR(IF(AND($A44=VLOOKUP($A44&amp;"."&amp;$C44,UncollectibleLookup,2,FALSE),$C44=VLOOKUP($A44&amp;"."&amp;$C44,UncollectibleLookup,4,FALSE)),0,'Corrected With Uncollectible'!DF44-'Module C Initial'!DF44),'Corrected With Uncollectible'!DF44-'Module C Initial'!DF44)</f>
        <v>33.590000000000146</v>
      </c>
      <c r="O44" s="31">
        <f ca="1">IFERROR(IF(AND($A44=VLOOKUP($A44&amp;"."&amp;$C44,UncollectibleLookup,2,FALSE),$C44=VLOOKUP($A44&amp;"."&amp;$C44,UncollectibleLookup,4,FALSE)),0,'Corrected With Uncollectible'!DG44-'Module C Initial'!DG44),'Corrected With Uncollectible'!DG44-'Module C Initial'!DG44)</f>
        <v>21.720000000000255</v>
      </c>
      <c r="P44" s="31">
        <f ca="1">IFERROR(IF(AND($A44=VLOOKUP($A44&amp;"."&amp;$C44,UncollectibleLookup,2,FALSE),$C44=VLOOKUP($A44&amp;"."&amp;$C44,UncollectibleLookup,4,FALSE)),0,'Corrected With Uncollectible'!DH44-'Module C Initial'!DH44),'Corrected With Uncollectible'!DH44-'Module C Initial'!DH44)</f>
        <v>44.819999999999709</v>
      </c>
      <c r="Q44" s="32">
        <f ca="1">IFERROR(IF(AND($A44=VLOOKUP($A44&amp;"."&amp;$C44,UncollectibleLookup,2,FALSE),$C44=VLOOKUP($A44&amp;"."&amp;$C44,UncollectibleLookup,4,FALSE)),0,'Corrected With Uncollectible'!DI44-'Module C Initial'!DI44),'Corrected With Uncollectible'!DI44-'Module C Initial'!DI44)</f>
        <v>2.4099999999999966</v>
      </c>
      <c r="R44" s="32">
        <f ca="1">IFERROR(IF(AND($A44=VLOOKUP($A44&amp;"."&amp;$C44,UncollectibleLookup,2,FALSE),$C44=VLOOKUP($A44&amp;"."&amp;$C44,UncollectibleLookup,4,FALSE)),0,'Corrected With Uncollectible'!DJ44-'Module C Initial'!DJ44),'Corrected With Uncollectible'!DJ44-'Module C Initial'!DJ44)</f>
        <v>3.5300000000000011</v>
      </c>
      <c r="S44" s="32">
        <f ca="1">IFERROR(IF(AND($A44=VLOOKUP($A44&amp;"."&amp;$C44,UncollectibleLookup,2,FALSE),$C44=VLOOKUP($A44&amp;"."&amp;$C44,UncollectibleLookup,4,FALSE)),0,'Corrected With Uncollectible'!DK44-'Module C Initial'!DK44),'Corrected With Uncollectible'!DK44-'Module C Initial'!DK44)</f>
        <v>1.9299999999999997</v>
      </c>
      <c r="T44" s="32">
        <f ca="1">IFERROR(IF(AND($A44=VLOOKUP($A44&amp;"."&amp;$C44,UncollectibleLookup,2,FALSE),$C44=VLOOKUP($A44&amp;"."&amp;$C44,UncollectibleLookup,4,FALSE)),0,'Corrected With Uncollectible'!DL44-'Module C Initial'!DL44),'Corrected With Uncollectible'!DL44-'Module C Initial'!DL44)</f>
        <v>1.3099999999999987</v>
      </c>
      <c r="U44" s="32">
        <f ca="1">IFERROR(IF(AND($A44=VLOOKUP($A44&amp;"."&amp;$C44,UncollectibleLookup,2,FALSE),$C44=VLOOKUP($A44&amp;"."&amp;$C44,UncollectibleLookup,4,FALSE)),0,'Corrected With Uncollectible'!DM44-'Module C Initial'!DM44),'Corrected With Uncollectible'!DM44-'Module C Initial'!DM44)</f>
        <v>1.0199999999999996</v>
      </c>
      <c r="V44" s="32">
        <f ca="1">IFERROR(IF(AND($A44=VLOOKUP($A44&amp;"."&amp;$C44,UncollectibleLookup,2,FALSE),$C44=VLOOKUP($A44&amp;"."&amp;$C44,UncollectibleLookup,4,FALSE)),0,'Corrected With Uncollectible'!DN44-'Module C Initial'!DN44),'Corrected With Uncollectible'!DN44-'Module C Initial'!DN44)</f>
        <v>1.8100000000000023</v>
      </c>
      <c r="W44" s="32">
        <f ca="1">IFERROR(IF(AND($A44=VLOOKUP($A44&amp;"."&amp;$C44,UncollectibleLookup,2,FALSE),$C44=VLOOKUP($A44&amp;"."&amp;$C44,UncollectibleLookup,4,FALSE)),0,'Corrected With Uncollectible'!DO44-'Module C Initial'!DO44),'Corrected With Uncollectible'!DO44-'Module C Initial'!DO44)</f>
        <v>9.1400000000000148</v>
      </c>
      <c r="X44" s="32">
        <f ca="1">IFERROR(IF(AND($A44=VLOOKUP($A44&amp;"."&amp;$C44,UncollectibleLookup,2,FALSE),$C44=VLOOKUP($A44&amp;"."&amp;$C44,UncollectibleLookup,4,FALSE)),0,'Corrected With Uncollectible'!DP44-'Module C Initial'!DP44),'Corrected With Uncollectible'!DP44-'Module C Initial'!DP44)</f>
        <v>2.3300000000000018</v>
      </c>
      <c r="Y44" s="32">
        <f ca="1">IFERROR(IF(AND($A44=VLOOKUP($A44&amp;"."&amp;$C44,UncollectibleLookup,2,FALSE),$C44=VLOOKUP($A44&amp;"."&amp;$C44,UncollectibleLookup,4,FALSE)),0,'Corrected With Uncollectible'!DQ44-'Module C Initial'!DQ44),'Corrected With Uncollectible'!DQ44-'Module C Initial'!DQ44)</f>
        <v>0.9399999999999995</v>
      </c>
      <c r="Z44" s="32">
        <f ca="1">IFERROR(IF(AND($A44=VLOOKUP($A44&amp;"."&amp;$C44,UncollectibleLookup,2,FALSE),$C44=VLOOKUP($A44&amp;"."&amp;$C44,UncollectibleLookup,4,FALSE)),0,'Corrected With Uncollectible'!DR44-'Module C Initial'!DR44),'Corrected With Uncollectible'!DR44-'Module C Initial'!DR44)</f>
        <v>1.6799999999999997</v>
      </c>
      <c r="AA44" s="32">
        <f ca="1">IFERROR(IF(AND($A44=VLOOKUP($A44&amp;"."&amp;$C44,UncollectibleLookup,2,FALSE),$C44=VLOOKUP($A44&amp;"."&amp;$C44,UncollectibleLookup,4,FALSE)),0,'Corrected With Uncollectible'!DS44-'Module C Initial'!DS44),'Corrected With Uncollectible'!DS44-'Module C Initial'!DS44)</f>
        <v>1.0800000000000018</v>
      </c>
      <c r="AB44" s="32">
        <f ca="1">IFERROR(IF(AND($A44=VLOOKUP($A44&amp;"."&amp;$C44,UncollectibleLookup,2,FALSE),$C44=VLOOKUP($A44&amp;"."&amp;$C44,UncollectibleLookup,4,FALSE)),0,'Corrected With Uncollectible'!DT44-'Module C Initial'!DT44),'Corrected With Uncollectible'!DT44-'Module C Initial'!DT44)</f>
        <v>2.25</v>
      </c>
      <c r="AC44" s="31">
        <f ca="1">IFERROR(IF(AND($A44=VLOOKUP($A44&amp;"."&amp;$C44,UncollectibleLookup,2,FALSE),$C44=VLOOKUP($A44&amp;"."&amp;$C44,UncollectibleLookup,4,FALSE)),0,'Corrected With Uncollectible'!DU44-'Module C Initial'!DU44),'Corrected With Uncollectible'!DU44-'Module C Initial'!DU44)</f>
        <v>20.729999999999905</v>
      </c>
      <c r="AD44" s="31">
        <f ca="1">IFERROR(IF(AND($A44=VLOOKUP($A44&amp;"."&amp;$C44,UncollectibleLookup,2,FALSE),$C44=VLOOKUP($A44&amp;"."&amp;$C44,UncollectibleLookup,4,FALSE)),0,'Corrected With Uncollectible'!DV44-'Module C Initial'!DV44),'Corrected With Uncollectible'!DV44-'Module C Initial'!DV44)</f>
        <v>30.029999999999973</v>
      </c>
      <c r="AE44" s="31">
        <f ca="1">IFERROR(IF(AND($A44=VLOOKUP($A44&amp;"."&amp;$C44,UncollectibleLookup,2,FALSE),$C44=VLOOKUP($A44&amp;"."&amp;$C44,UncollectibleLookup,4,FALSE)),0,'Corrected With Uncollectible'!DW44-'Module C Initial'!DW44),'Corrected With Uncollectible'!DW44-'Module C Initial'!DW44)</f>
        <v>16.20999999999998</v>
      </c>
      <c r="AF44" s="31">
        <f ca="1">IFERROR(IF(AND($A44=VLOOKUP($A44&amp;"."&amp;$C44,UncollectibleLookup,2,FALSE),$C44=VLOOKUP($A44&amp;"."&amp;$C44,UncollectibleLookup,4,FALSE)),0,'Corrected With Uncollectible'!DX44-'Module C Initial'!DX44),'Corrected With Uncollectible'!DX44-'Module C Initial'!DX44)</f>
        <v>10.929999999999978</v>
      </c>
      <c r="AG44" s="31">
        <f ca="1">IFERROR(IF(AND($A44=VLOOKUP($A44&amp;"."&amp;$C44,UncollectibleLookup,2,FALSE),$C44=VLOOKUP($A44&amp;"."&amp;$C44,UncollectibleLookup,4,FALSE)),0,'Corrected With Uncollectible'!DY44-'Module C Initial'!DY44),'Corrected With Uncollectible'!DY44-'Module C Initial'!DY44)</f>
        <v>8.3499999999999943</v>
      </c>
      <c r="AH44" s="31">
        <f ca="1">IFERROR(IF(AND($A44=VLOOKUP($A44&amp;"."&amp;$C44,UncollectibleLookup,2,FALSE),$C44=VLOOKUP($A44&amp;"."&amp;$C44,UncollectibleLookup,4,FALSE)),0,'Corrected With Uncollectible'!DZ44-'Module C Initial'!DZ44),'Corrected With Uncollectible'!DZ44-'Module C Initial'!DZ44)</f>
        <v>14.680000000000007</v>
      </c>
      <c r="AI44" s="31">
        <f ca="1">IFERROR(IF(AND($A44=VLOOKUP($A44&amp;"."&amp;$C44,UncollectibleLookup,2,FALSE),$C44=VLOOKUP($A44&amp;"."&amp;$C44,UncollectibleLookup,4,FALSE)),0,'Corrected With Uncollectible'!EA44-'Module C Initial'!EA44),'Corrected With Uncollectible'!EA44-'Module C Initial'!EA44)</f>
        <v>73.199999999999932</v>
      </c>
      <c r="AJ44" s="31">
        <f ca="1">IFERROR(IF(AND($A44=VLOOKUP($A44&amp;"."&amp;$C44,UncollectibleLookup,2,FALSE),$C44=VLOOKUP($A44&amp;"."&amp;$C44,UncollectibleLookup,4,FALSE)),0,'Corrected With Uncollectible'!EB44-'Module C Initial'!EB44),'Corrected With Uncollectible'!EB44-'Module C Initial'!EB44)</f>
        <v>18.409999999999968</v>
      </c>
      <c r="AK44" s="31">
        <f ca="1">IFERROR(IF(AND($A44=VLOOKUP($A44&amp;"."&amp;$C44,UncollectibleLookup,2,FALSE),$C44=VLOOKUP($A44&amp;"."&amp;$C44,UncollectibleLookup,4,FALSE)),0,'Corrected With Uncollectible'!EC44-'Module C Initial'!EC44),'Corrected With Uncollectible'!EC44-'Module C Initial'!EC44)</f>
        <v>7.3199999999999932</v>
      </c>
      <c r="AL44" s="31">
        <f ca="1">IFERROR(IF(AND($A44=VLOOKUP($A44&amp;"."&amp;$C44,UncollectibleLookup,2,FALSE),$C44=VLOOKUP($A44&amp;"."&amp;$C44,UncollectibleLookup,4,FALSE)),0,'Corrected With Uncollectible'!ED44-'Module C Initial'!ED44),'Corrected With Uncollectible'!ED44-'Module C Initial'!ED44)</f>
        <v>12.920000000000016</v>
      </c>
      <c r="AM44" s="31">
        <f ca="1">IFERROR(IF(AND($A44=VLOOKUP($A44&amp;"."&amp;$C44,UncollectibleLookup,2,FALSE),$C44=VLOOKUP($A44&amp;"."&amp;$C44,UncollectibleLookup,4,FALSE)),0,'Corrected With Uncollectible'!EE44-'Module C Initial'!EE44),'Corrected With Uncollectible'!EE44-'Module C Initial'!EE44)</f>
        <v>8.2399999999999807</v>
      </c>
      <c r="AN44" s="31">
        <f ca="1">IFERROR(IF(AND($A44=VLOOKUP($A44&amp;"."&amp;$C44,UncollectibleLookup,2,FALSE),$C44=VLOOKUP($A44&amp;"."&amp;$C44,UncollectibleLookup,4,FALSE)),0,'Corrected With Uncollectible'!EF44-'Module C Initial'!EF44),'Corrected With Uncollectible'!EF44-'Module C Initial'!EF44)</f>
        <v>16.769999999999982</v>
      </c>
      <c r="AO44" s="32">
        <f t="shared" ca="1" si="10"/>
        <v>71.319999999999283</v>
      </c>
      <c r="AP44" s="32">
        <f t="shared" ca="1" si="10"/>
        <v>104.18000000000077</v>
      </c>
      <c r="AQ44" s="32">
        <f t="shared" ca="1" si="10"/>
        <v>56.679999999999943</v>
      </c>
      <c r="AR44" s="32">
        <f t="shared" ca="1" si="10"/>
        <v>38.549999999999926</v>
      </c>
      <c r="AS44" s="32">
        <f t="shared" ca="1" si="10"/>
        <v>29.699999999999921</v>
      </c>
      <c r="AT44" s="32">
        <f t="shared" ca="1" si="10"/>
        <v>52.689999999999827</v>
      </c>
      <c r="AU44" s="32">
        <f t="shared" ca="1" si="10"/>
        <v>265.09999999999832</v>
      </c>
      <c r="AV44" s="32">
        <f t="shared" ca="1" si="10"/>
        <v>67.339999999999421</v>
      </c>
      <c r="AW44" s="32">
        <f t="shared" ca="1" si="10"/>
        <v>27.029999999999973</v>
      </c>
      <c r="AX44" s="32">
        <f t="shared" ca="1" si="10"/>
        <v>48.190000000000161</v>
      </c>
      <c r="AY44" s="32">
        <f t="shared" ca="1" si="10"/>
        <v>31.040000000000237</v>
      </c>
      <c r="AZ44" s="32">
        <f t="shared" ca="1" si="10"/>
        <v>63.839999999999691</v>
      </c>
      <c r="BA44" s="55">
        <f t="shared" ca="1" si="11"/>
        <v>0.56000000000000005</v>
      </c>
      <c r="BB44" s="55">
        <f t="shared" ca="1" si="11"/>
        <v>0.83</v>
      </c>
      <c r="BC44" s="55">
        <f t="shared" ca="1" si="11"/>
        <v>0.45</v>
      </c>
      <c r="BD44" s="55">
        <f t="shared" ca="1" si="11"/>
        <v>0.31</v>
      </c>
      <c r="BE44" s="55">
        <f t="shared" ca="1" si="11"/>
        <v>0.24</v>
      </c>
      <c r="BF44" s="55">
        <f t="shared" ca="1" si="11"/>
        <v>0.42</v>
      </c>
      <c r="BG44" s="55">
        <f t="shared" ca="1" si="11"/>
        <v>2.14</v>
      </c>
      <c r="BH44" s="55">
        <f t="shared" ca="1" si="11"/>
        <v>0.55000000000000004</v>
      </c>
      <c r="BI44" s="55">
        <f t="shared" ca="1" si="11"/>
        <v>0.22</v>
      </c>
      <c r="BJ44" s="55">
        <f t="shared" ca="1" si="11"/>
        <v>0.39</v>
      </c>
      <c r="BK44" s="55">
        <f t="shared" ca="1" si="11"/>
        <v>0.25</v>
      </c>
      <c r="BL44" s="55">
        <f t="shared" ca="1" si="11"/>
        <v>0.52</v>
      </c>
      <c r="BM44" s="32">
        <f t="shared" ca="1" si="12"/>
        <v>71.879999999999285</v>
      </c>
      <c r="BN44" s="32">
        <f t="shared" ca="1" si="12"/>
        <v>105.01000000000077</v>
      </c>
      <c r="BO44" s="32">
        <f t="shared" ca="1" si="12"/>
        <v>57.129999999999946</v>
      </c>
      <c r="BP44" s="32">
        <f t="shared" ca="1" si="12"/>
        <v>38.859999999999928</v>
      </c>
      <c r="BQ44" s="32">
        <f t="shared" ca="1" si="12"/>
        <v>29.93999999999992</v>
      </c>
      <c r="BR44" s="32">
        <f t="shared" ca="1" si="12"/>
        <v>53.109999999999829</v>
      </c>
      <c r="BS44" s="32">
        <f t="shared" ca="1" si="12"/>
        <v>267.2399999999983</v>
      </c>
      <c r="BT44" s="32">
        <f t="shared" ca="1" si="12"/>
        <v>67.889999999999418</v>
      </c>
      <c r="BU44" s="32">
        <f t="shared" ca="1" si="12"/>
        <v>27.249999999999972</v>
      </c>
      <c r="BV44" s="32">
        <f t="shared" ca="1" si="12"/>
        <v>48.580000000000162</v>
      </c>
      <c r="BW44" s="32">
        <f t="shared" ca="1" si="12"/>
        <v>31.290000000000237</v>
      </c>
      <c r="BX44" s="32">
        <f t="shared" ca="1" si="12"/>
        <v>64.359999999999687</v>
      </c>
    </row>
    <row r="45" spans="1:76">
      <c r="A45" t="s">
        <v>429</v>
      </c>
      <c r="B45" s="1" t="s">
        <v>58</v>
      </c>
      <c r="C45" t="str">
        <f t="shared" ca="1" si="2"/>
        <v>DOWGEN15M</v>
      </c>
      <c r="D45" t="str">
        <f t="shared" ca="1" si="3"/>
        <v>Dow Hydrocarbon Industrial Complex</v>
      </c>
      <c r="E45" s="31">
        <f ca="1">IFERROR(IF(AND($A45=VLOOKUP($A45&amp;"."&amp;$C45,UncollectibleLookup,2,FALSE),$C45=VLOOKUP($A45&amp;"."&amp;$C45,UncollectibleLookup,4,FALSE)),0,'Corrected With Uncollectible'!CW45-'Module C Initial'!CW45),'Corrected With Uncollectible'!CW45-'Module C Initial'!CW45)</f>
        <v>1130.5700000000143</v>
      </c>
      <c r="F45" s="31">
        <f ca="1">IFERROR(IF(AND($A45=VLOOKUP($A45&amp;"."&amp;$C45,UncollectibleLookup,2,FALSE),$C45=VLOOKUP($A45&amp;"."&amp;$C45,UncollectibleLookup,4,FALSE)),0,'Corrected With Uncollectible'!CX45-'Module C Initial'!CX45),'Corrected With Uncollectible'!CX45-'Module C Initial'!CX45)</f>
        <v>1958.7999999999884</v>
      </c>
      <c r="G45" s="31">
        <f ca="1">IFERROR(IF(AND($A45=VLOOKUP($A45&amp;"."&amp;$C45,UncollectibleLookup,2,FALSE),$C45=VLOOKUP($A45&amp;"."&amp;$C45,UncollectibleLookup,4,FALSE)),0,'Corrected With Uncollectible'!CY45-'Module C Initial'!CY45),'Corrected With Uncollectible'!CY45-'Module C Initial'!CY45)</f>
        <v>1399.320000000007</v>
      </c>
      <c r="H45" s="31">
        <f ca="1">IFERROR(IF(AND($A45=VLOOKUP($A45&amp;"."&amp;$C45,UncollectibleLookup,2,FALSE),$C45=VLOOKUP($A45&amp;"."&amp;$C45,UncollectibleLookup,4,FALSE)),0,'Corrected With Uncollectible'!CZ45-'Module C Initial'!CZ45),'Corrected With Uncollectible'!CZ45-'Module C Initial'!CZ45)</f>
        <v>771.63000000000466</v>
      </c>
      <c r="I45" s="31">
        <f ca="1">IFERROR(IF(AND($A45=VLOOKUP($A45&amp;"."&amp;$C45,UncollectibleLookup,2,FALSE),$C45=VLOOKUP($A45&amp;"."&amp;$C45,UncollectibleLookup,4,FALSE)),0,'Corrected With Uncollectible'!DA45-'Module C Initial'!DA45),'Corrected With Uncollectible'!DA45-'Module C Initial'!DA45)</f>
        <v>432.70000000000437</v>
      </c>
      <c r="J45" s="31">
        <f ca="1">IFERROR(IF(AND($A45=VLOOKUP($A45&amp;"."&amp;$C45,UncollectibleLookup,2,FALSE),$C45=VLOOKUP($A45&amp;"."&amp;$C45,UncollectibleLookup,4,FALSE)),0,'Corrected With Uncollectible'!DB45-'Module C Initial'!DB45),'Corrected With Uncollectible'!DB45-'Module C Initial'!DB45)</f>
        <v>772.3799999999901</v>
      </c>
      <c r="K45" s="31">
        <f ca="1">IFERROR(IF(AND($A45=VLOOKUP($A45&amp;"."&amp;$C45,UncollectibleLookup,2,FALSE),$C45=VLOOKUP($A45&amp;"."&amp;$C45,UncollectibleLookup,4,FALSE)),0,'Corrected With Uncollectible'!DC45-'Module C Initial'!DC45),'Corrected With Uncollectible'!DC45-'Module C Initial'!DC45)</f>
        <v>4706.3199999999488</v>
      </c>
      <c r="L45" s="31">
        <f ca="1">IFERROR(IF(AND($A45=VLOOKUP($A45&amp;"."&amp;$C45,UncollectibleLookup,2,FALSE),$C45=VLOOKUP($A45&amp;"."&amp;$C45,UncollectibleLookup,4,FALSE)),0,'Corrected With Uncollectible'!DD45-'Module C Initial'!DD45),'Corrected With Uncollectible'!DD45-'Module C Initial'!DD45)</f>
        <v>2079.3400000000256</v>
      </c>
      <c r="M45" s="31">
        <f ca="1">IFERROR(IF(AND($A45=VLOOKUP($A45&amp;"."&amp;$C45,UncollectibleLookup,2,FALSE),$C45=VLOOKUP($A45&amp;"."&amp;$C45,UncollectibleLookup,4,FALSE)),0,'Corrected With Uncollectible'!DE45-'Module C Initial'!DE45),'Corrected With Uncollectible'!DE45-'Module C Initial'!DE45)</f>
        <v>654.93000000000757</v>
      </c>
      <c r="N45" s="31">
        <f ca="1">IFERROR(IF(AND($A45=VLOOKUP($A45&amp;"."&amp;$C45,UncollectibleLookup,2,FALSE),$C45=VLOOKUP($A45&amp;"."&amp;$C45,UncollectibleLookup,4,FALSE)),0,'Corrected With Uncollectible'!DF45-'Module C Initial'!DF45),'Corrected With Uncollectible'!DF45-'Module C Initial'!DF45)</f>
        <v>949.06999999997788</v>
      </c>
      <c r="O45" s="31">
        <f ca="1">IFERROR(IF(AND($A45=VLOOKUP($A45&amp;"."&amp;$C45,UncollectibleLookup,2,FALSE),$C45=VLOOKUP($A45&amp;"."&amp;$C45,UncollectibleLookup,4,FALSE)),0,'Corrected With Uncollectible'!DG45-'Module C Initial'!DG45),'Corrected With Uncollectible'!DG45-'Module C Initial'!DG45)</f>
        <v>1125.289999999979</v>
      </c>
      <c r="P45" s="31">
        <f ca="1">IFERROR(IF(AND($A45=VLOOKUP($A45&amp;"."&amp;$C45,UncollectibleLookup,2,FALSE),$C45=VLOOKUP($A45&amp;"."&amp;$C45,UncollectibleLookup,4,FALSE)),0,'Corrected With Uncollectible'!DH45-'Module C Initial'!DH45),'Corrected With Uncollectible'!DH45-'Module C Initial'!DH45)</f>
        <v>1384.640000000014</v>
      </c>
      <c r="Q45" s="32">
        <f ca="1">IFERROR(IF(AND($A45=VLOOKUP($A45&amp;"."&amp;$C45,UncollectibleLookup,2,FALSE),$C45=VLOOKUP($A45&amp;"."&amp;$C45,UncollectibleLookup,4,FALSE)),0,'Corrected With Uncollectible'!DI45-'Module C Initial'!DI45),'Corrected With Uncollectible'!DI45-'Module C Initial'!DI45)</f>
        <v>56.519999999999982</v>
      </c>
      <c r="R45" s="32">
        <f ca="1">IFERROR(IF(AND($A45=VLOOKUP($A45&amp;"."&amp;$C45,UncollectibleLookup,2,FALSE),$C45=VLOOKUP($A45&amp;"."&amp;$C45,UncollectibleLookup,4,FALSE)),0,'Corrected With Uncollectible'!DJ45-'Module C Initial'!DJ45),'Corrected With Uncollectible'!DJ45-'Module C Initial'!DJ45)</f>
        <v>97.940000000000509</v>
      </c>
      <c r="S45" s="32">
        <f ca="1">IFERROR(IF(AND($A45=VLOOKUP($A45&amp;"."&amp;$C45,UncollectibleLookup,2,FALSE),$C45=VLOOKUP($A45&amp;"."&amp;$C45,UncollectibleLookup,4,FALSE)),0,'Corrected With Uncollectible'!DK45-'Module C Initial'!DK45),'Corrected With Uncollectible'!DK45-'Module C Initial'!DK45)</f>
        <v>69.960000000000036</v>
      </c>
      <c r="T45" s="32">
        <f ca="1">IFERROR(IF(AND($A45=VLOOKUP($A45&amp;"."&amp;$C45,UncollectibleLookup,2,FALSE),$C45=VLOOKUP($A45&amp;"."&amp;$C45,UncollectibleLookup,4,FALSE)),0,'Corrected With Uncollectible'!DL45-'Module C Initial'!DL45),'Corrected With Uncollectible'!DL45-'Module C Initial'!DL45)</f>
        <v>38.579999999999927</v>
      </c>
      <c r="U45" s="32">
        <f ca="1">IFERROR(IF(AND($A45=VLOOKUP($A45&amp;"."&amp;$C45,UncollectibleLookup,2,FALSE),$C45=VLOOKUP($A45&amp;"."&amp;$C45,UncollectibleLookup,4,FALSE)),0,'Corrected With Uncollectible'!DM45-'Module C Initial'!DM45),'Corrected With Uncollectible'!DM45-'Module C Initial'!DM45)</f>
        <v>21.629999999999882</v>
      </c>
      <c r="V45" s="32">
        <f ca="1">IFERROR(IF(AND($A45=VLOOKUP($A45&amp;"."&amp;$C45,UncollectibleLookup,2,FALSE),$C45=VLOOKUP($A45&amp;"."&amp;$C45,UncollectibleLookup,4,FALSE)),0,'Corrected With Uncollectible'!DN45-'Module C Initial'!DN45),'Corrected With Uncollectible'!DN45-'Module C Initial'!DN45)</f>
        <v>38.609999999999673</v>
      </c>
      <c r="W45" s="32">
        <f ca="1">IFERROR(IF(AND($A45=VLOOKUP($A45&amp;"."&amp;$C45,UncollectibleLookup,2,FALSE),$C45=VLOOKUP($A45&amp;"."&amp;$C45,UncollectibleLookup,4,FALSE)),0,'Corrected With Uncollectible'!DO45-'Module C Initial'!DO45),'Corrected With Uncollectible'!DO45-'Module C Initial'!DO45)</f>
        <v>235.31000000000131</v>
      </c>
      <c r="X45" s="32">
        <f ca="1">IFERROR(IF(AND($A45=VLOOKUP($A45&amp;"."&amp;$C45,UncollectibleLookup,2,FALSE),$C45=VLOOKUP($A45&amp;"."&amp;$C45,UncollectibleLookup,4,FALSE)),0,'Corrected With Uncollectible'!DP45-'Module C Initial'!DP45),'Corrected With Uncollectible'!DP45-'Module C Initial'!DP45)</f>
        <v>103.96000000000004</v>
      </c>
      <c r="Y45" s="32">
        <f ca="1">IFERROR(IF(AND($A45=VLOOKUP($A45&amp;"."&amp;$C45,UncollectibleLookup,2,FALSE),$C45=VLOOKUP($A45&amp;"."&amp;$C45,UncollectibleLookup,4,FALSE)),0,'Corrected With Uncollectible'!DQ45-'Module C Initial'!DQ45),'Corrected With Uncollectible'!DQ45-'Module C Initial'!DQ45)</f>
        <v>32.739999999999782</v>
      </c>
      <c r="Z45" s="32">
        <f ca="1">IFERROR(IF(AND($A45=VLOOKUP($A45&amp;"."&amp;$C45,UncollectibleLookup,2,FALSE),$C45=VLOOKUP($A45&amp;"."&amp;$C45,UncollectibleLookup,4,FALSE)),0,'Corrected With Uncollectible'!DR45-'Module C Initial'!DR45),'Corrected With Uncollectible'!DR45-'Module C Initial'!DR45)</f>
        <v>47.460000000000036</v>
      </c>
      <c r="AA45" s="32">
        <f ca="1">IFERROR(IF(AND($A45=VLOOKUP($A45&amp;"."&amp;$C45,UncollectibleLookup,2,FALSE),$C45=VLOOKUP($A45&amp;"."&amp;$C45,UncollectibleLookup,4,FALSE)),0,'Corrected With Uncollectible'!DS45-'Module C Initial'!DS45),'Corrected With Uncollectible'!DS45-'Module C Initial'!DS45)</f>
        <v>56.260000000000218</v>
      </c>
      <c r="AB45" s="32">
        <f ca="1">IFERROR(IF(AND($A45=VLOOKUP($A45&amp;"."&amp;$C45,UncollectibleLookup,2,FALSE),$C45=VLOOKUP($A45&amp;"."&amp;$C45,UncollectibleLookup,4,FALSE)),0,'Corrected With Uncollectible'!DT45-'Module C Initial'!DT45),'Corrected With Uncollectible'!DT45-'Module C Initial'!DT45)</f>
        <v>69.230000000000473</v>
      </c>
      <c r="AC45" s="31">
        <f ca="1">IFERROR(IF(AND($A45=VLOOKUP($A45&amp;"."&amp;$C45,UncollectibleLookup,2,FALSE),$C45=VLOOKUP($A45&amp;"."&amp;$C45,UncollectibleLookup,4,FALSE)),0,'Corrected With Uncollectible'!DU45-'Module C Initial'!DU45),'Corrected With Uncollectible'!DU45-'Module C Initial'!DU45)</f>
        <v>486.43999999999869</v>
      </c>
      <c r="AD45" s="31">
        <f ca="1">IFERROR(IF(AND($A45=VLOOKUP($A45&amp;"."&amp;$C45,UncollectibleLookup,2,FALSE),$C45=VLOOKUP($A45&amp;"."&amp;$C45,UncollectibleLookup,4,FALSE)),0,'Corrected With Uncollectible'!DV45-'Module C Initial'!DV45),'Corrected With Uncollectible'!DV45-'Module C Initial'!DV45)</f>
        <v>832.80999999999767</v>
      </c>
      <c r="AE45" s="31">
        <f ca="1">IFERROR(IF(AND($A45=VLOOKUP($A45&amp;"."&amp;$C45,UncollectibleLookup,2,FALSE),$C45=VLOOKUP($A45&amp;"."&amp;$C45,UncollectibleLookup,4,FALSE)),0,'Corrected With Uncollectible'!DW45-'Module C Initial'!DW45),'Corrected With Uncollectible'!DW45-'Module C Initial'!DW45)</f>
        <v>588.5</v>
      </c>
      <c r="AF45" s="31">
        <f ca="1">IFERROR(IF(AND($A45=VLOOKUP($A45&amp;"."&amp;$C45,UncollectibleLookup,2,FALSE),$C45=VLOOKUP($A45&amp;"."&amp;$C45,UncollectibleLookup,4,FALSE)),0,'Corrected With Uncollectible'!DX45-'Module C Initial'!DX45),'Corrected With Uncollectible'!DX45-'Module C Initial'!DX45)</f>
        <v>320.57999999999811</v>
      </c>
      <c r="AG45" s="31">
        <f ca="1">IFERROR(IF(AND($A45=VLOOKUP($A45&amp;"."&amp;$C45,UncollectibleLookup,2,FALSE),$C45=VLOOKUP($A45&amp;"."&amp;$C45,UncollectibleLookup,4,FALSE)),0,'Corrected With Uncollectible'!DY45-'Module C Initial'!DY45),'Corrected With Uncollectible'!DY45-'Module C Initial'!DY45)</f>
        <v>177.63999999999942</v>
      </c>
      <c r="AH45" s="31">
        <f ca="1">IFERROR(IF(AND($A45=VLOOKUP($A45&amp;"."&amp;$C45,UncollectibleLookup,2,FALSE),$C45=VLOOKUP($A45&amp;"."&amp;$C45,UncollectibleLookup,4,FALSE)),0,'Corrected With Uncollectible'!DZ45-'Module C Initial'!DZ45),'Corrected With Uncollectible'!DZ45-'Module C Initial'!DZ45)</f>
        <v>313.14999999999782</v>
      </c>
      <c r="AI45" s="31">
        <f ca="1">IFERROR(IF(AND($A45=VLOOKUP($A45&amp;"."&amp;$C45,UncollectibleLookup,2,FALSE),$C45=VLOOKUP($A45&amp;"."&amp;$C45,UncollectibleLookup,4,FALSE)),0,'Corrected With Uncollectible'!EA45-'Module C Initial'!EA45),'Corrected With Uncollectible'!EA45-'Module C Initial'!EA45)</f>
        <v>1884.9199999999837</v>
      </c>
      <c r="AJ45" s="31">
        <f ca="1">IFERROR(IF(AND($A45=VLOOKUP($A45&amp;"."&amp;$C45,UncollectibleLookup,2,FALSE),$C45=VLOOKUP($A45&amp;"."&amp;$C45,UncollectibleLookup,4,FALSE)),0,'Corrected With Uncollectible'!EB45-'Module C Initial'!EB45),'Corrected With Uncollectible'!EB45-'Module C Initial'!EB45)</f>
        <v>821.76000000000204</v>
      </c>
      <c r="AK45" s="31">
        <f ca="1">IFERROR(IF(AND($A45=VLOOKUP($A45&amp;"."&amp;$C45,UncollectibleLookup,2,FALSE),$C45=VLOOKUP($A45&amp;"."&amp;$C45,UncollectibleLookup,4,FALSE)),0,'Corrected With Uncollectible'!EC45-'Module C Initial'!EC45),'Corrected With Uncollectible'!EC45-'Module C Initial'!EC45)</f>
        <v>255.34999999999854</v>
      </c>
      <c r="AL45" s="31">
        <f ca="1">IFERROR(IF(AND($A45=VLOOKUP($A45&amp;"."&amp;$C45,UncollectibleLookup,2,FALSE),$C45=VLOOKUP($A45&amp;"."&amp;$C45,UncollectibleLookup,4,FALSE)),0,'Corrected With Uncollectible'!ED45-'Module C Initial'!ED45),'Corrected With Uncollectible'!ED45-'Module C Initial'!ED45)</f>
        <v>365.15999999999985</v>
      </c>
      <c r="AM45" s="31">
        <f ca="1">IFERROR(IF(AND($A45=VLOOKUP($A45&amp;"."&amp;$C45,UncollectibleLookup,2,FALSE),$C45=VLOOKUP($A45&amp;"."&amp;$C45,UncollectibleLookup,4,FALSE)),0,'Corrected With Uncollectible'!EE45-'Module C Initial'!EE45),'Corrected With Uncollectible'!EE45-'Module C Initial'!EE45)</f>
        <v>426.9900000000016</v>
      </c>
      <c r="AN45" s="31">
        <f ca="1">IFERROR(IF(AND($A45=VLOOKUP($A45&amp;"."&amp;$C45,UncollectibleLookup,2,FALSE),$C45=VLOOKUP($A45&amp;"."&amp;$C45,UncollectibleLookup,4,FALSE)),0,'Corrected With Uncollectible'!EF45-'Module C Initial'!EF45),'Corrected With Uncollectible'!EF45-'Module C Initial'!EF45)</f>
        <v>518.28000000000247</v>
      </c>
      <c r="AO45" s="32">
        <f t="shared" ca="1" si="10"/>
        <v>1673.5300000000129</v>
      </c>
      <c r="AP45" s="32">
        <f t="shared" ca="1" si="10"/>
        <v>2889.5499999999865</v>
      </c>
      <c r="AQ45" s="32">
        <f t="shared" ca="1" si="10"/>
        <v>2057.780000000007</v>
      </c>
      <c r="AR45" s="32">
        <f t="shared" ca="1" si="10"/>
        <v>1130.7900000000027</v>
      </c>
      <c r="AS45" s="32">
        <f t="shared" ca="1" si="10"/>
        <v>631.97000000000367</v>
      </c>
      <c r="AT45" s="32">
        <f t="shared" ca="1" si="10"/>
        <v>1124.1399999999876</v>
      </c>
      <c r="AU45" s="32">
        <f t="shared" ca="1" si="10"/>
        <v>6826.5499999999338</v>
      </c>
      <c r="AV45" s="32">
        <f t="shared" ca="1" si="10"/>
        <v>3005.0600000000277</v>
      </c>
      <c r="AW45" s="32">
        <f t="shared" ca="1" si="10"/>
        <v>943.02000000000589</v>
      </c>
      <c r="AX45" s="32">
        <f t="shared" ca="1" si="10"/>
        <v>1361.6899999999778</v>
      </c>
      <c r="AY45" s="32">
        <f t="shared" ca="1" si="10"/>
        <v>1608.5399999999809</v>
      </c>
      <c r="AZ45" s="32">
        <f t="shared" ca="1" si="10"/>
        <v>1972.1500000000169</v>
      </c>
      <c r="BA45" s="55">
        <f t="shared" ca="1" si="11"/>
        <v>13.24</v>
      </c>
      <c r="BB45" s="55">
        <f t="shared" ca="1" si="11"/>
        <v>22.94</v>
      </c>
      <c r="BC45" s="55">
        <f t="shared" ca="1" si="11"/>
        <v>16.39</v>
      </c>
      <c r="BD45" s="55">
        <f t="shared" ca="1" si="11"/>
        <v>9.0399999999999991</v>
      </c>
      <c r="BE45" s="55">
        <f t="shared" ca="1" si="11"/>
        <v>5.07</v>
      </c>
      <c r="BF45" s="55">
        <f t="shared" ca="1" si="11"/>
        <v>9.0500000000000007</v>
      </c>
      <c r="BG45" s="55">
        <f t="shared" ca="1" si="11"/>
        <v>55.12</v>
      </c>
      <c r="BH45" s="55">
        <f t="shared" ca="1" si="11"/>
        <v>24.35</v>
      </c>
      <c r="BI45" s="55">
        <f t="shared" ca="1" si="11"/>
        <v>7.67</v>
      </c>
      <c r="BJ45" s="55">
        <f t="shared" ca="1" si="11"/>
        <v>11.12</v>
      </c>
      <c r="BK45" s="55">
        <f t="shared" ca="1" si="11"/>
        <v>13.18</v>
      </c>
      <c r="BL45" s="55">
        <f t="shared" ca="1" si="11"/>
        <v>16.22</v>
      </c>
      <c r="BM45" s="32">
        <f t="shared" ca="1" si="12"/>
        <v>1686.7700000000129</v>
      </c>
      <c r="BN45" s="32">
        <f t="shared" ca="1" si="12"/>
        <v>2912.4899999999866</v>
      </c>
      <c r="BO45" s="32">
        <f t="shared" ca="1" si="12"/>
        <v>2074.1700000000069</v>
      </c>
      <c r="BP45" s="32">
        <f t="shared" ca="1" si="12"/>
        <v>1139.8300000000027</v>
      </c>
      <c r="BQ45" s="32">
        <f t="shared" ca="1" si="12"/>
        <v>637.04000000000372</v>
      </c>
      <c r="BR45" s="32">
        <f t="shared" ca="1" si="12"/>
        <v>1133.1899999999875</v>
      </c>
      <c r="BS45" s="32">
        <f t="shared" ca="1" si="12"/>
        <v>6881.6699999999337</v>
      </c>
      <c r="BT45" s="32">
        <f t="shared" ca="1" si="12"/>
        <v>3029.4100000000276</v>
      </c>
      <c r="BU45" s="32">
        <f t="shared" ca="1" si="12"/>
        <v>950.69000000000585</v>
      </c>
      <c r="BV45" s="32">
        <f t="shared" ca="1" si="12"/>
        <v>1372.8099999999777</v>
      </c>
      <c r="BW45" s="32">
        <f t="shared" ca="1" si="12"/>
        <v>1621.7199999999809</v>
      </c>
      <c r="BX45" s="32">
        <f t="shared" ca="1" si="12"/>
        <v>1988.3700000000169</v>
      </c>
    </row>
    <row r="46" spans="1:76">
      <c r="A46" t="s">
        <v>420</v>
      </c>
      <c r="B46" s="1" t="s">
        <v>525</v>
      </c>
      <c r="C46" t="str">
        <f t="shared" ca="1" si="2"/>
        <v>DOWLOD15M</v>
      </c>
      <c r="D46" t="str">
        <f t="shared" ca="1" si="3"/>
        <v>FortisAlberta DOS - DOW Fort Saskatchewan (166S)</v>
      </c>
      <c r="E46" s="31">
        <f ca="1">IFERROR(IF(AND($A46=VLOOKUP($A46&amp;"."&amp;$C46,UncollectibleLookup,2,FALSE),$C46=VLOOKUP($A46&amp;"."&amp;$C46,UncollectibleLookup,4,FALSE)),0,'Corrected With Uncollectible'!CW46-'Module C Initial'!CW46),'Corrected With Uncollectible'!CW46-'Module C Initial'!CW46)</f>
        <v>0</v>
      </c>
      <c r="F46" s="31">
        <f ca="1">IFERROR(IF(AND($A46=VLOOKUP($A46&amp;"."&amp;$C46,UncollectibleLookup,2,FALSE),$C46=VLOOKUP($A46&amp;"."&amp;$C46,UncollectibleLookup,4,FALSE)),0,'Corrected With Uncollectible'!CX46-'Module C Initial'!CX46),'Corrected With Uncollectible'!CX46-'Module C Initial'!CX46)</f>
        <v>0</v>
      </c>
      <c r="G46" s="31">
        <f ca="1">IFERROR(IF(AND($A46=VLOOKUP($A46&amp;"."&amp;$C46,UncollectibleLookup,2,FALSE),$C46=VLOOKUP($A46&amp;"."&amp;$C46,UncollectibleLookup,4,FALSE)),0,'Corrected With Uncollectible'!CY46-'Module C Initial'!CY46),'Corrected With Uncollectible'!CY46-'Module C Initial'!CY46)</f>
        <v>0</v>
      </c>
      <c r="H46" s="31">
        <f ca="1">IFERROR(IF(AND($A46=VLOOKUP($A46&amp;"."&amp;$C46,UncollectibleLookup,2,FALSE),$C46=VLOOKUP($A46&amp;"."&amp;$C46,UncollectibleLookup,4,FALSE)),0,'Corrected With Uncollectible'!CZ46-'Module C Initial'!CZ46),'Corrected With Uncollectible'!CZ46-'Module C Initial'!CZ46)</f>
        <v>0</v>
      </c>
      <c r="I46" s="31">
        <f ca="1">IFERROR(IF(AND($A46=VLOOKUP($A46&amp;"."&amp;$C46,UncollectibleLookup,2,FALSE),$C46=VLOOKUP($A46&amp;"."&amp;$C46,UncollectibleLookup,4,FALSE)),0,'Corrected With Uncollectible'!DA46-'Module C Initial'!DA46),'Corrected With Uncollectible'!DA46-'Module C Initial'!DA46)</f>
        <v>0</v>
      </c>
      <c r="J46" s="31">
        <f ca="1">IFERROR(IF(AND($A46=VLOOKUP($A46&amp;"."&amp;$C46,UncollectibleLookup,2,FALSE),$C46=VLOOKUP($A46&amp;"."&amp;$C46,UncollectibleLookup,4,FALSE)),0,'Corrected With Uncollectible'!DB46-'Module C Initial'!DB46),'Corrected With Uncollectible'!DB46-'Module C Initial'!DB46)</f>
        <v>0</v>
      </c>
      <c r="K46" s="31">
        <f ca="1">IFERROR(IF(AND($A46=VLOOKUP($A46&amp;"."&amp;$C46,UncollectibleLookup,2,FALSE),$C46=VLOOKUP($A46&amp;"."&amp;$C46,UncollectibleLookup,4,FALSE)),0,'Corrected With Uncollectible'!DC46-'Module C Initial'!DC46),'Corrected With Uncollectible'!DC46-'Module C Initial'!DC46)</f>
        <v>0</v>
      </c>
      <c r="L46" s="31">
        <f ca="1">IFERROR(IF(AND($A46=VLOOKUP($A46&amp;"."&amp;$C46,UncollectibleLookup,2,FALSE),$C46=VLOOKUP($A46&amp;"."&amp;$C46,UncollectibleLookup,4,FALSE)),0,'Corrected With Uncollectible'!DD46-'Module C Initial'!DD46),'Corrected With Uncollectible'!DD46-'Module C Initial'!DD46)</f>
        <v>0</v>
      </c>
      <c r="M46" s="31">
        <f ca="1">IFERROR(IF(AND($A46=VLOOKUP($A46&amp;"."&amp;$C46,UncollectibleLookup,2,FALSE),$C46=VLOOKUP($A46&amp;"."&amp;$C46,UncollectibleLookup,4,FALSE)),0,'Corrected With Uncollectible'!DE46-'Module C Initial'!DE46),'Corrected With Uncollectible'!DE46-'Module C Initial'!DE46)</f>
        <v>0</v>
      </c>
      <c r="N46" s="31">
        <f ca="1">IFERROR(IF(AND($A46=VLOOKUP($A46&amp;"."&amp;$C46,UncollectibleLookup,2,FALSE),$C46=VLOOKUP($A46&amp;"."&amp;$C46,UncollectibleLookup,4,FALSE)),0,'Corrected With Uncollectible'!DF46-'Module C Initial'!DF46),'Corrected With Uncollectible'!DF46-'Module C Initial'!DF46)</f>
        <v>0</v>
      </c>
      <c r="O46" s="31">
        <f ca="1">IFERROR(IF(AND($A46=VLOOKUP($A46&amp;"."&amp;$C46,UncollectibleLookup,2,FALSE),$C46=VLOOKUP($A46&amp;"."&amp;$C46,UncollectibleLookup,4,FALSE)),0,'Corrected With Uncollectible'!DG46-'Module C Initial'!DG46),'Corrected With Uncollectible'!DG46-'Module C Initial'!DG46)</f>
        <v>0</v>
      </c>
      <c r="P46" s="31">
        <f ca="1">IFERROR(IF(AND($A46=VLOOKUP($A46&amp;"."&amp;$C46,UncollectibleLookup,2,FALSE),$C46=VLOOKUP($A46&amp;"."&amp;$C46,UncollectibleLookup,4,FALSE)),0,'Corrected With Uncollectible'!DH46-'Module C Initial'!DH46),'Corrected With Uncollectible'!DH46-'Module C Initial'!DH46)</f>
        <v>0</v>
      </c>
      <c r="Q46" s="32">
        <f ca="1">IFERROR(IF(AND($A46=VLOOKUP($A46&amp;"."&amp;$C46,UncollectibleLookup,2,FALSE),$C46=VLOOKUP($A46&amp;"."&amp;$C46,UncollectibleLookup,4,FALSE)),0,'Corrected With Uncollectible'!DI46-'Module C Initial'!DI46),'Corrected With Uncollectible'!DI46-'Module C Initial'!DI46)</f>
        <v>0</v>
      </c>
      <c r="R46" s="32">
        <f ca="1">IFERROR(IF(AND($A46=VLOOKUP($A46&amp;"."&amp;$C46,UncollectibleLookup,2,FALSE),$C46=VLOOKUP($A46&amp;"."&amp;$C46,UncollectibleLookup,4,FALSE)),0,'Corrected With Uncollectible'!DJ46-'Module C Initial'!DJ46),'Corrected With Uncollectible'!DJ46-'Module C Initial'!DJ46)</f>
        <v>0</v>
      </c>
      <c r="S46" s="32">
        <f ca="1">IFERROR(IF(AND($A46=VLOOKUP($A46&amp;"."&amp;$C46,UncollectibleLookup,2,FALSE),$C46=VLOOKUP($A46&amp;"."&amp;$C46,UncollectibleLookup,4,FALSE)),0,'Corrected With Uncollectible'!DK46-'Module C Initial'!DK46),'Corrected With Uncollectible'!DK46-'Module C Initial'!DK46)</f>
        <v>0</v>
      </c>
      <c r="T46" s="32">
        <f ca="1">IFERROR(IF(AND($A46=VLOOKUP($A46&amp;"."&amp;$C46,UncollectibleLookup,2,FALSE),$C46=VLOOKUP($A46&amp;"."&amp;$C46,UncollectibleLookup,4,FALSE)),0,'Corrected With Uncollectible'!DL46-'Module C Initial'!DL46),'Corrected With Uncollectible'!DL46-'Module C Initial'!DL46)</f>
        <v>0</v>
      </c>
      <c r="U46" s="32">
        <f ca="1">IFERROR(IF(AND($A46=VLOOKUP($A46&amp;"."&amp;$C46,UncollectibleLookup,2,FALSE),$C46=VLOOKUP($A46&amp;"."&amp;$C46,UncollectibleLookup,4,FALSE)),0,'Corrected With Uncollectible'!DM46-'Module C Initial'!DM46),'Corrected With Uncollectible'!DM46-'Module C Initial'!DM46)</f>
        <v>0</v>
      </c>
      <c r="V46" s="32">
        <f ca="1">IFERROR(IF(AND($A46=VLOOKUP($A46&amp;"."&amp;$C46,UncollectibleLookup,2,FALSE),$C46=VLOOKUP($A46&amp;"."&amp;$C46,UncollectibleLookup,4,FALSE)),0,'Corrected With Uncollectible'!DN46-'Module C Initial'!DN46),'Corrected With Uncollectible'!DN46-'Module C Initial'!DN46)</f>
        <v>0</v>
      </c>
      <c r="W46" s="32">
        <f ca="1">IFERROR(IF(AND($A46=VLOOKUP($A46&amp;"."&amp;$C46,UncollectibleLookup,2,FALSE),$C46=VLOOKUP($A46&amp;"."&amp;$C46,UncollectibleLookup,4,FALSE)),0,'Corrected With Uncollectible'!DO46-'Module C Initial'!DO46),'Corrected With Uncollectible'!DO46-'Module C Initial'!DO46)</f>
        <v>0</v>
      </c>
      <c r="X46" s="32">
        <f ca="1">IFERROR(IF(AND($A46=VLOOKUP($A46&amp;"."&amp;$C46,UncollectibleLookup,2,FALSE),$C46=VLOOKUP($A46&amp;"."&amp;$C46,UncollectibleLookup,4,FALSE)),0,'Corrected With Uncollectible'!DP46-'Module C Initial'!DP46),'Corrected With Uncollectible'!DP46-'Module C Initial'!DP46)</f>
        <v>0</v>
      </c>
      <c r="Y46" s="32">
        <f ca="1">IFERROR(IF(AND($A46=VLOOKUP($A46&amp;"."&amp;$C46,UncollectibleLookup,2,FALSE),$C46=VLOOKUP($A46&amp;"."&amp;$C46,UncollectibleLookup,4,FALSE)),0,'Corrected With Uncollectible'!DQ46-'Module C Initial'!DQ46),'Corrected With Uncollectible'!DQ46-'Module C Initial'!DQ46)</f>
        <v>0</v>
      </c>
      <c r="Z46" s="32">
        <f ca="1">IFERROR(IF(AND($A46=VLOOKUP($A46&amp;"."&amp;$C46,UncollectibleLookup,2,FALSE),$C46=VLOOKUP($A46&amp;"."&amp;$C46,UncollectibleLookup,4,FALSE)),0,'Corrected With Uncollectible'!DR46-'Module C Initial'!DR46),'Corrected With Uncollectible'!DR46-'Module C Initial'!DR46)</f>
        <v>0</v>
      </c>
      <c r="AA46" s="32">
        <f ca="1">IFERROR(IF(AND($A46=VLOOKUP($A46&amp;"."&amp;$C46,UncollectibleLookup,2,FALSE),$C46=VLOOKUP($A46&amp;"."&amp;$C46,UncollectibleLookup,4,FALSE)),0,'Corrected With Uncollectible'!DS46-'Module C Initial'!DS46),'Corrected With Uncollectible'!DS46-'Module C Initial'!DS46)</f>
        <v>0</v>
      </c>
      <c r="AB46" s="32">
        <f ca="1">IFERROR(IF(AND($A46=VLOOKUP($A46&amp;"."&amp;$C46,UncollectibleLookup,2,FALSE),$C46=VLOOKUP($A46&amp;"."&amp;$C46,UncollectibleLookup,4,FALSE)),0,'Corrected With Uncollectible'!DT46-'Module C Initial'!DT46),'Corrected With Uncollectible'!DT46-'Module C Initial'!DT46)</f>
        <v>0</v>
      </c>
      <c r="AC46" s="31">
        <f ca="1">IFERROR(IF(AND($A46=VLOOKUP($A46&amp;"."&amp;$C46,UncollectibleLookup,2,FALSE),$C46=VLOOKUP($A46&amp;"."&amp;$C46,UncollectibleLookup,4,FALSE)),0,'Corrected With Uncollectible'!DU46-'Module C Initial'!DU46),'Corrected With Uncollectible'!DU46-'Module C Initial'!DU46)</f>
        <v>0</v>
      </c>
      <c r="AD46" s="31">
        <f ca="1">IFERROR(IF(AND($A46=VLOOKUP($A46&amp;"."&amp;$C46,UncollectibleLookup,2,FALSE),$C46=VLOOKUP($A46&amp;"."&amp;$C46,UncollectibleLookup,4,FALSE)),0,'Corrected With Uncollectible'!DV46-'Module C Initial'!DV46),'Corrected With Uncollectible'!DV46-'Module C Initial'!DV46)</f>
        <v>0</v>
      </c>
      <c r="AE46" s="31">
        <f ca="1">IFERROR(IF(AND($A46=VLOOKUP($A46&amp;"."&amp;$C46,UncollectibleLookup,2,FALSE),$C46=VLOOKUP($A46&amp;"."&amp;$C46,UncollectibleLookup,4,FALSE)),0,'Corrected With Uncollectible'!DW46-'Module C Initial'!DW46),'Corrected With Uncollectible'!DW46-'Module C Initial'!DW46)</f>
        <v>0</v>
      </c>
      <c r="AF46" s="31">
        <f ca="1">IFERROR(IF(AND($A46=VLOOKUP($A46&amp;"."&amp;$C46,UncollectibleLookup,2,FALSE),$C46=VLOOKUP($A46&amp;"."&amp;$C46,UncollectibleLookup,4,FALSE)),0,'Corrected With Uncollectible'!DX46-'Module C Initial'!DX46),'Corrected With Uncollectible'!DX46-'Module C Initial'!DX46)</f>
        <v>0</v>
      </c>
      <c r="AG46" s="31">
        <f ca="1">IFERROR(IF(AND($A46=VLOOKUP($A46&amp;"."&amp;$C46,UncollectibleLookup,2,FALSE),$C46=VLOOKUP($A46&amp;"."&amp;$C46,UncollectibleLookup,4,FALSE)),0,'Corrected With Uncollectible'!DY46-'Module C Initial'!DY46),'Corrected With Uncollectible'!DY46-'Module C Initial'!DY46)</f>
        <v>0</v>
      </c>
      <c r="AH46" s="31">
        <f ca="1">IFERROR(IF(AND($A46=VLOOKUP($A46&amp;"."&amp;$C46,UncollectibleLookup,2,FALSE),$C46=VLOOKUP($A46&amp;"."&amp;$C46,UncollectibleLookup,4,FALSE)),0,'Corrected With Uncollectible'!DZ46-'Module C Initial'!DZ46),'Corrected With Uncollectible'!DZ46-'Module C Initial'!DZ46)</f>
        <v>0</v>
      </c>
      <c r="AI46" s="31">
        <f ca="1">IFERROR(IF(AND($A46=VLOOKUP($A46&amp;"."&amp;$C46,UncollectibleLookup,2,FALSE),$C46=VLOOKUP($A46&amp;"."&amp;$C46,UncollectibleLookup,4,FALSE)),0,'Corrected With Uncollectible'!EA46-'Module C Initial'!EA46),'Corrected With Uncollectible'!EA46-'Module C Initial'!EA46)</f>
        <v>0</v>
      </c>
      <c r="AJ46" s="31">
        <f ca="1">IFERROR(IF(AND($A46=VLOOKUP($A46&amp;"."&amp;$C46,UncollectibleLookup,2,FALSE),$C46=VLOOKUP($A46&amp;"."&amp;$C46,UncollectibleLookup,4,FALSE)),0,'Corrected With Uncollectible'!EB46-'Module C Initial'!EB46),'Corrected With Uncollectible'!EB46-'Module C Initial'!EB46)</f>
        <v>0</v>
      </c>
      <c r="AK46" s="31">
        <f ca="1">IFERROR(IF(AND($A46=VLOOKUP($A46&amp;"."&amp;$C46,UncollectibleLookup,2,FALSE),$C46=VLOOKUP($A46&amp;"."&amp;$C46,UncollectibleLookup,4,FALSE)),0,'Corrected With Uncollectible'!EC46-'Module C Initial'!EC46),'Corrected With Uncollectible'!EC46-'Module C Initial'!EC46)</f>
        <v>0</v>
      </c>
      <c r="AL46" s="31">
        <f ca="1">IFERROR(IF(AND($A46=VLOOKUP($A46&amp;"."&amp;$C46,UncollectibleLookup,2,FALSE),$C46=VLOOKUP($A46&amp;"."&amp;$C46,UncollectibleLookup,4,FALSE)),0,'Corrected With Uncollectible'!ED46-'Module C Initial'!ED46),'Corrected With Uncollectible'!ED46-'Module C Initial'!ED46)</f>
        <v>0</v>
      </c>
      <c r="AM46" s="31">
        <f ca="1">IFERROR(IF(AND($A46=VLOOKUP($A46&amp;"."&amp;$C46,UncollectibleLookup,2,FALSE),$C46=VLOOKUP($A46&amp;"."&amp;$C46,UncollectibleLookup,4,FALSE)),0,'Corrected With Uncollectible'!EE46-'Module C Initial'!EE46),'Corrected With Uncollectible'!EE46-'Module C Initial'!EE46)</f>
        <v>0</v>
      </c>
      <c r="AN46" s="31">
        <f ca="1">IFERROR(IF(AND($A46=VLOOKUP($A46&amp;"."&amp;$C46,UncollectibleLookup,2,FALSE),$C46=VLOOKUP($A46&amp;"."&amp;$C46,UncollectibleLookup,4,FALSE)),0,'Corrected With Uncollectible'!EF46-'Module C Initial'!EF46),'Corrected With Uncollectible'!EF46-'Module C Initial'!EF46)</f>
        <v>0</v>
      </c>
      <c r="AO46" s="32">
        <f t="shared" ca="1" si="10"/>
        <v>0</v>
      </c>
      <c r="AP46" s="32">
        <f t="shared" ca="1" si="10"/>
        <v>0</v>
      </c>
      <c r="AQ46" s="32">
        <f t="shared" ca="1" si="10"/>
        <v>0</v>
      </c>
      <c r="AR46" s="32">
        <f t="shared" ca="1" si="10"/>
        <v>0</v>
      </c>
      <c r="AS46" s="32">
        <f t="shared" ca="1" si="10"/>
        <v>0</v>
      </c>
      <c r="AT46" s="32">
        <f t="shared" ca="1" si="10"/>
        <v>0</v>
      </c>
      <c r="AU46" s="32">
        <f t="shared" ca="1" si="10"/>
        <v>0</v>
      </c>
      <c r="AV46" s="32">
        <f t="shared" ca="1" si="10"/>
        <v>0</v>
      </c>
      <c r="AW46" s="32">
        <f t="shared" ca="1" si="10"/>
        <v>0</v>
      </c>
      <c r="AX46" s="32">
        <f t="shared" ca="1" si="10"/>
        <v>0</v>
      </c>
      <c r="AY46" s="32">
        <f t="shared" ca="1" si="10"/>
        <v>0</v>
      </c>
      <c r="AZ46" s="32">
        <f t="shared" ca="1" si="10"/>
        <v>0</v>
      </c>
      <c r="BA46" s="55">
        <f t="shared" ca="1" si="11"/>
        <v>0</v>
      </c>
      <c r="BB46" s="55">
        <f t="shared" ca="1" si="11"/>
        <v>0</v>
      </c>
      <c r="BC46" s="55">
        <f t="shared" ca="1" si="11"/>
        <v>0</v>
      </c>
      <c r="BD46" s="55">
        <f t="shared" ca="1" si="11"/>
        <v>0</v>
      </c>
      <c r="BE46" s="55">
        <f t="shared" ca="1" si="11"/>
        <v>0</v>
      </c>
      <c r="BF46" s="55">
        <f t="shared" ca="1" si="11"/>
        <v>0</v>
      </c>
      <c r="BG46" s="55">
        <f t="shared" ca="1" si="11"/>
        <v>0</v>
      </c>
      <c r="BH46" s="55">
        <f t="shared" ca="1" si="11"/>
        <v>0</v>
      </c>
      <c r="BI46" s="55">
        <f t="shared" ca="1" si="11"/>
        <v>0</v>
      </c>
      <c r="BJ46" s="55">
        <f t="shared" ca="1" si="11"/>
        <v>0</v>
      </c>
      <c r="BK46" s="55">
        <f t="shared" ca="1" si="11"/>
        <v>0</v>
      </c>
      <c r="BL46" s="55">
        <f t="shared" ca="1" si="11"/>
        <v>0</v>
      </c>
      <c r="BM46" s="32">
        <f t="shared" ca="1" si="12"/>
        <v>0</v>
      </c>
      <c r="BN46" s="32">
        <f t="shared" ca="1" si="12"/>
        <v>0</v>
      </c>
      <c r="BO46" s="32">
        <f t="shared" ca="1" si="12"/>
        <v>0</v>
      </c>
      <c r="BP46" s="32">
        <f t="shared" ca="1" si="12"/>
        <v>0</v>
      </c>
      <c r="BQ46" s="32">
        <f t="shared" ca="1" si="12"/>
        <v>0</v>
      </c>
      <c r="BR46" s="32">
        <f t="shared" ca="1" si="12"/>
        <v>0</v>
      </c>
      <c r="BS46" s="32">
        <f t="shared" ca="1" si="12"/>
        <v>0</v>
      </c>
      <c r="BT46" s="32">
        <f t="shared" ca="1" si="12"/>
        <v>0</v>
      </c>
      <c r="BU46" s="32">
        <f t="shared" ca="1" si="12"/>
        <v>0</v>
      </c>
      <c r="BV46" s="32">
        <f t="shared" ca="1" si="12"/>
        <v>0</v>
      </c>
      <c r="BW46" s="32">
        <f t="shared" ca="1" si="12"/>
        <v>0</v>
      </c>
      <c r="BX46" s="32">
        <f t="shared" ca="1" si="12"/>
        <v>0</v>
      </c>
    </row>
    <row r="47" spans="1:76">
      <c r="A47" t="s">
        <v>430</v>
      </c>
      <c r="B47" s="1" t="s">
        <v>32</v>
      </c>
      <c r="C47" t="str">
        <f t="shared" ca="1" si="2"/>
        <v>DRW1</v>
      </c>
      <c r="D47" t="str">
        <f t="shared" ca="1" si="3"/>
        <v>Drywood #1</v>
      </c>
      <c r="E47" s="31">
        <f ca="1">IFERROR(IF(AND($A47=VLOOKUP($A47&amp;"."&amp;$C47,UncollectibleLookup,2,FALSE),$C47=VLOOKUP($A47&amp;"."&amp;$C47,UncollectibleLookup,4,FALSE)),0,'Corrected With Uncollectible'!CW47-'Module C Initial'!CW47),'Corrected With Uncollectible'!CW47-'Module C Initial'!CW47)</f>
        <v>0</v>
      </c>
      <c r="F47" s="31">
        <f ca="1">IFERROR(IF(AND($A47=VLOOKUP($A47&amp;"."&amp;$C47,UncollectibleLookup,2,FALSE),$C47=VLOOKUP($A47&amp;"."&amp;$C47,UncollectibleLookup,4,FALSE)),0,'Corrected With Uncollectible'!CX47-'Module C Initial'!CX47),'Corrected With Uncollectible'!CX47-'Module C Initial'!CX47)</f>
        <v>0</v>
      </c>
      <c r="G47" s="31">
        <f ca="1">IFERROR(IF(AND($A47=VLOOKUP($A47&amp;"."&amp;$C47,UncollectibleLookup,2,FALSE),$C47=VLOOKUP($A47&amp;"."&amp;$C47,UncollectibleLookup,4,FALSE)),0,'Corrected With Uncollectible'!CY47-'Module C Initial'!CY47),'Corrected With Uncollectible'!CY47-'Module C Initial'!CY47)</f>
        <v>0</v>
      </c>
      <c r="H47" s="31">
        <f ca="1">IFERROR(IF(AND($A47=VLOOKUP($A47&amp;"."&amp;$C47,UncollectibleLookup,2,FALSE),$C47=VLOOKUP($A47&amp;"."&amp;$C47,UncollectibleLookup,4,FALSE)),0,'Corrected With Uncollectible'!CZ47-'Module C Initial'!CZ47),'Corrected With Uncollectible'!CZ47-'Module C Initial'!CZ47)</f>
        <v>0</v>
      </c>
      <c r="I47" s="31">
        <f ca="1">IFERROR(IF(AND($A47=VLOOKUP($A47&amp;"."&amp;$C47,UncollectibleLookup,2,FALSE),$C47=VLOOKUP($A47&amp;"."&amp;$C47,UncollectibleLookup,4,FALSE)),0,'Corrected With Uncollectible'!DA47-'Module C Initial'!DA47),'Corrected With Uncollectible'!DA47-'Module C Initial'!DA47)</f>
        <v>0</v>
      </c>
      <c r="J47" s="31">
        <f ca="1">IFERROR(IF(AND($A47=VLOOKUP($A47&amp;"."&amp;$C47,UncollectibleLookup,2,FALSE),$C47=VLOOKUP($A47&amp;"."&amp;$C47,UncollectibleLookup,4,FALSE)),0,'Corrected With Uncollectible'!DB47-'Module C Initial'!DB47),'Corrected With Uncollectible'!DB47-'Module C Initial'!DB47)</f>
        <v>0</v>
      </c>
      <c r="K47" s="31">
        <f ca="1">IFERROR(IF(AND($A47=VLOOKUP($A47&amp;"."&amp;$C47,UncollectibleLookup,2,FALSE),$C47=VLOOKUP($A47&amp;"."&amp;$C47,UncollectibleLookup,4,FALSE)),0,'Corrected With Uncollectible'!DC47-'Module C Initial'!DC47),'Corrected With Uncollectible'!DC47-'Module C Initial'!DC47)</f>
        <v>0</v>
      </c>
      <c r="L47" s="31">
        <f ca="1">IFERROR(IF(AND($A47=VLOOKUP($A47&amp;"."&amp;$C47,UncollectibleLookup,2,FALSE),$C47=VLOOKUP($A47&amp;"."&amp;$C47,UncollectibleLookup,4,FALSE)),0,'Corrected With Uncollectible'!DD47-'Module C Initial'!DD47),'Corrected With Uncollectible'!DD47-'Module C Initial'!DD47)</f>
        <v>0</v>
      </c>
      <c r="M47" s="31">
        <f ca="1">IFERROR(IF(AND($A47=VLOOKUP($A47&amp;"."&amp;$C47,UncollectibleLookup,2,FALSE),$C47=VLOOKUP($A47&amp;"."&amp;$C47,UncollectibleLookup,4,FALSE)),0,'Corrected With Uncollectible'!DE47-'Module C Initial'!DE47),'Corrected With Uncollectible'!DE47-'Module C Initial'!DE47)</f>
        <v>0</v>
      </c>
      <c r="N47" s="31">
        <f ca="1">IFERROR(IF(AND($A47=VLOOKUP($A47&amp;"."&amp;$C47,UncollectibleLookup,2,FALSE),$C47=VLOOKUP($A47&amp;"."&amp;$C47,UncollectibleLookup,4,FALSE)),0,'Corrected With Uncollectible'!DF47-'Module C Initial'!DF47),'Corrected With Uncollectible'!DF47-'Module C Initial'!DF47)</f>
        <v>9.3699999999999974</v>
      </c>
      <c r="O47" s="31">
        <f ca="1">IFERROR(IF(AND($A47=VLOOKUP($A47&amp;"."&amp;$C47,UncollectibleLookup,2,FALSE),$C47=VLOOKUP($A47&amp;"."&amp;$C47,UncollectibleLookup,4,FALSE)),0,'Corrected With Uncollectible'!DG47-'Module C Initial'!DG47),'Corrected With Uncollectible'!DG47-'Module C Initial'!DG47)</f>
        <v>129.18999999999994</v>
      </c>
      <c r="P47" s="31">
        <f ca="1">IFERROR(IF(AND($A47=VLOOKUP($A47&amp;"."&amp;$C47,UncollectibleLookup,2,FALSE),$C47=VLOOKUP($A47&amp;"."&amp;$C47,UncollectibleLookup,4,FALSE)),0,'Corrected With Uncollectible'!DH47-'Module C Initial'!DH47),'Corrected With Uncollectible'!DH47-'Module C Initial'!DH47)</f>
        <v>299.66000000000031</v>
      </c>
      <c r="Q47" s="32">
        <f ca="1">IFERROR(IF(AND($A47=VLOOKUP($A47&amp;"."&amp;$C47,UncollectibleLookup,2,FALSE),$C47=VLOOKUP($A47&amp;"."&amp;$C47,UncollectibleLookup,4,FALSE)),0,'Corrected With Uncollectible'!DI47-'Module C Initial'!DI47),'Corrected With Uncollectible'!DI47-'Module C Initial'!DI47)</f>
        <v>0</v>
      </c>
      <c r="R47" s="32">
        <f ca="1">IFERROR(IF(AND($A47=VLOOKUP($A47&amp;"."&amp;$C47,UncollectibleLookup,2,FALSE),$C47=VLOOKUP($A47&amp;"."&amp;$C47,UncollectibleLookup,4,FALSE)),0,'Corrected With Uncollectible'!DJ47-'Module C Initial'!DJ47),'Corrected With Uncollectible'!DJ47-'Module C Initial'!DJ47)</f>
        <v>0</v>
      </c>
      <c r="S47" s="32">
        <f ca="1">IFERROR(IF(AND($A47=VLOOKUP($A47&amp;"."&amp;$C47,UncollectibleLookup,2,FALSE),$C47=VLOOKUP($A47&amp;"."&amp;$C47,UncollectibleLookup,4,FALSE)),0,'Corrected With Uncollectible'!DK47-'Module C Initial'!DK47),'Corrected With Uncollectible'!DK47-'Module C Initial'!DK47)</f>
        <v>0</v>
      </c>
      <c r="T47" s="32">
        <f ca="1">IFERROR(IF(AND($A47=VLOOKUP($A47&amp;"."&amp;$C47,UncollectibleLookup,2,FALSE),$C47=VLOOKUP($A47&amp;"."&amp;$C47,UncollectibleLookup,4,FALSE)),0,'Corrected With Uncollectible'!DL47-'Module C Initial'!DL47),'Corrected With Uncollectible'!DL47-'Module C Initial'!DL47)</f>
        <v>0</v>
      </c>
      <c r="U47" s="32">
        <f ca="1">IFERROR(IF(AND($A47=VLOOKUP($A47&amp;"."&amp;$C47,UncollectibleLookup,2,FALSE),$C47=VLOOKUP($A47&amp;"."&amp;$C47,UncollectibleLookup,4,FALSE)),0,'Corrected With Uncollectible'!DM47-'Module C Initial'!DM47),'Corrected With Uncollectible'!DM47-'Module C Initial'!DM47)</f>
        <v>0</v>
      </c>
      <c r="V47" s="32">
        <f ca="1">IFERROR(IF(AND($A47=VLOOKUP($A47&amp;"."&amp;$C47,UncollectibleLookup,2,FALSE),$C47=VLOOKUP($A47&amp;"."&amp;$C47,UncollectibleLookup,4,FALSE)),0,'Corrected With Uncollectible'!DN47-'Module C Initial'!DN47),'Corrected With Uncollectible'!DN47-'Module C Initial'!DN47)</f>
        <v>0</v>
      </c>
      <c r="W47" s="32">
        <f ca="1">IFERROR(IF(AND($A47=VLOOKUP($A47&amp;"."&amp;$C47,UncollectibleLookup,2,FALSE),$C47=VLOOKUP($A47&amp;"."&amp;$C47,UncollectibleLookup,4,FALSE)),0,'Corrected With Uncollectible'!DO47-'Module C Initial'!DO47),'Corrected With Uncollectible'!DO47-'Module C Initial'!DO47)</f>
        <v>0</v>
      </c>
      <c r="X47" s="32">
        <f ca="1">IFERROR(IF(AND($A47=VLOOKUP($A47&amp;"."&amp;$C47,UncollectibleLookup,2,FALSE),$C47=VLOOKUP($A47&amp;"."&amp;$C47,UncollectibleLookup,4,FALSE)),0,'Corrected With Uncollectible'!DP47-'Module C Initial'!DP47),'Corrected With Uncollectible'!DP47-'Module C Initial'!DP47)</f>
        <v>0</v>
      </c>
      <c r="Y47" s="32">
        <f ca="1">IFERROR(IF(AND($A47=VLOOKUP($A47&amp;"."&amp;$C47,UncollectibleLookup,2,FALSE),$C47=VLOOKUP($A47&amp;"."&amp;$C47,UncollectibleLookup,4,FALSE)),0,'Corrected With Uncollectible'!DQ47-'Module C Initial'!DQ47),'Corrected With Uncollectible'!DQ47-'Module C Initial'!DQ47)</f>
        <v>0</v>
      </c>
      <c r="Z47" s="32">
        <f ca="1">IFERROR(IF(AND($A47=VLOOKUP($A47&amp;"."&amp;$C47,UncollectibleLookup,2,FALSE),$C47=VLOOKUP($A47&amp;"."&amp;$C47,UncollectibleLookup,4,FALSE)),0,'Corrected With Uncollectible'!DR47-'Module C Initial'!DR47),'Corrected With Uncollectible'!DR47-'Module C Initial'!DR47)</f>
        <v>0.47</v>
      </c>
      <c r="AA47" s="32">
        <f ca="1">IFERROR(IF(AND($A47=VLOOKUP($A47&amp;"."&amp;$C47,UncollectibleLookup,2,FALSE),$C47=VLOOKUP($A47&amp;"."&amp;$C47,UncollectibleLookup,4,FALSE)),0,'Corrected With Uncollectible'!DS47-'Module C Initial'!DS47),'Corrected With Uncollectible'!DS47-'Module C Initial'!DS47)</f>
        <v>6.4599999999999973</v>
      </c>
      <c r="AB47" s="32">
        <f ca="1">IFERROR(IF(AND($A47=VLOOKUP($A47&amp;"."&amp;$C47,UncollectibleLookup,2,FALSE),$C47=VLOOKUP($A47&amp;"."&amp;$C47,UncollectibleLookup,4,FALSE)),0,'Corrected With Uncollectible'!DT47-'Module C Initial'!DT47),'Corrected With Uncollectible'!DT47-'Module C Initial'!DT47)</f>
        <v>14.979999999999997</v>
      </c>
      <c r="AC47" s="31">
        <f ca="1">IFERROR(IF(AND($A47=VLOOKUP($A47&amp;"."&amp;$C47,UncollectibleLookup,2,FALSE),$C47=VLOOKUP($A47&amp;"."&amp;$C47,UncollectibleLookup,4,FALSE)),0,'Corrected With Uncollectible'!DU47-'Module C Initial'!DU47),'Corrected With Uncollectible'!DU47-'Module C Initial'!DU47)</f>
        <v>0</v>
      </c>
      <c r="AD47" s="31">
        <f ca="1">IFERROR(IF(AND($A47=VLOOKUP($A47&amp;"."&amp;$C47,UncollectibleLookup,2,FALSE),$C47=VLOOKUP($A47&amp;"."&amp;$C47,UncollectibleLookup,4,FALSE)),0,'Corrected With Uncollectible'!DV47-'Module C Initial'!DV47),'Corrected With Uncollectible'!DV47-'Module C Initial'!DV47)</f>
        <v>0</v>
      </c>
      <c r="AE47" s="31">
        <f ca="1">IFERROR(IF(AND($A47=VLOOKUP($A47&amp;"."&amp;$C47,UncollectibleLookup,2,FALSE),$C47=VLOOKUP($A47&amp;"."&amp;$C47,UncollectibleLookup,4,FALSE)),0,'Corrected With Uncollectible'!DW47-'Module C Initial'!DW47),'Corrected With Uncollectible'!DW47-'Module C Initial'!DW47)</f>
        <v>0</v>
      </c>
      <c r="AF47" s="31">
        <f ca="1">IFERROR(IF(AND($A47=VLOOKUP($A47&amp;"."&amp;$C47,UncollectibleLookup,2,FALSE),$C47=VLOOKUP($A47&amp;"."&amp;$C47,UncollectibleLookup,4,FALSE)),0,'Corrected With Uncollectible'!DX47-'Module C Initial'!DX47),'Corrected With Uncollectible'!DX47-'Module C Initial'!DX47)</f>
        <v>0</v>
      </c>
      <c r="AG47" s="31">
        <f ca="1">IFERROR(IF(AND($A47=VLOOKUP($A47&amp;"."&amp;$C47,UncollectibleLookup,2,FALSE),$C47=VLOOKUP($A47&amp;"."&amp;$C47,UncollectibleLookup,4,FALSE)),0,'Corrected With Uncollectible'!DY47-'Module C Initial'!DY47),'Corrected With Uncollectible'!DY47-'Module C Initial'!DY47)</f>
        <v>0</v>
      </c>
      <c r="AH47" s="31">
        <f ca="1">IFERROR(IF(AND($A47=VLOOKUP($A47&amp;"."&amp;$C47,UncollectibleLookup,2,FALSE),$C47=VLOOKUP($A47&amp;"."&amp;$C47,UncollectibleLookup,4,FALSE)),0,'Corrected With Uncollectible'!DZ47-'Module C Initial'!DZ47),'Corrected With Uncollectible'!DZ47-'Module C Initial'!DZ47)</f>
        <v>0</v>
      </c>
      <c r="AI47" s="31">
        <f ca="1">IFERROR(IF(AND($A47=VLOOKUP($A47&amp;"."&amp;$C47,UncollectibleLookup,2,FALSE),$C47=VLOOKUP($A47&amp;"."&amp;$C47,UncollectibleLookup,4,FALSE)),0,'Corrected With Uncollectible'!EA47-'Module C Initial'!EA47),'Corrected With Uncollectible'!EA47-'Module C Initial'!EA47)</f>
        <v>0</v>
      </c>
      <c r="AJ47" s="31">
        <f ca="1">IFERROR(IF(AND($A47=VLOOKUP($A47&amp;"."&amp;$C47,UncollectibleLookup,2,FALSE),$C47=VLOOKUP($A47&amp;"."&amp;$C47,UncollectibleLookup,4,FALSE)),0,'Corrected With Uncollectible'!EB47-'Module C Initial'!EB47),'Corrected With Uncollectible'!EB47-'Module C Initial'!EB47)</f>
        <v>0</v>
      </c>
      <c r="AK47" s="31">
        <f ca="1">IFERROR(IF(AND($A47=VLOOKUP($A47&amp;"."&amp;$C47,UncollectibleLookup,2,FALSE),$C47=VLOOKUP($A47&amp;"."&amp;$C47,UncollectibleLookup,4,FALSE)),0,'Corrected With Uncollectible'!EC47-'Module C Initial'!EC47),'Corrected With Uncollectible'!EC47-'Module C Initial'!EC47)</f>
        <v>0</v>
      </c>
      <c r="AL47" s="31">
        <f ca="1">IFERROR(IF(AND($A47=VLOOKUP($A47&amp;"."&amp;$C47,UncollectibleLookup,2,FALSE),$C47=VLOOKUP($A47&amp;"."&amp;$C47,UncollectibleLookup,4,FALSE)),0,'Corrected With Uncollectible'!ED47-'Module C Initial'!ED47),'Corrected With Uncollectible'!ED47-'Module C Initial'!ED47)</f>
        <v>3.6099999999999994</v>
      </c>
      <c r="AM47" s="31">
        <f ca="1">IFERROR(IF(AND($A47=VLOOKUP($A47&amp;"."&amp;$C47,UncollectibleLookup,2,FALSE),$C47=VLOOKUP($A47&amp;"."&amp;$C47,UncollectibleLookup,4,FALSE)),0,'Corrected With Uncollectible'!EE47-'Module C Initial'!EE47),'Corrected With Uncollectible'!EE47-'Module C Initial'!EE47)</f>
        <v>49.02000000000001</v>
      </c>
      <c r="AN47" s="31">
        <f ca="1">IFERROR(IF(AND($A47=VLOOKUP($A47&amp;"."&amp;$C47,UncollectibleLookup,2,FALSE),$C47=VLOOKUP($A47&amp;"."&amp;$C47,UncollectibleLookup,4,FALSE)),0,'Corrected With Uncollectible'!EF47-'Module C Initial'!EF47),'Corrected With Uncollectible'!EF47-'Module C Initial'!EF47)</f>
        <v>112.17000000000002</v>
      </c>
      <c r="AO47" s="32">
        <f t="shared" ca="1" si="10"/>
        <v>0</v>
      </c>
      <c r="AP47" s="32">
        <f t="shared" ca="1" si="10"/>
        <v>0</v>
      </c>
      <c r="AQ47" s="32">
        <f t="shared" ca="1" si="10"/>
        <v>0</v>
      </c>
      <c r="AR47" s="32">
        <f t="shared" ca="1" si="10"/>
        <v>0</v>
      </c>
      <c r="AS47" s="32">
        <f t="shared" ca="1" si="10"/>
        <v>0</v>
      </c>
      <c r="AT47" s="32">
        <f t="shared" ca="1" si="10"/>
        <v>0</v>
      </c>
      <c r="AU47" s="32">
        <f t="shared" ca="1" si="10"/>
        <v>0</v>
      </c>
      <c r="AV47" s="32">
        <f t="shared" ca="1" si="10"/>
        <v>0</v>
      </c>
      <c r="AW47" s="32">
        <f t="shared" ca="1" si="10"/>
        <v>0</v>
      </c>
      <c r="AX47" s="32">
        <f t="shared" ca="1" si="10"/>
        <v>13.449999999999998</v>
      </c>
      <c r="AY47" s="32">
        <f t="shared" ca="1" si="10"/>
        <v>184.66999999999996</v>
      </c>
      <c r="AZ47" s="32">
        <f t="shared" ca="1" si="10"/>
        <v>426.81000000000034</v>
      </c>
      <c r="BA47" s="55">
        <f t="shared" ca="1" si="11"/>
        <v>0</v>
      </c>
      <c r="BB47" s="55">
        <f t="shared" ca="1" si="11"/>
        <v>0</v>
      </c>
      <c r="BC47" s="55">
        <f t="shared" ca="1" si="11"/>
        <v>0</v>
      </c>
      <c r="BD47" s="55">
        <f t="shared" ca="1" si="11"/>
        <v>0</v>
      </c>
      <c r="BE47" s="55">
        <f t="shared" ca="1" si="11"/>
        <v>0</v>
      </c>
      <c r="BF47" s="55">
        <f t="shared" ca="1" si="11"/>
        <v>0</v>
      </c>
      <c r="BG47" s="55">
        <f t="shared" ca="1" si="11"/>
        <v>0</v>
      </c>
      <c r="BH47" s="55">
        <f t="shared" ca="1" si="11"/>
        <v>0</v>
      </c>
      <c r="BI47" s="55">
        <f t="shared" ca="1" si="11"/>
        <v>0</v>
      </c>
      <c r="BJ47" s="55">
        <f t="shared" ca="1" si="11"/>
        <v>0.11</v>
      </c>
      <c r="BK47" s="55">
        <f t="shared" ca="1" si="11"/>
        <v>1.51</v>
      </c>
      <c r="BL47" s="55">
        <f t="shared" ca="1" si="11"/>
        <v>3.51</v>
      </c>
      <c r="BM47" s="32">
        <f t="shared" ca="1" si="12"/>
        <v>0</v>
      </c>
      <c r="BN47" s="32">
        <f t="shared" ca="1" si="12"/>
        <v>0</v>
      </c>
      <c r="BO47" s="32">
        <f t="shared" ca="1" si="12"/>
        <v>0</v>
      </c>
      <c r="BP47" s="32">
        <f t="shared" ca="1" si="12"/>
        <v>0</v>
      </c>
      <c r="BQ47" s="32">
        <f t="shared" ca="1" si="12"/>
        <v>0</v>
      </c>
      <c r="BR47" s="32">
        <f t="shared" ca="1" si="12"/>
        <v>0</v>
      </c>
      <c r="BS47" s="32">
        <f t="shared" ca="1" si="12"/>
        <v>0</v>
      </c>
      <c r="BT47" s="32">
        <f t="shared" ca="1" si="12"/>
        <v>0</v>
      </c>
      <c r="BU47" s="32">
        <f t="shared" ca="1" si="12"/>
        <v>0</v>
      </c>
      <c r="BV47" s="32">
        <f t="shared" ca="1" si="12"/>
        <v>13.559999999999997</v>
      </c>
      <c r="BW47" s="32">
        <f t="shared" ca="1" si="12"/>
        <v>186.17999999999995</v>
      </c>
      <c r="BX47" s="32">
        <f t="shared" ca="1" si="12"/>
        <v>430.32000000000033</v>
      </c>
    </row>
    <row r="48" spans="1:76">
      <c r="A48" t="s">
        <v>539</v>
      </c>
      <c r="B48" s="1" t="s">
        <v>32</v>
      </c>
      <c r="C48" t="str">
        <f t="shared" ca="1" si="2"/>
        <v>DRW1</v>
      </c>
      <c r="D48" t="str">
        <f t="shared" ca="1" si="3"/>
        <v>Drywood #1</v>
      </c>
      <c r="E48" s="31">
        <f ca="1">IFERROR(IF(AND($A48=VLOOKUP($A48&amp;"."&amp;$C48,UncollectibleLookup,2,FALSE),$C48=VLOOKUP($A48&amp;"."&amp;$C48,UncollectibleLookup,4,FALSE)),0,'Corrected With Uncollectible'!CW48-'Module C Initial'!CW48),'Corrected With Uncollectible'!CW48-'Module C Initial'!CW48)</f>
        <v>0</v>
      </c>
      <c r="F48" s="31">
        <f ca="1">IFERROR(IF(AND($A48=VLOOKUP($A48&amp;"."&amp;$C48,UncollectibleLookup,2,FALSE),$C48=VLOOKUP($A48&amp;"."&amp;$C48,UncollectibleLookup,4,FALSE)),0,'Corrected With Uncollectible'!CX48-'Module C Initial'!CX48),'Corrected With Uncollectible'!CX48-'Module C Initial'!CX48)</f>
        <v>0</v>
      </c>
      <c r="G48" s="31">
        <f ca="1">IFERROR(IF(AND($A48=VLOOKUP($A48&amp;"."&amp;$C48,UncollectibleLookup,2,FALSE),$C48=VLOOKUP($A48&amp;"."&amp;$C48,UncollectibleLookup,4,FALSE)),0,'Corrected With Uncollectible'!CY48-'Module C Initial'!CY48),'Corrected With Uncollectible'!CY48-'Module C Initial'!CY48)</f>
        <v>0</v>
      </c>
      <c r="H48" s="31">
        <f ca="1">IFERROR(IF(AND($A48=VLOOKUP($A48&amp;"."&amp;$C48,UncollectibleLookup,2,FALSE),$C48=VLOOKUP($A48&amp;"."&amp;$C48,UncollectibleLookup,4,FALSE)),0,'Corrected With Uncollectible'!CZ48-'Module C Initial'!CZ48),'Corrected With Uncollectible'!CZ48-'Module C Initial'!CZ48)</f>
        <v>0</v>
      </c>
      <c r="I48" s="31">
        <f ca="1">IFERROR(IF(AND($A48=VLOOKUP($A48&amp;"."&amp;$C48,UncollectibleLookup,2,FALSE),$C48=VLOOKUP($A48&amp;"."&amp;$C48,UncollectibleLookup,4,FALSE)),0,'Corrected With Uncollectible'!DA48-'Module C Initial'!DA48),'Corrected With Uncollectible'!DA48-'Module C Initial'!DA48)</f>
        <v>0</v>
      </c>
      <c r="J48" s="31">
        <f ca="1">IFERROR(IF(AND($A48=VLOOKUP($A48&amp;"."&amp;$C48,UncollectibleLookup,2,FALSE),$C48=VLOOKUP($A48&amp;"."&amp;$C48,UncollectibleLookup,4,FALSE)),0,'Corrected With Uncollectible'!DB48-'Module C Initial'!DB48),'Corrected With Uncollectible'!DB48-'Module C Initial'!DB48)</f>
        <v>0</v>
      </c>
      <c r="K48" s="31">
        <f ca="1">IFERROR(IF(AND($A48=VLOOKUP($A48&amp;"."&amp;$C48,UncollectibleLookup,2,FALSE),$C48=VLOOKUP($A48&amp;"."&amp;$C48,UncollectibleLookup,4,FALSE)),0,'Corrected With Uncollectible'!DC48-'Module C Initial'!DC48),'Corrected With Uncollectible'!DC48-'Module C Initial'!DC48)</f>
        <v>0</v>
      </c>
      <c r="L48" s="31">
        <f ca="1">IFERROR(IF(AND($A48=VLOOKUP($A48&amp;"."&amp;$C48,UncollectibleLookup,2,FALSE),$C48=VLOOKUP($A48&amp;"."&amp;$C48,UncollectibleLookup,4,FALSE)),0,'Corrected With Uncollectible'!DD48-'Module C Initial'!DD48),'Corrected With Uncollectible'!DD48-'Module C Initial'!DD48)</f>
        <v>0</v>
      </c>
      <c r="M48" s="31">
        <f ca="1">IFERROR(IF(AND($A48=VLOOKUP($A48&amp;"."&amp;$C48,UncollectibleLookup,2,FALSE),$C48=VLOOKUP($A48&amp;"."&amp;$C48,UncollectibleLookup,4,FALSE)),0,'Corrected With Uncollectible'!DE48-'Module C Initial'!DE48),'Corrected With Uncollectible'!DE48-'Module C Initial'!DE48)</f>
        <v>0</v>
      </c>
      <c r="N48" s="31">
        <f ca="1">IFERROR(IF(AND($A48=VLOOKUP($A48&amp;"."&amp;$C48,UncollectibleLookup,2,FALSE),$C48=VLOOKUP($A48&amp;"."&amp;$C48,UncollectibleLookup,4,FALSE)),0,'Corrected With Uncollectible'!DF48-'Module C Initial'!DF48),'Corrected With Uncollectible'!DF48-'Module C Initial'!DF48)</f>
        <v>0</v>
      </c>
      <c r="O48" s="31">
        <f ca="1">IFERROR(IF(AND($A48=VLOOKUP($A48&amp;"."&amp;$C48,UncollectibleLookup,2,FALSE),$C48=VLOOKUP($A48&amp;"."&amp;$C48,UncollectibleLookup,4,FALSE)),0,'Corrected With Uncollectible'!DG48-'Module C Initial'!DG48),'Corrected With Uncollectible'!DG48-'Module C Initial'!DG48)</f>
        <v>0</v>
      </c>
      <c r="P48" s="31">
        <f ca="1">IFERROR(IF(AND($A48=VLOOKUP($A48&amp;"."&amp;$C48,UncollectibleLookup,2,FALSE),$C48=VLOOKUP($A48&amp;"."&amp;$C48,UncollectibleLookup,4,FALSE)),0,'Corrected With Uncollectible'!DH48-'Module C Initial'!DH48),'Corrected With Uncollectible'!DH48-'Module C Initial'!DH48)</f>
        <v>0</v>
      </c>
      <c r="Q48" s="32">
        <f ca="1">IFERROR(IF(AND($A48=VLOOKUP($A48&amp;"."&amp;$C48,UncollectibleLookup,2,FALSE),$C48=VLOOKUP($A48&amp;"."&amp;$C48,UncollectibleLookup,4,FALSE)),0,'Corrected With Uncollectible'!DI48-'Module C Initial'!DI48),'Corrected With Uncollectible'!DI48-'Module C Initial'!DI48)</f>
        <v>0</v>
      </c>
      <c r="R48" s="32">
        <f ca="1">IFERROR(IF(AND($A48=VLOOKUP($A48&amp;"."&amp;$C48,UncollectibleLookup,2,FALSE),$C48=VLOOKUP($A48&amp;"."&amp;$C48,UncollectibleLookup,4,FALSE)),0,'Corrected With Uncollectible'!DJ48-'Module C Initial'!DJ48),'Corrected With Uncollectible'!DJ48-'Module C Initial'!DJ48)</f>
        <v>0</v>
      </c>
      <c r="S48" s="32">
        <f ca="1">IFERROR(IF(AND($A48=VLOOKUP($A48&amp;"."&amp;$C48,UncollectibleLookup,2,FALSE),$C48=VLOOKUP($A48&amp;"."&amp;$C48,UncollectibleLookup,4,FALSE)),0,'Corrected With Uncollectible'!DK48-'Module C Initial'!DK48),'Corrected With Uncollectible'!DK48-'Module C Initial'!DK48)</f>
        <v>0</v>
      </c>
      <c r="T48" s="32">
        <f ca="1">IFERROR(IF(AND($A48=VLOOKUP($A48&amp;"."&amp;$C48,UncollectibleLookup,2,FALSE),$C48=VLOOKUP($A48&amp;"."&amp;$C48,UncollectibleLookup,4,FALSE)),0,'Corrected With Uncollectible'!DL48-'Module C Initial'!DL48),'Corrected With Uncollectible'!DL48-'Module C Initial'!DL48)</f>
        <v>0</v>
      </c>
      <c r="U48" s="32">
        <f ca="1">IFERROR(IF(AND($A48=VLOOKUP($A48&amp;"."&amp;$C48,UncollectibleLookup,2,FALSE),$C48=VLOOKUP($A48&amp;"."&amp;$C48,UncollectibleLookup,4,FALSE)),0,'Corrected With Uncollectible'!DM48-'Module C Initial'!DM48),'Corrected With Uncollectible'!DM48-'Module C Initial'!DM48)</f>
        <v>0</v>
      </c>
      <c r="V48" s="32">
        <f ca="1">IFERROR(IF(AND($A48=VLOOKUP($A48&amp;"."&amp;$C48,UncollectibleLookup,2,FALSE),$C48=VLOOKUP($A48&amp;"."&amp;$C48,UncollectibleLookup,4,FALSE)),0,'Corrected With Uncollectible'!DN48-'Module C Initial'!DN48),'Corrected With Uncollectible'!DN48-'Module C Initial'!DN48)</f>
        <v>0</v>
      </c>
      <c r="W48" s="32">
        <f ca="1">IFERROR(IF(AND($A48=VLOOKUP($A48&amp;"."&amp;$C48,UncollectibleLookup,2,FALSE),$C48=VLOOKUP($A48&amp;"."&amp;$C48,UncollectibleLookup,4,FALSE)),0,'Corrected With Uncollectible'!DO48-'Module C Initial'!DO48),'Corrected With Uncollectible'!DO48-'Module C Initial'!DO48)</f>
        <v>0</v>
      </c>
      <c r="X48" s="32">
        <f ca="1">IFERROR(IF(AND($A48=VLOOKUP($A48&amp;"."&amp;$C48,UncollectibleLookup,2,FALSE),$C48=VLOOKUP($A48&amp;"."&amp;$C48,UncollectibleLookup,4,FALSE)),0,'Corrected With Uncollectible'!DP48-'Module C Initial'!DP48),'Corrected With Uncollectible'!DP48-'Module C Initial'!DP48)</f>
        <v>0</v>
      </c>
      <c r="Y48" s="32">
        <f ca="1">IFERROR(IF(AND($A48=VLOOKUP($A48&amp;"."&amp;$C48,UncollectibleLookup,2,FALSE),$C48=VLOOKUP($A48&amp;"."&amp;$C48,UncollectibleLookup,4,FALSE)),0,'Corrected With Uncollectible'!DQ48-'Module C Initial'!DQ48),'Corrected With Uncollectible'!DQ48-'Module C Initial'!DQ48)</f>
        <v>0</v>
      </c>
      <c r="Z48" s="32">
        <f ca="1">IFERROR(IF(AND($A48=VLOOKUP($A48&amp;"."&amp;$C48,UncollectibleLookup,2,FALSE),$C48=VLOOKUP($A48&amp;"."&amp;$C48,UncollectibleLookup,4,FALSE)),0,'Corrected With Uncollectible'!DR48-'Module C Initial'!DR48),'Corrected With Uncollectible'!DR48-'Module C Initial'!DR48)</f>
        <v>0</v>
      </c>
      <c r="AA48" s="32">
        <f ca="1">IFERROR(IF(AND($A48=VLOOKUP($A48&amp;"."&amp;$C48,UncollectibleLookup,2,FALSE),$C48=VLOOKUP($A48&amp;"."&amp;$C48,UncollectibleLookup,4,FALSE)),0,'Corrected With Uncollectible'!DS48-'Module C Initial'!DS48),'Corrected With Uncollectible'!DS48-'Module C Initial'!DS48)</f>
        <v>0</v>
      </c>
      <c r="AB48" s="32">
        <f ca="1">IFERROR(IF(AND($A48=VLOOKUP($A48&amp;"."&amp;$C48,UncollectibleLookup,2,FALSE),$C48=VLOOKUP($A48&amp;"."&amp;$C48,UncollectibleLookup,4,FALSE)),0,'Corrected With Uncollectible'!DT48-'Module C Initial'!DT48),'Corrected With Uncollectible'!DT48-'Module C Initial'!DT48)</f>
        <v>0</v>
      </c>
      <c r="AC48" s="31">
        <f ca="1">IFERROR(IF(AND($A48=VLOOKUP($A48&amp;"."&amp;$C48,UncollectibleLookup,2,FALSE),$C48=VLOOKUP($A48&amp;"."&amp;$C48,UncollectibleLookup,4,FALSE)),0,'Corrected With Uncollectible'!DU48-'Module C Initial'!DU48),'Corrected With Uncollectible'!DU48-'Module C Initial'!DU48)</f>
        <v>0</v>
      </c>
      <c r="AD48" s="31">
        <f ca="1">IFERROR(IF(AND($A48=VLOOKUP($A48&amp;"."&amp;$C48,UncollectibleLookup,2,FALSE),$C48=VLOOKUP($A48&amp;"."&amp;$C48,UncollectibleLookup,4,FALSE)),0,'Corrected With Uncollectible'!DV48-'Module C Initial'!DV48),'Corrected With Uncollectible'!DV48-'Module C Initial'!DV48)</f>
        <v>0</v>
      </c>
      <c r="AE48" s="31">
        <f ca="1">IFERROR(IF(AND($A48=VLOOKUP($A48&amp;"."&amp;$C48,UncollectibleLookup,2,FALSE),$C48=VLOOKUP($A48&amp;"."&amp;$C48,UncollectibleLookup,4,FALSE)),0,'Corrected With Uncollectible'!DW48-'Module C Initial'!DW48),'Corrected With Uncollectible'!DW48-'Module C Initial'!DW48)</f>
        <v>0</v>
      </c>
      <c r="AF48" s="31">
        <f ca="1">IFERROR(IF(AND($A48=VLOOKUP($A48&amp;"."&amp;$C48,UncollectibleLookup,2,FALSE),$C48=VLOOKUP($A48&amp;"."&amp;$C48,UncollectibleLookup,4,FALSE)),0,'Corrected With Uncollectible'!DX48-'Module C Initial'!DX48),'Corrected With Uncollectible'!DX48-'Module C Initial'!DX48)</f>
        <v>0</v>
      </c>
      <c r="AG48" s="31">
        <f ca="1">IFERROR(IF(AND($A48=VLOOKUP($A48&amp;"."&amp;$C48,UncollectibleLookup,2,FALSE),$C48=VLOOKUP($A48&amp;"."&amp;$C48,UncollectibleLookup,4,FALSE)),0,'Corrected With Uncollectible'!DY48-'Module C Initial'!DY48),'Corrected With Uncollectible'!DY48-'Module C Initial'!DY48)</f>
        <v>0</v>
      </c>
      <c r="AH48" s="31">
        <f ca="1">IFERROR(IF(AND($A48=VLOOKUP($A48&amp;"."&amp;$C48,UncollectibleLookup,2,FALSE),$C48=VLOOKUP($A48&amp;"."&amp;$C48,UncollectibleLookup,4,FALSE)),0,'Corrected With Uncollectible'!DZ48-'Module C Initial'!DZ48),'Corrected With Uncollectible'!DZ48-'Module C Initial'!DZ48)</f>
        <v>0</v>
      </c>
      <c r="AI48" s="31">
        <f ca="1">IFERROR(IF(AND($A48=VLOOKUP($A48&amp;"."&amp;$C48,UncollectibleLookup,2,FALSE),$C48=VLOOKUP($A48&amp;"."&amp;$C48,UncollectibleLookup,4,FALSE)),0,'Corrected With Uncollectible'!EA48-'Module C Initial'!EA48),'Corrected With Uncollectible'!EA48-'Module C Initial'!EA48)</f>
        <v>0</v>
      </c>
      <c r="AJ48" s="31">
        <f ca="1">IFERROR(IF(AND($A48=VLOOKUP($A48&amp;"."&amp;$C48,UncollectibleLookup,2,FALSE),$C48=VLOOKUP($A48&amp;"."&amp;$C48,UncollectibleLookup,4,FALSE)),0,'Corrected With Uncollectible'!EB48-'Module C Initial'!EB48),'Corrected With Uncollectible'!EB48-'Module C Initial'!EB48)</f>
        <v>0</v>
      </c>
      <c r="AK48" s="31">
        <f ca="1">IFERROR(IF(AND($A48=VLOOKUP($A48&amp;"."&amp;$C48,UncollectibleLookup,2,FALSE),$C48=VLOOKUP($A48&amp;"."&amp;$C48,UncollectibleLookup,4,FALSE)),0,'Corrected With Uncollectible'!EC48-'Module C Initial'!EC48),'Corrected With Uncollectible'!EC48-'Module C Initial'!EC48)</f>
        <v>0</v>
      </c>
      <c r="AL48" s="31">
        <f ca="1">IFERROR(IF(AND($A48=VLOOKUP($A48&amp;"."&amp;$C48,UncollectibleLookup,2,FALSE),$C48=VLOOKUP($A48&amp;"."&amp;$C48,UncollectibleLookup,4,FALSE)),0,'Corrected With Uncollectible'!ED48-'Module C Initial'!ED48),'Corrected With Uncollectible'!ED48-'Module C Initial'!ED48)</f>
        <v>0</v>
      </c>
      <c r="AM48" s="31">
        <f ca="1">IFERROR(IF(AND($A48=VLOOKUP($A48&amp;"."&amp;$C48,UncollectibleLookup,2,FALSE),$C48=VLOOKUP($A48&amp;"."&amp;$C48,UncollectibleLookup,4,FALSE)),0,'Corrected With Uncollectible'!EE48-'Module C Initial'!EE48),'Corrected With Uncollectible'!EE48-'Module C Initial'!EE48)</f>
        <v>0</v>
      </c>
      <c r="AN48" s="31">
        <f ca="1">IFERROR(IF(AND($A48=VLOOKUP($A48&amp;"."&amp;$C48,UncollectibleLookup,2,FALSE),$C48=VLOOKUP($A48&amp;"."&amp;$C48,UncollectibleLookup,4,FALSE)),0,'Corrected With Uncollectible'!EF48-'Module C Initial'!EF48),'Corrected With Uncollectible'!EF48-'Module C Initial'!EF48)</f>
        <v>0</v>
      </c>
      <c r="AO48" s="32">
        <f t="shared" ca="1" si="10"/>
        <v>0</v>
      </c>
      <c r="AP48" s="32">
        <f t="shared" ca="1" si="10"/>
        <v>0</v>
      </c>
      <c r="AQ48" s="32">
        <f t="shared" ca="1" si="10"/>
        <v>0</v>
      </c>
      <c r="AR48" s="32">
        <f t="shared" ca="1" si="10"/>
        <v>0</v>
      </c>
      <c r="AS48" s="32">
        <f t="shared" ca="1" si="10"/>
        <v>0</v>
      </c>
      <c r="AT48" s="32">
        <f t="shared" ca="1" si="10"/>
        <v>0</v>
      </c>
      <c r="AU48" s="32">
        <f t="shared" ca="1" si="10"/>
        <v>0</v>
      </c>
      <c r="AV48" s="32">
        <f t="shared" ca="1" si="10"/>
        <v>0</v>
      </c>
      <c r="AW48" s="32">
        <f t="shared" ca="1" si="10"/>
        <v>0</v>
      </c>
      <c r="AX48" s="32">
        <f t="shared" ca="1" si="10"/>
        <v>0</v>
      </c>
      <c r="AY48" s="32">
        <f t="shared" ca="1" si="10"/>
        <v>0</v>
      </c>
      <c r="AZ48" s="32">
        <f t="shared" ca="1" si="10"/>
        <v>0</v>
      </c>
      <c r="BA48" s="55">
        <f t="shared" ca="1" si="11"/>
        <v>0</v>
      </c>
      <c r="BB48" s="55">
        <f t="shared" ca="1" si="11"/>
        <v>0</v>
      </c>
      <c r="BC48" s="55">
        <f t="shared" ca="1" si="11"/>
        <v>0</v>
      </c>
      <c r="BD48" s="55">
        <f t="shared" ca="1" si="11"/>
        <v>0</v>
      </c>
      <c r="BE48" s="55">
        <f t="shared" ca="1" si="11"/>
        <v>0</v>
      </c>
      <c r="BF48" s="55">
        <f t="shared" ca="1" si="11"/>
        <v>0</v>
      </c>
      <c r="BG48" s="55">
        <f t="shared" ca="1" si="11"/>
        <v>0</v>
      </c>
      <c r="BH48" s="55">
        <f t="shared" ca="1" si="11"/>
        <v>0</v>
      </c>
      <c r="BI48" s="55">
        <f t="shared" ca="1" si="11"/>
        <v>0</v>
      </c>
      <c r="BJ48" s="55">
        <f t="shared" ca="1" si="11"/>
        <v>0</v>
      </c>
      <c r="BK48" s="55">
        <f t="shared" ca="1" si="11"/>
        <v>0</v>
      </c>
      <c r="BL48" s="55">
        <f t="shared" ca="1" si="11"/>
        <v>0</v>
      </c>
      <c r="BM48" s="32">
        <f t="shared" ca="1" si="12"/>
        <v>0</v>
      </c>
      <c r="BN48" s="32">
        <f t="shared" ca="1" si="12"/>
        <v>0</v>
      </c>
      <c r="BO48" s="32">
        <f t="shared" ca="1" si="12"/>
        <v>0</v>
      </c>
      <c r="BP48" s="32">
        <f t="shared" ca="1" si="12"/>
        <v>0</v>
      </c>
      <c r="BQ48" s="32">
        <f t="shared" ca="1" si="12"/>
        <v>0</v>
      </c>
      <c r="BR48" s="32">
        <f t="shared" ca="1" si="12"/>
        <v>0</v>
      </c>
      <c r="BS48" s="32">
        <f t="shared" ca="1" si="12"/>
        <v>0</v>
      </c>
      <c r="BT48" s="32">
        <f t="shared" ca="1" si="12"/>
        <v>0</v>
      </c>
      <c r="BU48" s="32">
        <f t="shared" ca="1" si="12"/>
        <v>0</v>
      </c>
      <c r="BV48" s="32">
        <f t="shared" ca="1" si="12"/>
        <v>0</v>
      </c>
      <c r="BW48" s="32">
        <f t="shared" ca="1" si="12"/>
        <v>0</v>
      </c>
      <c r="BX48" s="32">
        <f t="shared" ca="1" si="12"/>
        <v>0</v>
      </c>
    </row>
    <row r="49" spans="1:76">
      <c r="A49" t="s">
        <v>486</v>
      </c>
      <c r="B49" s="1" t="s">
        <v>78</v>
      </c>
      <c r="C49" t="str">
        <f t="shared" ca="1" si="2"/>
        <v>EC01</v>
      </c>
      <c r="D49" t="str">
        <f t="shared" ca="1" si="3"/>
        <v>Cavalier</v>
      </c>
      <c r="E49" s="31">
        <f ca="1">IFERROR(IF(AND($A49=VLOOKUP($A49&amp;"."&amp;$C49,UncollectibleLookup,2,FALSE),$C49=VLOOKUP($A49&amp;"."&amp;$C49,UncollectibleLookup,4,FALSE)),0,'Corrected With Uncollectible'!CW49-'Module C Initial'!CW49),'Corrected With Uncollectible'!CW49-'Module C Initial'!CW49)</f>
        <v>869.74000000000524</v>
      </c>
      <c r="F49" s="31">
        <f ca="1">IFERROR(IF(AND($A49=VLOOKUP($A49&amp;"."&amp;$C49,UncollectibleLookup,2,FALSE),$C49=VLOOKUP($A49&amp;"."&amp;$C49,UncollectibleLookup,4,FALSE)),0,'Corrected With Uncollectible'!CX49-'Module C Initial'!CX49),'Corrected With Uncollectible'!CX49-'Module C Initial'!CX49)</f>
        <v>998.13999999998487</v>
      </c>
      <c r="G49" s="31">
        <f ca="1">IFERROR(IF(AND($A49=VLOOKUP($A49&amp;"."&amp;$C49,UncollectibleLookup,2,FALSE),$C49=VLOOKUP($A49&amp;"."&amp;$C49,UncollectibleLookup,4,FALSE)),0,'Corrected With Uncollectible'!CY49-'Module C Initial'!CY49),'Corrected With Uncollectible'!CY49-'Module C Initial'!CY49)</f>
        <v>980.39999999996508</v>
      </c>
      <c r="H49" s="31">
        <f ca="1">IFERROR(IF(AND($A49=VLOOKUP($A49&amp;"."&amp;$C49,UncollectibleLookup,2,FALSE),$C49=VLOOKUP($A49&amp;"."&amp;$C49,UncollectibleLookup,4,FALSE)),0,'Corrected With Uncollectible'!CZ49-'Module C Initial'!CZ49),'Corrected With Uncollectible'!CZ49-'Module C Initial'!CZ49)</f>
        <v>764.75999999999476</v>
      </c>
      <c r="I49" s="31">
        <f ca="1">IFERROR(IF(AND($A49=VLOOKUP($A49&amp;"."&amp;$C49,UncollectibleLookup,2,FALSE),$C49=VLOOKUP($A49&amp;"."&amp;$C49,UncollectibleLookup,4,FALSE)),0,'Corrected With Uncollectible'!DA49-'Module C Initial'!DA49),'Corrected With Uncollectible'!DA49-'Module C Initial'!DA49)</f>
        <v>506.26999999998952</v>
      </c>
      <c r="J49" s="31">
        <f ca="1">IFERROR(IF(AND($A49=VLOOKUP($A49&amp;"."&amp;$C49,UncollectibleLookup,2,FALSE),$C49=VLOOKUP($A49&amp;"."&amp;$C49,UncollectibleLookup,4,FALSE)),0,'Corrected With Uncollectible'!DB49-'Module C Initial'!DB49),'Corrected With Uncollectible'!DB49-'Module C Initial'!DB49)</f>
        <v>616.02000000000407</v>
      </c>
      <c r="K49" s="31">
        <f ca="1">IFERROR(IF(AND($A49=VLOOKUP($A49&amp;"."&amp;$C49,UncollectibleLookup,2,FALSE),$C49=VLOOKUP($A49&amp;"."&amp;$C49,UncollectibleLookup,4,FALSE)),0,'Corrected With Uncollectible'!DC49-'Module C Initial'!DC49),'Corrected With Uncollectible'!DC49-'Module C Initial'!DC49)</f>
        <v>3917.4700000000885</v>
      </c>
      <c r="L49" s="31">
        <f ca="1">IFERROR(IF(AND($A49=VLOOKUP($A49&amp;"."&amp;$C49,UncollectibleLookup,2,FALSE),$C49=VLOOKUP($A49&amp;"."&amp;$C49,UncollectibleLookup,4,FALSE)),0,'Corrected With Uncollectible'!DD49-'Module C Initial'!DD49),'Corrected With Uncollectible'!DD49-'Module C Initial'!DD49)</f>
        <v>1712.2399999999907</v>
      </c>
      <c r="M49" s="31">
        <f ca="1">IFERROR(IF(AND($A49=VLOOKUP($A49&amp;"."&amp;$C49,UncollectibleLookup,2,FALSE),$C49=VLOOKUP($A49&amp;"."&amp;$C49,UncollectibleLookup,4,FALSE)),0,'Corrected With Uncollectible'!DE49-'Module C Initial'!DE49),'Corrected With Uncollectible'!DE49-'Module C Initial'!DE49)</f>
        <v>891.44000000000233</v>
      </c>
      <c r="N49" s="31">
        <f ca="1">IFERROR(IF(AND($A49=VLOOKUP($A49&amp;"."&amp;$C49,UncollectibleLookup,2,FALSE),$C49=VLOOKUP($A49&amp;"."&amp;$C49,UncollectibleLookup,4,FALSE)),0,'Corrected With Uncollectible'!DF49-'Module C Initial'!DF49),'Corrected With Uncollectible'!DF49-'Module C Initial'!DF49)</f>
        <v>1430.820000000007</v>
      </c>
      <c r="O49" s="31">
        <f ca="1">IFERROR(IF(AND($A49=VLOOKUP($A49&amp;"."&amp;$C49,UncollectibleLookup,2,FALSE),$C49=VLOOKUP($A49&amp;"."&amp;$C49,UncollectibleLookup,4,FALSE)),0,'Corrected With Uncollectible'!DG49-'Module C Initial'!DG49),'Corrected With Uncollectible'!DG49-'Module C Initial'!DG49)</f>
        <v>992.72000000000116</v>
      </c>
      <c r="P49" s="31">
        <f ca="1">IFERROR(IF(AND($A49=VLOOKUP($A49&amp;"."&amp;$C49,UncollectibleLookup,2,FALSE),$C49=VLOOKUP($A49&amp;"."&amp;$C49,UncollectibleLookup,4,FALSE)),0,'Corrected With Uncollectible'!DH49-'Module C Initial'!DH49),'Corrected With Uncollectible'!DH49-'Module C Initial'!DH49)</f>
        <v>1111.5599999999977</v>
      </c>
      <c r="Q49" s="32">
        <f ca="1">IFERROR(IF(AND($A49=VLOOKUP($A49&amp;"."&amp;$C49,UncollectibleLookup,2,FALSE),$C49=VLOOKUP($A49&amp;"."&amp;$C49,UncollectibleLookup,4,FALSE)),0,'Corrected With Uncollectible'!DI49-'Module C Initial'!DI49),'Corrected With Uncollectible'!DI49-'Module C Initial'!DI49)</f>
        <v>43.489999999999782</v>
      </c>
      <c r="R49" s="32">
        <f ca="1">IFERROR(IF(AND($A49=VLOOKUP($A49&amp;"."&amp;$C49,UncollectibleLookup,2,FALSE),$C49=VLOOKUP($A49&amp;"."&amp;$C49,UncollectibleLookup,4,FALSE)),0,'Corrected With Uncollectible'!DJ49-'Module C Initial'!DJ49),'Corrected With Uncollectible'!DJ49-'Module C Initial'!DJ49)</f>
        <v>49.909999999999854</v>
      </c>
      <c r="S49" s="32">
        <f ca="1">IFERROR(IF(AND($A49=VLOOKUP($A49&amp;"."&amp;$C49,UncollectibleLookup,2,FALSE),$C49=VLOOKUP($A49&amp;"."&amp;$C49,UncollectibleLookup,4,FALSE)),0,'Corrected With Uncollectible'!DK49-'Module C Initial'!DK49),'Corrected With Uncollectible'!DK49-'Module C Initial'!DK49)</f>
        <v>49.019999999999527</v>
      </c>
      <c r="T49" s="32">
        <f ca="1">IFERROR(IF(AND($A49=VLOOKUP($A49&amp;"."&amp;$C49,UncollectibleLookup,2,FALSE),$C49=VLOOKUP($A49&amp;"."&amp;$C49,UncollectibleLookup,4,FALSE)),0,'Corrected With Uncollectible'!DL49-'Module C Initial'!DL49),'Corrected With Uncollectible'!DL49-'Module C Initial'!DL49)</f>
        <v>38.239999999999782</v>
      </c>
      <c r="U49" s="32">
        <f ca="1">IFERROR(IF(AND($A49=VLOOKUP($A49&amp;"."&amp;$C49,UncollectibleLookup,2,FALSE),$C49=VLOOKUP($A49&amp;"."&amp;$C49,UncollectibleLookup,4,FALSE)),0,'Corrected With Uncollectible'!DM49-'Module C Initial'!DM49),'Corrected With Uncollectible'!DM49-'Module C Initial'!DM49)</f>
        <v>25.309999999999945</v>
      </c>
      <c r="V49" s="32">
        <f ca="1">IFERROR(IF(AND($A49=VLOOKUP($A49&amp;"."&amp;$C49,UncollectibleLookup,2,FALSE),$C49=VLOOKUP($A49&amp;"."&amp;$C49,UncollectibleLookup,4,FALSE)),0,'Corrected With Uncollectible'!DN49-'Module C Initial'!DN49),'Corrected With Uncollectible'!DN49-'Module C Initial'!DN49)</f>
        <v>30.799999999999727</v>
      </c>
      <c r="W49" s="32">
        <f ca="1">IFERROR(IF(AND($A49=VLOOKUP($A49&amp;"."&amp;$C49,UncollectibleLookup,2,FALSE),$C49=VLOOKUP($A49&amp;"."&amp;$C49,UncollectibleLookup,4,FALSE)),0,'Corrected With Uncollectible'!DO49-'Module C Initial'!DO49),'Corrected With Uncollectible'!DO49-'Module C Initial'!DO49)</f>
        <v>195.87999999999738</v>
      </c>
      <c r="X49" s="32">
        <f ca="1">IFERROR(IF(AND($A49=VLOOKUP($A49&amp;"."&amp;$C49,UncollectibleLookup,2,FALSE),$C49=VLOOKUP($A49&amp;"."&amp;$C49,UncollectibleLookup,4,FALSE)),0,'Corrected With Uncollectible'!DP49-'Module C Initial'!DP49),'Corrected With Uncollectible'!DP49-'Module C Initial'!DP49)</f>
        <v>85.610000000000582</v>
      </c>
      <c r="Y49" s="32">
        <f ca="1">IFERROR(IF(AND($A49=VLOOKUP($A49&amp;"."&amp;$C49,UncollectibleLookup,2,FALSE),$C49=VLOOKUP($A49&amp;"."&amp;$C49,UncollectibleLookup,4,FALSE)),0,'Corrected With Uncollectible'!DQ49-'Module C Initial'!DQ49),'Corrected With Uncollectible'!DQ49-'Module C Initial'!DQ49)</f>
        <v>44.569999999999709</v>
      </c>
      <c r="Z49" s="32">
        <f ca="1">IFERROR(IF(AND($A49=VLOOKUP($A49&amp;"."&amp;$C49,UncollectibleLookup,2,FALSE),$C49=VLOOKUP($A49&amp;"."&amp;$C49,UncollectibleLookup,4,FALSE)),0,'Corrected With Uncollectible'!DR49-'Module C Initial'!DR49),'Corrected With Uncollectible'!DR49-'Module C Initial'!DR49)</f>
        <v>71.539999999999054</v>
      </c>
      <c r="AA49" s="32">
        <f ca="1">IFERROR(IF(AND($A49=VLOOKUP($A49&amp;"."&amp;$C49,UncollectibleLookup,2,FALSE),$C49=VLOOKUP($A49&amp;"."&amp;$C49,UncollectibleLookup,4,FALSE)),0,'Corrected With Uncollectible'!DS49-'Module C Initial'!DS49),'Corrected With Uncollectible'!DS49-'Module C Initial'!DS49)</f>
        <v>49.630000000000109</v>
      </c>
      <c r="AB49" s="32">
        <f ca="1">IFERROR(IF(AND($A49=VLOOKUP($A49&amp;"."&amp;$C49,UncollectibleLookup,2,FALSE),$C49=VLOOKUP($A49&amp;"."&amp;$C49,UncollectibleLookup,4,FALSE)),0,'Corrected With Uncollectible'!DT49-'Module C Initial'!DT49),'Corrected With Uncollectible'!DT49-'Module C Initial'!DT49)</f>
        <v>55.579999999999927</v>
      </c>
      <c r="AC49" s="31">
        <f ca="1">IFERROR(IF(AND($A49=VLOOKUP($A49&amp;"."&amp;$C49,UncollectibleLookup,2,FALSE),$C49=VLOOKUP($A49&amp;"."&amp;$C49,UncollectibleLookup,4,FALSE)),0,'Corrected With Uncollectible'!DU49-'Module C Initial'!DU49),'Corrected With Uncollectible'!DU49-'Module C Initial'!DU49)</f>
        <v>374.22000000000116</v>
      </c>
      <c r="AD49" s="31">
        <f ca="1">IFERROR(IF(AND($A49=VLOOKUP($A49&amp;"."&amp;$C49,UncollectibleLookup,2,FALSE),$C49=VLOOKUP($A49&amp;"."&amp;$C49,UncollectibleLookup,4,FALSE)),0,'Corrected With Uncollectible'!DV49-'Module C Initial'!DV49),'Corrected With Uncollectible'!DV49-'Module C Initial'!DV49)</f>
        <v>424.37000000000262</v>
      </c>
      <c r="AE49" s="31">
        <f ca="1">IFERROR(IF(AND($A49=VLOOKUP($A49&amp;"."&amp;$C49,UncollectibleLookup,2,FALSE),$C49=VLOOKUP($A49&amp;"."&amp;$C49,UncollectibleLookup,4,FALSE)),0,'Corrected With Uncollectible'!DW49-'Module C Initial'!DW49),'Corrected With Uncollectible'!DW49-'Module C Initial'!DW49)</f>
        <v>412.30999999999767</v>
      </c>
      <c r="AF49" s="31">
        <f ca="1">IFERROR(IF(AND($A49=VLOOKUP($A49&amp;"."&amp;$C49,UncollectibleLookup,2,FALSE),$C49=VLOOKUP($A49&amp;"."&amp;$C49,UncollectibleLookup,4,FALSE)),0,'Corrected With Uncollectible'!DX49-'Module C Initial'!DX49),'Corrected With Uncollectible'!DX49-'Module C Initial'!DX49)</f>
        <v>317.74000000000524</v>
      </c>
      <c r="AG49" s="31">
        <f ca="1">IFERROR(IF(AND($A49=VLOOKUP($A49&amp;"."&amp;$C49,UncollectibleLookup,2,FALSE),$C49=VLOOKUP($A49&amp;"."&amp;$C49,UncollectibleLookup,4,FALSE)),0,'Corrected With Uncollectible'!DY49-'Module C Initial'!DY49),'Corrected With Uncollectible'!DY49-'Module C Initial'!DY49)</f>
        <v>207.84000000000015</v>
      </c>
      <c r="AH49" s="31">
        <f ca="1">IFERROR(IF(AND($A49=VLOOKUP($A49&amp;"."&amp;$C49,UncollectibleLookup,2,FALSE),$C49=VLOOKUP($A49&amp;"."&amp;$C49,UncollectibleLookup,4,FALSE)),0,'Corrected With Uncollectible'!DZ49-'Module C Initial'!DZ49),'Corrected With Uncollectible'!DZ49-'Module C Initial'!DZ49)</f>
        <v>249.7599999999984</v>
      </c>
      <c r="AI49" s="31">
        <f ca="1">IFERROR(IF(AND($A49=VLOOKUP($A49&amp;"."&amp;$C49,UncollectibleLookup,2,FALSE),$C49=VLOOKUP($A49&amp;"."&amp;$C49,UncollectibleLookup,4,FALSE)),0,'Corrected With Uncollectible'!EA49-'Module C Initial'!EA49),'Corrected With Uncollectible'!EA49-'Module C Initial'!EA49)</f>
        <v>1568.9700000000012</v>
      </c>
      <c r="AJ49" s="31">
        <f ca="1">IFERROR(IF(AND($A49=VLOOKUP($A49&amp;"."&amp;$C49,UncollectibleLookup,2,FALSE),$C49=VLOOKUP($A49&amp;"."&amp;$C49,UncollectibleLookup,4,FALSE)),0,'Corrected With Uncollectible'!EB49-'Module C Initial'!EB49),'Corrected With Uncollectible'!EB49-'Module C Initial'!EB49)</f>
        <v>676.67999999999302</v>
      </c>
      <c r="AK49" s="31">
        <f ca="1">IFERROR(IF(AND($A49=VLOOKUP($A49&amp;"."&amp;$C49,UncollectibleLookup,2,FALSE),$C49=VLOOKUP($A49&amp;"."&amp;$C49,UncollectibleLookup,4,FALSE)),0,'Corrected With Uncollectible'!EC49-'Module C Initial'!EC49),'Corrected With Uncollectible'!EC49-'Module C Initial'!EC49)</f>
        <v>347.56999999999971</v>
      </c>
      <c r="AL49" s="31">
        <f ca="1">IFERROR(IF(AND($A49=VLOOKUP($A49&amp;"."&amp;$C49,UncollectibleLookup,2,FALSE),$C49=VLOOKUP($A49&amp;"."&amp;$C49,UncollectibleLookup,4,FALSE)),0,'Corrected With Uncollectible'!ED49-'Module C Initial'!ED49),'Corrected With Uncollectible'!ED49-'Module C Initial'!ED49)</f>
        <v>550.50999999999476</v>
      </c>
      <c r="AM49" s="31">
        <f ca="1">IFERROR(IF(AND($A49=VLOOKUP($A49&amp;"."&amp;$C49,UncollectibleLookup,2,FALSE),$C49=VLOOKUP($A49&amp;"."&amp;$C49,UncollectibleLookup,4,FALSE)),0,'Corrected With Uncollectible'!EE49-'Module C Initial'!EE49),'Corrected With Uncollectible'!EE49-'Module C Initial'!EE49)</f>
        <v>376.68000000000029</v>
      </c>
      <c r="AN49" s="31">
        <f ca="1">IFERROR(IF(AND($A49=VLOOKUP($A49&amp;"."&amp;$C49,UncollectibleLookup,2,FALSE),$C49=VLOOKUP($A49&amp;"."&amp;$C49,UncollectibleLookup,4,FALSE)),0,'Corrected With Uncollectible'!EF49-'Module C Initial'!EF49),'Corrected With Uncollectible'!EF49-'Module C Initial'!EF49)</f>
        <v>416.06000000000495</v>
      </c>
      <c r="AO49" s="32">
        <f t="shared" ca="1" si="10"/>
        <v>1287.4500000000062</v>
      </c>
      <c r="AP49" s="32">
        <f t="shared" ca="1" si="10"/>
        <v>1472.4199999999873</v>
      </c>
      <c r="AQ49" s="32">
        <f t="shared" ca="1" si="10"/>
        <v>1441.7299999999623</v>
      </c>
      <c r="AR49" s="32">
        <f t="shared" ca="1" si="10"/>
        <v>1120.7399999999998</v>
      </c>
      <c r="AS49" s="32">
        <f t="shared" ca="1" si="10"/>
        <v>739.41999999998961</v>
      </c>
      <c r="AT49" s="32">
        <f t="shared" ca="1" si="10"/>
        <v>896.5800000000022</v>
      </c>
      <c r="AU49" s="32">
        <f t="shared" ca="1" si="10"/>
        <v>5682.320000000087</v>
      </c>
      <c r="AV49" s="32">
        <f t="shared" ca="1" si="10"/>
        <v>2474.5299999999843</v>
      </c>
      <c r="AW49" s="32">
        <f t="shared" ca="1" si="10"/>
        <v>1283.5800000000017</v>
      </c>
      <c r="AX49" s="32">
        <f t="shared" ca="1" si="10"/>
        <v>2052.8700000000008</v>
      </c>
      <c r="AY49" s="32">
        <f t="shared" ca="1" si="10"/>
        <v>1419.0300000000016</v>
      </c>
      <c r="AZ49" s="32">
        <f t="shared" ca="1" si="10"/>
        <v>1583.2000000000025</v>
      </c>
      <c r="BA49" s="55">
        <f t="shared" ca="1" si="11"/>
        <v>10.19</v>
      </c>
      <c r="BB49" s="55">
        <f t="shared" ca="1" si="11"/>
        <v>11.69</v>
      </c>
      <c r="BC49" s="55">
        <f t="shared" ca="1" si="11"/>
        <v>11.48</v>
      </c>
      <c r="BD49" s="55">
        <f t="shared" ca="1" si="11"/>
        <v>8.9600000000000009</v>
      </c>
      <c r="BE49" s="55">
        <f t="shared" ca="1" si="11"/>
        <v>5.93</v>
      </c>
      <c r="BF49" s="55">
        <f t="shared" ca="1" si="11"/>
        <v>7.21</v>
      </c>
      <c r="BG49" s="55">
        <f t="shared" ca="1" si="11"/>
        <v>45.88</v>
      </c>
      <c r="BH49" s="55">
        <f t="shared" ca="1" si="11"/>
        <v>20.05</v>
      </c>
      <c r="BI49" s="55">
        <f t="shared" ca="1" si="11"/>
        <v>10.44</v>
      </c>
      <c r="BJ49" s="55">
        <f t="shared" ca="1" si="11"/>
        <v>16.760000000000002</v>
      </c>
      <c r="BK49" s="55">
        <f t="shared" ca="1" si="11"/>
        <v>11.63</v>
      </c>
      <c r="BL49" s="55">
        <f t="shared" ca="1" si="11"/>
        <v>13.02</v>
      </c>
      <c r="BM49" s="32">
        <f t="shared" ca="1" si="12"/>
        <v>1297.6400000000062</v>
      </c>
      <c r="BN49" s="32">
        <f t="shared" ca="1" si="12"/>
        <v>1484.1099999999874</v>
      </c>
      <c r="BO49" s="32">
        <f t="shared" ca="1" si="12"/>
        <v>1453.2099999999623</v>
      </c>
      <c r="BP49" s="32">
        <f t="shared" ca="1" si="12"/>
        <v>1129.6999999999998</v>
      </c>
      <c r="BQ49" s="32">
        <f t="shared" ca="1" si="12"/>
        <v>745.34999999998956</v>
      </c>
      <c r="BR49" s="32">
        <f t="shared" ca="1" si="12"/>
        <v>903.79000000000224</v>
      </c>
      <c r="BS49" s="32">
        <f t="shared" ca="1" si="12"/>
        <v>5728.2000000000871</v>
      </c>
      <c r="BT49" s="32">
        <f t="shared" ca="1" si="12"/>
        <v>2494.5799999999845</v>
      </c>
      <c r="BU49" s="32">
        <f t="shared" ca="1" si="12"/>
        <v>1294.0200000000018</v>
      </c>
      <c r="BV49" s="32">
        <f t="shared" ca="1" si="12"/>
        <v>2069.630000000001</v>
      </c>
      <c r="BW49" s="32">
        <f t="shared" ca="1" si="12"/>
        <v>1430.6600000000017</v>
      </c>
      <c r="BX49" s="32">
        <f t="shared" ca="1" si="12"/>
        <v>1596.2200000000025</v>
      </c>
    </row>
    <row r="50" spans="1:76">
      <c r="A50" t="s">
        <v>486</v>
      </c>
      <c r="B50" s="1" t="s">
        <v>73</v>
      </c>
      <c r="C50" t="str">
        <f t="shared" ca="1" si="2"/>
        <v>EC04</v>
      </c>
      <c r="D50" t="str">
        <f t="shared" ca="1" si="3"/>
        <v>Foster Creek Industrial System</v>
      </c>
      <c r="E50" s="31">
        <f ca="1">IFERROR(IF(AND($A50=VLOOKUP($A50&amp;"."&amp;$C50,UncollectibleLookup,2,FALSE),$C50=VLOOKUP($A50&amp;"."&amp;$C50,UncollectibleLookup,4,FALSE)),0,'Corrected With Uncollectible'!CW50-'Module C Initial'!CW50),'Corrected With Uncollectible'!CW50-'Module C Initial'!CW50)</f>
        <v>1540.2799999999988</v>
      </c>
      <c r="F50" s="31">
        <f ca="1">IFERROR(IF(AND($A50=VLOOKUP($A50&amp;"."&amp;$C50,UncollectibleLookup,2,FALSE),$C50=VLOOKUP($A50&amp;"."&amp;$C50,UncollectibleLookup,4,FALSE)),0,'Corrected With Uncollectible'!CX50-'Module C Initial'!CX50),'Corrected With Uncollectible'!CX50-'Module C Initial'!CX50)</f>
        <v>1652.1500000000233</v>
      </c>
      <c r="G50" s="31">
        <f ca="1">IFERROR(IF(AND($A50=VLOOKUP($A50&amp;"."&amp;$C50,UncollectibleLookup,2,FALSE),$C50=VLOOKUP($A50&amp;"."&amp;$C50,UncollectibleLookup,4,FALSE)),0,'Corrected With Uncollectible'!CY50-'Module C Initial'!CY50),'Corrected With Uncollectible'!CY50-'Module C Initial'!CY50)</f>
        <v>1290.9199999999837</v>
      </c>
      <c r="H50" s="31">
        <f ca="1">IFERROR(IF(AND($A50=VLOOKUP($A50&amp;"."&amp;$C50,UncollectibleLookup,2,FALSE),$C50=VLOOKUP($A50&amp;"."&amp;$C50,UncollectibleLookup,4,FALSE)),0,'Corrected With Uncollectible'!CZ50-'Module C Initial'!CZ50),'Corrected With Uncollectible'!CZ50-'Module C Initial'!CZ50)</f>
        <v>1077.2700000000186</v>
      </c>
      <c r="I50" s="31">
        <f ca="1">IFERROR(IF(AND($A50=VLOOKUP($A50&amp;"."&amp;$C50,UncollectibleLookup,2,FALSE),$C50=VLOOKUP($A50&amp;"."&amp;$C50,UncollectibleLookup,4,FALSE)),0,'Corrected With Uncollectible'!DA50-'Module C Initial'!DA50),'Corrected With Uncollectible'!DA50-'Module C Initial'!DA50)</f>
        <v>997.8300000000163</v>
      </c>
      <c r="J50" s="31">
        <f ca="1">IFERROR(IF(AND($A50=VLOOKUP($A50&amp;"."&amp;$C50,UncollectibleLookup,2,FALSE),$C50=VLOOKUP($A50&amp;"."&amp;$C50,UncollectibleLookup,4,FALSE)),0,'Corrected With Uncollectible'!DB50-'Module C Initial'!DB50),'Corrected With Uncollectible'!DB50-'Module C Initial'!DB50)</f>
        <v>939.4199999999837</v>
      </c>
      <c r="K50" s="31">
        <f ca="1">IFERROR(IF(AND($A50=VLOOKUP($A50&amp;"."&amp;$C50,UncollectibleLookup,2,FALSE),$C50=VLOOKUP($A50&amp;"."&amp;$C50,UncollectibleLookup,4,FALSE)),0,'Corrected With Uncollectible'!DC50-'Module C Initial'!DC50),'Corrected With Uncollectible'!DC50-'Module C Initial'!DC50)</f>
        <v>2465.5499999999884</v>
      </c>
      <c r="L50" s="31">
        <f ca="1">IFERROR(IF(AND($A50=VLOOKUP($A50&amp;"."&amp;$C50,UncollectibleLookup,2,FALSE),$C50=VLOOKUP($A50&amp;"."&amp;$C50,UncollectibleLookup,4,FALSE)),0,'Corrected With Uncollectible'!DD50-'Module C Initial'!DD50),'Corrected With Uncollectible'!DD50-'Module C Initial'!DD50)</f>
        <v>1197.4800000000105</v>
      </c>
      <c r="M50" s="31">
        <f ca="1">IFERROR(IF(AND($A50=VLOOKUP($A50&amp;"."&amp;$C50,UncollectibleLookup,2,FALSE),$C50=VLOOKUP($A50&amp;"."&amp;$C50,UncollectibleLookup,4,FALSE)),0,'Corrected With Uncollectible'!DE50-'Module C Initial'!DE50),'Corrected With Uncollectible'!DE50-'Module C Initial'!DE50)</f>
        <v>829.53999999997905</v>
      </c>
      <c r="N50" s="31">
        <f ca="1">IFERROR(IF(AND($A50=VLOOKUP($A50&amp;"."&amp;$C50,UncollectibleLookup,2,FALSE),$C50=VLOOKUP($A50&amp;"."&amp;$C50,UncollectibleLookup,4,FALSE)),0,'Corrected With Uncollectible'!DF50-'Module C Initial'!DF50),'Corrected With Uncollectible'!DF50-'Module C Initial'!DF50)</f>
        <v>1382.4899999999907</v>
      </c>
      <c r="O50" s="31">
        <f ca="1">IFERROR(IF(AND($A50=VLOOKUP($A50&amp;"."&amp;$C50,UncollectibleLookup,2,FALSE),$C50=VLOOKUP($A50&amp;"."&amp;$C50,UncollectibleLookup,4,FALSE)),0,'Corrected With Uncollectible'!DG50-'Module C Initial'!DG50),'Corrected With Uncollectible'!DG50-'Module C Initial'!DG50)</f>
        <v>1201.2900000000373</v>
      </c>
      <c r="P50" s="31">
        <f ca="1">IFERROR(IF(AND($A50=VLOOKUP($A50&amp;"."&amp;$C50,UncollectibleLookup,2,FALSE),$C50=VLOOKUP($A50&amp;"."&amp;$C50,UncollectibleLookup,4,FALSE)),0,'Corrected With Uncollectible'!DH50-'Module C Initial'!DH50),'Corrected With Uncollectible'!DH50-'Module C Initial'!DH50)</f>
        <v>1506.25</v>
      </c>
      <c r="Q50" s="32">
        <f ca="1">IFERROR(IF(AND($A50=VLOOKUP($A50&amp;"."&amp;$C50,UncollectibleLookup,2,FALSE),$C50=VLOOKUP($A50&amp;"."&amp;$C50,UncollectibleLookup,4,FALSE)),0,'Corrected With Uncollectible'!DI50-'Module C Initial'!DI50),'Corrected With Uncollectible'!DI50-'Module C Initial'!DI50)</f>
        <v>77.019999999999754</v>
      </c>
      <c r="R50" s="32">
        <f ca="1">IFERROR(IF(AND($A50=VLOOKUP($A50&amp;"."&amp;$C50,UncollectibleLookup,2,FALSE),$C50=VLOOKUP($A50&amp;"."&amp;$C50,UncollectibleLookup,4,FALSE)),0,'Corrected With Uncollectible'!DJ50-'Module C Initial'!DJ50),'Corrected With Uncollectible'!DJ50-'Module C Initial'!DJ50)</f>
        <v>82.609999999999673</v>
      </c>
      <c r="S50" s="32">
        <f ca="1">IFERROR(IF(AND($A50=VLOOKUP($A50&amp;"."&amp;$C50,UncollectibleLookup,2,FALSE),$C50=VLOOKUP($A50&amp;"."&amp;$C50,UncollectibleLookup,4,FALSE)),0,'Corrected With Uncollectible'!DK50-'Module C Initial'!DK50),'Corrected With Uncollectible'!DK50-'Module C Initial'!DK50)</f>
        <v>64.549999999999955</v>
      </c>
      <c r="T50" s="32">
        <f ca="1">IFERROR(IF(AND($A50=VLOOKUP($A50&amp;"."&amp;$C50,UncollectibleLookup,2,FALSE),$C50=VLOOKUP($A50&amp;"."&amp;$C50,UncollectibleLookup,4,FALSE)),0,'Corrected With Uncollectible'!DL50-'Module C Initial'!DL50),'Corrected With Uncollectible'!DL50-'Module C Initial'!DL50)</f>
        <v>53.870000000000118</v>
      </c>
      <c r="U50" s="32">
        <f ca="1">IFERROR(IF(AND($A50=VLOOKUP($A50&amp;"."&amp;$C50,UncollectibleLookup,2,FALSE),$C50=VLOOKUP($A50&amp;"."&amp;$C50,UncollectibleLookup,4,FALSE)),0,'Corrected With Uncollectible'!DM50-'Module C Initial'!DM50),'Corrected With Uncollectible'!DM50-'Module C Initial'!DM50)</f>
        <v>49.889999999999873</v>
      </c>
      <c r="V50" s="32">
        <f ca="1">IFERROR(IF(AND($A50=VLOOKUP($A50&amp;"."&amp;$C50,UncollectibleLookup,2,FALSE),$C50=VLOOKUP($A50&amp;"."&amp;$C50,UncollectibleLookup,4,FALSE)),0,'Corrected With Uncollectible'!DN50-'Module C Initial'!DN50),'Corrected With Uncollectible'!DN50-'Module C Initial'!DN50)</f>
        <v>46.970000000000027</v>
      </c>
      <c r="W50" s="32">
        <f ca="1">IFERROR(IF(AND($A50=VLOOKUP($A50&amp;"."&amp;$C50,UncollectibleLookup,2,FALSE),$C50=VLOOKUP($A50&amp;"."&amp;$C50,UncollectibleLookup,4,FALSE)),0,'Corrected With Uncollectible'!DO50-'Module C Initial'!DO50),'Corrected With Uncollectible'!DO50-'Module C Initial'!DO50)</f>
        <v>123.28000000000065</v>
      </c>
      <c r="X50" s="32">
        <f ca="1">IFERROR(IF(AND($A50=VLOOKUP($A50&amp;"."&amp;$C50,UncollectibleLookup,2,FALSE),$C50=VLOOKUP($A50&amp;"."&amp;$C50,UncollectibleLookup,4,FALSE)),0,'Corrected With Uncollectible'!DP50-'Module C Initial'!DP50),'Corrected With Uncollectible'!DP50-'Module C Initial'!DP50)</f>
        <v>59.880000000000109</v>
      </c>
      <c r="Y50" s="32">
        <f ca="1">IFERROR(IF(AND($A50=VLOOKUP($A50&amp;"."&amp;$C50,UncollectibleLookup,2,FALSE),$C50=VLOOKUP($A50&amp;"."&amp;$C50,UncollectibleLookup,4,FALSE)),0,'Corrected With Uncollectible'!DQ50-'Module C Initial'!DQ50),'Corrected With Uncollectible'!DQ50-'Module C Initial'!DQ50)</f>
        <v>41.480000000000018</v>
      </c>
      <c r="Z50" s="32">
        <f ca="1">IFERROR(IF(AND($A50=VLOOKUP($A50&amp;"."&amp;$C50,UncollectibleLookup,2,FALSE),$C50=VLOOKUP($A50&amp;"."&amp;$C50,UncollectibleLookup,4,FALSE)),0,'Corrected With Uncollectible'!DR50-'Module C Initial'!DR50),'Corrected With Uncollectible'!DR50-'Module C Initial'!DR50)</f>
        <v>69.120000000000346</v>
      </c>
      <c r="AA50" s="32">
        <f ca="1">IFERROR(IF(AND($A50=VLOOKUP($A50&amp;"."&amp;$C50,UncollectibleLookup,2,FALSE),$C50=VLOOKUP($A50&amp;"."&amp;$C50,UncollectibleLookup,4,FALSE)),0,'Corrected With Uncollectible'!DS50-'Module C Initial'!DS50),'Corrected With Uncollectible'!DS50-'Module C Initial'!DS50)</f>
        <v>60.059999999999945</v>
      </c>
      <c r="AB50" s="32">
        <f ca="1">IFERROR(IF(AND($A50=VLOOKUP($A50&amp;"."&amp;$C50,UncollectibleLookup,2,FALSE),$C50=VLOOKUP($A50&amp;"."&amp;$C50,UncollectibleLookup,4,FALSE)),0,'Corrected With Uncollectible'!DT50-'Module C Initial'!DT50),'Corrected With Uncollectible'!DT50-'Module C Initial'!DT50)</f>
        <v>75.309999999999945</v>
      </c>
      <c r="AC50" s="31">
        <f ca="1">IFERROR(IF(AND($A50=VLOOKUP($A50&amp;"."&amp;$C50,UncollectibleLookup,2,FALSE),$C50=VLOOKUP($A50&amp;"."&amp;$C50,UncollectibleLookup,4,FALSE)),0,'Corrected With Uncollectible'!DU50-'Module C Initial'!DU50),'Corrected With Uncollectible'!DU50-'Module C Initial'!DU50)</f>
        <v>662.71999999999753</v>
      </c>
      <c r="AD50" s="31">
        <f ca="1">IFERROR(IF(AND($A50=VLOOKUP($A50&amp;"."&amp;$C50,UncollectibleLookup,2,FALSE),$C50=VLOOKUP($A50&amp;"."&amp;$C50,UncollectibleLookup,4,FALSE)),0,'Corrected With Uncollectible'!DV50-'Module C Initial'!DV50),'Corrected With Uncollectible'!DV50-'Module C Initial'!DV50)</f>
        <v>702.43000000000029</v>
      </c>
      <c r="AE50" s="31">
        <f ca="1">IFERROR(IF(AND($A50=VLOOKUP($A50&amp;"."&amp;$C50,UncollectibleLookup,2,FALSE),$C50=VLOOKUP($A50&amp;"."&amp;$C50,UncollectibleLookup,4,FALSE)),0,'Corrected With Uncollectible'!DW50-'Module C Initial'!DW50),'Corrected With Uncollectible'!DW50-'Module C Initial'!DW50)</f>
        <v>542.90999999999985</v>
      </c>
      <c r="AF50" s="31">
        <f ca="1">IFERROR(IF(AND($A50=VLOOKUP($A50&amp;"."&amp;$C50,UncollectibleLookup,2,FALSE),$C50=VLOOKUP($A50&amp;"."&amp;$C50,UncollectibleLookup,4,FALSE)),0,'Corrected With Uncollectible'!DX50-'Module C Initial'!DX50),'Corrected With Uncollectible'!DX50-'Module C Initial'!DX50)</f>
        <v>447.57000000000153</v>
      </c>
      <c r="AG50" s="31">
        <f ca="1">IFERROR(IF(AND($A50=VLOOKUP($A50&amp;"."&amp;$C50,UncollectibleLookup,2,FALSE),$C50=VLOOKUP($A50&amp;"."&amp;$C50,UncollectibleLookup,4,FALSE)),0,'Corrected With Uncollectible'!DY50-'Module C Initial'!DY50),'Corrected With Uncollectible'!DY50-'Module C Initial'!DY50)</f>
        <v>409.64999999999964</v>
      </c>
      <c r="AH50" s="31">
        <f ca="1">IFERROR(IF(AND($A50=VLOOKUP($A50&amp;"."&amp;$C50,UncollectibleLookup,2,FALSE),$C50=VLOOKUP($A50&amp;"."&amp;$C50,UncollectibleLookup,4,FALSE)),0,'Corrected With Uncollectible'!DZ50-'Module C Initial'!DZ50),'Corrected With Uncollectible'!DZ50-'Module C Initial'!DZ50)</f>
        <v>380.8799999999992</v>
      </c>
      <c r="AI50" s="31">
        <f ca="1">IFERROR(IF(AND($A50=VLOOKUP($A50&amp;"."&amp;$C50,UncollectibleLookup,2,FALSE),$C50=VLOOKUP($A50&amp;"."&amp;$C50,UncollectibleLookup,4,FALSE)),0,'Corrected With Uncollectible'!EA50-'Module C Initial'!EA50),'Corrected With Uncollectible'!EA50-'Module C Initial'!EA50)</f>
        <v>987.46999999999389</v>
      </c>
      <c r="AJ50" s="31">
        <f ca="1">IFERROR(IF(AND($A50=VLOOKUP($A50&amp;"."&amp;$C50,UncollectibleLookup,2,FALSE),$C50=VLOOKUP($A50&amp;"."&amp;$C50,UncollectibleLookup,4,FALSE)),0,'Corrected With Uncollectible'!EB50-'Module C Initial'!EB50),'Corrected With Uncollectible'!EB50-'Module C Initial'!EB50)</f>
        <v>473.23999999999796</v>
      </c>
      <c r="AK50" s="31">
        <f ca="1">IFERROR(IF(AND($A50=VLOOKUP($A50&amp;"."&amp;$C50,UncollectibleLookup,2,FALSE),$C50=VLOOKUP($A50&amp;"."&amp;$C50,UncollectibleLookup,4,FALSE)),0,'Corrected With Uncollectible'!EC50-'Module C Initial'!EC50),'Corrected With Uncollectible'!EC50-'Module C Initial'!EC50)</f>
        <v>323.43000000000029</v>
      </c>
      <c r="AL50" s="31">
        <f ca="1">IFERROR(IF(AND($A50=VLOOKUP($A50&amp;"."&amp;$C50,UncollectibleLookup,2,FALSE),$C50=VLOOKUP($A50&amp;"."&amp;$C50,UncollectibleLookup,4,FALSE)),0,'Corrected With Uncollectible'!ED50-'Module C Initial'!ED50),'Corrected With Uncollectible'!ED50-'Module C Initial'!ED50)</f>
        <v>531.92000000000007</v>
      </c>
      <c r="AM50" s="31">
        <f ca="1">IFERROR(IF(AND($A50=VLOOKUP($A50&amp;"."&amp;$C50,UncollectibleLookup,2,FALSE),$C50=VLOOKUP($A50&amp;"."&amp;$C50,UncollectibleLookup,4,FALSE)),0,'Corrected With Uncollectible'!EE50-'Module C Initial'!EE50),'Corrected With Uncollectible'!EE50-'Module C Initial'!EE50)</f>
        <v>455.82999999999993</v>
      </c>
      <c r="AN50" s="31">
        <f ca="1">IFERROR(IF(AND($A50=VLOOKUP($A50&amp;"."&amp;$C50,UncollectibleLookup,2,FALSE),$C50=VLOOKUP($A50&amp;"."&amp;$C50,UncollectibleLookup,4,FALSE)),0,'Corrected With Uncollectible'!EF50-'Module C Initial'!EF50),'Corrected With Uncollectible'!EF50-'Module C Initial'!EF50)</f>
        <v>563.81000000000131</v>
      </c>
      <c r="AO50" s="32">
        <f t="shared" ca="1" si="10"/>
        <v>2280.0199999999959</v>
      </c>
      <c r="AP50" s="32">
        <f t="shared" ca="1" si="10"/>
        <v>2437.1900000000232</v>
      </c>
      <c r="AQ50" s="32">
        <f t="shared" ca="1" si="10"/>
        <v>1898.3799999999835</v>
      </c>
      <c r="AR50" s="32">
        <f t="shared" ca="1" si="10"/>
        <v>1578.7100000000203</v>
      </c>
      <c r="AS50" s="32">
        <f t="shared" ca="1" si="10"/>
        <v>1457.3700000000158</v>
      </c>
      <c r="AT50" s="32">
        <f t="shared" ca="1" si="10"/>
        <v>1367.2699999999829</v>
      </c>
      <c r="AU50" s="32">
        <f t="shared" ca="1" si="10"/>
        <v>3576.2999999999829</v>
      </c>
      <c r="AV50" s="32">
        <f t="shared" ca="1" si="10"/>
        <v>1730.6000000000085</v>
      </c>
      <c r="AW50" s="32">
        <f t="shared" ca="1" si="10"/>
        <v>1194.4499999999794</v>
      </c>
      <c r="AX50" s="32">
        <f t="shared" ca="1" si="10"/>
        <v>1983.5299999999911</v>
      </c>
      <c r="AY50" s="32">
        <f t="shared" ca="1" si="10"/>
        <v>1717.1800000000371</v>
      </c>
      <c r="AZ50" s="32">
        <f t="shared" ca="1" si="10"/>
        <v>2145.3700000000013</v>
      </c>
      <c r="BA50" s="55">
        <f t="shared" ca="1" si="11"/>
        <v>18.04</v>
      </c>
      <c r="BB50" s="55">
        <f t="shared" ca="1" si="11"/>
        <v>19.350000000000001</v>
      </c>
      <c r="BC50" s="55">
        <f t="shared" ca="1" si="11"/>
        <v>15.12</v>
      </c>
      <c r="BD50" s="55">
        <f t="shared" ca="1" si="11"/>
        <v>12.62</v>
      </c>
      <c r="BE50" s="55">
        <f t="shared" ca="1" si="11"/>
        <v>11.69</v>
      </c>
      <c r="BF50" s="55">
        <f t="shared" ca="1" si="11"/>
        <v>11</v>
      </c>
      <c r="BG50" s="55">
        <f t="shared" ca="1" si="11"/>
        <v>28.88</v>
      </c>
      <c r="BH50" s="55">
        <f t="shared" ca="1" si="11"/>
        <v>14.03</v>
      </c>
      <c r="BI50" s="55">
        <f t="shared" ca="1" si="11"/>
        <v>9.7200000000000006</v>
      </c>
      <c r="BJ50" s="55">
        <f t="shared" ca="1" si="11"/>
        <v>16.190000000000001</v>
      </c>
      <c r="BK50" s="55">
        <f t="shared" ca="1" si="11"/>
        <v>14.07</v>
      </c>
      <c r="BL50" s="55">
        <f t="shared" ca="1" si="11"/>
        <v>17.64</v>
      </c>
      <c r="BM50" s="32">
        <f t="shared" ca="1" si="12"/>
        <v>2298.0599999999959</v>
      </c>
      <c r="BN50" s="32">
        <f t="shared" ca="1" si="12"/>
        <v>2456.5400000000232</v>
      </c>
      <c r="BO50" s="32">
        <f t="shared" ca="1" si="12"/>
        <v>1913.4999999999834</v>
      </c>
      <c r="BP50" s="32">
        <f t="shared" ca="1" si="12"/>
        <v>1591.3300000000202</v>
      </c>
      <c r="BQ50" s="32">
        <f t="shared" ca="1" si="12"/>
        <v>1469.0600000000159</v>
      </c>
      <c r="BR50" s="32">
        <f t="shared" ca="1" si="12"/>
        <v>1378.2699999999829</v>
      </c>
      <c r="BS50" s="32">
        <f t="shared" ca="1" si="12"/>
        <v>3605.179999999983</v>
      </c>
      <c r="BT50" s="32">
        <f t="shared" ca="1" si="12"/>
        <v>1744.6300000000085</v>
      </c>
      <c r="BU50" s="32">
        <f t="shared" ca="1" si="12"/>
        <v>1204.1699999999794</v>
      </c>
      <c r="BV50" s="32">
        <f t="shared" ca="1" si="12"/>
        <v>1999.7199999999912</v>
      </c>
      <c r="BW50" s="32">
        <f t="shared" ca="1" si="12"/>
        <v>1731.2500000000371</v>
      </c>
      <c r="BX50" s="32">
        <f t="shared" ca="1" si="12"/>
        <v>2163.0100000000011</v>
      </c>
    </row>
    <row r="51" spans="1:76">
      <c r="A51" t="s">
        <v>431</v>
      </c>
      <c r="B51" s="1" t="s">
        <v>74</v>
      </c>
      <c r="C51" t="str">
        <f t="shared" ca="1" si="2"/>
        <v>BCHIMP</v>
      </c>
      <c r="D51" t="str">
        <f t="shared" ca="1" si="3"/>
        <v>Alberta-BC Intertie - Import</v>
      </c>
      <c r="E51" s="31">
        <f ca="1">IFERROR(IF(AND($A51=VLOOKUP($A51&amp;"."&amp;$C51,UncollectibleLookup,2,FALSE),$C51=VLOOKUP($A51&amp;"."&amp;$C51,UncollectibleLookup,4,FALSE)),0,'Corrected With Uncollectible'!CW51-'Module C Initial'!CW51),'Corrected With Uncollectible'!CW51-'Module C Initial'!CW51)</f>
        <v>807.76999999998952</v>
      </c>
      <c r="F51" s="31">
        <f ca="1">IFERROR(IF(AND($A51=VLOOKUP($A51&amp;"."&amp;$C51,UncollectibleLookup,2,FALSE),$C51=VLOOKUP($A51&amp;"."&amp;$C51,UncollectibleLookup,4,FALSE)),0,'Corrected With Uncollectible'!CX51-'Module C Initial'!CX51),'Corrected With Uncollectible'!CX51-'Module C Initial'!CX51)</f>
        <v>236.86000000000058</v>
      </c>
      <c r="G51" s="31">
        <f ca="1">IFERROR(IF(AND($A51=VLOOKUP($A51&amp;"."&amp;$C51,UncollectibleLookup,2,FALSE),$C51=VLOOKUP($A51&amp;"."&amp;$C51,UncollectibleLookup,4,FALSE)),0,'Corrected With Uncollectible'!CY51-'Module C Initial'!CY51),'Corrected With Uncollectible'!CY51-'Module C Initial'!CY51)</f>
        <v>935.06999999999971</v>
      </c>
      <c r="H51" s="31">
        <f ca="1">IFERROR(IF(AND($A51=VLOOKUP($A51&amp;"."&amp;$C51,UncollectibleLookup,2,FALSE),$C51=VLOOKUP($A51&amp;"."&amp;$C51,UncollectibleLookup,4,FALSE)),0,'Corrected With Uncollectible'!CZ51-'Module C Initial'!CZ51),'Corrected With Uncollectible'!CZ51-'Module C Initial'!CZ51)</f>
        <v>582.04000000000087</v>
      </c>
      <c r="I51" s="31">
        <f ca="1">IFERROR(IF(AND($A51=VLOOKUP($A51&amp;"."&amp;$C51,UncollectibleLookup,2,FALSE),$C51=VLOOKUP($A51&amp;"."&amp;$C51,UncollectibleLookup,4,FALSE)),0,'Corrected With Uncollectible'!DA51-'Module C Initial'!DA51),'Corrected With Uncollectible'!DA51-'Module C Initial'!DA51)</f>
        <v>931.17999999999302</v>
      </c>
      <c r="J51" s="31">
        <f ca="1">IFERROR(IF(AND($A51=VLOOKUP($A51&amp;"."&amp;$C51,UncollectibleLookup,2,FALSE),$C51=VLOOKUP($A51&amp;"."&amp;$C51,UncollectibleLookup,4,FALSE)),0,'Corrected With Uncollectible'!DB51-'Module C Initial'!DB51),'Corrected With Uncollectible'!DB51-'Module C Initial'!DB51)</f>
        <v>290.27999999999884</v>
      </c>
      <c r="K51" s="31">
        <f ca="1">IFERROR(IF(AND($A51=VLOOKUP($A51&amp;"."&amp;$C51,UncollectibleLookup,2,FALSE),$C51=VLOOKUP($A51&amp;"."&amp;$C51,UncollectibleLookup,4,FALSE)),0,'Corrected With Uncollectible'!DC51-'Module C Initial'!DC51),'Corrected With Uncollectible'!DC51-'Module C Initial'!DC51)</f>
        <v>654.5099999999984</v>
      </c>
      <c r="L51" s="31">
        <f ca="1">IFERROR(IF(AND($A51=VLOOKUP($A51&amp;"."&amp;$C51,UncollectibleLookup,2,FALSE),$C51=VLOOKUP($A51&amp;"."&amp;$C51,UncollectibleLookup,4,FALSE)),0,'Corrected With Uncollectible'!DD51-'Module C Initial'!DD51),'Corrected With Uncollectible'!DD51-'Module C Initial'!DD51)</f>
        <v>317.20999999999913</v>
      </c>
      <c r="M51" s="31">
        <f ca="1">IFERROR(IF(AND($A51=VLOOKUP($A51&amp;"."&amp;$C51,UncollectibleLookup,2,FALSE),$C51=VLOOKUP($A51&amp;"."&amp;$C51,UncollectibleLookup,4,FALSE)),0,'Corrected With Uncollectible'!DE51-'Module C Initial'!DE51),'Corrected With Uncollectible'!DE51-'Module C Initial'!DE51)</f>
        <v>370.43000000000029</v>
      </c>
      <c r="N51" s="31">
        <f ca="1">IFERROR(IF(AND($A51=VLOOKUP($A51&amp;"."&amp;$C51,UncollectibleLookup,2,FALSE),$C51=VLOOKUP($A51&amp;"."&amp;$C51,UncollectibleLookup,4,FALSE)),0,'Corrected With Uncollectible'!DF51-'Module C Initial'!DF51),'Corrected With Uncollectible'!DF51-'Module C Initial'!DF51)</f>
        <v>370.84000000000015</v>
      </c>
      <c r="O51" s="31">
        <f ca="1">IFERROR(IF(AND($A51=VLOOKUP($A51&amp;"."&amp;$C51,UncollectibleLookup,2,FALSE),$C51=VLOOKUP($A51&amp;"."&amp;$C51,UncollectibleLookup,4,FALSE)),0,'Corrected With Uncollectible'!DG51-'Module C Initial'!DG51),'Corrected With Uncollectible'!DG51-'Module C Initial'!DG51)</f>
        <v>61.769999999999982</v>
      </c>
      <c r="P51" s="31">
        <f ca="1">IFERROR(IF(AND($A51=VLOOKUP($A51&amp;"."&amp;$C51,UncollectibleLookup,2,FALSE),$C51=VLOOKUP($A51&amp;"."&amp;$C51,UncollectibleLookup,4,FALSE)),0,'Corrected With Uncollectible'!DH51-'Module C Initial'!DH51),'Corrected With Uncollectible'!DH51-'Module C Initial'!DH51)</f>
        <v>146.9399999999996</v>
      </c>
      <c r="Q51" s="32">
        <f ca="1">IFERROR(IF(AND($A51=VLOOKUP($A51&amp;"."&amp;$C51,UncollectibleLookup,2,FALSE),$C51=VLOOKUP($A51&amp;"."&amp;$C51,UncollectibleLookup,4,FALSE)),0,'Corrected With Uncollectible'!DI51-'Module C Initial'!DI51),'Corrected With Uncollectible'!DI51-'Module C Initial'!DI51)</f>
        <v>40.389999999999873</v>
      </c>
      <c r="R51" s="32">
        <f ca="1">IFERROR(IF(AND($A51=VLOOKUP($A51&amp;"."&amp;$C51,UncollectibleLookup,2,FALSE),$C51=VLOOKUP($A51&amp;"."&amp;$C51,UncollectibleLookup,4,FALSE)),0,'Corrected With Uncollectible'!DJ51-'Module C Initial'!DJ51),'Corrected With Uncollectible'!DJ51-'Module C Initial'!DJ51)</f>
        <v>11.850000000000023</v>
      </c>
      <c r="S51" s="32">
        <f ca="1">IFERROR(IF(AND($A51=VLOOKUP($A51&amp;"."&amp;$C51,UncollectibleLookup,2,FALSE),$C51=VLOOKUP($A51&amp;"."&amp;$C51,UncollectibleLookup,4,FALSE)),0,'Corrected With Uncollectible'!DK51-'Module C Initial'!DK51),'Corrected With Uncollectible'!DK51-'Module C Initial'!DK51)</f>
        <v>46.759999999999764</v>
      </c>
      <c r="T51" s="32">
        <f ca="1">IFERROR(IF(AND($A51=VLOOKUP($A51&amp;"."&amp;$C51,UncollectibleLookup,2,FALSE),$C51=VLOOKUP($A51&amp;"."&amp;$C51,UncollectibleLookup,4,FALSE)),0,'Corrected With Uncollectible'!DL51-'Module C Initial'!DL51),'Corrected With Uncollectible'!DL51-'Module C Initial'!DL51)</f>
        <v>29.100000000000136</v>
      </c>
      <c r="U51" s="32">
        <f ca="1">IFERROR(IF(AND($A51=VLOOKUP($A51&amp;"."&amp;$C51,UncollectibleLookup,2,FALSE),$C51=VLOOKUP($A51&amp;"."&amp;$C51,UncollectibleLookup,4,FALSE)),0,'Corrected With Uncollectible'!DM51-'Module C Initial'!DM51),'Corrected With Uncollectible'!DM51-'Module C Initial'!DM51)</f>
        <v>46.559999999999945</v>
      </c>
      <c r="V51" s="32">
        <f ca="1">IFERROR(IF(AND($A51=VLOOKUP($A51&amp;"."&amp;$C51,UncollectibleLookup,2,FALSE),$C51=VLOOKUP($A51&amp;"."&amp;$C51,UncollectibleLookup,4,FALSE)),0,'Corrected With Uncollectible'!DN51-'Module C Initial'!DN51),'Corrected With Uncollectible'!DN51-'Module C Initial'!DN51)</f>
        <v>14.519999999999982</v>
      </c>
      <c r="W51" s="32">
        <f ca="1">IFERROR(IF(AND($A51=VLOOKUP($A51&amp;"."&amp;$C51,UncollectibleLookup,2,FALSE),$C51=VLOOKUP($A51&amp;"."&amp;$C51,UncollectibleLookup,4,FALSE)),0,'Corrected With Uncollectible'!DO51-'Module C Initial'!DO51),'Corrected With Uncollectible'!DO51-'Module C Initial'!DO51)</f>
        <v>32.730000000000018</v>
      </c>
      <c r="X51" s="32">
        <f ca="1">IFERROR(IF(AND($A51=VLOOKUP($A51&amp;"."&amp;$C51,UncollectibleLookup,2,FALSE),$C51=VLOOKUP($A51&amp;"."&amp;$C51,UncollectibleLookup,4,FALSE)),0,'Corrected With Uncollectible'!DP51-'Module C Initial'!DP51),'Corrected With Uncollectible'!DP51-'Module C Initial'!DP51)</f>
        <v>15.860000000000014</v>
      </c>
      <c r="Y51" s="32">
        <f ca="1">IFERROR(IF(AND($A51=VLOOKUP($A51&amp;"."&amp;$C51,UncollectibleLookup,2,FALSE),$C51=VLOOKUP($A51&amp;"."&amp;$C51,UncollectibleLookup,4,FALSE)),0,'Corrected With Uncollectible'!DQ51-'Module C Initial'!DQ51),'Corrected With Uncollectible'!DQ51-'Module C Initial'!DQ51)</f>
        <v>18.529999999999973</v>
      </c>
      <c r="Z51" s="32">
        <f ca="1">IFERROR(IF(AND($A51=VLOOKUP($A51&amp;"."&amp;$C51,UncollectibleLookup,2,FALSE),$C51=VLOOKUP($A51&amp;"."&amp;$C51,UncollectibleLookup,4,FALSE)),0,'Corrected With Uncollectible'!DR51-'Module C Initial'!DR51),'Corrected With Uncollectible'!DR51-'Module C Initial'!DR51)</f>
        <v>18.539999999999964</v>
      </c>
      <c r="AA51" s="32">
        <f ca="1">IFERROR(IF(AND($A51=VLOOKUP($A51&amp;"."&amp;$C51,UncollectibleLookup,2,FALSE),$C51=VLOOKUP($A51&amp;"."&amp;$C51,UncollectibleLookup,4,FALSE)),0,'Corrected With Uncollectible'!DS51-'Module C Initial'!DS51),'Corrected With Uncollectible'!DS51-'Module C Initial'!DS51)</f>
        <v>3.0900000000000034</v>
      </c>
      <c r="AB51" s="32">
        <f ca="1">IFERROR(IF(AND($A51=VLOOKUP($A51&amp;"."&amp;$C51,UncollectibleLookup,2,FALSE),$C51=VLOOKUP($A51&amp;"."&amp;$C51,UncollectibleLookup,4,FALSE)),0,'Corrected With Uncollectible'!DT51-'Module C Initial'!DT51),'Corrected With Uncollectible'!DT51-'Module C Initial'!DT51)</f>
        <v>7.3500000000000227</v>
      </c>
      <c r="AC51" s="31">
        <f ca="1">IFERROR(IF(AND($A51=VLOOKUP($A51&amp;"."&amp;$C51,UncollectibleLookup,2,FALSE),$C51=VLOOKUP($A51&amp;"."&amp;$C51,UncollectibleLookup,4,FALSE)),0,'Corrected With Uncollectible'!DU51-'Module C Initial'!DU51),'Corrected With Uncollectible'!DU51-'Module C Initial'!DU51)</f>
        <v>347.54999999999927</v>
      </c>
      <c r="AD51" s="31">
        <f ca="1">IFERROR(IF(AND($A51=VLOOKUP($A51&amp;"."&amp;$C51,UncollectibleLookup,2,FALSE),$C51=VLOOKUP($A51&amp;"."&amp;$C51,UncollectibleLookup,4,FALSE)),0,'Corrected With Uncollectible'!DV51-'Module C Initial'!DV51),'Corrected With Uncollectible'!DV51-'Module C Initial'!DV51)</f>
        <v>100.69999999999982</v>
      </c>
      <c r="AE51" s="31">
        <f ca="1">IFERROR(IF(AND($A51=VLOOKUP($A51&amp;"."&amp;$C51,UncollectibleLookup,2,FALSE),$C51=VLOOKUP($A51&amp;"."&amp;$C51,UncollectibleLookup,4,FALSE)),0,'Corrected With Uncollectible'!DW51-'Module C Initial'!DW51),'Corrected With Uncollectible'!DW51-'Module C Initial'!DW51)</f>
        <v>393.2599999999984</v>
      </c>
      <c r="AF51" s="31">
        <f ca="1">IFERROR(IF(AND($A51=VLOOKUP($A51&amp;"."&amp;$C51,UncollectibleLookup,2,FALSE),$C51=VLOOKUP($A51&amp;"."&amp;$C51,UncollectibleLookup,4,FALSE)),0,'Corrected With Uncollectible'!DX51-'Module C Initial'!DX51),'Corrected With Uncollectible'!DX51-'Module C Initial'!DX51)</f>
        <v>241.80999999999949</v>
      </c>
      <c r="AG51" s="31">
        <f ca="1">IFERROR(IF(AND($A51=VLOOKUP($A51&amp;"."&amp;$C51,UncollectibleLookup,2,FALSE),$C51=VLOOKUP($A51&amp;"."&amp;$C51,UncollectibleLookup,4,FALSE)),0,'Corrected With Uncollectible'!DY51-'Module C Initial'!DY51),'Corrected With Uncollectible'!DY51-'Module C Initial'!DY51)</f>
        <v>382.28000000000065</v>
      </c>
      <c r="AH51" s="31">
        <f ca="1">IFERROR(IF(AND($A51=VLOOKUP($A51&amp;"."&amp;$C51,UncollectibleLookup,2,FALSE),$C51=VLOOKUP($A51&amp;"."&amp;$C51,UncollectibleLookup,4,FALSE)),0,'Corrected With Uncollectible'!DZ51-'Module C Initial'!DZ51),'Corrected With Uncollectible'!DZ51-'Module C Initial'!DZ51)</f>
        <v>117.6899999999996</v>
      </c>
      <c r="AI51" s="31">
        <f ca="1">IFERROR(IF(AND($A51=VLOOKUP($A51&amp;"."&amp;$C51,UncollectibleLookup,2,FALSE),$C51=VLOOKUP($A51&amp;"."&amp;$C51,UncollectibleLookup,4,FALSE)),0,'Corrected With Uncollectible'!EA51-'Module C Initial'!EA51),'Corrected With Uncollectible'!EA51-'Module C Initial'!EA51)</f>
        <v>262.13999999999942</v>
      </c>
      <c r="AJ51" s="31">
        <f ca="1">IFERROR(IF(AND($A51=VLOOKUP($A51&amp;"."&amp;$C51,UncollectibleLookup,2,FALSE),$C51=VLOOKUP($A51&amp;"."&amp;$C51,UncollectibleLookup,4,FALSE)),0,'Corrected With Uncollectible'!EB51-'Module C Initial'!EB51),'Corrected With Uncollectible'!EB51-'Module C Initial'!EB51)</f>
        <v>125.3700000000008</v>
      </c>
      <c r="AK51" s="31">
        <f ca="1">IFERROR(IF(AND($A51=VLOOKUP($A51&amp;"."&amp;$C51,UncollectibleLookup,2,FALSE),$C51=VLOOKUP($A51&amp;"."&amp;$C51,UncollectibleLookup,4,FALSE)),0,'Corrected With Uncollectible'!EC51-'Module C Initial'!EC51),'Corrected With Uncollectible'!EC51-'Module C Initial'!EC51)</f>
        <v>144.43000000000029</v>
      </c>
      <c r="AL51" s="31">
        <f ca="1">IFERROR(IF(AND($A51=VLOOKUP($A51&amp;"."&amp;$C51,UncollectibleLookup,2,FALSE),$C51=VLOOKUP($A51&amp;"."&amp;$C51,UncollectibleLookup,4,FALSE)),0,'Corrected With Uncollectible'!ED51-'Module C Initial'!ED51),'Corrected With Uncollectible'!ED51-'Module C Initial'!ED51)</f>
        <v>142.68000000000029</v>
      </c>
      <c r="AM51" s="31">
        <f ca="1">IFERROR(IF(AND($A51=VLOOKUP($A51&amp;"."&amp;$C51,UncollectibleLookup,2,FALSE),$C51=VLOOKUP($A51&amp;"."&amp;$C51,UncollectibleLookup,4,FALSE)),0,'Corrected With Uncollectible'!EE51-'Module C Initial'!EE51),'Corrected With Uncollectible'!EE51-'Module C Initial'!EE51)</f>
        <v>23.440000000000055</v>
      </c>
      <c r="AN51" s="31">
        <f ca="1">IFERROR(IF(AND($A51=VLOOKUP($A51&amp;"."&amp;$C51,UncollectibleLookup,2,FALSE),$C51=VLOOKUP($A51&amp;"."&amp;$C51,UncollectibleLookup,4,FALSE)),0,'Corrected With Uncollectible'!EF51-'Module C Initial'!EF51),'Corrected With Uncollectible'!EF51-'Module C Initial'!EF51)</f>
        <v>55</v>
      </c>
      <c r="AO51" s="32">
        <f t="shared" ca="1" si="10"/>
        <v>1195.7099999999887</v>
      </c>
      <c r="AP51" s="32">
        <f t="shared" ca="1" si="10"/>
        <v>349.41000000000042</v>
      </c>
      <c r="AQ51" s="32">
        <f t="shared" ca="1" si="10"/>
        <v>1375.0899999999979</v>
      </c>
      <c r="AR51" s="32">
        <f t="shared" ca="1" si="10"/>
        <v>852.9500000000005</v>
      </c>
      <c r="AS51" s="32">
        <f t="shared" ca="1" si="10"/>
        <v>1360.0199999999936</v>
      </c>
      <c r="AT51" s="32">
        <f t="shared" ca="1" si="10"/>
        <v>422.48999999999842</v>
      </c>
      <c r="AU51" s="32">
        <f t="shared" ca="1" si="10"/>
        <v>949.37999999999784</v>
      </c>
      <c r="AV51" s="32">
        <f t="shared" ca="1" si="10"/>
        <v>458.43999999999994</v>
      </c>
      <c r="AW51" s="32">
        <f t="shared" ca="1" si="10"/>
        <v>533.39000000000055</v>
      </c>
      <c r="AX51" s="32">
        <f t="shared" ca="1" si="10"/>
        <v>532.0600000000004</v>
      </c>
      <c r="AY51" s="32">
        <f t="shared" ca="1" si="10"/>
        <v>88.30000000000004</v>
      </c>
      <c r="AZ51" s="32">
        <f t="shared" ca="1" si="10"/>
        <v>209.28999999999962</v>
      </c>
      <c r="BA51" s="55">
        <f t="shared" ca="1" si="11"/>
        <v>9.4600000000000009</v>
      </c>
      <c r="BB51" s="55">
        <f t="shared" ca="1" si="11"/>
        <v>2.77</v>
      </c>
      <c r="BC51" s="55">
        <f t="shared" ca="1" si="11"/>
        <v>10.95</v>
      </c>
      <c r="BD51" s="55">
        <f t="shared" ca="1" si="11"/>
        <v>6.82</v>
      </c>
      <c r="BE51" s="55">
        <f t="shared" ca="1" si="11"/>
        <v>10.91</v>
      </c>
      <c r="BF51" s="55">
        <f t="shared" ca="1" si="11"/>
        <v>3.4</v>
      </c>
      <c r="BG51" s="55">
        <f t="shared" ca="1" si="11"/>
        <v>7.67</v>
      </c>
      <c r="BH51" s="55">
        <f t="shared" ca="1" si="11"/>
        <v>3.72</v>
      </c>
      <c r="BI51" s="55">
        <f t="shared" ca="1" si="11"/>
        <v>4.34</v>
      </c>
      <c r="BJ51" s="55">
        <f t="shared" ca="1" si="11"/>
        <v>4.34</v>
      </c>
      <c r="BK51" s="55">
        <f t="shared" ca="1" si="11"/>
        <v>0.72</v>
      </c>
      <c r="BL51" s="55">
        <f t="shared" ca="1" si="11"/>
        <v>1.72</v>
      </c>
      <c r="BM51" s="32">
        <f t="shared" ca="1" si="12"/>
        <v>1205.1699999999887</v>
      </c>
      <c r="BN51" s="32">
        <f t="shared" ca="1" si="12"/>
        <v>352.1800000000004</v>
      </c>
      <c r="BO51" s="32">
        <f t="shared" ca="1" si="12"/>
        <v>1386.0399999999979</v>
      </c>
      <c r="BP51" s="32">
        <f t="shared" ca="1" si="12"/>
        <v>859.77000000000055</v>
      </c>
      <c r="BQ51" s="32">
        <f t="shared" ca="1" si="12"/>
        <v>1370.9299999999937</v>
      </c>
      <c r="BR51" s="32">
        <f t="shared" ca="1" si="12"/>
        <v>425.88999999999839</v>
      </c>
      <c r="BS51" s="32">
        <f t="shared" ca="1" si="12"/>
        <v>957.04999999999779</v>
      </c>
      <c r="BT51" s="32">
        <f t="shared" ca="1" si="12"/>
        <v>462.15999999999997</v>
      </c>
      <c r="BU51" s="32">
        <f t="shared" ca="1" si="12"/>
        <v>537.73000000000059</v>
      </c>
      <c r="BV51" s="32">
        <f t="shared" ca="1" si="12"/>
        <v>536.40000000000043</v>
      </c>
      <c r="BW51" s="32">
        <f t="shared" ca="1" si="12"/>
        <v>89.020000000000039</v>
      </c>
      <c r="BX51" s="32">
        <f t="shared" ca="1" si="12"/>
        <v>211.00999999999962</v>
      </c>
    </row>
    <row r="52" spans="1:76">
      <c r="A52" t="s">
        <v>431</v>
      </c>
      <c r="B52" s="1" t="s">
        <v>76</v>
      </c>
      <c r="C52" t="str">
        <f t="shared" ca="1" si="2"/>
        <v>SPCIMP</v>
      </c>
      <c r="D52" t="str">
        <f t="shared" ca="1" si="3"/>
        <v>Alberta-Saskatchewan Intertie - Import</v>
      </c>
      <c r="E52" s="31">
        <f ca="1">IFERROR(IF(AND($A52=VLOOKUP($A52&amp;"."&amp;$C52,UncollectibleLookup,2,FALSE),$C52=VLOOKUP($A52&amp;"."&amp;$C52,UncollectibleLookup,4,FALSE)),0,'Corrected With Uncollectible'!CW52-'Module C Initial'!CW52),'Corrected With Uncollectible'!CW52-'Module C Initial'!CW52)</f>
        <v>4.8400000000000318</v>
      </c>
      <c r="F52" s="31">
        <f ca="1">IFERROR(IF(AND($A52=VLOOKUP($A52&amp;"."&amp;$C52,UncollectibleLookup,2,FALSE),$C52=VLOOKUP($A52&amp;"."&amp;$C52,UncollectibleLookup,4,FALSE)),0,'Corrected With Uncollectible'!CX52-'Module C Initial'!CX52),'Corrected With Uncollectible'!CX52-'Module C Initial'!CX52)</f>
        <v>0</v>
      </c>
      <c r="G52" s="31">
        <f ca="1">IFERROR(IF(AND($A52=VLOOKUP($A52&amp;"."&amp;$C52,UncollectibleLookup,2,FALSE),$C52=VLOOKUP($A52&amp;"."&amp;$C52,UncollectibleLookup,4,FALSE)),0,'Corrected With Uncollectible'!CY52-'Module C Initial'!CY52),'Corrected With Uncollectible'!CY52-'Module C Initial'!CY52)</f>
        <v>13.350000000000136</v>
      </c>
      <c r="H52" s="31">
        <f ca="1">IFERROR(IF(AND($A52=VLOOKUP($A52&amp;"."&amp;$C52,UncollectibleLookup,2,FALSE),$C52=VLOOKUP($A52&amp;"."&amp;$C52,UncollectibleLookup,4,FALSE)),0,'Corrected With Uncollectible'!CZ52-'Module C Initial'!CZ52),'Corrected With Uncollectible'!CZ52-'Module C Initial'!CZ52)</f>
        <v>0</v>
      </c>
      <c r="I52" s="31">
        <f ca="1">IFERROR(IF(AND($A52=VLOOKUP($A52&amp;"."&amp;$C52,UncollectibleLookup,2,FALSE),$C52=VLOOKUP($A52&amp;"."&amp;$C52,UncollectibleLookup,4,FALSE)),0,'Corrected With Uncollectible'!DA52-'Module C Initial'!DA52),'Corrected With Uncollectible'!DA52-'Module C Initial'!DA52)</f>
        <v>34.509999999999764</v>
      </c>
      <c r="J52" s="31">
        <f ca="1">IFERROR(IF(AND($A52=VLOOKUP($A52&amp;"."&amp;$C52,UncollectibleLookup,2,FALSE),$C52=VLOOKUP($A52&amp;"."&amp;$C52,UncollectibleLookup,4,FALSE)),0,'Corrected With Uncollectible'!DB52-'Module C Initial'!DB52),'Corrected With Uncollectible'!DB52-'Module C Initial'!DB52)</f>
        <v>0</v>
      </c>
      <c r="K52" s="31">
        <f ca="1">IFERROR(IF(AND($A52=VLOOKUP($A52&amp;"."&amp;$C52,UncollectibleLookup,2,FALSE),$C52=VLOOKUP($A52&amp;"."&amp;$C52,UncollectibleLookup,4,FALSE)),0,'Corrected With Uncollectible'!DC52-'Module C Initial'!DC52),'Corrected With Uncollectible'!DC52-'Module C Initial'!DC52)</f>
        <v>6.7599999999999909</v>
      </c>
      <c r="L52" s="31">
        <f ca="1">IFERROR(IF(AND($A52=VLOOKUP($A52&amp;"."&amp;$C52,UncollectibleLookup,2,FALSE),$C52=VLOOKUP($A52&amp;"."&amp;$C52,UncollectibleLookup,4,FALSE)),0,'Corrected With Uncollectible'!DD52-'Module C Initial'!DD52),'Corrected With Uncollectible'!DD52-'Module C Initial'!DD52)</f>
        <v>3.8100000000000023</v>
      </c>
      <c r="M52" s="31">
        <f ca="1">IFERROR(IF(AND($A52=VLOOKUP($A52&amp;"."&amp;$C52,UncollectibleLookup,2,FALSE),$C52=VLOOKUP($A52&amp;"."&amp;$C52,UncollectibleLookup,4,FALSE)),0,'Corrected With Uncollectible'!DE52-'Module C Initial'!DE52),'Corrected With Uncollectible'!DE52-'Module C Initial'!DE52)</f>
        <v>0</v>
      </c>
      <c r="N52" s="31">
        <f ca="1">IFERROR(IF(AND($A52=VLOOKUP($A52&amp;"."&amp;$C52,UncollectibleLookup,2,FALSE),$C52=VLOOKUP($A52&amp;"."&amp;$C52,UncollectibleLookup,4,FALSE)),0,'Corrected With Uncollectible'!DF52-'Module C Initial'!DF52),'Corrected With Uncollectible'!DF52-'Module C Initial'!DF52)</f>
        <v>0.55000000000000426</v>
      </c>
      <c r="O52" s="31">
        <f ca="1">IFERROR(IF(AND($A52=VLOOKUP($A52&amp;"."&amp;$C52,UncollectibleLookup,2,FALSE),$C52=VLOOKUP($A52&amp;"."&amp;$C52,UncollectibleLookup,4,FALSE)),0,'Corrected With Uncollectible'!DG52-'Module C Initial'!DG52),'Corrected With Uncollectible'!DG52-'Module C Initial'!DG52)</f>
        <v>0</v>
      </c>
      <c r="P52" s="31">
        <f ca="1">IFERROR(IF(AND($A52=VLOOKUP($A52&amp;"."&amp;$C52,UncollectibleLookup,2,FALSE),$C52=VLOOKUP($A52&amp;"."&amp;$C52,UncollectibleLookup,4,FALSE)),0,'Corrected With Uncollectible'!DH52-'Module C Initial'!DH52),'Corrected With Uncollectible'!DH52-'Module C Initial'!DH52)</f>
        <v>8.1099999999999</v>
      </c>
      <c r="Q52" s="32">
        <f ca="1">IFERROR(IF(AND($A52=VLOOKUP($A52&amp;"."&amp;$C52,UncollectibleLookup,2,FALSE),$C52=VLOOKUP($A52&amp;"."&amp;$C52,UncollectibleLookup,4,FALSE)),0,'Corrected With Uncollectible'!DI52-'Module C Initial'!DI52),'Corrected With Uncollectible'!DI52-'Module C Initial'!DI52)</f>
        <v>0.24000000000000199</v>
      </c>
      <c r="R52" s="32">
        <f ca="1">IFERROR(IF(AND($A52=VLOOKUP($A52&amp;"."&amp;$C52,UncollectibleLookup,2,FALSE),$C52=VLOOKUP($A52&amp;"."&amp;$C52,UncollectibleLookup,4,FALSE)),0,'Corrected With Uncollectible'!DJ52-'Module C Initial'!DJ52),'Corrected With Uncollectible'!DJ52-'Module C Initial'!DJ52)</f>
        <v>0</v>
      </c>
      <c r="S52" s="32">
        <f ca="1">IFERROR(IF(AND($A52=VLOOKUP($A52&amp;"."&amp;$C52,UncollectibleLookup,2,FALSE),$C52=VLOOKUP($A52&amp;"."&amp;$C52,UncollectibleLookup,4,FALSE)),0,'Corrected With Uncollectible'!DK52-'Module C Initial'!DK52),'Corrected With Uncollectible'!DK52-'Module C Initial'!DK52)</f>
        <v>0.66000000000000369</v>
      </c>
      <c r="T52" s="32">
        <f ca="1">IFERROR(IF(AND($A52=VLOOKUP($A52&amp;"."&amp;$C52,UncollectibleLookup,2,FALSE),$C52=VLOOKUP($A52&amp;"."&amp;$C52,UncollectibleLookup,4,FALSE)),0,'Corrected With Uncollectible'!DL52-'Module C Initial'!DL52),'Corrected With Uncollectible'!DL52-'Module C Initial'!DL52)</f>
        <v>0</v>
      </c>
      <c r="U52" s="32">
        <f ca="1">IFERROR(IF(AND($A52=VLOOKUP($A52&amp;"."&amp;$C52,UncollectibleLookup,2,FALSE),$C52=VLOOKUP($A52&amp;"."&amp;$C52,UncollectibleLookup,4,FALSE)),0,'Corrected With Uncollectible'!DM52-'Module C Initial'!DM52),'Corrected With Uncollectible'!DM52-'Module C Initial'!DM52)</f>
        <v>1.730000000000004</v>
      </c>
      <c r="V52" s="32">
        <f ca="1">IFERROR(IF(AND($A52=VLOOKUP($A52&amp;"."&amp;$C52,UncollectibleLookup,2,FALSE),$C52=VLOOKUP($A52&amp;"."&amp;$C52,UncollectibleLookup,4,FALSE)),0,'Corrected With Uncollectible'!DN52-'Module C Initial'!DN52),'Corrected With Uncollectible'!DN52-'Module C Initial'!DN52)</f>
        <v>0</v>
      </c>
      <c r="W52" s="32">
        <f ca="1">IFERROR(IF(AND($A52=VLOOKUP($A52&amp;"."&amp;$C52,UncollectibleLookup,2,FALSE),$C52=VLOOKUP($A52&amp;"."&amp;$C52,UncollectibleLookup,4,FALSE)),0,'Corrected With Uncollectible'!DO52-'Module C Initial'!DO52),'Corrected With Uncollectible'!DO52-'Module C Initial'!DO52)</f>
        <v>0.32999999999999829</v>
      </c>
      <c r="X52" s="32">
        <f ca="1">IFERROR(IF(AND($A52=VLOOKUP($A52&amp;"."&amp;$C52,UncollectibleLookup,2,FALSE),$C52=VLOOKUP($A52&amp;"."&amp;$C52,UncollectibleLookup,4,FALSE)),0,'Corrected With Uncollectible'!DP52-'Module C Initial'!DP52),'Corrected With Uncollectible'!DP52-'Module C Initial'!DP52)</f>
        <v>0.19000000000000128</v>
      </c>
      <c r="Y52" s="32">
        <f ca="1">IFERROR(IF(AND($A52=VLOOKUP($A52&amp;"."&amp;$C52,UncollectibleLookup,2,FALSE),$C52=VLOOKUP($A52&amp;"."&amp;$C52,UncollectibleLookup,4,FALSE)),0,'Corrected With Uncollectible'!DQ52-'Module C Initial'!DQ52),'Corrected With Uncollectible'!DQ52-'Module C Initial'!DQ52)</f>
        <v>0</v>
      </c>
      <c r="Z52" s="32">
        <f ca="1">IFERROR(IF(AND($A52=VLOOKUP($A52&amp;"."&amp;$C52,UncollectibleLookup,2,FALSE),$C52=VLOOKUP($A52&amp;"."&amp;$C52,UncollectibleLookup,4,FALSE)),0,'Corrected With Uncollectible'!DR52-'Module C Initial'!DR52),'Corrected With Uncollectible'!DR52-'Module C Initial'!DR52)</f>
        <v>3.0000000000000249E-2</v>
      </c>
      <c r="AA52" s="32">
        <f ca="1">IFERROR(IF(AND($A52=VLOOKUP($A52&amp;"."&amp;$C52,UncollectibleLookup,2,FALSE),$C52=VLOOKUP($A52&amp;"."&amp;$C52,UncollectibleLookup,4,FALSE)),0,'Corrected With Uncollectible'!DS52-'Module C Initial'!DS52),'Corrected With Uncollectible'!DS52-'Module C Initial'!DS52)</f>
        <v>0</v>
      </c>
      <c r="AB52" s="32">
        <f ca="1">IFERROR(IF(AND($A52=VLOOKUP($A52&amp;"."&amp;$C52,UncollectibleLookup,2,FALSE),$C52=VLOOKUP($A52&amp;"."&amp;$C52,UncollectibleLookup,4,FALSE)),0,'Corrected With Uncollectible'!DT52-'Module C Initial'!DT52),'Corrected With Uncollectible'!DT52-'Module C Initial'!DT52)</f>
        <v>0.41000000000000014</v>
      </c>
      <c r="AC52" s="31">
        <f ca="1">IFERROR(IF(AND($A52=VLOOKUP($A52&amp;"."&amp;$C52,UncollectibleLookup,2,FALSE),$C52=VLOOKUP($A52&amp;"."&amp;$C52,UncollectibleLookup,4,FALSE)),0,'Corrected With Uncollectible'!DU52-'Module C Initial'!DU52),'Corrected With Uncollectible'!DU52-'Module C Initial'!DU52)</f>
        <v>2.0799999999999841</v>
      </c>
      <c r="AD52" s="31">
        <f ca="1">IFERROR(IF(AND($A52=VLOOKUP($A52&amp;"."&amp;$C52,UncollectibleLookup,2,FALSE),$C52=VLOOKUP($A52&amp;"."&amp;$C52,UncollectibleLookup,4,FALSE)),0,'Corrected With Uncollectible'!DV52-'Module C Initial'!DV52),'Corrected With Uncollectible'!DV52-'Module C Initial'!DV52)</f>
        <v>0</v>
      </c>
      <c r="AE52" s="31">
        <f ca="1">IFERROR(IF(AND($A52=VLOOKUP($A52&amp;"."&amp;$C52,UncollectibleLookup,2,FALSE),$C52=VLOOKUP($A52&amp;"."&amp;$C52,UncollectibleLookup,4,FALSE)),0,'Corrected With Uncollectible'!DW52-'Module C Initial'!DW52),'Corrected With Uncollectible'!DW52-'Module C Initial'!DW52)</f>
        <v>5.6100000000000136</v>
      </c>
      <c r="AF52" s="31">
        <f ca="1">IFERROR(IF(AND($A52=VLOOKUP($A52&amp;"."&amp;$C52,UncollectibleLookup,2,FALSE),$C52=VLOOKUP($A52&amp;"."&amp;$C52,UncollectibleLookup,4,FALSE)),0,'Corrected With Uncollectible'!DX52-'Module C Initial'!DX52),'Corrected With Uncollectible'!DX52-'Module C Initial'!DX52)</f>
        <v>0</v>
      </c>
      <c r="AG52" s="31">
        <f ca="1">IFERROR(IF(AND($A52=VLOOKUP($A52&amp;"."&amp;$C52,UncollectibleLookup,2,FALSE),$C52=VLOOKUP($A52&amp;"."&amp;$C52,UncollectibleLookup,4,FALSE)),0,'Corrected With Uncollectible'!DY52-'Module C Initial'!DY52),'Corrected With Uncollectible'!DY52-'Module C Initial'!DY52)</f>
        <v>14.159999999999968</v>
      </c>
      <c r="AH52" s="31">
        <f ca="1">IFERROR(IF(AND($A52=VLOOKUP($A52&amp;"."&amp;$C52,UncollectibleLookup,2,FALSE),$C52=VLOOKUP($A52&amp;"."&amp;$C52,UncollectibleLookup,4,FALSE)),0,'Corrected With Uncollectible'!DZ52-'Module C Initial'!DZ52),'Corrected With Uncollectible'!DZ52-'Module C Initial'!DZ52)</f>
        <v>0</v>
      </c>
      <c r="AI52" s="31">
        <f ca="1">IFERROR(IF(AND($A52=VLOOKUP($A52&amp;"."&amp;$C52,UncollectibleLookup,2,FALSE),$C52=VLOOKUP($A52&amp;"."&amp;$C52,UncollectibleLookup,4,FALSE)),0,'Corrected With Uncollectible'!EA52-'Module C Initial'!EA52),'Corrected With Uncollectible'!EA52-'Module C Initial'!EA52)</f>
        <v>2.710000000000008</v>
      </c>
      <c r="AJ52" s="31">
        <f ca="1">IFERROR(IF(AND($A52=VLOOKUP($A52&amp;"."&amp;$C52,UncollectibleLookup,2,FALSE),$C52=VLOOKUP($A52&amp;"."&amp;$C52,UncollectibleLookup,4,FALSE)),0,'Corrected With Uncollectible'!EB52-'Module C Initial'!EB52),'Corrected With Uncollectible'!EB52-'Module C Initial'!EB52)</f>
        <v>1.5099999999999909</v>
      </c>
      <c r="AK52" s="31">
        <f ca="1">IFERROR(IF(AND($A52=VLOOKUP($A52&amp;"."&amp;$C52,UncollectibleLookup,2,FALSE),$C52=VLOOKUP($A52&amp;"."&amp;$C52,UncollectibleLookup,4,FALSE)),0,'Corrected With Uncollectible'!EC52-'Module C Initial'!EC52),'Corrected With Uncollectible'!EC52-'Module C Initial'!EC52)</f>
        <v>0</v>
      </c>
      <c r="AL52" s="31">
        <f ca="1">IFERROR(IF(AND($A52=VLOOKUP($A52&amp;"."&amp;$C52,UncollectibleLookup,2,FALSE),$C52=VLOOKUP($A52&amp;"."&amp;$C52,UncollectibleLookup,4,FALSE)),0,'Corrected With Uncollectible'!ED52-'Module C Initial'!ED52),'Corrected With Uncollectible'!ED52-'Module C Initial'!ED52)</f>
        <v>0.20999999999999908</v>
      </c>
      <c r="AM52" s="31">
        <f ca="1">IFERROR(IF(AND($A52=VLOOKUP($A52&amp;"."&amp;$C52,UncollectibleLookup,2,FALSE),$C52=VLOOKUP($A52&amp;"."&amp;$C52,UncollectibleLookup,4,FALSE)),0,'Corrected With Uncollectible'!EE52-'Module C Initial'!EE52),'Corrected With Uncollectible'!EE52-'Module C Initial'!EE52)</f>
        <v>0</v>
      </c>
      <c r="AN52" s="31">
        <f ca="1">IFERROR(IF(AND($A52=VLOOKUP($A52&amp;"."&amp;$C52,UncollectibleLookup,2,FALSE),$C52=VLOOKUP($A52&amp;"."&amp;$C52,UncollectibleLookup,4,FALSE)),0,'Corrected With Uncollectible'!EF52-'Module C Initial'!EF52),'Corrected With Uncollectible'!EF52-'Module C Initial'!EF52)</f>
        <v>3.039999999999992</v>
      </c>
      <c r="AO52" s="32">
        <f t="shared" ca="1" si="10"/>
        <v>7.1600000000000179</v>
      </c>
      <c r="AP52" s="32">
        <f t="shared" ca="1" si="10"/>
        <v>0</v>
      </c>
      <c r="AQ52" s="32">
        <f t="shared" ca="1" si="10"/>
        <v>19.620000000000154</v>
      </c>
      <c r="AR52" s="32">
        <f t="shared" ca="1" si="10"/>
        <v>0</v>
      </c>
      <c r="AS52" s="32">
        <f t="shared" ca="1" si="10"/>
        <v>50.399999999999736</v>
      </c>
      <c r="AT52" s="32">
        <f t="shared" ca="1" si="10"/>
        <v>0</v>
      </c>
      <c r="AU52" s="32">
        <f t="shared" ca="1" si="10"/>
        <v>9.7999999999999972</v>
      </c>
      <c r="AV52" s="32">
        <f t="shared" ca="1" si="10"/>
        <v>5.5099999999999945</v>
      </c>
      <c r="AW52" s="32">
        <f t="shared" ca="1" si="10"/>
        <v>0</v>
      </c>
      <c r="AX52" s="32">
        <f t="shared" ca="1" si="10"/>
        <v>0.79000000000000359</v>
      </c>
      <c r="AY52" s="32">
        <f t="shared" ca="1" si="10"/>
        <v>0</v>
      </c>
      <c r="AZ52" s="32">
        <f t="shared" ca="1" si="10"/>
        <v>11.559999999999892</v>
      </c>
      <c r="BA52" s="55">
        <f t="shared" ca="1" si="11"/>
        <v>0.06</v>
      </c>
      <c r="BB52" s="55">
        <f t="shared" ca="1" si="11"/>
        <v>0</v>
      </c>
      <c r="BC52" s="55">
        <f t="shared" ca="1" si="11"/>
        <v>0.16</v>
      </c>
      <c r="BD52" s="55">
        <f t="shared" ca="1" si="11"/>
        <v>0</v>
      </c>
      <c r="BE52" s="55">
        <f t="shared" ca="1" si="11"/>
        <v>0.4</v>
      </c>
      <c r="BF52" s="55">
        <f t="shared" ca="1" si="11"/>
        <v>0</v>
      </c>
      <c r="BG52" s="55">
        <f t="shared" ca="1" si="11"/>
        <v>0.08</v>
      </c>
      <c r="BH52" s="55">
        <f t="shared" ca="1" si="11"/>
        <v>0.04</v>
      </c>
      <c r="BI52" s="55">
        <f t="shared" ca="1" si="11"/>
        <v>0</v>
      </c>
      <c r="BJ52" s="55">
        <f t="shared" ca="1" si="11"/>
        <v>0.01</v>
      </c>
      <c r="BK52" s="55">
        <f t="shared" ca="1" si="11"/>
        <v>0</v>
      </c>
      <c r="BL52" s="55">
        <f t="shared" ca="1" si="11"/>
        <v>0.09</v>
      </c>
      <c r="BM52" s="32">
        <f t="shared" ca="1" si="12"/>
        <v>7.2200000000000175</v>
      </c>
      <c r="BN52" s="32">
        <f t="shared" ca="1" si="12"/>
        <v>0</v>
      </c>
      <c r="BO52" s="32">
        <f t="shared" ca="1" si="12"/>
        <v>19.780000000000154</v>
      </c>
      <c r="BP52" s="32">
        <f t="shared" ca="1" si="12"/>
        <v>0</v>
      </c>
      <c r="BQ52" s="32">
        <f t="shared" ca="1" si="12"/>
        <v>50.799999999999734</v>
      </c>
      <c r="BR52" s="32">
        <f t="shared" ca="1" si="12"/>
        <v>0</v>
      </c>
      <c r="BS52" s="32">
        <f t="shared" ca="1" si="12"/>
        <v>9.8799999999999972</v>
      </c>
      <c r="BT52" s="32">
        <f t="shared" ca="1" si="12"/>
        <v>5.5499999999999945</v>
      </c>
      <c r="BU52" s="32">
        <f t="shared" ca="1" si="12"/>
        <v>0</v>
      </c>
      <c r="BV52" s="32">
        <f t="shared" ca="1" si="12"/>
        <v>0.8000000000000036</v>
      </c>
      <c r="BW52" s="32">
        <f t="shared" ca="1" si="12"/>
        <v>0</v>
      </c>
      <c r="BX52" s="32">
        <f t="shared" ca="1" si="12"/>
        <v>11.649999999999892</v>
      </c>
    </row>
    <row r="53" spans="1:76">
      <c r="A53" t="s">
        <v>432</v>
      </c>
      <c r="B53" s="1" t="s">
        <v>66</v>
      </c>
      <c r="C53" t="str">
        <f t="shared" ca="1" si="2"/>
        <v>BCHIMP</v>
      </c>
      <c r="D53" t="str">
        <f t="shared" ca="1" si="3"/>
        <v>Alberta-BC Intertie - Import</v>
      </c>
      <c r="E53" s="31">
        <f ca="1">IFERROR(IF(AND($A53=VLOOKUP($A53&amp;"."&amp;$C53,UncollectibleLookup,2,FALSE),$C53=VLOOKUP($A53&amp;"."&amp;$C53,UncollectibleLookup,4,FALSE)),0,'Corrected With Uncollectible'!CW53-'Module C Initial'!CW53),'Corrected With Uncollectible'!CW53-'Module C Initial'!CW53)</f>
        <v>59.25</v>
      </c>
      <c r="F53" s="31">
        <f ca="1">IFERROR(IF(AND($A53=VLOOKUP($A53&amp;"."&amp;$C53,UncollectibleLookup,2,FALSE),$C53=VLOOKUP($A53&amp;"."&amp;$C53,UncollectibleLookup,4,FALSE)),0,'Corrected With Uncollectible'!CX53-'Module C Initial'!CX53),'Corrected With Uncollectible'!CX53-'Module C Initial'!CX53)</f>
        <v>43.860000000000127</v>
      </c>
      <c r="G53" s="31">
        <f ca="1">IFERROR(IF(AND($A53=VLOOKUP($A53&amp;"."&amp;$C53,UncollectibleLookup,2,FALSE),$C53=VLOOKUP($A53&amp;"."&amp;$C53,UncollectibleLookup,4,FALSE)),0,'Corrected With Uncollectible'!CY53-'Module C Initial'!CY53),'Corrected With Uncollectible'!CY53-'Module C Initial'!CY53)</f>
        <v>19.940000000000055</v>
      </c>
      <c r="H53" s="31">
        <f ca="1">IFERROR(IF(AND($A53=VLOOKUP($A53&amp;"."&amp;$C53,UncollectibleLookup,2,FALSE),$C53=VLOOKUP($A53&amp;"."&amp;$C53,UncollectibleLookup,4,FALSE)),0,'Corrected With Uncollectible'!CZ53-'Module C Initial'!CZ53),'Corrected With Uncollectible'!CZ53-'Module C Initial'!CZ53)</f>
        <v>32.389999999999873</v>
      </c>
      <c r="I53" s="31">
        <f ca="1">IFERROR(IF(AND($A53=VLOOKUP($A53&amp;"."&amp;$C53,UncollectibleLookup,2,FALSE),$C53=VLOOKUP($A53&amp;"."&amp;$C53,UncollectibleLookup,4,FALSE)),0,'Corrected With Uncollectible'!DA53-'Module C Initial'!DA53),'Corrected With Uncollectible'!DA53-'Module C Initial'!DA53)</f>
        <v>67.369999999999891</v>
      </c>
      <c r="J53" s="31">
        <f ca="1">IFERROR(IF(AND($A53=VLOOKUP($A53&amp;"."&amp;$C53,UncollectibleLookup,2,FALSE),$C53=VLOOKUP($A53&amp;"."&amp;$C53,UncollectibleLookup,4,FALSE)),0,'Corrected With Uncollectible'!DB53-'Module C Initial'!DB53),'Corrected With Uncollectible'!DB53-'Module C Initial'!DB53)</f>
        <v>447.30000000000291</v>
      </c>
      <c r="K53" s="31">
        <f ca="1">IFERROR(IF(AND($A53=VLOOKUP($A53&amp;"."&amp;$C53,UncollectibleLookup,2,FALSE),$C53=VLOOKUP($A53&amp;"."&amp;$C53,UncollectibleLookup,4,FALSE)),0,'Corrected With Uncollectible'!DC53-'Module C Initial'!DC53),'Corrected With Uncollectible'!DC53-'Module C Initial'!DC53)</f>
        <v>170.53999999999905</v>
      </c>
      <c r="L53" s="31">
        <f ca="1">IFERROR(IF(AND($A53=VLOOKUP($A53&amp;"."&amp;$C53,UncollectibleLookup,2,FALSE),$C53=VLOOKUP($A53&amp;"."&amp;$C53,UncollectibleLookup,4,FALSE)),0,'Corrected With Uncollectible'!DD53-'Module C Initial'!DD53),'Corrected With Uncollectible'!DD53-'Module C Initial'!DD53)</f>
        <v>135.75</v>
      </c>
      <c r="M53" s="31">
        <f ca="1">IFERROR(IF(AND($A53=VLOOKUP($A53&amp;"."&amp;$C53,UncollectibleLookup,2,FALSE),$C53=VLOOKUP($A53&amp;"."&amp;$C53,UncollectibleLookup,4,FALSE)),0,'Corrected With Uncollectible'!DE53-'Module C Initial'!DE53),'Corrected With Uncollectible'!DE53-'Module C Initial'!DE53)</f>
        <v>74.730000000000018</v>
      </c>
      <c r="N53" s="31">
        <f ca="1">IFERROR(IF(AND($A53=VLOOKUP($A53&amp;"."&amp;$C53,UncollectibleLookup,2,FALSE),$C53=VLOOKUP($A53&amp;"."&amp;$C53,UncollectibleLookup,4,FALSE)),0,'Corrected With Uncollectible'!DF53-'Module C Initial'!DF53),'Corrected With Uncollectible'!DF53-'Module C Initial'!DF53)</f>
        <v>22.049999999999955</v>
      </c>
      <c r="O53" s="31">
        <f ca="1">IFERROR(IF(AND($A53=VLOOKUP($A53&amp;"."&amp;$C53,UncollectibleLookup,2,FALSE),$C53=VLOOKUP($A53&amp;"."&amp;$C53,UncollectibleLookup,4,FALSE)),0,'Corrected With Uncollectible'!DG53-'Module C Initial'!DG53),'Corrected With Uncollectible'!DG53-'Module C Initial'!DG53)</f>
        <v>189.88999999999942</v>
      </c>
      <c r="P53" s="31">
        <f ca="1">IFERROR(IF(AND($A53=VLOOKUP($A53&amp;"."&amp;$C53,UncollectibleLookup,2,FALSE),$C53=VLOOKUP($A53&amp;"."&amp;$C53,UncollectibleLookup,4,FALSE)),0,'Corrected With Uncollectible'!DH53-'Module C Initial'!DH53),'Corrected With Uncollectible'!DH53-'Module C Initial'!DH53)</f>
        <v>305.01999999999862</v>
      </c>
      <c r="Q53" s="32">
        <f ca="1">IFERROR(IF(AND($A53=VLOOKUP($A53&amp;"."&amp;$C53,UncollectibleLookup,2,FALSE),$C53=VLOOKUP($A53&amp;"."&amp;$C53,UncollectibleLookup,4,FALSE)),0,'Corrected With Uncollectible'!DI53-'Module C Initial'!DI53),'Corrected With Uncollectible'!DI53-'Module C Initial'!DI53)</f>
        <v>2.960000000000008</v>
      </c>
      <c r="R53" s="32">
        <f ca="1">IFERROR(IF(AND($A53=VLOOKUP($A53&amp;"."&amp;$C53,UncollectibleLookup,2,FALSE),$C53=VLOOKUP($A53&amp;"."&amp;$C53,UncollectibleLookup,4,FALSE)),0,'Corrected With Uncollectible'!DJ53-'Module C Initial'!DJ53),'Corrected With Uncollectible'!DJ53-'Module C Initial'!DJ53)</f>
        <v>2.1999999999999886</v>
      </c>
      <c r="S53" s="32">
        <f ca="1">IFERROR(IF(AND($A53=VLOOKUP($A53&amp;"."&amp;$C53,UncollectibleLookup,2,FALSE),$C53=VLOOKUP($A53&amp;"."&amp;$C53,UncollectibleLookup,4,FALSE)),0,'Corrected With Uncollectible'!DK53-'Module C Initial'!DK53),'Corrected With Uncollectible'!DK53-'Module C Initial'!DK53)</f>
        <v>0.99000000000000199</v>
      </c>
      <c r="T53" s="32">
        <f ca="1">IFERROR(IF(AND($A53=VLOOKUP($A53&amp;"."&amp;$C53,UncollectibleLookup,2,FALSE),$C53=VLOOKUP($A53&amp;"."&amp;$C53,UncollectibleLookup,4,FALSE)),0,'Corrected With Uncollectible'!DL53-'Module C Initial'!DL53),'Corrected With Uncollectible'!DL53-'Module C Initial'!DL53)</f>
        <v>1.6200000000000045</v>
      </c>
      <c r="U53" s="32">
        <f ca="1">IFERROR(IF(AND($A53=VLOOKUP($A53&amp;"."&amp;$C53,UncollectibleLookup,2,FALSE),$C53=VLOOKUP($A53&amp;"."&amp;$C53,UncollectibleLookup,4,FALSE)),0,'Corrected With Uncollectible'!DM53-'Module C Initial'!DM53),'Corrected With Uncollectible'!DM53-'Module C Initial'!DM53)</f>
        <v>3.3700000000000045</v>
      </c>
      <c r="V53" s="32">
        <f ca="1">IFERROR(IF(AND($A53=VLOOKUP($A53&amp;"."&amp;$C53,UncollectibleLookup,2,FALSE),$C53=VLOOKUP($A53&amp;"."&amp;$C53,UncollectibleLookup,4,FALSE)),0,'Corrected With Uncollectible'!DN53-'Module C Initial'!DN53),'Corrected With Uncollectible'!DN53-'Module C Initial'!DN53)</f>
        <v>22.370000000000005</v>
      </c>
      <c r="W53" s="32">
        <f ca="1">IFERROR(IF(AND($A53=VLOOKUP($A53&amp;"."&amp;$C53,UncollectibleLookup,2,FALSE),$C53=VLOOKUP($A53&amp;"."&amp;$C53,UncollectibleLookup,4,FALSE)),0,'Corrected With Uncollectible'!DO53-'Module C Initial'!DO53),'Corrected With Uncollectible'!DO53-'Module C Initial'!DO53)</f>
        <v>8.5200000000000387</v>
      </c>
      <c r="X53" s="32">
        <f ca="1">IFERROR(IF(AND($A53=VLOOKUP($A53&amp;"."&amp;$C53,UncollectibleLookup,2,FALSE),$C53=VLOOKUP($A53&amp;"."&amp;$C53,UncollectibleLookup,4,FALSE)),0,'Corrected With Uncollectible'!DP53-'Module C Initial'!DP53),'Corrected With Uncollectible'!DP53-'Module C Initial'!DP53)</f>
        <v>6.7799999999999727</v>
      </c>
      <c r="Y53" s="32">
        <f ca="1">IFERROR(IF(AND($A53=VLOOKUP($A53&amp;"."&amp;$C53,UncollectibleLookup,2,FALSE),$C53=VLOOKUP($A53&amp;"."&amp;$C53,UncollectibleLookup,4,FALSE)),0,'Corrected With Uncollectible'!DQ53-'Module C Initial'!DQ53),'Corrected With Uncollectible'!DQ53-'Module C Initial'!DQ53)</f>
        <v>3.7400000000000091</v>
      </c>
      <c r="Z53" s="32">
        <f ca="1">IFERROR(IF(AND($A53=VLOOKUP($A53&amp;"."&amp;$C53,UncollectibleLookup,2,FALSE),$C53=VLOOKUP($A53&amp;"."&amp;$C53,UncollectibleLookup,4,FALSE)),0,'Corrected With Uncollectible'!DR53-'Module C Initial'!DR53),'Corrected With Uncollectible'!DR53-'Module C Initial'!DR53)</f>
        <v>1.1000000000000014</v>
      </c>
      <c r="AA53" s="32">
        <f ca="1">IFERROR(IF(AND($A53=VLOOKUP($A53&amp;"."&amp;$C53,UncollectibleLookup,2,FALSE),$C53=VLOOKUP($A53&amp;"."&amp;$C53,UncollectibleLookup,4,FALSE)),0,'Corrected With Uncollectible'!DS53-'Module C Initial'!DS53),'Corrected With Uncollectible'!DS53-'Module C Initial'!DS53)</f>
        <v>9.4899999999999523</v>
      </c>
      <c r="AB53" s="32">
        <f ca="1">IFERROR(IF(AND($A53=VLOOKUP($A53&amp;"."&amp;$C53,UncollectibleLookup,2,FALSE),$C53=VLOOKUP($A53&amp;"."&amp;$C53,UncollectibleLookup,4,FALSE)),0,'Corrected With Uncollectible'!DT53-'Module C Initial'!DT53),'Corrected With Uncollectible'!DT53-'Module C Initial'!DT53)</f>
        <v>15.25</v>
      </c>
      <c r="AC53" s="31">
        <f ca="1">IFERROR(IF(AND($A53=VLOOKUP($A53&amp;"."&amp;$C53,UncollectibleLookup,2,FALSE),$C53=VLOOKUP($A53&amp;"."&amp;$C53,UncollectibleLookup,4,FALSE)),0,'Corrected With Uncollectible'!DU53-'Module C Initial'!DU53),'Corrected With Uncollectible'!DU53-'Module C Initial'!DU53)</f>
        <v>25.490000000000009</v>
      </c>
      <c r="AD53" s="31">
        <f ca="1">IFERROR(IF(AND($A53=VLOOKUP($A53&amp;"."&amp;$C53,UncollectibleLookup,2,FALSE),$C53=VLOOKUP($A53&amp;"."&amp;$C53,UncollectibleLookup,4,FALSE)),0,'Corrected With Uncollectible'!DV53-'Module C Initial'!DV53),'Corrected With Uncollectible'!DV53-'Module C Initial'!DV53)</f>
        <v>18.649999999999977</v>
      </c>
      <c r="AE53" s="31">
        <f ca="1">IFERROR(IF(AND($A53=VLOOKUP($A53&amp;"."&amp;$C53,UncollectibleLookup,2,FALSE),$C53=VLOOKUP($A53&amp;"."&amp;$C53,UncollectibleLookup,4,FALSE)),0,'Corrected With Uncollectible'!DW53-'Module C Initial'!DW53),'Corrected With Uncollectible'!DW53-'Module C Initial'!DW53)</f>
        <v>8.3900000000000432</v>
      </c>
      <c r="AF53" s="31">
        <f ca="1">IFERROR(IF(AND($A53=VLOOKUP($A53&amp;"."&amp;$C53,UncollectibleLookup,2,FALSE),$C53=VLOOKUP($A53&amp;"."&amp;$C53,UncollectibleLookup,4,FALSE)),0,'Corrected With Uncollectible'!DX53-'Module C Initial'!DX53),'Corrected With Uncollectible'!DX53-'Module C Initial'!DX53)</f>
        <v>13.450000000000045</v>
      </c>
      <c r="AG53" s="31">
        <f ca="1">IFERROR(IF(AND($A53=VLOOKUP($A53&amp;"."&amp;$C53,UncollectibleLookup,2,FALSE),$C53=VLOOKUP($A53&amp;"."&amp;$C53,UncollectibleLookup,4,FALSE)),0,'Corrected With Uncollectible'!DY53-'Module C Initial'!DY53),'Corrected With Uncollectible'!DY53-'Module C Initial'!DY53)</f>
        <v>27.650000000000091</v>
      </c>
      <c r="AH53" s="31">
        <f ca="1">IFERROR(IF(AND($A53=VLOOKUP($A53&amp;"."&amp;$C53,UncollectibleLookup,2,FALSE),$C53=VLOOKUP($A53&amp;"."&amp;$C53,UncollectibleLookup,4,FALSE)),0,'Corrected With Uncollectible'!DZ53-'Module C Initial'!DZ53),'Corrected With Uncollectible'!DZ53-'Module C Initial'!DZ53)</f>
        <v>181.35000000000036</v>
      </c>
      <c r="AI53" s="31">
        <f ca="1">IFERROR(IF(AND($A53=VLOOKUP($A53&amp;"."&amp;$C53,UncollectibleLookup,2,FALSE),$C53=VLOOKUP($A53&amp;"."&amp;$C53,UncollectibleLookup,4,FALSE)),0,'Corrected With Uncollectible'!EA53-'Module C Initial'!EA53),'Corrected With Uncollectible'!EA53-'Module C Initial'!EA53)</f>
        <v>68.300000000000182</v>
      </c>
      <c r="AJ53" s="31">
        <f ca="1">IFERROR(IF(AND($A53=VLOOKUP($A53&amp;"."&amp;$C53,UncollectibleLookup,2,FALSE),$C53=VLOOKUP($A53&amp;"."&amp;$C53,UncollectibleLookup,4,FALSE)),0,'Corrected With Uncollectible'!EB53-'Module C Initial'!EB53),'Corrected With Uncollectible'!EB53-'Module C Initial'!EB53)</f>
        <v>53.650000000000091</v>
      </c>
      <c r="AK53" s="31">
        <f ca="1">IFERROR(IF(AND($A53=VLOOKUP($A53&amp;"."&amp;$C53,UncollectibleLookup,2,FALSE),$C53=VLOOKUP($A53&amp;"."&amp;$C53,UncollectibleLookup,4,FALSE)),0,'Corrected With Uncollectible'!EC53-'Module C Initial'!EC53),'Corrected With Uncollectible'!EC53-'Module C Initial'!EC53)</f>
        <v>29.1400000000001</v>
      </c>
      <c r="AL53" s="31">
        <f ca="1">IFERROR(IF(AND($A53=VLOOKUP($A53&amp;"."&amp;$C53,UncollectibleLookup,2,FALSE),$C53=VLOOKUP($A53&amp;"."&amp;$C53,UncollectibleLookup,4,FALSE)),0,'Corrected With Uncollectible'!ED53-'Module C Initial'!ED53),'Corrected With Uncollectible'!ED53-'Module C Initial'!ED53)</f>
        <v>8.4799999999999613</v>
      </c>
      <c r="AM53" s="31">
        <f ca="1">IFERROR(IF(AND($A53=VLOOKUP($A53&amp;"."&amp;$C53,UncollectibleLookup,2,FALSE),$C53=VLOOKUP($A53&amp;"."&amp;$C53,UncollectibleLookup,4,FALSE)),0,'Corrected With Uncollectible'!EE53-'Module C Initial'!EE53),'Corrected With Uncollectible'!EE53-'Module C Initial'!EE53)</f>
        <v>72.059999999999945</v>
      </c>
      <c r="AN53" s="31">
        <f ca="1">IFERROR(IF(AND($A53=VLOOKUP($A53&amp;"."&amp;$C53,UncollectibleLookup,2,FALSE),$C53=VLOOKUP($A53&amp;"."&amp;$C53,UncollectibleLookup,4,FALSE)),0,'Corrected With Uncollectible'!EF53-'Module C Initial'!EF53),'Corrected With Uncollectible'!EF53-'Module C Initial'!EF53)</f>
        <v>114.18000000000029</v>
      </c>
      <c r="AO53" s="32">
        <f t="shared" ca="1" si="10"/>
        <v>87.700000000000017</v>
      </c>
      <c r="AP53" s="32">
        <f t="shared" ca="1" si="10"/>
        <v>64.710000000000093</v>
      </c>
      <c r="AQ53" s="32">
        <f t="shared" ca="1" si="10"/>
        <v>29.3200000000001</v>
      </c>
      <c r="AR53" s="32">
        <f t="shared" ca="1" si="10"/>
        <v>47.459999999999923</v>
      </c>
      <c r="AS53" s="32">
        <f t="shared" ca="1" si="10"/>
        <v>98.389999999999986</v>
      </c>
      <c r="AT53" s="32">
        <f t="shared" ca="1" si="10"/>
        <v>651.02000000000328</v>
      </c>
      <c r="AU53" s="32">
        <f t="shared" ca="1" si="10"/>
        <v>247.35999999999927</v>
      </c>
      <c r="AV53" s="32">
        <f t="shared" ca="1" si="10"/>
        <v>196.18000000000006</v>
      </c>
      <c r="AW53" s="32">
        <f t="shared" ca="1" si="10"/>
        <v>107.61000000000013</v>
      </c>
      <c r="AX53" s="32">
        <f t="shared" ca="1" si="10"/>
        <v>31.629999999999917</v>
      </c>
      <c r="AY53" s="32">
        <f t="shared" ca="1" si="10"/>
        <v>271.43999999999932</v>
      </c>
      <c r="AZ53" s="32">
        <f t="shared" ca="1" si="10"/>
        <v>434.44999999999891</v>
      </c>
      <c r="BA53" s="55">
        <f t="shared" ca="1" si="11"/>
        <v>0.69</v>
      </c>
      <c r="BB53" s="55">
        <f t="shared" ca="1" si="11"/>
        <v>0.51</v>
      </c>
      <c r="BC53" s="55">
        <f t="shared" ca="1" si="11"/>
        <v>0.23</v>
      </c>
      <c r="BD53" s="55">
        <f t="shared" ca="1" si="11"/>
        <v>0.38</v>
      </c>
      <c r="BE53" s="55">
        <f t="shared" ca="1" si="11"/>
        <v>0.79</v>
      </c>
      <c r="BF53" s="55">
        <f t="shared" ca="1" si="11"/>
        <v>5.24</v>
      </c>
      <c r="BG53" s="55">
        <f t="shared" ca="1" si="11"/>
        <v>2</v>
      </c>
      <c r="BH53" s="55">
        <f t="shared" ca="1" si="11"/>
        <v>1.59</v>
      </c>
      <c r="BI53" s="55">
        <f t="shared" ca="1" si="11"/>
        <v>0.88</v>
      </c>
      <c r="BJ53" s="55">
        <f t="shared" ca="1" si="11"/>
        <v>0.26</v>
      </c>
      <c r="BK53" s="55">
        <f t="shared" ca="1" si="11"/>
        <v>2.2200000000000002</v>
      </c>
      <c r="BL53" s="55">
        <f t="shared" ca="1" si="11"/>
        <v>3.57</v>
      </c>
      <c r="BM53" s="32">
        <f t="shared" ca="1" si="12"/>
        <v>88.390000000000015</v>
      </c>
      <c r="BN53" s="32">
        <f t="shared" ca="1" si="12"/>
        <v>65.220000000000098</v>
      </c>
      <c r="BO53" s="32">
        <f t="shared" ca="1" si="12"/>
        <v>29.5500000000001</v>
      </c>
      <c r="BP53" s="32">
        <f t="shared" ca="1" si="12"/>
        <v>47.839999999999925</v>
      </c>
      <c r="BQ53" s="32">
        <f t="shared" ca="1" si="12"/>
        <v>99.179999999999993</v>
      </c>
      <c r="BR53" s="32">
        <f t="shared" ca="1" si="12"/>
        <v>656.26000000000329</v>
      </c>
      <c r="BS53" s="32">
        <f t="shared" ca="1" si="12"/>
        <v>249.35999999999927</v>
      </c>
      <c r="BT53" s="32">
        <f t="shared" ca="1" si="12"/>
        <v>197.77000000000007</v>
      </c>
      <c r="BU53" s="32">
        <f t="shared" ca="1" si="12"/>
        <v>108.49000000000012</v>
      </c>
      <c r="BV53" s="32">
        <f t="shared" ca="1" si="12"/>
        <v>31.889999999999919</v>
      </c>
      <c r="BW53" s="32">
        <f t="shared" ca="1" si="12"/>
        <v>273.65999999999934</v>
      </c>
      <c r="BX53" s="32">
        <f t="shared" ca="1" si="12"/>
        <v>438.0199999999989</v>
      </c>
    </row>
    <row r="54" spans="1:76">
      <c r="A54" t="s">
        <v>432</v>
      </c>
      <c r="B54" s="1" t="s">
        <v>67</v>
      </c>
      <c r="C54" t="str">
        <f t="shared" ca="1" si="2"/>
        <v>BCHEXP</v>
      </c>
      <c r="D54" t="str">
        <f t="shared" ca="1" si="3"/>
        <v>Alberta-BC Intertie - Export</v>
      </c>
      <c r="E54" s="31">
        <f ca="1">IFERROR(IF(AND($A54=VLOOKUP($A54&amp;"."&amp;$C54,UncollectibleLookup,2,FALSE),$C54=VLOOKUP($A54&amp;"."&amp;$C54,UncollectibleLookup,4,FALSE)),0,'Corrected With Uncollectible'!CW54-'Module C Initial'!CW54),'Corrected With Uncollectible'!CW54-'Module C Initial'!CW54)</f>
        <v>0</v>
      </c>
      <c r="F54" s="31">
        <f ca="1">IFERROR(IF(AND($A54=VLOOKUP($A54&amp;"."&amp;$C54,UncollectibleLookup,2,FALSE),$C54=VLOOKUP($A54&amp;"."&amp;$C54,UncollectibleLookup,4,FALSE)),0,'Corrected With Uncollectible'!CX54-'Module C Initial'!CX54),'Corrected With Uncollectible'!CX54-'Module C Initial'!CX54)</f>
        <v>2.3000000000000114</v>
      </c>
      <c r="G54" s="31">
        <f ca="1">IFERROR(IF(AND($A54=VLOOKUP($A54&amp;"."&amp;$C54,UncollectibleLookup,2,FALSE),$C54=VLOOKUP($A54&amp;"."&amp;$C54,UncollectibleLookup,4,FALSE)),0,'Corrected With Uncollectible'!CY54-'Module C Initial'!CY54),'Corrected With Uncollectible'!CY54-'Module C Initial'!CY54)</f>
        <v>1.9599999999999937</v>
      </c>
      <c r="H54" s="31">
        <f ca="1">IFERROR(IF(AND($A54=VLOOKUP($A54&amp;"."&amp;$C54,UncollectibleLookup,2,FALSE),$C54=VLOOKUP($A54&amp;"."&amp;$C54,UncollectibleLookup,4,FALSE)),0,'Corrected With Uncollectible'!CZ54-'Module C Initial'!CZ54),'Corrected With Uncollectible'!CZ54-'Module C Initial'!CZ54)</f>
        <v>5.2099999999999795</v>
      </c>
      <c r="I54" s="31">
        <f ca="1">IFERROR(IF(AND($A54=VLOOKUP($A54&amp;"."&amp;$C54,UncollectibleLookup,2,FALSE),$C54=VLOOKUP($A54&amp;"."&amp;$C54,UncollectibleLookup,4,FALSE)),0,'Corrected With Uncollectible'!DA54-'Module C Initial'!DA54),'Corrected With Uncollectible'!DA54-'Module C Initial'!DA54)</f>
        <v>4.6299999999999955</v>
      </c>
      <c r="J54" s="31">
        <f ca="1">IFERROR(IF(AND($A54=VLOOKUP($A54&amp;"."&amp;$C54,UncollectibleLookup,2,FALSE),$C54=VLOOKUP($A54&amp;"."&amp;$C54,UncollectibleLookup,4,FALSE)),0,'Corrected With Uncollectible'!DB54-'Module C Initial'!DB54),'Corrected With Uncollectible'!DB54-'Module C Initial'!DB54)</f>
        <v>12.830000000000041</v>
      </c>
      <c r="K54" s="31">
        <f ca="1">IFERROR(IF(AND($A54=VLOOKUP($A54&amp;"."&amp;$C54,UncollectibleLookup,2,FALSE),$C54=VLOOKUP($A54&amp;"."&amp;$C54,UncollectibleLookup,4,FALSE)),0,'Corrected With Uncollectible'!DC54-'Module C Initial'!DC54),'Corrected With Uncollectible'!DC54-'Module C Initial'!DC54)</f>
        <v>0.48999999999999844</v>
      </c>
      <c r="L54" s="31">
        <f ca="1">IFERROR(IF(AND($A54=VLOOKUP($A54&amp;"."&amp;$C54,UncollectibleLookup,2,FALSE),$C54=VLOOKUP($A54&amp;"."&amp;$C54,UncollectibleLookup,4,FALSE)),0,'Corrected With Uncollectible'!DD54-'Module C Initial'!DD54),'Corrected With Uncollectible'!DD54-'Module C Initial'!DD54)</f>
        <v>3.6400000000000148</v>
      </c>
      <c r="M54" s="31">
        <f ca="1">IFERROR(IF(AND($A54=VLOOKUP($A54&amp;"."&amp;$C54,UncollectibleLookup,2,FALSE),$C54=VLOOKUP($A54&amp;"."&amp;$C54,UncollectibleLookup,4,FALSE)),0,'Corrected With Uncollectible'!DE54-'Module C Initial'!DE54),'Corrected With Uncollectible'!DE54-'Module C Initial'!DE54)</f>
        <v>4.8500000000000227</v>
      </c>
      <c r="N54" s="31">
        <f ca="1">IFERROR(IF(AND($A54=VLOOKUP($A54&amp;"."&amp;$C54,UncollectibleLookup,2,FALSE),$C54=VLOOKUP($A54&amp;"."&amp;$C54,UncollectibleLookup,4,FALSE)),0,'Corrected With Uncollectible'!DF54-'Module C Initial'!DF54),'Corrected With Uncollectible'!DF54-'Module C Initial'!DF54)</f>
        <v>43.240000000000236</v>
      </c>
      <c r="O54" s="31">
        <f ca="1">IFERROR(IF(AND($A54=VLOOKUP($A54&amp;"."&amp;$C54,UncollectibleLookup,2,FALSE),$C54=VLOOKUP($A54&amp;"."&amp;$C54,UncollectibleLookup,4,FALSE)),0,'Corrected With Uncollectible'!DG54-'Module C Initial'!DG54),'Corrected With Uncollectible'!DG54-'Module C Initial'!DG54)</f>
        <v>21.820000000000164</v>
      </c>
      <c r="P54" s="31">
        <f ca="1">IFERROR(IF(AND($A54=VLOOKUP($A54&amp;"."&amp;$C54,UncollectibleLookup,2,FALSE),$C54=VLOOKUP($A54&amp;"."&amp;$C54,UncollectibleLookup,4,FALSE)),0,'Corrected With Uncollectible'!DH54-'Module C Initial'!DH54),'Corrected With Uncollectible'!DH54-'Module C Initial'!DH54)</f>
        <v>4.8400000000000318</v>
      </c>
      <c r="Q54" s="32">
        <f ca="1">IFERROR(IF(AND($A54=VLOOKUP($A54&amp;"."&amp;$C54,UncollectibleLookup,2,FALSE),$C54=VLOOKUP($A54&amp;"."&amp;$C54,UncollectibleLookup,4,FALSE)),0,'Corrected With Uncollectible'!DI54-'Module C Initial'!DI54),'Corrected With Uncollectible'!DI54-'Module C Initial'!DI54)</f>
        <v>0</v>
      </c>
      <c r="R54" s="32">
        <f ca="1">IFERROR(IF(AND($A54=VLOOKUP($A54&amp;"."&amp;$C54,UncollectibleLookup,2,FALSE),$C54=VLOOKUP($A54&amp;"."&amp;$C54,UncollectibleLookup,4,FALSE)),0,'Corrected With Uncollectible'!DJ54-'Module C Initial'!DJ54),'Corrected With Uncollectible'!DJ54-'Module C Initial'!DJ54)</f>
        <v>0.11000000000000032</v>
      </c>
      <c r="S54" s="32">
        <f ca="1">IFERROR(IF(AND($A54=VLOOKUP($A54&amp;"."&amp;$C54,UncollectibleLookup,2,FALSE),$C54=VLOOKUP($A54&amp;"."&amp;$C54,UncollectibleLookup,4,FALSE)),0,'Corrected With Uncollectible'!DK54-'Module C Initial'!DK54),'Corrected With Uncollectible'!DK54-'Module C Initial'!DK54)</f>
        <v>0.10000000000000053</v>
      </c>
      <c r="T54" s="32">
        <f ca="1">IFERROR(IF(AND($A54=VLOOKUP($A54&amp;"."&amp;$C54,UncollectibleLookup,2,FALSE),$C54=VLOOKUP($A54&amp;"."&amp;$C54,UncollectibleLookup,4,FALSE)),0,'Corrected With Uncollectible'!DL54-'Module C Initial'!DL54),'Corrected With Uncollectible'!DL54-'Module C Initial'!DL54)</f>
        <v>0.25999999999999979</v>
      </c>
      <c r="U54" s="32">
        <f ca="1">IFERROR(IF(AND($A54=VLOOKUP($A54&amp;"."&amp;$C54,UncollectibleLookup,2,FALSE),$C54=VLOOKUP($A54&amp;"."&amp;$C54,UncollectibleLookup,4,FALSE)),0,'Corrected With Uncollectible'!DM54-'Module C Initial'!DM54),'Corrected With Uncollectible'!DM54-'Module C Initial'!DM54)</f>
        <v>0.22999999999999865</v>
      </c>
      <c r="V54" s="32">
        <f ca="1">IFERROR(IF(AND($A54=VLOOKUP($A54&amp;"."&amp;$C54,UncollectibleLookup,2,FALSE),$C54=VLOOKUP($A54&amp;"."&amp;$C54,UncollectibleLookup,4,FALSE)),0,'Corrected With Uncollectible'!DN54-'Module C Initial'!DN54),'Corrected With Uncollectible'!DN54-'Module C Initial'!DN54)</f>
        <v>0.65000000000000213</v>
      </c>
      <c r="W54" s="32">
        <f ca="1">IFERROR(IF(AND($A54=VLOOKUP($A54&amp;"."&amp;$C54,UncollectibleLookup,2,FALSE),$C54=VLOOKUP($A54&amp;"."&amp;$C54,UncollectibleLookup,4,FALSE)),0,'Corrected With Uncollectible'!DO54-'Module C Initial'!DO54),'Corrected With Uncollectible'!DO54-'Module C Initial'!DO54)</f>
        <v>3.0000000000000027E-2</v>
      </c>
      <c r="X54" s="32">
        <f ca="1">IFERROR(IF(AND($A54=VLOOKUP($A54&amp;"."&amp;$C54,UncollectibleLookup,2,FALSE),$C54=VLOOKUP($A54&amp;"."&amp;$C54,UncollectibleLookup,4,FALSE)),0,'Corrected With Uncollectible'!DP54-'Module C Initial'!DP54),'Corrected With Uncollectible'!DP54-'Module C Initial'!DP54)</f>
        <v>0.17999999999999972</v>
      </c>
      <c r="Y54" s="32">
        <f ca="1">IFERROR(IF(AND($A54=VLOOKUP($A54&amp;"."&amp;$C54,UncollectibleLookup,2,FALSE),$C54=VLOOKUP($A54&amp;"."&amp;$C54,UncollectibleLookup,4,FALSE)),0,'Corrected With Uncollectible'!DQ54-'Module C Initial'!DQ54),'Corrected With Uncollectible'!DQ54-'Module C Initial'!DQ54)</f>
        <v>0.25</v>
      </c>
      <c r="Z54" s="32">
        <f ca="1">IFERROR(IF(AND($A54=VLOOKUP($A54&amp;"."&amp;$C54,UncollectibleLookup,2,FALSE),$C54=VLOOKUP($A54&amp;"."&amp;$C54,UncollectibleLookup,4,FALSE)),0,'Corrected With Uncollectible'!DR54-'Module C Initial'!DR54),'Corrected With Uncollectible'!DR54-'Module C Initial'!DR54)</f>
        <v>2.1700000000000017</v>
      </c>
      <c r="AA54" s="32">
        <f ca="1">IFERROR(IF(AND($A54=VLOOKUP($A54&amp;"."&amp;$C54,UncollectibleLookup,2,FALSE),$C54=VLOOKUP($A54&amp;"."&amp;$C54,UncollectibleLookup,4,FALSE)),0,'Corrected With Uncollectible'!DS54-'Module C Initial'!DS54),'Corrected With Uncollectible'!DS54-'Module C Initial'!DS54)</f>
        <v>1.0899999999999963</v>
      </c>
      <c r="AB54" s="32">
        <f ca="1">IFERROR(IF(AND($A54=VLOOKUP($A54&amp;"."&amp;$C54,UncollectibleLookup,2,FALSE),$C54=VLOOKUP($A54&amp;"."&amp;$C54,UncollectibleLookup,4,FALSE)),0,'Corrected With Uncollectible'!DT54-'Module C Initial'!DT54),'Corrected With Uncollectible'!DT54-'Module C Initial'!DT54)</f>
        <v>0.25</v>
      </c>
      <c r="AC54" s="31">
        <f ca="1">IFERROR(IF(AND($A54=VLOOKUP($A54&amp;"."&amp;$C54,UncollectibleLookup,2,FALSE),$C54=VLOOKUP($A54&amp;"."&amp;$C54,UncollectibleLookup,4,FALSE)),0,'Corrected With Uncollectible'!DU54-'Module C Initial'!DU54),'Corrected With Uncollectible'!DU54-'Module C Initial'!DU54)</f>
        <v>0</v>
      </c>
      <c r="AD54" s="31">
        <f ca="1">IFERROR(IF(AND($A54=VLOOKUP($A54&amp;"."&amp;$C54,UncollectibleLookup,2,FALSE),$C54=VLOOKUP($A54&amp;"."&amp;$C54,UncollectibleLookup,4,FALSE)),0,'Corrected With Uncollectible'!DV54-'Module C Initial'!DV54),'Corrected With Uncollectible'!DV54-'Module C Initial'!DV54)</f>
        <v>0.97999999999999687</v>
      </c>
      <c r="AE54" s="31">
        <f ca="1">IFERROR(IF(AND($A54=VLOOKUP($A54&amp;"."&amp;$C54,UncollectibleLookup,2,FALSE),$C54=VLOOKUP($A54&amp;"."&amp;$C54,UncollectibleLookup,4,FALSE)),0,'Corrected With Uncollectible'!DW54-'Module C Initial'!DW54),'Corrected With Uncollectible'!DW54-'Module C Initial'!DW54)</f>
        <v>0.82000000000000028</v>
      </c>
      <c r="AF54" s="31">
        <f ca="1">IFERROR(IF(AND($A54=VLOOKUP($A54&amp;"."&amp;$C54,UncollectibleLookup,2,FALSE),$C54=VLOOKUP($A54&amp;"."&amp;$C54,UncollectibleLookup,4,FALSE)),0,'Corrected With Uncollectible'!DX54-'Module C Initial'!DX54),'Corrected With Uncollectible'!DX54-'Module C Initial'!DX54)</f>
        <v>2.1699999999999875</v>
      </c>
      <c r="AG54" s="31">
        <f ca="1">IFERROR(IF(AND($A54=VLOOKUP($A54&amp;"."&amp;$C54,UncollectibleLookup,2,FALSE),$C54=VLOOKUP($A54&amp;"."&amp;$C54,UncollectibleLookup,4,FALSE)),0,'Corrected With Uncollectible'!DY54-'Module C Initial'!DY54),'Corrected With Uncollectible'!DY54-'Module C Initial'!DY54)</f>
        <v>1.8999999999999915</v>
      </c>
      <c r="AH54" s="31">
        <f ca="1">IFERROR(IF(AND($A54=VLOOKUP($A54&amp;"."&amp;$C54,UncollectibleLookup,2,FALSE),$C54=VLOOKUP($A54&amp;"."&amp;$C54,UncollectibleLookup,4,FALSE)),0,'Corrected With Uncollectible'!DZ54-'Module C Initial'!DZ54),'Corrected With Uncollectible'!DZ54-'Module C Initial'!DZ54)</f>
        <v>5.1999999999999886</v>
      </c>
      <c r="AI54" s="31">
        <f ca="1">IFERROR(IF(AND($A54=VLOOKUP($A54&amp;"."&amp;$C54,UncollectibleLookup,2,FALSE),$C54=VLOOKUP($A54&amp;"."&amp;$C54,UncollectibleLookup,4,FALSE)),0,'Corrected With Uncollectible'!EA54-'Module C Initial'!EA54),'Corrected With Uncollectible'!EA54-'Module C Initial'!EA54)</f>
        <v>0.19999999999999929</v>
      </c>
      <c r="AJ54" s="31">
        <f ca="1">IFERROR(IF(AND($A54=VLOOKUP($A54&amp;"."&amp;$C54,UncollectibleLookup,2,FALSE),$C54=VLOOKUP($A54&amp;"."&amp;$C54,UncollectibleLookup,4,FALSE)),0,'Corrected With Uncollectible'!EB54-'Module C Initial'!EB54),'Corrected With Uncollectible'!EB54-'Module C Initial'!EB54)</f>
        <v>1.4399999999999977</v>
      </c>
      <c r="AK54" s="31">
        <f ca="1">IFERROR(IF(AND($A54=VLOOKUP($A54&amp;"."&amp;$C54,UncollectibleLookup,2,FALSE),$C54=VLOOKUP($A54&amp;"."&amp;$C54,UncollectibleLookup,4,FALSE)),0,'Corrected With Uncollectible'!EC54-'Module C Initial'!EC54),'Corrected With Uncollectible'!EC54-'Module C Initial'!EC54)</f>
        <v>1.8900000000000006</v>
      </c>
      <c r="AL54" s="31">
        <f ca="1">IFERROR(IF(AND($A54=VLOOKUP($A54&amp;"."&amp;$C54,UncollectibleLookup,2,FALSE),$C54=VLOOKUP($A54&amp;"."&amp;$C54,UncollectibleLookup,4,FALSE)),0,'Corrected With Uncollectible'!ED54-'Module C Initial'!ED54),'Corrected With Uncollectible'!ED54-'Module C Initial'!ED54)</f>
        <v>16.639999999999986</v>
      </c>
      <c r="AM54" s="31">
        <f ca="1">IFERROR(IF(AND($A54=VLOOKUP($A54&amp;"."&amp;$C54,UncollectibleLookup,2,FALSE),$C54=VLOOKUP($A54&amp;"."&amp;$C54,UncollectibleLookup,4,FALSE)),0,'Corrected With Uncollectible'!EE54-'Module C Initial'!EE54),'Corrected With Uncollectible'!EE54-'Module C Initial'!EE54)</f>
        <v>8.2800000000000296</v>
      </c>
      <c r="AN54" s="31">
        <f ca="1">IFERROR(IF(AND($A54=VLOOKUP($A54&amp;"."&amp;$C54,UncollectibleLookup,2,FALSE),$C54=VLOOKUP($A54&amp;"."&amp;$C54,UncollectibleLookup,4,FALSE)),0,'Corrected With Uncollectible'!EF54-'Module C Initial'!EF54),'Corrected With Uncollectible'!EF54-'Module C Initial'!EF54)</f>
        <v>1.8099999999999881</v>
      </c>
      <c r="AO54" s="32">
        <f t="shared" ca="1" si="10"/>
        <v>0</v>
      </c>
      <c r="AP54" s="32">
        <f t="shared" ca="1" si="10"/>
        <v>3.3900000000000086</v>
      </c>
      <c r="AQ54" s="32">
        <f t="shared" ca="1" si="10"/>
        <v>2.8799999999999946</v>
      </c>
      <c r="AR54" s="32">
        <f t="shared" ca="1" si="10"/>
        <v>7.6399999999999668</v>
      </c>
      <c r="AS54" s="32">
        <f t="shared" ca="1" si="10"/>
        <v>6.7599999999999856</v>
      </c>
      <c r="AT54" s="32">
        <f t="shared" ca="1" si="10"/>
        <v>18.680000000000032</v>
      </c>
      <c r="AU54" s="32">
        <f t="shared" ca="1" si="10"/>
        <v>0.71999999999999775</v>
      </c>
      <c r="AV54" s="32">
        <f t="shared" ca="1" si="10"/>
        <v>5.2600000000000122</v>
      </c>
      <c r="AW54" s="32">
        <f t="shared" ca="1" si="10"/>
        <v>6.9900000000000233</v>
      </c>
      <c r="AX54" s="32">
        <f t="shared" ca="1" si="10"/>
        <v>62.050000000000225</v>
      </c>
      <c r="AY54" s="32">
        <f t="shared" ca="1" si="10"/>
        <v>31.19000000000019</v>
      </c>
      <c r="AZ54" s="32">
        <f t="shared" ca="1" si="10"/>
        <v>6.9000000000000199</v>
      </c>
      <c r="BA54" s="55">
        <f t="shared" ca="1" si="11"/>
        <v>0</v>
      </c>
      <c r="BB54" s="55">
        <f t="shared" ca="1" si="11"/>
        <v>0.03</v>
      </c>
      <c r="BC54" s="55">
        <f t="shared" ca="1" si="11"/>
        <v>0.02</v>
      </c>
      <c r="BD54" s="55">
        <f t="shared" ca="1" si="11"/>
        <v>0.06</v>
      </c>
      <c r="BE54" s="55">
        <f t="shared" ca="1" si="11"/>
        <v>0.05</v>
      </c>
      <c r="BF54" s="55">
        <f t="shared" ca="1" si="11"/>
        <v>0.15</v>
      </c>
      <c r="BG54" s="55">
        <f t="shared" ca="1" si="11"/>
        <v>0.01</v>
      </c>
      <c r="BH54" s="55">
        <f t="shared" ca="1" si="11"/>
        <v>0.04</v>
      </c>
      <c r="BI54" s="55">
        <f t="shared" ca="1" si="11"/>
        <v>0.06</v>
      </c>
      <c r="BJ54" s="55">
        <f t="shared" ca="1" si="11"/>
        <v>0.51</v>
      </c>
      <c r="BK54" s="55">
        <f t="shared" ca="1" si="11"/>
        <v>0.26</v>
      </c>
      <c r="BL54" s="55">
        <f t="shared" ca="1" si="11"/>
        <v>0.06</v>
      </c>
      <c r="BM54" s="32">
        <f t="shared" ca="1" si="12"/>
        <v>0</v>
      </c>
      <c r="BN54" s="32">
        <f t="shared" ca="1" si="12"/>
        <v>3.4200000000000084</v>
      </c>
      <c r="BO54" s="32">
        <f t="shared" ca="1" si="12"/>
        <v>2.8999999999999946</v>
      </c>
      <c r="BP54" s="32">
        <f t="shared" ca="1" si="12"/>
        <v>7.6999999999999664</v>
      </c>
      <c r="BQ54" s="32">
        <f t="shared" ca="1" si="12"/>
        <v>6.8099999999999854</v>
      </c>
      <c r="BR54" s="32">
        <f t="shared" ca="1" si="12"/>
        <v>18.83000000000003</v>
      </c>
      <c r="BS54" s="32">
        <f t="shared" ca="1" si="12"/>
        <v>0.72999999999999776</v>
      </c>
      <c r="BT54" s="32">
        <f t="shared" ca="1" si="12"/>
        <v>5.3000000000000123</v>
      </c>
      <c r="BU54" s="32">
        <f t="shared" ca="1" si="12"/>
        <v>7.0500000000000229</v>
      </c>
      <c r="BV54" s="32">
        <f t="shared" ca="1" si="12"/>
        <v>62.560000000000223</v>
      </c>
      <c r="BW54" s="32">
        <f t="shared" ca="1" si="12"/>
        <v>31.450000000000191</v>
      </c>
      <c r="BX54" s="32">
        <f t="shared" ca="1" si="12"/>
        <v>6.9600000000000195</v>
      </c>
    </row>
    <row r="55" spans="1:76">
      <c r="A55" t="s">
        <v>431</v>
      </c>
      <c r="B55" s="1" t="s">
        <v>77</v>
      </c>
      <c r="C55" t="str">
        <f t="shared" ca="1" si="2"/>
        <v>BCHEXP</v>
      </c>
      <c r="D55" t="str">
        <f t="shared" ca="1" si="3"/>
        <v>Alberta-BC Intertie - Export</v>
      </c>
      <c r="E55" s="31">
        <f ca="1">IFERROR(IF(AND($A55=VLOOKUP($A55&amp;"."&amp;$C55,UncollectibleLookup,2,FALSE),$C55=VLOOKUP($A55&amp;"."&amp;$C55,UncollectibleLookup,4,FALSE)),0,'Corrected With Uncollectible'!CW55-'Module C Initial'!CW55),'Corrected With Uncollectible'!CW55-'Module C Initial'!CW55)</f>
        <v>40.300000000000182</v>
      </c>
      <c r="F55" s="31">
        <f ca="1">IFERROR(IF(AND($A55=VLOOKUP($A55&amp;"."&amp;$C55,UncollectibleLookup,2,FALSE),$C55=VLOOKUP($A55&amp;"."&amp;$C55,UncollectibleLookup,4,FALSE)),0,'Corrected With Uncollectible'!CX55-'Module C Initial'!CX55),'Corrected With Uncollectible'!CX55-'Module C Initial'!CX55)</f>
        <v>156.90000000000146</v>
      </c>
      <c r="G55" s="31">
        <f ca="1">IFERROR(IF(AND($A55=VLOOKUP($A55&amp;"."&amp;$C55,UncollectibleLookup,2,FALSE),$C55=VLOOKUP($A55&amp;"."&amp;$C55,UncollectibleLookup,4,FALSE)),0,'Corrected With Uncollectible'!CY55-'Module C Initial'!CY55),'Corrected With Uncollectible'!CY55-'Module C Initial'!CY55)</f>
        <v>9.3700000000000045</v>
      </c>
      <c r="H55" s="31">
        <f ca="1">IFERROR(IF(AND($A55=VLOOKUP($A55&amp;"."&amp;$C55,UncollectibleLookup,2,FALSE),$C55=VLOOKUP($A55&amp;"."&amp;$C55,UncollectibleLookup,4,FALSE)),0,'Corrected With Uncollectible'!CZ55-'Module C Initial'!CZ55),'Corrected With Uncollectible'!CZ55-'Module C Initial'!CZ55)</f>
        <v>37.200000000000273</v>
      </c>
      <c r="I55" s="31">
        <f ca="1">IFERROR(IF(AND($A55=VLOOKUP($A55&amp;"."&amp;$C55,UncollectibleLookup,2,FALSE),$C55=VLOOKUP($A55&amp;"."&amp;$C55,UncollectibleLookup,4,FALSE)),0,'Corrected With Uncollectible'!DA55-'Module C Initial'!DA55),'Corrected With Uncollectible'!DA55-'Module C Initial'!DA55)</f>
        <v>6.7199999999999704</v>
      </c>
      <c r="J55" s="31">
        <f ca="1">IFERROR(IF(AND($A55=VLOOKUP($A55&amp;"."&amp;$C55,UncollectibleLookup,2,FALSE),$C55=VLOOKUP($A55&amp;"."&amp;$C55,UncollectibleLookup,4,FALSE)),0,'Corrected With Uncollectible'!DB55-'Module C Initial'!DB55),'Corrected With Uncollectible'!DB55-'Module C Initial'!DB55)</f>
        <v>106.05000000000018</v>
      </c>
      <c r="K55" s="31">
        <f ca="1">IFERROR(IF(AND($A55=VLOOKUP($A55&amp;"."&amp;$C55,UncollectibleLookup,2,FALSE),$C55=VLOOKUP($A55&amp;"."&amp;$C55,UncollectibleLookup,4,FALSE)),0,'Corrected With Uncollectible'!DC55-'Module C Initial'!DC55),'Corrected With Uncollectible'!DC55-'Module C Initial'!DC55)</f>
        <v>40.679999999999836</v>
      </c>
      <c r="L55" s="31">
        <f ca="1">IFERROR(IF(AND($A55=VLOOKUP($A55&amp;"."&amp;$C55,UncollectibleLookup,2,FALSE),$C55=VLOOKUP($A55&amp;"."&amp;$C55,UncollectibleLookup,4,FALSE)),0,'Corrected With Uncollectible'!DD55-'Module C Initial'!DD55),'Corrected With Uncollectible'!DD55-'Module C Initial'!DD55)</f>
        <v>166.44000000000051</v>
      </c>
      <c r="M55" s="31">
        <f ca="1">IFERROR(IF(AND($A55=VLOOKUP($A55&amp;"."&amp;$C55,UncollectibleLookup,2,FALSE),$C55=VLOOKUP($A55&amp;"."&amp;$C55,UncollectibleLookup,4,FALSE)),0,'Corrected With Uncollectible'!DE55-'Module C Initial'!DE55),'Corrected With Uncollectible'!DE55-'Module C Initial'!DE55)</f>
        <v>31.470000000000255</v>
      </c>
      <c r="N55" s="31">
        <f ca="1">IFERROR(IF(AND($A55=VLOOKUP($A55&amp;"."&amp;$C55,UncollectibleLookup,2,FALSE),$C55=VLOOKUP($A55&amp;"."&amp;$C55,UncollectibleLookup,4,FALSE)),0,'Corrected With Uncollectible'!DF55-'Module C Initial'!DF55),'Corrected With Uncollectible'!DF55-'Module C Initial'!DF55)</f>
        <v>78.369999999998527</v>
      </c>
      <c r="O55" s="31">
        <f ca="1">IFERROR(IF(AND($A55=VLOOKUP($A55&amp;"."&amp;$C55,UncollectibleLookup,2,FALSE),$C55=VLOOKUP($A55&amp;"."&amp;$C55,UncollectibleLookup,4,FALSE)),0,'Corrected With Uncollectible'!DG55-'Module C Initial'!DG55),'Corrected With Uncollectible'!DG55-'Module C Initial'!DG55)</f>
        <v>281.63000000000102</v>
      </c>
      <c r="P55" s="31">
        <f ca="1">IFERROR(IF(AND($A55=VLOOKUP($A55&amp;"."&amp;$C55,UncollectibleLookup,2,FALSE),$C55=VLOOKUP($A55&amp;"."&amp;$C55,UncollectibleLookup,4,FALSE)),0,'Corrected With Uncollectible'!DH55-'Module C Initial'!DH55),'Corrected With Uncollectible'!DH55-'Module C Initial'!DH55)</f>
        <v>132.46999999999935</v>
      </c>
      <c r="Q55" s="32">
        <f ca="1">IFERROR(IF(AND($A55=VLOOKUP($A55&amp;"."&amp;$C55,UncollectibleLookup,2,FALSE),$C55=VLOOKUP($A55&amp;"."&amp;$C55,UncollectibleLookup,4,FALSE)),0,'Corrected With Uncollectible'!DI55-'Module C Initial'!DI55),'Corrected With Uncollectible'!DI55-'Module C Initial'!DI55)</f>
        <v>2.0100000000000051</v>
      </c>
      <c r="R55" s="32">
        <f ca="1">IFERROR(IF(AND($A55=VLOOKUP($A55&amp;"."&amp;$C55,UncollectibleLookup,2,FALSE),$C55=VLOOKUP($A55&amp;"."&amp;$C55,UncollectibleLookup,4,FALSE)),0,'Corrected With Uncollectible'!DJ55-'Module C Initial'!DJ55),'Corrected With Uncollectible'!DJ55-'Module C Initial'!DJ55)</f>
        <v>7.8400000000000318</v>
      </c>
      <c r="S55" s="32">
        <f ca="1">IFERROR(IF(AND($A55=VLOOKUP($A55&amp;"."&amp;$C55,UncollectibleLookup,2,FALSE),$C55=VLOOKUP($A55&amp;"."&amp;$C55,UncollectibleLookup,4,FALSE)),0,'Corrected With Uncollectible'!DK55-'Module C Initial'!DK55),'Corrected With Uncollectible'!DK55-'Module C Initial'!DK55)</f>
        <v>0.47000000000000242</v>
      </c>
      <c r="T55" s="32">
        <f ca="1">IFERROR(IF(AND($A55=VLOOKUP($A55&amp;"."&amp;$C55,UncollectibleLookup,2,FALSE),$C55=VLOOKUP($A55&amp;"."&amp;$C55,UncollectibleLookup,4,FALSE)),0,'Corrected With Uncollectible'!DL55-'Module C Initial'!DL55),'Corrected With Uncollectible'!DL55-'Module C Initial'!DL55)</f>
        <v>1.8600000000000136</v>
      </c>
      <c r="U55" s="32">
        <f ca="1">IFERROR(IF(AND($A55=VLOOKUP($A55&amp;"."&amp;$C55,UncollectibleLookup,2,FALSE),$C55=VLOOKUP($A55&amp;"."&amp;$C55,UncollectibleLookup,4,FALSE)),0,'Corrected With Uncollectible'!DM55-'Module C Initial'!DM55),'Corrected With Uncollectible'!DM55-'Module C Initial'!DM55)</f>
        <v>0.33000000000000185</v>
      </c>
      <c r="V55" s="32">
        <f ca="1">IFERROR(IF(AND($A55=VLOOKUP($A55&amp;"."&amp;$C55,UncollectibleLookup,2,FALSE),$C55=VLOOKUP($A55&amp;"."&amp;$C55,UncollectibleLookup,4,FALSE)),0,'Corrected With Uncollectible'!DN55-'Module C Initial'!DN55),'Corrected With Uncollectible'!DN55-'Module C Initial'!DN55)</f>
        <v>5.3000000000000114</v>
      </c>
      <c r="W55" s="32">
        <f ca="1">IFERROR(IF(AND($A55=VLOOKUP($A55&amp;"."&amp;$C55,UncollectibleLookup,2,FALSE),$C55=VLOOKUP($A55&amp;"."&amp;$C55,UncollectibleLookup,4,FALSE)),0,'Corrected With Uncollectible'!DO55-'Module C Initial'!DO55),'Corrected With Uncollectible'!DO55-'Module C Initial'!DO55)</f>
        <v>2.0300000000000011</v>
      </c>
      <c r="X55" s="32">
        <f ca="1">IFERROR(IF(AND($A55=VLOOKUP($A55&amp;"."&amp;$C55,UncollectibleLookup,2,FALSE),$C55=VLOOKUP($A55&amp;"."&amp;$C55,UncollectibleLookup,4,FALSE)),0,'Corrected With Uncollectible'!DP55-'Module C Initial'!DP55),'Corrected With Uncollectible'!DP55-'Module C Initial'!DP55)</f>
        <v>8.3199999999999932</v>
      </c>
      <c r="Y55" s="32">
        <f ca="1">IFERROR(IF(AND($A55=VLOOKUP($A55&amp;"."&amp;$C55,UncollectibleLookup,2,FALSE),$C55=VLOOKUP($A55&amp;"."&amp;$C55,UncollectibleLookup,4,FALSE)),0,'Corrected With Uncollectible'!DQ55-'Module C Initial'!DQ55),'Corrected With Uncollectible'!DQ55-'Module C Initial'!DQ55)</f>
        <v>1.5699999999999932</v>
      </c>
      <c r="Z55" s="32">
        <f ca="1">IFERROR(IF(AND($A55=VLOOKUP($A55&amp;"."&amp;$C55,UncollectibleLookup,2,FALSE),$C55=VLOOKUP($A55&amp;"."&amp;$C55,UncollectibleLookup,4,FALSE)),0,'Corrected With Uncollectible'!DR55-'Module C Initial'!DR55),'Corrected With Uncollectible'!DR55-'Module C Initial'!DR55)</f>
        <v>3.9199999999999875</v>
      </c>
      <c r="AA55" s="32">
        <f ca="1">IFERROR(IF(AND($A55=VLOOKUP($A55&amp;"."&amp;$C55,UncollectibleLookup,2,FALSE),$C55=VLOOKUP($A55&amp;"."&amp;$C55,UncollectibleLookup,4,FALSE)),0,'Corrected With Uncollectible'!DS55-'Module C Initial'!DS55),'Corrected With Uncollectible'!DS55-'Module C Initial'!DS55)</f>
        <v>14.080000000000041</v>
      </c>
      <c r="AB55" s="32">
        <f ca="1">IFERROR(IF(AND($A55=VLOOKUP($A55&amp;"."&amp;$C55,UncollectibleLookup,2,FALSE),$C55=VLOOKUP($A55&amp;"."&amp;$C55,UncollectibleLookup,4,FALSE)),0,'Corrected With Uncollectible'!DT55-'Module C Initial'!DT55),'Corrected With Uncollectible'!DT55-'Module C Initial'!DT55)</f>
        <v>6.6200000000000045</v>
      </c>
      <c r="AC55" s="31">
        <f ca="1">IFERROR(IF(AND($A55=VLOOKUP($A55&amp;"."&amp;$C55,UncollectibleLookup,2,FALSE),$C55=VLOOKUP($A55&amp;"."&amp;$C55,UncollectibleLookup,4,FALSE)),0,'Corrected With Uncollectible'!DU55-'Module C Initial'!DU55),'Corrected With Uncollectible'!DU55-'Module C Initial'!DU55)</f>
        <v>17.340000000000032</v>
      </c>
      <c r="AD55" s="31">
        <f ca="1">IFERROR(IF(AND($A55=VLOOKUP($A55&amp;"."&amp;$C55,UncollectibleLookup,2,FALSE),$C55=VLOOKUP($A55&amp;"."&amp;$C55,UncollectibleLookup,4,FALSE)),0,'Corrected With Uncollectible'!DV55-'Module C Initial'!DV55),'Corrected With Uncollectible'!DV55-'Module C Initial'!DV55)</f>
        <v>66.710000000000036</v>
      </c>
      <c r="AE55" s="31">
        <f ca="1">IFERROR(IF(AND($A55=VLOOKUP($A55&amp;"."&amp;$C55,UncollectibleLookup,2,FALSE),$C55=VLOOKUP($A55&amp;"."&amp;$C55,UncollectibleLookup,4,FALSE)),0,'Corrected With Uncollectible'!DW55-'Module C Initial'!DW55),'Corrected With Uncollectible'!DW55-'Module C Initial'!DW55)</f>
        <v>3.9399999999999977</v>
      </c>
      <c r="AF55" s="31">
        <f ca="1">IFERROR(IF(AND($A55=VLOOKUP($A55&amp;"."&amp;$C55,UncollectibleLookup,2,FALSE),$C55=VLOOKUP($A55&amp;"."&amp;$C55,UncollectibleLookup,4,FALSE)),0,'Corrected With Uncollectible'!DX55-'Module C Initial'!DX55),'Corrected With Uncollectible'!DX55-'Module C Initial'!DX55)</f>
        <v>15.460000000000036</v>
      </c>
      <c r="AG55" s="31">
        <f ca="1">IFERROR(IF(AND($A55=VLOOKUP($A55&amp;"."&amp;$C55,UncollectibleLookup,2,FALSE),$C55=VLOOKUP($A55&amp;"."&amp;$C55,UncollectibleLookup,4,FALSE)),0,'Corrected With Uncollectible'!DY55-'Module C Initial'!DY55),'Corrected With Uncollectible'!DY55-'Module C Initial'!DY55)</f>
        <v>2.7600000000000193</v>
      </c>
      <c r="AH55" s="31">
        <f ca="1">IFERROR(IF(AND($A55=VLOOKUP($A55&amp;"."&amp;$C55,UncollectibleLookup,2,FALSE),$C55=VLOOKUP($A55&amp;"."&amp;$C55,UncollectibleLookup,4,FALSE)),0,'Corrected With Uncollectible'!DZ55-'Module C Initial'!DZ55),'Corrected With Uncollectible'!DZ55-'Module C Initial'!DZ55)</f>
        <v>43</v>
      </c>
      <c r="AI55" s="31">
        <f ca="1">IFERROR(IF(AND($A55=VLOOKUP($A55&amp;"."&amp;$C55,UncollectibleLookup,2,FALSE),$C55=VLOOKUP($A55&amp;"."&amp;$C55,UncollectibleLookup,4,FALSE)),0,'Corrected With Uncollectible'!EA55-'Module C Initial'!EA55),'Corrected With Uncollectible'!EA55-'Module C Initial'!EA55)</f>
        <v>16.289999999999964</v>
      </c>
      <c r="AJ55" s="31">
        <f ca="1">IFERROR(IF(AND($A55=VLOOKUP($A55&amp;"."&amp;$C55,UncollectibleLookup,2,FALSE),$C55=VLOOKUP($A55&amp;"."&amp;$C55,UncollectibleLookup,4,FALSE)),0,'Corrected With Uncollectible'!EB55-'Module C Initial'!EB55),'Corrected With Uncollectible'!EB55-'Module C Initial'!EB55)</f>
        <v>65.779999999999745</v>
      </c>
      <c r="AK55" s="31">
        <f ca="1">IFERROR(IF(AND($A55=VLOOKUP($A55&amp;"."&amp;$C55,UncollectibleLookup,2,FALSE),$C55=VLOOKUP($A55&amp;"."&amp;$C55,UncollectibleLookup,4,FALSE)),0,'Corrected With Uncollectible'!EC55-'Module C Initial'!EC55),'Corrected With Uncollectible'!EC55-'Module C Initial'!EC55)</f>
        <v>12.269999999999982</v>
      </c>
      <c r="AL55" s="31">
        <f ca="1">IFERROR(IF(AND($A55=VLOOKUP($A55&amp;"."&amp;$C55,UncollectibleLookup,2,FALSE),$C55=VLOOKUP($A55&amp;"."&amp;$C55,UncollectibleLookup,4,FALSE)),0,'Corrected With Uncollectible'!ED55-'Module C Initial'!ED55),'Corrected With Uncollectible'!ED55-'Module C Initial'!ED55)</f>
        <v>30.150000000000091</v>
      </c>
      <c r="AM55" s="31">
        <f ca="1">IFERROR(IF(AND($A55=VLOOKUP($A55&amp;"."&amp;$C55,UncollectibleLookup,2,FALSE),$C55=VLOOKUP($A55&amp;"."&amp;$C55,UncollectibleLookup,4,FALSE)),0,'Corrected With Uncollectible'!EE55-'Module C Initial'!EE55),'Corrected With Uncollectible'!EE55-'Module C Initial'!EE55)</f>
        <v>106.85999999999967</v>
      </c>
      <c r="AN55" s="31">
        <f ca="1">IFERROR(IF(AND($A55=VLOOKUP($A55&amp;"."&amp;$C55,UncollectibleLookup,2,FALSE),$C55=VLOOKUP($A55&amp;"."&amp;$C55,UncollectibleLookup,4,FALSE)),0,'Corrected With Uncollectible'!EF55-'Module C Initial'!EF55),'Corrected With Uncollectible'!EF55-'Module C Initial'!EF55)</f>
        <v>49.590000000000146</v>
      </c>
      <c r="AO55" s="32">
        <f t="shared" ca="1" si="10"/>
        <v>59.650000000000219</v>
      </c>
      <c r="AP55" s="32">
        <f t="shared" ca="1" si="10"/>
        <v>231.45000000000152</v>
      </c>
      <c r="AQ55" s="32">
        <f t="shared" ca="1" si="10"/>
        <v>13.780000000000005</v>
      </c>
      <c r="AR55" s="32">
        <f t="shared" ca="1" si="10"/>
        <v>54.520000000000323</v>
      </c>
      <c r="AS55" s="32">
        <f t="shared" ca="1" si="10"/>
        <v>9.8099999999999916</v>
      </c>
      <c r="AT55" s="32">
        <f t="shared" ca="1" si="10"/>
        <v>154.35000000000019</v>
      </c>
      <c r="AU55" s="32">
        <f t="shared" ca="1" si="10"/>
        <v>58.999999999999801</v>
      </c>
      <c r="AV55" s="32">
        <f t="shared" ca="1" si="10"/>
        <v>240.54000000000025</v>
      </c>
      <c r="AW55" s="32">
        <f t="shared" ca="1" si="10"/>
        <v>45.31000000000023</v>
      </c>
      <c r="AX55" s="32">
        <f t="shared" ca="1" si="10"/>
        <v>112.43999999999861</v>
      </c>
      <c r="AY55" s="32">
        <f t="shared" ca="1" si="10"/>
        <v>402.57000000000073</v>
      </c>
      <c r="AZ55" s="32">
        <f t="shared" ca="1" si="10"/>
        <v>188.6799999999995</v>
      </c>
      <c r="BA55" s="55">
        <f t="shared" ca="1" si="11"/>
        <v>0.47</v>
      </c>
      <c r="BB55" s="55">
        <f t="shared" ca="1" si="11"/>
        <v>1.84</v>
      </c>
      <c r="BC55" s="55">
        <f t="shared" ca="1" si="11"/>
        <v>0.11</v>
      </c>
      <c r="BD55" s="55">
        <f t="shared" ca="1" si="11"/>
        <v>0.44</v>
      </c>
      <c r="BE55" s="55">
        <f t="shared" ca="1" si="11"/>
        <v>0.08</v>
      </c>
      <c r="BF55" s="55">
        <f t="shared" ca="1" si="11"/>
        <v>1.24</v>
      </c>
      <c r="BG55" s="55">
        <f t="shared" ca="1" si="11"/>
        <v>0.48</v>
      </c>
      <c r="BH55" s="55">
        <f t="shared" ca="1" si="11"/>
        <v>1.95</v>
      </c>
      <c r="BI55" s="55">
        <f t="shared" ca="1" si="11"/>
        <v>0.37</v>
      </c>
      <c r="BJ55" s="55">
        <f t="shared" ca="1" si="11"/>
        <v>0.92</v>
      </c>
      <c r="BK55" s="55">
        <f t="shared" ca="1" si="11"/>
        <v>3.3</v>
      </c>
      <c r="BL55" s="55">
        <f t="shared" ca="1" si="11"/>
        <v>1.55</v>
      </c>
      <c r="BM55" s="32">
        <f t="shared" ca="1" si="12"/>
        <v>60.120000000000218</v>
      </c>
      <c r="BN55" s="32">
        <f t="shared" ca="1" si="12"/>
        <v>233.29000000000153</v>
      </c>
      <c r="BO55" s="32">
        <f t="shared" ca="1" si="12"/>
        <v>13.890000000000004</v>
      </c>
      <c r="BP55" s="32">
        <f t="shared" ca="1" si="12"/>
        <v>54.960000000000321</v>
      </c>
      <c r="BQ55" s="32">
        <f t="shared" ca="1" si="12"/>
        <v>9.8899999999999917</v>
      </c>
      <c r="BR55" s="32">
        <f t="shared" ca="1" si="12"/>
        <v>155.5900000000002</v>
      </c>
      <c r="BS55" s="32">
        <f t="shared" ca="1" si="12"/>
        <v>59.479999999999798</v>
      </c>
      <c r="BT55" s="32">
        <f t="shared" ca="1" si="12"/>
        <v>242.49000000000024</v>
      </c>
      <c r="BU55" s="32">
        <f t="shared" ca="1" si="12"/>
        <v>45.680000000000227</v>
      </c>
      <c r="BV55" s="32">
        <f t="shared" ca="1" si="12"/>
        <v>113.35999999999861</v>
      </c>
      <c r="BW55" s="32">
        <f t="shared" ca="1" si="12"/>
        <v>405.87000000000074</v>
      </c>
      <c r="BX55" s="32">
        <f t="shared" ca="1" si="12"/>
        <v>190.22999999999951</v>
      </c>
    </row>
    <row r="56" spans="1:76">
      <c r="A56" t="s">
        <v>431</v>
      </c>
      <c r="B56" s="1" t="s">
        <v>305</v>
      </c>
      <c r="C56" t="str">
        <f t="shared" ca="1" si="2"/>
        <v>SPCEXP</v>
      </c>
      <c r="D56" t="str">
        <f t="shared" ca="1" si="3"/>
        <v>Alberta-Saskatchewan Intertie - Export</v>
      </c>
      <c r="E56" s="31">
        <f ca="1">IFERROR(IF(AND($A56=VLOOKUP($A56&amp;"."&amp;$C56,UncollectibleLookup,2,FALSE),$C56=VLOOKUP($A56&amp;"."&amp;$C56,UncollectibleLookup,4,FALSE)),0,'Corrected With Uncollectible'!CW56-'Module C Initial'!CW56),'Corrected With Uncollectible'!CW56-'Module C Initial'!CW56)</f>
        <v>0</v>
      </c>
      <c r="F56" s="31">
        <f ca="1">IFERROR(IF(AND($A56=VLOOKUP($A56&amp;"."&amp;$C56,UncollectibleLookup,2,FALSE),$C56=VLOOKUP($A56&amp;"."&amp;$C56,UncollectibleLookup,4,FALSE)),0,'Corrected With Uncollectible'!CX56-'Module C Initial'!CX56),'Corrected With Uncollectible'!CX56-'Module C Initial'!CX56)</f>
        <v>0</v>
      </c>
      <c r="G56" s="31">
        <f ca="1">IFERROR(IF(AND($A56=VLOOKUP($A56&amp;"."&amp;$C56,UncollectibleLookup,2,FALSE),$C56=VLOOKUP($A56&amp;"."&amp;$C56,UncollectibleLookup,4,FALSE)),0,'Corrected With Uncollectible'!CY56-'Module C Initial'!CY56),'Corrected With Uncollectible'!CY56-'Module C Initial'!CY56)</f>
        <v>0</v>
      </c>
      <c r="H56" s="31">
        <f ca="1">IFERROR(IF(AND($A56=VLOOKUP($A56&amp;"."&amp;$C56,UncollectibleLookup,2,FALSE),$C56=VLOOKUP($A56&amp;"."&amp;$C56,UncollectibleLookup,4,FALSE)),0,'Corrected With Uncollectible'!CZ56-'Module C Initial'!CZ56),'Corrected With Uncollectible'!CZ56-'Module C Initial'!CZ56)</f>
        <v>0.12000000000000011</v>
      </c>
      <c r="I56" s="31">
        <f ca="1">IFERROR(IF(AND($A56=VLOOKUP($A56&amp;"."&amp;$C56,UncollectibleLookup,2,FALSE),$C56=VLOOKUP($A56&amp;"."&amp;$C56,UncollectibleLookup,4,FALSE)),0,'Corrected With Uncollectible'!DA56-'Module C Initial'!DA56),'Corrected With Uncollectible'!DA56-'Module C Initial'!DA56)</f>
        <v>0</v>
      </c>
      <c r="J56" s="31">
        <f ca="1">IFERROR(IF(AND($A56=VLOOKUP($A56&amp;"."&amp;$C56,UncollectibleLookup,2,FALSE),$C56=VLOOKUP($A56&amp;"."&amp;$C56,UncollectibleLookup,4,FALSE)),0,'Corrected With Uncollectible'!DB56-'Module C Initial'!DB56),'Corrected With Uncollectible'!DB56-'Module C Initial'!DB56)</f>
        <v>0</v>
      </c>
      <c r="K56" s="31">
        <f ca="1">IFERROR(IF(AND($A56=VLOOKUP($A56&amp;"."&amp;$C56,UncollectibleLookup,2,FALSE),$C56=VLOOKUP($A56&amp;"."&amp;$C56,UncollectibleLookup,4,FALSE)),0,'Corrected With Uncollectible'!DC56-'Module C Initial'!DC56),'Corrected With Uncollectible'!DC56-'Module C Initial'!DC56)</f>
        <v>0</v>
      </c>
      <c r="L56" s="31">
        <f ca="1">IFERROR(IF(AND($A56=VLOOKUP($A56&amp;"."&amp;$C56,UncollectibleLookup,2,FALSE),$C56=VLOOKUP($A56&amp;"."&amp;$C56,UncollectibleLookup,4,FALSE)),0,'Corrected With Uncollectible'!DD56-'Module C Initial'!DD56),'Corrected With Uncollectible'!DD56-'Module C Initial'!DD56)</f>
        <v>0</v>
      </c>
      <c r="M56" s="31">
        <f ca="1">IFERROR(IF(AND($A56=VLOOKUP($A56&amp;"."&amp;$C56,UncollectibleLookup,2,FALSE),$C56=VLOOKUP($A56&amp;"."&amp;$C56,UncollectibleLookup,4,FALSE)),0,'Corrected With Uncollectible'!DE56-'Module C Initial'!DE56),'Corrected With Uncollectible'!DE56-'Module C Initial'!DE56)</f>
        <v>0</v>
      </c>
      <c r="N56" s="31">
        <f ca="1">IFERROR(IF(AND($A56=VLOOKUP($A56&amp;"."&amp;$C56,UncollectibleLookup,2,FALSE),$C56=VLOOKUP($A56&amp;"."&amp;$C56,UncollectibleLookup,4,FALSE)),0,'Corrected With Uncollectible'!DF56-'Module C Initial'!DF56),'Corrected With Uncollectible'!DF56-'Module C Initial'!DF56)</f>
        <v>0</v>
      </c>
      <c r="O56" s="31">
        <f ca="1">IFERROR(IF(AND($A56=VLOOKUP($A56&amp;"."&amp;$C56,UncollectibleLookup,2,FALSE),$C56=VLOOKUP($A56&amp;"."&amp;$C56,UncollectibleLookup,4,FALSE)),0,'Corrected With Uncollectible'!DG56-'Module C Initial'!DG56),'Corrected With Uncollectible'!DG56-'Module C Initial'!DG56)</f>
        <v>3.210000000000008</v>
      </c>
      <c r="P56" s="31">
        <f ca="1">IFERROR(IF(AND($A56=VLOOKUP($A56&amp;"."&amp;$C56,UncollectibleLookup,2,FALSE),$C56=VLOOKUP($A56&amp;"."&amp;$C56,UncollectibleLookup,4,FALSE)),0,'Corrected With Uncollectible'!DH56-'Module C Initial'!DH56),'Corrected With Uncollectible'!DH56-'Module C Initial'!DH56)</f>
        <v>0.79999999999999716</v>
      </c>
      <c r="Q56" s="32">
        <f ca="1">IFERROR(IF(AND($A56=VLOOKUP($A56&amp;"."&amp;$C56,UncollectibleLookup,2,FALSE),$C56=VLOOKUP($A56&amp;"."&amp;$C56,UncollectibleLookup,4,FALSE)),0,'Corrected With Uncollectible'!DI56-'Module C Initial'!DI56),'Corrected With Uncollectible'!DI56-'Module C Initial'!DI56)</f>
        <v>0</v>
      </c>
      <c r="R56" s="32">
        <f ca="1">IFERROR(IF(AND($A56=VLOOKUP($A56&amp;"."&amp;$C56,UncollectibleLookup,2,FALSE),$C56=VLOOKUP($A56&amp;"."&amp;$C56,UncollectibleLookup,4,FALSE)),0,'Corrected With Uncollectible'!DJ56-'Module C Initial'!DJ56),'Corrected With Uncollectible'!DJ56-'Module C Initial'!DJ56)</f>
        <v>0</v>
      </c>
      <c r="S56" s="32">
        <f ca="1">IFERROR(IF(AND($A56=VLOOKUP($A56&amp;"."&amp;$C56,UncollectibleLookup,2,FALSE),$C56=VLOOKUP($A56&amp;"."&amp;$C56,UncollectibleLookup,4,FALSE)),0,'Corrected With Uncollectible'!DK56-'Module C Initial'!DK56),'Corrected With Uncollectible'!DK56-'Module C Initial'!DK56)</f>
        <v>0</v>
      </c>
      <c r="T56" s="32">
        <f ca="1">IFERROR(IF(AND($A56=VLOOKUP($A56&amp;"."&amp;$C56,UncollectibleLookup,2,FALSE),$C56=VLOOKUP($A56&amp;"."&amp;$C56,UncollectibleLookup,4,FALSE)),0,'Corrected With Uncollectible'!DL56-'Module C Initial'!DL56),'Corrected With Uncollectible'!DL56-'Module C Initial'!DL56)</f>
        <v>9.9999999999999811E-3</v>
      </c>
      <c r="U56" s="32">
        <f ca="1">IFERROR(IF(AND($A56=VLOOKUP($A56&amp;"."&amp;$C56,UncollectibleLookup,2,FALSE),$C56=VLOOKUP($A56&amp;"."&amp;$C56,UncollectibleLookup,4,FALSE)),0,'Corrected With Uncollectible'!DM56-'Module C Initial'!DM56),'Corrected With Uncollectible'!DM56-'Module C Initial'!DM56)</f>
        <v>0</v>
      </c>
      <c r="V56" s="32">
        <f ca="1">IFERROR(IF(AND($A56=VLOOKUP($A56&amp;"."&amp;$C56,UncollectibleLookup,2,FALSE),$C56=VLOOKUP($A56&amp;"."&amp;$C56,UncollectibleLookup,4,FALSE)),0,'Corrected With Uncollectible'!DN56-'Module C Initial'!DN56),'Corrected With Uncollectible'!DN56-'Module C Initial'!DN56)</f>
        <v>0</v>
      </c>
      <c r="W56" s="32">
        <f ca="1">IFERROR(IF(AND($A56=VLOOKUP($A56&amp;"."&amp;$C56,UncollectibleLookup,2,FALSE),$C56=VLOOKUP($A56&amp;"."&amp;$C56,UncollectibleLookup,4,FALSE)),0,'Corrected With Uncollectible'!DO56-'Module C Initial'!DO56),'Corrected With Uncollectible'!DO56-'Module C Initial'!DO56)</f>
        <v>0</v>
      </c>
      <c r="X56" s="32">
        <f ca="1">IFERROR(IF(AND($A56=VLOOKUP($A56&amp;"."&amp;$C56,UncollectibleLookup,2,FALSE),$C56=VLOOKUP($A56&amp;"."&amp;$C56,UncollectibleLookup,4,FALSE)),0,'Corrected With Uncollectible'!DP56-'Module C Initial'!DP56),'Corrected With Uncollectible'!DP56-'Module C Initial'!DP56)</f>
        <v>0</v>
      </c>
      <c r="Y56" s="32">
        <f ca="1">IFERROR(IF(AND($A56=VLOOKUP($A56&amp;"."&amp;$C56,UncollectibleLookup,2,FALSE),$C56=VLOOKUP($A56&amp;"."&amp;$C56,UncollectibleLookup,4,FALSE)),0,'Corrected With Uncollectible'!DQ56-'Module C Initial'!DQ56),'Corrected With Uncollectible'!DQ56-'Module C Initial'!DQ56)</f>
        <v>0</v>
      </c>
      <c r="Z56" s="32">
        <f ca="1">IFERROR(IF(AND($A56=VLOOKUP($A56&amp;"."&amp;$C56,UncollectibleLookup,2,FALSE),$C56=VLOOKUP($A56&amp;"."&amp;$C56,UncollectibleLookup,4,FALSE)),0,'Corrected With Uncollectible'!DR56-'Module C Initial'!DR56),'Corrected With Uncollectible'!DR56-'Module C Initial'!DR56)</f>
        <v>0</v>
      </c>
      <c r="AA56" s="32">
        <f ca="1">IFERROR(IF(AND($A56=VLOOKUP($A56&amp;"."&amp;$C56,UncollectibleLookup,2,FALSE),$C56=VLOOKUP($A56&amp;"."&amp;$C56,UncollectibleLookup,4,FALSE)),0,'Corrected With Uncollectible'!DS56-'Module C Initial'!DS56),'Corrected With Uncollectible'!DS56-'Module C Initial'!DS56)</f>
        <v>0.15999999999999925</v>
      </c>
      <c r="AB56" s="32">
        <f ca="1">IFERROR(IF(AND($A56=VLOOKUP($A56&amp;"."&amp;$C56,UncollectibleLookup,2,FALSE),$C56=VLOOKUP($A56&amp;"."&amp;$C56,UncollectibleLookup,4,FALSE)),0,'Corrected With Uncollectible'!DT56-'Module C Initial'!DT56),'Corrected With Uncollectible'!DT56-'Module C Initial'!DT56)</f>
        <v>4.0000000000000036E-2</v>
      </c>
      <c r="AC56" s="31">
        <f ca="1">IFERROR(IF(AND($A56=VLOOKUP($A56&amp;"."&amp;$C56,UncollectibleLookup,2,FALSE),$C56=VLOOKUP($A56&amp;"."&amp;$C56,UncollectibleLookup,4,FALSE)),0,'Corrected With Uncollectible'!DU56-'Module C Initial'!DU56),'Corrected With Uncollectible'!DU56-'Module C Initial'!DU56)</f>
        <v>0</v>
      </c>
      <c r="AD56" s="31">
        <f ca="1">IFERROR(IF(AND($A56=VLOOKUP($A56&amp;"."&amp;$C56,UncollectibleLookup,2,FALSE),$C56=VLOOKUP($A56&amp;"."&amp;$C56,UncollectibleLookup,4,FALSE)),0,'Corrected With Uncollectible'!DV56-'Module C Initial'!DV56),'Corrected With Uncollectible'!DV56-'Module C Initial'!DV56)</f>
        <v>0</v>
      </c>
      <c r="AE56" s="31">
        <f ca="1">IFERROR(IF(AND($A56=VLOOKUP($A56&amp;"."&amp;$C56,UncollectibleLookup,2,FALSE),$C56=VLOOKUP($A56&amp;"."&amp;$C56,UncollectibleLookup,4,FALSE)),0,'Corrected With Uncollectible'!DW56-'Module C Initial'!DW56),'Corrected With Uncollectible'!DW56-'Module C Initial'!DW56)</f>
        <v>0</v>
      </c>
      <c r="AF56" s="31">
        <f ca="1">IFERROR(IF(AND($A56=VLOOKUP($A56&amp;"."&amp;$C56,UncollectibleLookup,2,FALSE),$C56=VLOOKUP($A56&amp;"."&amp;$C56,UncollectibleLookup,4,FALSE)),0,'Corrected With Uncollectible'!DX56-'Module C Initial'!DX56),'Corrected With Uncollectible'!DX56-'Module C Initial'!DX56)</f>
        <v>5.0000000000000044E-2</v>
      </c>
      <c r="AG56" s="31">
        <f ca="1">IFERROR(IF(AND($A56=VLOOKUP($A56&amp;"."&amp;$C56,UncollectibleLookup,2,FALSE),$C56=VLOOKUP($A56&amp;"."&amp;$C56,UncollectibleLookup,4,FALSE)),0,'Corrected With Uncollectible'!DY56-'Module C Initial'!DY56),'Corrected With Uncollectible'!DY56-'Module C Initial'!DY56)</f>
        <v>0</v>
      </c>
      <c r="AH56" s="31">
        <f ca="1">IFERROR(IF(AND($A56=VLOOKUP($A56&amp;"."&amp;$C56,UncollectibleLookup,2,FALSE),$C56=VLOOKUP($A56&amp;"."&amp;$C56,UncollectibleLookup,4,FALSE)),0,'Corrected With Uncollectible'!DZ56-'Module C Initial'!DZ56),'Corrected With Uncollectible'!DZ56-'Module C Initial'!DZ56)</f>
        <v>0</v>
      </c>
      <c r="AI56" s="31">
        <f ca="1">IFERROR(IF(AND($A56=VLOOKUP($A56&amp;"."&amp;$C56,UncollectibleLookup,2,FALSE),$C56=VLOOKUP($A56&amp;"."&amp;$C56,UncollectibleLookup,4,FALSE)),0,'Corrected With Uncollectible'!EA56-'Module C Initial'!EA56),'Corrected With Uncollectible'!EA56-'Module C Initial'!EA56)</f>
        <v>0</v>
      </c>
      <c r="AJ56" s="31">
        <f ca="1">IFERROR(IF(AND($A56=VLOOKUP($A56&amp;"."&amp;$C56,UncollectibleLookup,2,FALSE),$C56=VLOOKUP($A56&amp;"."&amp;$C56,UncollectibleLookup,4,FALSE)),0,'Corrected With Uncollectible'!EB56-'Module C Initial'!EB56),'Corrected With Uncollectible'!EB56-'Module C Initial'!EB56)</f>
        <v>0</v>
      </c>
      <c r="AK56" s="31">
        <f ca="1">IFERROR(IF(AND($A56=VLOOKUP($A56&amp;"."&amp;$C56,UncollectibleLookup,2,FALSE),$C56=VLOOKUP($A56&amp;"."&amp;$C56,UncollectibleLookup,4,FALSE)),0,'Corrected With Uncollectible'!EC56-'Module C Initial'!EC56),'Corrected With Uncollectible'!EC56-'Module C Initial'!EC56)</f>
        <v>0</v>
      </c>
      <c r="AL56" s="31">
        <f ca="1">IFERROR(IF(AND($A56=VLOOKUP($A56&amp;"."&amp;$C56,UncollectibleLookup,2,FALSE),$C56=VLOOKUP($A56&amp;"."&amp;$C56,UncollectibleLookup,4,FALSE)),0,'Corrected With Uncollectible'!ED56-'Module C Initial'!ED56),'Corrected With Uncollectible'!ED56-'Module C Initial'!ED56)</f>
        <v>0</v>
      </c>
      <c r="AM56" s="31">
        <f ca="1">IFERROR(IF(AND($A56=VLOOKUP($A56&amp;"."&amp;$C56,UncollectibleLookup,2,FALSE),$C56=VLOOKUP($A56&amp;"."&amp;$C56,UncollectibleLookup,4,FALSE)),0,'Corrected With Uncollectible'!EE56-'Module C Initial'!EE56),'Corrected With Uncollectible'!EE56-'Module C Initial'!EE56)</f>
        <v>1.2199999999999989</v>
      </c>
      <c r="AN56" s="31">
        <f ca="1">IFERROR(IF(AND($A56=VLOOKUP($A56&amp;"."&amp;$C56,UncollectibleLookup,2,FALSE),$C56=VLOOKUP($A56&amp;"."&amp;$C56,UncollectibleLookup,4,FALSE)),0,'Corrected With Uncollectible'!EF56-'Module C Initial'!EF56),'Corrected With Uncollectible'!EF56-'Module C Initial'!EF56)</f>
        <v>0.29999999999999893</v>
      </c>
      <c r="AO56" s="32">
        <f t="shared" ca="1" si="10"/>
        <v>0</v>
      </c>
      <c r="AP56" s="32">
        <f t="shared" ca="1" si="10"/>
        <v>0</v>
      </c>
      <c r="AQ56" s="32">
        <f t="shared" ca="1" si="10"/>
        <v>0</v>
      </c>
      <c r="AR56" s="32">
        <f t="shared" ca="1" si="10"/>
        <v>0.18000000000000013</v>
      </c>
      <c r="AS56" s="32">
        <f t="shared" ca="1" si="10"/>
        <v>0</v>
      </c>
      <c r="AT56" s="32">
        <f t="shared" ca="1" si="10"/>
        <v>0</v>
      </c>
      <c r="AU56" s="32">
        <f t="shared" ca="1" si="10"/>
        <v>0</v>
      </c>
      <c r="AV56" s="32">
        <f t="shared" ca="1" si="10"/>
        <v>0</v>
      </c>
      <c r="AW56" s="32">
        <f t="shared" ca="1" si="10"/>
        <v>0</v>
      </c>
      <c r="AX56" s="32">
        <f t="shared" ca="1" si="10"/>
        <v>0</v>
      </c>
      <c r="AY56" s="32">
        <f t="shared" ca="1" si="10"/>
        <v>4.5900000000000061</v>
      </c>
      <c r="AZ56" s="32">
        <f t="shared" ca="1" si="10"/>
        <v>1.1399999999999961</v>
      </c>
      <c r="BA56" s="55">
        <f t="shared" ca="1" si="11"/>
        <v>0</v>
      </c>
      <c r="BB56" s="55">
        <f t="shared" ca="1" si="11"/>
        <v>0</v>
      </c>
      <c r="BC56" s="55">
        <f t="shared" ca="1" si="11"/>
        <v>0</v>
      </c>
      <c r="BD56" s="55">
        <f t="shared" ca="1" si="11"/>
        <v>0</v>
      </c>
      <c r="BE56" s="55">
        <f t="shared" ca="1" si="11"/>
        <v>0</v>
      </c>
      <c r="BF56" s="55">
        <f t="shared" ca="1" si="11"/>
        <v>0</v>
      </c>
      <c r="BG56" s="55">
        <f t="shared" ca="1" si="11"/>
        <v>0</v>
      </c>
      <c r="BH56" s="55">
        <f t="shared" ca="1" si="11"/>
        <v>0</v>
      </c>
      <c r="BI56" s="55">
        <f t="shared" ca="1" si="11"/>
        <v>0</v>
      </c>
      <c r="BJ56" s="55">
        <f t="shared" ca="1" si="11"/>
        <v>0</v>
      </c>
      <c r="BK56" s="55">
        <f t="shared" ca="1" si="11"/>
        <v>0.04</v>
      </c>
      <c r="BL56" s="55">
        <f t="shared" ca="1" si="11"/>
        <v>0.01</v>
      </c>
      <c r="BM56" s="32">
        <f t="shared" ca="1" si="12"/>
        <v>0</v>
      </c>
      <c r="BN56" s="32">
        <f t="shared" ca="1" si="12"/>
        <v>0</v>
      </c>
      <c r="BO56" s="32">
        <f t="shared" ca="1" si="12"/>
        <v>0</v>
      </c>
      <c r="BP56" s="32">
        <f t="shared" ca="1" si="12"/>
        <v>0.18000000000000013</v>
      </c>
      <c r="BQ56" s="32">
        <f t="shared" ca="1" si="12"/>
        <v>0</v>
      </c>
      <c r="BR56" s="32">
        <f t="shared" ca="1" si="12"/>
        <v>0</v>
      </c>
      <c r="BS56" s="32">
        <f t="shared" ca="1" si="12"/>
        <v>0</v>
      </c>
      <c r="BT56" s="32">
        <f t="shared" ca="1" si="12"/>
        <v>0</v>
      </c>
      <c r="BU56" s="32">
        <f t="shared" ca="1" si="12"/>
        <v>0</v>
      </c>
      <c r="BV56" s="32">
        <f t="shared" ca="1" si="12"/>
        <v>0</v>
      </c>
      <c r="BW56" s="32">
        <f t="shared" ca="1" si="12"/>
        <v>4.6300000000000061</v>
      </c>
      <c r="BX56" s="32">
        <f t="shared" ca="1" si="12"/>
        <v>1.1499999999999961</v>
      </c>
    </row>
    <row r="57" spans="1:76">
      <c r="A57" t="s">
        <v>431</v>
      </c>
      <c r="B57" s="1" t="s">
        <v>59</v>
      </c>
      <c r="C57" t="str">
        <f t="shared" ca="1" si="2"/>
        <v>ENC1</v>
      </c>
      <c r="D57" t="str">
        <f t="shared" ca="1" si="3"/>
        <v>Clover Bar #1</v>
      </c>
      <c r="E57" s="31">
        <f ca="1">IFERROR(IF(AND($A57=VLOOKUP($A57&amp;"."&amp;$C57,UncollectibleLookup,2,FALSE),$C57=VLOOKUP($A57&amp;"."&amp;$C57,UncollectibleLookup,4,FALSE)),0,'Corrected With Uncollectible'!CW57-'Module C Initial'!CW57),'Corrected With Uncollectible'!CW57-'Module C Initial'!CW57)</f>
        <v>0</v>
      </c>
      <c r="F57" s="31">
        <f ca="1">IFERROR(IF(AND($A57=VLOOKUP($A57&amp;"."&amp;$C57,UncollectibleLookup,2,FALSE),$C57=VLOOKUP($A57&amp;"."&amp;$C57,UncollectibleLookup,4,FALSE)),0,'Corrected With Uncollectible'!CX57-'Module C Initial'!CX57),'Corrected With Uncollectible'!CX57-'Module C Initial'!CX57)</f>
        <v>0</v>
      </c>
      <c r="G57" s="31">
        <f ca="1">IFERROR(IF(AND($A57=VLOOKUP($A57&amp;"."&amp;$C57,UncollectibleLookup,2,FALSE),$C57=VLOOKUP($A57&amp;"."&amp;$C57,UncollectibleLookup,4,FALSE)),0,'Corrected With Uncollectible'!CY57-'Module C Initial'!CY57),'Corrected With Uncollectible'!CY57-'Module C Initial'!CY57)</f>
        <v>0</v>
      </c>
      <c r="H57" s="31">
        <f ca="1">IFERROR(IF(AND($A57=VLOOKUP($A57&amp;"."&amp;$C57,UncollectibleLookup,2,FALSE),$C57=VLOOKUP($A57&amp;"."&amp;$C57,UncollectibleLookup,4,FALSE)),0,'Corrected With Uncollectible'!CZ57-'Module C Initial'!CZ57),'Corrected With Uncollectible'!CZ57-'Module C Initial'!CZ57)</f>
        <v>0</v>
      </c>
      <c r="I57" s="31">
        <f ca="1">IFERROR(IF(AND($A57=VLOOKUP($A57&amp;"."&amp;$C57,UncollectibleLookup,2,FALSE),$C57=VLOOKUP($A57&amp;"."&amp;$C57,UncollectibleLookup,4,FALSE)),0,'Corrected With Uncollectible'!DA57-'Module C Initial'!DA57),'Corrected With Uncollectible'!DA57-'Module C Initial'!DA57)</f>
        <v>0</v>
      </c>
      <c r="J57" s="31">
        <f ca="1">IFERROR(IF(AND($A57=VLOOKUP($A57&amp;"."&amp;$C57,UncollectibleLookup,2,FALSE),$C57=VLOOKUP($A57&amp;"."&amp;$C57,UncollectibleLookup,4,FALSE)),0,'Corrected With Uncollectible'!DB57-'Module C Initial'!DB57),'Corrected With Uncollectible'!DB57-'Module C Initial'!DB57)</f>
        <v>0</v>
      </c>
      <c r="K57" s="31">
        <f ca="1">IFERROR(IF(AND($A57=VLOOKUP($A57&amp;"."&amp;$C57,UncollectibleLookup,2,FALSE),$C57=VLOOKUP($A57&amp;"."&amp;$C57,UncollectibleLookup,4,FALSE)),0,'Corrected With Uncollectible'!DC57-'Module C Initial'!DC57),'Corrected With Uncollectible'!DC57-'Module C Initial'!DC57)</f>
        <v>0</v>
      </c>
      <c r="L57" s="31">
        <f ca="1">IFERROR(IF(AND($A57=VLOOKUP($A57&amp;"."&amp;$C57,UncollectibleLookup,2,FALSE),$C57=VLOOKUP($A57&amp;"."&amp;$C57,UncollectibleLookup,4,FALSE)),0,'Corrected With Uncollectible'!DD57-'Module C Initial'!DD57),'Corrected With Uncollectible'!DD57-'Module C Initial'!DD57)</f>
        <v>0</v>
      </c>
      <c r="M57" s="31">
        <f ca="1">IFERROR(IF(AND($A57=VLOOKUP($A57&amp;"."&amp;$C57,UncollectibleLookup,2,FALSE),$C57=VLOOKUP($A57&amp;"."&amp;$C57,UncollectibleLookup,4,FALSE)),0,'Corrected With Uncollectible'!DE57-'Module C Initial'!DE57),'Corrected With Uncollectible'!DE57-'Module C Initial'!DE57)</f>
        <v>0</v>
      </c>
      <c r="N57" s="31">
        <f ca="1">IFERROR(IF(AND($A57=VLOOKUP($A57&amp;"."&amp;$C57,UncollectibleLookup,2,FALSE),$C57=VLOOKUP($A57&amp;"."&amp;$C57,UncollectibleLookup,4,FALSE)),0,'Corrected With Uncollectible'!DF57-'Module C Initial'!DF57),'Corrected With Uncollectible'!DF57-'Module C Initial'!DF57)</f>
        <v>0</v>
      </c>
      <c r="O57" s="31">
        <f ca="1">IFERROR(IF(AND($A57=VLOOKUP($A57&amp;"."&amp;$C57,UncollectibleLookup,2,FALSE),$C57=VLOOKUP($A57&amp;"."&amp;$C57,UncollectibleLookup,4,FALSE)),0,'Corrected With Uncollectible'!DG57-'Module C Initial'!DG57),'Corrected With Uncollectible'!DG57-'Module C Initial'!DG57)</f>
        <v>0</v>
      </c>
      <c r="P57" s="31">
        <f ca="1">IFERROR(IF(AND($A57=VLOOKUP($A57&amp;"."&amp;$C57,UncollectibleLookup,2,FALSE),$C57=VLOOKUP($A57&amp;"."&amp;$C57,UncollectibleLookup,4,FALSE)),0,'Corrected With Uncollectible'!DH57-'Module C Initial'!DH57),'Corrected With Uncollectible'!DH57-'Module C Initial'!DH57)</f>
        <v>0</v>
      </c>
      <c r="Q57" s="32">
        <f ca="1">IFERROR(IF(AND($A57=VLOOKUP($A57&amp;"."&amp;$C57,UncollectibleLookup,2,FALSE),$C57=VLOOKUP($A57&amp;"."&amp;$C57,UncollectibleLookup,4,FALSE)),0,'Corrected With Uncollectible'!DI57-'Module C Initial'!DI57),'Corrected With Uncollectible'!DI57-'Module C Initial'!DI57)</f>
        <v>0</v>
      </c>
      <c r="R57" s="32">
        <f ca="1">IFERROR(IF(AND($A57=VLOOKUP($A57&amp;"."&amp;$C57,UncollectibleLookup,2,FALSE),$C57=VLOOKUP($A57&amp;"."&amp;$C57,UncollectibleLookup,4,FALSE)),0,'Corrected With Uncollectible'!DJ57-'Module C Initial'!DJ57),'Corrected With Uncollectible'!DJ57-'Module C Initial'!DJ57)</f>
        <v>0</v>
      </c>
      <c r="S57" s="32">
        <f ca="1">IFERROR(IF(AND($A57=VLOOKUP($A57&amp;"."&amp;$C57,UncollectibleLookup,2,FALSE),$C57=VLOOKUP($A57&amp;"."&amp;$C57,UncollectibleLookup,4,FALSE)),0,'Corrected With Uncollectible'!DK57-'Module C Initial'!DK57),'Corrected With Uncollectible'!DK57-'Module C Initial'!DK57)</f>
        <v>0</v>
      </c>
      <c r="T57" s="32">
        <f ca="1">IFERROR(IF(AND($A57=VLOOKUP($A57&amp;"."&amp;$C57,UncollectibleLookup,2,FALSE),$C57=VLOOKUP($A57&amp;"."&amp;$C57,UncollectibleLookup,4,FALSE)),0,'Corrected With Uncollectible'!DL57-'Module C Initial'!DL57),'Corrected With Uncollectible'!DL57-'Module C Initial'!DL57)</f>
        <v>0</v>
      </c>
      <c r="U57" s="32">
        <f ca="1">IFERROR(IF(AND($A57=VLOOKUP($A57&amp;"."&amp;$C57,UncollectibleLookup,2,FALSE),$C57=VLOOKUP($A57&amp;"."&amp;$C57,UncollectibleLookup,4,FALSE)),0,'Corrected With Uncollectible'!DM57-'Module C Initial'!DM57),'Corrected With Uncollectible'!DM57-'Module C Initial'!DM57)</f>
        <v>0</v>
      </c>
      <c r="V57" s="32">
        <f ca="1">IFERROR(IF(AND($A57=VLOOKUP($A57&amp;"."&amp;$C57,UncollectibleLookup,2,FALSE),$C57=VLOOKUP($A57&amp;"."&amp;$C57,UncollectibleLookup,4,FALSE)),0,'Corrected With Uncollectible'!DN57-'Module C Initial'!DN57),'Corrected With Uncollectible'!DN57-'Module C Initial'!DN57)</f>
        <v>0</v>
      </c>
      <c r="W57" s="32">
        <f ca="1">IFERROR(IF(AND($A57=VLOOKUP($A57&amp;"."&amp;$C57,UncollectibleLookup,2,FALSE),$C57=VLOOKUP($A57&amp;"."&amp;$C57,UncollectibleLookup,4,FALSE)),0,'Corrected With Uncollectible'!DO57-'Module C Initial'!DO57),'Corrected With Uncollectible'!DO57-'Module C Initial'!DO57)</f>
        <v>0</v>
      </c>
      <c r="X57" s="32">
        <f ca="1">IFERROR(IF(AND($A57=VLOOKUP($A57&amp;"."&amp;$C57,UncollectibleLookup,2,FALSE),$C57=VLOOKUP($A57&amp;"."&amp;$C57,UncollectibleLookup,4,FALSE)),0,'Corrected With Uncollectible'!DP57-'Module C Initial'!DP57),'Corrected With Uncollectible'!DP57-'Module C Initial'!DP57)</f>
        <v>0</v>
      </c>
      <c r="Y57" s="32">
        <f ca="1">IFERROR(IF(AND($A57=VLOOKUP($A57&amp;"."&amp;$C57,UncollectibleLookup,2,FALSE),$C57=VLOOKUP($A57&amp;"."&amp;$C57,UncollectibleLookup,4,FALSE)),0,'Corrected With Uncollectible'!DQ57-'Module C Initial'!DQ57),'Corrected With Uncollectible'!DQ57-'Module C Initial'!DQ57)</f>
        <v>0</v>
      </c>
      <c r="Z57" s="32">
        <f ca="1">IFERROR(IF(AND($A57=VLOOKUP($A57&amp;"."&amp;$C57,UncollectibleLookup,2,FALSE),$C57=VLOOKUP($A57&amp;"."&amp;$C57,UncollectibleLookup,4,FALSE)),0,'Corrected With Uncollectible'!DR57-'Module C Initial'!DR57),'Corrected With Uncollectible'!DR57-'Module C Initial'!DR57)</f>
        <v>0</v>
      </c>
      <c r="AA57" s="32">
        <f ca="1">IFERROR(IF(AND($A57=VLOOKUP($A57&amp;"."&amp;$C57,UncollectibleLookup,2,FALSE),$C57=VLOOKUP($A57&amp;"."&amp;$C57,UncollectibleLookup,4,FALSE)),0,'Corrected With Uncollectible'!DS57-'Module C Initial'!DS57),'Corrected With Uncollectible'!DS57-'Module C Initial'!DS57)</f>
        <v>0</v>
      </c>
      <c r="AB57" s="32">
        <f ca="1">IFERROR(IF(AND($A57=VLOOKUP($A57&amp;"."&amp;$C57,UncollectibleLookup,2,FALSE),$C57=VLOOKUP($A57&amp;"."&amp;$C57,UncollectibleLookup,4,FALSE)),0,'Corrected With Uncollectible'!DT57-'Module C Initial'!DT57),'Corrected With Uncollectible'!DT57-'Module C Initial'!DT57)</f>
        <v>0</v>
      </c>
      <c r="AC57" s="31">
        <f ca="1">IFERROR(IF(AND($A57=VLOOKUP($A57&amp;"."&amp;$C57,UncollectibleLookup,2,FALSE),$C57=VLOOKUP($A57&amp;"."&amp;$C57,UncollectibleLookup,4,FALSE)),0,'Corrected With Uncollectible'!DU57-'Module C Initial'!DU57),'Corrected With Uncollectible'!DU57-'Module C Initial'!DU57)</f>
        <v>0</v>
      </c>
      <c r="AD57" s="31">
        <f ca="1">IFERROR(IF(AND($A57=VLOOKUP($A57&amp;"."&amp;$C57,UncollectibleLookup,2,FALSE),$C57=VLOOKUP($A57&amp;"."&amp;$C57,UncollectibleLookup,4,FALSE)),0,'Corrected With Uncollectible'!DV57-'Module C Initial'!DV57),'Corrected With Uncollectible'!DV57-'Module C Initial'!DV57)</f>
        <v>0</v>
      </c>
      <c r="AE57" s="31">
        <f ca="1">IFERROR(IF(AND($A57=VLOOKUP($A57&amp;"."&amp;$C57,UncollectibleLookup,2,FALSE),$C57=VLOOKUP($A57&amp;"."&amp;$C57,UncollectibleLookup,4,FALSE)),0,'Corrected With Uncollectible'!DW57-'Module C Initial'!DW57),'Corrected With Uncollectible'!DW57-'Module C Initial'!DW57)</f>
        <v>0</v>
      </c>
      <c r="AF57" s="31">
        <f ca="1">IFERROR(IF(AND($A57=VLOOKUP($A57&amp;"."&amp;$C57,UncollectibleLookup,2,FALSE),$C57=VLOOKUP($A57&amp;"."&amp;$C57,UncollectibleLookup,4,FALSE)),0,'Corrected With Uncollectible'!DX57-'Module C Initial'!DX57),'Corrected With Uncollectible'!DX57-'Module C Initial'!DX57)</f>
        <v>0</v>
      </c>
      <c r="AG57" s="31">
        <f ca="1">IFERROR(IF(AND($A57=VLOOKUP($A57&amp;"."&amp;$C57,UncollectibleLookup,2,FALSE),$C57=VLOOKUP($A57&amp;"."&amp;$C57,UncollectibleLookup,4,FALSE)),0,'Corrected With Uncollectible'!DY57-'Module C Initial'!DY57),'Corrected With Uncollectible'!DY57-'Module C Initial'!DY57)</f>
        <v>0</v>
      </c>
      <c r="AH57" s="31">
        <f ca="1">IFERROR(IF(AND($A57=VLOOKUP($A57&amp;"."&amp;$C57,UncollectibleLookup,2,FALSE),$C57=VLOOKUP($A57&amp;"."&amp;$C57,UncollectibleLookup,4,FALSE)),0,'Corrected With Uncollectible'!DZ57-'Module C Initial'!DZ57),'Corrected With Uncollectible'!DZ57-'Module C Initial'!DZ57)</f>
        <v>0</v>
      </c>
      <c r="AI57" s="31">
        <f ca="1">IFERROR(IF(AND($A57=VLOOKUP($A57&amp;"."&amp;$C57,UncollectibleLookup,2,FALSE),$C57=VLOOKUP($A57&amp;"."&amp;$C57,UncollectibleLookup,4,FALSE)),0,'Corrected With Uncollectible'!EA57-'Module C Initial'!EA57),'Corrected With Uncollectible'!EA57-'Module C Initial'!EA57)</f>
        <v>0</v>
      </c>
      <c r="AJ57" s="31">
        <f ca="1">IFERROR(IF(AND($A57=VLOOKUP($A57&amp;"."&amp;$C57,UncollectibleLookup,2,FALSE),$C57=VLOOKUP($A57&amp;"."&amp;$C57,UncollectibleLookup,4,FALSE)),0,'Corrected With Uncollectible'!EB57-'Module C Initial'!EB57),'Corrected With Uncollectible'!EB57-'Module C Initial'!EB57)</f>
        <v>0</v>
      </c>
      <c r="AK57" s="31">
        <f ca="1">IFERROR(IF(AND($A57=VLOOKUP($A57&amp;"."&amp;$C57,UncollectibleLookup,2,FALSE),$C57=VLOOKUP($A57&amp;"."&amp;$C57,UncollectibleLookup,4,FALSE)),0,'Corrected With Uncollectible'!EC57-'Module C Initial'!EC57),'Corrected With Uncollectible'!EC57-'Module C Initial'!EC57)</f>
        <v>0</v>
      </c>
      <c r="AL57" s="31">
        <f ca="1">IFERROR(IF(AND($A57=VLOOKUP($A57&amp;"."&amp;$C57,UncollectibleLookup,2,FALSE),$C57=VLOOKUP($A57&amp;"."&amp;$C57,UncollectibleLookup,4,FALSE)),0,'Corrected With Uncollectible'!ED57-'Module C Initial'!ED57),'Corrected With Uncollectible'!ED57-'Module C Initial'!ED57)</f>
        <v>0</v>
      </c>
      <c r="AM57" s="31">
        <f ca="1">IFERROR(IF(AND($A57=VLOOKUP($A57&amp;"."&amp;$C57,UncollectibleLookup,2,FALSE),$C57=VLOOKUP($A57&amp;"."&amp;$C57,UncollectibleLookup,4,FALSE)),0,'Corrected With Uncollectible'!EE57-'Module C Initial'!EE57),'Corrected With Uncollectible'!EE57-'Module C Initial'!EE57)</f>
        <v>0</v>
      </c>
      <c r="AN57" s="31">
        <f ca="1">IFERROR(IF(AND($A57=VLOOKUP($A57&amp;"."&amp;$C57,UncollectibleLookup,2,FALSE),$C57=VLOOKUP($A57&amp;"."&amp;$C57,UncollectibleLookup,4,FALSE)),0,'Corrected With Uncollectible'!EF57-'Module C Initial'!EF57),'Corrected With Uncollectible'!EF57-'Module C Initial'!EF57)</f>
        <v>0</v>
      </c>
      <c r="AO57" s="32">
        <f t="shared" ca="1" si="10"/>
        <v>0</v>
      </c>
      <c r="AP57" s="32">
        <f t="shared" ca="1" si="10"/>
        <v>0</v>
      </c>
      <c r="AQ57" s="32">
        <f t="shared" ca="1" si="10"/>
        <v>0</v>
      </c>
      <c r="AR57" s="32">
        <f t="shared" ca="1" si="10"/>
        <v>0</v>
      </c>
      <c r="AS57" s="32">
        <f t="shared" ca="1" si="10"/>
        <v>0</v>
      </c>
      <c r="AT57" s="32">
        <f t="shared" ca="1" si="10"/>
        <v>0</v>
      </c>
      <c r="AU57" s="32">
        <f t="shared" ca="1" si="10"/>
        <v>0</v>
      </c>
      <c r="AV57" s="32">
        <f t="shared" ca="1" si="10"/>
        <v>0</v>
      </c>
      <c r="AW57" s="32">
        <f t="shared" ca="1" si="10"/>
        <v>0</v>
      </c>
      <c r="AX57" s="32">
        <f t="shared" ca="1" si="10"/>
        <v>0</v>
      </c>
      <c r="AY57" s="32">
        <f t="shared" ca="1" si="10"/>
        <v>0</v>
      </c>
      <c r="AZ57" s="32">
        <f t="shared" ca="1" si="10"/>
        <v>0</v>
      </c>
      <c r="BA57" s="55">
        <f t="shared" ca="1" si="11"/>
        <v>0</v>
      </c>
      <c r="BB57" s="55">
        <f t="shared" ca="1" si="11"/>
        <v>0</v>
      </c>
      <c r="BC57" s="55">
        <f t="shared" ca="1" si="11"/>
        <v>0</v>
      </c>
      <c r="BD57" s="55">
        <f t="shared" ca="1" si="11"/>
        <v>0</v>
      </c>
      <c r="BE57" s="55">
        <f t="shared" ca="1" si="11"/>
        <v>0</v>
      </c>
      <c r="BF57" s="55">
        <f t="shared" ca="1" si="11"/>
        <v>0</v>
      </c>
      <c r="BG57" s="55">
        <f t="shared" ca="1" si="11"/>
        <v>0</v>
      </c>
      <c r="BH57" s="55">
        <f t="shared" ca="1" si="11"/>
        <v>0</v>
      </c>
      <c r="BI57" s="55">
        <f t="shared" ca="1" si="11"/>
        <v>0</v>
      </c>
      <c r="BJ57" s="55">
        <f t="shared" ca="1" si="11"/>
        <v>0</v>
      </c>
      <c r="BK57" s="55">
        <f t="shared" ca="1" si="11"/>
        <v>0</v>
      </c>
      <c r="BL57" s="55">
        <f t="shared" ca="1" si="11"/>
        <v>0</v>
      </c>
      <c r="BM57" s="32">
        <f t="shared" ca="1" si="12"/>
        <v>0</v>
      </c>
      <c r="BN57" s="32">
        <f t="shared" ca="1" si="12"/>
        <v>0</v>
      </c>
      <c r="BO57" s="32">
        <f t="shared" ca="1" si="12"/>
        <v>0</v>
      </c>
      <c r="BP57" s="32">
        <f t="shared" ca="1" si="12"/>
        <v>0</v>
      </c>
      <c r="BQ57" s="32">
        <f t="shared" ca="1" si="12"/>
        <v>0</v>
      </c>
      <c r="BR57" s="32">
        <f t="shared" ca="1" si="12"/>
        <v>0</v>
      </c>
      <c r="BS57" s="32">
        <f t="shared" ca="1" si="12"/>
        <v>0</v>
      </c>
      <c r="BT57" s="32">
        <f t="shared" ca="1" si="12"/>
        <v>0</v>
      </c>
      <c r="BU57" s="32">
        <f t="shared" ca="1" si="12"/>
        <v>0</v>
      </c>
      <c r="BV57" s="32">
        <f t="shared" ca="1" si="12"/>
        <v>0</v>
      </c>
      <c r="BW57" s="32">
        <f t="shared" ca="1" si="12"/>
        <v>0</v>
      </c>
      <c r="BX57" s="32">
        <f t="shared" ca="1" si="12"/>
        <v>0</v>
      </c>
    </row>
    <row r="58" spans="1:76">
      <c r="A58" t="s">
        <v>433</v>
      </c>
      <c r="B58" s="1" t="s">
        <v>106</v>
      </c>
      <c r="C58" t="str">
        <f t="shared" ca="1" si="2"/>
        <v>FNG1</v>
      </c>
      <c r="D58" t="str">
        <f t="shared" ca="1" si="3"/>
        <v>Fort Nelson</v>
      </c>
      <c r="E58" s="31">
        <f ca="1">IFERROR(IF(AND($A58=VLOOKUP($A58&amp;"."&amp;$C58,UncollectibleLookup,2,FALSE),$C58=VLOOKUP($A58&amp;"."&amp;$C58,UncollectibleLookup,4,FALSE)),0,'Corrected With Uncollectible'!CW58-'Module C Initial'!CW58),'Corrected With Uncollectible'!CW58-'Module C Initial'!CW58)</f>
        <v>321.7300000000032</v>
      </c>
      <c r="F58" s="31">
        <f ca="1">IFERROR(IF(AND($A58=VLOOKUP($A58&amp;"."&amp;$C58,UncollectibleLookup,2,FALSE),$C58=VLOOKUP($A58&amp;"."&amp;$C58,UncollectibleLookup,4,FALSE)),0,'Corrected With Uncollectible'!CX58-'Module C Initial'!CX58),'Corrected With Uncollectible'!CX58-'Module C Initial'!CX58)</f>
        <v>368.31000000000495</v>
      </c>
      <c r="G58" s="31">
        <f ca="1">IFERROR(IF(AND($A58=VLOOKUP($A58&amp;"."&amp;$C58,UncollectibleLookup,2,FALSE),$C58=VLOOKUP($A58&amp;"."&amp;$C58,UncollectibleLookup,4,FALSE)),0,'Corrected With Uncollectible'!CY58-'Module C Initial'!CY58),'Corrected With Uncollectible'!CY58-'Module C Initial'!CY58)</f>
        <v>322.11000000000058</v>
      </c>
      <c r="H58" s="31">
        <f ca="1">IFERROR(IF(AND($A58=VLOOKUP($A58&amp;"."&amp;$C58,UncollectibleLookup,2,FALSE),$C58=VLOOKUP($A58&amp;"."&amp;$C58,UncollectibleLookup,4,FALSE)),0,'Corrected With Uncollectible'!CZ58-'Module C Initial'!CZ58),'Corrected With Uncollectible'!CZ58-'Module C Initial'!CZ58)</f>
        <v>278.22999999999593</v>
      </c>
      <c r="I58" s="31">
        <f ca="1">IFERROR(IF(AND($A58=VLOOKUP($A58&amp;"."&amp;$C58,UncollectibleLookup,2,FALSE),$C58=VLOOKUP($A58&amp;"."&amp;$C58,UncollectibleLookup,4,FALSE)),0,'Corrected With Uncollectible'!DA58-'Module C Initial'!DA58),'Corrected With Uncollectible'!DA58-'Module C Initial'!DA58)</f>
        <v>320.18000000000757</v>
      </c>
      <c r="J58" s="31">
        <f ca="1">IFERROR(IF(AND($A58=VLOOKUP($A58&amp;"."&amp;$C58,UncollectibleLookup,2,FALSE),$C58=VLOOKUP($A58&amp;"."&amp;$C58,UncollectibleLookup,4,FALSE)),0,'Corrected With Uncollectible'!DB58-'Module C Initial'!DB58),'Corrected With Uncollectible'!DB58-'Module C Initial'!DB58)</f>
        <v>320.73999999999796</v>
      </c>
      <c r="K58" s="31">
        <f ca="1">IFERROR(IF(AND($A58=VLOOKUP($A58&amp;"."&amp;$C58,UncollectibleLookup,2,FALSE),$C58=VLOOKUP($A58&amp;"."&amp;$C58,UncollectibleLookup,4,FALSE)),0,'Corrected With Uncollectible'!DC58-'Module C Initial'!DC58),'Corrected With Uncollectible'!DC58-'Module C Initial'!DC58)</f>
        <v>1142.5800000000163</v>
      </c>
      <c r="L58" s="31">
        <f ca="1">IFERROR(IF(AND($A58=VLOOKUP($A58&amp;"."&amp;$C58,UncollectibleLookup,2,FALSE),$C58=VLOOKUP($A58&amp;"."&amp;$C58,UncollectibleLookup,4,FALSE)),0,'Corrected With Uncollectible'!DD58-'Module C Initial'!DD58),'Corrected With Uncollectible'!DD58-'Module C Initial'!DD58)</f>
        <v>511.41000000000349</v>
      </c>
      <c r="M58" s="31">
        <f ca="1">IFERROR(IF(AND($A58=VLOOKUP($A58&amp;"."&amp;$C58,UncollectibleLookup,2,FALSE),$C58=VLOOKUP($A58&amp;"."&amp;$C58,UncollectibleLookup,4,FALSE)),0,'Corrected With Uncollectible'!DE58-'Module C Initial'!DE58),'Corrected With Uncollectible'!DE58-'Module C Initial'!DE58)</f>
        <v>248.72999999999593</v>
      </c>
      <c r="N58" s="31">
        <f ca="1">IFERROR(IF(AND($A58=VLOOKUP($A58&amp;"."&amp;$C58,UncollectibleLookup,2,FALSE),$C58=VLOOKUP($A58&amp;"."&amp;$C58,UncollectibleLookup,4,FALSE)),0,'Corrected With Uncollectible'!DF58-'Module C Initial'!DF58),'Corrected With Uncollectible'!DF58-'Module C Initial'!DF58)</f>
        <v>434.83999999999651</v>
      </c>
      <c r="O58" s="31">
        <f ca="1">IFERROR(IF(AND($A58=VLOOKUP($A58&amp;"."&amp;$C58,UncollectibleLookup,2,FALSE),$C58=VLOOKUP($A58&amp;"."&amp;$C58,UncollectibleLookup,4,FALSE)),0,'Corrected With Uncollectible'!DG58-'Module C Initial'!DG58),'Corrected With Uncollectible'!DG58-'Module C Initial'!DG58)</f>
        <v>297.7699999999968</v>
      </c>
      <c r="P58" s="31">
        <f ca="1">IFERROR(IF(AND($A58=VLOOKUP($A58&amp;"."&amp;$C58,UncollectibleLookup,2,FALSE),$C58=VLOOKUP($A58&amp;"."&amp;$C58,UncollectibleLookup,4,FALSE)),0,'Corrected With Uncollectible'!DH58-'Module C Initial'!DH58),'Corrected With Uncollectible'!DH58-'Module C Initial'!DH58)</f>
        <v>353.93000000000029</v>
      </c>
      <c r="Q58" s="32">
        <f ca="1">IFERROR(IF(AND($A58=VLOOKUP($A58&amp;"."&amp;$C58,UncollectibleLookup,2,FALSE),$C58=VLOOKUP($A58&amp;"."&amp;$C58,UncollectibleLookup,4,FALSE)),0,'Corrected With Uncollectible'!DI58-'Module C Initial'!DI58),'Corrected With Uncollectible'!DI58-'Module C Initial'!DI58)</f>
        <v>16.089999999999691</v>
      </c>
      <c r="R58" s="32">
        <f ca="1">IFERROR(IF(AND($A58=VLOOKUP($A58&amp;"."&amp;$C58,UncollectibleLookup,2,FALSE),$C58=VLOOKUP($A58&amp;"."&amp;$C58,UncollectibleLookup,4,FALSE)),0,'Corrected With Uncollectible'!DJ58-'Module C Initial'!DJ58),'Corrected With Uncollectible'!DJ58-'Module C Initial'!DJ58)</f>
        <v>18.419999999999618</v>
      </c>
      <c r="S58" s="32">
        <f ca="1">IFERROR(IF(AND($A58=VLOOKUP($A58&amp;"."&amp;$C58,UncollectibleLookup,2,FALSE),$C58=VLOOKUP($A58&amp;"."&amp;$C58,UncollectibleLookup,4,FALSE)),0,'Corrected With Uncollectible'!DK58-'Module C Initial'!DK58),'Corrected With Uncollectible'!DK58-'Module C Initial'!DK58)</f>
        <v>16.110000000000127</v>
      </c>
      <c r="T58" s="32">
        <f ca="1">IFERROR(IF(AND($A58=VLOOKUP($A58&amp;"."&amp;$C58,UncollectibleLookup,2,FALSE),$C58=VLOOKUP($A58&amp;"."&amp;$C58,UncollectibleLookup,4,FALSE)),0,'Corrected With Uncollectible'!DL58-'Module C Initial'!DL58),'Corrected With Uncollectible'!DL58-'Module C Initial'!DL58)</f>
        <v>13.910000000000082</v>
      </c>
      <c r="U58" s="32">
        <f ca="1">IFERROR(IF(AND($A58=VLOOKUP($A58&amp;"."&amp;$C58,UncollectibleLookup,2,FALSE),$C58=VLOOKUP($A58&amp;"."&amp;$C58,UncollectibleLookup,4,FALSE)),0,'Corrected With Uncollectible'!DM58-'Module C Initial'!DM58),'Corrected With Uncollectible'!DM58-'Module C Initial'!DM58)</f>
        <v>16.009999999999991</v>
      </c>
      <c r="V58" s="32">
        <f ca="1">IFERROR(IF(AND($A58=VLOOKUP($A58&amp;"."&amp;$C58,UncollectibleLookup,2,FALSE),$C58=VLOOKUP($A58&amp;"."&amp;$C58,UncollectibleLookup,4,FALSE)),0,'Corrected With Uncollectible'!DN58-'Module C Initial'!DN58),'Corrected With Uncollectible'!DN58-'Module C Initial'!DN58)</f>
        <v>16.039999999999964</v>
      </c>
      <c r="W58" s="32">
        <f ca="1">IFERROR(IF(AND($A58=VLOOKUP($A58&amp;"."&amp;$C58,UncollectibleLookup,2,FALSE),$C58=VLOOKUP($A58&amp;"."&amp;$C58,UncollectibleLookup,4,FALSE)),0,'Corrected With Uncollectible'!DO58-'Module C Initial'!DO58),'Corrected With Uncollectible'!DO58-'Module C Initial'!DO58)</f>
        <v>57.130000000000109</v>
      </c>
      <c r="X58" s="32">
        <f ca="1">IFERROR(IF(AND($A58=VLOOKUP($A58&amp;"."&amp;$C58,UncollectibleLookup,2,FALSE),$C58=VLOOKUP($A58&amp;"."&amp;$C58,UncollectibleLookup,4,FALSE)),0,'Corrected With Uncollectible'!DP58-'Module C Initial'!DP58),'Corrected With Uncollectible'!DP58-'Module C Initial'!DP58)</f>
        <v>25.570000000000164</v>
      </c>
      <c r="Y58" s="32">
        <f ca="1">IFERROR(IF(AND($A58=VLOOKUP($A58&amp;"."&amp;$C58,UncollectibleLookup,2,FALSE),$C58=VLOOKUP($A58&amp;"."&amp;$C58,UncollectibleLookup,4,FALSE)),0,'Corrected With Uncollectible'!DQ58-'Module C Initial'!DQ58),'Corrected With Uncollectible'!DQ58-'Module C Initial'!DQ58)</f>
        <v>12.430000000000064</v>
      </c>
      <c r="Z58" s="32">
        <f ca="1">IFERROR(IF(AND($A58=VLOOKUP($A58&amp;"."&amp;$C58,UncollectibleLookup,2,FALSE),$C58=VLOOKUP($A58&amp;"."&amp;$C58,UncollectibleLookup,4,FALSE)),0,'Corrected With Uncollectible'!DR58-'Module C Initial'!DR58),'Corrected With Uncollectible'!DR58-'Module C Initial'!DR58)</f>
        <v>21.739999999999782</v>
      </c>
      <c r="AA58" s="32">
        <f ca="1">IFERROR(IF(AND($A58=VLOOKUP($A58&amp;"."&amp;$C58,UncollectibleLookup,2,FALSE),$C58=VLOOKUP($A58&amp;"."&amp;$C58,UncollectibleLookup,4,FALSE)),0,'Corrected With Uncollectible'!DS58-'Module C Initial'!DS58),'Corrected With Uncollectible'!DS58-'Module C Initial'!DS58)</f>
        <v>14.8900000000001</v>
      </c>
      <c r="AB58" s="32">
        <f ca="1">IFERROR(IF(AND($A58=VLOOKUP($A58&amp;"."&amp;$C58,UncollectibleLookup,2,FALSE),$C58=VLOOKUP($A58&amp;"."&amp;$C58,UncollectibleLookup,4,FALSE)),0,'Corrected With Uncollectible'!DT58-'Module C Initial'!DT58),'Corrected With Uncollectible'!DT58-'Module C Initial'!DT58)</f>
        <v>17.699999999999818</v>
      </c>
      <c r="AC58" s="31">
        <f ca="1">IFERROR(IF(AND($A58=VLOOKUP($A58&amp;"."&amp;$C58,UncollectibleLookup,2,FALSE),$C58=VLOOKUP($A58&amp;"."&amp;$C58,UncollectibleLookup,4,FALSE)),0,'Corrected With Uncollectible'!DU58-'Module C Initial'!DU58),'Corrected With Uncollectible'!DU58-'Module C Initial'!DU58)</f>
        <v>138.43000000000029</v>
      </c>
      <c r="AD58" s="31">
        <f ca="1">IFERROR(IF(AND($A58=VLOOKUP($A58&amp;"."&amp;$C58,UncollectibleLookup,2,FALSE),$C58=VLOOKUP($A58&amp;"."&amp;$C58,UncollectibleLookup,4,FALSE)),0,'Corrected With Uncollectible'!DV58-'Module C Initial'!DV58),'Corrected With Uncollectible'!DV58-'Module C Initial'!DV58)</f>
        <v>156.59000000000015</v>
      </c>
      <c r="AE58" s="31">
        <f ca="1">IFERROR(IF(AND($A58=VLOOKUP($A58&amp;"."&amp;$C58,UncollectibleLookup,2,FALSE),$C58=VLOOKUP($A58&amp;"."&amp;$C58,UncollectibleLookup,4,FALSE)),0,'Corrected With Uncollectible'!DW58-'Module C Initial'!DW58),'Corrected With Uncollectible'!DW58-'Module C Initial'!DW58)</f>
        <v>135.47000000000116</v>
      </c>
      <c r="AF58" s="31">
        <f ca="1">IFERROR(IF(AND($A58=VLOOKUP($A58&amp;"."&amp;$C58,UncollectibleLookup,2,FALSE),$C58=VLOOKUP($A58&amp;"."&amp;$C58,UncollectibleLookup,4,FALSE)),0,'Corrected With Uncollectible'!DX58-'Module C Initial'!DX58),'Corrected With Uncollectible'!DX58-'Module C Initial'!DX58)</f>
        <v>115.59000000000015</v>
      </c>
      <c r="AG58" s="31">
        <f ca="1">IFERROR(IF(AND($A58=VLOOKUP($A58&amp;"."&amp;$C58,UncollectibleLookup,2,FALSE),$C58=VLOOKUP($A58&amp;"."&amp;$C58,UncollectibleLookup,4,FALSE)),0,'Corrected With Uncollectible'!DY58-'Module C Initial'!DY58),'Corrected With Uncollectible'!DY58-'Module C Initial'!DY58)</f>
        <v>131.44000000000051</v>
      </c>
      <c r="AH58" s="31">
        <f ca="1">IFERROR(IF(AND($A58=VLOOKUP($A58&amp;"."&amp;$C58,UncollectibleLookup,2,FALSE),$C58=VLOOKUP($A58&amp;"."&amp;$C58,UncollectibleLookup,4,FALSE)),0,'Corrected With Uncollectible'!DZ58-'Module C Initial'!DZ58),'Corrected With Uncollectible'!DZ58-'Module C Initial'!DZ58)</f>
        <v>130.03999999999905</v>
      </c>
      <c r="AI58" s="31">
        <f ca="1">IFERROR(IF(AND($A58=VLOOKUP($A58&amp;"."&amp;$C58,UncollectibleLookup,2,FALSE),$C58=VLOOKUP($A58&amp;"."&amp;$C58,UncollectibleLookup,4,FALSE)),0,'Corrected With Uncollectible'!EA58-'Module C Initial'!EA58),'Corrected With Uncollectible'!EA58-'Module C Initial'!EA58)</f>
        <v>457.61999999999534</v>
      </c>
      <c r="AJ58" s="31">
        <f ca="1">IFERROR(IF(AND($A58=VLOOKUP($A58&amp;"."&amp;$C58,UncollectibleLookup,2,FALSE),$C58=VLOOKUP($A58&amp;"."&amp;$C58,UncollectibleLookup,4,FALSE)),0,'Corrected With Uncollectible'!EB58-'Module C Initial'!EB58),'Corrected With Uncollectible'!EB58-'Module C Initial'!EB58)</f>
        <v>202.11000000000058</v>
      </c>
      <c r="AK58" s="31">
        <f ca="1">IFERROR(IF(AND($A58=VLOOKUP($A58&amp;"."&amp;$C58,UncollectibleLookup,2,FALSE),$C58=VLOOKUP($A58&amp;"."&amp;$C58,UncollectibleLookup,4,FALSE)),0,'Corrected With Uncollectible'!EC58-'Module C Initial'!EC58),'Corrected With Uncollectible'!EC58-'Module C Initial'!EC58)</f>
        <v>96.979999999999563</v>
      </c>
      <c r="AL58" s="31">
        <f ca="1">IFERROR(IF(AND($A58=VLOOKUP($A58&amp;"."&amp;$C58,UncollectibleLookup,2,FALSE),$C58=VLOOKUP($A58&amp;"."&amp;$C58,UncollectibleLookup,4,FALSE)),0,'Corrected With Uncollectible'!ED58-'Module C Initial'!ED58),'Corrected With Uncollectible'!ED58-'Module C Initial'!ED58)</f>
        <v>167.30000000000291</v>
      </c>
      <c r="AM58" s="31">
        <f ca="1">IFERROR(IF(AND($A58=VLOOKUP($A58&amp;"."&amp;$C58,UncollectibleLookup,2,FALSE),$C58=VLOOKUP($A58&amp;"."&amp;$C58,UncollectibleLookup,4,FALSE)),0,'Corrected With Uncollectible'!EE58-'Module C Initial'!EE58),'Corrected With Uncollectible'!EE58-'Module C Initial'!EE58)</f>
        <v>112.98999999999978</v>
      </c>
      <c r="AN58" s="31">
        <f ca="1">IFERROR(IF(AND($A58=VLOOKUP($A58&amp;"."&amp;$C58,UncollectibleLookup,2,FALSE),$C58=VLOOKUP($A58&amp;"."&amp;$C58,UncollectibleLookup,4,FALSE)),0,'Corrected With Uncollectible'!EF58-'Module C Initial'!EF58),'Corrected With Uncollectible'!EF58-'Module C Initial'!EF58)</f>
        <v>132.47999999999956</v>
      </c>
      <c r="AO58" s="32">
        <f t="shared" ca="1" si="10"/>
        <v>476.25000000000318</v>
      </c>
      <c r="AP58" s="32">
        <f t="shared" ca="1" si="10"/>
        <v>543.32000000000471</v>
      </c>
      <c r="AQ58" s="32">
        <f t="shared" ca="1" si="10"/>
        <v>473.69000000000187</v>
      </c>
      <c r="AR58" s="32">
        <f t="shared" ca="1" si="10"/>
        <v>407.72999999999615</v>
      </c>
      <c r="AS58" s="32">
        <f t="shared" ca="1" si="10"/>
        <v>467.63000000000807</v>
      </c>
      <c r="AT58" s="32">
        <f t="shared" ca="1" si="10"/>
        <v>466.81999999999698</v>
      </c>
      <c r="AU58" s="32">
        <f t="shared" ca="1" si="10"/>
        <v>1657.3300000000118</v>
      </c>
      <c r="AV58" s="32">
        <f t="shared" ca="1" si="10"/>
        <v>739.09000000000424</v>
      </c>
      <c r="AW58" s="32">
        <f t="shared" ca="1" si="10"/>
        <v>358.13999999999555</v>
      </c>
      <c r="AX58" s="32">
        <f t="shared" ca="1" si="10"/>
        <v>623.8799999999992</v>
      </c>
      <c r="AY58" s="32">
        <f t="shared" ca="1" si="10"/>
        <v>425.64999999999668</v>
      </c>
      <c r="AZ58" s="32">
        <f t="shared" ca="1" si="10"/>
        <v>504.10999999999967</v>
      </c>
      <c r="BA58" s="55">
        <f t="shared" ca="1" si="11"/>
        <v>3.77</v>
      </c>
      <c r="BB58" s="55">
        <f t="shared" ca="1" si="11"/>
        <v>4.3099999999999996</v>
      </c>
      <c r="BC58" s="55">
        <f t="shared" ca="1" si="11"/>
        <v>3.77</v>
      </c>
      <c r="BD58" s="55">
        <f t="shared" ca="1" si="11"/>
        <v>3.26</v>
      </c>
      <c r="BE58" s="55">
        <f t="shared" ca="1" si="11"/>
        <v>3.75</v>
      </c>
      <c r="BF58" s="55">
        <f t="shared" ca="1" si="11"/>
        <v>3.76</v>
      </c>
      <c r="BG58" s="55">
        <f t="shared" ca="1" si="11"/>
        <v>13.38</v>
      </c>
      <c r="BH58" s="55">
        <f t="shared" ca="1" si="11"/>
        <v>5.99</v>
      </c>
      <c r="BI58" s="55">
        <f t="shared" ca="1" si="11"/>
        <v>2.91</v>
      </c>
      <c r="BJ58" s="55">
        <f t="shared" ca="1" si="11"/>
        <v>5.09</v>
      </c>
      <c r="BK58" s="55">
        <f t="shared" ca="1" si="11"/>
        <v>3.49</v>
      </c>
      <c r="BL58" s="55">
        <f t="shared" ca="1" si="11"/>
        <v>4.1500000000000004</v>
      </c>
      <c r="BM58" s="32">
        <f t="shared" ca="1" si="12"/>
        <v>480.02000000000317</v>
      </c>
      <c r="BN58" s="32">
        <f t="shared" ca="1" si="12"/>
        <v>547.63000000000466</v>
      </c>
      <c r="BO58" s="32">
        <f t="shared" ca="1" si="12"/>
        <v>477.46000000000186</v>
      </c>
      <c r="BP58" s="32">
        <f t="shared" ca="1" si="12"/>
        <v>410.98999999999614</v>
      </c>
      <c r="BQ58" s="32">
        <f t="shared" ca="1" si="12"/>
        <v>471.38000000000807</v>
      </c>
      <c r="BR58" s="32">
        <f t="shared" ca="1" si="12"/>
        <v>470.57999999999697</v>
      </c>
      <c r="BS58" s="32">
        <f t="shared" ca="1" si="12"/>
        <v>1670.7100000000119</v>
      </c>
      <c r="BT58" s="32">
        <f t="shared" ca="1" si="12"/>
        <v>745.08000000000425</v>
      </c>
      <c r="BU58" s="32">
        <f t="shared" ca="1" si="12"/>
        <v>361.04999999999558</v>
      </c>
      <c r="BV58" s="32">
        <f t="shared" ca="1" si="12"/>
        <v>628.96999999999923</v>
      </c>
      <c r="BW58" s="32">
        <f t="shared" ca="1" si="12"/>
        <v>429.13999999999669</v>
      </c>
      <c r="BX58" s="32">
        <f t="shared" ca="1" si="12"/>
        <v>508.25999999999965</v>
      </c>
    </row>
    <row r="59" spans="1:76">
      <c r="A59" t="s">
        <v>423</v>
      </c>
      <c r="B59" s="1" t="s">
        <v>127</v>
      </c>
      <c r="C59" t="str">
        <f t="shared" ca="1" si="2"/>
        <v>GHO</v>
      </c>
      <c r="D59" t="str">
        <f t="shared" ca="1" si="3"/>
        <v>Ghost Hydro Facility</v>
      </c>
      <c r="E59" s="31">
        <f ca="1">IFERROR(IF(AND($A59=VLOOKUP($A59&amp;"."&amp;$C59,UncollectibleLookup,2,FALSE),$C59=VLOOKUP($A59&amp;"."&amp;$C59,UncollectibleLookup,4,FALSE)),0,'Corrected With Uncollectible'!CW59-'Module C Initial'!CW59),'Corrected With Uncollectible'!CW59-'Module C Initial'!CW59)</f>
        <v>303.91000000000349</v>
      </c>
      <c r="F59" s="31">
        <f ca="1">IFERROR(IF(AND($A59=VLOOKUP($A59&amp;"."&amp;$C59,UncollectibleLookup,2,FALSE),$C59=VLOOKUP($A59&amp;"."&amp;$C59,UncollectibleLookup,4,FALSE)),0,'Corrected With Uncollectible'!CX59-'Module C Initial'!CX59),'Corrected With Uncollectible'!CX59-'Module C Initial'!CX59)</f>
        <v>297.45999999999913</v>
      </c>
      <c r="G59" s="31">
        <f ca="1">IFERROR(IF(AND($A59=VLOOKUP($A59&amp;"."&amp;$C59,UncollectibleLookup,2,FALSE),$C59=VLOOKUP($A59&amp;"."&amp;$C59,UncollectibleLookup,4,FALSE)),0,'Corrected With Uncollectible'!CY59-'Module C Initial'!CY59),'Corrected With Uncollectible'!CY59-'Module C Initial'!CY59)</f>
        <v>264.18999999999869</v>
      </c>
      <c r="H59" s="31">
        <f ca="1">IFERROR(IF(AND($A59=VLOOKUP($A59&amp;"."&amp;$C59,UncollectibleLookup,2,FALSE),$C59=VLOOKUP($A59&amp;"."&amp;$C59,UncollectibleLookup,4,FALSE)),0,'Corrected With Uncollectible'!CZ59-'Module C Initial'!CZ59),'Corrected With Uncollectible'!CZ59-'Module C Initial'!CZ59)</f>
        <v>242.29999999999927</v>
      </c>
      <c r="I59" s="31">
        <f ca="1">IFERROR(IF(AND($A59=VLOOKUP($A59&amp;"."&amp;$C59,UncollectibleLookup,2,FALSE),$C59=VLOOKUP($A59&amp;"."&amp;$C59,UncollectibleLookup,4,FALSE)),0,'Corrected With Uncollectible'!DA59-'Module C Initial'!DA59),'Corrected With Uncollectible'!DA59-'Module C Initial'!DA59)</f>
        <v>446.2699999999968</v>
      </c>
      <c r="J59" s="31">
        <f ca="1">IFERROR(IF(AND($A59=VLOOKUP($A59&amp;"."&amp;$C59,UncollectibleLookup,2,FALSE),$C59=VLOOKUP($A59&amp;"."&amp;$C59,UncollectibleLookup,4,FALSE)),0,'Corrected With Uncollectible'!DB59-'Module C Initial'!DB59),'Corrected With Uncollectible'!DB59-'Module C Initial'!DB59)</f>
        <v>614.75</v>
      </c>
      <c r="K59" s="31">
        <f ca="1">IFERROR(IF(AND($A59=VLOOKUP($A59&amp;"."&amp;$C59,UncollectibleLookup,2,FALSE),$C59=VLOOKUP($A59&amp;"."&amp;$C59,UncollectibleLookup,4,FALSE)),0,'Corrected With Uncollectible'!DC59-'Module C Initial'!DC59),'Corrected With Uncollectible'!DC59-'Module C Initial'!DC59)</f>
        <v>2191.0499999999884</v>
      </c>
      <c r="L59" s="31">
        <f ca="1">IFERROR(IF(AND($A59=VLOOKUP($A59&amp;"."&amp;$C59,UncollectibleLookup,2,FALSE),$C59=VLOOKUP($A59&amp;"."&amp;$C59,UncollectibleLookup,4,FALSE)),0,'Corrected With Uncollectible'!DD59-'Module C Initial'!DD59),'Corrected With Uncollectible'!DD59-'Module C Initial'!DD59)</f>
        <v>682.02999999999884</v>
      </c>
      <c r="M59" s="31">
        <f ca="1">IFERROR(IF(AND($A59=VLOOKUP($A59&amp;"."&amp;$C59,UncollectibleLookup,2,FALSE),$C59=VLOOKUP($A59&amp;"."&amp;$C59,UncollectibleLookup,4,FALSE)),0,'Corrected With Uncollectible'!DE59-'Module C Initial'!DE59),'Corrected With Uncollectible'!DE59-'Module C Initial'!DE59)</f>
        <v>327.04999999998836</v>
      </c>
      <c r="N59" s="31">
        <f ca="1">IFERROR(IF(AND($A59=VLOOKUP($A59&amp;"."&amp;$C59,UncollectibleLookup,2,FALSE),$C59=VLOOKUP($A59&amp;"."&amp;$C59,UncollectibleLookup,4,FALSE)),0,'Corrected With Uncollectible'!DF59-'Module C Initial'!DF59),'Corrected With Uncollectible'!DF59-'Module C Initial'!DF59)</f>
        <v>357.7699999999968</v>
      </c>
      <c r="O59" s="31">
        <f ca="1">IFERROR(IF(AND($A59=VLOOKUP($A59&amp;"."&amp;$C59,UncollectibleLookup,2,FALSE),$C59=VLOOKUP($A59&amp;"."&amp;$C59,UncollectibleLookup,4,FALSE)),0,'Corrected With Uncollectible'!DG59-'Module C Initial'!DG59),'Corrected With Uncollectible'!DG59-'Module C Initial'!DG59)</f>
        <v>301.2699999999968</v>
      </c>
      <c r="P59" s="31">
        <f ca="1">IFERROR(IF(AND($A59=VLOOKUP($A59&amp;"."&amp;$C59,UncollectibleLookup,2,FALSE),$C59=VLOOKUP($A59&amp;"."&amp;$C59,UncollectibleLookup,4,FALSE)),0,'Corrected With Uncollectible'!DH59-'Module C Initial'!DH59),'Corrected With Uncollectible'!DH59-'Module C Initial'!DH59)</f>
        <v>391.37000000000262</v>
      </c>
      <c r="Q59" s="32">
        <f ca="1">IFERROR(IF(AND($A59=VLOOKUP($A59&amp;"."&amp;$C59,UncollectibleLookup,2,FALSE),$C59=VLOOKUP($A59&amp;"."&amp;$C59,UncollectibleLookup,4,FALSE)),0,'Corrected With Uncollectible'!DI59-'Module C Initial'!DI59),'Corrected With Uncollectible'!DI59-'Module C Initial'!DI59)</f>
        <v>15.200000000000045</v>
      </c>
      <c r="R59" s="32">
        <f ca="1">IFERROR(IF(AND($A59=VLOOKUP($A59&amp;"."&amp;$C59,UncollectibleLookup,2,FALSE),$C59=VLOOKUP($A59&amp;"."&amp;$C59,UncollectibleLookup,4,FALSE)),0,'Corrected With Uncollectible'!DJ59-'Module C Initial'!DJ59),'Corrected With Uncollectible'!DJ59-'Module C Initial'!DJ59)</f>
        <v>14.879999999999882</v>
      </c>
      <c r="S59" s="32">
        <f ca="1">IFERROR(IF(AND($A59=VLOOKUP($A59&amp;"."&amp;$C59,UncollectibleLookup,2,FALSE),$C59=VLOOKUP($A59&amp;"."&amp;$C59,UncollectibleLookup,4,FALSE)),0,'Corrected With Uncollectible'!DK59-'Module C Initial'!DK59),'Corrected With Uncollectible'!DK59-'Module C Initial'!DK59)</f>
        <v>13.210000000000036</v>
      </c>
      <c r="T59" s="32">
        <f ca="1">IFERROR(IF(AND($A59=VLOOKUP($A59&amp;"."&amp;$C59,UncollectibleLookup,2,FALSE),$C59=VLOOKUP($A59&amp;"."&amp;$C59,UncollectibleLookup,4,FALSE)),0,'Corrected With Uncollectible'!DL59-'Module C Initial'!DL59),'Corrected With Uncollectible'!DL59-'Module C Initial'!DL59)</f>
        <v>12.120000000000118</v>
      </c>
      <c r="U59" s="32">
        <f ca="1">IFERROR(IF(AND($A59=VLOOKUP($A59&amp;"."&amp;$C59,UncollectibleLookup,2,FALSE),$C59=VLOOKUP($A59&amp;"."&amp;$C59,UncollectibleLookup,4,FALSE)),0,'Corrected With Uncollectible'!DM59-'Module C Initial'!DM59),'Corrected With Uncollectible'!DM59-'Module C Initial'!DM59)</f>
        <v>22.320000000000164</v>
      </c>
      <c r="V59" s="32">
        <f ca="1">IFERROR(IF(AND($A59=VLOOKUP($A59&amp;"."&amp;$C59,UncollectibleLookup,2,FALSE),$C59=VLOOKUP($A59&amp;"."&amp;$C59,UncollectibleLookup,4,FALSE)),0,'Corrected With Uncollectible'!DN59-'Module C Initial'!DN59),'Corrected With Uncollectible'!DN59-'Module C Initial'!DN59)</f>
        <v>30.739999999999782</v>
      </c>
      <c r="W59" s="32">
        <f ca="1">IFERROR(IF(AND($A59=VLOOKUP($A59&amp;"."&amp;$C59,UncollectibleLookup,2,FALSE),$C59=VLOOKUP($A59&amp;"."&amp;$C59,UncollectibleLookup,4,FALSE)),0,'Corrected With Uncollectible'!DO59-'Module C Initial'!DO59),'Corrected With Uncollectible'!DO59-'Module C Initial'!DO59)</f>
        <v>109.55000000000109</v>
      </c>
      <c r="X59" s="32">
        <f ca="1">IFERROR(IF(AND($A59=VLOOKUP($A59&amp;"."&amp;$C59,UncollectibleLookup,2,FALSE),$C59=VLOOKUP($A59&amp;"."&amp;$C59,UncollectibleLookup,4,FALSE)),0,'Corrected With Uncollectible'!DP59-'Module C Initial'!DP59),'Corrected With Uncollectible'!DP59-'Module C Initial'!DP59)</f>
        <v>34.110000000000127</v>
      </c>
      <c r="Y59" s="32">
        <f ca="1">IFERROR(IF(AND($A59=VLOOKUP($A59&amp;"."&amp;$C59,UncollectibleLookup,2,FALSE),$C59=VLOOKUP($A59&amp;"."&amp;$C59,UncollectibleLookup,4,FALSE)),0,'Corrected With Uncollectible'!DQ59-'Module C Initial'!DQ59),'Corrected With Uncollectible'!DQ59-'Module C Initial'!DQ59)</f>
        <v>16.350000000000136</v>
      </c>
      <c r="Z59" s="32">
        <f ca="1">IFERROR(IF(AND($A59=VLOOKUP($A59&amp;"."&amp;$C59,UncollectibleLookup,2,FALSE),$C59=VLOOKUP($A59&amp;"."&amp;$C59,UncollectibleLookup,4,FALSE)),0,'Corrected With Uncollectible'!DR59-'Module C Initial'!DR59),'Corrected With Uncollectible'!DR59-'Module C Initial'!DR59)</f>
        <v>17.889999999999873</v>
      </c>
      <c r="AA59" s="32">
        <f ca="1">IFERROR(IF(AND($A59=VLOOKUP($A59&amp;"."&amp;$C59,UncollectibleLookup,2,FALSE),$C59=VLOOKUP($A59&amp;"."&amp;$C59,UncollectibleLookup,4,FALSE)),0,'Corrected With Uncollectible'!DS59-'Module C Initial'!DS59),'Corrected With Uncollectible'!DS59-'Module C Initial'!DS59)</f>
        <v>15.060000000000173</v>
      </c>
      <c r="AB59" s="32">
        <f ca="1">IFERROR(IF(AND($A59=VLOOKUP($A59&amp;"."&amp;$C59,UncollectibleLookup,2,FALSE),$C59=VLOOKUP($A59&amp;"."&amp;$C59,UncollectibleLookup,4,FALSE)),0,'Corrected With Uncollectible'!DT59-'Module C Initial'!DT59),'Corrected With Uncollectible'!DT59-'Module C Initial'!DT59)</f>
        <v>19.569999999999709</v>
      </c>
      <c r="AC59" s="31">
        <f ca="1">IFERROR(IF(AND($A59=VLOOKUP($A59&amp;"."&amp;$C59,UncollectibleLookup,2,FALSE),$C59=VLOOKUP($A59&amp;"."&amp;$C59,UncollectibleLookup,4,FALSE)),0,'Corrected With Uncollectible'!DU59-'Module C Initial'!DU59),'Corrected With Uncollectible'!DU59-'Module C Initial'!DU59)</f>
        <v>130.76000000000022</v>
      </c>
      <c r="AD59" s="31">
        <f ca="1">IFERROR(IF(AND($A59=VLOOKUP($A59&amp;"."&amp;$C59,UncollectibleLookup,2,FALSE),$C59=VLOOKUP($A59&amp;"."&amp;$C59,UncollectibleLookup,4,FALSE)),0,'Corrected With Uncollectible'!DV59-'Module C Initial'!DV59),'Corrected With Uncollectible'!DV59-'Module C Initial'!DV59)</f>
        <v>126.46999999999935</v>
      </c>
      <c r="AE59" s="31">
        <f ca="1">IFERROR(IF(AND($A59=VLOOKUP($A59&amp;"."&amp;$C59,UncollectibleLookup,2,FALSE),$C59=VLOOKUP($A59&amp;"."&amp;$C59,UncollectibleLookup,4,FALSE)),0,'Corrected With Uncollectible'!DW59-'Module C Initial'!DW59),'Corrected With Uncollectible'!DW59-'Module C Initial'!DW59)</f>
        <v>111.11000000000058</v>
      </c>
      <c r="AF59" s="31">
        <f ca="1">IFERROR(IF(AND($A59=VLOOKUP($A59&amp;"."&amp;$C59,UncollectibleLookup,2,FALSE),$C59=VLOOKUP($A59&amp;"."&amp;$C59,UncollectibleLookup,4,FALSE)),0,'Corrected With Uncollectible'!DX59-'Module C Initial'!DX59),'Corrected With Uncollectible'!DX59-'Module C Initial'!DX59)</f>
        <v>100.67000000000007</v>
      </c>
      <c r="AG59" s="31">
        <f ca="1">IFERROR(IF(AND($A59=VLOOKUP($A59&amp;"."&amp;$C59,UncollectibleLookup,2,FALSE),$C59=VLOOKUP($A59&amp;"."&amp;$C59,UncollectibleLookup,4,FALSE)),0,'Corrected With Uncollectible'!DY59-'Module C Initial'!DY59),'Corrected With Uncollectible'!DY59-'Module C Initial'!DY59)</f>
        <v>183.20999999999913</v>
      </c>
      <c r="AH59" s="31">
        <f ca="1">IFERROR(IF(AND($A59=VLOOKUP($A59&amp;"."&amp;$C59,UncollectibleLookup,2,FALSE),$C59=VLOOKUP($A59&amp;"."&amp;$C59,UncollectibleLookup,4,FALSE)),0,'Corrected With Uncollectible'!DZ59-'Module C Initial'!DZ59),'Corrected With Uncollectible'!DZ59-'Module C Initial'!DZ59)</f>
        <v>249.25</v>
      </c>
      <c r="AI59" s="31">
        <f ca="1">IFERROR(IF(AND($A59=VLOOKUP($A59&amp;"."&amp;$C59,UncollectibleLookup,2,FALSE),$C59=VLOOKUP($A59&amp;"."&amp;$C59,UncollectibleLookup,4,FALSE)),0,'Corrected With Uncollectible'!EA59-'Module C Initial'!EA59),'Corrected With Uncollectible'!EA59-'Module C Initial'!EA59)</f>
        <v>877.52999999999884</v>
      </c>
      <c r="AJ59" s="31">
        <f ca="1">IFERROR(IF(AND($A59=VLOOKUP($A59&amp;"."&amp;$C59,UncollectibleLookup,2,FALSE),$C59=VLOOKUP($A59&amp;"."&amp;$C59,UncollectibleLookup,4,FALSE)),0,'Corrected With Uncollectible'!EB59-'Module C Initial'!EB59),'Corrected With Uncollectible'!EB59-'Module C Initial'!EB59)</f>
        <v>269.53000000000247</v>
      </c>
      <c r="AK59" s="31">
        <f ca="1">IFERROR(IF(AND($A59=VLOOKUP($A59&amp;"."&amp;$C59,UncollectibleLookup,2,FALSE),$C59=VLOOKUP($A59&amp;"."&amp;$C59,UncollectibleLookup,4,FALSE)),0,'Corrected With Uncollectible'!EC59-'Module C Initial'!EC59),'Corrected With Uncollectible'!EC59-'Module C Initial'!EC59)</f>
        <v>127.51000000000022</v>
      </c>
      <c r="AL59" s="31">
        <f ca="1">IFERROR(IF(AND($A59=VLOOKUP($A59&amp;"."&amp;$C59,UncollectibleLookup,2,FALSE),$C59=VLOOKUP($A59&amp;"."&amp;$C59,UncollectibleLookup,4,FALSE)),0,'Corrected With Uncollectible'!ED59-'Module C Initial'!ED59),'Corrected With Uncollectible'!ED59-'Module C Initial'!ED59)</f>
        <v>137.64999999999964</v>
      </c>
      <c r="AM59" s="31">
        <f ca="1">IFERROR(IF(AND($A59=VLOOKUP($A59&amp;"."&amp;$C59,UncollectibleLookup,2,FALSE),$C59=VLOOKUP($A59&amp;"."&amp;$C59,UncollectibleLookup,4,FALSE)),0,'Corrected With Uncollectible'!EE59-'Module C Initial'!EE59),'Corrected With Uncollectible'!EE59-'Module C Initial'!EE59)</f>
        <v>114.30999999999949</v>
      </c>
      <c r="AN59" s="31">
        <f ca="1">IFERROR(IF(AND($A59=VLOOKUP($A59&amp;"."&amp;$C59,UncollectibleLookup,2,FALSE),$C59=VLOOKUP($A59&amp;"."&amp;$C59,UncollectibleLookup,4,FALSE)),0,'Corrected With Uncollectible'!EF59-'Module C Initial'!EF59),'Corrected With Uncollectible'!EF59-'Module C Initial'!EF59)</f>
        <v>146.4900000000016</v>
      </c>
      <c r="AO59" s="32">
        <f t="shared" ca="1" si="10"/>
        <v>449.87000000000376</v>
      </c>
      <c r="AP59" s="32">
        <f t="shared" ca="1" si="10"/>
        <v>438.80999999999835</v>
      </c>
      <c r="AQ59" s="32">
        <f t="shared" ca="1" si="10"/>
        <v>388.50999999999931</v>
      </c>
      <c r="AR59" s="32">
        <f t="shared" ca="1" si="10"/>
        <v>355.08999999999946</v>
      </c>
      <c r="AS59" s="32">
        <f t="shared" ca="1" si="10"/>
        <v>651.79999999999609</v>
      </c>
      <c r="AT59" s="32">
        <f t="shared" ca="1" si="10"/>
        <v>894.73999999999978</v>
      </c>
      <c r="AU59" s="32">
        <f t="shared" ca="1" si="10"/>
        <v>3178.1299999999883</v>
      </c>
      <c r="AV59" s="32">
        <f t="shared" ca="1" si="10"/>
        <v>985.67000000000144</v>
      </c>
      <c r="AW59" s="32">
        <f t="shared" ca="1" si="10"/>
        <v>470.90999999998871</v>
      </c>
      <c r="AX59" s="32">
        <f t="shared" ca="1" si="10"/>
        <v>513.30999999999631</v>
      </c>
      <c r="AY59" s="32">
        <f t="shared" ca="1" si="10"/>
        <v>430.63999999999646</v>
      </c>
      <c r="AZ59" s="32">
        <f t="shared" ca="1" si="10"/>
        <v>557.43000000000393</v>
      </c>
      <c r="BA59" s="55">
        <f t="shared" ca="1" si="11"/>
        <v>3.56</v>
      </c>
      <c r="BB59" s="55">
        <f t="shared" ca="1" si="11"/>
        <v>3.48</v>
      </c>
      <c r="BC59" s="55">
        <f t="shared" ca="1" si="11"/>
        <v>3.09</v>
      </c>
      <c r="BD59" s="55">
        <f t="shared" ca="1" si="11"/>
        <v>2.84</v>
      </c>
      <c r="BE59" s="55">
        <f t="shared" ca="1" si="11"/>
        <v>5.23</v>
      </c>
      <c r="BF59" s="55">
        <f t="shared" ca="1" si="11"/>
        <v>7.2</v>
      </c>
      <c r="BG59" s="55">
        <f t="shared" ca="1" si="11"/>
        <v>25.66</v>
      </c>
      <c r="BH59" s="55">
        <f t="shared" ca="1" si="11"/>
        <v>7.99</v>
      </c>
      <c r="BI59" s="55">
        <f t="shared" ca="1" si="11"/>
        <v>3.83</v>
      </c>
      <c r="BJ59" s="55">
        <f t="shared" ca="1" si="11"/>
        <v>4.1900000000000004</v>
      </c>
      <c r="BK59" s="55">
        <f t="shared" ca="1" si="11"/>
        <v>3.53</v>
      </c>
      <c r="BL59" s="55">
        <f t="shared" ca="1" si="11"/>
        <v>4.58</v>
      </c>
      <c r="BM59" s="32">
        <f t="shared" ca="1" si="12"/>
        <v>453.43000000000376</v>
      </c>
      <c r="BN59" s="32">
        <f t="shared" ca="1" si="12"/>
        <v>442.28999999999837</v>
      </c>
      <c r="BO59" s="32">
        <f t="shared" ca="1" si="12"/>
        <v>391.59999999999928</v>
      </c>
      <c r="BP59" s="32">
        <f t="shared" ca="1" si="12"/>
        <v>357.92999999999944</v>
      </c>
      <c r="BQ59" s="32">
        <f t="shared" ca="1" si="12"/>
        <v>657.02999999999611</v>
      </c>
      <c r="BR59" s="32">
        <f t="shared" ca="1" si="12"/>
        <v>901.93999999999983</v>
      </c>
      <c r="BS59" s="32">
        <f t="shared" ca="1" si="12"/>
        <v>3203.7899999999881</v>
      </c>
      <c r="BT59" s="32">
        <f t="shared" ca="1" si="12"/>
        <v>993.66000000000145</v>
      </c>
      <c r="BU59" s="32">
        <f t="shared" ca="1" si="12"/>
        <v>474.7399999999887</v>
      </c>
      <c r="BV59" s="32">
        <f t="shared" ca="1" si="12"/>
        <v>517.49999999999636</v>
      </c>
      <c r="BW59" s="32">
        <f t="shared" ca="1" si="12"/>
        <v>434.16999999999643</v>
      </c>
      <c r="BX59" s="32">
        <f t="shared" ca="1" si="12"/>
        <v>562.01000000000397</v>
      </c>
    </row>
    <row r="60" spans="1:76">
      <c r="A60" t="s">
        <v>520</v>
      </c>
      <c r="B60" s="1" t="s">
        <v>46</v>
      </c>
      <c r="C60" t="str">
        <f t="shared" ca="1" si="2"/>
        <v>GN1</v>
      </c>
      <c r="D60" t="str">
        <f t="shared" ca="1" si="3"/>
        <v>Genesee #1</v>
      </c>
      <c r="E60" s="31">
        <f ca="1">IFERROR(IF(AND($A60=VLOOKUP($A60&amp;"."&amp;$C60,UncollectibleLookup,2,FALSE),$C60=VLOOKUP($A60&amp;"."&amp;$C60,UncollectibleLookup,4,FALSE)),0,'Corrected With Uncollectible'!CW60-'Module C Initial'!CW60),'Corrected With Uncollectible'!CW60-'Module C Initial'!CW60)</f>
        <v>5169.6499999999069</v>
      </c>
      <c r="F60" s="31">
        <f ca="1">IFERROR(IF(AND($A60=VLOOKUP($A60&amp;"."&amp;$C60,UncollectibleLookup,2,FALSE),$C60=VLOOKUP($A60&amp;"."&amp;$C60,UncollectibleLookup,4,FALSE)),0,'Corrected With Uncollectible'!CX60-'Module C Initial'!CX60),'Corrected With Uncollectible'!CX60-'Module C Initial'!CX60)</f>
        <v>5662.1200000001118</v>
      </c>
      <c r="G60" s="31">
        <f ca="1">IFERROR(IF(AND($A60=VLOOKUP($A60&amp;"."&amp;$C60,UncollectibleLookup,2,FALSE),$C60=VLOOKUP($A60&amp;"."&amp;$C60,UncollectibleLookup,4,FALSE)),0,'Corrected With Uncollectible'!CY60-'Module C Initial'!CY60),'Corrected With Uncollectible'!CY60-'Module C Initial'!CY60)</f>
        <v>3900.8000000000466</v>
      </c>
      <c r="H60" s="31">
        <f ca="1">IFERROR(IF(AND($A60=VLOOKUP($A60&amp;"."&amp;$C60,UncollectibleLookup,2,FALSE),$C60=VLOOKUP($A60&amp;"."&amp;$C60,UncollectibleLookup,4,FALSE)),0,'Corrected With Uncollectible'!CZ60-'Module C Initial'!CZ60),'Corrected With Uncollectible'!CZ60-'Module C Initial'!CZ60)</f>
        <v>4217.9699999999721</v>
      </c>
      <c r="I60" s="31">
        <f ca="1">IFERROR(IF(AND($A60=VLOOKUP($A60&amp;"."&amp;$C60,UncollectibleLookup,2,FALSE),$C60=VLOOKUP($A60&amp;"."&amp;$C60,UncollectibleLookup,4,FALSE)),0,'Corrected With Uncollectible'!DA60-'Module C Initial'!DA60),'Corrected With Uncollectible'!DA60-'Module C Initial'!DA60)</f>
        <v>3337.8299999999581</v>
      </c>
      <c r="J60" s="31">
        <f ca="1">IFERROR(IF(AND($A60=VLOOKUP($A60&amp;"."&amp;$C60,UncollectibleLookup,2,FALSE),$C60=VLOOKUP($A60&amp;"."&amp;$C60,UncollectibleLookup,4,FALSE)),0,'Corrected With Uncollectible'!DB60-'Module C Initial'!DB60),'Corrected With Uncollectible'!DB60-'Module C Initial'!DB60)</f>
        <v>4118.6699999996927</v>
      </c>
      <c r="K60" s="31">
        <f ca="1">IFERROR(IF(AND($A60=VLOOKUP($A60&amp;"."&amp;$C60,UncollectibleLookup,2,FALSE),$C60=VLOOKUP($A60&amp;"."&amp;$C60,UncollectibleLookup,4,FALSE)),0,'Corrected With Uncollectible'!DC60-'Module C Initial'!DC60),'Corrected With Uncollectible'!DC60-'Module C Initial'!DC60)</f>
        <v>12544.479999999981</v>
      </c>
      <c r="L60" s="31">
        <f ca="1">IFERROR(IF(AND($A60=VLOOKUP($A60&amp;"."&amp;$C60,UncollectibleLookup,2,FALSE),$C60=VLOOKUP($A60&amp;"."&amp;$C60,UncollectibleLookup,4,FALSE)),0,'Corrected With Uncollectible'!DD60-'Module C Initial'!DD60),'Corrected With Uncollectible'!DD60-'Module C Initial'!DD60)</f>
        <v>5384.1499999999069</v>
      </c>
      <c r="M60" s="31">
        <f ca="1">IFERROR(IF(AND($A60=VLOOKUP($A60&amp;"."&amp;$C60,UncollectibleLookup,2,FALSE),$C60=VLOOKUP($A60&amp;"."&amp;$C60,UncollectibleLookup,4,FALSE)),0,'Corrected With Uncollectible'!DE60-'Module C Initial'!DE60),'Corrected With Uncollectible'!DE60-'Module C Initial'!DE60)</f>
        <v>2469.4999999998836</v>
      </c>
      <c r="N60" s="31">
        <f ca="1">IFERROR(IF(AND($A60=VLOOKUP($A60&amp;"."&amp;$C60,UncollectibleLookup,2,FALSE),$C60=VLOOKUP($A60&amp;"."&amp;$C60,UncollectibleLookup,4,FALSE)),0,'Corrected With Uncollectible'!DF60-'Module C Initial'!DF60),'Corrected With Uncollectible'!DF60-'Module C Initial'!DF60)</f>
        <v>4301.3899999998976</v>
      </c>
      <c r="O60" s="31">
        <f ca="1">IFERROR(IF(AND($A60=VLOOKUP($A60&amp;"."&amp;$C60,UncollectibleLookup,2,FALSE),$C60=VLOOKUP($A60&amp;"."&amp;$C60,UncollectibleLookup,4,FALSE)),0,'Corrected With Uncollectible'!DG60-'Module C Initial'!DG60),'Corrected With Uncollectible'!DG60-'Module C Initial'!DG60)</f>
        <v>4462.3999999999069</v>
      </c>
      <c r="P60" s="31">
        <f ca="1">IFERROR(IF(AND($A60=VLOOKUP($A60&amp;"."&amp;$C60,UncollectibleLookup,2,FALSE),$C60=VLOOKUP($A60&amp;"."&amp;$C60,UncollectibleLookup,4,FALSE)),0,'Corrected With Uncollectible'!DH60-'Module C Initial'!DH60),'Corrected With Uncollectible'!DH60-'Module C Initial'!DH60)</f>
        <v>5592.1300000001211</v>
      </c>
      <c r="Q60" s="32">
        <f ca="1">IFERROR(IF(AND($A60=VLOOKUP($A60&amp;"."&amp;$C60,UncollectibleLookup,2,FALSE),$C60=VLOOKUP($A60&amp;"."&amp;$C60,UncollectibleLookup,4,FALSE)),0,'Corrected With Uncollectible'!DI60-'Module C Initial'!DI60),'Corrected With Uncollectible'!DI60-'Module C Initial'!DI60)</f>
        <v>258.48000000000138</v>
      </c>
      <c r="R60" s="32">
        <f ca="1">IFERROR(IF(AND($A60=VLOOKUP($A60&amp;"."&amp;$C60,UncollectibleLookup,2,FALSE),$C60=VLOOKUP($A60&amp;"."&amp;$C60,UncollectibleLookup,4,FALSE)),0,'Corrected With Uncollectible'!DJ60-'Module C Initial'!DJ60),'Corrected With Uncollectible'!DJ60-'Module C Initial'!DJ60)</f>
        <v>283.10000000000036</v>
      </c>
      <c r="S60" s="32">
        <f ca="1">IFERROR(IF(AND($A60=VLOOKUP($A60&amp;"."&amp;$C60,UncollectibleLookup,2,FALSE),$C60=VLOOKUP($A60&amp;"."&amp;$C60,UncollectibleLookup,4,FALSE)),0,'Corrected With Uncollectible'!DK60-'Module C Initial'!DK60),'Corrected With Uncollectible'!DK60-'Module C Initial'!DK60)</f>
        <v>195.04000000000087</v>
      </c>
      <c r="T60" s="32">
        <f ca="1">IFERROR(IF(AND($A60=VLOOKUP($A60&amp;"."&amp;$C60,UncollectibleLookup,2,FALSE),$C60=VLOOKUP($A60&amp;"."&amp;$C60,UncollectibleLookup,4,FALSE)),0,'Corrected With Uncollectible'!DL60-'Module C Initial'!DL60),'Corrected With Uncollectible'!DL60-'Module C Initial'!DL60)</f>
        <v>210.89999999999964</v>
      </c>
      <c r="U60" s="32">
        <f ca="1">IFERROR(IF(AND($A60=VLOOKUP($A60&amp;"."&amp;$C60,UncollectibleLookup,2,FALSE),$C60=VLOOKUP($A60&amp;"."&amp;$C60,UncollectibleLookup,4,FALSE)),0,'Corrected With Uncollectible'!DM60-'Module C Initial'!DM60),'Corrected With Uncollectible'!DM60-'Module C Initial'!DM60)</f>
        <v>166.88999999999942</v>
      </c>
      <c r="V60" s="32">
        <f ca="1">IFERROR(IF(AND($A60=VLOOKUP($A60&amp;"."&amp;$C60,UncollectibleLookup,2,FALSE),$C60=VLOOKUP($A60&amp;"."&amp;$C60,UncollectibleLookup,4,FALSE)),0,'Corrected With Uncollectible'!DN60-'Module C Initial'!DN60),'Corrected With Uncollectible'!DN60-'Module C Initial'!DN60)</f>
        <v>205.93000000000029</v>
      </c>
      <c r="W60" s="32">
        <f ca="1">IFERROR(IF(AND($A60=VLOOKUP($A60&amp;"."&amp;$C60,UncollectibleLookup,2,FALSE),$C60=VLOOKUP($A60&amp;"."&amp;$C60,UncollectibleLookup,4,FALSE)),0,'Corrected With Uncollectible'!DO60-'Module C Initial'!DO60),'Corrected With Uncollectible'!DO60-'Module C Initial'!DO60)</f>
        <v>627.22000000000116</v>
      </c>
      <c r="X60" s="32">
        <f ca="1">IFERROR(IF(AND($A60=VLOOKUP($A60&amp;"."&amp;$C60,UncollectibleLookup,2,FALSE),$C60=VLOOKUP($A60&amp;"."&amp;$C60,UncollectibleLookup,4,FALSE)),0,'Corrected With Uncollectible'!DP60-'Module C Initial'!DP60),'Corrected With Uncollectible'!DP60-'Module C Initial'!DP60)</f>
        <v>269.21000000000276</v>
      </c>
      <c r="Y60" s="32">
        <f ca="1">IFERROR(IF(AND($A60=VLOOKUP($A60&amp;"."&amp;$C60,UncollectibleLookup,2,FALSE),$C60=VLOOKUP($A60&amp;"."&amp;$C60,UncollectibleLookup,4,FALSE)),0,'Corrected With Uncollectible'!DQ60-'Module C Initial'!DQ60),'Corrected With Uncollectible'!DQ60-'Module C Initial'!DQ60)</f>
        <v>123.47999999999956</v>
      </c>
      <c r="Z60" s="32">
        <f ca="1">IFERROR(IF(AND($A60=VLOOKUP($A60&amp;"."&amp;$C60,UncollectibleLookup,2,FALSE),$C60=VLOOKUP($A60&amp;"."&amp;$C60,UncollectibleLookup,4,FALSE)),0,'Corrected With Uncollectible'!DR60-'Module C Initial'!DR60),'Corrected With Uncollectible'!DR60-'Module C Initial'!DR60)</f>
        <v>215.06999999999971</v>
      </c>
      <c r="AA60" s="32">
        <f ca="1">IFERROR(IF(AND($A60=VLOOKUP($A60&amp;"."&amp;$C60,UncollectibleLookup,2,FALSE),$C60=VLOOKUP($A60&amp;"."&amp;$C60,UncollectibleLookup,4,FALSE)),0,'Corrected With Uncollectible'!DS60-'Module C Initial'!DS60),'Corrected With Uncollectible'!DS60-'Module C Initial'!DS60)</f>
        <v>223.1200000000008</v>
      </c>
      <c r="AB60" s="32">
        <f ca="1">IFERROR(IF(AND($A60=VLOOKUP($A60&amp;"."&amp;$C60,UncollectibleLookup,2,FALSE),$C60=VLOOKUP($A60&amp;"."&amp;$C60,UncollectibleLookup,4,FALSE)),0,'Corrected With Uncollectible'!DT60-'Module C Initial'!DT60),'Corrected With Uncollectible'!DT60-'Module C Initial'!DT60)</f>
        <v>279.61000000000058</v>
      </c>
      <c r="AC60" s="31">
        <f ca="1">IFERROR(IF(AND($A60=VLOOKUP($A60&amp;"."&amp;$C60,UncollectibleLookup,2,FALSE),$C60=VLOOKUP($A60&amp;"."&amp;$C60,UncollectibleLookup,4,FALSE)),0,'Corrected With Uncollectible'!DU60-'Module C Initial'!DU60),'Corrected With Uncollectible'!DU60-'Module C Initial'!DU60)</f>
        <v>2224.2900000000081</v>
      </c>
      <c r="AD60" s="31">
        <f ca="1">IFERROR(IF(AND($A60=VLOOKUP($A60&amp;"."&amp;$C60,UncollectibleLookup,2,FALSE),$C60=VLOOKUP($A60&amp;"."&amp;$C60,UncollectibleLookup,4,FALSE)),0,'Corrected With Uncollectible'!DV60-'Module C Initial'!DV60),'Corrected With Uncollectible'!DV60-'Module C Initial'!DV60)</f>
        <v>2407.3299999999872</v>
      </c>
      <c r="AE60" s="31">
        <f ca="1">IFERROR(IF(AND($A60=VLOOKUP($A60&amp;"."&amp;$C60,UncollectibleLookup,2,FALSE),$C60=VLOOKUP($A60&amp;"."&amp;$C60,UncollectibleLookup,4,FALSE)),0,'Corrected With Uncollectible'!DW60-'Module C Initial'!DW60),'Corrected With Uncollectible'!DW60-'Module C Initial'!DW60)</f>
        <v>1640.5299999999988</v>
      </c>
      <c r="AF60" s="31">
        <f ca="1">IFERROR(IF(AND($A60=VLOOKUP($A60&amp;"."&amp;$C60,UncollectibleLookup,2,FALSE),$C60=VLOOKUP($A60&amp;"."&amp;$C60,UncollectibleLookup,4,FALSE)),0,'Corrected With Uncollectible'!DX60-'Module C Initial'!DX60),'Corrected With Uncollectible'!DX60-'Module C Initial'!DX60)</f>
        <v>1752.429999999993</v>
      </c>
      <c r="AG60" s="31">
        <f ca="1">IFERROR(IF(AND($A60=VLOOKUP($A60&amp;"."&amp;$C60,UncollectibleLookup,2,FALSE),$C60=VLOOKUP($A60&amp;"."&amp;$C60,UncollectibleLookup,4,FALSE)),0,'Corrected With Uncollectible'!DY60-'Module C Initial'!DY60),'Corrected With Uncollectible'!DY60-'Module C Initial'!DY60)</f>
        <v>1370.2900000000081</v>
      </c>
      <c r="AH60" s="31">
        <f ca="1">IFERROR(IF(AND($A60=VLOOKUP($A60&amp;"."&amp;$C60,UncollectibleLookup,2,FALSE),$C60=VLOOKUP($A60&amp;"."&amp;$C60,UncollectibleLookup,4,FALSE)),0,'Corrected With Uncollectible'!DZ60-'Module C Initial'!DZ60),'Corrected With Uncollectible'!DZ60-'Module C Initial'!DZ60)</f>
        <v>1669.8699999999953</v>
      </c>
      <c r="AI60" s="31">
        <f ca="1">IFERROR(IF(AND($A60=VLOOKUP($A60&amp;"."&amp;$C60,UncollectibleLookup,2,FALSE),$C60=VLOOKUP($A60&amp;"."&amp;$C60,UncollectibleLookup,4,FALSE)),0,'Corrected With Uncollectible'!EA60-'Module C Initial'!EA60),'Corrected With Uncollectible'!EA60-'Module C Initial'!EA60)</f>
        <v>5024.1500000000233</v>
      </c>
      <c r="AJ60" s="31">
        <f ca="1">IFERROR(IF(AND($A60=VLOOKUP($A60&amp;"."&amp;$C60,UncollectibleLookup,2,FALSE),$C60=VLOOKUP($A60&amp;"."&amp;$C60,UncollectibleLookup,4,FALSE)),0,'Corrected With Uncollectible'!EB60-'Module C Initial'!EB60),'Corrected With Uncollectible'!EB60-'Module C Initial'!EB60)</f>
        <v>2127.8099999999977</v>
      </c>
      <c r="AK60" s="31">
        <f ca="1">IFERROR(IF(AND($A60=VLOOKUP($A60&amp;"."&amp;$C60,UncollectibleLookup,2,FALSE),$C60=VLOOKUP($A60&amp;"."&amp;$C60,UncollectibleLookup,4,FALSE)),0,'Corrected With Uncollectible'!EC60-'Module C Initial'!EC60),'Corrected With Uncollectible'!EC60-'Module C Initial'!EC60)</f>
        <v>962.83999999999651</v>
      </c>
      <c r="AL60" s="31">
        <f ca="1">IFERROR(IF(AND($A60=VLOOKUP($A60&amp;"."&amp;$C60,UncollectibleLookup,2,FALSE),$C60=VLOOKUP($A60&amp;"."&amp;$C60,UncollectibleLookup,4,FALSE)),0,'Corrected With Uncollectible'!ED60-'Module C Initial'!ED60),'Corrected With Uncollectible'!ED60-'Module C Initial'!ED60)</f>
        <v>1654.9799999999959</v>
      </c>
      <c r="AM60" s="31">
        <f ca="1">IFERROR(IF(AND($A60=VLOOKUP($A60&amp;"."&amp;$C60,UncollectibleLookup,2,FALSE),$C60=VLOOKUP($A60&amp;"."&amp;$C60,UncollectibleLookup,4,FALSE)),0,'Corrected With Uncollectible'!EE60-'Module C Initial'!EE60),'Corrected With Uncollectible'!EE60-'Module C Initial'!EE60)</f>
        <v>1693.2299999999959</v>
      </c>
      <c r="AN60" s="31">
        <f ca="1">IFERROR(IF(AND($A60=VLOOKUP($A60&amp;"."&amp;$C60,UncollectibleLookup,2,FALSE),$C60=VLOOKUP($A60&amp;"."&amp;$C60,UncollectibleLookup,4,FALSE)),0,'Corrected With Uncollectible'!EF60-'Module C Initial'!EF60),'Corrected With Uncollectible'!EF60-'Module C Initial'!EF60)</f>
        <v>2093.1900000000023</v>
      </c>
      <c r="AO60" s="32">
        <f t="shared" ca="1" si="10"/>
        <v>7652.4199999999164</v>
      </c>
      <c r="AP60" s="32">
        <f t="shared" ca="1" si="10"/>
        <v>8352.5500000000993</v>
      </c>
      <c r="AQ60" s="32">
        <f t="shared" ca="1" si="10"/>
        <v>5736.3700000000463</v>
      </c>
      <c r="AR60" s="32">
        <f t="shared" ca="1" si="10"/>
        <v>6181.2999999999647</v>
      </c>
      <c r="AS60" s="32">
        <f t="shared" ca="1" si="10"/>
        <v>4875.0099999999657</v>
      </c>
      <c r="AT60" s="32">
        <f t="shared" ca="1" si="10"/>
        <v>5994.4699999996883</v>
      </c>
      <c r="AU60" s="32">
        <f t="shared" ca="1" si="10"/>
        <v>18195.850000000006</v>
      </c>
      <c r="AV60" s="32">
        <f t="shared" ca="1" si="10"/>
        <v>7781.1699999999073</v>
      </c>
      <c r="AW60" s="32">
        <f t="shared" ca="1" si="10"/>
        <v>3555.8199999998797</v>
      </c>
      <c r="AX60" s="32">
        <f t="shared" ca="1" si="10"/>
        <v>6171.4399999998932</v>
      </c>
      <c r="AY60" s="32">
        <f t="shared" ca="1" si="10"/>
        <v>6378.7499999999036</v>
      </c>
      <c r="AZ60" s="32">
        <f t="shared" ca="1" si="10"/>
        <v>7964.930000000124</v>
      </c>
      <c r="BA60" s="55">
        <f t="shared" ca="1" si="11"/>
        <v>60.55</v>
      </c>
      <c r="BB60" s="55">
        <f t="shared" ca="1" si="11"/>
        <v>66.319999999999993</v>
      </c>
      <c r="BC60" s="55">
        <f t="shared" ca="1" si="11"/>
        <v>45.69</v>
      </c>
      <c r="BD60" s="55">
        <f t="shared" ca="1" si="11"/>
        <v>49.4</v>
      </c>
      <c r="BE60" s="55">
        <f t="shared" ca="1" si="11"/>
        <v>39.090000000000003</v>
      </c>
      <c r="BF60" s="55">
        <f t="shared" ca="1" si="11"/>
        <v>48.24</v>
      </c>
      <c r="BG60" s="55">
        <f t="shared" ca="1" si="11"/>
        <v>146.91999999999999</v>
      </c>
      <c r="BH60" s="55">
        <f t="shared" ca="1" si="11"/>
        <v>63.06</v>
      </c>
      <c r="BI60" s="55">
        <f t="shared" ca="1" si="11"/>
        <v>28.92</v>
      </c>
      <c r="BJ60" s="55">
        <f t="shared" ca="1" si="11"/>
        <v>50.38</v>
      </c>
      <c r="BK60" s="55">
        <f t="shared" ca="1" si="11"/>
        <v>52.26</v>
      </c>
      <c r="BL60" s="55">
        <f t="shared" ca="1" si="11"/>
        <v>65.5</v>
      </c>
      <c r="BM60" s="32">
        <f t="shared" ca="1" si="12"/>
        <v>7712.9699999999166</v>
      </c>
      <c r="BN60" s="32">
        <f t="shared" ca="1" si="12"/>
        <v>8418.870000000099</v>
      </c>
      <c r="BO60" s="32">
        <f t="shared" ca="1" si="12"/>
        <v>5782.0600000000459</v>
      </c>
      <c r="BP60" s="32">
        <f t="shared" ca="1" si="12"/>
        <v>6230.6999999999643</v>
      </c>
      <c r="BQ60" s="32">
        <f t="shared" ca="1" si="12"/>
        <v>4914.0999999999658</v>
      </c>
      <c r="BR60" s="32">
        <f t="shared" ca="1" si="12"/>
        <v>6042.7099999996881</v>
      </c>
      <c r="BS60" s="32">
        <f t="shared" ca="1" si="12"/>
        <v>18342.770000000004</v>
      </c>
      <c r="BT60" s="32">
        <f t="shared" ca="1" si="12"/>
        <v>7844.2299999999077</v>
      </c>
      <c r="BU60" s="32">
        <f t="shared" ca="1" si="12"/>
        <v>3584.7399999998797</v>
      </c>
      <c r="BV60" s="32">
        <f t="shared" ca="1" si="12"/>
        <v>6221.8199999998933</v>
      </c>
      <c r="BW60" s="32">
        <f t="shared" ca="1" si="12"/>
        <v>6431.0099999999038</v>
      </c>
      <c r="BX60" s="32">
        <f t="shared" ca="1" si="12"/>
        <v>8030.430000000124</v>
      </c>
    </row>
    <row r="61" spans="1:76">
      <c r="A61" t="s">
        <v>520</v>
      </c>
      <c r="B61" s="1" t="s">
        <v>47</v>
      </c>
      <c r="C61" t="str">
        <f t="shared" ca="1" si="2"/>
        <v>GN2</v>
      </c>
      <c r="D61" t="str">
        <f t="shared" ca="1" si="3"/>
        <v>Genesee #2</v>
      </c>
      <c r="E61" s="31">
        <f ca="1">IFERROR(IF(AND($A61=VLOOKUP($A61&amp;"."&amp;$C61,UncollectibleLookup,2,FALSE),$C61=VLOOKUP($A61&amp;"."&amp;$C61,UncollectibleLookup,4,FALSE)),0,'Corrected With Uncollectible'!CW61-'Module C Initial'!CW61),'Corrected With Uncollectible'!CW61-'Module C Initial'!CW61)</f>
        <v>6885.1099999998696</v>
      </c>
      <c r="F61" s="31">
        <f ca="1">IFERROR(IF(AND($A61=VLOOKUP($A61&amp;"."&amp;$C61,UncollectibleLookup,2,FALSE),$C61=VLOOKUP($A61&amp;"."&amp;$C61,UncollectibleLookup,4,FALSE)),0,'Corrected With Uncollectible'!CX61-'Module C Initial'!CX61),'Corrected With Uncollectible'!CX61-'Module C Initial'!CX61)</f>
        <v>6347.7800000000279</v>
      </c>
      <c r="G61" s="31">
        <f ca="1">IFERROR(IF(AND($A61=VLOOKUP($A61&amp;"."&amp;$C61,UncollectibleLookup,2,FALSE),$C61=VLOOKUP($A61&amp;"."&amp;$C61,UncollectibleLookup,4,FALSE)),0,'Corrected With Uncollectible'!CY61-'Module C Initial'!CY61),'Corrected With Uncollectible'!CY61-'Module C Initial'!CY61)</f>
        <v>6348.1499999999069</v>
      </c>
      <c r="H61" s="31">
        <f ca="1">IFERROR(IF(AND($A61=VLOOKUP($A61&amp;"."&amp;$C61,UncollectibleLookup,2,FALSE),$C61=VLOOKUP($A61&amp;"."&amp;$C61,UncollectibleLookup,4,FALSE)),0,'Corrected With Uncollectible'!CZ61-'Module C Initial'!CZ61),'Corrected With Uncollectible'!CZ61-'Module C Initial'!CZ61)</f>
        <v>5703.9199999999255</v>
      </c>
      <c r="I61" s="31">
        <f ca="1">IFERROR(IF(AND($A61=VLOOKUP($A61&amp;"."&amp;$C61,UncollectibleLookup,2,FALSE),$C61=VLOOKUP($A61&amp;"."&amp;$C61,UncollectibleLookup,4,FALSE)),0,'Corrected With Uncollectible'!DA61-'Module C Initial'!DA61),'Corrected With Uncollectible'!DA61-'Module C Initial'!DA61)</f>
        <v>5413.1899999999732</v>
      </c>
      <c r="J61" s="31">
        <f ca="1">IFERROR(IF(AND($A61=VLOOKUP($A61&amp;"."&amp;$C61,UncollectibleLookup,2,FALSE),$C61=VLOOKUP($A61&amp;"."&amp;$C61,UncollectibleLookup,4,FALSE)),0,'Corrected With Uncollectible'!DB61-'Module C Initial'!DB61),'Corrected With Uncollectible'!DB61-'Module C Initial'!DB61)</f>
        <v>5469.9299999999348</v>
      </c>
      <c r="K61" s="31">
        <f ca="1">IFERROR(IF(AND($A61=VLOOKUP($A61&amp;"."&amp;$C61,UncollectibleLookup,2,FALSE),$C61=VLOOKUP($A61&amp;"."&amp;$C61,UncollectibleLookup,4,FALSE)),0,'Corrected With Uncollectible'!DC61-'Module C Initial'!DC61),'Corrected With Uncollectible'!DC61-'Module C Initial'!DC61)</f>
        <v>13148.179999999702</v>
      </c>
      <c r="L61" s="31">
        <f ca="1">IFERROR(IF(AND($A61=VLOOKUP($A61&amp;"."&amp;$C61,UncollectibleLookup,2,FALSE),$C61=VLOOKUP($A61&amp;"."&amp;$C61,UncollectibleLookup,4,FALSE)),0,'Corrected With Uncollectible'!DD61-'Module C Initial'!DD61),'Corrected With Uncollectible'!DD61-'Module C Initial'!DD61)</f>
        <v>7513.8400000000838</v>
      </c>
      <c r="M61" s="31">
        <f ca="1">IFERROR(IF(AND($A61=VLOOKUP($A61&amp;"."&amp;$C61,UncollectibleLookup,2,FALSE),$C61=VLOOKUP($A61&amp;"."&amp;$C61,UncollectibleLookup,4,FALSE)),0,'Corrected With Uncollectible'!DE61-'Module C Initial'!DE61),'Corrected With Uncollectible'!DE61-'Module C Initial'!DE61)</f>
        <v>5351.1599999999162</v>
      </c>
      <c r="N61" s="31">
        <f ca="1">IFERROR(IF(AND($A61=VLOOKUP($A61&amp;"."&amp;$C61,UncollectibleLookup,2,FALSE),$C61=VLOOKUP($A61&amp;"."&amp;$C61,UncollectibleLookup,4,FALSE)),0,'Corrected With Uncollectible'!DF61-'Module C Initial'!DF61),'Corrected With Uncollectible'!DF61-'Module C Initial'!DF61)</f>
        <v>6658.25</v>
      </c>
      <c r="O61" s="31">
        <f ca="1">IFERROR(IF(AND($A61=VLOOKUP($A61&amp;"."&amp;$C61,UncollectibleLookup,2,FALSE),$C61=VLOOKUP($A61&amp;"."&amp;$C61,UncollectibleLookup,4,FALSE)),0,'Corrected With Uncollectible'!DG61-'Module C Initial'!DG61),'Corrected With Uncollectible'!DG61-'Module C Initial'!DG61)</f>
        <v>5899.5900000000547</v>
      </c>
      <c r="P61" s="31">
        <f ca="1">IFERROR(IF(AND($A61=VLOOKUP($A61&amp;"."&amp;$C61,UncollectibleLookup,2,FALSE),$C61=VLOOKUP($A61&amp;"."&amp;$C61,UncollectibleLookup,4,FALSE)),0,'Corrected With Uncollectible'!DH61-'Module C Initial'!DH61),'Corrected With Uncollectible'!DH61-'Module C Initial'!DH61)</f>
        <v>7379.5900000000838</v>
      </c>
      <c r="Q61" s="32">
        <f ca="1">IFERROR(IF(AND($A61=VLOOKUP($A61&amp;"."&amp;$C61,UncollectibleLookup,2,FALSE),$C61=VLOOKUP($A61&amp;"."&amp;$C61,UncollectibleLookup,4,FALSE)),0,'Corrected With Uncollectible'!DI61-'Module C Initial'!DI61),'Corrected With Uncollectible'!DI61-'Module C Initial'!DI61)</f>
        <v>344.25</v>
      </c>
      <c r="R61" s="32">
        <f ca="1">IFERROR(IF(AND($A61=VLOOKUP($A61&amp;"."&amp;$C61,UncollectibleLookup,2,FALSE),$C61=VLOOKUP($A61&amp;"."&amp;$C61,UncollectibleLookup,4,FALSE)),0,'Corrected With Uncollectible'!DJ61-'Module C Initial'!DJ61),'Corrected With Uncollectible'!DJ61-'Module C Initial'!DJ61)</f>
        <v>317.38999999999942</v>
      </c>
      <c r="S61" s="32">
        <f ca="1">IFERROR(IF(AND($A61=VLOOKUP($A61&amp;"."&amp;$C61,UncollectibleLookup,2,FALSE),$C61=VLOOKUP($A61&amp;"."&amp;$C61,UncollectibleLookup,4,FALSE)),0,'Corrected With Uncollectible'!DK61-'Module C Initial'!DK61),'Corrected With Uncollectible'!DK61-'Module C Initial'!DK61)</f>
        <v>317.40999999999985</v>
      </c>
      <c r="T61" s="32">
        <f ca="1">IFERROR(IF(AND($A61=VLOOKUP($A61&amp;"."&amp;$C61,UncollectibleLookup,2,FALSE),$C61=VLOOKUP($A61&amp;"."&amp;$C61,UncollectibleLookup,4,FALSE)),0,'Corrected With Uncollectible'!DL61-'Module C Initial'!DL61),'Corrected With Uncollectible'!DL61-'Module C Initial'!DL61)</f>
        <v>285.19999999999891</v>
      </c>
      <c r="U61" s="32">
        <f ca="1">IFERROR(IF(AND($A61=VLOOKUP($A61&amp;"."&amp;$C61,UncollectibleLookup,2,FALSE),$C61=VLOOKUP($A61&amp;"."&amp;$C61,UncollectibleLookup,4,FALSE)),0,'Corrected With Uncollectible'!DM61-'Module C Initial'!DM61),'Corrected With Uncollectible'!DM61-'Module C Initial'!DM61)</f>
        <v>270.65999999999985</v>
      </c>
      <c r="V61" s="32">
        <f ca="1">IFERROR(IF(AND($A61=VLOOKUP($A61&amp;"."&amp;$C61,UncollectibleLookup,2,FALSE),$C61=VLOOKUP($A61&amp;"."&amp;$C61,UncollectibleLookup,4,FALSE)),0,'Corrected With Uncollectible'!DN61-'Module C Initial'!DN61),'Corrected With Uncollectible'!DN61-'Module C Initial'!DN61)</f>
        <v>273.5</v>
      </c>
      <c r="W61" s="32">
        <f ca="1">IFERROR(IF(AND($A61=VLOOKUP($A61&amp;"."&amp;$C61,UncollectibleLookup,2,FALSE),$C61=VLOOKUP($A61&amp;"."&amp;$C61,UncollectibleLookup,4,FALSE)),0,'Corrected With Uncollectible'!DO61-'Module C Initial'!DO61),'Corrected With Uncollectible'!DO61-'Module C Initial'!DO61)</f>
        <v>657.41000000000349</v>
      </c>
      <c r="X61" s="32">
        <f ca="1">IFERROR(IF(AND($A61=VLOOKUP($A61&amp;"."&amp;$C61,UncollectibleLookup,2,FALSE),$C61=VLOOKUP($A61&amp;"."&amp;$C61,UncollectibleLookup,4,FALSE)),0,'Corrected With Uncollectible'!DP61-'Module C Initial'!DP61),'Corrected With Uncollectible'!DP61-'Module C Initial'!DP61)</f>
        <v>375.68999999999869</v>
      </c>
      <c r="Y61" s="32">
        <f ca="1">IFERROR(IF(AND($A61=VLOOKUP($A61&amp;"."&amp;$C61,UncollectibleLookup,2,FALSE),$C61=VLOOKUP($A61&amp;"."&amp;$C61,UncollectibleLookup,4,FALSE)),0,'Corrected With Uncollectible'!DQ61-'Module C Initial'!DQ61),'Corrected With Uncollectible'!DQ61-'Module C Initial'!DQ61)</f>
        <v>267.56000000000131</v>
      </c>
      <c r="Z61" s="32">
        <f ca="1">IFERROR(IF(AND($A61=VLOOKUP($A61&amp;"."&amp;$C61,UncollectibleLookup,2,FALSE),$C61=VLOOKUP($A61&amp;"."&amp;$C61,UncollectibleLookup,4,FALSE)),0,'Corrected With Uncollectible'!DR61-'Module C Initial'!DR61),'Corrected With Uncollectible'!DR61-'Module C Initial'!DR61)</f>
        <v>332.92000000000007</v>
      </c>
      <c r="AA61" s="32">
        <f ca="1">IFERROR(IF(AND($A61=VLOOKUP($A61&amp;"."&amp;$C61,UncollectibleLookup,2,FALSE),$C61=VLOOKUP($A61&amp;"."&amp;$C61,UncollectibleLookup,4,FALSE)),0,'Corrected With Uncollectible'!DS61-'Module C Initial'!DS61),'Corrected With Uncollectible'!DS61-'Module C Initial'!DS61)</f>
        <v>294.97999999999956</v>
      </c>
      <c r="AB61" s="32">
        <f ca="1">IFERROR(IF(AND($A61=VLOOKUP($A61&amp;"."&amp;$C61,UncollectibleLookup,2,FALSE),$C61=VLOOKUP($A61&amp;"."&amp;$C61,UncollectibleLookup,4,FALSE)),0,'Corrected With Uncollectible'!DT61-'Module C Initial'!DT61),'Corrected With Uncollectible'!DT61-'Module C Initial'!DT61)</f>
        <v>368.97999999999956</v>
      </c>
      <c r="AC61" s="31">
        <f ca="1">IFERROR(IF(AND($A61=VLOOKUP($A61&amp;"."&amp;$C61,UncollectibleLookup,2,FALSE),$C61=VLOOKUP($A61&amp;"."&amp;$C61,UncollectibleLookup,4,FALSE)),0,'Corrected With Uncollectible'!DU61-'Module C Initial'!DU61),'Corrected With Uncollectible'!DU61-'Module C Initial'!DU61)</f>
        <v>2962.3899999999994</v>
      </c>
      <c r="AD61" s="31">
        <f ca="1">IFERROR(IF(AND($A61=VLOOKUP($A61&amp;"."&amp;$C61,UncollectibleLookup,2,FALSE),$C61=VLOOKUP($A61&amp;"."&amp;$C61,UncollectibleLookup,4,FALSE)),0,'Corrected With Uncollectible'!DV61-'Module C Initial'!DV61),'Corrected With Uncollectible'!DV61-'Module C Initial'!DV61)</f>
        <v>2698.8500000000058</v>
      </c>
      <c r="AE61" s="31">
        <f ca="1">IFERROR(IF(AND($A61=VLOOKUP($A61&amp;"."&amp;$C61,UncollectibleLookup,2,FALSE),$C61=VLOOKUP($A61&amp;"."&amp;$C61,UncollectibleLookup,4,FALSE)),0,'Corrected With Uncollectible'!DW61-'Module C Initial'!DW61),'Corrected With Uncollectible'!DW61-'Module C Initial'!DW61)</f>
        <v>2669.7900000000081</v>
      </c>
      <c r="AF61" s="31">
        <f ca="1">IFERROR(IF(AND($A61=VLOOKUP($A61&amp;"."&amp;$C61,UncollectibleLookup,2,FALSE),$C61=VLOOKUP($A61&amp;"."&amp;$C61,UncollectibleLookup,4,FALSE)),0,'Corrected With Uncollectible'!DX61-'Module C Initial'!DX61),'Corrected With Uncollectible'!DX61-'Module C Initial'!DX61)</f>
        <v>2369.7900000000081</v>
      </c>
      <c r="AG61" s="31">
        <f ca="1">IFERROR(IF(AND($A61=VLOOKUP($A61&amp;"."&amp;$C61,UncollectibleLookup,2,FALSE),$C61=VLOOKUP($A61&amp;"."&amp;$C61,UncollectibleLookup,4,FALSE)),0,'Corrected With Uncollectible'!DY61-'Module C Initial'!DY61),'Corrected With Uncollectible'!DY61-'Module C Initial'!DY61)</f>
        <v>2222.3000000000029</v>
      </c>
      <c r="AH61" s="31">
        <f ca="1">IFERROR(IF(AND($A61=VLOOKUP($A61&amp;"."&amp;$C61,UncollectibleLookup,2,FALSE),$C61=VLOOKUP($A61&amp;"."&amp;$C61,UncollectibleLookup,4,FALSE)),0,'Corrected With Uncollectible'!DZ61-'Module C Initial'!DZ61),'Corrected With Uncollectible'!DZ61-'Module C Initial'!DZ61)</f>
        <v>2217.7200000000012</v>
      </c>
      <c r="AI61" s="31">
        <f ca="1">IFERROR(IF(AND($A61=VLOOKUP($A61&amp;"."&amp;$C61,UncollectibleLookup,2,FALSE),$C61=VLOOKUP($A61&amp;"."&amp;$C61,UncollectibleLookup,4,FALSE)),0,'Corrected With Uncollectible'!EA61-'Module C Initial'!EA61),'Corrected With Uncollectible'!EA61-'Module C Initial'!EA61)</f>
        <v>5265.9400000000023</v>
      </c>
      <c r="AJ61" s="31">
        <f ca="1">IFERROR(IF(AND($A61=VLOOKUP($A61&amp;"."&amp;$C61,UncollectibleLookup,2,FALSE),$C61=VLOOKUP($A61&amp;"."&amp;$C61,UncollectibleLookup,4,FALSE)),0,'Corrected With Uncollectible'!EB61-'Module C Initial'!EB61),'Corrected With Uncollectible'!EB61-'Module C Initial'!EB61)</f>
        <v>2969.460000000021</v>
      </c>
      <c r="AK61" s="31">
        <f ca="1">IFERROR(IF(AND($A61=VLOOKUP($A61&amp;"."&amp;$C61,UncollectibleLookup,2,FALSE),$C61=VLOOKUP($A61&amp;"."&amp;$C61,UncollectibleLookup,4,FALSE)),0,'Corrected With Uncollectible'!EC61-'Module C Initial'!EC61),'Corrected With Uncollectible'!EC61-'Module C Initial'!EC61)</f>
        <v>2086.3700000000099</v>
      </c>
      <c r="AL61" s="31">
        <f ca="1">IFERROR(IF(AND($A61=VLOOKUP($A61&amp;"."&amp;$C61,UncollectibleLookup,2,FALSE),$C61=VLOOKUP($A61&amp;"."&amp;$C61,UncollectibleLookup,4,FALSE)),0,'Corrected With Uncollectible'!ED61-'Module C Initial'!ED61),'Corrected With Uncollectible'!ED61-'Module C Initial'!ED61)</f>
        <v>2561.7899999999936</v>
      </c>
      <c r="AM61" s="31">
        <f ca="1">IFERROR(IF(AND($A61=VLOOKUP($A61&amp;"."&amp;$C61,UncollectibleLookup,2,FALSE),$C61=VLOOKUP($A61&amp;"."&amp;$C61,UncollectibleLookup,4,FALSE)),0,'Corrected With Uncollectible'!EE61-'Module C Initial'!EE61),'Corrected With Uncollectible'!EE61-'Module C Initial'!EE61)</f>
        <v>2238.570000000007</v>
      </c>
      <c r="AN61" s="31">
        <f ca="1">IFERROR(IF(AND($A61=VLOOKUP($A61&amp;"."&amp;$C61,UncollectibleLookup,2,FALSE),$C61=VLOOKUP($A61&amp;"."&amp;$C61,UncollectibleLookup,4,FALSE)),0,'Corrected With Uncollectible'!EF61-'Module C Initial'!EF61),'Corrected With Uncollectible'!EF61-'Module C Initial'!EF61)</f>
        <v>2762.2400000000052</v>
      </c>
      <c r="AO61" s="32">
        <f t="shared" ca="1" si="10"/>
        <v>10191.749999999869</v>
      </c>
      <c r="AP61" s="32">
        <f t="shared" ca="1" si="10"/>
        <v>9364.0200000000332</v>
      </c>
      <c r="AQ61" s="32">
        <f t="shared" ca="1" si="10"/>
        <v>9335.3499999999149</v>
      </c>
      <c r="AR61" s="32">
        <f t="shared" ca="1" si="10"/>
        <v>8358.9099999999326</v>
      </c>
      <c r="AS61" s="32">
        <f t="shared" ca="1" si="10"/>
        <v>7906.149999999976</v>
      </c>
      <c r="AT61" s="32">
        <f t="shared" ca="1" si="10"/>
        <v>7961.149999999936</v>
      </c>
      <c r="AU61" s="32">
        <f t="shared" ca="1" si="10"/>
        <v>19071.529999999708</v>
      </c>
      <c r="AV61" s="32">
        <f t="shared" ca="1" si="10"/>
        <v>10858.990000000103</v>
      </c>
      <c r="AW61" s="32">
        <f t="shared" ca="1" si="10"/>
        <v>7705.0899999999274</v>
      </c>
      <c r="AX61" s="32">
        <f t="shared" ca="1" si="10"/>
        <v>9552.9599999999937</v>
      </c>
      <c r="AY61" s="32">
        <f t="shared" ca="1" si="10"/>
        <v>8433.1400000000613</v>
      </c>
      <c r="AZ61" s="32">
        <f t="shared" ca="1" si="10"/>
        <v>10510.810000000089</v>
      </c>
      <c r="BA61" s="55">
        <f t="shared" ca="1" si="11"/>
        <v>80.64</v>
      </c>
      <c r="BB61" s="55">
        <f t="shared" ca="1" si="11"/>
        <v>74.349999999999994</v>
      </c>
      <c r="BC61" s="55">
        <f t="shared" ca="1" si="11"/>
        <v>74.349999999999994</v>
      </c>
      <c r="BD61" s="55">
        <f t="shared" ca="1" si="11"/>
        <v>66.81</v>
      </c>
      <c r="BE61" s="55">
        <f t="shared" ca="1" si="11"/>
        <v>63.4</v>
      </c>
      <c r="BF61" s="55">
        <f t="shared" ca="1" si="11"/>
        <v>64.069999999999993</v>
      </c>
      <c r="BG61" s="55">
        <f t="shared" ca="1" si="11"/>
        <v>153.99</v>
      </c>
      <c r="BH61" s="55">
        <f t="shared" ca="1" si="11"/>
        <v>88</v>
      </c>
      <c r="BI61" s="55">
        <f t="shared" ca="1" si="11"/>
        <v>62.67</v>
      </c>
      <c r="BJ61" s="55">
        <f t="shared" ca="1" si="11"/>
        <v>77.98</v>
      </c>
      <c r="BK61" s="55">
        <f t="shared" ca="1" si="11"/>
        <v>69.099999999999994</v>
      </c>
      <c r="BL61" s="55">
        <f t="shared" ca="1" si="11"/>
        <v>86.43</v>
      </c>
      <c r="BM61" s="32">
        <f t="shared" ca="1" si="12"/>
        <v>10272.389999999868</v>
      </c>
      <c r="BN61" s="32">
        <f t="shared" ca="1" si="12"/>
        <v>9438.3700000000335</v>
      </c>
      <c r="BO61" s="32">
        <f t="shared" ca="1" si="12"/>
        <v>9409.6999999999152</v>
      </c>
      <c r="BP61" s="32">
        <f t="shared" ca="1" si="12"/>
        <v>8425.719999999932</v>
      </c>
      <c r="BQ61" s="32">
        <f t="shared" ca="1" si="12"/>
        <v>7969.5499999999756</v>
      </c>
      <c r="BR61" s="32">
        <f t="shared" ca="1" si="12"/>
        <v>8025.2199999999357</v>
      </c>
      <c r="BS61" s="32">
        <f t="shared" ca="1" si="12"/>
        <v>19225.519999999709</v>
      </c>
      <c r="BT61" s="32">
        <f t="shared" ca="1" si="12"/>
        <v>10946.990000000103</v>
      </c>
      <c r="BU61" s="32">
        <f t="shared" ca="1" si="12"/>
        <v>7767.7599999999275</v>
      </c>
      <c r="BV61" s="32">
        <f t="shared" ca="1" si="12"/>
        <v>9630.9399999999932</v>
      </c>
      <c r="BW61" s="32">
        <f t="shared" ca="1" si="12"/>
        <v>8502.2400000000616</v>
      </c>
      <c r="BX61" s="32">
        <f t="shared" ca="1" si="12"/>
        <v>10597.240000000089</v>
      </c>
    </row>
    <row r="62" spans="1:76">
      <c r="A62" t="s">
        <v>520</v>
      </c>
      <c r="B62" s="1" t="s">
        <v>79</v>
      </c>
      <c r="C62" t="str">
        <f t="shared" ca="1" si="2"/>
        <v>GN3</v>
      </c>
      <c r="D62" t="str">
        <f t="shared" ca="1" si="3"/>
        <v>Genesee #3</v>
      </c>
      <c r="E62" s="31">
        <f ca="1">IFERROR(IF(AND($A62=VLOOKUP($A62&amp;"."&amp;$C62,UncollectibleLookup,2,FALSE),$C62=VLOOKUP($A62&amp;"."&amp;$C62,UncollectibleLookup,4,FALSE)),0,'Corrected With Uncollectible'!CW62-'Module C Initial'!CW62),'Corrected With Uncollectible'!CW62-'Module C Initial'!CW62)</f>
        <v>5989.7900000000373</v>
      </c>
      <c r="F62" s="31">
        <f ca="1">IFERROR(IF(AND($A62=VLOOKUP($A62&amp;"."&amp;$C62,UncollectibleLookup,2,FALSE),$C62=VLOOKUP($A62&amp;"."&amp;$C62,UncollectibleLookup,4,FALSE)),0,'Corrected With Uncollectible'!CX62-'Module C Initial'!CX62),'Corrected With Uncollectible'!CX62-'Module C Initial'!CX62)</f>
        <v>6478.3300000000745</v>
      </c>
      <c r="G62" s="31">
        <f ca="1">IFERROR(IF(AND($A62=VLOOKUP($A62&amp;"."&amp;$C62,UncollectibleLookup,2,FALSE),$C62=VLOOKUP($A62&amp;"."&amp;$C62,UncollectibleLookup,4,FALSE)),0,'Corrected With Uncollectible'!CY62-'Module C Initial'!CY62),'Corrected With Uncollectible'!CY62-'Module C Initial'!CY62)</f>
        <v>4828.7299999999814</v>
      </c>
      <c r="H62" s="31">
        <f ca="1">IFERROR(IF(AND($A62=VLOOKUP($A62&amp;"."&amp;$C62,UncollectibleLookup,2,FALSE),$C62=VLOOKUP($A62&amp;"."&amp;$C62,UncollectibleLookup,4,FALSE)),0,'Corrected With Uncollectible'!CZ62-'Module C Initial'!CZ62),'Corrected With Uncollectible'!CZ62-'Module C Initial'!CZ62)</f>
        <v>4183.4899999999907</v>
      </c>
      <c r="I62" s="31">
        <f ca="1">IFERROR(IF(AND($A62=VLOOKUP($A62&amp;"."&amp;$C62,UncollectibleLookup,2,FALSE),$C62=VLOOKUP($A62&amp;"."&amp;$C62,UncollectibleLookup,4,FALSE)),0,'Corrected With Uncollectible'!DA62-'Module C Initial'!DA62),'Corrected With Uncollectible'!DA62-'Module C Initial'!DA62)</f>
        <v>4700.7199999999721</v>
      </c>
      <c r="J62" s="31">
        <f ca="1">IFERROR(IF(AND($A62=VLOOKUP($A62&amp;"."&amp;$C62,UncollectibleLookup,2,FALSE),$C62=VLOOKUP($A62&amp;"."&amp;$C62,UncollectibleLookup,4,FALSE)),0,'Corrected With Uncollectible'!DB62-'Module C Initial'!DB62),'Corrected With Uncollectible'!DB62-'Module C Initial'!DB62)</f>
        <v>4584.7700000000186</v>
      </c>
      <c r="K62" s="31">
        <f ca="1">IFERROR(IF(AND($A62=VLOOKUP($A62&amp;"."&amp;$C62,UncollectibleLookup,2,FALSE),$C62=VLOOKUP($A62&amp;"."&amp;$C62,UncollectibleLookup,4,FALSE)),0,'Corrected With Uncollectible'!DC62-'Module C Initial'!DC62),'Corrected With Uncollectible'!DC62-'Module C Initial'!DC62)</f>
        <v>13445.550000000279</v>
      </c>
      <c r="L62" s="31">
        <f ca="1">IFERROR(IF(AND($A62=VLOOKUP($A62&amp;"."&amp;$C62,UncollectibleLookup,2,FALSE),$C62=VLOOKUP($A62&amp;"."&amp;$C62,UncollectibleLookup,4,FALSE)),0,'Corrected With Uncollectible'!DD62-'Module C Initial'!DD62),'Corrected With Uncollectible'!DD62-'Module C Initial'!DD62)</f>
        <v>6389.679999999702</v>
      </c>
      <c r="M62" s="31">
        <f ca="1">IFERROR(IF(AND($A62=VLOOKUP($A62&amp;"."&amp;$C62,UncollectibleLookup,2,FALSE),$C62=VLOOKUP($A62&amp;"."&amp;$C62,UncollectibleLookup,4,FALSE)),0,'Corrected With Uncollectible'!DE62-'Module C Initial'!DE62),'Corrected With Uncollectible'!DE62-'Module C Initial'!DE62)</f>
        <v>4435.3600000001024</v>
      </c>
      <c r="N62" s="31">
        <f ca="1">IFERROR(IF(AND($A62=VLOOKUP($A62&amp;"."&amp;$C62,UncollectibleLookup,2,FALSE),$C62=VLOOKUP($A62&amp;"."&amp;$C62,UncollectibleLookup,4,FALSE)),0,'Corrected With Uncollectible'!DF62-'Module C Initial'!DF62),'Corrected With Uncollectible'!DF62-'Module C Initial'!DF62)</f>
        <v>3989.8300000000745</v>
      </c>
      <c r="O62" s="31">
        <f ca="1">IFERROR(IF(AND($A62=VLOOKUP($A62&amp;"."&amp;$C62,UncollectibleLookup,2,FALSE),$C62=VLOOKUP($A62&amp;"."&amp;$C62,UncollectibleLookup,4,FALSE)),0,'Corrected With Uncollectible'!DG62-'Module C Initial'!DG62),'Corrected With Uncollectible'!DG62-'Module C Initial'!DG62)</f>
        <v>5201.690000000177</v>
      </c>
      <c r="P62" s="31">
        <f ca="1">IFERROR(IF(AND($A62=VLOOKUP($A62&amp;"."&amp;$C62,UncollectibleLookup,2,FALSE),$C62=VLOOKUP($A62&amp;"."&amp;$C62,UncollectibleLookup,4,FALSE)),0,'Corrected With Uncollectible'!DH62-'Module C Initial'!DH62),'Corrected With Uncollectible'!DH62-'Module C Initial'!DH62)</f>
        <v>6571.8499999998603</v>
      </c>
      <c r="Q62" s="32">
        <f ca="1">IFERROR(IF(AND($A62=VLOOKUP($A62&amp;"."&amp;$C62,UncollectibleLookup,2,FALSE),$C62=VLOOKUP($A62&amp;"."&amp;$C62,UncollectibleLookup,4,FALSE)),0,'Corrected With Uncollectible'!DI62-'Module C Initial'!DI62),'Corrected With Uncollectible'!DI62-'Module C Initial'!DI62)</f>
        <v>299.48999999999978</v>
      </c>
      <c r="R62" s="32">
        <f ca="1">IFERROR(IF(AND($A62=VLOOKUP($A62&amp;"."&amp;$C62,UncollectibleLookup,2,FALSE),$C62=VLOOKUP($A62&amp;"."&amp;$C62,UncollectibleLookup,4,FALSE)),0,'Corrected With Uncollectible'!DJ62-'Module C Initial'!DJ62),'Corrected With Uncollectible'!DJ62-'Module C Initial'!DJ62)</f>
        <v>323.91999999999825</v>
      </c>
      <c r="S62" s="32">
        <f ca="1">IFERROR(IF(AND($A62=VLOOKUP($A62&amp;"."&amp;$C62,UncollectibleLookup,2,FALSE),$C62=VLOOKUP($A62&amp;"."&amp;$C62,UncollectibleLookup,4,FALSE)),0,'Corrected With Uncollectible'!DK62-'Module C Initial'!DK62),'Corrected With Uncollectible'!DK62-'Module C Initial'!DK62)</f>
        <v>241.43999999999869</v>
      </c>
      <c r="T62" s="32">
        <f ca="1">IFERROR(IF(AND($A62=VLOOKUP($A62&amp;"."&amp;$C62,UncollectibleLookup,2,FALSE),$C62=VLOOKUP($A62&amp;"."&amp;$C62,UncollectibleLookup,4,FALSE)),0,'Corrected With Uncollectible'!DL62-'Module C Initial'!DL62),'Corrected With Uncollectible'!DL62-'Module C Initial'!DL62)</f>
        <v>209.18000000000029</v>
      </c>
      <c r="U62" s="32">
        <f ca="1">IFERROR(IF(AND($A62=VLOOKUP($A62&amp;"."&amp;$C62,UncollectibleLookup,2,FALSE),$C62=VLOOKUP($A62&amp;"."&amp;$C62,UncollectibleLookup,4,FALSE)),0,'Corrected With Uncollectible'!DM62-'Module C Initial'!DM62),'Corrected With Uncollectible'!DM62-'Module C Initial'!DM62)</f>
        <v>235.03000000000065</v>
      </c>
      <c r="V62" s="32">
        <f ca="1">IFERROR(IF(AND($A62=VLOOKUP($A62&amp;"."&amp;$C62,UncollectibleLookup,2,FALSE),$C62=VLOOKUP($A62&amp;"."&amp;$C62,UncollectibleLookup,4,FALSE)),0,'Corrected With Uncollectible'!DN62-'Module C Initial'!DN62),'Corrected With Uncollectible'!DN62-'Module C Initial'!DN62)</f>
        <v>229.23999999999978</v>
      </c>
      <c r="W62" s="32">
        <f ca="1">IFERROR(IF(AND($A62=VLOOKUP($A62&amp;"."&amp;$C62,UncollectibleLookup,2,FALSE),$C62=VLOOKUP($A62&amp;"."&amp;$C62,UncollectibleLookup,4,FALSE)),0,'Corrected With Uncollectible'!DO62-'Module C Initial'!DO62),'Corrected With Uncollectible'!DO62-'Module C Initial'!DO62)</f>
        <v>672.2699999999968</v>
      </c>
      <c r="X62" s="32">
        <f ca="1">IFERROR(IF(AND($A62=VLOOKUP($A62&amp;"."&amp;$C62,UncollectibleLookup,2,FALSE),$C62=VLOOKUP($A62&amp;"."&amp;$C62,UncollectibleLookup,4,FALSE)),0,'Corrected With Uncollectible'!DP62-'Module C Initial'!DP62),'Corrected With Uncollectible'!DP62-'Module C Initial'!DP62)</f>
        <v>319.47999999999956</v>
      </c>
      <c r="Y62" s="32">
        <f ca="1">IFERROR(IF(AND($A62=VLOOKUP($A62&amp;"."&amp;$C62,UncollectibleLookup,2,FALSE),$C62=VLOOKUP($A62&amp;"."&amp;$C62,UncollectibleLookup,4,FALSE)),0,'Corrected With Uncollectible'!DQ62-'Module C Initial'!DQ62),'Corrected With Uncollectible'!DQ62-'Module C Initial'!DQ62)</f>
        <v>221.77000000000044</v>
      </c>
      <c r="Z62" s="32">
        <f ca="1">IFERROR(IF(AND($A62=VLOOKUP($A62&amp;"."&amp;$C62,UncollectibleLookup,2,FALSE),$C62=VLOOKUP($A62&amp;"."&amp;$C62,UncollectibleLookup,4,FALSE)),0,'Corrected With Uncollectible'!DR62-'Module C Initial'!DR62),'Corrected With Uncollectible'!DR62-'Module C Initial'!DR62)</f>
        <v>199.48999999999978</v>
      </c>
      <c r="AA62" s="32">
        <f ca="1">IFERROR(IF(AND($A62=VLOOKUP($A62&amp;"."&amp;$C62,UncollectibleLookup,2,FALSE),$C62=VLOOKUP($A62&amp;"."&amp;$C62,UncollectibleLookup,4,FALSE)),0,'Corrected With Uncollectible'!DS62-'Module C Initial'!DS62),'Corrected With Uncollectible'!DS62-'Module C Initial'!DS62)</f>
        <v>260.07999999999993</v>
      </c>
      <c r="AB62" s="32">
        <f ca="1">IFERROR(IF(AND($A62=VLOOKUP($A62&amp;"."&amp;$C62,UncollectibleLookup,2,FALSE),$C62=VLOOKUP($A62&amp;"."&amp;$C62,UncollectibleLookup,4,FALSE)),0,'Corrected With Uncollectible'!DT62-'Module C Initial'!DT62),'Corrected With Uncollectible'!DT62-'Module C Initial'!DT62)</f>
        <v>328.60000000000218</v>
      </c>
      <c r="AC62" s="31">
        <f ca="1">IFERROR(IF(AND($A62=VLOOKUP($A62&amp;"."&amp;$C62,UncollectibleLookup,2,FALSE),$C62=VLOOKUP($A62&amp;"."&amp;$C62,UncollectibleLookup,4,FALSE)),0,'Corrected With Uncollectible'!DU62-'Module C Initial'!DU62),'Corrected With Uncollectible'!DU62-'Module C Initial'!DU62)</f>
        <v>2577.1700000000128</v>
      </c>
      <c r="AD62" s="31">
        <f ca="1">IFERROR(IF(AND($A62=VLOOKUP($A62&amp;"."&amp;$C62,UncollectibleLookup,2,FALSE),$C62=VLOOKUP($A62&amp;"."&amp;$C62,UncollectibleLookup,4,FALSE)),0,'Corrected With Uncollectible'!DV62-'Module C Initial'!DV62),'Corrected With Uncollectible'!DV62-'Module C Initial'!DV62)</f>
        <v>2754.359999999986</v>
      </c>
      <c r="AE62" s="31">
        <f ca="1">IFERROR(IF(AND($A62=VLOOKUP($A62&amp;"."&amp;$C62,UncollectibleLookup,2,FALSE),$C62=VLOOKUP($A62&amp;"."&amp;$C62,UncollectibleLookup,4,FALSE)),0,'Corrected With Uncollectible'!DW62-'Module C Initial'!DW62),'Corrected With Uncollectible'!DW62-'Module C Initial'!DW62)</f>
        <v>2030.7799999999988</v>
      </c>
      <c r="AF62" s="31">
        <f ca="1">IFERROR(IF(AND($A62=VLOOKUP($A62&amp;"."&amp;$C62,UncollectibleLookup,2,FALSE),$C62=VLOOKUP($A62&amp;"."&amp;$C62,UncollectibleLookup,4,FALSE)),0,'Corrected With Uncollectible'!DX62-'Module C Initial'!DX62),'Corrected With Uncollectible'!DX62-'Module C Initial'!DX62)</f>
        <v>1738.1000000000058</v>
      </c>
      <c r="AG62" s="31">
        <f ca="1">IFERROR(IF(AND($A62=VLOOKUP($A62&amp;"."&amp;$C62,UncollectibleLookup,2,FALSE),$C62=VLOOKUP($A62&amp;"."&amp;$C62,UncollectibleLookup,4,FALSE)),0,'Corrected With Uncollectible'!DY62-'Module C Initial'!DY62),'Corrected With Uncollectible'!DY62-'Module C Initial'!DY62)</f>
        <v>1929.8099999999977</v>
      </c>
      <c r="AH62" s="31">
        <f ca="1">IFERROR(IF(AND($A62=VLOOKUP($A62&amp;"."&amp;$C62,UncollectibleLookup,2,FALSE),$C62=VLOOKUP($A62&amp;"."&amp;$C62,UncollectibleLookup,4,FALSE)),0,'Corrected With Uncollectible'!DZ62-'Module C Initial'!DZ62),'Corrected With Uncollectible'!DZ62-'Module C Initial'!DZ62)</f>
        <v>1858.8399999999965</v>
      </c>
      <c r="AI62" s="31">
        <f ca="1">IFERROR(IF(AND($A62=VLOOKUP($A62&amp;"."&amp;$C62,UncollectibleLookup,2,FALSE),$C62=VLOOKUP($A62&amp;"."&amp;$C62,UncollectibleLookup,4,FALSE)),0,'Corrected With Uncollectible'!EA62-'Module C Initial'!EA62),'Corrected With Uncollectible'!EA62-'Module C Initial'!EA62)</f>
        <v>5385.0300000000279</v>
      </c>
      <c r="AJ62" s="31">
        <f ca="1">IFERROR(IF(AND($A62=VLOOKUP($A62&amp;"."&amp;$C62,UncollectibleLookup,2,FALSE),$C62=VLOOKUP($A62&amp;"."&amp;$C62,UncollectibleLookup,4,FALSE)),0,'Corrected With Uncollectible'!EB62-'Module C Initial'!EB62),'Corrected With Uncollectible'!EB62-'Module C Initial'!EB62)</f>
        <v>2525.1900000000023</v>
      </c>
      <c r="AK62" s="31">
        <f ca="1">IFERROR(IF(AND($A62=VLOOKUP($A62&amp;"."&amp;$C62,UncollectibleLookup,2,FALSE),$C62=VLOOKUP($A62&amp;"."&amp;$C62,UncollectibleLookup,4,FALSE)),0,'Corrected With Uncollectible'!EC62-'Module C Initial'!EC62),'Corrected With Uncollectible'!EC62-'Module C Initial'!EC62)</f>
        <v>1729.3099999999977</v>
      </c>
      <c r="AL62" s="31">
        <f ca="1">IFERROR(IF(AND($A62=VLOOKUP($A62&amp;"."&amp;$C62,UncollectibleLookup,2,FALSE),$C62=VLOOKUP($A62&amp;"."&amp;$C62,UncollectibleLookup,4,FALSE)),0,'Corrected With Uncollectible'!ED62-'Module C Initial'!ED62),'Corrected With Uncollectible'!ED62-'Module C Initial'!ED62)</f>
        <v>1535.0999999999913</v>
      </c>
      <c r="AM62" s="31">
        <f ca="1">IFERROR(IF(AND($A62=VLOOKUP($A62&amp;"."&amp;$C62,UncollectibleLookup,2,FALSE),$C62=VLOOKUP($A62&amp;"."&amp;$C62,UncollectibleLookup,4,FALSE)),0,'Corrected With Uncollectible'!EE62-'Module C Initial'!EE62),'Corrected With Uncollectible'!EE62-'Module C Initial'!EE62)</f>
        <v>1973.75</v>
      </c>
      <c r="AN62" s="31">
        <f ca="1">IFERROR(IF(AND($A62=VLOOKUP($A62&amp;"."&amp;$C62,UncollectibleLookup,2,FALSE),$C62=VLOOKUP($A62&amp;"."&amp;$C62,UncollectibleLookup,4,FALSE)),0,'Corrected With Uncollectible'!EF62-'Module C Initial'!EF62),'Corrected With Uncollectible'!EF62-'Module C Initial'!EF62)</f>
        <v>2459.9000000000233</v>
      </c>
      <c r="AO62" s="32">
        <f t="shared" ca="1" si="10"/>
        <v>8866.4500000000498</v>
      </c>
      <c r="AP62" s="32">
        <f t="shared" ca="1" si="10"/>
        <v>9556.6100000000588</v>
      </c>
      <c r="AQ62" s="32">
        <f t="shared" ca="1" si="10"/>
        <v>7100.9499999999789</v>
      </c>
      <c r="AR62" s="32">
        <f t="shared" ref="AR62:AZ90" ca="1" si="13">H62+T62+AF62</f>
        <v>6130.7699999999968</v>
      </c>
      <c r="AS62" s="32">
        <f t="shared" ca="1" si="13"/>
        <v>6865.5599999999704</v>
      </c>
      <c r="AT62" s="32">
        <f t="shared" ca="1" si="13"/>
        <v>6672.8500000000149</v>
      </c>
      <c r="AU62" s="32">
        <f t="shared" ca="1" si="13"/>
        <v>19502.850000000304</v>
      </c>
      <c r="AV62" s="32">
        <f t="shared" ca="1" si="13"/>
        <v>9234.3499999997039</v>
      </c>
      <c r="AW62" s="32">
        <f t="shared" ca="1" si="13"/>
        <v>6386.4400000001006</v>
      </c>
      <c r="AX62" s="32">
        <f t="shared" ca="1" si="13"/>
        <v>5724.4200000000656</v>
      </c>
      <c r="AY62" s="32">
        <f t="shared" ca="1" si="13"/>
        <v>7435.5200000001769</v>
      </c>
      <c r="AZ62" s="32">
        <f t="shared" ca="1" si="13"/>
        <v>9360.3499999998858</v>
      </c>
      <c r="BA62" s="55">
        <f t="shared" ca="1" si="11"/>
        <v>70.150000000000006</v>
      </c>
      <c r="BB62" s="55">
        <f t="shared" ca="1" si="11"/>
        <v>75.88</v>
      </c>
      <c r="BC62" s="55">
        <f t="shared" ca="1" si="11"/>
        <v>56.56</v>
      </c>
      <c r="BD62" s="55">
        <f t="shared" ref="BD62:BL90" ca="1" si="14">ROUND(H62*BD$3,2)</f>
        <v>49</v>
      </c>
      <c r="BE62" s="55">
        <f t="shared" ca="1" si="14"/>
        <v>55.06</v>
      </c>
      <c r="BF62" s="55">
        <f t="shared" ca="1" si="14"/>
        <v>53.7</v>
      </c>
      <c r="BG62" s="55">
        <f t="shared" ca="1" si="14"/>
        <v>157.47999999999999</v>
      </c>
      <c r="BH62" s="55">
        <f t="shared" ca="1" si="14"/>
        <v>74.84</v>
      </c>
      <c r="BI62" s="55">
        <f t="shared" ca="1" si="14"/>
        <v>51.95</v>
      </c>
      <c r="BJ62" s="55">
        <f t="shared" ca="1" si="14"/>
        <v>46.73</v>
      </c>
      <c r="BK62" s="55">
        <f t="shared" ca="1" si="14"/>
        <v>60.92</v>
      </c>
      <c r="BL62" s="55">
        <f t="shared" ca="1" si="14"/>
        <v>76.97</v>
      </c>
      <c r="BM62" s="32">
        <f t="shared" ca="1" si="12"/>
        <v>8936.6000000000495</v>
      </c>
      <c r="BN62" s="32">
        <f t="shared" ca="1" si="12"/>
        <v>9632.490000000058</v>
      </c>
      <c r="BO62" s="32">
        <f t="shared" ca="1" si="12"/>
        <v>7157.5099999999793</v>
      </c>
      <c r="BP62" s="32">
        <f t="shared" ref="BP62:BX90" ca="1" si="15">AR62+BD62</f>
        <v>6179.7699999999968</v>
      </c>
      <c r="BQ62" s="32">
        <f t="shared" ca="1" si="15"/>
        <v>6920.6199999999708</v>
      </c>
      <c r="BR62" s="32">
        <f t="shared" ca="1" si="15"/>
        <v>6726.5500000000147</v>
      </c>
      <c r="BS62" s="32">
        <f t="shared" ca="1" si="15"/>
        <v>19660.330000000304</v>
      </c>
      <c r="BT62" s="32">
        <f t="shared" ca="1" si="15"/>
        <v>9309.189999999704</v>
      </c>
      <c r="BU62" s="32">
        <f t="shared" ca="1" si="15"/>
        <v>6438.3900000001004</v>
      </c>
      <c r="BV62" s="32">
        <f t="shared" ca="1" si="15"/>
        <v>5771.1500000000651</v>
      </c>
      <c r="BW62" s="32">
        <f t="shared" ca="1" si="15"/>
        <v>7496.440000000177</v>
      </c>
      <c r="BX62" s="32">
        <f t="shared" ca="1" si="15"/>
        <v>9437.3199999998851</v>
      </c>
    </row>
    <row r="63" spans="1:76">
      <c r="A63" t="s">
        <v>512</v>
      </c>
      <c r="B63" s="1" t="s">
        <v>43</v>
      </c>
      <c r="C63" t="str">
        <f t="shared" ca="1" si="2"/>
        <v>GPEC</v>
      </c>
      <c r="D63" t="str">
        <f t="shared" ca="1" si="3"/>
        <v>Grande Prairie EcoPower Industrial System</v>
      </c>
      <c r="E63" s="31">
        <f ca="1">IFERROR(IF(AND($A63=VLOOKUP($A63&amp;"."&amp;$C63,UncollectibleLookup,2,FALSE),$C63=VLOOKUP($A63&amp;"."&amp;$C63,UncollectibleLookup,4,FALSE)),0,'Corrected With Uncollectible'!CW63-'Module C Initial'!CW63),'Corrected With Uncollectible'!CW63-'Module C Initial'!CW63)</f>
        <v>135.79000000000087</v>
      </c>
      <c r="F63" s="31">
        <f ca="1">IFERROR(IF(AND($A63=VLOOKUP($A63&amp;"."&amp;$C63,UncollectibleLookup,2,FALSE),$C63=VLOOKUP($A63&amp;"."&amp;$C63,UncollectibleLookup,4,FALSE)),0,'Corrected With Uncollectible'!CX63-'Module C Initial'!CX63),'Corrected With Uncollectible'!CX63-'Module C Initial'!CX63)</f>
        <v>232.36000000000058</v>
      </c>
      <c r="G63" s="31">
        <f ca="1">IFERROR(IF(AND($A63=VLOOKUP($A63&amp;"."&amp;$C63,UncollectibleLookup,2,FALSE),$C63=VLOOKUP($A63&amp;"."&amp;$C63,UncollectibleLookup,4,FALSE)),0,'Corrected With Uncollectible'!CY63-'Module C Initial'!CY63),'Corrected With Uncollectible'!CY63-'Module C Initial'!CY63)</f>
        <v>166.97000000000116</v>
      </c>
      <c r="H63" s="31">
        <f ca="1">IFERROR(IF(AND($A63=VLOOKUP($A63&amp;"."&amp;$C63,UncollectibleLookup,2,FALSE),$C63=VLOOKUP($A63&amp;"."&amp;$C63,UncollectibleLookup,4,FALSE)),0,'Corrected With Uncollectible'!CZ63-'Module C Initial'!CZ63),'Corrected With Uncollectible'!CZ63-'Module C Initial'!CZ63)</f>
        <v>184.61000000000058</v>
      </c>
      <c r="I63" s="31">
        <f ca="1">IFERROR(IF(AND($A63=VLOOKUP($A63&amp;"."&amp;$C63,UncollectibleLookup,2,FALSE),$C63=VLOOKUP($A63&amp;"."&amp;$C63,UncollectibleLookup,4,FALSE)),0,'Corrected With Uncollectible'!DA63-'Module C Initial'!DA63),'Corrected With Uncollectible'!DA63-'Module C Initial'!DA63)</f>
        <v>180.19999999999709</v>
      </c>
      <c r="J63" s="31">
        <f ca="1">IFERROR(IF(AND($A63=VLOOKUP($A63&amp;"."&amp;$C63,UncollectibleLookup,2,FALSE),$C63=VLOOKUP($A63&amp;"."&amp;$C63,UncollectibleLookup,4,FALSE)),0,'Corrected With Uncollectible'!DB63-'Module C Initial'!DB63),'Corrected With Uncollectible'!DB63-'Module C Initial'!DB63)</f>
        <v>172.97000000000116</v>
      </c>
      <c r="K63" s="31">
        <f ca="1">IFERROR(IF(AND($A63=VLOOKUP($A63&amp;"."&amp;$C63,UncollectibleLookup,2,FALSE),$C63=VLOOKUP($A63&amp;"."&amp;$C63,UncollectibleLookup,4,FALSE)),0,'Corrected With Uncollectible'!DC63-'Module C Initial'!DC63),'Corrected With Uncollectible'!DC63-'Module C Initial'!DC63)</f>
        <v>546.06000000000495</v>
      </c>
      <c r="L63" s="31">
        <f ca="1">IFERROR(IF(AND($A63=VLOOKUP($A63&amp;"."&amp;$C63,UncollectibleLookup,2,FALSE),$C63=VLOOKUP($A63&amp;"."&amp;$C63,UncollectibleLookup,4,FALSE)),0,'Corrected With Uncollectible'!DD63-'Module C Initial'!DD63),'Corrected With Uncollectible'!DD63-'Module C Initial'!DD63)</f>
        <v>205.68000000000029</v>
      </c>
      <c r="M63" s="31">
        <f ca="1">IFERROR(IF(AND($A63=VLOOKUP($A63&amp;"."&amp;$C63,UncollectibleLookup,2,FALSE),$C63=VLOOKUP($A63&amp;"."&amp;$C63,UncollectibleLookup,4,FALSE)),0,'Corrected With Uncollectible'!DE63-'Module C Initial'!DE63),'Corrected With Uncollectible'!DE63-'Module C Initial'!DE63)</f>
        <v>196.03999999999724</v>
      </c>
      <c r="N63" s="31">
        <f ca="1">IFERROR(IF(AND($A63=VLOOKUP($A63&amp;"."&amp;$C63,UncollectibleLookup,2,FALSE),$C63=VLOOKUP($A63&amp;"."&amp;$C63,UncollectibleLookup,4,FALSE)),0,'Corrected With Uncollectible'!DF63-'Module C Initial'!DF63),'Corrected With Uncollectible'!DF63-'Module C Initial'!DF63)</f>
        <v>199.08000000000175</v>
      </c>
      <c r="O63" s="31">
        <f ca="1">IFERROR(IF(AND($A63=VLOOKUP($A63&amp;"."&amp;$C63,UncollectibleLookup,2,FALSE),$C63=VLOOKUP($A63&amp;"."&amp;$C63,UncollectibleLookup,4,FALSE)),0,'Corrected With Uncollectible'!DG63-'Module C Initial'!DG63),'Corrected With Uncollectible'!DG63-'Module C Initial'!DG63)</f>
        <v>222.45000000000073</v>
      </c>
      <c r="P63" s="31">
        <f ca="1">IFERROR(IF(AND($A63=VLOOKUP($A63&amp;"."&amp;$C63,UncollectibleLookup,2,FALSE),$C63=VLOOKUP($A63&amp;"."&amp;$C63,UncollectibleLookup,4,FALSE)),0,'Corrected With Uncollectible'!DH63-'Module C Initial'!DH63),'Corrected With Uncollectible'!DH63-'Module C Initial'!DH63)</f>
        <v>189.25</v>
      </c>
      <c r="Q63" s="32">
        <f ca="1">IFERROR(IF(AND($A63=VLOOKUP($A63&amp;"."&amp;$C63,UncollectibleLookup,2,FALSE),$C63=VLOOKUP($A63&amp;"."&amp;$C63,UncollectibleLookup,4,FALSE)),0,'Corrected With Uncollectible'!DI63-'Module C Initial'!DI63),'Corrected With Uncollectible'!DI63-'Module C Initial'!DI63)</f>
        <v>6.7900000000000063</v>
      </c>
      <c r="R63" s="32">
        <f ca="1">IFERROR(IF(AND($A63=VLOOKUP($A63&amp;"."&amp;$C63,UncollectibleLookup,2,FALSE),$C63=VLOOKUP($A63&amp;"."&amp;$C63,UncollectibleLookup,4,FALSE)),0,'Corrected With Uncollectible'!DJ63-'Module C Initial'!DJ63),'Corrected With Uncollectible'!DJ63-'Module C Initial'!DJ63)</f>
        <v>11.61</v>
      </c>
      <c r="S63" s="32">
        <f ca="1">IFERROR(IF(AND($A63=VLOOKUP($A63&amp;"."&amp;$C63,UncollectibleLookup,2,FALSE),$C63=VLOOKUP($A63&amp;"."&amp;$C63,UncollectibleLookup,4,FALSE)),0,'Corrected With Uncollectible'!DK63-'Module C Initial'!DK63),'Corrected With Uncollectible'!DK63-'Module C Initial'!DK63)</f>
        <v>8.3500000000000085</v>
      </c>
      <c r="T63" s="32">
        <f ca="1">IFERROR(IF(AND($A63=VLOOKUP($A63&amp;"."&amp;$C63,UncollectibleLookup,2,FALSE),$C63=VLOOKUP($A63&amp;"."&amp;$C63,UncollectibleLookup,4,FALSE)),0,'Corrected With Uncollectible'!DL63-'Module C Initial'!DL63),'Corrected With Uncollectible'!DL63-'Module C Initial'!DL63)</f>
        <v>9.23</v>
      </c>
      <c r="U63" s="32">
        <f ca="1">IFERROR(IF(AND($A63=VLOOKUP($A63&amp;"."&amp;$C63,UncollectibleLookup,2,FALSE),$C63=VLOOKUP($A63&amp;"."&amp;$C63,UncollectibleLookup,4,FALSE)),0,'Corrected With Uncollectible'!DM63-'Module C Initial'!DM63),'Corrected With Uncollectible'!DM63-'Module C Initial'!DM63)</f>
        <v>9.01</v>
      </c>
      <c r="V63" s="32">
        <f ca="1">IFERROR(IF(AND($A63=VLOOKUP($A63&amp;"."&amp;$C63,UncollectibleLookup,2,FALSE),$C63=VLOOKUP($A63&amp;"."&amp;$C63,UncollectibleLookup,4,FALSE)),0,'Corrected With Uncollectible'!DN63-'Module C Initial'!DN63),'Corrected With Uncollectible'!DN63-'Module C Initial'!DN63)</f>
        <v>8.65</v>
      </c>
      <c r="W63" s="32">
        <f ca="1">IFERROR(IF(AND($A63=VLOOKUP($A63&amp;"."&amp;$C63,UncollectibleLookup,2,FALSE),$C63=VLOOKUP($A63&amp;"."&amp;$C63,UncollectibleLookup,4,FALSE)),0,'Corrected With Uncollectible'!DO63-'Module C Initial'!DO63),'Corrected With Uncollectible'!DO63-'Module C Initial'!DO63)</f>
        <v>27.310000000000002</v>
      </c>
      <c r="X63" s="32">
        <f ca="1">IFERROR(IF(AND($A63=VLOOKUP($A63&amp;"."&amp;$C63,UncollectibleLookup,2,FALSE),$C63=VLOOKUP($A63&amp;"."&amp;$C63,UncollectibleLookup,4,FALSE)),0,'Corrected With Uncollectible'!DP63-'Module C Initial'!DP63),'Corrected With Uncollectible'!DP63-'Module C Initial'!DP63)</f>
        <v>10.280000000000001</v>
      </c>
      <c r="Y63" s="32">
        <f ca="1">IFERROR(IF(AND($A63=VLOOKUP($A63&amp;"."&amp;$C63,UncollectibleLookup,2,FALSE),$C63=VLOOKUP($A63&amp;"."&amp;$C63,UncollectibleLookup,4,FALSE)),0,'Corrected With Uncollectible'!DQ63-'Module C Initial'!DQ63),'Corrected With Uncollectible'!DQ63-'Module C Initial'!DQ63)</f>
        <v>9.8000000000000043</v>
      </c>
      <c r="Z63" s="32">
        <f ca="1">IFERROR(IF(AND($A63=VLOOKUP($A63&amp;"."&amp;$C63,UncollectibleLookup,2,FALSE),$C63=VLOOKUP($A63&amp;"."&amp;$C63,UncollectibleLookup,4,FALSE)),0,'Corrected With Uncollectible'!DR63-'Module C Initial'!DR63),'Corrected With Uncollectible'!DR63-'Module C Initial'!DR63)</f>
        <v>9.9600000000000009</v>
      </c>
      <c r="AA63" s="32">
        <f ca="1">IFERROR(IF(AND($A63=VLOOKUP($A63&amp;"."&amp;$C63,UncollectibleLookup,2,FALSE),$C63=VLOOKUP($A63&amp;"."&amp;$C63,UncollectibleLookup,4,FALSE)),0,'Corrected With Uncollectible'!DS63-'Module C Initial'!DS63),'Corrected With Uncollectible'!DS63-'Module C Initial'!DS63)</f>
        <v>11.119999999999997</v>
      </c>
      <c r="AB63" s="32">
        <f ca="1">IFERROR(IF(AND($A63=VLOOKUP($A63&amp;"."&amp;$C63,UncollectibleLookup,2,FALSE),$C63=VLOOKUP($A63&amp;"."&amp;$C63,UncollectibleLookup,4,FALSE)),0,'Corrected With Uncollectible'!DT63-'Module C Initial'!DT63),'Corrected With Uncollectible'!DT63-'Module C Initial'!DT63)</f>
        <v>9.4600000000000009</v>
      </c>
      <c r="AC63" s="31">
        <f ca="1">IFERROR(IF(AND($A63=VLOOKUP($A63&amp;"."&amp;$C63,UncollectibleLookup,2,FALSE),$C63=VLOOKUP($A63&amp;"."&amp;$C63,UncollectibleLookup,4,FALSE)),0,'Corrected With Uncollectible'!DU63-'Module C Initial'!DU63),'Corrected With Uncollectible'!DU63-'Module C Initial'!DU63)</f>
        <v>58.430000000000007</v>
      </c>
      <c r="AD63" s="31">
        <f ca="1">IFERROR(IF(AND($A63=VLOOKUP($A63&amp;"."&amp;$C63,UncollectibleLookup,2,FALSE),$C63=VLOOKUP($A63&amp;"."&amp;$C63,UncollectibleLookup,4,FALSE)),0,'Corrected With Uncollectible'!DV63-'Module C Initial'!DV63),'Corrected With Uncollectible'!DV63-'Module C Initial'!DV63)</f>
        <v>98.790000000000077</v>
      </c>
      <c r="AE63" s="31">
        <f ca="1">IFERROR(IF(AND($A63=VLOOKUP($A63&amp;"."&amp;$C63,UncollectibleLookup,2,FALSE),$C63=VLOOKUP($A63&amp;"."&amp;$C63,UncollectibleLookup,4,FALSE)),0,'Corrected With Uncollectible'!DW63-'Module C Initial'!DW63),'Corrected With Uncollectible'!DW63-'Module C Initial'!DW63)</f>
        <v>70.219999999999914</v>
      </c>
      <c r="AF63" s="31">
        <f ca="1">IFERROR(IF(AND($A63=VLOOKUP($A63&amp;"."&amp;$C63,UncollectibleLookup,2,FALSE),$C63=VLOOKUP($A63&amp;"."&amp;$C63,UncollectibleLookup,4,FALSE)),0,'Corrected With Uncollectible'!DX63-'Module C Initial'!DX63),'Corrected With Uncollectible'!DX63-'Module C Initial'!DX63)</f>
        <v>76.7</v>
      </c>
      <c r="AG63" s="31">
        <f ca="1">IFERROR(IF(AND($A63=VLOOKUP($A63&amp;"."&amp;$C63,UncollectibleLookup,2,FALSE),$C63=VLOOKUP($A63&amp;"."&amp;$C63,UncollectibleLookup,4,FALSE)),0,'Corrected With Uncollectible'!DY63-'Module C Initial'!DY63),'Corrected With Uncollectible'!DY63-'Module C Initial'!DY63)</f>
        <v>73.97</v>
      </c>
      <c r="AH63" s="31">
        <f ca="1">IFERROR(IF(AND($A63=VLOOKUP($A63&amp;"."&amp;$C63,UncollectibleLookup,2,FALSE),$C63=VLOOKUP($A63&amp;"."&amp;$C63,UncollectibleLookup,4,FALSE)),0,'Corrected With Uncollectible'!DZ63-'Module C Initial'!DZ63),'Corrected With Uncollectible'!DZ63-'Module C Initial'!DZ63)</f>
        <v>70.13</v>
      </c>
      <c r="AI63" s="31">
        <f ca="1">IFERROR(IF(AND($A63=VLOOKUP($A63&amp;"."&amp;$C63,UncollectibleLookup,2,FALSE),$C63=VLOOKUP($A63&amp;"."&amp;$C63,UncollectibleLookup,4,FALSE)),0,'Corrected With Uncollectible'!EA63-'Module C Initial'!EA63),'Corrected With Uncollectible'!EA63-'Module C Initial'!EA63)</f>
        <v>218.70000000000005</v>
      </c>
      <c r="AJ63" s="31">
        <f ca="1">IFERROR(IF(AND($A63=VLOOKUP($A63&amp;"."&amp;$C63,UncollectibleLookup,2,FALSE),$C63=VLOOKUP($A63&amp;"."&amp;$C63,UncollectibleLookup,4,FALSE)),0,'Corrected With Uncollectible'!EB63-'Module C Initial'!EB63),'Corrected With Uncollectible'!EB63-'Module C Initial'!EB63)</f>
        <v>81.279999999999973</v>
      </c>
      <c r="AK63" s="31">
        <f ca="1">IFERROR(IF(AND($A63=VLOOKUP($A63&amp;"."&amp;$C63,UncollectibleLookup,2,FALSE),$C63=VLOOKUP($A63&amp;"."&amp;$C63,UncollectibleLookup,4,FALSE)),0,'Corrected With Uncollectible'!EC63-'Module C Initial'!EC63),'Corrected With Uncollectible'!EC63-'Module C Initial'!EC63)</f>
        <v>76.430000000000007</v>
      </c>
      <c r="AL63" s="31">
        <f ca="1">IFERROR(IF(AND($A63=VLOOKUP($A63&amp;"."&amp;$C63,UncollectibleLookup,2,FALSE),$C63=VLOOKUP($A63&amp;"."&amp;$C63,UncollectibleLookup,4,FALSE)),0,'Corrected With Uncollectible'!ED63-'Module C Initial'!ED63),'Corrected With Uncollectible'!ED63-'Module C Initial'!ED63)</f>
        <v>76.600000000000023</v>
      </c>
      <c r="AM63" s="31">
        <f ca="1">IFERROR(IF(AND($A63=VLOOKUP($A63&amp;"."&amp;$C63,UncollectibleLookup,2,FALSE),$C63=VLOOKUP($A63&amp;"."&amp;$C63,UncollectibleLookup,4,FALSE)),0,'Corrected With Uncollectible'!EE63-'Module C Initial'!EE63),'Corrected With Uncollectible'!EE63-'Module C Initial'!EE63)</f>
        <v>84.409999999999968</v>
      </c>
      <c r="AN63" s="31">
        <f ca="1">IFERROR(IF(AND($A63=VLOOKUP($A63&amp;"."&amp;$C63,UncollectibleLookup,2,FALSE),$C63=VLOOKUP($A63&amp;"."&amp;$C63,UncollectibleLookup,4,FALSE)),0,'Corrected With Uncollectible'!EF63-'Module C Initial'!EF63),'Corrected With Uncollectible'!EF63-'Module C Initial'!EF63)</f>
        <v>70.829999999999984</v>
      </c>
      <c r="AO63" s="32">
        <f t="shared" ref="AO63:AT119" ca="1" si="16">E63+Q63+AC63</f>
        <v>201.0100000000009</v>
      </c>
      <c r="AP63" s="32">
        <f t="shared" ca="1" si="16"/>
        <v>342.76000000000067</v>
      </c>
      <c r="AQ63" s="32">
        <f t="shared" ca="1" si="16"/>
        <v>245.5400000000011</v>
      </c>
      <c r="AR63" s="32">
        <f t="shared" ca="1" si="13"/>
        <v>270.54000000000059</v>
      </c>
      <c r="AS63" s="32">
        <f t="shared" ca="1" si="13"/>
        <v>263.17999999999711</v>
      </c>
      <c r="AT63" s="32">
        <f t="shared" ca="1" si="13"/>
        <v>251.75000000000117</v>
      </c>
      <c r="AU63" s="32">
        <f t="shared" ca="1" si="13"/>
        <v>792.07000000000494</v>
      </c>
      <c r="AV63" s="32">
        <f t="shared" ca="1" si="13"/>
        <v>297.24000000000024</v>
      </c>
      <c r="AW63" s="32">
        <f t="shared" ca="1" si="13"/>
        <v>282.26999999999725</v>
      </c>
      <c r="AX63" s="32">
        <f t="shared" ca="1" si="13"/>
        <v>285.64000000000181</v>
      </c>
      <c r="AY63" s="32">
        <f t="shared" ca="1" si="13"/>
        <v>317.9800000000007</v>
      </c>
      <c r="AZ63" s="32">
        <f t="shared" ca="1" si="13"/>
        <v>269.53999999999996</v>
      </c>
      <c r="BA63" s="55">
        <f t="shared" ref="BA63:BF119" ca="1" si="17">ROUND(E63*BA$3,2)</f>
        <v>1.59</v>
      </c>
      <c r="BB63" s="55">
        <f t="shared" ca="1" si="17"/>
        <v>2.72</v>
      </c>
      <c r="BC63" s="55">
        <f t="shared" ca="1" si="17"/>
        <v>1.96</v>
      </c>
      <c r="BD63" s="55">
        <f t="shared" ca="1" si="14"/>
        <v>2.16</v>
      </c>
      <c r="BE63" s="55">
        <f t="shared" ca="1" si="14"/>
        <v>2.11</v>
      </c>
      <c r="BF63" s="55">
        <f t="shared" ca="1" si="14"/>
        <v>2.0299999999999998</v>
      </c>
      <c r="BG63" s="55">
        <f t="shared" ca="1" si="14"/>
        <v>6.4</v>
      </c>
      <c r="BH63" s="55">
        <f t="shared" ca="1" si="14"/>
        <v>2.41</v>
      </c>
      <c r="BI63" s="55">
        <f t="shared" ca="1" si="14"/>
        <v>2.2999999999999998</v>
      </c>
      <c r="BJ63" s="55">
        <f t="shared" ca="1" si="14"/>
        <v>2.33</v>
      </c>
      <c r="BK63" s="55">
        <f t="shared" ca="1" si="14"/>
        <v>2.61</v>
      </c>
      <c r="BL63" s="55">
        <f t="shared" ca="1" si="14"/>
        <v>2.2200000000000002</v>
      </c>
      <c r="BM63" s="32">
        <f t="shared" ref="BM63:BR119" ca="1" si="18">AO63+BA63</f>
        <v>202.6000000000009</v>
      </c>
      <c r="BN63" s="32">
        <f t="shared" ca="1" si="18"/>
        <v>345.4800000000007</v>
      </c>
      <c r="BO63" s="32">
        <f t="shared" ca="1" si="18"/>
        <v>247.50000000000111</v>
      </c>
      <c r="BP63" s="32">
        <f t="shared" ca="1" si="15"/>
        <v>272.70000000000061</v>
      </c>
      <c r="BQ63" s="32">
        <f t="shared" ca="1" si="15"/>
        <v>265.28999999999712</v>
      </c>
      <c r="BR63" s="32">
        <f t="shared" ca="1" si="15"/>
        <v>253.78000000000117</v>
      </c>
      <c r="BS63" s="32">
        <f t="shared" ca="1" si="15"/>
        <v>798.47000000000492</v>
      </c>
      <c r="BT63" s="32">
        <f t="shared" ca="1" si="15"/>
        <v>299.65000000000026</v>
      </c>
      <c r="BU63" s="32">
        <f t="shared" ca="1" si="15"/>
        <v>284.56999999999726</v>
      </c>
      <c r="BV63" s="32">
        <f t="shared" ca="1" si="15"/>
        <v>287.97000000000179</v>
      </c>
      <c r="BW63" s="32">
        <f t="shared" ca="1" si="15"/>
        <v>320.59000000000071</v>
      </c>
      <c r="BX63" s="32">
        <f t="shared" ca="1" si="15"/>
        <v>271.76</v>
      </c>
    </row>
    <row r="64" spans="1:76">
      <c r="A64" t="s">
        <v>441</v>
      </c>
      <c r="B64" s="1" t="s">
        <v>119</v>
      </c>
      <c r="C64" t="str">
        <f t="shared" ca="1" si="2"/>
        <v>GWW1</v>
      </c>
      <c r="D64" t="str">
        <f t="shared" ca="1" si="3"/>
        <v>Soderglen Wind Facility</v>
      </c>
      <c r="E64" s="31">
        <f ca="1">IFERROR(IF(AND($A64=VLOOKUP($A64&amp;"."&amp;$C64,UncollectibleLookup,2,FALSE),$C64=VLOOKUP($A64&amp;"."&amp;$C64,UncollectibleLookup,4,FALSE)),0,'Corrected With Uncollectible'!CW64-'Module C Initial'!CW64),'Corrected With Uncollectible'!CW64-'Module C Initial'!CW64)</f>
        <v>1805.010000000002</v>
      </c>
      <c r="F64" s="31">
        <f ca="1">IFERROR(IF(AND($A64=VLOOKUP($A64&amp;"."&amp;$C64,UncollectibleLookup,2,FALSE),$C64=VLOOKUP($A64&amp;"."&amp;$C64,UncollectibleLookup,4,FALSE)),0,'Corrected With Uncollectible'!CX64-'Module C Initial'!CX64),'Corrected With Uncollectible'!CX64-'Module C Initial'!CX64)</f>
        <v>993.13000000000102</v>
      </c>
      <c r="G64" s="31">
        <f ca="1">IFERROR(IF(AND($A64=VLOOKUP($A64&amp;"."&amp;$C64,UncollectibleLookup,2,FALSE),$C64=VLOOKUP($A64&amp;"."&amp;$C64,UncollectibleLookup,4,FALSE)),0,'Corrected With Uncollectible'!CY64-'Module C Initial'!CY64),'Corrected With Uncollectible'!CY64-'Module C Initial'!CY64)</f>
        <v>1679.6100000000006</v>
      </c>
      <c r="H64" s="31">
        <f ca="1">IFERROR(IF(AND($A64=VLOOKUP($A64&amp;"."&amp;$C64,UncollectibleLookup,2,FALSE),$C64=VLOOKUP($A64&amp;"."&amp;$C64,UncollectibleLookup,4,FALSE)),0,'Corrected With Uncollectible'!CZ64-'Module C Initial'!CZ64),'Corrected With Uncollectible'!CZ64-'Module C Initial'!CZ64)</f>
        <v>923.66999999999825</v>
      </c>
      <c r="I64" s="31">
        <f ca="1">IFERROR(IF(AND($A64=VLOOKUP($A64&amp;"."&amp;$C64,UncollectibleLookup,2,FALSE),$C64=VLOOKUP($A64&amp;"."&amp;$C64,UncollectibleLookup,4,FALSE)),0,'Corrected With Uncollectible'!DA64-'Module C Initial'!DA64),'Corrected With Uncollectible'!DA64-'Module C Initial'!DA64)</f>
        <v>672.08999999999651</v>
      </c>
      <c r="J64" s="31">
        <f ca="1">IFERROR(IF(AND($A64=VLOOKUP($A64&amp;"."&amp;$C64,UncollectibleLookup,2,FALSE),$C64=VLOOKUP($A64&amp;"."&amp;$C64,UncollectibleLookup,4,FALSE)),0,'Corrected With Uncollectible'!DB64-'Module C Initial'!DB64),'Corrected With Uncollectible'!DB64-'Module C Initial'!DB64)</f>
        <v>819.22000000000116</v>
      </c>
      <c r="K64" s="31">
        <f ca="1">IFERROR(IF(AND($A64=VLOOKUP($A64&amp;"."&amp;$C64,UncollectibleLookup,2,FALSE),$C64=VLOOKUP($A64&amp;"."&amp;$C64,UncollectibleLookup,4,FALSE)),0,'Corrected With Uncollectible'!DC64-'Module C Initial'!DC64),'Corrected With Uncollectible'!DC64-'Module C Initial'!DC64)</f>
        <v>1886.7099999999991</v>
      </c>
      <c r="L64" s="31">
        <f ca="1">IFERROR(IF(AND($A64=VLOOKUP($A64&amp;"."&amp;$C64,UncollectibleLookup,2,FALSE),$C64=VLOOKUP($A64&amp;"."&amp;$C64,UncollectibleLookup,4,FALSE)),0,'Corrected With Uncollectible'!DD64-'Module C Initial'!DD64),'Corrected With Uncollectible'!DD64-'Module C Initial'!DD64)</f>
        <v>718.02999999999884</v>
      </c>
      <c r="M64" s="31">
        <f ca="1">IFERROR(IF(AND($A64=VLOOKUP($A64&amp;"."&amp;$C64,UncollectibleLookup,2,FALSE),$C64=VLOOKUP($A64&amp;"."&amp;$C64,UncollectibleLookup,4,FALSE)),0,'Corrected With Uncollectible'!DE64-'Module C Initial'!DE64),'Corrected With Uncollectible'!DE64-'Module C Initial'!DE64)</f>
        <v>757.81000000000131</v>
      </c>
      <c r="N64" s="31">
        <f ca="1">IFERROR(IF(AND($A64=VLOOKUP($A64&amp;"."&amp;$C64,UncollectibleLookup,2,FALSE),$C64=VLOOKUP($A64&amp;"."&amp;$C64,UncollectibleLookup,4,FALSE)),0,'Corrected With Uncollectible'!DF64-'Module C Initial'!DF64),'Corrected With Uncollectible'!DF64-'Module C Initial'!DF64)</f>
        <v>1655.1399999999994</v>
      </c>
      <c r="O64" s="31">
        <f ca="1">IFERROR(IF(AND($A64=VLOOKUP($A64&amp;"."&amp;$C64,UncollectibleLookup,2,FALSE),$C64=VLOOKUP($A64&amp;"."&amp;$C64,UncollectibleLookup,4,FALSE)),0,'Corrected With Uncollectible'!DG64-'Module C Initial'!DG64),'Corrected With Uncollectible'!DG64-'Module C Initial'!DG64)</f>
        <v>1259.010000000002</v>
      </c>
      <c r="P64" s="31">
        <f ca="1">IFERROR(IF(AND($A64=VLOOKUP($A64&amp;"."&amp;$C64,UncollectibleLookup,2,FALSE),$C64=VLOOKUP($A64&amp;"."&amp;$C64,UncollectibleLookup,4,FALSE)),0,'Corrected With Uncollectible'!DH64-'Module C Initial'!DH64),'Corrected With Uncollectible'!DH64-'Module C Initial'!DH64)</f>
        <v>1606.9100000000035</v>
      </c>
      <c r="Q64" s="32">
        <f ca="1">IFERROR(IF(AND($A64=VLOOKUP($A64&amp;"."&amp;$C64,UncollectibleLookup,2,FALSE),$C64=VLOOKUP($A64&amp;"."&amp;$C64,UncollectibleLookup,4,FALSE)),0,'Corrected With Uncollectible'!DI64-'Module C Initial'!DI64),'Corrected With Uncollectible'!DI64-'Module C Initial'!DI64)</f>
        <v>90.25</v>
      </c>
      <c r="R64" s="32">
        <f ca="1">IFERROR(IF(AND($A64=VLOOKUP($A64&amp;"."&amp;$C64,UncollectibleLookup,2,FALSE),$C64=VLOOKUP($A64&amp;"."&amp;$C64,UncollectibleLookup,4,FALSE)),0,'Corrected With Uncollectible'!DJ64-'Module C Initial'!DJ64),'Corrected With Uncollectible'!DJ64-'Module C Initial'!DJ64)</f>
        <v>49.650000000000091</v>
      </c>
      <c r="S64" s="32">
        <f ca="1">IFERROR(IF(AND($A64=VLOOKUP($A64&amp;"."&amp;$C64,UncollectibleLookup,2,FALSE),$C64=VLOOKUP($A64&amp;"."&amp;$C64,UncollectibleLookup,4,FALSE)),0,'Corrected With Uncollectible'!DK64-'Module C Initial'!DK64),'Corrected With Uncollectible'!DK64-'Module C Initial'!DK64)</f>
        <v>83.980000000000018</v>
      </c>
      <c r="T64" s="32">
        <f ca="1">IFERROR(IF(AND($A64=VLOOKUP($A64&amp;"."&amp;$C64,UncollectibleLookup,2,FALSE),$C64=VLOOKUP($A64&amp;"."&amp;$C64,UncollectibleLookup,4,FALSE)),0,'Corrected With Uncollectible'!DL64-'Module C Initial'!DL64),'Corrected With Uncollectible'!DL64-'Module C Initial'!DL64)</f>
        <v>46.179999999999836</v>
      </c>
      <c r="U64" s="32">
        <f ca="1">IFERROR(IF(AND($A64=VLOOKUP($A64&amp;"."&amp;$C64,UncollectibleLookup,2,FALSE),$C64=VLOOKUP($A64&amp;"."&amp;$C64,UncollectibleLookup,4,FALSE)),0,'Corrected With Uncollectible'!DM64-'Module C Initial'!DM64),'Corrected With Uncollectible'!DM64-'Module C Initial'!DM64)</f>
        <v>33.610000000000014</v>
      </c>
      <c r="V64" s="32">
        <f ca="1">IFERROR(IF(AND($A64=VLOOKUP($A64&amp;"."&amp;$C64,UncollectibleLookup,2,FALSE),$C64=VLOOKUP($A64&amp;"."&amp;$C64,UncollectibleLookup,4,FALSE)),0,'Corrected With Uncollectible'!DN64-'Module C Initial'!DN64),'Corrected With Uncollectible'!DN64-'Module C Initial'!DN64)</f>
        <v>40.959999999999809</v>
      </c>
      <c r="W64" s="32">
        <f ca="1">IFERROR(IF(AND($A64=VLOOKUP($A64&amp;"."&amp;$C64,UncollectibleLookup,2,FALSE),$C64=VLOOKUP($A64&amp;"."&amp;$C64,UncollectibleLookup,4,FALSE)),0,'Corrected With Uncollectible'!DO64-'Module C Initial'!DO64),'Corrected With Uncollectible'!DO64-'Module C Initial'!DO64)</f>
        <v>94.330000000000382</v>
      </c>
      <c r="X64" s="32">
        <f ca="1">IFERROR(IF(AND($A64=VLOOKUP($A64&amp;"."&amp;$C64,UncollectibleLookup,2,FALSE),$C64=VLOOKUP($A64&amp;"."&amp;$C64,UncollectibleLookup,4,FALSE)),0,'Corrected With Uncollectible'!DP64-'Module C Initial'!DP64),'Corrected With Uncollectible'!DP64-'Module C Initial'!DP64)</f>
        <v>35.899999999999977</v>
      </c>
      <c r="Y64" s="32">
        <f ca="1">IFERROR(IF(AND($A64=VLOOKUP($A64&amp;"."&amp;$C64,UncollectibleLookup,2,FALSE),$C64=VLOOKUP($A64&amp;"."&amp;$C64,UncollectibleLookup,4,FALSE)),0,'Corrected With Uncollectible'!DQ64-'Module C Initial'!DQ64),'Corrected With Uncollectible'!DQ64-'Module C Initial'!DQ64)</f>
        <v>37.889999999999986</v>
      </c>
      <c r="Z64" s="32">
        <f ca="1">IFERROR(IF(AND($A64=VLOOKUP($A64&amp;"."&amp;$C64,UncollectibleLookup,2,FALSE),$C64=VLOOKUP($A64&amp;"."&amp;$C64,UncollectibleLookup,4,FALSE)),0,'Corrected With Uncollectible'!DR64-'Module C Initial'!DR64),'Corrected With Uncollectible'!DR64-'Module C Initial'!DR64)</f>
        <v>82.75</v>
      </c>
      <c r="AA64" s="32">
        <f ca="1">IFERROR(IF(AND($A64=VLOOKUP($A64&amp;"."&amp;$C64,UncollectibleLookup,2,FALSE),$C64=VLOOKUP($A64&amp;"."&amp;$C64,UncollectibleLookup,4,FALSE)),0,'Corrected With Uncollectible'!DS64-'Module C Initial'!DS64),'Corrected With Uncollectible'!DS64-'Module C Initial'!DS64)</f>
        <v>62.950000000000045</v>
      </c>
      <c r="AB64" s="32">
        <f ca="1">IFERROR(IF(AND($A64=VLOOKUP($A64&amp;"."&amp;$C64,UncollectibleLookup,2,FALSE),$C64=VLOOKUP($A64&amp;"."&amp;$C64,UncollectibleLookup,4,FALSE)),0,'Corrected With Uncollectible'!DT64-'Module C Initial'!DT64),'Corrected With Uncollectible'!DT64-'Module C Initial'!DT64)</f>
        <v>80.349999999999909</v>
      </c>
      <c r="AC64" s="31">
        <f ca="1">IFERROR(IF(AND($A64=VLOOKUP($A64&amp;"."&amp;$C64,UncollectibleLookup,2,FALSE),$C64=VLOOKUP($A64&amp;"."&amp;$C64,UncollectibleLookup,4,FALSE)),0,'Corrected With Uncollectible'!DU64-'Module C Initial'!DU64),'Corrected With Uncollectible'!DU64-'Module C Initial'!DU64)</f>
        <v>776.63000000000102</v>
      </c>
      <c r="AD64" s="31">
        <f ca="1">IFERROR(IF(AND($A64=VLOOKUP($A64&amp;"."&amp;$C64,UncollectibleLookup,2,FALSE),$C64=VLOOKUP($A64&amp;"."&amp;$C64,UncollectibleLookup,4,FALSE)),0,'Corrected With Uncollectible'!DV64-'Module C Initial'!DV64),'Corrected With Uncollectible'!DV64-'Module C Initial'!DV64)</f>
        <v>422.23999999999978</v>
      </c>
      <c r="AE64" s="31">
        <f ca="1">IFERROR(IF(AND($A64=VLOOKUP($A64&amp;"."&amp;$C64,UncollectibleLookup,2,FALSE),$C64=VLOOKUP($A64&amp;"."&amp;$C64,UncollectibleLookup,4,FALSE)),0,'Corrected With Uncollectible'!DW64-'Module C Initial'!DW64),'Corrected With Uncollectible'!DW64-'Module C Initial'!DW64)</f>
        <v>706.38000000000102</v>
      </c>
      <c r="AF64" s="31">
        <f ca="1">IFERROR(IF(AND($A64=VLOOKUP($A64&amp;"."&amp;$C64,UncollectibleLookup,2,FALSE),$C64=VLOOKUP($A64&amp;"."&amp;$C64,UncollectibleLookup,4,FALSE)),0,'Corrected With Uncollectible'!DX64-'Module C Initial'!DX64),'Corrected With Uncollectible'!DX64-'Module C Initial'!DX64)</f>
        <v>383.76000000000022</v>
      </c>
      <c r="AG64" s="31">
        <f ca="1">IFERROR(IF(AND($A64=VLOOKUP($A64&amp;"."&amp;$C64,UncollectibleLookup,2,FALSE),$C64=VLOOKUP($A64&amp;"."&amp;$C64,UncollectibleLookup,4,FALSE)),0,'Corrected With Uncollectible'!DY64-'Module C Initial'!DY64),'Corrected With Uncollectible'!DY64-'Module C Initial'!DY64)</f>
        <v>275.92000000000007</v>
      </c>
      <c r="AH64" s="31">
        <f ca="1">IFERROR(IF(AND($A64=VLOOKUP($A64&amp;"."&amp;$C64,UncollectibleLookup,2,FALSE),$C64=VLOOKUP($A64&amp;"."&amp;$C64,UncollectibleLookup,4,FALSE)),0,'Corrected With Uncollectible'!DZ64-'Module C Initial'!DZ64),'Corrected With Uncollectible'!DZ64-'Module C Initial'!DZ64)</f>
        <v>332.14000000000124</v>
      </c>
      <c r="AI64" s="31">
        <f ca="1">IFERROR(IF(AND($A64=VLOOKUP($A64&amp;"."&amp;$C64,UncollectibleLookup,2,FALSE),$C64=VLOOKUP($A64&amp;"."&amp;$C64,UncollectibleLookup,4,FALSE)),0,'Corrected With Uncollectible'!EA64-'Module C Initial'!EA64),'Corrected With Uncollectible'!EA64-'Module C Initial'!EA64)</f>
        <v>755.63999999999942</v>
      </c>
      <c r="AJ64" s="31">
        <f ca="1">IFERROR(IF(AND($A64=VLOOKUP($A64&amp;"."&amp;$C64,UncollectibleLookup,2,FALSE),$C64=VLOOKUP($A64&amp;"."&amp;$C64,UncollectibleLookup,4,FALSE)),0,'Corrected With Uncollectible'!EB64-'Module C Initial'!EB64),'Corrected With Uncollectible'!EB64-'Module C Initial'!EB64)</f>
        <v>283.76000000000022</v>
      </c>
      <c r="AK64" s="31">
        <f ca="1">IFERROR(IF(AND($A64=VLOOKUP($A64&amp;"."&amp;$C64,UncollectibleLookup,2,FALSE),$C64=VLOOKUP($A64&amp;"."&amp;$C64,UncollectibleLookup,4,FALSE)),0,'Corrected With Uncollectible'!EC64-'Module C Initial'!EC64),'Corrected With Uncollectible'!EC64-'Module C Initial'!EC64)</f>
        <v>295.46000000000004</v>
      </c>
      <c r="AL64" s="31">
        <f ca="1">IFERROR(IF(AND($A64=VLOOKUP($A64&amp;"."&amp;$C64,UncollectibleLookup,2,FALSE),$C64=VLOOKUP($A64&amp;"."&amp;$C64,UncollectibleLookup,4,FALSE)),0,'Corrected With Uncollectible'!ED64-'Module C Initial'!ED64),'Corrected With Uncollectible'!ED64-'Module C Initial'!ED64)</f>
        <v>636.82999999999811</v>
      </c>
      <c r="AM64" s="31">
        <f ca="1">IFERROR(IF(AND($A64=VLOOKUP($A64&amp;"."&amp;$C64,UncollectibleLookup,2,FALSE),$C64=VLOOKUP($A64&amp;"."&amp;$C64,UncollectibleLookup,4,FALSE)),0,'Corrected With Uncollectible'!EE64-'Module C Initial'!EE64),'Corrected With Uncollectible'!EE64-'Module C Initial'!EE64)</f>
        <v>477.72999999999956</v>
      </c>
      <c r="AN64" s="31">
        <f ca="1">IFERROR(IF(AND($A64=VLOOKUP($A64&amp;"."&amp;$C64,UncollectibleLookup,2,FALSE),$C64=VLOOKUP($A64&amp;"."&amp;$C64,UncollectibleLookup,4,FALSE)),0,'Corrected With Uncollectible'!EF64-'Module C Initial'!EF64),'Corrected With Uncollectible'!EF64-'Module C Initial'!EF64)</f>
        <v>601.47999999999956</v>
      </c>
      <c r="AO64" s="32">
        <f t="shared" ca="1" si="16"/>
        <v>2671.8900000000031</v>
      </c>
      <c r="AP64" s="32">
        <f t="shared" ca="1" si="16"/>
        <v>1465.0200000000009</v>
      </c>
      <c r="AQ64" s="32">
        <f t="shared" ca="1" si="16"/>
        <v>2469.9700000000016</v>
      </c>
      <c r="AR64" s="32">
        <f t="shared" ca="1" si="13"/>
        <v>1353.6099999999983</v>
      </c>
      <c r="AS64" s="32">
        <f t="shared" ca="1" si="13"/>
        <v>981.61999999999659</v>
      </c>
      <c r="AT64" s="32">
        <f t="shared" ca="1" si="13"/>
        <v>1192.3200000000022</v>
      </c>
      <c r="AU64" s="32">
        <f t="shared" ca="1" si="13"/>
        <v>2736.6799999999989</v>
      </c>
      <c r="AV64" s="32">
        <f t="shared" ca="1" si="13"/>
        <v>1037.6899999999991</v>
      </c>
      <c r="AW64" s="32">
        <f t="shared" ca="1" si="13"/>
        <v>1091.1600000000012</v>
      </c>
      <c r="AX64" s="32">
        <f t="shared" ca="1" si="13"/>
        <v>2374.7199999999975</v>
      </c>
      <c r="AY64" s="32">
        <f t="shared" ca="1" si="13"/>
        <v>1799.6900000000016</v>
      </c>
      <c r="AZ64" s="32">
        <f t="shared" ca="1" si="13"/>
        <v>2288.740000000003</v>
      </c>
      <c r="BA64" s="55">
        <f t="shared" ca="1" si="17"/>
        <v>21.14</v>
      </c>
      <c r="BB64" s="55">
        <f t="shared" ca="1" si="17"/>
        <v>11.63</v>
      </c>
      <c r="BC64" s="55">
        <f t="shared" ca="1" si="17"/>
        <v>19.670000000000002</v>
      </c>
      <c r="BD64" s="55">
        <f t="shared" ca="1" si="14"/>
        <v>10.82</v>
      </c>
      <c r="BE64" s="55">
        <f t="shared" ca="1" si="14"/>
        <v>7.87</v>
      </c>
      <c r="BF64" s="55">
        <f t="shared" ca="1" si="14"/>
        <v>9.59</v>
      </c>
      <c r="BG64" s="55">
        <f t="shared" ca="1" si="14"/>
        <v>22.1</v>
      </c>
      <c r="BH64" s="55">
        <f t="shared" ca="1" si="14"/>
        <v>8.41</v>
      </c>
      <c r="BI64" s="55">
        <f t="shared" ca="1" si="14"/>
        <v>8.8800000000000008</v>
      </c>
      <c r="BJ64" s="55">
        <f t="shared" ca="1" si="14"/>
        <v>19.39</v>
      </c>
      <c r="BK64" s="55">
        <f t="shared" ca="1" si="14"/>
        <v>14.75</v>
      </c>
      <c r="BL64" s="55">
        <f t="shared" ca="1" si="14"/>
        <v>18.82</v>
      </c>
      <c r="BM64" s="32">
        <f t="shared" ca="1" si="18"/>
        <v>2693.0300000000029</v>
      </c>
      <c r="BN64" s="32">
        <f t="shared" ca="1" si="18"/>
        <v>1476.650000000001</v>
      </c>
      <c r="BO64" s="32">
        <f t="shared" ca="1" si="18"/>
        <v>2489.6400000000017</v>
      </c>
      <c r="BP64" s="32">
        <f t="shared" ca="1" si="15"/>
        <v>1364.4299999999982</v>
      </c>
      <c r="BQ64" s="32">
        <f t="shared" ca="1" si="15"/>
        <v>989.4899999999966</v>
      </c>
      <c r="BR64" s="32">
        <f t="shared" ca="1" si="15"/>
        <v>1201.9100000000021</v>
      </c>
      <c r="BS64" s="32">
        <f t="shared" ca="1" si="15"/>
        <v>2758.7799999999988</v>
      </c>
      <c r="BT64" s="32">
        <f t="shared" ca="1" si="15"/>
        <v>1046.0999999999992</v>
      </c>
      <c r="BU64" s="32">
        <f t="shared" ca="1" si="15"/>
        <v>1100.0400000000013</v>
      </c>
      <c r="BV64" s="32">
        <f t="shared" ca="1" si="15"/>
        <v>2394.1099999999974</v>
      </c>
      <c r="BW64" s="32">
        <f t="shared" ca="1" si="15"/>
        <v>1814.4400000000016</v>
      </c>
      <c r="BX64" s="32">
        <f t="shared" ca="1" si="15"/>
        <v>2307.5600000000031</v>
      </c>
    </row>
    <row r="65" spans="1:76">
      <c r="A65" t="s">
        <v>540</v>
      </c>
      <c r="B65" s="1" t="s">
        <v>92</v>
      </c>
      <c r="C65" t="str">
        <f t="shared" ca="1" si="2"/>
        <v>HRM</v>
      </c>
      <c r="D65" t="str">
        <f t="shared" ca="1" si="3"/>
        <v>H. R. Milner</v>
      </c>
      <c r="E65" s="31">
        <f ca="1">IFERROR(IF(AND($A65=VLOOKUP($A65&amp;"."&amp;$C65,UncollectibleLookup,2,FALSE),$C65=VLOOKUP($A65&amp;"."&amp;$C65,UncollectibleLookup,4,FALSE)),0,'Corrected With Uncollectible'!CW65-'Module C Initial'!CW65),'Corrected With Uncollectible'!CW65-'Module C Initial'!CW65)</f>
        <v>2353.5300000000279</v>
      </c>
      <c r="F65" s="31">
        <f ca="1">IFERROR(IF(AND($A65=VLOOKUP($A65&amp;"."&amp;$C65,UncollectibleLookup,2,FALSE),$C65=VLOOKUP($A65&amp;"."&amp;$C65,UncollectibleLookup,4,FALSE)),0,'Corrected With Uncollectible'!CX65-'Module C Initial'!CX65),'Corrected With Uncollectible'!CX65-'Module C Initial'!CX65)</f>
        <v>2032.8299999999872</v>
      </c>
      <c r="G65" s="31">
        <f ca="1">IFERROR(IF(AND($A65=VLOOKUP($A65&amp;"."&amp;$C65,UncollectibleLookup,2,FALSE),$C65=VLOOKUP($A65&amp;"."&amp;$C65,UncollectibleLookup,4,FALSE)),0,'Corrected With Uncollectible'!CY65-'Module C Initial'!CY65),'Corrected With Uncollectible'!CY65-'Module C Initial'!CY65)</f>
        <v>301.70000000000437</v>
      </c>
      <c r="H65" s="31">
        <f ca="1">IFERROR(IF(AND($A65=VLOOKUP($A65&amp;"."&amp;$C65,UncollectibleLookup,2,FALSE),$C65=VLOOKUP($A65&amp;"."&amp;$C65,UncollectibleLookup,4,FALSE)),0,'Corrected With Uncollectible'!CZ65-'Module C Initial'!CZ65),'Corrected With Uncollectible'!CZ65-'Module C Initial'!CZ65)</f>
        <v>0</v>
      </c>
      <c r="I65" s="31">
        <f ca="1">IFERROR(IF(AND($A65=VLOOKUP($A65&amp;"."&amp;$C65,UncollectibleLookup,2,FALSE),$C65=VLOOKUP($A65&amp;"."&amp;$C65,UncollectibleLookup,4,FALSE)),0,'Corrected With Uncollectible'!DA65-'Module C Initial'!DA65),'Corrected With Uncollectible'!DA65-'Module C Initial'!DA65)</f>
        <v>0</v>
      </c>
      <c r="J65" s="31">
        <f ca="1">IFERROR(IF(AND($A65=VLOOKUP($A65&amp;"."&amp;$C65,UncollectibleLookup,2,FALSE),$C65=VLOOKUP($A65&amp;"."&amp;$C65,UncollectibleLookup,4,FALSE)),0,'Corrected With Uncollectible'!DB65-'Module C Initial'!DB65),'Corrected With Uncollectible'!DB65-'Module C Initial'!DB65)</f>
        <v>0</v>
      </c>
      <c r="K65" s="31">
        <f ca="1">IFERROR(IF(AND($A65=VLOOKUP($A65&amp;"."&amp;$C65,UncollectibleLookup,2,FALSE),$C65=VLOOKUP($A65&amp;"."&amp;$C65,UncollectibleLookup,4,FALSE)),0,'Corrected With Uncollectible'!DC65-'Module C Initial'!DC65),'Corrected With Uncollectible'!DC65-'Module C Initial'!DC65)</f>
        <v>0</v>
      </c>
      <c r="L65" s="31">
        <f ca="1">IFERROR(IF(AND($A65=VLOOKUP($A65&amp;"."&amp;$C65,UncollectibleLookup,2,FALSE),$C65=VLOOKUP($A65&amp;"."&amp;$C65,UncollectibleLookup,4,FALSE)),0,'Corrected With Uncollectible'!DD65-'Module C Initial'!DD65),'Corrected With Uncollectible'!DD65-'Module C Initial'!DD65)</f>
        <v>0</v>
      </c>
      <c r="M65" s="31">
        <f ca="1">IFERROR(IF(AND($A65=VLOOKUP($A65&amp;"."&amp;$C65,UncollectibleLookup,2,FALSE),$C65=VLOOKUP($A65&amp;"."&amp;$C65,UncollectibleLookup,4,FALSE)),0,'Corrected With Uncollectible'!DE65-'Module C Initial'!DE65),'Corrected With Uncollectible'!DE65-'Module C Initial'!DE65)</f>
        <v>0</v>
      </c>
      <c r="N65" s="31">
        <f ca="1">IFERROR(IF(AND($A65=VLOOKUP($A65&amp;"."&amp;$C65,UncollectibleLookup,2,FALSE),$C65=VLOOKUP($A65&amp;"."&amp;$C65,UncollectibleLookup,4,FALSE)),0,'Corrected With Uncollectible'!DF65-'Module C Initial'!DF65),'Corrected With Uncollectible'!DF65-'Module C Initial'!DF65)</f>
        <v>0</v>
      </c>
      <c r="O65" s="31">
        <f ca="1">IFERROR(IF(AND($A65=VLOOKUP($A65&amp;"."&amp;$C65,UncollectibleLookup,2,FALSE),$C65=VLOOKUP($A65&amp;"."&amp;$C65,UncollectibleLookup,4,FALSE)),0,'Corrected With Uncollectible'!DG65-'Module C Initial'!DG65),'Corrected With Uncollectible'!DG65-'Module C Initial'!DG65)</f>
        <v>0</v>
      </c>
      <c r="P65" s="31">
        <f ca="1">IFERROR(IF(AND($A65=VLOOKUP($A65&amp;"."&amp;$C65,UncollectibleLookup,2,FALSE),$C65=VLOOKUP($A65&amp;"."&amp;$C65,UncollectibleLookup,4,FALSE)),0,'Corrected With Uncollectible'!DH65-'Module C Initial'!DH65),'Corrected With Uncollectible'!DH65-'Module C Initial'!DH65)</f>
        <v>0</v>
      </c>
      <c r="Q65" s="32">
        <f ca="1">IFERROR(IF(AND($A65=VLOOKUP($A65&amp;"."&amp;$C65,UncollectibleLookup,2,FALSE),$C65=VLOOKUP($A65&amp;"."&amp;$C65,UncollectibleLookup,4,FALSE)),0,'Corrected With Uncollectible'!DI65-'Module C Initial'!DI65),'Corrected With Uncollectible'!DI65-'Module C Initial'!DI65)</f>
        <v>117.68000000000029</v>
      </c>
      <c r="R65" s="32">
        <f ca="1">IFERROR(IF(AND($A65=VLOOKUP($A65&amp;"."&amp;$C65,UncollectibleLookup,2,FALSE),$C65=VLOOKUP($A65&amp;"."&amp;$C65,UncollectibleLookup,4,FALSE)),0,'Corrected With Uncollectible'!DJ65-'Module C Initial'!DJ65),'Corrected With Uncollectible'!DJ65-'Module C Initial'!DJ65)</f>
        <v>101.64999999999964</v>
      </c>
      <c r="S65" s="32">
        <f ca="1">IFERROR(IF(AND($A65=VLOOKUP($A65&amp;"."&amp;$C65,UncollectibleLookup,2,FALSE),$C65=VLOOKUP($A65&amp;"."&amp;$C65,UncollectibleLookup,4,FALSE)),0,'Corrected With Uncollectible'!DK65-'Module C Initial'!DK65),'Corrected With Uncollectible'!DK65-'Module C Initial'!DK65)</f>
        <v>15.080000000000155</v>
      </c>
      <c r="T65" s="32">
        <f ca="1">IFERROR(IF(AND($A65=VLOOKUP($A65&amp;"."&amp;$C65,UncollectibleLookup,2,FALSE),$C65=VLOOKUP($A65&amp;"."&amp;$C65,UncollectibleLookup,4,FALSE)),0,'Corrected With Uncollectible'!DL65-'Module C Initial'!DL65),'Corrected With Uncollectible'!DL65-'Module C Initial'!DL65)</f>
        <v>0</v>
      </c>
      <c r="U65" s="32">
        <f ca="1">IFERROR(IF(AND($A65=VLOOKUP($A65&amp;"."&amp;$C65,UncollectibleLookup,2,FALSE),$C65=VLOOKUP($A65&amp;"."&amp;$C65,UncollectibleLookup,4,FALSE)),0,'Corrected With Uncollectible'!DM65-'Module C Initial'!DM65),'Corrected With Uncollectible'!DM65-'Module C Initial'!DM65)</f>
        <v>0</v>
      </c>
      <c r="V65" s="32">
        <f ca="1">IFERROR(IF(AND($A65=VLOOKUP($A65&amp;"."&amp;$C65,UncollectibleLookup,2,FALSE),$C65=VLOOKUP($A65&amp;"."&amp;$C65,UncollectibleLookup,4,FALSE)),0,'Corrected With Uncollectible'!DN65-'Module C Initial'!DN65),'Corrected With Uncollectible'!DN65-'Module C Initial'!DN65)</f>
        <v>0</v>
      </c>
      <c r="W65" s="32">
        <f ca="1">IFERROR(IF(AND($A65=VLOOKUP($A65&amp;"."&amp;$C65,UncollectibleLookup,2,FALSE),$C65=VLOOKUP($A65&amp;"."&amp;$C65,UncollectibleLookup,4,FALSE)),0,'Corrected With Uncollectible'!DO65-'Module C Initial'!DO65),'Corrected With Uncollectible'!DO65-'Module C Initial'!DO65)</f>
        <v>0</v>
      </c>
      <c r="X65" s="32">
        <f ca="1">IFERROR(IF(AND($A65=VLOOKUP($A65&amp;"."&amp;$C65,UncollectibleLookup,2,FALSE),$C65=VLOOKUP($A65&amp;"."&amp;$C65,UncollectibleLookup,4,FALSE)),0,'Corrected With Uncollectible'!DP65-'Module C Initial'!DP65),'Corrected With Uncollectible'!DP65-'Module C Initial'!DP65)</f>
        <v>0</v>
      </c>
      <c r="Y65" s="32">
        <f ca="1">IFERROR(IF(AND($A65=VLOOKUP($A65&amp;"."&amp;$C65,UncollectibleLookup,2,FALSE),$C65=VLOOKUP($A65&amp;"."&amp;$C65,UncollectibleLookup,4,FALSE)),0,'Corrected With Uncollectible'!DQ65-'Module C Initial'!DQ65),'Corrected With Uncollectible'!DQ65-'Module C Initial'!DQ65)</f>
        <v>0</v>
      </c>
      <c r="Z65" s="32">
        <f ca="1">IFERROR(IF(AND($A65=VLOOKUP($A65&amp;"."&amp;$C65,UncollectibleLookup,2,FALSE),$C65=VLOOKUP($A65&amp;"."&amp;$C65,UncollectibleLookup,4,FALSE)),0,'Corrected With Uncollectible'!DR65-'Module C Initial'!DR65),'Corrected With Uncollectible'!DR65-'Module C Initial'!DR65)</f>
        <v>0</v>
      </c>
      <c r="AA65" s="32">
        <f ca="1">IFERROR(IF(AND($A65=VLOOKUP($A65&amp;"."&amp;$C65,UncollectibleLookup,2,FALSE),$C65=VLOOKUP($A65&amp;"."&amp;$C65,UncollectibleLookup,4,FALSE)),0,'Corrected With Uncollectible'!DS65-'Module C Initial'!DS65),'Corrected With Uncollectible'!DS65-'Module C Initial'!DS65)</f>
        <v>0</v>
      </c>
      <c r="AB65" s="32">
        <f ca="1">IFERROR(IF(AND($A65=VLOOKUP($A65&amp;"."&amp;$C65,UncollectibleLookup,2,FALSE),$C65=VLOOKUP($A65&amp;"."&amp;$C65,UncollectibleLookup,4,FALSE)),0,'Corrected With Uncollectible'!DT65-'Module C Initial'!DT65),'Corrected With Uncollectible'!DT65-'Module C Initial'!DT65)</f>
        <v>0</v>
      </c>
      <c r="AC65" s="31">
        <f ca="1">IFERROR(IF(AND($A65=VLOOKUP($A65&amp;"."&amp;$C65,UncollectibleLookup,2,FALSE),$C65=VLOOKUP($A65&amp;"."&amp;$C65,UncollectibleLookup,4,FALSE)),0,'Corrected With Uncollectible'!DU65-'Module C Initial'!DU65),'Corrected With Uncollectible'!DU65-'Module C Initial'!DU65)</f>
        <v>1012.6299999999901</v>
      </c>
      <c r="AD65" s="31">
        <f ca="1">IFERROR(IF(AND($A65=VLOOKUP($A65&amp;"."&amp;$C65,UncollectibleLookup,2,FALSE),$C65=VLOOKUP($A65&amp;"."&amp;$C65,UncollectibleLookup,4,FALSE)),0,'Corrected With Uncollectible'!DV65-'Module C Initial'!DV65),'Corrected With Uncollectible'!DV65-'Module C Initial'!DV65)</f>
        <v>864.27999999999884</v>
      </c>
      <c r="AE65" s="31">
        <f ca="1">IFERROR(IF(AND($A65=VLOOKUP($A65&amp;"."&amp;$C65,UncollectibleLookup,2,FALSE),$C65=VLOOKUP($A65&amp;"."&amp;$C65,UncollectibleLookup,4,FALSE)),0,'Corrected With Uncollectible'!DW65-'Module C Initial'!DW65),'Corrected With Uncollectible'!DW65-'Module C Initial'!DW65)</f>
        <v>126.88000000000102</v>
      </c>
      <c r="AF65" s="31">
        <f ca="1">IFERROR(IF(AND($A65=VLOOKUP($A65&amp;"."&amp;$C65,UncollectibleLookup,2,FALSE),$C65=VLOOKUP($A65&amp;"."&amp;$C65,UncollectibleLookup,4,FALSE)),0,'Corrected With Uncollectible'!DX65-'Module C Initial'!DX65),'Corrected With Uncollectible'!DX65-'Module C Initial'!DX65)</f>
        <v>0</v>
      </c>
      <c r="AG65" s="31">
        <f ca="1">IFERROR(IF(AND($A65=VLOOKUP($A65&amp;"."&amp;$C65,UncollectibleLookup,2,FALSE),$C65=VLOOKUP($A65&amp;"."&amp;$C65,UncollectibleLookup,4,FALSE)),0,'Corrected With Uncollectible'!DY65-'Module C Initial'!DY65),'Corrected With Uncollectible'!DY65-'Module C Initial'!DY65)</f>
        <v>0</v>
      </c>
      <c r="AH65" s="31">
        <f ca="1">IFERROR(IF(AND($A65=VLOOKUP($A65&amp;"."&amp;$C65,UncollectibleLookup,2,FALSE),$C65=VLOOKUP($A65&amp;"."&amp;$C65,UncollectibleLookup,4,FALSE)),0,'Corrected With Uncollectible'!DZ65-'Module C Initial'!DZ65),'Corrected With Uncollectible'!DZ65-'Module C Initial'!DZ65)</f>
        <v>0</v>
      </c>
      <c r="AI65" s="31">
        <f ca="1">IFERROR(IF(AND($A65=VLOOKUP($A65&amp;"."&amp;$C65,UncollectibleLookup,2,FALSE),$C65=VLOOKUP($A65&amp;"."&amp;$C65,UncollectibleLookup,4,FALSE)),0,'Corrected With Uncollectible'!EA65-'Module C Initial'!EA65),'Corrected With Uncollectible'!EA65-'Module C Initial'!EA65)</f>
        <v>0</v>
      </c>
      <c r="AJ65" s="31">
        <f ca="1">IFERROR(IF(AND($A65=VLOOKUP($A65&amp;"."&amp;$C65,UncollectibleLookup,2,FALSE),$C65=VLOOKUP($A65&amp;"."&amp;$C65,UncollectibleLookup,4,FALSE)),0,'Corrected With Uncollectible'!EB65-'Module C Initial'!EB65),'Corrected With Uncollectible'!EB65-'Module C Initial'!EB65)</f>
        <v>0</v>
      </c>
      <c r="AK65" s="31">
        <f ca="1">IFERROR(IF(AND($A65=VLOOKUP($A65&amp;"."&amp;$C65,UncollectibleLookup,2,FALSE),$C65=VLOOKUP($A65&amp;"."&amp;$C65,UncollectibleLookup,4,FALSE)),0,'Corrected With Uncollectible'!EC65-'Module C Initial'!EC65),'Corrected With Uncollectible'!EC65-'Module C Initial'!EC65)</f>
        <v>0</v>
      </c>
      <c r="AL65" s="31">
        <f ca="1">IFERROR(IF(AND($A65=VLOOKUP($A65&amp;"."&amp;$C65,UncollectibleLookup,2,FALSE),$C65=VLOOKUP($A65&amp;"."&amp;$C65,UncollectibleLookup,4,FALSE)),0,'Corrected With Uncollectible'!ED65-'Module C Initial'!ED65),'Corrected With Uncollectible'!ED65-'Module C Initial'!ED65)</f>
        <v>0</v>
      </c>
      <c r="AM65" s="31">
        <f ca="1">IFERROR(IF(AND($A65=VLOOKUP($A65&amp;"."&amp;$C65,UncollectibleLookup,2,FALSE),$C65=VLOOKUP($A65&amp;"."&amp;$C65,UncollectibleLookup,4,FALSE)),0,'Corrected With Uncollectible'!EE65-'Module C Initial'!EE65),'Corrected With Uncollectible'!EE65-'Module C Initial'!EE65)</f>
        <v>0</v>
      </c>
      <c r="AN65" s="31">
        <f ca="1">IFERROR(IF(AND($A65=VLOOKUP($A65&amp;"."&amp;$C65,UncollectibleLookup,2,FALSE),$C65=VLOOKUP($A65&amp;"."&amp;$C65,UncollectibleLookup,4,FALSE)),0,'Corrected With Uncollectible'!EF65-'Module C Initial'!EF65),'Corrected With Uncollectible'!EF65-'Module C Initial'!EF65)</f>
        <v>0</v>
      </c>
      <c r="AO65" s="32">
        <f t="shared" ca="1" si="16"/>
        <v>3483.8400000000183</v>
      </c>
      <c r="AP65" s="32">
        <f t="shared" ca="1" si="16"/>
        <v>2998.7599999999857</v>
      </c>
      <c r="AQ65" s="32">
        <f t="shared" ca="1" si="16"/>
        <v>443.66000000000554</v>
      </c>
      <c r="AR65" s="32">
        <f t="shared" ca="1" si="13"/>
        <v>0</v>
      </c>
      <c r="AS65" s="32">
        <f t="shared" ca="1" si="13"/>
        <v>0</v>
      </c>
      <c r="AT65" s="32">
        <f t="shared" ca="1" si="13"/>
        <v>0</v>
      </c>
      <c r="AU65" s="32">
        <f t="shared" ca="1" si="13"/>
        <v>0</v>
      </c>
      <c r="AV65" s="32">
        <f t="shared" ca="1" si="13"/>
        <v>0</v>
      </c>
      <c r="AW65" s="32">
        <f t="shared" ca="1" si="13"/>
        <v>0</v>
      </c>
      <c r="AX65" s="32">
        <f t="shared" ca="1" si="13"/>
        <v>0</v>
      </c>
      <c r="AY65" s="32">
        <f t="shared" ca="1" si="13"/>
        <v>0</v>
      </c>
      <c r="AZ65" s="32">
        <f t="shared" ca="1" si="13"/>
        <v>0</v>
      </c>
      <c r="BA65" s="55">
        <f t="shared" ca="1" si="17"/>
        <v>27.57</v>
      </c>
      <c r="BB65" s="55">
        <f t="shared" ca="1" si="17"/>
        <v>23.81</v>
      </c>
      <c r="BC65" s="55">
        <f t="shared" ca="1" si="17"/>
        <v>3.53</v>
      </c>
      <c r="BD65" s="55">
        <f t="shared" ca="1" si="14"/>
        <v>0</v>
      </c>
      <c r="BE65" s="55">
        <f t="shared" ca="1" si="14"/>
        <v>0</v>
      </c>
      <c r="BF65" s="55">
        <f t="shared" ca="1" si="14"/>
        <v>0</v>
      </c>
      <c r="BG65" s="55">
        <f t="shared" ca="1" si="14"/>
        <v>0</v>
      </c>
      <c r="BH65" s="55">
        <f t="shared" ca="1" si="14"/>
        <v>0</v>
      </c>
      <c r="BI65" s="55">
        <f t="shared" ca="1" si="14"/>
        <v>0</v>
      </c>
      <c r="BJ65" s="55">
        <f t="shared" ca="1" si="14"/>
        <v>0</v>
      </c>
      <c r="BK65" s="55">
        <f t="shared" ca="1" si="14"/>
        <v>0</v>
      </c>
      <c r="BL65" s="55">
        <f t="shared" ca="1" si="14"/>
        <v>0</v>
      </c>
      <c r="BM65" s="32">
        <f t="shared" ca="1" si="18"/>
        <v>3511.4100000000185</v>
      </c>
      <c r="BN65" s="32">
        <f t="shared" ca="1" si="18"/>
        <v>3022.5699999999856</v>
      </c>
      <c r="BO65" s="32">
        <f t="shared" ca="1" si="18"/>
        <v>447.19000000000551</v>
      </c>
      <c r="BP65" s="32">
        <f t="shared" ca="1" si="15"/>
        <v>0</v>
      </c>
      <c r="BQ65" s="32">
        <f t="shared" ca="1" si="15"/>
        <v>0</v>
      </c>
      <c r="BR65" s="32">
        <f t="shared" ca="1" si="15"/>
        <v>0</v>
      </c>
      <c r="BS65" s="32">
        <f t="shared" ca="1" si="15"/>
        <v>0</v>
      </c>
      <c r="BT65" s="32">
        <f t="shared" ca="1" si="15"/>
        <v>0</v>
      </c>
      <c r="BU65" s="32">
        <f t="shared" ca="1" si="15"/>
        <v>0</v>
      </c>
      <c r="BV65" s="32">
        <f t="shared" ca="1" si="15"/>
        <v>0</v>
      </c>
      <c r="BW65" s="32">
        <f t="shared" ca="1" si="15"/>
        <v>0</v>
      </c>
      <c r="BX65" s="32">
        <f t="shared" ca="1" si="15"/>
        <v>0</v>
      </c>
    </row>
    <row r="66" spans="1:76">
      <c r="A66" t="s">
        <v>434</v>
      </c>
      <c r="B66" s="1" t="s">
        <v>92</v>
      </c>
      <c r="C66" t="str">
        <f t="shared" ca="1" si="2"/>
        <v>HRM</v>
      </c>
      <c r="D66" t="str">
        <f t="shared" ca="1" si="3"/>
        <v>H. R. Milner</v>
      </c>
      <c r="E66" s="31">
        <f ca="1">IFERROR(IF(AND($A66=VLOOKUP($A66&amp;"."&amp;$C66,UncollectibleLookup,2,FALSE),$C66=VLOOKUP($A66&amp;"."&amp;$C66,UncollectibleLookup,4,FALSE)),0,'Corrected With Uncollectible'!CW66-'Module C Initial'!CW66),'Corrected With Uncollectible'!CW66-'Module C Initial'!CW66)</f>
        <v>0</v>
      </c>
      <c r="F66" s="31">
        <f ca="1">IFERROR(IF(AND($A66=VLOOKUP($A66&amp;"."&amp;$C66,UncollectibleLookup,2,FALSE),$C66=VLOOKUP($A66&amp;"."&amp;$C66,UncollectibleLookup,4,FALSE)),0,'Corrected With Uncollectible'!CX66-'Module C Initial'!CX66),'Corrected With Uncollectible'!CX66-'Module C Initial'!CX66)</f>
        <v>0</v>
      </c>
      <c r="G66" s="31">
        <f ca="1">IFERROR(IF(AND($A66=VLOOKUP($A66&amp;"."&amp;$C66,UncollectibleLookup,2,FALSE),$C66=VLOOKUP($A66&amp;"."&amp;$C66,UncollectibleLookup,4,FALSE)),0,'Corrected With Uncollectible'!CY66-'Module C Initial'!CY66),'Corrected With Uncollectible'!CY66-'Module C Initial'!CY66)</f>
        <v>0</v>
      </c>
      <c r="H66" s="31">
        <f ca="1">IFERROR(IF(AND($A66=VLOOKUP($A66&amp;"."&amp;$C66,UncollectibleLookup,2,FALSE),$C66=VLOOKUP($A66&amp;"."&amp;$C66,UncollectibleLookup,4,FALSE)),0,'Corrected With Uncollectible'!CZ66-'Module C Initial'!CZ66),'Corrected With Uncollectible'!CZ66-'Module C Initial'!CZ66)</f>
        <v>1633.1700000000128</v>
      </c>
      <c r="I66" s="31">
        <f ca="1">IFERROR(IF(AND($A66=VLOOKUP($A66&amp;"."&amp;$C66,UncollectibleLookup,2,FALSE),$C66=VLOOKUP($A66&amp;"."&amp;$C66,UncollectibleLookup,4,FALSE)),0,'Corrected With Uncollectible'!DA66-'Module C Initial'!DA66),'Corrected With Uncollectible'!DA66-'Module C Initial'!DA66)</f>
        <v>1471.0200000000186</v>
      </c>
      <c r="J66" s="31">
        <f ca="1">IFERROR(IF(AND($A66=VLOOKUP($A66&amp;"."&amp;$C66,UncollectibleLookup,2,FALSE),$C66=VLOOKUP($A66&amp;"."&amp;$C66,UncollectibleLookup,4,FALSE)),0,'Corrected With Uncollectible'!DB66-'Module C Initial'!DB66),'Corrected With Uncollectible'!DB66-'Module C Initial'!DB66)</f>
        <v>1604.109999999986</v>
      </c>
      <c r="K66" s="31">
        <f ca="1">IFERROR(IF(AND($A66=VLOOKUP($A66&amp;"."&amp;$C66,UncollectibleLookup,2,FALSE),$C66=VLOOKUP($A66&amp;"."&amp;$C66,UncollectibleLookup,4,FALSE)),0,'Corrected With Uncollectible'!DC66-'Module C Initial'!DC66),'Corrected With Uncollectible'!DC66-'Module C Initial'!DC66)</f>
        <v>6116.5099999998929</v>
      </c>
      <c r="L66" s="31">
        <f ca="1">IFERROR(IF(AND($A66=VLOOKUP($A66&amp;"."&amp;$C66,UncollectibleLookup,2,FALSE),$C66=VLOOKUP($A66&amp;"."&amp;$C66,UncollectibleLookup,4,FALSE)),0,'Corrected With Uncollectible'!DD66-'Module C Initial'!DD66),'Corrected With Uncollectible'!DD66-'Module C Initial'!DD66)</f>
        <v>2556.7600000000093</v>
      </c>
      <c r="M66" s="31">
        <f ca="1">IFERROR(IF(AND($A66=VLOOKUP($A66&amp;"."&amp;$C66,UncollectibleLookup,2,FALSE),$C66=VLOOKUP($A66&amp;"."&amp;$C66,UncollectibleLookup,4,FALSE)),0,'Corrected With Uncollectible'!DE66-'Module C Initial'!DE66),'Corrected With Uncollectible'!DE66-'Module C Initial'!DE66)</f>
        <v>1423.1299999999756</v>
      </c>
      <c r="N66" s="31">
        <f ca="1">IFERROR(IF(AND($A66=VLOOKUP($A66&amp;"."&amp;$C66,UncollectibleLookup,2,FALSE),$C66=VLOOKUP($A66&amp;"."&amp;$C66,UncollectibleLookup,4,FALSE)),0,'Corrected With Uncollectible'!DF66-'Module C Initial'!DF66),'Corrected With Uncollectible'!DF66-'Module C Initial'!DF66)</f>
        <v>2305.8400000000256</v>
      </c>
      <c r="O66" s="31">
        <f ca="1">IFERROR(IF(AND($A66=VLOOKUP($A66&amp;"."&amp;$C66,UncollectibleLookup,2,FALSE),$C66=VLOOKUP($A66&amp;"."&amp;$C66,UncollectibleLookup,4,FALSE)),0,'Corrected With Uncollectible'!DG66-'Module C Initial'!DG66),'Corrected With Uncollectible'!DG66-'Module C Initial'!DG66)</f>
        <v>1789.5999999999767</v>
      </c>
      <c r="P66" s="31">
        <f ca="1">IFERROR(IF(AND($A66=VLOOKUP($A66&amp;"."&amp;$C66,UncollectibleLookup,2,FALSE),$C66=VLOOKUP($A66&amp;"."&amp;$C66,UncollectibleLookup,4,FALSE)),0,'Corrected With Uncollectible'!DH66-'Module C Initial'!DH66),'Corrected With Uncollectible'!DH66-'Module C Initial'!DH66)</f>
        <v>2119.1300000000047</v>
      </c>
      <c r="Q66" s="32">
        <f ca="1">IFERROR(IF(AND($A66=VLOOKUP($A66&amp;"."&amp;$C66,UncollectibleLookup,2,FALSE),$C66=VLOOKUP($A66&amp;"."&amp;$C66,UncollectibleLookup,4,FALSE)),0,'Corrected With Uncollectible'!DI66-'Module C Initial'!DI66),'Corrected With Uncollectible'!DI66-'Module C Initial'!DI66)</f>
        <v>0</v>
      </c>
      <c r="R66" s="32">
        <f ca="1">IFERROR(IF(AND($A66=VLOOKUP($A66&amp;"."&amp;$C66,UncollectibleLookup,2,FALSE),$C66=VLOOKUP($A66&amp;"."&amp;$C66,UncollectibleLookup,4,FALSE)),0,'Corrected With Uncollectible'!DJ66-'Module C Initial'!DJ66),'Corrected With Uncollectible'!DJ66-'Module C Initial'!DJ66)</f>
        <v>0</v>
      </c>
      <c r="S66" s="32">
        <f ca="1">IFERROR(IF(AND($A66=VLOOKUP($A66&amp;"."&amp;$C66,UncollectibleLookup,2,FALSE),$C66=VLOOKUP($A66&amp;"."&amp;$C66,UncollectibleLookup,4,FALSE)),0,'Corrected With Uncollectible'!DK66-'Module C Initial'!DK66),'Corrected With Uncollectible'!DK66-'Module C Initial'!DK66)</f>
        <v>0</v>
      </c>
      <c r="T66" s="32">
        <f ca="1">IFERROR(IF(AND($A66=VLOOKUP($A66&amp;"."&amp;$C66,UncollectibleLookup,2,FALSE),$C66=VLOOKUP($A66&amp;"."&amp;$C66,UncollectibleLookup,4,FALSE)),0,'Corrected With Uncollectible'!DL66-'Module C Initial'!DL66),'Corrected With Uncollectible'!DL66-'Module C Initial'!DL66)</f>
        <v>81.659999999999854</v>
      </c>
      <c r="U66" s="32">
        <f ca="1">IFERROR(IF(AND($A66=VLOOKUP($A66&amp;"."&amp;$C66,UncollectibleLookup,2,FALSE),$C66=VLOOKUP($A66&amp;"."&amp;$C66,UncollectibleLookup,4,FALSE)),0,'Corrected With Uncollectible'!DM66-'Module C Initial'!DM66),'Corrected With Uncollectible'!DM66-'Module C Initial'!DM66)</f>
        <v>73.550000000000182</v>
      </c>
      <c r="V66" s="32">
        <f ca="1">IFERROR(IF(AND($A66=VLOOKUP($A66&amp;"."&amp;$C66,UncollectibleLookup,2,FALSE),$C66=VLOOKUP($A66&amp;"."&amp;$C66,UncollectibleLookup,4,FALSE)),0,'Corrected With Uncollectible'!DN66-'Module C Initial'!DN66),'Corrected With Uncollectible'!DN66-'Module C Initial'!DN66)</f>
        <v>80.199999999999818</v>
      </c>
      <c r="W66" s="32">
        <f ca="1">IFERROR(IF(AND($A66=VLOOKUP($A66&amp;"."&amp;$C66,UncollectibleLookup,2,FALSE),$C66=VLOOKUP($A66&amp;"."&amp;$C66,UncollectibleLookup,4,FALSE)),0,'Corrected With Uncollectible'!DO66-'Module C Initial'!DO66),'Corrected With Uncollectible'!DO66-'Module C Initial'!DO66)</f>
        <v>305.81999999999971</v>
      </c>
      <c r="X66" s="32">
        <f ca="1">IFERROR(IF(AND($A66=VLOOKUP($A66&amp;"."&amp;$C66,UncollectibleLookup,2,FALSE),$C66=VLOOKUP($A66&amp;"."&amp;$C66,UncollectibleLookup,4,FALSE)),0,'Corrected With Uncollectible'!DP66-'Module C Initial'!DP66),'Corrected With Uncollectible'!DP66-'Module C Initial'!DP66)</f>
        <v>127.84000000000015</v>
      </c>
      <c r="Y66" s="32">
        <f ca="1">IFERROR(IF(AND($A66=VLOOKUP($A66&amp;"."&amp;$C66,UncollectibleLookup,2,FALSE),$C66=VLOOKUP($A66&amp;"."&amp;$C66,UncollectibleLookup,4,FALSE)),0,'Corrected With Uncollectible'!DQ66-'Module C Initial'!DQ66),'Corrected With Uncollectible'!DQ66-'Module C Initial'!DQ66)</f>
        <v>71.149999999999636</v>
      </c>
      <c r="Z66" s="32">
        <f ca="1">IFERROR(IF(AND($A66=VLOOKUP($A66&amp;"."&amp;$C66,UncollectibleLookup,2,FALSE),$C66=VLOOKUP($A66&amp;"."&amp;$C66,UncollectibleLookup,4,FALSE)),0,'Corrected With Uncollectible'!DR66-'Module C Initial'!DR66),'Corrected With Uncollectible'!DR66-'Module C Initial'!DR66)</f>
        <v>115.28999999999905</v>
      </c>
      <c r="AA66" s="32">
        <f ca="1">IFERROR(IF(AND($A66=VLOOKUP($A66&amp;"."&amp;$C66,UncollectibleLookup,2,FALSE),$C66=VLOOKUP($A66&amp;"."&amp;$C66,UncollectibleLookup,4,FALSE)),0,'Corrected With Uncollectible'!DS66-'Module C Initial'!DS66),'Corrected With Uncollectible'!DS66-'Module C Initial'!DS66)</f>
        <v>89.479999999999563</v>
      </c>
      <c r="AB66" s="32">
        <f ca="1">IFERROR(IF(AND($A66=VLOOKUP($A66&amp;"."&amp;$C66,UncollectibleLookup,2,FALSE),$C66=VLOOKUP($A66&amp;"."&amp;$C66,UncollectibleLookup,4,FALSE)),0,'Corrected With Uncollectible'!DT66-'Module C Initial'!DT66),'Corrected With Uncollectible'!DT66-'Module C Initial'!DT66)</f>
        <v>105.94999999999891</v>
      </c>
      <c r="AC66" s="31">
        <f ca="1">IFERROR(IF(AND($A66=VLOOKUP($A66&amp;"."&amp;$C66,UncollectibleLookup,2,FALSE),$C66=VLOOKUP($A66&amp;"."&amp;$C66,UncollectibleLookup,4,FALSE)),0,'Corrected With Uncollectible'!DU66-'Module C Initial'!DU66),'Corrected With Uncollectible'!DU66-'Module C Initial'!DU66)</f>
        <v>0</v>
      </c>
      <c r="AD66" s="31">
        <f ca="1">IFERROR(IF(AND($A66=VLOOKUP($A66&amp;"."&amp;$C66,UncollectibleLookup,2,FALSE),$C66=VLOOKUP($A66&amp;"."&amp;$C66,UncollectibleLookup,4,FALSE)),0,'Corrected With Uncollectible'!DV66-'Module C Initial'!DV66),'Corrected With Uncollectible'!DV66-'Module C Initial'!DV66)</f>
        <v>0</v>
      </c>
      <c r="AE66" s="31">
        <f ca="1">IFERROR(IF(AND($A66=VLOOKUP($A66&amp;"."&amp;$C66,UncollectibleLookup,2,FALSE),$C66=VLOOKUP($A66&amp;"."&amp;$C66,UncollectibleLookup,4,FALSE)),0,'Corrected With Uncollectible'!DW66-'Module C Initial'!DW66),'Corrected With Uncollectible'!DW66-'Module C Initial'!DW66)</f>
        <v>0</v>
      </c>
      <c r="AF66" s="31">
        <f ca="1">IFERROR(IF(AND($A66=VLOOKUP($A66&amp;"."&amp;$C66,UncollectibleLookup,2,FALSE),$C66=VLOOKUP($A66&amp;"."&amp;$C66,UncollectibleLookup,4,FALSE)),0,'Corrected With Uncollectible'!DX66-'Module C Initial'!DX66),'Corrected With Uncollectible'!DX66-'Module C Initial'!DX66)</f>
        <v>678.5199999999968</v>
      </c>
      <c r="AG66" s="31">
        <f ca="1">IFERROR(IF(AND($A66=VLOOKUP($A66&amp;"."&amp;$C66,UncollectibleLookup,2,FALSE),$C66=VLOOKUP($A66&amp;"."&amp;$C66,UncollectibleLookup,4,FALSE)),0,'Corrected With Uncollectible'!DY66-'Module C Initial'!DY66),'Corrected With Uncollectible'!DY66-'Module C Initial'!DY66)</f>
        <v>603.90999999999622</v>
      </c>
      <c r="AH66" s="31">
        <f ca="1">IFERROR(IF(AND($A66=VLOOKUP($A66&amp;"."&amp;$C66,UncollectibleLookup,2,FALSE),$C66=VLOOKUP($A66&amp;"."&amp;$C66,UncollectibleLookup,4,FALSE)),0,'Corrected With Uncollectible'!DZ66-'Module C Initial'!DZ66),'Corrected With Uncollectible'!DZ66-'Module C Initial'!DZ66)</f>
        <v>650.37000000000262</v>
      </c>
      <c r="AI66" s="31">
        <f ca="1">IFERROR(IF(AND($A66=VLOOKUP($A66&amp;"."&amp;$C66,UncollectibleLookup,2,FALSE),$C66=VLOOKUP($A66&amp;"."&amp;$C66,UncollectibleLookup,4,FALSE)),0,'Corrected With Uncollectible'!EA66-'Module C Initial'!EA66),'Corrected With Uncollectible'!EA66-'Module C Initial'!EA66)</f>
        <v>2449.7099999999919</v>
      </c>
      <c r="AJ66" s="31">
        <f ca="1">IFERROR(IF(AND($A66=VLOOKUP($A66&amp;"."&amp;$C66,UncollectibleLookup,2,FALSE),$C66=VLOOKUP($A66&amp;"."&amp;$C66,UncollectibleLookup,4,FALSE)),0,'Corrected With Uncollectible'!EB66-'Module C Initial'!EB66),'Corrected With Uncollectible'!EB66-'Module C Initial'!EB66)</f>
        <v>1010.4300000000076</v>
      </c>
      <c r="AK66" s="31">
        <f ca="1">IFERROR(IF(AND($A66=VLOOKUP($A66&amp;"."&amp;$C66,UncollectibleLookup,2,FALSE),$C66=VLOOKUP($A66&amp;"."&amp;$C66,UncollectibleLookup,4,FALSE)),0,'Corrected With Uncollectible'!EC66-'Module C Initial'!EC66),'Corrected With Uncollectible'!EC66-'Module C Initial'!EC66)</f>
        <v>554.86999999999534</v>
      </c>
      <c r="AL66" s="31">
        <f ca="1">IFERROR(IF(AND($A66=VLOOKUP($A66&amp;"."&amp;$C66,UncollectibleLookup,2,FALSE),$C66=VLOOKUP($A66&amp;"."&amp;$C66,UncollectibleLookup,4,FALSE)),0,'Corrected With Uncollectible'!ED66-'Module C Initial'!ED66),'Corrected With Uncollectible'!ED66-'Module C Initial'!ED66)</f>
        <v>887.17999999999302</v>
      </c>
      <c r="AM66" s="31">
        <f ca="1">IFERROR(IF(AND($A66=VLOOKUP($A66&amp;"."&amp;$C66,UncollectibleLookup,2,FALSE),$C66=VLOOKUP($A66&amp;"."&amp;$C66,UncollectibleLookup,4,FALSE)),0,'Corrected With Uncollectible'!EE66-'Module C Initial'!EE66),'Corrected With Uncollectible'!EE66-'Module C Initial'!EE66)</f>
        <v>679.05999999999767</v>
      </c>
      <c r="AN66" s="31">
        <f ca="1">IFERROR(IF(AND($A66=VLOOKUP($A66&amp;"."&amp;$C66,UncollectibleLookup,2,FALSE),$C66=VLOOKUP($A66&amp;"."&amp;$C66,UncollectibleLookup,4,FALSE)),0,'Corrected With Uncollectible'!EF66-'Module C Initial'!EF66),'Corrected With Uncollectible'!EF66-'Module C Initial'!EF66)</f>
        <v>793.2100000000064</v>
      </c>
      <c r="AO66" s="32">
        <f t="shared" ca="1" si="16"/>
        <v>0</v>
      </c>
      <c r="AP66" s="32">
        <f t="shared" ca="1" si="16"/>
        <v>0</v>
      </c>
      <c r="AQ66" s="32">
        <f t="shared" ca="1" si="16"/>
        <v>0</v>
      </c>
      <c r="AR66" s="32">
        <f t="shared" ca="1" si="13"/>
        <v>2393.3500000000095</v>
      </c>
      <c r="AS66" s="32">
        <f t="shared" ca="1" si="13"/>
        <v>2148.480000000015</v>
      </c>
      <c r="AT66" s="32">
        <f t="shared" ca="1" si="13"/>
        <v>2334.6799999999885</v>
      </c>
      <c r="AU66" s="32">
        <f t="shared" ca="1" si="13"/>
        <v>8872.0399999998845</v>
      </c>
      <c r="AV66" s="32">
        <f t="shared" ca="1" si="13"/>
        <v>3695.030000000017</v>
      </c>
      <c r="AW66" s="32">
        <f t="shared" ca="1" si="13"/>
        <v>2049.1499999999705</v>
      </c>
      <c r="AX66" s="32">
        <f t="shared" ca="1" si="13"/>
        <v>3308.3100000000177</v>
      </c>
      <c r="AY66" s="32">
        <f t="shared" ca="1" si="13"/>
        <v>2558.139999999974</v>
      </c>
      <c r="AZ66" s="32">
        <f t="shared" ca="1" si="13"/>
        <v>3018.29000000001</v>
      </c>
      <c r="BA66" s="55">
        <f t="shared" ca="1" si="17"/>
        <v>0</v>
      </c>
      <c r="BB66" s="55">
        <f t="shared" ca="1" si="17"/>
        <v>0</v>
      </c>
      <c r="BC66" s="55">
        <f t="shared" ca="1" si="17"/>
        <v>0</v>
      </c>
      <c r="BD66" s="55">
        <f t="shared" ca="1" si="14"/>
        <v>19.13</v>
      </c>
      <c r="BE66" s="55">
        <f t="shared" ca="1" si="14"/>
        <v>17.23</v>
      </c>
      <c r="BF66" s="55">
        <f t="shared" ca="1" si="14"/>
        <v>18.79</v>
      </c>
      <c r="BG66" s="55">
        <f t="shared" ca="1" si="14"/>
        <v>71.64</v>
      </c>
      <c r="BH66" s="55">
        <f t="shared" ca="1" si="14"/>
        <v>29.95</v>
      </c>
      <c r="BI66" s="55">
        <f t="shared" ca="1" si="14"/>
        <v>16.670000000000002</v>
      </c>
      <c r="BJ66" s="55">
        <f t="shared" ca="1" si="14"/>
        <v>27.01</v>
      </c>
      <c r="BK66" s="55">
        <f t="shared" ca="1" si="14"/>
        <v>20.96</v>
      </c>
      <c r="BL66" s="55">
        <f t="shared" ca="1" si="14"/>
        <v>24.82</v>
      </c>
      <c r="BM66" s="32">
        <f t="shared" ca="1" si="18"/>
        <v>0</v>
      </c>
      <c r="BN66" s="32">
        <f t="shared" ca="1" si="18"/>
        <v>0</v>
      </c>
      <c r="BO66" s="32">
        <f t="shared" ca="1" si="18"/>
        <v>0</v>
      </c>
      <c r="BP66" s="32">
        <f t="shared" ca="1" si="15"/>
        <v>2412.4800000000096</v>
      </c>
      <c r="BQ66" s="32">
        <f t="shared" ca="1" si="15"/>
        <v>2165.710000000015</v>
      </c>
      <c r="BR66" s="32">
        <f t="shared" ca="1" si="15"/>
        <v>2353.4699999999884</v>
      </c>
      <c r="BS66" s="32">
        <f t="shared" ca="1" si="15"/>
        <v>8943.6799999998839</v>
      </c>
      <c r="BT66" s="32">
        <f t="shared" ca="1" si="15"/>
        <v>3724.9800000000168</v>
      </c>
      <c r="BU66" s="32">
        <f t="shared" ca="1" si="15"/>
        <v>2065.8199999999706</v>
      </c>
      <c r="BV66" s="32">
        <f t="shared" ca="1" si="15"/>
        <v>3335.3200000000179</v>
      </c>
      <c r="BW66" s="32">
        <f t="shared" ca="1" si="15"/>
        <v>2579.099999999974</v>
      </c>
      <c r="BX66" s="32">
        <f t="shared" ca="1" si="15"/>
        <v>3043.1100000000101</v>
      </c>
    </row>
    <row r="67" spans="1:76">
      <c r="A67" t="s">
        <v>423</v>
      </c>
      <c r="B67" s="1" t="s">
        <v>128</v>
      </c>
      <c r="C67" t="str">
        <f t="shared" ca="1" si="2"/>
        <v>HSH</v>
      </c>
      <c r="D67" t="str">
        <f t="shared" ca="1" si="3"/>
        <v>Horseshoe Hydro Facility</v>
      </c>
      <c r="E67" s="31">
        <f ca="1">IFERROR(IF(AND($A67=VLOOKUP($A67&amp;"."&amp;$C67,UncollectibleLookup,2,FALSE),$C67=VLOOKUP($A67&amp;"."&amp;$C67,UncollectibleLookup,4,FALSE)),0,'Corrected With Uncollectible'!CW67-'Module C Initial'!CW67),'Corrected With Uncollectible'!CW67-'Module C Initial'!CW67)</f>
        <v>164.63000000000102</v>
      </c>
      <c r="F67" s="31">
        <f ca="1">IFERROR(IF(AND($A67=VLOOKUP($A67&amp;"."&amp;$C67,UncollectibleLookup,2,FALSE),$C67=VLOOKUP($A67&amp;"."&amp;$C67,UncollectibleLookup,4,FALSE)),0,'Corrected With Uncollectible'!CX67-'Module C Initial'!CX67),'Corrected With Uncollectible'!CX67-'Module C Initial'!CX67)</f>
        <v>159.67000000000189</v>
      </c>
      <c r="G67" s="31">
        <f ca="1">IFERROR(IF(AND($A67=VLOOKUP($A67&amp;"."&amp;$C67,UncollectibleLookup,2,FALSE),$C67=VLOOKUP($A67&amp;"."&amp;$C67,UncollectibleLookup,4,FALSE)),0,'Corrected With Uncollectible'!CY67-'Module C Initial'!CY67),'Corrected With Uncollectible'!CY67-'Module C Initial'!CY67)</f>
        <v>130.6299999999992</v>
      </c>
      <c r="H67" s="31">
        <f ca="1">IFERROR(IF(AND($A67=VLOOKUP($A67&amp;"."&amp;$C67,UncollectibleLookup,2,FALSE),$C67=VLOOKUP($A67&amp;"."&amp;$C67,UncollectibleLookup,4,FALSE)),0,'Corrected With Uncollectible'!CZ67-'Module C Initial'!CZ67),'Corrected With Uncollectible'!CZ67-'Module C Initial'!CZ67)</f>
        <v>107.8799999999992</v>
      </c>
      <c r="I67" s="31">
        <f ca="1">IFERROR(IF(AND($A67=VLOOKUP($A67&amp;"."&amp;$C67,UncollectibleLookup,2,FALSE),$C67=VLOOKUP($A67&amp;"."&amp;$C67,UncollectibleLookup,4,FALSE)),0,'Corrected With Uncollectible'!DA67-'Module C Initial'!DA67),'Corrected With Uncollectible'!DA67-'Module C Initial'!DA67)</f>
        <v>196</v>
      </c>
      <c r="J67" s="31">
        <f ca="1">IFERROR(IF(AND($A67=VLOOKUP($A67&amp;"."&amp;$C67,UncollectibleLookup,2,FALSE),$C67=VLOOKUP($A67&amp;"."&amp;$C67,UncollectibleLookup,4,FALSE)),0,'Corrected With Uncollectible'!DB67-'Module C Initial'!DB67),'Corrected With Uncollectible'!DB67-'Module C Initial'!DB67)</f>
        <v>200.15000000000146</v>
      </c>
      <c r="K67" s="31">
        <f ca="1">IFERROR(IF(AND($A67=VLOOKUP($A67&amp;"."&amp;$C67,UncollectibleLookup,2,FALSE),$C67=VLOOKUP($A67&amp;"."&amp;$C67,UncollectibleLookup,4,FALSE)),0,'Corrected With Uncollectible'!DC67-'Module C Initial'!DC67),'Corrected With Uncollectible'!DC67-'Module C Initial'!DC67)</f>
        <v>663</v>
      </c>
      <c r="L67" s="31">
        <f ca="1">IFERROR(IF(AND($A67=VLOOKUP($A67&amp;"."&amp;$C67,UncollectibleLookup,2,FALSE),$C67=VLOOKUP($A67&amp;"."&amp;$C67,UncollectibleLookup,4,FALSE)),0,'Corrected With Uncollectible'!DD67-'Module C Initial'!DD67),'Corrected With Uncollectible'!DD67-'Module C Initial'!DD67)</f>
        <v>279.18000000000029</v>
      </c>
      <c r="M67" s="31">
        <f ca="1">IFERROR(IF(AND($A67=VLOOKUP($A67&amp;"."&amp;$C67,UncollectibleLookup,2,FALSE),$C67=VLOOKUP($A67&amp;"."&amp;$C67,UncollectibleLookup,4,FALSE)),0,'Corrected With Uncollectible'!DE67-'Module C Initial'!DE67),'Corrected With Uncollectible'!DE67-'Module C Initial'!DE67)</f>
        <v>144.79000000000087</v>
      </c>
      <c r="N67" s="31">
        <f ca="1">IFERROR(IF(AND($A67=VLOOKUP($A67&amp;"."&amp;$C67,UncollectibleLookup,2,FALSE),$C67=VLOOKUP($A67&amp;"."&amp;$C67,UncollectibleLookup,4,FALSE)),0,'Corrected With Uncollectible'!DF67-'Module C Initial'!DF67),'Corrected With Uncollectible'!DF67-'Module C Initial'!DF67)</f>
        <v>154.42000000000189</v>
      </c>
      <c r="O67" s="31">
        <f ca="1">IFERROR(IF(AND($A67=VLOOKUP($A67&amp;"."&amp;$C67,UncollectibleLookup,2,FALSE),$C67=VLOOKUP($A67&amp;"."&amp;$C67,UncollectibleLookup,4,FALSE)),0,'Corrected With Uncollectible'!DG67-'Module C Initial'!DG67),'Corrected With Uncollectible'!DG67-'Module C Initial'!DG67)</f>
        <v>137.2599999999984</v>
      </c>
      <c r="P67" s="31">
        <f ca="1">IFERROR(IF(AND($A67=VLOOKUP($A67&amp;"."&amp;$C67,UncollectibleLookup,2,FALSE),$C67=VLOOKUP($A67&amp;"."&amp;$C67,UncollectibleLookup,4,FALSE)),0,'Corrected With Uncollectible'!DH67-'Module C Initial'!DH67),'Corrected With Uncollectible'!DH67-'Module C Initial'!DH67)</f>
        <v>187.09999999999854</v>
      </c>
      <c r="Q67" s="32">
        <f ca="1">IFERROR(IF(AND($A67=VLOOKUP($A67&amp;"."&amp;$C67,UncollectibleLookup,2,FALSE),$C67=VLOOKUP($A67&amp;"."&amp;$C67,UncollectibleLookup,4,FALSE)),0,'Corrected With Uncollectible'!DI67-'Module C Initial'!DI67),'Corrected With Uncollectible'!DI67-'Module C Initial'!DI67)</f>
        <v>8.2300000000000182</v>
      </c>
      <c r="R67" s="32">
        <f ca="1">IFERROR(IF(AND($A67=VLOOKUP($A67&amp;"."&amp;$C67,UncollectibleLookup,2,FALSE),$C67=VLOOKUP($A67&amp;"."&amp;$C67,UncollectibleLookup,4,FALSE)),0,'Corrected With Uncollectible'!DJ67-'Module C Initial'!DJ67),'Corrected With Uncollectible'!DJ67-'Module C Initial'!DJ67)</f>
        <v>7.9800000000000182</v>
      </c>
      <c r="S67" s="32">
        <f ca="1">IFERROR(IF(AND($A67=VLOOKUP($A67&amp;"."&amp;$C67,UncollectibleLookup,2,FALSE),$C67=VLOOKUP($A67&amp;"."&amp;$C67,UncollectibleLookup,4,FALSE)),0,'Corrected With Uncollectible'!DK67-'Module C Initial'!DK67),'Corrected With Uncollectible'!DK67-'Module C Initial'!DK67)</f>
        <v>6.5299999999999727</v>
      </c>
      <c r="T67" s="32">
        <f ca="1">IFERROR(IF(AND($A67=VLOOKUP($A67&amp;"."&amp;$C67,UncollectibleLookup,2,FALSE),$C67=VLOOKUP($A67&amp;"."&amp;$C67,UncollectibleLookup,4,FALSE)),0,'Corrected With Uncollectible'!DL67-'Module C Initial'!DL67),'Corrected With Uncollectible'!DL67-'Module C Initial'!DL67)</f>
        <v>5.3999999999999773</v>
      </c>
      <c r="U67" s="32">
        <f ca="1">IFERROR(IF(AND($A67=VLOOKUP($A67&amp;"."&amp;$C67,UncollectibleLookup,2,FALSE),$C67=VLOOKUP($A67&amp;"."&amp;$C67,UncollectibleLookup,4,FALSE)),0,'Corrected With Uncollectible'!DM67-'Module C Initial'!DM67),'Corrected With Uncollectible'!DM67-'Module C Initial'!DM67)</f>
        <v>9.7999999999999545</v>
      </c>
      <c r="V67" s="32">
        <f ca="1">IFERROR(IF(AND($A67=VLOOKUP($A67&amp;"."&amp;$C67,UncollectibleLookup,2,FALSE),$C67=VLOOKUP($A67&amp;"."&amp;$C67,UncollectibleLookup,4,FALSE)),0,'Corrected With Uncollectible'!DN67-'Module C Initial'!DN67),'Corrected With Uncollectible'!DN67-'Module C Initial'!DN67)</f>
        <v>10</v>
      </c>
      <c r="W67" s="32">
        <f ca="1">IFERROR(IF(AND($A67=VLOOKUP($A67&amp;"."&amp;$C67,UncollectibleLookup,2,FALSE),$C67=VLOOKUP($A67&amp;"."&amp;$C67,UncollectibleLookup,4,FALSE)),0,'Corrected With Uncollectible'!DO67-'Module C Initial'!DO67),'Corrected With Uncollectible'!DO67-'Module C Initial'!DO67)</f>
        <v>33.150000000000091</v>
      </c>
      <c r="X67" s="32">
        <f ca="1">IFERROR(IF(AND($A67=VLOOKUP($A67&amp;"."&amp;$C67,UncollectibleLookup,2,FALSE),$C67=VLOOKUP($A67&amp;"."&amp;$C67,UncollectibleLookup,4,FALSE)),0,'Corrected With Uncollectible'!DP67-'Module C Initial'!DP67),'Corrected With Uncollectible'!DP67-'Module C Initial'!DP67)</f>
        <v>13.960000000000036</v>
      </c>
      <c r="Y67" s="32">
        <f ca="1">IFERROR(IF(AND($A67=VLOOKUP($A67&amp;"."&amp;$C67,UncollectibleLookup,2,FALSE),$C67=VLOOKUP($A67&amp;"."&amp;$C67,UncollectibleLookup,4,FALSE)),0,'Corrected With Uncollectible'!DQ67-'Module C Initial'!DQ67),'Corrected With Uncollectible'!DQ67-'Module C Initial'!DQ67)</f>
        <v>7.2400000000000091</v>
      </c>
      <c r="Z67" s="32">
        <f ca="1">IFERROR(IF(AND($A67=VLOOKUP($A67&amp;"."&amp;$C67,UncollectibleLookup,2,FALSE),$C67=VLOOKUP($A67&amp;"."&amp;$C67,UncollectibleLookup,4,FALSE)),0,'Corrected With Uncollectible'!DR67-'Module C Initial'!DR67),'Corrected With Uncollectible'!DR67-'Module C Initial'!DR67)</f>
        <v>7.7300000000000182</v>
      </c>
      <c r="AA67" s="32">
        <f ca="1">IFERROR(IF(AND($A67=VLOOKUP($A67&amp;"."&amp;$C67,UncollectibleLookup,2,FALSE),$C67=VLOOKUP($A67&amp;"."&amp;$C67,UncollectibleLookup,4,FALSE)),0,'Corrected With Uncollectible'!DS67-'Module C Initial'!DS67),'Corrected With Uncollectible'!DS67-'Module C Initial'!DS67)</f>
        <v>6.8600000000000136</v>
      </c>
      <c r="AB67" s="32">
        <f ca="1">IFERROR(IF(AND($A67=VLOOKUP($A67&amp;"."&amp;$C67,UncollectibleLookup,2,FALSE),$C67=VLOOKUP($A67&amp;"."&amp;$C67,UncollectibleLookup,4,FALSE)),0,'Corrected With Uncollectible'!DT67-'Module C Initial'!DT67),'Corrected With Uncollectible'!DT67-'Module C Initial'!DT67)</f>
        <v>9.3499999999999091</v>
      </c>
      <c r="AC67" s="31">
        <f ca="1">IFERROR(IF(AND($A67=VLOOKUP($A67&amp;"."&amp;$C67,UncollectibleLookup,2,FALSE),$C67=VLOOKUP($A67&amp;"."&amp;$C67,UncollectibleLookup,4,FALSE)),0,'Corrected With Uncollectible'!DU67-'Module C Initial'!DU67),'Corrected With Uncollectible'!DU67-'Module C Initial'!DU67)</f>
        <v>70.829999999999927</v>
      </c>
      <c r="AD67" s="31">
        <f ca="1">IFERROR(IF(AND($A67=VLOOKUP($A67&amp;"."&amp;$C67,UncollectibleLookup,2,FALSE),$C67=VLOOKUP($A67&amp;"."&amp;$C67,UncollectibleLookup,4,FALSE)),0,'Corrected With Uncollectible'!DV67-'Module C Initial'!DV67),'Corrected With Uncollectible'!DV67-'Module C Initial'!DV67)</f>
        <v>67.890000000000327</v>
      </c>
      <c r="AE67" s="31">
        <f ca="1">IFERROR(IF(AND($A67=VLOOKUP($A67&amp;"."&amp;$C67,UncollectibleLookup,2,FALSE),$C67=VLOOKUP($A67&amp;"."&amp;$C67,UncollectibleLookup,4,FALSE)),0,'Corrected With Uncollectible'!DW67-'Module C Initial'!DW67),'Corrected With Uncollectible'!DW67-'Module C Initial'!DW67)</f>
        <v>54.9399999999996</v>
      </c>
      <c r="AF67" s="31">
        <f ca="1">IFERROR(IF(AND($A67=VLOOKUP($A67&amp;"."&amp;$C67,UncollectibleLookup,2,FALSE),$C67=VLOOKUP($A67&amp;"."&amp;$C67,UncollectibleLookup,4,FALSE)),0,'Corrected With Uncollectible'!DX67-'Module C Initial'!DX67),'Corrected With Uncollectible'!DX67-'Module C Initial'!DX67)</f>
        <v>44.820000000000618</v>
      </c>
      <c r="AG67" s="31">
        <f ca="1">IFERROR(IF(AND($A67=VLOOKUP($A67&amp;"."&amp;$C67,UncollectibleLookup,2,FALSE),$C67=VLOOKUP($A67&amp;"."&amp;$C67,UncollectibleLookup,4,FALSE)),0,'Corrected With Uncollectible'!DY67-'Module C Initial'!DY67),'Corrected With Uncollectible'!DY67-'Module C Initial'!DY67)</f>
        <v>80.460000000000946</v>
      </c>
      <c r="AH67" s="31">
        <f ca="1">IFERROR(IF(AND($A67=VLOOKUP($A67&amp;"."&amp;$C67,UncollectibleLookup,2,FALSE),$C67=VLOOKUP($A67&amp;"."&amp;$C67,UncollectibleLookup,4,FALSE)),0,'Corrected With Uncollectible'!DZ67-'Module C Initial'!DZ67),'Corrected With Uncollectible'!DZ67-'Module C Initial'!DZ67)</f>
        <v>81.150000000001455</v>
      </c>
      <c r="AI67" s="31">
        <f ca="1">IFERROR(IF(AND($A67=VLOOKUP($A67&amp;"."&amp;$C67,UncollectibleLookup,2,FALSE),$C67=VLOOKUP($A67&amp;"."&amp;$C67,UncollectibleLookup,4,FALSE)),0,'Corrected With Uncollectible'!EA67-'Module C Initial'!EA67),'Corrected With Uncollectible'!EA67-'Module C Initial'!EA67)</f>
        <v>265.53999999999724</v>
      </c>
      <c r="AJ67" s="31">
        <f ca="1">IFERROR(IF(AND($A67=VLOOKUP($A67&amp;"."&amp;$C67,UncollectibleLookup,2,FALSE),$C67=VLOOKUP($A67&amp;"."&amp;$C67,UncollectibleLookup,4,FALSE)),0,'Corrected With Uncollectible'!EB67-'Module C Initial'!EB67),'Corrected With Uncollectible'!EB67-'Module C Initial'!EB67)</f>
        <v>110.32999999999993</v>
      </c>
      <c r="AK67" s="31">
        <f ca="1">IFERROR(IF(AND($A67=VLOOKUP($A67&amp;"."&amp;$C67,UncollectibleLookup,2,FALSE),$C67=VLOOKUP($A67&amp;"."&amp;$C67,UncollectibleLookup,4,FALSE)),0,'Corrected With Uncollectible'!EC67-'Module C Initial'!EC67),'Corrected With Uncollectible'!EC67-'Module C Initial'!EC67)</f>
        <v>56.460000000000036</v>
      </c>
      <c r="AL67" s="31">
        <f ca="1">IFERROR(IF(AND($A67=VLOOKUP($A67&amp;"."&amp;$C67,UncollectibleLookup,2,FALSE),$C67=VLOOKUP($A67&amp;"."&amp;$C67,UncollectibleLookup,4,FALSE)),0,'Corrected With Uncollectible'!ED67-'Module C Initial'!ED67),'Corrected With Uncollectible'!ED67-'Module C Initial'!ED67)</f>
        <v>59.409999999999854</v>
      </c>
      <c r="AM67" s="31">
        <f ca="1">IFERROR(IF(AND($A67=VLOOKUP($A67&amp;"."&amp;$C67,UncollectibleLookup,2,FALSE),$C67=VLOOKUP($A67&amp;"."&amp;$C67,UncollectibleLookup,4,FALSE)),0,'Corrected With Uncollectible'!EE67-'Module C Initial'!EE67),'Corrected With Uncollectible'!EE67-'Module C Initial'!EE67)</f>
        <v>52.079999999999927</v>
      </c>
      <c r="AN67" s="31">
        <f ca="1">IFERROR(IF(AND($A67=VLOOKUP($A67&amp;"."&amp;$C67,UncollectibleLookup,2,FALSE),$C67=VLOOKUP($A67&amp;"."&amp;$C67,UncollectibleLookup,4,FALSE)),0,'Corrected With Uncollectible'!EF67-'Module C Initial'!EF67),'Corrected With Uncollectible'!EF67-'Module C Initial'!EF67)</f>
        <v>70.040000000000873</v>
      </c>
      <c r="AO67" s="32">
        <f t="shared" ca="1" si="16"/>
        <v>243.69000000000096</v>
      </c>
      <c r="AP67" s="32">
        <f t="shared" ca="1" si="16"/>
        <v>235.54000000000224</v>
      </c>
      <c r="AQ67" s="32">
        <f t="shared" ca="1" si="16"/>
        <v>192.09999999999877</v>
      </c>
      <c r="AR67" s="32">
        <f t="shared" ca="1" si="13"/>
        <v>158.0999999999998</v>
      </c>
      <c r="AS67" s="32">
        <f t="shared" ca="1" si="13"/>
        <v>286.2600000000009</v>
      </c>
      <c r="AT67" s="32">
        <f t="shared" ca="1" si="13"/>
        <v>291.30000000000291</v>
      </c>
      <c r="AU67" s="32">
        <f t="shared" ca="1" si="13"/>
        <v>961.68999999999733</v>
      </c>
      <c r="AV67" s="32">
        <f t="shared" ca="1" si="13"/>
        <v>403.47000000000025</v>
      </c>
      <c r="AW67" s="32">
        <f t="shared" ca="1" si="13"/>
        <v>208.49000000000092</v>
      </c>
      <c r="AX67" s="32">
        <f t="shared" ca="1" si="13"/>
        <v>221.56000000000176</v>
      </c>
      <c r="AY67" s="32">
        <f t="shared" ca="1" si="13"/>
        <v>196.19999999999834</v>
      </c>
      <c r="AZ67" s="32">
        <f t="shared" ca="1" si="13"/>
        <v>266.48999999999933</v>
      </c>
      <c r="BA67" s="55">
        <f t="shared" ca="1" si="17"/>
        <v>1.93</v>
      </c>
      <c r="BB67" s="55">
        <f t="shared" ca="1" si="17"/>
        <v>1.87</v>
      </c>
      <c r="BC67" s="55">
        <f t="shared" ca="1" si="17"/>
        <v>1.53</v>
      </c>
      <c r="BD67" s="55">
        <f t="shared" ca="1" si="14"/>
        <v>1.26</v>
      </c>
      <c r="BE67" s="55">
        <f t="shared" ca="1" si="14"/>
        <v>2.2999999999999998</v>
      </c>
      <c r="BF67" s="55">
        <f t="shared" ca="1" si="14"/>
        <v>2.34</v>
      </c>
      <c r="BG67" s="55">
        <f t="shared" ca="1" si="14"/>
        <v>7.77</v>
      </c>
      <c r="BH67" s="55">
        <f t="shared" ca="1" si="14"/>
        <v>3.27</v>
      </c>
      <c r="BI67" s="55">
        <f t="shared" ca="1" si="14"/>
        <v>1.7</v>
      </c>
      <c r="BJ67" s="55">
        <f t="shared" ca="1" si="14"/>
        <v>1.81</v>
      </c>
      <c r="BK67" s="55">
        <f t="shared" ca="1" si="14"/>
        <v>1.61</v>
      </c>
      <c r="BL67" s="55">
        <f t="shared" ca="1" si="14"/>
        <v>2.19</v>
      </c>
      <c r="BM67" s="32">
        <f t="shared" ca="1" si="18"/>
        <v>245.62000000000097</v>
      </c>
      <c r="BN67" s="32">
        <f t="shared" ca="1" si="18"/>
        <v>237.41000000000224</v>
      </c>
      <c r="BO67" s="32">
        <f t="shared" ca="1" si="18"/>
        <v>193.62999999999877</v>
      </c>
      <c r="BP67" s="32">
        <f t="shared" ca="1" si="15"/>
        <v>159.35999999999979</v>
      </c>
      <c r="BQ67" s="32">
        <f t="shared" ca="1" si="15"/>
        <v>288.56000000000091</v>
      </c>
      <c r="BR67" s="32">
        <f t="shared" ca="1" si="15"/>
        <v>293.64000000000289</v>
      </c>
      <c r="BS67" s="32">
        <f t="shared" ca="1" si="15"/>
        <v>969.45999999999731</v>
      </c>
      <c r="BT67" s="32">
        <f t="shared" ca="1" si="15"/>
        <v>406.74000000000024</v>
      </c>
      <c r="BU67" s="32">
        <f t="shared" ca="1" si="15"/>
        <v>210.19000000000091</v>
      </c>
      <c r="BV67" s="32">
        <f t="shared" ca="1" si="15"/>
        <v>223.37000000000177</v>
      </c>
      <c r="BW67" s="32">
        <f t="shared" ca="1" si="15"/>
        <v>197.80999999999835</v>
      </c>
      <c r="BX67" s="32">
        <f t="shared" ca="1" si="15"/>
        <v>268.67999999999932</v>
      </c>
    </row>
    <row r="68" spans="1:76">
      <c r="A68" t="s">
        <v>422</v>
      </c>
      <c r="B68" s="1" t="s">
        <v>161</v>
      </c>
      <c r="C68" t="str">
        <f t="shared" ca="1" si="2"/>
        <v>IEW1</v>
      </c>
      <c r="D68" t="str">
        <f t="shared" ca="1" si="3"/>
        <v>Summerview 1 Wind Facility</v>
      </c>
      <c r="E68" s="31">
        <f ca="1">IFERROR(IF(AND($A68=VLOOKUP($A68&amp;"."&amp;$C68,UncollectibleLookup,2,FALSE),$C68=VLOOKUP($A68&amp;"."&amp;$C68,UncollectibleLookup,4,FALSE)),0,'Corrected With Uncollectible'!CW68-'Module C Initial'!CW68),'Corrected With Uncollectible'!CW68-'Module C Initial'!CW68)</f>
        <v>2279.9799999999996</v>
      </c>
      <c r="F68" s="31">
        <f ca="1">IFERROR(IF(AND($A68=VLOOKUP($A68&amp;"."&amp;$C68,UncollectibleLookup,2,FALSE),$C68=VLOOKUP($A68&amp;"."&amp;$C68,UncollectibleLookup,4,FALSE)),0,'Corrected With Uncollectible'!CX68-'Module C Initial'!CX68),'Corrected With Uncollectible'!CX68-'Module C Initial'!CX68)</f>
        <v>1403.0599999999977</v>
      </c>
      <c r="G68" s="31">
        <f ca="1">IFERROR(IF(AND($A68=VLOOKUP($A68&amp;"."&amp;$C68,UncollectibleLookup,2,FALSE),$C68=VLOOKUP($A68&amp;"."&amp;$C68,UncollectibleLookup,4,FALSE)),0,'Corrected With Uncollectible'!CY68-'Module C Initial'!CY68),'Corrected With Uncollectible'!CY68-'Module C Initial'!CY68)</f>
        <v>2395.66</v>
      </c>
      <c r="H68" s="31">
        <f ca="1">IFERROR(IF(AND($A68=VLOOKUP($A68&amp;"."&amp;$C68,UncollectibleLookup,2,FALSE),$C68=VLOOKUP($A68&amp;"."&amp;$C68,UncollectibleLookup,4,FALSE)),0,'Corrected With Uncollectible'!CZ68-'Module C Initial'!CZ68),'Corrected With Uncollectible'!CZ68-'Module C Initial'!CZ68)</f>
        <v>1214.1399999999994</v>
      </c>
      <c r="I68" s="31">
        <f ca="1">IFERROR(IF(AND($A68=VLOOKUP($A68&amp;"."&amp;$C68,UncollectibleLookup,2,FALSE),$C68=VLOOKUP($A68&amp;"."&amp;$C68,UncollectibleLookup,4,FALSE)),0,'Corrected With Uncollectible'!DA68-'Module C Initial'!DA68),'Corrected With Uncollectible'!DA68-'Module C Initial'!DA68)</f>
        <v>927.9300000000012</v>
      </c>
      <c r="J68" s="31">
        <f ca="1">IFERROR(IF(AND($A68=VLOOKUP($A68&amp;"."&amp;$C68,UncollectibleLookup,2,FALSE),$C68=VLOOKUP($A68&amp;"."&amp;$C68,UncollectibleLookup,4,FALSE)),0,'Corrected With Uncollectible'!DB68-'Module C Initial'!DB68),'Corrected With Uncollectible'!DB68-'Module C Initial'!DB68)</f>
        <v>1216.1399999999994</v>
      </c>
      <c r="K68" s="31">
        <f ca="1">IFERROR(IF(AND($A68=VLOOKUP($A68&amp;"."&amp;$C68,UncollectibleLookup,2,FALSE),$C68=VLOOKUP($A68&amp;"."&amp;$C68,UncollectibleLookup,4,FALSE)),0,'Corrected With Uncollectible'!DC68-'Module C Initial'!DC68),'Corrected With Uncollectible'!DC68-'Module C Initial'!DC68)</f>
        <v>2689.4600000000028</v>
      </c>
      <c r="L68" s="31">
        <f ca="1">IFERROR(IF(AND($A68=VLOOKUP($A68&amp;"."&amp;$C68,UncollectibleLookup,2,FALSE),$C68=VLOOKUP($A68&amp;"."&amp;$C68,UncollectibleLookup,4,FALSE)),0,'Corrected With Uncollectible'!DD68-'Module C Initial'!DD68),'Corrected With Uncollectible'!DD68-'Module C Initial'!DD68)</f>
        <v>805.35999999999876</v>
      </c>
      <c r="M68" s="31">
        <f ca="1">IFERROR(IF(AND($A68=VLOOKUP($A68&amp;"."&amp;$C68,UncollectibleLookup,2,FALSE),$C68=VLOOKUP($A68&amp;"."&amp;$C68,UncollectibleLookup,4,FALSE)),0,'Corrected With Uncollectible'!DE68-'Module C Initial'!DE68),'Corrected With Uncollectible'!DE68-'Module C Initial'!DE68)</f>
        <v>1029.9300000000003</v>
      </c>
      <c r="N68" s="31">
        <f ca="1">IFERROR(IF(AND($A68=VLOOKUP($A68&amp;"."&amp;$C68,UncollectibleLookup,2,FALSE),$C68=VLOOKUP($A68&amp;"."&amp;$C68,UncollectibleLookup,4,FALSE)),0,'Corrected With Uncollectible'!DF68-'Module C Initial'!DF68),'Corrected With Uncollectible'!DF68-'Module C Initial'!DF68)</f>
        <v>2584.1400000000067</v>
      </c>
      <c r="O68" s="31">
        <f ca="1">IFERROR(IF(AND($A68=VLOOKUP($A68&amp;"."&amp;$C68,UncollectibleLookup,2,FALSE),$C68=VLOOKUP($A68&amp;"."&amp;$C68,UncollectibleLookup,4,FALSE)),0,'Corrected With Uncollectible'!DG68-'Module C Initial'!DG68),'Corrected With Uncollectible'!DG68-'Module C Initial'!DG68)</f>
        <v>1504.4400000000023</v>
      </c>
      <c r="P68" s="31">
        <f ca="1">IFERROR(IF(AND($A68=VLOOKUP($A68&amp;"."&amp;$C68,UncollectibleLookup,2,FALSE),$C68=VLOOKUP($A68&amp;"."&amp;$C68,UncollectibleLookup,4,FALSE)),0,'Corrected With Uncollectible'!DH68-'Module C Initial'!DH68),'Corrected With Uncollectible'!DH68-'Module C Initial'!DH68)</f>
        <v>2153.9700000000012</v>
      </c>
      <c r="Q68" s="32">
        <f ca="1">IFERROR(IF(AND($A68=VLOOKUP($A68&amp;"."&amp;$C68,UncollectibleLookup,2,FALSE),$C68=VLOOKUP($A68&amp;"."&amp;$C68,UncollectibleLookup,4,FALSE)),0,'Corrected With Uncollectible'!DI68-'Module C Initial'!DI68),'Corrected With Uncollectible'!DI68-'Module C Initial'!DI68)</f>
        <v>114</v>
      </c>
      <c r="R68" s="32">
        <f ca="1">IFERROR(IF(AND($A68=VLOOKUP($A68&amp;"."&amp;$C68,UncollectibleLookup,2,FALSE),$C68=VLOOKUP($A68&amp;"."&amp;$C68,UncollectibleLookup,4,FALSE)),0,'Corrected With Uncollectible'!DJ68-'Module C Initial'!DJ68),'Corrected With Uncollectible'!DJ68-'Module C Initial'!DJ68)</f>
        <v>70.150000000000091</v>
      </c>
      <c r="S68" s="32">
        <f ca="1">IFERROR(IF(AND($A68=VLOOKUP($A68&amp;"."&amp;$C68,UncollectibleLookup,2,FALSE),$C68=VLOOKUP($A68&amp;"."&amp;$C68,UncollectibleLookup,4,FALSE)),0,'Corrected With Uncollectible'!DK68-'Module C Initial'!DK68),'Corrected With Uncollectible'!DK68-'Module C Initial'!DK68)</f>
        <v>119.77999999999997</v>
      </c>
      <c r="T68" s="32">
        <f ca="1">IFERROR(IF(AND($A68=VLOOKUP($A68&amp;"."&amp;$C68,UncollectibleLookup,2,FALSE),$C68=VLOOKUP($A68&amp;"."&amp;$C68,UncollectibleLookup,4,FALSE)),0,'Corrected With Uncollectible'!DL68-'Module C Initial'!DL68),'Corrected With Uncollectible'!DL68-'Module C Initial'!DL68)</f>
        <v>60.700000000000045</v>
      </c>
      <c r="U68" s="32">
        <f ca="1">IFERROR(IF(AND($A68=VLOOKUP($A68&amp;"."&amp;$C68,UncollectibleLookup,2,FALSE),$C68=VLOOKUP($A68&amp;"."&amp;$C68,UncollectibleLookup,4,FALSE)),0,'Corrected With Uncollectible'!DM68-'Module C Initial'!DM68),'Corrected With Uncollectible'!DM68-'Module C Initial'!DM68)</f>
        <v>46.400000000000034</v>
      </c>
      <c r="V68" s="32">
        <f ca="1">IFERROR(IF(AND($A68=VLOOKUP($A68&amp;"."&amp;$C68,UncollectibleLookup,2,FALSE),$C68=VLOOKUP($A68&amp;"."&amp;$C68,UncollectibleLookup,4,FALSE)),0,'Corrected With Uncollectible'!DN68-'Module C Initial'!DN68),'Corrected With Uncollectible'!DN68-'Module C Initial'!DN68)</f>
        <v>60.799999999999955</v>
      </c>
      <c r="W68" s="32">
        <f ca="1">IFERROR(IF(AND($A68=VLOOKUP($A68&amp;"."&amp;$C68,UncollectibleLookup,2,FALSE),$C68=VLOOKUP($A68&amp;"."&amp;$C68,UncollectibleLookup,4,FALSE)),0,'Corrected With Uncollectible'!DO68-'Module C Initial'!DO68),'Corrected With Uncollectible'!DO68-'Module C Initial'!DO68)</f>
        <v>134.47000000000003</v>
      </c>
      <c r="X68" s="32">
        <f ca="1">IFERROR(IF(AND($A68=VLOOKUP($A68&amp;"."&amp;$C68,UncollectibleLookup,2,FALSE),$C68=VLOOKUP($A68&amp;"."&amp;$C68,UncollectibleLookup,4,FALSE)),0,'Corrected With Uncollectible'!DP68-'Module C Initial'!DP68),'Corrected With Uncollectible'!DP68-'Module C Initial'!DP68)</f>
        <v>40.269999999999982</v>
      </c>
      <c r="Y68" s="32">
        <f ca="1">IFERROR(IF(AND($A68=VLOOKUP($A68&amp;"."&amp;$C68,UncollectibleLookup,2,FALSE),$C68=VLOOKUP($A68&amp;"."&amp;$C68,UncollectibleLookup,4,FALSE)),0,'Corrected With Uncollectible'!DQ68-'Module C Initial'!DQ68),'Corrected With Uncollectible'!DQ68-'Module C Initial'!DQ68)</f>
        <v>51.490000000000009</v>
      </c>
      <c r="Z68" s="32">
        <f ca="1">IFERROR(IF(AND($A68=VLOOKUP($A68&amp;"."&amp;$C68,UncollectibleLookup,2,FALSE),$C68=VLOOKUP($A68&amp;"."&amp;$C68,UncollectibleLookup,4,FALSE)),0,'Corrected With Uncollectible'!DR68-'Module C Initial'!DR68),'Corrected With Uncollectible'!DR68-'Module C Initial'!DR68)</f>
        <v>129.20000000000005</v>
      </c>
      <c r="AA68" s="32">
        <f ca="1">IFERROR(IF(AND($A68=VLOOKUP($A68&amp;"."&amp;$C68,UncollectibleLookup,2,FALSE),$C68=VLOOKUP($A68&amp;"."&amp;$C68,UncollectibleLookup,4,FALSE)),0,'Corrected With Uncollectible'!DS68-'Module C Initial'!DS68),'Corrected With Uncollectible'!DS68-'Module C Initial'!DS68)</f>
        <v>75.220000000000027</v>
      </c>
      <c r="AB68" s="32">
        <f ca="1">IFERROR(IF(AND($A68=VLOOKUP($A68&amp;"."&amp;$C68,UncollectibleLookup,2,FALSE),$C68=VLOOKUP($A68&amp;"."&amp;$C68,UncollectibleLookup,4,FALSE)),0,'Corrected With Uncollectible'!DT68-'Module C Initial'!DT68),'Corrected With Uncollectible'!DT68-'Module C Initial'!DT68)</f>
        <v>107.69000000000005</v>
      </c>
      <c r="AC68" s="31">
        <f ca="1">IFERROR(IF(AND($A68=VLOOKUP($A68&amp;"."&amp;$C68,UncollectibleLookup,2,FALSE),$C68=VLOOKUP($A68&amp;"."&amp;$C68,UncollectibleLookup,4,FALSE)),0,'Corrected With Uncollectible'!DU68-'Module C Initial'!DU68),'Corrected With Uncollectible'!DU68-'Module C Initial'!DU68)</f>
        <v>980.97999999999956</v>
      </c>
      <c r="AD68" s="31">
        <f ca="1">IFERROR(IF(AND($A68=VLOOKUP($A68&amp;"."&amp;$C68,UncollectibleLookup,2,FALSE),$C68=VLOOKUP($A68&amp;"."&amp;$C68,UncollectibleLookup,4,FALSE)),0,'Corrected With Uncollectible'!DV68-'Module C Initial'!DV68),'Corrected With Uncollectible'!DV68-'Module C Initial'!DV68)</f>
        <v>596.52999999999975</v>
      </c>
      <c r="AE68" s="31">
        <f ca="1">IFERROR(IF(AND($A68=VLOOKUP($A68&amp;"."&amp;$C68,UncollectibleLookup,2,FALSE),$C68=VLOOKUP($A68&amp;"."&amp;$C68,UncollectibleLookup,4,FALSE)),0,'Corrected With Uncollectible'!DW68-'Module C Initial'!DW68),'Corrected With Uncollectible'!DW68-'Module C Initial'!DW68)</f>
        <v>1007.5200000000004</v>
      </c>
      <c r="AF68" s="31">
        <f ca="1">IFERROR(IF(AND($A68=VLOOKUP($A68&amp;"."&amp;$C68,UncollectibleLookup,2,FALSE),$C68=VLOOKUP($A68&amp;"."&amp;$C68,UncollectibleLookup,4,FALSE)),0,'Corrected With Uncollectible'!DX68-'Module C Initial'!DX68),'Corrected With Uncollectible'!DX68-'Module C Initial'!DX68)</f>
        <v>504.43000000000029</v>
      </c>
      <c r="AG68" s="31">
        <f ca="1">IFERROR(IF(AND($A68=VLOOKUP($A68&amp;"."&amp;$C68,UncollectibleLookup,2,FALSE),$C68=VLOOKUP($A68&amp;"."&amp;$C68,UncollectibleLookup,4,FALSE)),0,'Corrected With Uncollectible'!DY68-'Module C Initial'!DY68),'Corrected With Uncollectible'!DY68-'Module C Initial'!DY68)</f>
        <v>380.95000000000027</v>
      </c>
      <c r="AH68" s="31">
        <f ca="1">IFERROR(IF(AND($A68=VLOOKUP($A68&amp;"."&amp;$C68,UncollectibleLookup,2,FALSE),$C68=VLOOKUP($A68&amp;"."&amp;$C68,UncollectibleLookup,4,FALSE)),0,'Corrected With Uncollectible'!DZ68-'Module C Initial'!DZ68),'Corrected With Uncollectible'!DZ68-'Module C Initial'!DZ68)</f>
        <v>493.06999999999971</v>
      </c>
      <c r="AI68" s="31">
        <f ca="1">IFERROR(IF(AND($A68=VLOOKUP($A68&amp;"."&amp;$C68,UncollectibleLookup,2,FALSE),$C68=VLOOKUP($A68&amp;"."&amp;$C68,UncollectibleLookup,4,FALSE)),0,'Corrected With Uncollectible'!EA68-'Module C Initial'!EA68),'Corrected With Uncollectible'!EA68-'Module C Initial'!EA68)</f>
        <v>1077.1499999999996</v>
      </c>
      <c r="AJ68" s="31">
        <f ca="1">IFERROR(IF(AND($A68=VLOOKUP($A68&amp;"."&amp;$C68,UncollectibleLookup,2,FALSE),$C68=VLOOKUP($A68&amp;"."&amp;$C68,UncollectibleLookup,4,FALSE)),0,'Corrected With Uncollectible'!EB68-'Module C Initial'!EB68),'Corrected With Uncollectible'!EB68-'Module C Initial'!EB68)</f>
        <v>318.27999999999975</v>
      </c>
      <c r="AK68" s="31">
        <f ca="1">IFERROR(IF(AND($A68=VLOOKUP($A68&amp;"."&amp;$C68,UncollectibleLookup,2,FALSE),$C68=VLOOKUP($A68&amp;"."&amp;$C68,UncollectibleLookup,4,FALSE)),0,'Corrected With Uncollectible'!EC68-'Module C Initial'!EC68),'Corrected With Uncollectible'!EC68-'Module C Initial'!EC68)</f>
        <v>401.55999999999995</v>
      </c>
      <c r="AL68" s="31">
        <f ca="1">IFERROR(IF(AND($A68=VLOOKUP($A68&amp;"."&amp;$C68,UncollectibleLookup,2,FALSE),$C68=VLOOKUP($A68&amp;"."&amp;$C68,UncollectibleLookup,4,FALSE)),0,'Corrected With Uncollectible'!ED68-'Module C Initial'!ED68),'Corrected With Uncollectible'!ED68-'Module C Initial'!ED68)</f>
        <v>994.26000000000022</v>
      </c>
      <c r="AM68" s="31">
        <f ca="1">IFERROR(IF(AND($A68=VLOOKUP($A68&amp;"."&amp;$C68,UncollectibleLookup,2,FALSE),$C68=VLOOKUP($A68&amp;"."&amp;$C68,UncollectibleLookup,4,FALSE)),0,'Corrected With Uncollectible'!EE68-'Module C Initial'!EE68),'Corrected With Uncollectible'!EE68-'Module C Initial'!EE68)</f>
        <v>570.84999999999945</v>
      </c>
      <c r="AN68" s="31">
        <f ca="1">IFERROR(IF(AND($A68=VLOOKUP($A68&amp;"."&amp;$C68,UncollectibleLookup,2,FALSE),$C68=VLOOKUP($A68&amp;"."&amp;$C68,UncollectibleLookup,4,FALSE)),0,'Corrected With Uncollectible'!EF68-'Module C Initial'!EF68),'Corrected With Uncollectible'!EF68-'Module C Initial'!EF68)</f>
        <v>806.25000000000091</v>
      </c>
      <c r="AO68" s="32">
        <f t="shared" ca="1" si="16"/>
        <v>3374.9599999999991</v>
      </c>
      <c r="AP68" s="32">
        <f t="shared" ca="1" si="16"/>
        <v>2069.7399999999975</v>
      </c>
      <c r="AQ68" s="32">
        <f t="shared" ca="1" si="16"/>
        <v>3522.96</v>
      </c>
      <c r="AR68" s="32">
        <f t="shared" ca="1" si="13"/>
        <v>1779.2699999999998</v>
      </c>
      <c r="AS68" s="32">
        <f t="shared" ca="1" si="13"/>
        <v>1355.2800000000016</v>
      </c>
      <c r="AT68" s="32">
        <f t="shared" ca="1" si="13"/>
        <v>1770.0099999999991</v>
      </c>
      <c r="AU68" s="32">
        <f t="shared" ca="1" si="13"/>
        <v>3901.0800000000027</v>
      </c>
      <c r="AV68" s="32">
        <f t="shared" ca="1" si="13"/>
        <v>1163.9099999999985</v>
      </c>
      <c r="AW68" s="32">
        <f t="shared" ca="1" si="13"/>
        <v>1482.9800000000002</v>
      </c>
      <c r="AX68" s="32">
        <f t="shared" ca="1" si="13"/>
        <v>3707.6000000000067</v>
      </c>
      <c r="AY68" s="32">
        <f t="shared" ca="1" si="13"/>
        <v>2150.510000000002</v>
      </c>
      <c r="AZ68" s="32">
        <f t="shared" ca="1" si="13"/>
        <v>3067.9100000000021</v>
      </c>
      <c r="BA68" s="55">
        <f t="shared" ca="1" si="17"/>
        <v>26.7</v>
      </c>
      <c r="BB68" s="55">
        <f t="shared" ca="1" si="17"/>
        <v>16.43</v>
      </c>
      <c r="BC68" s="55">
        <f t="shared" ca="1" si="17"/>
        <v>28.06</v>
      </c>
      <c r="BD68" s="55">
        <f t="shared" ca="1" si="14"/>
        <v>14.22</v>
      </c>
      <c r="BE68" s="55">
        <f t="shared" ca="1" si="14"/>
        <v>10.87</v>
      </c>
      <c r="BF68" s="55">
        <f t="shared" ca="1" si="14"/>
        <v>14.24</v>
      </c>
      <c r="BG68" s="55">
        <f t="shared" ca="1" si="14"/>
        <v>31.5</v>
      </c>
      <c r="BH68" s="55">
        <f t="shared" ca="1" si="14"/>
        <v>9.43</v>
      </c>
      <c r="BI68" s="55">
        <f t="shared" ca="1" si="14"/>
        <v>12.06</v>
      </c>
      <c r="BJ68" s="55">
        <f t="shared" ca="1" si="14"/>
        <v>30.27</v>
      </c>
      <c r="BK68" s="55">
        <f t="shared" ca="1" si="14"/>
        <v>17.62</v>
      </c>
      <c r="BL68" s="55">
        <f t="shared" ca="1" si="14"/>
        <v>25.23</v>
      </c>
      <c r="BM68" s="32">
        <f t="shared" ca="1" si="18"/>
        <v>3401.6599999999989</v>
      </c>
      <c r="BN68" s="32">
        <f t="shared" ca="1" si="18"/>
        <v>2086.1699999999973</v>
      </c>
      <c r="BO68" s="32">
        <f t="shared" ca="1" si="18"/>
        <v>3551.02</v>
      </c>
      <c r="BP68" s="32">
        <f t="shared" ca="1" si="15"/>
        <v>1793.4899999999998</v>
      </c>
      <c r="BQ68" s="32">
        <f t="shared" ca="1" si="15"/>
        <v>1366.1500000000015</v>
      </c>
      <c r="BR68" s="32">
        <f t="shared" ca="1" si="15"/>
        <v>1784.2499999999991</v>
      </c>
      <c r="BS68" s="32">
        <f t="shared" ca="1" si="15"/>
        <v>3932.5800000000027</v>
      </c>
      <c r="BT68" s="32">
        <f t="shared" ca="1" si="15"/>
        <v>1173.3399999999986</v>
      </c>
      <c r="BU68" s="32">
        <f t="shared" ca="1" si="15"/>
        <v>1495.0400000000002</v>
      </c>
      <c r="BV68" s="32">
        <f t="shared" ca="1" si="15"/>
        <v>3737.8700000000067</v>
      </c>
      <c r="BW68" s="32">
        <f t="shared" ca="1" si="15"/>
        <v>2168.1300000000019</v>
      </c>
      <c r="BX68" s="32">
        <f t="shared" ca="1" si="15"/>
        <v>3093.1400000000021</v>
      </c>
    </row>
    <row r="69" spans="1:76">
      <c r="A69" t="s">
        <v>423</v>
      </c>
      <c r="B69" s="1" t="s">
        <v>129</v>
      </c>
      <c r="C69" t="str">
        <f t="shared" ref="C69:C132" ca="1" si="19">VLOOKUP($B69,LocationLookup,2,FALSE)</f>
        <v>INT</v>
      </c>
      <c r="D69" t="str">
        <f t="shared" ref="D69:D132" ca="1" si="20">VLOOKUP($C69,LossFactorLookup,2,FALSE)</f>
        <v>Interlakes Hydro Facility</v>
      </c>
      <c r="E69" s="31">
        <f ca="1">IFERROR(IF(AND($A69=VLOOKUP($A69&amp;"."&amp;$C69,UncollectibleLookup,2,FALSE),$C69=VLOOKUP($A69&amp;"."&amp;$C69,UncollectibleLookup,4,FALSE)),0,'Corrected With Uncollectible'!CW69-'Module C Initial'!CW69),'Corrected With Uncollectible'!CW69-'Module C Initial'!CW69)</f>
        <v>103.80999999999949</v>
      </c>
      <c r="F69" s="31">
        <f ca="1">IFERROR(IF(AND($A69=VLOOKUP($A69&amp;"."&amp;$C69,UncollectibleLookup,2,FALSE),$C69=VLOOKUP($A69&amp;"."&amp;$C69,UncollectibleLookup,4,FALSE)),0,'Corrected With Uncollectible'!CX69-'Module C Initial'!CX69),'Corrected With Uncollectible'!CX69-'Module C Initial'!CX69)</f>
        <v>89.800000000001091</v>
      </c>
      <c r="G69" s="31">
        <f ca="1">IFERROR(IF(AND($A69=VLOOKUP($A69&amp;"."&amp;$C69,UncollectibleLookup,2,FALSE),$C69=VLOOKUP($A69&amp;"."&amp;$C69,UncollectibleLookup,4,FALSE)),0,'Corrected With Uncollectible'!CY69-'Module C Initial'!CY69),'Corrected With Uncollectible'!CY69-'Module C Initial'!CY69)</f>
        <v>21.759999999999991</v>
      </c>
      <c r="H69" s="31">
        <f ca="1">IFERROR(IF(AND($A69=VLOOKUP($A69&amp;"."&amp;$C69,UncollectibleLookup,2,FALSE),$C69=VLOOKUP($A69&amp;"."&amp;$C69,UncollectibleLookup,4,FALSE)),0,'Corrected With Uncollectible'!CZ69-'Module C Initial'!CZ69),'Corrected With Uncollectible'!CZ69-'Module C Initial'!CZ69)</f>
        <v>15.050000000000068</v>
      </c>
      <c r="I69" s="31">
        <f ca="1">IFERROR(IF(AND($A69=VLOOKUP($A69&amp;"."&amp;$C69,UncollectibleLookup,2,FALSE),$C69=VLOOKUP($A69&amp;"."&amp;$C69,UncollectibleLookup,4,FALSE)),0,'Corrected With Uncollectible'!DA69-'Module C Initial'!DA69),'Corrected With Uncollectible'!DA69-'Module C Initial'!DA69)</f>
        <v>35.610000000000127</v>
      </c>
      <c r="J69" s="31">
        <f ca="1">IFERROR(IF(AND($A69=VLOOKUP($A69&amp;"."&amp;$C69,UncollectibleLookup,2,FALSE),$C69=VLOOKUP($A69&amp;"."&amp;$C69,UncollectibleLookup,4,FALSE)),0,'Corrected With Uncollectible'!DB69-'Module C Initial'!DB69),'Corrected With Uncollectible'!DB69-'Module C Initial'!DB69)</f>
        <v>7.1800000000000068</v>
      </c>
      <c r="K69" s="31">
        <f ca="1">IFERROR(IF(AND($A69=VLOOKUP($A69&amp;"."&amp;$C69,UncollectibleLookup,2,FALSE),$C69=VLOOKUP($A69&amp;"."&amp;$C69,UncollectibleLookup,4,FALSE)),0,'Corrected With Uncollectible'!DC69-'Module C Initial'!DC69),'Corrected With Uncollectible'!DC69-'Module C Initial'!DC69)</f>
        <v>261.15999999999985</v>
      </c>
      <c r="L69" s="31">
        <f ca="1">IFERROR(IF(AND($A69=VLOOKUP($A69&amp;"."&amp;$C69,UncollectibleLookup,2,FALSE),$C69=VLOOKUP($A69&amp;"."&amp;$C69,UncollectibleLookup,4,FALSE)),0,'Corrected With Uncollectible'!DD69-'Module C Initial'!DD69),'Corrected With Uncollectible'!DD69-'Module C Initial'!DD69)</f>
        <v>99.990000000000236</v>
      </c>
      <c r="M69" s="31">
        <f ca="1">IFERROR(IF(AND($A69=VLOOKUP($A69&amp;"."&amp;$C69,UncollectibleLookup,2,FALSE),$C69=VLOOKUP($A69&amp;"."&amp;$C69,UncollectibleLookup,4,FALSE)),0,'Corrected With Uncollectible'!DE69-'Module C Initial'!DE69),'Corrected With Uncollectible'!DE69-'Module C Initial'!DE69)</f>
        <v>41.860000000000127</v>
      </c>
      <c r="N69" s="31">
        <f ca="1">IFERROR(IF(AND($A69=VLOOKUP($A69&amp;"."&amp;$C69,UncollectibleLookup,2,FALSE),$C69=VLOOKUP($A69&amp;"."&amp;$C69,UncollectibleLookup,4,FALSE)),0,'Corrected With Uncollectible'!DF69-'Module C Initial'!DF69),'Corrected With Uncollectible'!DF69-'Module C Initial'!DF69)</f>
        <v>59.730000000000018</v>
      </c>
      <c r="O69" s="31">
        <f ca="1">IFERROR(IF(AND($A69=VLOOKUP($A69&amp;"."&amp;$C69,UncollectibleLookup,2,FALSE),$C69=VLOOKUP($A69&amp;"."&amp;$C69,UncollectibleLookup,4,FALSE)),0,'Corrected With Uncollectible'!DG69-'Module C Initial'!DG69),'Corrected With Uncollectible'!DG69-'Module C Initial'!DG69)</f>
        <v>87.279999999999745</v>
      </c>
      <c r="P69" s="31">
        <f ca="1">IFERROR(IF(AND($A69=VLOOKUP($A69&amp;"."&amp;$C69,UncollectibleLookup,2,FALSE),$C69=VLOOKUP($A69&amp;"."&amp;$C69,UncollectibleLookup,4,FALSE)),0,'Corrected With Uncollectible'!DH69-'Module C Initial'!DH69),'Corrected With Uncollectible'!DH69-'Module C Initial'!DH69)</f>
        <v>103.60000000000036</v>
      </c>
      <c r="Q69" s="32">
        <f ca="1">IFERROR(IF(AND($A69=VLOOKUP($A69&amp;"."&amp;$C69,UncollectibleLookup,2,FALSE),$C69=VLOOKUP($A69&amp;"."&amp;$C69,UncollectibleLookup,4,FALSE)),0,'Corrected With Uncollectible'!DI69-'Module C Initial'!DI69),'Corrected With Uncollectible'!DI69-'Module C Initial'!DI69)</f>
        <v>5.1899999999999977</v>
      </c>
      <c r="R69" s="32">
        <f ca="1">IFERROR(IF(AND($A69=VLOOKUP($A69&amp;"."&amp;$C69,UncollectibleLookup,2,FALSE),$C69=VLOOKUP($A69&amp;"."&amp;$C69,UncollectibleLookup,4,FALSE)),0,'Corrected With Uncollectible'!DJ69-'Module C Initial'!DJ69),'Corrected With Uncollectible'!DJ69-'Module C Initial'!DJ69)</f>
        <v>4.4900000000000091</v>
      </c>
      <c r="S69" s="32">
        <f ca="1">IFERROR(IF(AND($A69=VLOOKUP($A69&amp;"."&amp;$C69,UncollectibleLookup,2,FALSE),$C69=VLOOKUP($A69&amp;"."&amp;$C69,UncollectibleLookup,4,FALSE)),0,'Corrected With Uncollectible'!DK69-'Module C Initial'!DK69),'Corrected With Uncollectible'!DK69-'Module C Initial'!DK69)</f>
        <v>1.0899999999999963</v>
      </c>
      <c r="T69" s="32">
        <f ca="1">IFERROR(IF(AND($A69=VLOOKUP($A69&amp;"."&amp;$C69,UncollectibleLookup,2,FALSE),$C69=VLOOKUP($A69&amp;"."&amp;$C69,UncollectibleLookup,4,FALSE)),0,'Corrected With Uncollectible'!DL69-'Module C Initial'!DL69),'Corrected With Uncollectible'!DL69-'Module C Initial'!DL69)</f>
        <v>0.75</v>
      </c>
      <c r="U69" s="32">
        <f ca="1">IFERROR(IF(AND($A69=VLOOKUP($A69&amp;"."&amp;$C69,UncollectibleLookup,2,FALSE),$C69=VLOOKUP($A69&amp;"."&amp;$C69,UncollectibleLookup,4,FALSE)),0,'Corrected With Uncollectible'!DM69-'Module C Initial'!DM69),'Corrected With Uncollectible'!DM69-'Module C Initial'!DM69)</f>
        <v>1.7800000000000011</v>
      </c>
      <c r="V69" s="32">
        <f ca="1">IFERROR(IF(AND($A69=VLOOKUP($A69&amp;"."&amp;$C69,UncollectibleLookup,2,FALSE),$C69=VLOOKUP($A69&amp;"."&amp;$C69,UncollectibleLookup,4,FALSE)),0,'Corrected With Uncollectible'!DN69-'Module C Initial'!DN69),'Corrected With Uncollectible'!DN69-'Module C Initial'!DN69)</f>
        <v>0.35999999999999943</v>
      </c>
      <c r="W69" s="32">
        <f ca="1">IFERROR(IF(AND($A69=VLOOKUP($A69&amp;"."&amp;$C69,UncollectibleLookup,2,FALSE),$C69=VLOOKUP($A69&amp;"."&amp;$C69,UncollectibleLookup,4,FALSE)),0,'Corrected With Uncollectible'!DO69-'Module C Initial'!DO69),'Corrected With Uncollectible'!DO69-'Module C Initial'!DO69)</f>
        <v>13.049999999999955</v>
      </c>
      <c r="X69" s="32">
        <f ca="1">IFERROR(IF(AND($A69=VLOOKUP($A69&amp;"."&amp;$C69,UncollectibleLookup,2,FALSE),$C69=VLOOKUP($A69&amp;"."&amp;$C69,UncollectibleLookup,4,FALSE)),0,'Corrected With Uncollectible'!DP69-'Module C Initial'!DP69),'Corrected With Uncollectible'!DP69-'Module C Initial'!DP69)</f>
        <v>5</v>
      </c>
      <c r="Y69" s="32">
        <f ca="1">IFERROR(IF(AND($A69=VLOOKUP($A69&amp;"."&amp;$C69,UncollectibleLookup,2,FALSE),$C69=VLOOKUP($A69&amp;"."&amp;$C69,UncollectibleLookup,4,FALSE)),0,'Corrected With Uncollectible'!DQ69-'Module C Initial'!DQ69),'Corrected With Uncollectible'!DQ69-'Module C Initial'!DQ69)</f>
        <v>2.0900000000000034</v>
      </c>
      <c r="Z69" s="32">
        <f ca="1">IFERROR(IF(AND($A69=VLOOKUP($A69&amp;"."&amp;$C69,UncollectibleLookup,2,FALSE),$C69=VLOOKUP($A69&amp;"."&amp;$C69,UncollectibleLookup,4,FALSE)),0,'Corrected With Uncollectible'!DR69-'Module C Initial'!DR69),'Corrected With Uncollectible'!DR69-'Module C Initial'!DR69)</f>
        <v>2.9900000000000091</v>
      </c>
      <c r="AA69" s="32">
        <f ca="1">IFERROR(IF(AND($A69=VLOOKUP($A69&amp;"."&amp;$C69,UncollectibleLookup,2,FALSE),$C69=VLOOKUP($A69&amp;"."&amp;$C69,UncollectibleLookup,4,FALSE)),0,'Corrected With Uncollectible'!DS69-'Module C Initial'!DS69),'Corrected With Uncollectible'!DS69-'Module C Initial'!DS69)</f>
        <v>4.3700000000000045</v>
      </c>
      <c r="AB69" s="32">
        <f ca="1">IFERROR(IF(AND($A69=VLOOKUP($A69&amp;"."&amp;$C69,UncollectibleLookup,2,FALSE),$C69=VLOOKUP($A69&amp;"."&amp;$C69,UncollectibleLookup,4,FALSE)),0,'Corrected With Uncollectible'!DT69-'Module C Initial'!DT69),'Corrected With Uncollectible'!DT69-'Module C Initial'!DT69)</f>
        <v>5.1799999999999784</v>
      </c>
      <c r="AC69" s="31">
        <f ca="1">IFERROR(IF(AND($A69=VLOOKUP($A69&amp;"."&amp;$C69,UncollectibleLookup,2,FALSE),$C69=VLOOKUP($A69&amp;"."&amp;$C69,UncollectibleLookup,4,FALSE)),0,'Corrected With Uncollectible'!DU69-'Module C Initial'!DU69),'Corrected With Uncollectible'!DU69-'Module C Initial'!DU69)</f>
        <v>44.670000000000073</v>
      </c>
      <c r="AD69" s="31">
        <f ca="1">IFERROR(IF(AND($A69=VLOOKUP($A69&amp;"."&amp;$C69,UncollectibleLookup,2,FALSE),$C69=VLOOKUP($A69&amp;"."&amp;$C69,UncollectibleLookup,4,FALSE)),0,'Corrected With Uncollectible'!DV69-'Module C Initial'!DV69),'Corrected With Uncollectible'!DV69-'Module C Initial'!DV69)</f>
        <v>38.180000000000064</v>
      </c>
      <c r="AE69" s="31">
        <f ca="1">IFERROR(IF(AND($A69=VLOOKUP($A69&amp;"."&amp;$C69,UncollectibleLookup,2,FALSE),$C69=VLOOKUP($A69&amp;"."&amp;$C69,UncollectibleLookup,4,FALSE)),0,'Corrected With Uncollectible'!DW69-'Module C Initial'!DW69),'Corrected With Uncollectible'!DW69-'Module C Initial'!DW69)</f>
        <v>9.160000000000025</v>
      </c>
      <c r="AF69" s="31">
        <f ca="1">IFERROR(IF(AND($A69=VLOOKUP($A69&amp;"."&amp;$C69,UncollectibleLookup,2,FALSE),$C69=VLOOKUP($A69&amp;"."&amp;$C69,UncollectibleLookup,4,FALSE)),0,'Corrected With Uncollectible'!DX69-'Module C Initial'!DX69),'Corrected With Uncollectible'!DX69-'Module C Initial'!DX69)</f>
        <v>6.2599999999999909</v>
      </c>
      <c r="AG69" s="31">
        <f ca="1">IFERROR(IF(AND($A69=VLOOKUP($A69&amp;"."&amp;$C69,UncollectibleLookup,2,FALSE),$C69=VLOOKUP($A69&amp;"."&amp;$C69,UncollectibleLookup,4,FALSE)),0,'Corrected With Uncollectible'!DY69-'Module C Initial'!DY69),'Corrected With Uncollectible'!DY69-'Module C Initial'!DY69)</f>
        <v>14.620000000000005</v>
      </c>
      <c r="AH69" s="31">
        <f ca="1">IFERROR(IF(AND($A69=VLOOKUP($A69&amp;"."&amp;$C69,UncollectibleLookup,2,FALSE),$C69=VLOOKUP($A69&amp;"."&amp;$C69,UncollectibleLookup,4,FALSE)),0,'Corrected With Uncollectible'!DZ69-'Module C Initial'!DZ69),'Corrected With Uncollectible'!DZ69-'Module C Initial'!DZ69)</f>
        <v>2.9200000000000017</v>
      </c>
      <c r="AI69" s="31">
        <f ca="1">IFERROR(IF(AND($A69=VLOOKUP($A69&amp;"."&amp;$C69,UncollectibleLookup,2,FALSE),$C69=VLOOKUP($A69&amp;"."&amp;$C69,UncollectibleLookup,4,FALSE)),0,'Corrected With Uncollectible'!EA69-'Module C Initial'!EA69),'Corrected With Uncollectible'!EA69-'Module C Initial'!EA69)</f>
        <v>104.60000000000036</v>
      </c>
      <c r="AJ69" s="31">
        <f ca="1">IFERROR(IF(AND($A69=VLOOKUP($A69&amp;"."&amp;$C69,UncollectibleLookup,2,FALSE),$C69=VLOOKUP($A69&amp;"."&amp;$C69,UncollectibleLookup,4,FALSE)),0,'Corrected With Uncollectible'!EB69-'Module C Initial'!EB69),'Corrected With Uncollectible'!EB69-'Module C Initial'!EB69)</f>
        <v>39.520000000000209</v>
      </c>
      <c r="AK69" s="31">
        <f ca="1">IFERROR(IF(AND($A69=VLOOKUP($A69&amp;"."&amp;$C69,UncollectibleLookup,2,FALSE),$C69=VLOOKUP($A69&amp;"."&amp;$C69,UncollectibleLookup,4,FALSE)),0,'Corrected With Uncollectible'!EC69-'Module C Initial'!EC69),'Corrected With Uncollectible'!EC69-'Module C Initial'!EC69)</f>
        <v>16.32000000000005</v>
      </c>
      <c r="AL69" s="31">
        <f ca="1">IFERROR(IF(AND($A69=VLOOKUP($A69&amp;"."&amp;$C69,UncollectibleLookup,2,FALSE),$C69=VLOOKUP($A69&amp;"."&amp;$C69,UncollectibleLookup,4,FALSE)),0,'Corrected With Uncollectible'!ED69-'Module C Initial'!ED69),'Corrected With Uncollectible'!ED69-'Module C Initial'!ED69)</f>
        <v>22.980000000000018</v>
      </c>
      <c r="AM69" s="31">
        <f ca="1">IFERROR(IF(AND($A69=VLOOKUP($A69&amp;"."&amp;$C69,UncollectibleLookup,2,FALSE),$C69=VLOOKUP($A69&amp;"."&amp;$C69,UncollectibleLookup,4,FALSE)),0,'Corrected With Uncollectible'!EE69-'Module C Initial'!EE69),'Corrected With Uncollectible'!EE69-'Module C Initial'!EE69)</f>
        <v>33.120000000000118</v>
      </c>
      <c r="AN69" s="31">
        <f ca="1">IFERROR(IF(AND($A69=VLOOKUP($A69&amp;"."&amp;$C69,UncollectibleLookup,2,FALSE),$C69=VLOOKUP($A69&amp;"."&amp;$C69,UncollectibleLookup,4,FALSE)),0,'Corrected With Uncollectible'!EF69-'Module C Initial'!EF69),'Corrected With Uncollectible'!EF69-'Module C Initial'!EF69)</f>
        <v>38.779999999999973</v>
      </c>
      <c r="AO69" s="32">
        <f t="shared" ca="1" si="16"/>
        <v>153.66999999999956</v>
      </c>
      <c r="AP69" s="32">
        <f t="shared" ca="1" si="16"/>
        <v>132.47000000000116</v>
      </c>
      <c r="AQ69" s="32">
        <f t="shared" ca="1" si="16"/>
        <v>32.010000000000012</v>
      </c>
      <c r="AR69" s="32">
        <f t="shared" ca="1" si="13"/>
        <v>22.060000000000059</v>
      </c>
      <c r="AS69" s="32">
        <f t="shared" ca="1" si="13"/>
        <v>52.010000000000133</v>
      </c>
      <c r="AT69" s="32">
        <f t="shared" ca="1" si="13"/>
        <v>10.460000000000008</v>
      </c>
      <c r="AU69" s="32">
        <f t="shared" ca="1" si="13"/>
        <v>378.81000000000017</v>
      </c>
      <c r="AV69" s="32">
        <f t="shared" ca="1" si="13"/>
        <v>144.51000000000045</v>
      </c>
      <c r="AW69" s="32">
        <f t="shared" ca="1" si="13"/>
        <v>60.270000000000181</v>
      </c>
      <c r="AX69" s="32">
        <f t="shared" ca="1" si="13"/>
        <v>85.700000000000045</v>
      </c>
      <c r="AY69" s="32">
        <f t="shared" ca="1" si="13"/>
        <v>124.76999999999987</v>
      </c>
      <c r="AZ69" s="32">
        <f t="shared" ca="1" si="13"/>
        <v>147.56000000000031</v>
      </c>
      <c r="BA69" s="55">
        <f t="shared" ca="1" si="17"/>
        <v>1.22</v>
      </c>
      <c r="BB69" s="55">
        <f t="shared" ca="1" si="17"/>
        <v>1.05</v>
      </c>
      <c r="BC69" s="55">
        <f t="shared" ca="1" si="17"/>
        <v>0.25</v>
      </c>
      <c r="BD69" s="55">
        <f t="shared" ca="1" si="14"/>
        <v>0.18</v>
      </c>
      <c r="BE69" s="55">
        <f t="shared" ca="1" si="14"/>
        <v>0.42</v>
      </c>
      <c r="BF69" s="55">
        <f t="shared" ca="1" si="14"/>
        <v>0.08</v>
      </c>
      <c r="BG69" s="55">
        <f t="shared" ca="1" si="14"/>
        <v>3.06</v>
      </c>
      <c r="BH69" s="55">
        <f t="shared" ca="1" si="14"/>
        <v>1.17</v>
      </c>
      <c r="BI69" s="55">
        <f t="shared" ca="1" si="14"/>
        <v>0.49</v>
      </c>
      <c r="BJ69" s="55">
        <f t="shared" ca="1" si="14"/>
        <v>0.7</v>
      </c>
      <c r="BK69" s="55">
        <f t="shared" ca="1" si="14"/>
        <v>1.02</v>
      </c>
      <c r="BL69" s="55">
        <f t="shared" ca="1" si="14"/>
        <v>1.21</v>
      </c>
      <c r="BM69" s="32">
        <f t="shared" ca="1" si="18"/>
        <v>154.88999999999956</v>
      </c>
      <c r="BN69" s="32">
        <f t="shared" ca="1" si="18"/>
        <v>133.52000000000118</v>
      </c>
      <c r="BO69" s="32">
        <f t="shared" ca="1" si="18"/>
        <v>32.260000000000012</v>
      </c>
      <c r="BP69" s="32">
        <f t="shared" ca="1" si="15"/>
        <v>22.240000000000059</v>
      </c>
      <c r="BQ69" s="32">
        <f t="shared" ca="1" si="15"/>
        <v>52.430000000000135</v>
      </c>
      <c r="BR69" s="32">
        <f t="shared" ca="1" si="15"/>
        <v>10.540000000000008</v>
      </c>
      <c r="BS69" s="32">
        <f t="shared" ca="1" si="15"/>
        <v>381.87000000000018</v>
      </c>
      <c r="BT69" s="32">
        <f t="shared" ca="1" si="15"/>
        <v>145.68000000000043</v>
      </c>
      <c r="BU69" s="32">
        <f t="shared" ca="1" si="15"/>
        <v>60.760000000000183</v>
      </c>
      <c r="BV69" s="32">
        <f t="shared" ca="1" si="15"/>
        <v>86.400000000000048</v>
      </c>
      <c r="BW69" s="32">
        <f t="shared" ca="1" si="15"/>
        <v>125.78999999999986</v>
      </c>
      <c r="BX69" s="32">
        <f t="shared" ca="1" si="15"/>
        <v>148.77000000000032</v>
      </c>
    </row>
    <row r="70" spans="1:76">
      <c r="A70" t="s">
        <v>435</v>
      </c>
      <c r="B70" s="1" t="s">
        <v>81</v>
      </c>
      <c r="C70" t="str">
        <f t="shared" ca="1" si="19"/>
        <v>IOR1</v>
      </c>
      <c r="D70" t="str">
        <f t="shared" ca="1" si="20"/>
        <v>Cold Lake Industrial System</v>
      </c>
      <c r="E70" s="31">
        <f ca="1">IFERROR(IF(AND($A70=VLOOKUP($A70&amp;"."&amp;$C70,UncollectibleLookup,2,FALSE),$C70=VLOOKUP($A70&amp;"."&amp;$C70,UncollectibleLookup,4,FALSE)),0,'Corrected With Uncollectible'!CW70-'Module C Initial'!CW70),'Corrected With Uncollectible'!CW70-'Module C Initial'!CW70)</f>
        <v>1217.7700000000186</v>
      </c>
      <c r="F70" s="31">
        <f ca="1">IFERROR(IF(AND($A70=VLOOKUP($A70&amp;"."&amp;$C70,UncollectibleLookup,2,FALSE),$C70=VLOOKUP($A70&amp;"."&amp;$C70,UncollectibleLookup,4,FALSE)),0,'Corrected With Uncollectible'!CX70-'Module C Initial'!CX70),'Corrected With Uncollectible'!CX70-'Module C Initial'!CX70)</f>
        <v>1362.8500000000058</v>
      </c>
      <c r="G70" s="31">
        <f ca="1">IFERROR(IF(AND($A70=VLOOKUP($A70&amp;"."&amp;$C70,UncollectibleLookup,2,FALSE),$C70=VLOOKUP($A70&amp;"."&amp;$C70,UncollectibleLookup,4,FALSE)),0,'Corrected With Uncollectible'!CY70-'Module C Initial'!CY70),'Corrected With Uncollectible'!CY70-'Module C Initial'!CY70)</f>
        <v>1159.7700000000186</v>
      </c>
      <c r="H70" s="31">
        <f ca="1">IFERROR(IF(AND($A70=VLOOKUP($A70&amp;"."&amp;$C70,UncollectibleLookup,2,FALSE),$C70=VLOOKUP($A70&amp;"."&amp;$C70,UncollectibleLookup,4,FALSE)),0,'Corrected With Uncollectible'!CZ70-'Module C Initial'!CZ70),'Corrected With Uncollectible'!CZ70-'Module C Initial'!CZ70)</f>
        <v>1042.2300000000105</v>
      </c>
      <c r="I70" s="31">
        <f ca="1">IFERROR(IF(AND($A70=VLOOKUP($A70&amp;"."&amp;$C70,UncollectibleLookup,2,FALSE),$C70=VLOOKUP($A70&amp;"."&amp;$C70,UncollectibleLookup,4,FALSE)),0,'Corrected With Uncollectible'!DA70-'Module C Initial'!DA70),'Corrected With Uncollectible'!DA70-'Module C Initial'!DA70)</f>
        <v>852.63999999999942</v>
      </c>
      <c r="J70" s="31">
        <f ca="1">IFERROR(IF(AND($A70=VLOOKUP($A70&amp;"."&amp;$C70,UncollectibleLookup,2,FALSE),$C70=VLOOKUP($A70&amp;"."&amp;$C70,UncollectibleLookup,4,FALSE)),0,'Corrected With Uncollectible'!DB70-'Module C Initial'!DB70),'Corrected With Uncollectible'!DB70-'Module C Initial'!DB70)</f>
        <v>777.64999999999418</v>
      </c>
      <c r="K70" s="31">
        <f ca="1">IFERROR(IF(AND($A70=VLOOKUP($A70&amp;"."&amp;$C70,UncollectibleLookup,2,FALSE),$C70=VLOOKUP($A70&amp;"."&amp;$C70,UncollectibleLookup,4,FALSE)),0,'Corrected With Uncollectible'!DC70-'Module C Initial'!DC70),'Corrected With Uncollectible'!DC70-'Module C Initial'!DC70)</f>
        <v>1750.359999999986</v>
      </c>
      <c r="L70" s="31">
        <f ca="1">IFERROR(IF(AND($A70=VLOOKUP($A70&amp;"."&amp;$C70,UncollectibleLookup,2,FALSE),$C70=VLOOKUP($A70&amp;"."&amp;$C70,UncollectibleLookup,4,FALSE)),0,'Corrected With Uncollectible'!DD70-'Module C Initial'!DD70),'Corrected With Uncollectible'!DD70-'Module C Initial'!DD70)</f>
        <v>1104.7799999999988</v>
      </c>
      <c r="M70" s="31">
        <f ca="1">IFERROR(IF(AND($A70=VLOOKUP($A70&amp;"."&amp;$C70,UncollectibleLookup,2,FALSE),$C70=VLOOKUP($A70&amp;"."&amp;$C70,UncollectibleLookup,4,FALSE)),0,'Corrected With Uncollectible'!DE70-'Module C Initial'!DE70),'Corrected With Uncollectible'!DE70-'Module C Initial'!DE70)</f>
        <v>612.89999999999418</v>
      </c>
      <c r="N70" s="31">
        <f ca="1">IFERROR(IF(AND($A70=VLOOKUP($A70&amp;"."&amp;$C70,UncollectibleLookup,2,FALSE),$C70=VLOOKUP($A70&amp;"."&amp;$C70,UncollectibleLookup,4,FALSE)),0,'Corrected With Uncollectible'!DF70-'Module C Initial'!DF70),'Corrected With Uncollectible'!DF70-'Module C Initial'!DF70)</f>
        <v>1166.4500000000116</v>
      </c>
      <c r="O70" s="31">
        <f ca="1">IFERROR(IF(AND($A70=VLOOKUP($A70&amp;"."&amp;$C70,UncollectibleLookup,2,FALSE),$C70=VLOOKUP($A70&amp;"."&amp;$C70,UncollectibleLookup,4,FALSE)),0,'Corrected With Uncollectible'!DG70-'Module C Initial'!DG70),'Corrected With Uncollectible'!DG70-'Module C Initial'!DG70)</f>
        <v>982.42999999999302</v>
      </c>
      <c r="P70" s="31">
        <f ca="1">IFERROR(IF(AND($A70=VLOOKUP($A70&amp;"."&amp;$C70,UncollectibleLookup,2,FALSE),$C70=VLOOKUP($A70&amp;"."&amp;$C70,UncollectibleLookup,4,FALSE)),0,'Corrected With Uncollectible'!DH70-'Module C Initial'!DH70),'Corrected With Uncollectible'!DH70-'Module C Initial'!DH70)</f>
        <v>1300.8499999999767</v>
      </c>
      <c r="Q70" s="32">
        <f ca="1">IFERROR(IF(AND($A70=VLOOKUP($A70&amp;"."&amp;$C70,UncollectibleLookup,2,FALSE),$C70=VLOOKUP($A70&amp;"."&amp;$C70,UncollectibleLookup,4,FALSE)),0,'Corrected With Uncollectible'!DI70-'Module C Initial'!DI70),'Corrected With Uncollectible'!DI70-'Module C Initial'!DI70)</f>
        <v>60.88999999999993</v>
      </c>
      <c r="R70" s="32">
        <f ca="1">IFERROR(IF(AND($A70=VLOOKUP($A70&amp;"."&amp;$C70,UncollectibleLookup,2,FALSE),$C70=VLOOKUP($A70&amp;"."&amp;$C70,UncollectibleLookup,4,FALSE)),0,'Corrected With Uncollectible'!DJ70-'Module C Initial'!DJ70),'Corrected With Uncollectible'!DJ70-'Module C Initial'!DJ70)</f>
        <v>68.139999999999986</v>
      </c>
      <c r="S70" s="32">
        <f ca="1">IFERROR(IF(AND($A70=VLOOKUP($A70&amp;"."&amp;$C70,UncollectibleLookup,2,FALSE),$C70=VLOOKUP($A70&amp;"."&amp;$C70,UncollectibleLookup,4,FALSE)),0,'Corrected With Uncollectible'!DK70-'Module C Initial'!DK70),'Corrected With Uncollectible'!DK70-'Module C Initial'!DK70)</f>
        <v>57.990000000000009</v>
      </c>
      <c r="T70" s="32">
        <f ca="1">IFERROR(IF(AND($A70=VLOOKUP($A70&amp;"."&amp;$C70,UncollectibleLookup,2,FALSE),$C70=VLOOKUP($A70&amp;"."&amp;$C70,UncollectibleLookup,4,FALSE)),0,'Corrected With Uncollectible'!DL70-'Module C Initial'!DL70),'Corrected With Uncollectible'!DL70-'Module C Initial'!DL70)</f>
        <v>52.11</v>
      </c>
      <c r="U70" s="32">
        <f ca="1">IFERROR(IF(AND($A70=VLOOKUP($A70&amp;"."&amp;$C70,UncollectibleLookup,2,FALSE),$C70=VLOOKUP($A70&amp;"."&amp;$C70,UncollectibleLookup,4,FALSE)),0,'Corrected With Uncollectible'!DM70-'Module C Initial'!DM70),'Corrected With Uncollectible'!DM70-'Module C Initial'!DM70)</f>
        <v>42.63</v>
      </c>
      <c r="V70" s="32">
        <f ca="1">IFERROR(IF(AND($A70=VLOOKUP($A70&amp;"."&amp;$C70,UncollectibleLookup,2,FALSE),$C70=VLOOKUP($A70&amp;"."&amp;$C70,UncollectibleLookup,4,FALSE)),0,'Corrected With Uncollectible'!DN70-'Module C Initial'!DN70),'Corrected With Uncollectible'!DN70-'Module C Initial'!DN70)</f>
        <v>38.880000000000003</v>
      </c>
      <c r="W70" s="32">
        <f ca="1">IFERROR(IF(AND($A70=VLOOKUP($A70&amp;"."&amp;$C70,UncollectibleLookup,2,FALSE),$C70=VLOOKUP($A70&amp;"."&amp;$C70,UncollectibleLookup,4,FALSE)),0,'Corrected With Uncollectible'!DO70-'Module C Initial'!DO70),'Corrected With Uncollectible'!DO70-'Module C Initial'!DO70)</f>
        <v>87.519999999999982</v>
      </c>
      <c r="X70" s="32">
        <f ca="1">IFERROR(IF(AND($A70=VLOOKUP($A70&amp;"."&amp;$C70,UncollectibleLookup,2,FALSE),$C70=VLOOKUP($A70&amp;"."&amp;$C70,UncollectibleLookup,4,FALSE)),0,'Corrected With Uncollectible'!DP70-'Module C Initial'!DP70),'Corrected With Uncollectible'!DP70-'Module C Initial'!DP70)</f>
        <v>55.240000000000009</v>
      </c>
      <c r="Y70" s="32">
        <f ca="1">IFERROR(IF(AND($A70=VLOOKUP($A70&amp;"."&amp;$C70,UncollectibleLookup,2,FALSE),$C70=VLOOKUP($A70&amp;"."&amp;$C70,UncollectibleLookup,4,FALSE)),0,'Corrected With Uncollectible'!DQ70-'Module C Initial'!DQ70),'Corrected With Uncollectible'!DQ70-'Module C Initial'!DQ70)</f>
        <v>30.639999999999986</v>
      </c>
      <c r="Z70" s="32">
        <f ca="1">IFERROR(IF(AND($A70=VLOOKUP($A70&amp;"."&amp;$C70,UncollectibleLookup,2,FALSE),$C70=VLOOKUP($A70&amp;"."&amp;$C70,UncollectibleLookup,4,FALSE)),0,'Corrected With Uncollectible'!DR70-'Module C Initial'!DR70),'Corrected With Uncollectible'!DR70-'Module C Initial'!DR70)</f>
        <v>58.330000000000041</v>
      </c>
      <c r="AA70" s="32">
        <f ca="1">IFERROR(IF(AND($A70=VLOOKUP($A70&amp;"."&amp;$C70,UncollectibleLookup,2,FALSE),$C70=VLOOKUP($A70&amp;"."&amp;$C70,UncollectibleLookup,4,FALSE)),0,'Corrected With Uncollectible'!DS70-'Module C Initial'!DS70),'Corrected With Uncollectible'!DS70-'Module C Initial'!DS70)</f>
        <v>49.119999999999976</v>
      </c>
      <c r="AB70" s="32">
        <f ca="1">IFERROR(IF(AND($A70=VLOOKUP($A70&amp;"."&amp;$C70,UncollectibleLookup,2,FALSE),$C70=VLOOKUP($A70&amp;"."&amp;$C70,UncollectibleLookup,4,FALSE)),0,'Corrected With Uncollectible'!DT70-'Module C Initial'!DT70),'Corrected With Uncollectible'!DT70-'Module C Initial'!DT70)</f>
        <v>65.04000000000002</v>
      </c>
      <c r="AC70" s="31">
        <f ca="1">IFERROR(IF(AND($A70=VLOOKUP($A70&amp;"."&amp;$C70,UncollectibleLookup,2,FALSE),$C70=VLOOKUP($A70&amp;"."&amp;$C70,UncollectibleLookup,4,FALSE)),0,'Corrected With Uncollectible'!DU70-'Module C Initial'!DU70),'Corrected With Uncollectible'!DU70-'Module C Initial'!DU70)</f>
        <v>523.96</v>
      </c>
      <c r="AD70" s="31">
        <f ca="1">IFERROR(IF(AND($A70=VLOOKUP($A70&amp;"."&amp;$C70,UncollectibleLookup,2,FALSE),$C70=VLOOKUP($A70&amp;"."&amp;$C70,UncollectibleLookup,4,FALSE)),0,'Corrected With Uncollectible'!DV70-'Module C Initial'!DV70),'Corrected With Uncollectible'!DV70-'Module C Initial'!DV70)</f>
        <v>579.43000000000029</v>
      </c>
      <c r="AE70" s="31">
        <f ca="1">IFERROR(IF(AND($A70=VLOOKUP($A70&amp;"."&amp;$C70,UncollectibleLookup,2,FALSE),$C70=VLOOKUP($A70&amp;"."&amp;$C70,UncollectibleLookup,4,FALSE)),0,'Corrected With Uncollectible'!DW70-'Module C Initial'!DW70),'Corrected With Uncollectible'!DW70-'Module C Initial'!DW70)</f>
        <v>487.74999999999955</v>
      </c>
      <c r="AF70" s="31">
        <f ca="1">IFERROR(IF(AND($A70=VLOOKUP($A70&amp;"."&amp;$C70,UncollectibleLookup,2,FALSE),$C70=VLOOKUP($A70&amp;"."&amp;$C70,UncollectibleLookup,4,FALSE)),0,'Corrected With Uncollectible'!DX70-'Module C Initial'!DX70),'Corrected With Uncollectible'!DX70-'Module C Initial'!DX70)</f>
        <v>433.01</v>
      </c>
      <c r="AG70" s="31">
        <f ca="1">IFERROR(IF(AND($A70=VLOOKUP($A70&amp;"."&amp;$C70,UncollectibleLookup,2,FALSE),$C70=VLOOKUP($A70&amp;"."&amp;$C70,UncollectibleLookup,4,FALSE)),0,'Corrected With Uncollectible'!DY70-'Module C Initial'!DY70),'Corrected With Uncollectible'!DY70-'Module C Initial'!DY70)</f>
        <v>350.04</v>
      </c>
      <c r="AH70" s="31">
        <f ca="1">IFERROR(IF(AND($A70=VLOOKUP($A70&amp;"."&amp;$C70,UncollectibleLookup,2,FALSE),$C70=VLOOKUP($A70&amp;"."&amp;$C70,UncollectibleLookup,4,FALSE)),0,'Corrected With Uncollectible'!DZ70-'Module C Initial'!DZ70),'Corrected With Uncollectible'!DZ70-'Module C Initial'!DZ70)</f>
        <v>315.28000000000003</v>
      </c>
      <c r="AI70" s="31">
        <f ca="1">IFERROR(IF(AND($A70=VLOOKUP($A70&amp;"."&amp;$C70,UncollectibleLookup,2,FALSE),$C70=VLOOKUP($A70&amp;"."&amp;$C70,UncollectibleLookup,4,FALSE)),0,'Corrected With Uncollectible'!EA70-'Module C Initial'!EA70),'Corrected With Uncollectible'!EA70-'Module C Initial'!EA70)</f>
        <v>701.02999999999975</v>
      </c>
      <c r="AJ70" s="31">
        <f ca="1">IFERROR(IF(AND($A70=VLOOKUP($A70&amp;"."&amp;$C70,UncollectibleLookup,2,FALSE),$C70=VLOOKUP($A70&amp;"."&amp;$C70,UncollectibleLookup,4,FALSE)),0,'Corrected With Uncollectible'!EB70-'Module C Initial'!EB70),'Corrected With Uncollectible'!EB70-'Module C Initial'!EB70)</f>
        <v>436.6099999999999</v>
      </c>
      <c r="AK70" s="31">
        <f ca="1">IFERROR(IF(AND($A70=VLOOKUP($A70&amp;"."&amp;$C70,UncollectibleLookup,2,FALSE),$C70=VLOOKUP($A70&amp;"."&amp;$C70,UncollectibleLookup,4,FALSE)),0,'Corrected With Uncollectible'!EC70-'Module C Initial'!EC70),'Corrected With Uncollectible'!EC70-'Module C Initial'!EC70)</f>
        <v>238.96000000000004</v>
      </c>
      <c r="AL70" s="31">
        <f ca="1">IFERROR(IF(AND($A70=VLOOKUP($A70&amp;"."&amp;$C70,UncollectibleLookup,2,FALSE),$C70=VLOOKUP($A70&amp;"."&amp;$C70,UncollectibleLookup,4,FALSE)),0,'Corrected With Uncollectible'!ED70-'Module C Initial'!ED70),'Corrected With Uncollectible'!ED70-'Module C Initial'!ED70)</f>
        <v>448.80000000000018</v>
      </c>
      <c r="AM70" s="31">
        <f ca="1">IFERROR(IF(AND($A70=VLOOKUP($A70&amp;"."&amp;$C70,UncollectibleLookup,2,FALSE),$C70=VLOOKUP($A70&amp;"."&amp;$C70,UncollectibleLookup,4,FALSE)),0,'Corrected With Uncollectible'!EE70-'Module C Initial'!EE70),'Corrected With Uncollectible'!EE70-'Module C Initial'!EE70)</f>
        <v>372.78</v>
      </c>
      <c r="AN70" s="31">
        <f ca="1">IFERROR(IF(AND($A70=VLOOKUP($A70&amp;"."&amp;$C70,UncollectibleLookup,2,FALSE),$C70=VLOOKUP($A70&amp;"."&amp;$C70,UncollectibleLookup,4,FALSE)),0,'Corrected With Uncollectible'!EF70-'Module C Initial'!EF70),'Corrected With Uncollectible'!EF70-'Module C Initial'!EF70)</f>
        <v>486.92000000000007</v>
      </c>
      <c r="AO70" s="32">
        <f t="shared" ca="1" si="16"/>
        <v>1802.6200000000185</v>
      </c>
      <c r="AP70" s="32">
        <f t="shared" ca="1" si="16"/>
        <v>2010.420000000006</v>
      </c>
      <c r="AQ70" s="32">
        <f t="shared" ca="1" si="16"/>
        <v>1705.5100000000182</v>
      </c>
      <c r="AR70" s="32">
        <f t="shared" ca="1" si="13"/>
        <v>1527.3500000000104</v>
      </c>
      <c r="AS70" s="32">
        <f t="shared" ca="1" si="13"/>
        <v>1245.3099999999995</v>
      </c>
      <c r="AT70" s="32">
        <f t="shared" ca="1" si="13"/>
        <v>1131.8099999999943</v>
      </c>
      <c r="AU70" s="32">
        <f t="shared" ca="1" si="13"/>
        <v>2538.9099999999858</v>
      </c>
      <c r="AV70" s="32">
        <f t="shared" ca="1" si="13"/>
        <v>1596.6299999999987</v>
      </c>
      <c r="AW70" s="32">
        <f t="shared" ca="1" si="13"/>
        <v>882.4999999999942</v>
      </c>
      <c r="AX70" s="32">
        <f t="shared" ca="1" si="13"/>
        <v>1673.5800000000118</v>
      </c>
      <c r="AY70" s="32">
        <f t="shared" ca="1" si="13"/>
        <v>1404.3299999999929</v>
      </c>
      <c r="AZ70" s="32">
        <f t="shared" ca="1" si="13"/>
        <v>1852.8099999999768</v>
      </c>
      <c r="BA70" s="55">
        <f t="shared" ca="1" si="17"/>
        <v>14.26</v>
      </c>
      <c r="BB70" s="55">
        <f t="shared" ca="1" si="17"/>
        <v>15.96</v>
      </c>
      <c r="BC70" s="55">
        <f t="shared" ca="1" si="17"/>
        <v>13.58</v>
      </c>
      <c r="BD70" s="55">
        <f t="shared" ca="1" si="14"/>
        <v>12.21</v>
      </c>
      <c r="BE70" s="55">
        <f t="shared" ca="1" si="14"/>
        <v>9.99</v>
      </c>
      <c r="BF70" s="55">
        <f t="shared" ca="1" si="14"/>
        <v>9.11</v>
      </c>
      <c r="BG70" s="55">
        <f t="shared" ca="1" si="14"/>
        <v>20.5</v>
      </c>
      <c r="BH70" s="55">
        <f t="shared" ca="1" si="14"/>
        <v>12.94</v>
      </c>
      <c r="BI70" s="55">
        <f t="shared" ca="1" si="14"/>
        <v>7.18</v>
      </c>
      <c r="BJ70" s="55">
        <f t="shared" ca="1" si="14"/>
        <v>13.66</v>
      </c>
      <c r="BK70" s="55">
        <f t="shared" ca="1" si="14"/>
        <v>11.51</v>
      </c>
      <c r="BL70" s="55">
        <f t="shared" ca="1" si="14"/>
        <v>15.24</v>
      </c>
      <c r="BM70" s="32">
        <f t="shared" ca="1" si="18"/>
        <v>1816.8800000000185</v>
      </c>
      <c r="BN70" s="32">
        <f t="shared" ca="1" si="18"/>
        <v>2026.380000000006</v>
      </c>
      <c r="BO70" s="32">
        <f t="shared" ca="1" si="18"/>
        <v>1719.0900000000181</v>
      </c>
      <c r="BP70" s="32">
        <f t="shared" ca="1" si="15"/>
        <v>1539.5600000000104</v>
      </c>
      <c r="BQ70" s="32">
        <f t="shared" ca="1" si="15"/>
        <v>1255.2999999999995</v>
      </c>
      <c r="BR70" s="32">
        <f t="shared" ca="1" si="15"/>
        <v>1140.9199999999942</v>
      </c>
      <c r="BS70" s="32">
        <f t="shared" ca="1" si="15"/>
        <v>2559.4099999999858</v>
      </c>
      <c r="BT70" s="32">
        <f t="shared" ca="1" si="15"/>
        <v>1609.5699999999988</v>
      </c>
      <c r="BU70" s="32">
        <f t="shared" ca="1" si="15"/>
        <v>889.67999999999415</v>
      </c>
      <c r="BV70" s="32">
        <f t="shared" ca="1" si="15"/>
        <v>1687.2400000000118</v>
      </c>
      <c r="BW70" s="32">
        <f t="shared" ca="1" si="15"/>
        <v>1415.8399999999929</v>
      </c>
      <c r="BX70" s="32">
        <f t="shared" ca="1" si="15"/>
        <v>1868.0499999999768</v>
      </c>
    </row>
    <row r="71" spans="1:76">
      <c r="A71" t="s">
        <v>423</v>
      </c>
      <c r="B71" s="1" t="s">
        <v>130</v>
      </c>
      <c r="C71" t="str">
        <f t="shared" ca="1" si="19"/>
        <v>KAN</v>
      </c>
      <c r="D71" t="str">
        <f t="shared" ca="1" si="20"/>
        <v>Kananaskis Hydro Facility</v>
      </c>
      <c r="E71" s="31">
        <f ca="1">IFERROR(IF(AND($A71=VLOOKUP($A71&amp;"."&amp;$C71,UncollectibleLookup,2,FALSE),$C71=VLOOKUP($A71&amp;"."&amp;$C71,UncollectibleLookup,4,FALSE)),0,'Corrected With Uncollectible'!CW71-'Module C Initial'!CW71),'Corrected With Uncollectible'!CW71-'Module C Initial'!CW71)</f>
        <v>145.56999999999971</v>
      </c>
      <c r="F71" s="31">
        <f ca="1">IFERROR(IF(AND($A71=VLOOKUP($A71&amp;"."&amp;$C71,UncollectibleLookup,2,FALSE),$C71=VLOOKUP($A71&amp;"."&amp;$C71,UncollectibleLookup,4,FALSE)),0,'Corrected With Uncollectible'!CX71-'Module C Initial'!CX71),'Corrected With Uncollectible'!CX71-'Module C Initial'!CX71)</f>
        <v>162.15999999999985</v>
      </c>
      <c r="G71" s="31">
        <f ca="1">IFERROR(IF(AND($A71=VLOOKUP($A71&amp;"."&amp;$C71,UncollectibleLookup,2,FALSE),$C71=VLOOKUP($A71&amp;"."&amp;$C71,UncollectibleLookup,4,FALSE)),0,'Corrected With Uncollectible'!CY71-'Module C Initial'!CY71),'Corrected With Uncollectible'!CY71-'Module C Initial'!CY71)</f>
        <v>132.0099999999984</v>
      </c>
      <c r="H71" s="31">
        <f ca="1">IFERROR(IF(AND($A71=VLOOKUP($A71&amp;"."&amp;$C71,UncollectibleLookup,2,FALSE),$C71=VLOOKUP($A71&amp;"."&amp;$C71,UncollectibleLookup,4,FALSE)),0,'Corrected With Uncollectible'!CZ71-'Module C Initial'!CZ71),'Corrected With Uncollectible'!CZ71-'Module C Initial'!CZ71)</f>
        <v>121.82999999999993</v>
      </c>
      <c r="I71" s="31">
        <f ca="1">IFERROR(IF(AND($A71=VLOOKUP($A71&amp;"."&amp;$C71,UncollectibleLookup,2,FALSE),$C71=VLOOKUP($A71&amp;"."&amp;$C71,UncollectibleLookup,4,FALSE)),0,'Corrected With Uncollectible'!DA71-'Module C Initial'!DA71),'Corrected With Uncollectible'!DA71-'Module C Initial'!DA71)</f>
        <v>225.45999999999913</v>
      </c>
      <c r="J71" s="31">
        <f ca="1">IFERROR(IF(AND($A71=VLOOKUP($A71&amp;"."&amp;$C71,UncollectibleLookup,2,FALSE),$C71=VLOOKUP($A71&amp;"."&amp;$C71,UncollectibleLookup,4,FALSE)),0,'Corrected With Uncollectible'!DB71-'Module C Initial'!DB71),'Corrected With Uncollectible'!DB71-'Module C Initial'!DB71)</f>
        <v>264.13000000000466</v>
      </c>
      <c r="K71" s="31">
        <f ca="1">IFERROR(IF(AND($A71=VLOOKUP($A71&amp;"."&amp;$C71,UncollectibleLookup,2,FALSE),$C71=VLOOKUP($A71&amp;"."&amp;$C71,UncollectibleLookup,4,FALSE)),0,'Corrected With Uncollectible'!DC71-'Module C Initial'!DC71),'Corrected With Uncollectible'!DC71-'Module C Initial'!DC71)</f>
        <v>866.63999999998487</v>
      </c>
      <c r="L71" s="31">
        <f ca="1">IFERROR(IF(AND($A71=VLOOKUP($A71&amp;"."&amp;$C71,UncollectibleLookup,2,FALSE),$C71=VLOOKUP($A71&amp;"."&amp;$C71,UncollectibleLookup,4,FALSE)),0,'Corrected With Uncollectible'!DD71-'Module C Initial'!DD71),'Corrected With Uncollectible'!DD71-'Module C Initial'!DD71)</f>
        <v>313.17999999999302</v>
      </c>
      <c r="M71" s="31">
        <f ca="1">IFERROR(IF(AND($A71=VLOOKUP($A71&amp;"."&amp;$C71,UncollectibleLookup,2,FALSE),$C71=VLOOKUP($A71&amp;"."&amp;$C71,UncollectibleLookup,4,FALSE)),0,'Corrected With Uncollectible'!DE71-'Module C Initial'!DE71),'Corrected With Uncollectible'!DE71-'Module C Initial'!DE71)</f>
        <v>148.56999999999971</v>
      </c>
      <c r="N71" s="31">
        <f ca="1">IFERROR(IF(AND($A71=VLOOKUP($A71&amp;"."&amp;$C71,UncollectibleLookup,2,FALSE),$C71=VLOOKUP($A71&amp;"."&amp;$C71,UncollectibleLookup,4,FALSE)),0,'Corrected With Uncollectible'!DF71-'Module C Initial'!DF71),'Corrected With Uncollectible'!DF71-'Module C Initial'!DF71)</f>
        <v>155.37000000000262</v>
      </c>
      <c r="O71" s="31">
        <f ca="1">IFERROR(IF(AND($A71=VLOOKUP($A71&amp;"."&amp;$C71,UncollectibleLookup,2,FALSE),$C71=VLOOKUP($A71&amp;"."&amp;$C71,UncollectibleLookup,4,FALSE)),0,'Corrected With Uncollectible'!DG71-'Module C Initial'!DG71),'Corrected With Uncollectible'!DG71-'Module C Initial'!DG71)</f>
        <v>132.35000000000218</v>
      </c>
      <c r="P71" s="31">
        <f ca="1">IFERROR(IF(AND($A71=VLOOKUP($A71&amp;"."&amp;$C71,UncollectibleLookup,2,FALSE),$C71=VLOOKUP($A71&amp;"."&amp;$C71,UncollectibleLookup,4,FALSE)),0,'Corrected With Uncollectible'!DH71-'Module C Initial'!DH71),'Corrected With Uncollectible'!DH71-'Module C Initial'!DH71)</f>
        <v>186.35000000000218</v>
      </c>
      <c r="Q71" s="32">
        <f ca="1">IFERROR(IF(AND($A71=VLOOKUP($A71&amp;"."&amp;$C71,UncollectibleLookup,2,FALSE),$C71=VLOOKUP($A71&amp;"."&amp;$C71,UncollectibleLookup,4,FALSE)),0,'Corrected With Uncollectible'!DI71-'Module C Initial'!DI71),'Corrected With Uncollectible'!DI71-'Module C Initial'!DI71)</f>
        <v>7.2800000000000864</v>
      </c>
      <c r="R71" s="32">
        <f ca="1">IFERROR(IF(AND($A71=VLOOKUP($A71&amp;"."&amp;$C71,UncollectibleLookup,2,FALSE),$C71=VLOOKUP($A71&amp;"."&amp;$C71,UncollectibleLookup,4,FALSE)),0,'Corrected With Uncollectible'!DJ71-'Module C Initial'!DJ71),'Corrected With Uncollectible'!DJ71-'Module C Initial'!DJ71)</f>
        <v>8.1100000000000136</v>
      </c>
      <c r="S71" s="32">
        <f ca="1">IFERROR(IF(AND($A71=VLOOKUP($A71&amp;"."&amp;$C71,UncollectibleLookup,2,FALSE),$C71=VLOOKUP($A71&amp;"."&amp;$C71,UncollectibleLookup,4,FALSE)),0,'Corrected With Uncollectible'!DK71-'Module C Initial'!DK71),'Corrected With Uncollectible'!DK71-'Module C Initial'!DK71)</f>
        <v>6.6000000000000227</v>
      </c>
      <c r="T71" s="32">
        <f ca="1">IFERROR(IF(AND($A71=VLOOKUP($A71&amp;"."&amp;$C71,UncollectibleLookup,2,FALSE),$C71=VLOOKUP($A71&amp;"."&amp;$C71,UncollectibleLookup,4,FALSE)),0,'Corrected With Uncollectible'!DL71-'Module C Initial'!DL71),'Corrected With Uncollectible'!DL71-'Module C Initial'!DL71)</f>
        <v>6.0900000000000318</v>
      </c>
      <c r="U71" s="32">
        <f ca="1">IFERROR(IF(AND($A71=VLOOKUP($A71&amp;"."&amp;$C71,UncollectibleLookup,2,FALSE),$C71=VLOOKUP($A71&amp;"."&amp;$C71,UncollectibleLookup,4,FALSE)),0,'Corrected With Uncollectible'!DM71-'Module C Initial'!DM71),'Corrected With Uncollectible'!DM71-'Module C Initial'!DM71)</f>
        <v>11.279999999999973</v>
      </c>
      <c r="V71" s="32">
        <f ca="1">IFERROR(IF(AND($A71=VLOOKUP($A71&amp;"."&amp;$C71,UncollectibleLookup,2,FALSE),$C71=VLOOKUP($A71&amp;"."&amp;$C71,UncollectibleLookup,4,FALSE)),0,'Corrected With Uncollectible'!DN71-'Module C Initial'!DN71),'Corrected With Uncollectible'!DN71-'Module C Initial'!DN71)</f>
        <v>13.209999999999809</v>
      </c>
      <c r="W71" s="32">
        <f ca="1">IFERROR(IF(AND($A71=VLOOKUP($A71&amp;"."&amp;$C71,UncollectibleLookup,2,FALSE),$C71=VLOOKUP($A71&amp;"."&amp;$C71,UncollectibleLookup,4,FALSE)),0,'Corrected With Uncollectible'!DO71-'Module C Initial'!DO71),'Corrected With Uncollectible'!DO71-'Module C Initial'!DO71)</f>
        <v>43.329999999999927</v>
      </c>
      <c r="X71" s="32">
        <f ca="1">IFERROR(IF(AND($A71=VLOOKUP($A71&amp;"."&amp;$C71,UncollectibleLookup,2,FALSE),$C71=VLOOKUP($A71&amp;"."&amp;$C71,UncollectibleLookup,4,FALSE)),0,'Corrected With Uncollectible'!DP71-'Module C Initial'!DP71),'Corrected With Uncollectible'!DP71-'Module C Initial'!DP71)</f>
        <v>15.660000000000082</v>
      </c>
      <c r="Y71" s="32">
        <f ca="1">IFERROR(IF(AND($A71=VLOOKUP($A71&amp;"."&amp;$C71,UncollectibleLookup,2,FALSE),$C71=VLOOKUP($A71&amp;"."&amp;$C71,UncollectibleLookup,4,FALSE)),0,'Corrected With Uncollectible'!DQ71-'Module C Initial'!DQ71),'Corrected With Uncollectible'!DQ71-'Module C Initial'!DQ71)</f>
        <v>7.4300000000000637</v>
      </c>
      <c r="Z71" s="32">
        <f ca="1">IFERROR(IF(AND($A71=VLOOKUP($A71&amp;"."&amp;$C71,UncollectibleLookup,2,FALSE),$C71=VLOOKUP($A71&amp;"."&amp;$C71,UncollectibleLookup,4,FALSE)),0,'Corrected With Uncollectible'!DR71-'Module C Initial'!DR71),'Corrected With Uncollectible'!DR71-'Module C Initial'!DR71)</f>
        <v>7.7699999999999818</v>
      </c>
      <c r="AA71" s="32">
        <f ca="1">IFERROR(IF(AND($A71=VLOOKUP($A71&amp;"."&amp;$C71,UncollectibleLookup,2,FALSE),$C71=VLOOKUP($A71&amp;"."&amp;$C71,UncollectibleLookup,4,FALSE)),0,'Corrected With Uncollectible'!DS71-'Module C Initial'!DS71),'Corrected With Uncollectible'!DS71-'Module C Initial'!DS71)</f>
        <v>6.6200000000000045</v>
      </c>
      <c r="AB71" s="32">
        <f ca="1">IFERROR(IF(AND($A71=VLOOKUP($A71&amp;"."&amp;$C71,UncollectibleLookup,2,FALSE),$C71=VLOOKUP($A71&amp;"."&amp;$C71,UncollectibleLookup,4,FALSE)),0,'Corrected With Uncollectible'!DT71-'Module C Initial'!DT71),'Corrected With Uncollectible'!DT71-'Module C Initial'!DT71)</f>
        <v>9.3199999999999363</v>
      </c>
      <c r="AC71" s="31">
        <f ca="1">IFERROR(IF(AND($A71=VLOOKUP($A71&amp;"."&amp;$C71,UncollectibleLookup,2,FALSE),$C71=VLOOKUP($A71&amp;"."&amp;$C71,UncollectibleLookup,4,FALSE)),0,'Corrected With Uncollectible'!DU71-'Module C Initial'!DU71),'Corrected With Uncollectible'!DU71-'Module C Initial'!DU71)</f>
        <v>62.630000000000109</v>
      </c>
      <c r="AD71" s="31">
        <f ca="1">IFERROR(IF(AND($A71=VLOOKUP($A71&amp;"."&amp;$C71,UncollectibleLookup,2,FALSE),$C71=VLOOKUP($A71&amp;"."&amp;$C71,UncollectibleLookup,4,FALSE)),0,'Corrected With Uncollectible'!DV71-'Module C Initial'!DV71),'Corrected With Uncollectible'!DV71-'Module C Initial'!DV71)</f>
        <v>68.950000000000728</v>
      </c>
      <c r="AE71" s="31">
        <f ca="1">IFERROR(IF(AND($A71=VLOOKUP($A71&amp;"."&amp;$C71,UncollectibleLookup,2,FALSE),$C71=VLOOKUP($A71&amp;"."&amp;$C71,UncollectibleLookup,4,FALSE)),0,'Corrected With Uncollectible'!DW71-'Module C Initial'!DW71),'Corrected With Uncollectible'!DW71-'Module C Initial'!DW71)</f>
        <v>55.519999999999527</v>
      </c>
      <c r="AF71" s="31">
        <f ca="1">IFERROR(IF(AND($A71=VLOOKUP($A71&amp;"."&amp;$C71,UncollectibleLookup,2,FALSE),$C71=VLOOKUP($A71&amp;"."&amp;$C71,UncollectibleLookup,4,FALSE)),0,'Corrected With Uncollectible'!DX71-'Module C Initial'!DX71),'Corrected With Uncollectible'!DX71-'Module C Initial'!DX71)</f>
        <v>50.6200000000008</v>
      </c>
      <c r="AG71" s="31">
        <f ca="1">IFERROR(IF(AND($A71=VLOOKUP($A71&amp;"."&amp;$C71,UncollectibleLookup,2,FALSE),$C71=VLOOKUP($A71&amp;"."&amp;$C71,UncollectibleLookup,4,FALSE)),0,'Corrected With Uncollectible'!DY71-'Module C Initial'!DY71),'Corrected With Uncollectible'!DY71-'Module C Initial'!DY71)</f>
        <v>92.56000000000131</v>
      </c>
      <c r="AH71" s="31">
        <f ca="1">IFERROR(IF(AND($A71=VLOOKUP($A71&amp;"."&amp;$C71,UncollectibleLookup,2,FALSE),$C71=VLOOKUP($A71&amp;"."&amp;$C71,UncollectibleLookup,4,FALSE)),0,'Corrected With Uncollectible'!DZ71-'Module C Initial'!DZ71),'Corrected With Uncollectible'!DZ71-'Module C Initial'!DZ71)</f>
        <v>107.09000000000015</v>
      </c>
      <c r="AI71" s="31">
        <f ca="1">IFERROR(IF(AND($A71=VLOOKUP($A71&amp;"."&amp;$C71,UncollectibleLookup,2,FALSE),$C71=VLOOKUP($A71&amp;"."&amp;$C71,UncollectibleLookup,4,FALSE)),0,'Corrected With Uncollectible'!EA71-'Module C Initial'!EA71),'Corrected With Uncollectible'!EA71-'Module C Initial'!EA71)</f>
        <v>347.09000000000378</v>
      </c>
      <c r="AJ71" s="31">
        <f ca="1">IFERROR(IF(AND($A71=VLOOKUP($A71&amp;"."&amp;$C71,UncollectibleLookup,2,FALSE),$C71=VLOOKUP($A71&amp;"."&amp;$C71,UncollectibleLookup,4,FALSE)),0,'Corrected With Uncollectible'!EB71-'Module C Initial'!EB71),'Corrected With Uncollectible'!EB71-'Module C Initial'!EB71)</f>
        <v>123.77000000000044</v>
      </c>
      <c r="AK71" s="31">
        <f ca="1">IFERROR(IF(AND($A71=VLOOKUP($A71&amp;"."&amp;$C71,UncollectibleLookup,2,FALSE),$C71=VLOOKUP($A71&amp;"."&amp;$C71,UncollectibleLookup,4,FALSE)),0,'Corrected With Uncollectible'!EC71-'Module C Initial'!EC71),'Corrected With Uncollectible'!EC71-'Module C Initial'!EC71)</f>
        <v>57.930000000000291</v>
      </c>
      <c r="AL71" s="31">
        <f ca="1">IFERROR(IF(AND($A71=VLOOKUP($A71&amp;"."&amp;$C71,UncollectibleLookup,2,FALSE),$C71=VLOOKUP($A71&amp;"."&amp;$C71,UncollectibleLookup,4,FALSE)),0,'Corrected With Uncollectible'!ED71-'Module C Initial'!ED71),'Corrected With Uncollectible'!ED71-'Module C Initial'!ED71)</f>
        <v>59.779999999999745</v>
      </c>
      <c r="AM71" s="31">
        <f ca="1">IFERROR(IF(AND($A71=VLOOKUP($A71&amp;"."&amp;$C71,UncollectibleLookup,2,FALSE),$C71=VLOOKUP($A71&amp;"."&amp;$C71,UncollectibleLookup,4,FALSE)),0,'Corrected With Uncollectible'!EE71-'Module C Initial'!EE71),'Corrected With Uncollectible'!EE71-'Module C Initial'!EE71)</f>
        <v>50.220000000000255</v>
      </c>
      <c r="AN71" s="31">
        <f ca="1">IFERROR(IF(AND($A71=VLOOKUP($A71&amp;"."&amp;$C71,UncollectibleLookup,2,FALSE),$C71=VLOOKUP($A71&amp;"."&amp;$C71,UncollectibleLookup,4,FALSE)),0,'Corrected With Uncollectible'!EF71-'Module C Initial'!EF71),'Corrected With Uncollectible'!EF71-'Module C Initial'!EF71)</f>
        <v>69.75</v>
      </c>
      <c r="AO71" s="32">
        <f t="shared" ca="1" si="16"/>
        <v>215.4799999999999</v>
      </c>
      <c r="AP71" s="32">
        <f t="shared" ca="1" si="16"/>
        <v>239.2200000000006</v>
      </c>
      <c r="AQ71" s="32">
        <f t="shared" ca="1" si="16"/>
        <v>194.12999999999795</v>
      </c>
      <c r="AR71" s="32">
        <f t="shared" ca="1" si="13"/>
        <v>178.54000000000076</v>
      </c>
      <c r="AS71" s="32">
        <f t="shared" ca="1" si="13"/>
        <v>329.30000000000041</v>
      </c>
      <c r="AT71" s="32">
        <f t="shared" ca="1" si="13"/>
        <v>384.43000000000461</v>
      </c>
      <c r="AU71" s="32">
        <f t="shared" ca="1" si="13"/>
        <v>1257.0599999999886</v>
      </c>
      <c r="AV71" s="32">
        <f t="shared" ca="1" si="13"/>
        <v>452.60999999999353</v>
      </c>
      <c r="AW71" s="32">
        <f t="shared" ca="1" si="13"/>
        <v>213.93000000000006</v>
      </c>
      <c r="AX71" s="32">
        <f t="shared" ca="1" si="13"/>
        <v>222.92000000000235</v>
      </c>
      <c r="AY71" s="32">
        <f t="shared" ca="1" si="13"/>
        <v>189.19000000000244</v>
      </c>
      <c r="AZ71" s="32">
        <f t="shared" ca="1" si="13"/>
        <v>265.42000000000212</v>
      </c>
      <c r="BA71" s="55">
        <f t="shared" ca="1" si="17"/>
        <v>1.7</v>
      </c>
      <c r="BB71" s="55">
        <f t="shared" ca="1" si="17"/>
        <v>1.9</v>
      </c>
      <c r="BC71" s="55">
        <f t="shared" ca="1" si="17"/>
        <v>1.55</v>
      </c>
      <c r="BD71" s="55">
        <f t="shared" ca="1" si="14"/>
        <v>1.43</v>
      </c>
      <c r="BE71" s="55">
        <f t="shared" ca="1" si="14"/>
        <v>2.64</v>
      </c>
      <c r="BF71" s="55">
        <f t="shared" ca="1" si="14"/>
        <v>3.09</v>
      </c>
      <c r="BG71" s="55">
        <f t="shared" ca="1" si="14"/>
        <v>10.15</v>
      </c>
      <c r="BH71" s="55">
        <f t="shared" ca="1" si="14"/>
        <v>3.67</v>
      </c>
      <c r="BI71" s="55">
        <f t="shared" ca="1" si="14"/>
        <v>1.74</v>
      </c>
      <c r="BJ71" s="55">
        <f t="shared" ca="1" si="14"/>
        <v>1.82</v>
      </c>
      <c r="BK71" s="55">
        <f t="shared" ca="1" si="14"/>
        <v>1.55</v>
      </c>
      <c r="BL71" s="55">
        <f t="shared" ca="1" si="14"/>
        <v>2.1800000000000002</v>
      </c>
      <c r="BM71" s="32">
        <f t="shared" ca="1" si="18"/>
        <v>217.17999999999989</v>
      </c>
      <c r="BN71" s="32">
        <f t="shared" ca="1" si="18"/>
        <v>241.1200000000006</v>
      </c>
      <c r="BO71" s="32">
        <f t="shared" ca="1" si="18"/>
        <v>195.67999999999796</v>
      </c>
      <c r="BP71" s="32">
        <f t="shared" ca="1" si="15"/>
        <v>179.97000000000077</v>
      </c>
      <c r="BQ71" s="32">
        <f t="shared" ca="1" si="15"/>
        <v>331.9400000000004</v>
      </c>
      <c r="BR71" s="32">
        <f t="shared" ca="1" si="15"/>
        <v>387.52000000000459</v>
      </c>
      <c r="BS71" s="32">
        <f t="shared" ca="1" si="15"/>
        <v>1267.2099999999887</v>
      </c>
      <c r="BT71" s="32">
        <f t="shared" ca="1" si="15"/>
        <v>456.27999999999355</v>
      </c>
      <c r="BU71" s="32">
        <f t="shared" ca="1" si="15"/>
        <v>215.67000000000007</v>
      </c>
      <c r="BV71" s="32">
        <f t="shared" ca="1" si="15"/>
        <v>224.74000000000234</v>
      </c>
      <c r="BW71" s="32">
        <f t="shared" ca="1" si="15"/>
        <v>190.74000000000245</v>
      </c>
      <c r="BX71" s="32">
        <f t="shared" ca="1" si="15"/>
        <v>267.60000000000213</v>
      </c>
    </row>
    <row r="72" spans="1:76">
      <c r="A72" t="s">
        <v>421</v>
      </c>
      <c r="B72" s="1" t="s">
        <v>63</v>
      </c>
      <c r="C72" t="str">
        <f t="shared" ca="1" si="19"/>
        <v>KH1</v>
      </c>
      <c r="D72" t="str">
        <f t="shared" ca="1" si="20"/>
        <v>Keephills #1</v>
      </c>
      <c r="E72" s="31">
        <f ca="1">IFERROR(IF(AND($A72=VLOOKUP($A72&amp;"."&amp;$C72,UncollectibleLookup,2,FALSE),$C72=VLOOKUP($A72&amp;"."&amp;$C72,UncollectibleLookup,4,FALSE)),0,'Corrected With Uncollectible'!CW72-'Module C Initial'!CW72),'Corrected With Uncollectible'!CW72-'Module C Initial'!CW72)</f>
        <v>5091.9099999999162</v>
      </c>
      <c r="F72" s="31">
        <f ca="1">IFERROR(IF(AND($A72=VLOOKUP($A72&amp;"."&amp;$C72,UncollectibleLookup,2,FALSE),$C72=VLOOKUP($A72&amp;"."&amp;$C72,UncollectibleLookup,4,FALSE)),0,'Corrected With Uncollectible'!CX72-'Module C Initial'!CX72),'Corrected With Uncollectible'!CX72-'Module C Initial'!CX72)</f>
        <v>5549.2299999999814</v>
      </c>
      <c r="G72" s="31">
        <f ca="1">IFERROR(IF(AND($A72=VLOOKUP($A72&amp;"."&amp;$C72,UncollectibleLookup,2,FALSE),$C72=VLOOKUP($A72&amp;"."&amp;$C72,UncollectibleLookup,4,FALSE)),0,'Corrected With Uncollectible'!CY72-'Module C Initial'!CY72),'Corrected With Uncollectible'!CY72-'Module C Initial'!CY72)</f>
        <v>4785.2600000000093</v>
      </c>
      <c r="H72" s="31">
        <f ca="1">IFERROR(IF(AND($A72=VLOOKUP($A72&amp;"."&amp;$C72,UncollectibleLookup,2,FALSE),$C72=VLOOKUP($A72&amp;"."&amp;$C72,UncollectibleLookup,4,FALSE)),0,'Corrected With Uncollectible'!CZ72-'Module C Initial'!CZ72),'Corrected With Uncollectible'!CZ72-'Module C Initial'!CZ72)</f>
        <v>4208.4000000001397</v>
      </c>
      <c r="I72" s="31">
        <f ca="1">IFERROR(IF(AND($A72=VLOOKUP($A72&amp;"."&amp;$C72,UncollectibleLookup,2,FALSE),$C72=VLOOKUP($A72&amp;"."&amp;$C72,UncollectibleLookup,4,FALSE)),0,'Corrected With Uncollectible'!DA72-'Module C Initial'!DA72),'Corrected With Uncollectible'!DA72-'Module C Initial'!DA72)</f>
        <v>4028.75</v>
      </c>
      <c r="J72" s="31">
        <f ca="1">IFERROR(IF(AND($A72=VLOOKUP($A72&amp;"."&amp;$C72,UncollectibleLookup,2,FALSE),$C72=VLOOKUP($A72&amp;"."&amp;$C72,UncollectibleLookup,4,FALSE)),0,'Corrected With Uncollectible'!DB72-'Module C Initial'!DB72),'Corrected With Uncollectible'!DB72-'Module C Initial'!DB72)</f>
        <v>3576</v>
      </c>
      <c r="K72" s="31">
        <f ca="1">IFERROR(IF(AND($A72=VLOOKUP($A72&amp;"."&amp;$C72,UncollectibleLookup,2,FALSE),$C72=VLOOKUP($A72&amp;"."&amp;$C72,UncollectibleLookup,4,FALSE)),0,'Corrected With Uncollectible'!DC72-'Module C Initial'!DC72),'Corrected With Uncollectible'!DC72-'Module C Initial'!DC72)</f>
        <v>11826.889999999665</v>
      </c>
      <c r="L72" s="31">
        <f ca="1">IFERROR(IF(AND($A72=VLOOKUP($A72&amp;"."&amp;$C72,UncollectibleLookup,2,FALSE),$C72=VLOOKUP($A72&amp;"."&amp;$C72,UncollectibleLookup,4,FALSE)),0,'Corrected With Uncollectible'!DD72-'Module C Initial'!DD72),'Corrected With Uncollectible'!DD72-'Module C Initial'!DD72)</f>
        <v>5312.7600000000093</v>
      </c>
      <c r="M72" s="31">
        <f ca="1">IFERROR(IF(AND($A72=VLOOKUP($A72&amp;"."&amp;$C72,UncollectibleLookup,2,FALSE),$C72=VLOOKUP($A72&amp;"."&amp;$C72,UncollectibleLookup,4,FALSE)),0,'Corrected With Uncollectible'!DE72-'Module C Initial'!DE72),'Corrected With Uncollectible'!DE72-'Module C Initial'!DE72)</f>
        <v>4024.4300000001676</v>
      </c>
      <c r="N72" s="31">
        <f ca="1">IFERROR(IF(AND($A72=VLOOKUP($A72&amp;"."&amp;$C72,UncollectibleLookup,2,FALSE),$C72=VLOOKUP($A72&amp;"."&amp;$C72,UncollectibleLookup,4,FALSE)),0,'Corrected With Uncollectible'!DF72-'Module C Initial'!DF72),'Corrected With Uncollectible'!DF72-'Module C Initial'!DF72)</f>
        <v>5011.7400000002235</v>
      </c>
      <c r="O72" s="31">
        <f ca="1">IFERROR(IF(AND($A72=VLOOKUP($A72&amp;"."&amp;$C72,UncollectibleLookup,2,FALSE),$C72=VLOOKUP($A72&amp;"."&amp;$C72,UncollectibleLookup,4,FALSE)),0,'Corrected With Uncollectible'!DG72-'Module C Initial'!DG72),'Corrected With Uncollectible'!DG72-'Module C Initial'!DG72)</f>
        <v>4174.6899999999441</v>
      </c>
      <c r="P72" s="31">
        <f ca="1">IFERROR(IF(AND($A72=VLOOKUP($A72&amp;"."&amp;$C72,UncollectibleLookup,2,FALSE),$C72=VLOOKUP($A72&amp;"."&amp;$C72,UncollectibleLookup,4,FALSE)),0,'Corrected With Uncollectible'!DH72-'Module C Initial'!DH72),'Corrected With Uncollectible'!DH72-'Module C Initial'!DH72)</f>
        <v>5226.0799999998417</v>
      </c>
      <c r="Q72" s="32">
        <f ca="1">IFERROR(IF(AND($A72=VLOOKUP($A72&amp;"."&amp;$C72,UncollectibleLookup,2,FALSE),$C72=VLOOKUP($A72&amp;"."&amp;$C72,UncollectibleLookup,4,FALSE)),0,'Corrected With Uncollectible'!DI72-'Module C Initial'!DI72),'Corrected With Uncollectible'!DI72-'Module C Initial'!DI72)</f>
        <v>254.60000000000036</v>
      </c>
      <c r="R72" s="32">
        <f ca="1">IFERROR(IF(AND($A72=VLOOKUP($A72&amp;"."&amp;$C72,UncollectibleLookup,2,FALSE),$C72=VLOOKUP($A72&amp;"."&amp;$C72,UncollectibleLookup,4,FALSE)),0,'Corrected With Uncollectible'!DJ72-'Module C Initial'!DJ72),'Corrected With Uncollectible'!DJ72-'Module C Initial'!DJ72)</f>
        <v>277.46999999999935</v>
      </c>
      <c r="S72" s="32">
        <f ca="1">IFERROR(IF(AND($A72=VLOOKUP($A72&amp;"."&amp;$C72,UncollectibleLookup,2,FALSE),$C72=VLOOKUP($A72&amp;"."&amp;$C72,UncollectibleLookup,4,FALSE)),0,'Corrected With Uncollectible'!DK72-'Module C Initial'!DK72),'Corrected With Uncollectible'!DK72-'Module C Initial'!DK72)</f>
        <v>239.26000000000022</v>
      </c>
      <c r="T72" s="32">
        <f ca="1">IFERROR(IF(AND($A72=VLOOKUP($A72&amp;"."&amp;$C72,UncollectibleLookup,2,FALSE),$C72=VLOOKUP($A72&amp;"."&amp;$C72,UncollectibleLookup,4,FALSE)),0,'Corrected With Uncollectible'!DL72-'Module C Initial'!DL72),'Corrected With Uncollectible'!DL72-'Module C Initial'!DL72)</f>
        <v>210.42000000000007</v>
      </c>
      <c r="U72" s="32">
        <f ca="1">IFERROR(IF(AND($A72=VLOOKUP($A72&amp;"."&amp;$C72,UncollectibleLookup,2,FALSE),$C72=VLOOKUP($A72&amp;"."&amp;$C72,UncollectibleLookup,4,FALSE)),0,'Corrected With Uncollectible'!DM72-'Module C Initial'!DM72),'Corrected With Uncollectible'!DM72-'Module C Initial'!DM72)</f>
        <v>201.43999999999869</v>
      </c>
      <c r="V72" s="32">
        <f ca="1">IFERROR(IF(AND($A72=VLOOKUP($A72&amp;"."&amp;$C72,UncollectibleLookup,2,FALSE),$C72=VLOOKUP($A72&amp;"."&amp;$C72,UncollectibleLookup,4,FALSE)),0,'Corrected With Uncollectible'!DN72-'Module C Initial'!DN72),'Corrected With Uncollectible'!DN72-'Module C Initial'!DN72)</f>
        <v>178.79999999999927</v>
      </c>
      <c r="W72" s="32">
        <f ca="1">IFERROR(IF(AND($A72=VLOOKUP($A72&amp;"."&amp;$C72,UncollectibleLookup,2,FALSE),$C72=VLOOKUP($A72&amp;"."&amp;$C72,UncollectibleLookup,4,FALSE)),0,'Corrected With Uncollectible'!DO72-'Module C Initial'!DO72),'Corrected With Uncollectible'!DO72-'Module C Initial'!DO72)</f>
        <v>591.34000000000378</v>
      </c>
      <c r="X72" s="32">
        <f ca="1">IFERROR(IF(AND($A72=VLOOKUP($A72&amp;"."&amp;$C72,UncollectibleLookup,2,FALSE),$C72=VLOOKUP($A72&amp;"."&amp;$C72,UncollectibleLookup,4,FALSE)),0,'Corrected With Uncollectible'!DP72-'Module C Initial'!DP72),'Corrected With Uncollectible'!DP72-'Module C Initial'!DP72)</f>
        <v>265.63999999999942</v>
      </c>
      <c r="Y72" s="32">
        <f ca="1">IFERROR(IF(AND($A72=VLOOKUP($A72&amp;"."&amp;$C72,UncollectibleLookup,2,FALSE),$C72=VLOOKUP($A72&amp;"."&amp;$C72,UncollectibleLookup,4,FALSE)),0,'Corrected With Uncollectible'!DQ72-'Module C Initial'!DQ72),'Corrected With Uncollectible'!DQ72-'Module C Initial'!DQ72)</f>
        <v>201.22999999999956</v>
      </c>
      <c r="Z72" s="32">
        <f ca="1">IFERROR(IF(AND($A72=VLOOKUP($A72&amp;"."&amp;$C72,UncollectibleLookup,2,FALSE),$C72=VLOOKUP($A72&amp;"."&amp;$C72,UncollectibleLookup,4,FALSE)),0,'Corrected With Uncollectible'!DR72-'Module C Initial'!DR72),'Corrected With Uncollectible'!DR72-'Module C Initial'!DR72)</f>
        <v>250.59000000000015</v>
      </c>
      <c r="AA72" s="32">
        <f ca="1">IFERROR(IF(AND($A72=VLOOKUP($A72&amp;"."&amp;$C72,UncollectibleLookup,2,FALSE),$C72=VLOOKUP($A72&amp;"."&amp;$C72,UncollectibleLookup,4,FALSE)),0,'Corrected With Uncollectible'!DS72-'Module C Initial'!DS72),'Corrected With Uncollectible'!DS72-'Module C Initial'!DS72)</f>
        <v>208.72999999999956</v>
      </c>
      <c r="AB72" s="32">
        <f ca="1">IFERROR(IF(AND($A72=VLOOKUP($A72&amp;"."&amp;$C72,UncollectibleLookup,2,FALSE),$C72=VLOOKUP($A72&amp;"."&amp;$C72,UncollectibleLookup,4,FALSE)),0,'Corrected With Uncollectible'!DT72-'Module C Initial'!DT72),'Corrected With Uncollectible'!DT72-'Module C Initial'!DT72)</f>
        <v>261.30999999999949</v>
      </c>
      <c r="AC72" s="31">
        <f ca="1">IFERROR(IF(AND($A72=VLOOKUP($A72&amp;"."&amp;$C72,UncollectibleLookup,2,FALSE),$C72=VLOOKUP($A72&amp;"."&amp;$C72,UncollectibleLookup,4,FALSE)),0,'Corrected With Uncollectible'!DU72-'Module C Initial'!DU72),'Corrected With Uncollectible'!DU72-'Module C Initial'!DU72)</f>
        <v>2190.8500000000058</v>
      </c>
      <c r="AD72" s="31">
        <f ca="1">IFERROR(IF(AND($A72=VLOOKUP($A72&amp;"."&amp;$C72,UncollectibleLookup,2,FALSE),$C72=VLOOKUP($A72&amp;"."&amp;$C72,UncollectibleLookup,4,FALSE)),0,'Corrected With Uncollectible'!DV72-'Module C Initial'!DV72),'Corrected With Uncollectible'!DV72-'Module C Initial'!DV72)</f>
        <v>2359.3300000000017</v>
      </c>
      <c r="AE72" s="31">
        <f ca="1">IFERROR(IF(AND($A72=VLOOKUP($A72&amp;"."&amp;$C72,UncollectibleLookup,2,FALSE),$C72=VLOOKUP($A72&amp;"."&amp;$C72,UncollectibleLookup,4,FALSE)),0,'Corrected With Uncollectible'!DW72-'Module C Initial'!DW72),'Corrected With Uncollectible'!DW72-'Module C Initial'!DW72)</f>
        <v>2012.5</v>
      </c>
      <c r="AF72" s="31">
        <f ca="1">IFERROR(IF(AND($A72=VLOOKUP($A72&amp;"."&amp;$C72,UncollectibleLookup,2,FALSE),$C72=VLOOKUP($A72&amp;"."&amp;$C72,UncollectibleLookup,4,FALSE)),0,'Corrected With Uncollectible'!DX72-'Module C Initial'!DX72),'Corrected With Uncollectible'!DX72-'Module C Initial'!DX72)</f>
        <v>1748.4499999999971</v>
      </c>
      <c r="AG72" s="31">
        <f ca="1">IFERROR(IF(AND($A72=VLOOKUP($A72&amp;"."&amp;$C72,UncollectibleLookup,2,FALSE),$C72=VLOOKUP($A72&amp;"."&amp;$C72,UncollectibleLookup,4,FALSE)),0,'Corrected With Uncollectible'!DY72-'Module C Initial'!DY72),'Corrected With Uncollectible'!DY72-'Module C Initial'!DY72)</f>
        <v>1653.9400000000023</v>
      </c>
      <c r="AH72" s="31">
        <f ca="1">IFERROR(IF(AND($A72=VLOOKUP($A72&amp;"."&amp;$C72,UncollectibleLookup,2,FALSE),$C72=VLOOKUP($A72&amp;"."&amp;$C72,UncollectibleLookup,4,FALSE)),0,'Corrected With Uncollectible'!DZ72-'Module C Initial'!DZ72),'Corrected With Uncollectible'!DZ72-'Module C Initial'!DZ72)</f>
        <v>1449.8499999999913</v>
      </c>
      <c r="AI72" s="31">
        <f ca="1">IFERROR(IF(AND($A72=VLOOKUP($A72&amp;"."&amp;$C72,UncollectibleLookup,2,FALSE),$C72=VLOOKUP($A72&amp;"."&amp;$C72,UncollectibleLookup,4,FALSE)),0,'Corrected With Uncollectible'!EA72-'Module C Initial'!EA72),'Corrected With Uncollectible'!EA72-'Module C Initial'!EA72)</f>
        <v>4736.75</v>
      </c>
      <c r="AJ72" s="31">
        <f ca="1">IFERROR(IF(AND($A72=VLOOKUP($A72&amp;"."&amp;$C72,UncollectibleLookup,2,FALSE),$C72=VLOOKUP($A72&amp;"."&amp;$C72,UncollectibleLookup,4,FALSE)),0,'Corrected With Uncollectible'!EB72-'Module C Initial'!EB72),'Corrected With Uncollectible'!EB72-'Module C Initial'!EB72)</f>
        <v>2099.6000000000058</v>
      </c>
      <c r="AK72" s="31">
        <f ca="1">IFERROR(IF(AND($A72=VLOOKUP($A72&amp;"."&amp;$C72,UncollectibleLookup,2,FALSE),$C72=VLOOKUP($A72&amp;"."&amp;$C72,UncollectibleLookup,4,FALSE)),0,'Corrected With Uncollectible'!EC72-'Module C Initial'!EC72),'Corrected With Uncollectible'!EC72-'Module C Initial'!EC72)</f>
        <v>1569.0899999999965</v>
      </c>
      <c r="AL72" s="31">
        <f ca="1">IFERROR(IF(AND($A72=VLOOKUP($A72&amp;"."&amp;$C72,UncollectibleLookup,2,FALSE),$C72=VLOOKUP($A72&amp;"."&amp;$C72,UncollectibleLookup,4,FALSE)),0,'Corrected With Uncollectible'!ED72-'Module C Initial'!ED72),'Corrected With Uncollectible'!ED72-'Module C Initial'!ED72)</f>
        <v>1928.2799999999988</v>
      </c>
      <c r="AM72" s="31">
        <f ca="1">IFERROR(IF(AND($A72=VLOOKUP($A72&amp;"."&amp;$C72,UncollectibleLookup,2,FALSE),$C72=VLOOKUP($A72&amp;"."&amp;$C72,UncollectibleLookup,4,FALSE)),0,'Corrected With Uncollectible'!EE72-'Module C Initial'!EE72),'Corrected With Uncollectible'!EE72-'Module C Initial'!EE72)</f>
        <v>1584.0699999999924</v>
      </c>
      <c r="AN72" s="31">
        <f ca="1">IFERROR(IF(AND($A72=VLOOKUP($A72&amp;"."&amp;$C72,UncollectibleLookup,2,FALSE),$C72=VLOOKUP($A72&amp;"."&amp;$C72,UncollectibleLookup,4,FALSE)),0,'Corrected With Uncollectible'!EF72-'Module C Initial'!EF72),'Corrected With Uncollectible'!EF72-'Module C Initial'!EF72)</f>
        <v>1956.1699999999983</v>
      </c>
      <c r="AO72" s="32">
        <f t="shared" ca="1" si="16"/>
        <v>7537.3599999999224</v>
      </c>
      <c r="AP72" s="32">
        <f t="shared" ca="1" si="16"/>
        <v>8186.0299999999825</v>
      </c>
      <c r="AQ72" s="32">
        <f t="shared" ca="1" si="16"/>
        <v>7037.0200000000095</v>
      </c>
      <c r="AR72" s="32">
        <f t="shared" ca="1" si="13"/>
        <v>6167.2700000001369</v>
      </c>
      <c r="AS72" s="32">
        <f t="shared" ca="1" si="13"/>
        <v>5884.130000000001</v>
      </c>
      <c r="AT72" s="32">
        <f t="shared" ca="1" si="13"/>
        <v>5204.6499999999905</v>
      </c>
      <c r="AU72" s="32">
        <f t="shared" ca="1" si="13"/>
        <v>17154.979999999669</v>
      </c>
      <c r="AV72" s="32">
        <f t="shared" ca="1" si="13"/>
        <v>7678.0000000000146</v>
      </c>
      <c r="AW72" s="32">
        <f t="shared" ca="1" si="13"/>
        <v>5794.7500000001637</v>
      </c>
      <c r="AX72" s="32">
        <f t="shared" ca="1" si="13"/>
        <v>7190.6100000002225</v>
      </c>
      <c r="AY72" s="32">
        <f t="shared" ca="1" si="13"/>
        <v>5967.4899999999361</v>
      </c>
      <c r="AZ72" s="32">
        <f t="shared" ca="1" si="13"/>
        <v>7443.5599999998394</v>
      </c>
      <c r="BA72" s="55">
        <f t="shared" ca="1" si="17"/>
        <v>59.64</v>
      </c>
      <c r="BB72" s="55">
        <f t="shared" ca="1" si="17"/>
        <v>64.989999999999995</v>
      </c>
      <c r="BC72" s="55">
        <f t="shared" ca="1" si="17"/>
        <v>56.05</v>
      </c>
      <c r="BD72" s="55">
        <f t="shared" ca="1" si="14"/>
        <v>49.29</v>
      </c>
      <c r="BE72" s="55">
        <f t="shared" ca="1" si="14"/>
        <v>47.19</v>
      </c>
      <c r="BF72" s="55">
        <f t="shared" ca="1" si="14"/>
        <v>41.88</v>
      </c>
      <c r="BG72" s="55">
        <f t="shared" ca="1" si="14"/>
        <v>138.52000000000001</v>
      </c>
      <c r="BH72" s="55">
        <f t="shared" ca="1" si="14"/>
        <v>62.22</v>
      </c>
      <c r="BI72" s="55">
        <f t="shared" ca="1" si="14"/>
        <v>47.14</v>
      </c>
      <c r="BJ72" s="55">
        <f t="shared" ca="1" si="14"/>
        <v>58.7</v>
      </c>
      <c r="BK72" s="55">
        <f t="shared" ca="1" si="14"/>
        <v>48.9</v>
      </c>
      <c r="BL72" s="55">
        <f t="shared" ca="1" si="14"/>
        <v>61.21</v>
      </c>
      <c r="BM72" s="32">
        <f t="shared" ca="1" si="18"/>
        <v>7596.9999999999227</v>
      </c>
      <c r="BN72" s="32">
        <f t="shared" ca="1" si="18"/>
        <v>8251.0199999999822</v>
      </c>
      <c r="BO72" s="32">
        <f t="shared" ca="1" si="18"/>
        <v>7093.0700000000097</v>
      </c>
      <c r="BP72" s="32">
        <f t="shared" ca="1" si="15"/>
        <v>6216.5600000001368</v>
      </c>
      <c r="BQ72" s="32">
        <f t="shared" ca="1" si="15"/>
        <v>5931.3200000000006</v>
      </c>
      <c r="BR72" s="32">
        <f t="shared" ca="1" si="15"/>
        <v>5246.5299999999907</v>
      </c>
      <c r="BS72" s="32">
        <f t="shared" ca="1" si="15"/>
        <v>17293.499999999669</v>
      </c>
      <c r="BT72" s="32">
        <f t="shared" ca="1" si="15"/>
        <v>7740.2200000000148</v>
      </c>
      <c r="BU72" s="32">
        <f t="shared" ca="1" si="15"/>
        <v>5841.890000000164</v>
      </c>
      <c r="BV72" s="32">
        <f t="shared" ca="1" si="15"/>
        <v>7249.3100000002223</v>
      </c>
      <c r="BW72" s="32">
        <f t="shared" ca="1" si="15"/>
        <v>6016.3899999999358</v>
      </c>
      <c r="BX72" s="32">
        <f t="shared" ca="1" si="15"/>
        <v>7504.7699999998395</v>
      </c>
    </row>
    <row r="73" spans="1:76">
      <c r="A73" t="s">
        <v>421</v>
      </c>
      <c r="B73" s="1" t="s">
        <v>64</v>
      </c>
      <c r="C73" t="str">
        <f t="shared" ca="1" si="19"/>
        <v>KH2</v>
      </c>
      <c r="D73" t="str">
        <f t="shared" ca="1" si="20"/>
        <v>Keephills #2</v>
      </c>
      <c r="E73" s="31">
        <f ca="1">IFERROR(IF(AND($A73=VLOOKUP($A73&amp;"."&amp;$C73,UncollectibleLookup,2,FALSE),$C73=VLOOKUP($A73&amp;"."&amp;$C73,UncollectibleLookup,4,FALSE)),0,'Corrected With Uncollectible'!CW73-'Module C Initial'!CW73),'Corrected With Uncollectible'!CW73-'Module C Initial'!CW73)</f>
        <v>6623.8500000000931</v>
      </c>
      <c r="F73" s="31">
        <f ca="1">IFERROR(IF(AND($A73=VLOOKUP($A73&amp;"."&amp;$C73,UncollectibleLookup,2,FALSE),$C73=VLOOKUP($A73&amp;"."&amp;$C73,UncollectibleLookup,4,FALSE)),0,'Corrected With Uncollectible'!CX73-'Module C Initial'!CX73),'Corrected With Uncollectible'!CX73-'Module C Initial'!CX73)</f>
        <v>6957.7400000002235</v>
      </c>
      <c r="G73" s="31">
        <f ca="1">IFERROR(IF(AND($A73=VLOOKUP($A73&amp;"."&amp;$C73,UncollectibleLookup,2,FALSE),$C73=VLOOKUP($A73&amp;"."&amp;$C73,UncollectibleLookup,4,FALSE)),0,'Corrected With Uncollectible'!CY73-'Module C Initial'!CY73),'Corrected With Uncollectible'!CY73-'Module C Initial'!CY73)</f>
        <v>5627.3000000000466</v>
      </c>
      <c r="H73" s="31">
        <f ca="1">IFERROR(IF(AND($A73=VLOOKUP($A73&amp;"."&amp;$C73,UncollectibleLookup,2,FALSE),$C73=VLOOKUP($A73&amp;"."&amp;$C73,UncollectibleLookup,4,FALSE)),0,'Corrected With Uncollectible'!CZ73-'Module C Initial'!CZ73),'Corrected With Uncollectible'!CZ73-'Module C Initial'!CZ73)</f>
        <v>5611.9899999999907</v>
      </c>
      <c r="I73" s="31">
        <f ca="1">IFERROR(IF(AND($A73=VLOOKUP($A73&amp;"."&amp;$C73,UncollectibleLookup,2,FALSE),$C73=VLOOKUP($A73&amp;"."&amp;$C73,UncollectibleLookup,4,FALSE)),0,'Corrected With Uncollectible'!DA73-'Module C Initial'!DA73),'Corrected With Uncollectible'!DA73-'Module C Initial'!DA73)</f>
        <v>4778.1800000000512</v>
      </c>
      <c r="J73" s="31">
        <f ca="1">IFERROR(IF(AND($A73=VLOOKUP($A73&amp;"."&amp;$C73,UncollectibleLookup,2,FALSE),$C73=VLOOKUP($A73&amp;"."&amp;$C73,UncollectibleLookup,4,FALSE)),0,'Corrected With Uncollectible'!DB73-'Module C Initial'!DB73),'Corrected With Uncollectible'!DB73-'Module C Initial'!DB73)</f>
        <v>5424.9600000001956</v>
      </c>
      <c r="K73" s="31">
        <f ca="1">IFERROR(IF(AND($A73=VLOOKUP($A73&amp;"."&amp;$C73,UncollectibleLookup,2,FALSE),$C73=VLOOKUP($A73&amp;"."&amp;$C73,UncollectibleLookup,4,FALSE)),0,'Corrected With Uncollectible'!DC73-'Module C Initial'!DC73),'Corrected With Uncollectible'!DC73-'Module C Initial'!DC73)</f>
        <v>16433.270000000019</v>
      </c>
      <c r="L73" s="31">
        <f ca="1">IFERROR(IF(AND($A73=VLOOKUP($A73&amp;"."&amp;$C73,UncollectibleLookup,2,FALSE),$C73=VLOOKUP($A73&amp;"."&amp;$C73,UncollectibleLookup,4,FALSE)),0,'Corrected With Uncollectible'!DD73-'Module C Initial'!DD73),'Corrected With Uncollectible'!DD73-'Module C Initial'!DD73)</f>
        <v>7167.0300000000279</v>
      </c>
      <c r="M73" s="31">
        <f ca="1">IFERROR(IF(AND($A73=VLOOKUP($A73&amp;"."&amp;$C73,UncollectibleLookup,2,FALSE),$C73=VLOOKUP($A73&amp;"."&amp;$C73,UncollectibleLookup,4,FALSE)),0,'Corrected With Uncollectible'!DE73-'Module C Initial'!DE73),'Corrected With Uncollectible'!DE73-'Module C Initial'!DE73)</f>
        <v>5346.3700000001118</v>
      </c>
      <c r="N73" s="31">
        <f ca="1">IFERROR(IF(AND($A73=VLOOKUP($A73&amp;"."&amp;$C73,UncollectibleLookup,2,FALSE),$C73=VLOOKUP($A73&amp;"."&amp;$C73,UncollectibleLookup,4,FALSE)),0,'Corrected With Uncollectible'!DF73-'Module C Initial'!DF73),'Corrected With Uncollectible'!DF73-'Module C Initial'!DF73)</f>
        <v>7063.9399999999441</v>
      </c>
      <c r="O73" s="31">
        <f ca="1">IFERROR(IF(AND($A73=VLOOKUP($A73&amp;"."&amp;$C73,UncollectibleLookup,2,FALSE),$C73=VLOOKUP($A73&amp;"."&amp;$C73,UncollectibleLookup,4,FALSE)),0,'Corrected With Uncollectible'!DG73-'Module C Initial'!DG73),'Corrected With Uncollectible'!DG73-'Module C Initial'!DG73)</f>
        <v>5670.9099999999162</v>
      </c>
      <c r="P73" s="31">
        <f ca="1">IFERROR(IF(AND($A73=VLOOKUP($A73&amp;"."&amp;$C73,UncollectibleLookup,2,FALSE),$C73=VLOOKUP($A73&amp;"."&amp;$C73,UncollectibleLookup,4,FALSE)),0,'Corrected With Uncollectible'!DH73-'Module C Initial'!DH73),'Corrected With Uncollectible'!DH73-'Module C Initial'!DH73)</f>
        <v>5888.3100000000559</v>
      </c>
      <c r="Q73" s="32">
        <f ca="1">IFERROR(IF(AND($A73=VLOOKUP($A73&amp;"."&amp;$C73,UncollectibleLookup,2,FALSE),$C73=VLOOKUP($A73&amp;"."&amp;$C73,UncollectibleLookup,4,FALSE)),0,'Corrected With Uncollectible'!DI73-'Module C Initial'!DI73),'Corrected With Uncollectible'!DI73-'Module C Initial'!DI73)</f>
        <v>331.18999999999869</v>
      </c>
      <c r="R73" s="32">
        <f ca="1">IFERROR(IF(AND($A73=VLOOKUP($A73&amp;"."&amp;$C73,UncollectibleLookup,2,FALSE),$C73=VLOOKUP($A73&amp;"."&amp;$C73,UncollectibleLookup,4,FALSE)),0,'Corrected With Uncollectible'!DJ73-'Module C Initial'!DJ73),'Corrected With Uncollectible'!DJ73-'Module C Initial'!DJ73)</f>
        <v>347.89000000000124</v>
      </c>
      <c r="S73" s="32">
        <f ca="1">IFERROR(IF(AND($A73=VLOOKUP($A73&amp;"."&amp;$C73,UncollectibleLookup,2,FALSE),$C73=VLOOKUP($A73&amp;"."&amp;$C73,UncollectibleLookup,4,FALSE)),0,'Corrected With Uncollectible'!DK73-'Module C Initial'!DK73),'Corrected With Uncollectible'!DK73-'Module C Initial'!DK73)</f>
        <v>281.36999999999898</v>
      </c>
      <c r="T73" s="32">
        <f ca="1">IFERROR(IF(AND($A73=VLOOKUP($A73&amp;"."&amp;$C73,UncollectibleLookup,2,FALSE),$C73=VLOOKUP($A73&amp;"."&amp;$C73,UncollectibleLookup,4,FALSE)),0,'Corrected With Uncollectible'!DL73-'Module C Initial'!DL73),'Corrected With Uncollectible'!DL73-'Module C Initial'!DL73)</f>
        <v>280.59999999999854</v>
      </c>
      <c r="U73" s="32">
        <f ca="1">IFERROR(IF(AND($A73=VLOOKUP($A73&amp;"."&amp;$C73,UncollectibleLookup,2,FALSE),$C73=VLOOKUP($A73&amp;"."&amp;$C73,UncollectibleLookup,4,FALSE)),0,'Corrected With Uncollectible'!DM73-'Module C Initial'!DM73),'Corrected With Uncollectible'!DM73-'Module C Initial'!DM73)</f>
        <v>238.90999999999985</v>
      </c>
      <c r="V73" s="32">
        <f ca="1">IFERROR(IF(AND($A73=VLOOKUP($A73&amp;"."&amp;$C73,UncollectibleLookup,2,FALSE),$C73=VLOOKUP($A73&amp;"."&amp;$C73,UncollectibleLookup,4,FALSE)),0,'Corrected With Uncollectible'!DN73-'Module C Initial'!DN73),'Corrected With Uncollectible'!DN73-'Module C Initial'!DN73)</f>
        <v>271.25</v>
      </c>
      <c r="W73" s="32">
        <f ca="1">IFERROR(IF(AND($A73=VLOOKUP($A73&amp;"."&amp;$C73,UncollectibleLookup,2,FALSE),$C73=VLOOKUP($A73&amp;"."&amp;$C73,UncollectibleLookup,4,FALSE)),0,'Corrected With Uncollectible'!DO73-'Module C Initial'!DO73),'Corrected With Uncollectible'!DO73-'Module C Initial'!DO73)</f>
        <v>821.66000000000349</v>
      </c>
      <c r="X73" s="32">
        <f ca="1">IFERROR(IF(AND($A73=VLOOKUP($A73&amp;"."&amp;$C73,UncollectibleLookup,2,FALSE),$C73=VLOOKUP($A73&amp;"."&amp;$C73,UncollectibleLookup,4,FALSE)),0,'Corrected With Uncollectible'!DP73-'Module C Initial'!DP73),'Corrected With Uncollectible'!DP73-'Module C Initial'!DP73)</f>
        <v>358.36000000000058</v>
      </c>
      <c r="Y73" s="32">
        <f ca="1">IFERROR(IF(AND($A73=VLOOKUP($A73&amp;"."&amp;$C73,UncollectibleLookup,2,FALSE),$C73=VLOOKUP($A73&amp;"."&amp;$C73,UncollectibleLookup,4,FALSE)),0,'Corrected With Uncollectible'!DQ73-'Module C Initial'!DQ73),'Corrected With Uncollectible'!DQ73-'Module C Initial'!DQ73)</f>
        <v>267.31000000000131</v>
      </c>
      <c r="Z73" s="32">
        <f ca="1">IFERROR(IF(AND($A73=VLOOKUP($A73&amp;"."&amp;$C73,UncollectibleLookup,2,FALSE),$C73=VLOOKUP($A73&amp;"."&amp;$C73,UncollectibleLookup,4,FALSE)),0,'Corrected With Uncollectible'!DR73-'Module C Initial'!DR73),'Corrected With Uncollectible'!DR73-'Module C Initial'!DR73)</f>
        <v>353.20000000000073</v>
      </c>
      <c r="AA73" s="32">
        <f ca="1">IFERROR(IF(AND($A73=VLOOKUP($A73&amp;"."&amp;$C73,UncollectibleLookup,2,FALSE),$C73=VLOOKUP($A73&amp;"."&amp;$C73,UncollectibleLookup,4,FALSE)),0,'Corrected With Uncollectible'!DS73-'Module C Initial'!DS73),'Corrected With Uncollectible'!DS73-'Module C Initial'!DS73)</f>
        <v>283.55000000000109</v>
      </c>
      <c r="AB73" s="32">
        <f ca="1">IFERROR(IF(AND($A73=VLOOKUP($A73&amp;"."&amp;$C73,UncollectibleLookup,2,FALSE),$C73=VLOOKUP($A73&amp;"."&amp;$C73,UncollectibleLookup,4,FALSE)),0,'Corrected With Uncollectible'!DT73-'Module C Initial'!DT73),'Corrected With Uncollectible'!DT73-'Module C Initial'!DT73)</f>
        <v>294.42000000000007</v>
      </c>
      <c r="AC73" s="31">
        <f ca="1">IFERROR(IF(AND($A73=VLOOKUP($A73&amp;"."&amp;$C73,UncollectibleLookup,2,FALSE),$C73=VLOOKUP($A73&amp;"."&amp;$C73,UncollectibleLookup,4,FALSE)),0,'Corrected With Uncollectible'!DU73-'Module C Initial'!DU73),'Corrected With Uncollectible'!DU73-'Module C Initial'!DU73)</f>
        <v>2849.9799999999959</v>
      </c>
      <c r="AD73" s="31">
        <f ca="1">IFERROR(IF(AND($A73=VLOOKUP($A73&amp;"."&amp;$C73,UncollectibleLookup,2,FALSE),$C73=VLOOKUP($A73&amp;"."&amp;$C73,UncollectibleLookup,4,FALSE)),0,'Corrected With Uncollectible'!DV73-'Module C Initial'!DV73),'Corrected With Uncollectible'!DV73-'Module C Initial'!DV73)</f>
        <v>2958.1800000000076</v>
      </c>
      <c r="AE73" s="31">
        <f ca="1">IFERROR(IF(AND($A73=VLOOKUP($A73&amp;"."&amp;$C73,UncollectibleLookup,2,FALSE),$C73=VLOOKUP($A73&amp;"."&amp;$C73,UncollectibleLookup,4,FALSE)),0,'Corrected With Uncollectible'!DW73-'Module C Initial'!DW73),'Corrected With Uncollectible'!DW73-'Module C Initial'!DW73)</f>
        <v>2366.6299999999901</v>
      </c>
      <c r="AF73" s="31">
        <f ca="1">IFERROR(IF(AND($A73=VLOOKUP($A73&amp;"."&amp;$C73,UncollectibleLookup,2,FALSE),$C73=VLOOKUP($A73&amp;"."&amp;$C73,UncollectibleLookup,4,FALSE)),0,'Corrected With Uncollectible'!DX73-'Module C Initial'!DX73),'Corrected With Uncollectible'!DX73-'Module C Initial'!DX73)</f>
        <v>2331.5899999999965</v>
      </c>
      <c r="AG73" s="31">
        <f ca="1">IFERROR(IF(AND($A73=VLOOKUP($A73&amp;"."&amp;$C73,UncollectibleLookup,2,FALSE),$C73=VLOOKUP($A73&amp;"."&amp;$C73,UncollectibleLookup,4,FALSE)),0,'Corrected With Uncollectible'!DY73-'Module C Initial'!DY73),'Corrected With Uncollectible'!DY73-'Module C Initial'!DY73)</f>
        <v>1961.5999999999913</v>
      </c>
      <c r="AH73" s="31">
        <f ca="1">IFERROR(IF(AND($A73=VLOOKUP($A73&amp;"."&amp;$C73,UncollectibleLookup,2,FALSE),$C73=VLOOKUP($A73&amp;"."&amp;$C73,UncollectibleLookup,4,FALSE)),0,'Corrected With Uncollectible'!DZ73-'Module C Initial'!DZ73),'Corrected With Uncollectible'!DZ73-'Module C Initial'!DZ73)</f>
        <v>2199.4899999999907</v>
      </c>
      <c r="AI73" s="31">
        <f ca="1">IFERROR(IF(AND($A73=VLOOKUP($A73&amp;"."&amp;$C73,UncollectibleLookup,2,FALSE),$C73=VLOOKUP($A73&amp;"."&amp;$C73,UncollectibleLookup,4,FALSE)),0,'Corrected With Uncollectible'!EA73-'Module C Initial'!EA73),'Corrected With Uncollectible'!EA73-'Module C Initial'!EA73)</f>
        <v>6581.640000000014</v>
      </c>
      <c r="AJ73" s="31">
        <f ca="1">IFERROR(IF(AND($A73=VLOOKUP($A73&amp;"."&amp;$C73,UncollectibleLookup,2,FALSE),$C73=VLOOKUP($A73&amp;"."&amp;$C73,UncollectibleLookup,4,FALSE)),0,'Corrected With Uncollectible'!EB73-'Module C Initial'!EB73),'Corrected With Uncollectible'!EB73-'Module C Initial'!EB73)</f>
        <v>2832.4000000000233</v>
      </c>
      <c r="AK73" s="31">
        <f ca="1">IFERROR(IF(AND($A73=VLOOKUP($A73&amp;"."&amp;$C73,UncollectibleLookup,2,FALSE),$C73=VLOOKUP($A73&amp;"."&amp;$C73,UncollectibleLookup,4,FALSE)),0,'Corrected With Uncollectible'!EC73-'Module C Initial'!EC73),'Corrected With Uncollectible'!EC73-'Module C Initial'!EC73)</f>
        <v>2084.5</v>
      </c>
      <c r="AL73" s="31">
        <f ca="1">IFERROR(IF(AND($A73=VLOOKUP($A73&amp;"."&amp;$C73,UncollectibleLookup,2,FALSE),$C73=VLOOKUP($A73&amp;"."&amp;$C73,UncollectibleLookup,4,FALSE)),0,'Corrected With Uncollectible'!ED73-'Module C Initial'!ED73),'Corrected With Uncollectible'!ED73-'Module C Initial'!ED73)</f>
        <v>2717.8699999999953</v>
      </c>
      <c r="AM73" s="31">
        <f ca="1">IFERROR(IF(AND($A73=VLOOKUP($A73&amp;"."&amp;$C73,UncollectibleLookup,2,FALSE),$C73=VLOOKUP($A73&amp;"."&amp;$C73,UncollectibleLookup,4,FALSE)),0,'Corrected With Uncollectible'!EE73-'Module C Initial'!EE73),'Corrected With Uncollectible'!EE73-'Module C Initial'!EE73)</f>
        <v>2151.8000000000029</v>
      </c>
      <c r="AN73" s="31">
        <f ca="1">IFERROR(IF(AND($A73=VLOOKUP($A73&amp;"."&amp;$C73,UncollectibleLookup,2,FALSE),$C73=VLOOKUP($A73&amp;"."&amp;$C73,UncollectibleLookup,4,FALSE)),0,'Corrected With Uncollectible'!EF73-'Module C Initial'!EF73),'Corrected With Uncollectible'!EF73-'Module C Initial'!EF73)</f>
        <v>2204.0500000000029</v>
      </c>
      <c r="AO73" s="32">
        <f t="shared" ca="1" si="16"/>
        <v>9805.0200000000877</v>
      </c>
      <c r="AP73" s="32">
        <f t="shared" ca="1" si="16"/>
        <v>10263.810000000232</v>
      </c>
      <c r="AQ73" s="32">
        <f t="shared" ca="1" si="16"/>
        <v>8275.3000000000357</v>
      </c>
      <c r="AR73" s="32">
        <f t="shared" ca="1" si="13"/>
        <v>8224.1799999999857</v>
      </c>
      <c r="AS73" s="32">
        <f t="shared" ca="1" si="13"/>
        <v>6978.6900000000423</v>
      </c>
      <c r="AT73" s="32">
        <f t="shared" ca="1" si="13"/>
        <v>7895.7000000001863</v>
      </c>
      <c r="AU73" s="32">
        <f t="shared" ca="1" si="13"/>
        <v>23836.570000000036</v>
      </c>
      <c r="AV73" s="32">
        <f t="shared" ca="1" si="13"/>
        <v>10357.790000000052</v>
      </c>
      <c r="AW73" s="32">
        <f t="shared" ca="1" si="13"/>
        <v>7698.1800000001131</v>
      </c>
      <c r="AX73" s="32">
        <f t="shared" ca="1" si="13"/>
        <v>10135.00999999994</v>
      </c>
      <c r="AY73" s="32">
        <f t="shared" ca="1" si="13"/>
        <v>8106.2599999999202</v>
      </c>
      <c r="AZ73" s="32">
        <f t="shared" ca="1" si="13"/>
        <v>8386.7800000000589</v>
      </c>
      <c r="BA73" s="55">
        <f t="shared" ca="1" si="17"/>
        <v>77.58</v>
      </c>
      <c r="BB73" s="55">
        <f t="shared" ca="1" si="17"/>
        <v>81.489999999999995</v>
      </c>
      <c r="BC73" s="55">
        <f t="shared" ca="1" si="17"/>
        <v>65.91</v>
      </c>
      <c r="BD73" s="55">
        <f t="shared" ca="1" si="14"/>
        <v>65.73</v>
      </c>
      <c r="BE73" s="55">
        <f t="shared" ca="1" si="14"/>
        <v>55.96</v>
      </c>
      <c r="BF73" s="55">
        <f t="shared" ca="1" si="14"/>
        <v>63.54</v>
      </c>
      <c r="BG73" s="55">
        <f t="shared" ca="1" si="14"/>
        <v>192.47</v>
      </c>
      <c r="BH73" s="55">
        <f t="shared" ca="1" si="14"/>
        <v>83.94</v>
      </c>
      <c r="BI73" s="55">
        <f t="shared" ca="1" si="14"/>
        <v>62.62</v>
      </c>
      <c r="BJ73" s="55">
        <f t="shared" ca="1" si="14"/>
        <v>82.73</v>
      </c>
      <c r="BK73" s="55">
        <f t="shared" ca="1" si="14"/>
        <v>66.42</v>
      </c>
      <c r="BL73" s="55">
        <f t="shared" ca="1" si="14"/>
        <v>68.97</v>
      </c>
      <c r="BM73" s="32">
        <f t="shared" ca="1" si="18"/>
        <v>9882.6000000000877</v>
      </c>
      <c r="BN73" s="32">
        <f t="shared" ca="1" si="18"/>
        <v>10345.300000000232</v>
      </c>
      <c r="BO73" s="32">
        <f t="shared" ca="1" si="18"/>
        <v>8341.2100000000355</v>
      </c>
      <c r="BP73" s="32">
        <f t="shared" ca="1" si="15"/>
        <v>8289.9099999999853</v>
      </c>
      <c r="BQ73" s="32">
        <f t="shared" ca="1" si="15"/>
        <v>7034.6500000000424</v>
      </c>
      <c r="BR73" s="32">
        <f t="shared" ca="1" si="15"/>
        <v>7959.2400000001862</v>
      </c>
      <c r="BS73" s="32">
        <f t="shared" ca="1" si="15"/>
        <v>24029.040000000037</v>
      </c>
      <c r="BT73" s="32">
        <f t="shared" ca="1" si="15"/>
        <v>10441.730000000052</v>
      </c>
      <c r="BU73" s="32">
        <f t="shared" ca="1" si="15"/>
        <v>7760.800000000113</v>
      </c>
      <c r="BV73" s="32">
        <f t="shared" ca="1" si="15"/>
        <v>10217.73999999994</v>
      </c>
      <c r="BW73" s="32">
        <f t="shared" ca="1" si="15"/>
        <v>8172.6799999999203</v>
      </c>
      <c r="BX73" s="32">
        <f t="shared" ca="1" si="15"/>
        <v>8455.7500000000582</v>
      </c>
    </row>
    <row r="74" spans="1:76">
      <c r="A74" t="s">
        <v>436</v>
      </c>
      <c r="B74" s="1" t="s">
        <v>88</v>
      </c>
      <c r="C74" t="str">
        <f t="shared" ca="1" si="19"/>
        <v>KHW1</v>
      </c>
      <c r="D74" t="str">
        <f t="shared" ca="1" si="20"/>
        <v>Kettles Hill Wind Facility</v>
      </c>
      <c r="E74" s="31">
        <f ca="1">IFERROR(IF(AND($A74=VLOOKUP($A74&amp;"."&amp;$C74,UncollectibleLookup,2,FALSE),$C74=VLOOKUP($A74&amp;"."&amp;$C74,UncollectibleLookup,4,FALSE)),0,'Corrected With Uncollectible'!CW74-'Module C Initial'!CW74),'Corrected With Uncollectible'!CW74-'Module C Initial'!CW74)</f>
        <v>367.71999999999935</v>
      </c>
      <c r="F74" s="31">
        <f ca="1">IFERROR(IF(AND($A74=VLOOKUP($A74&amp;"."&amp;$C74,UncollectibleLookup,2,FALSE),$C74=VLOOKUP($A74&amp;"."&amp;$C74,UncollectibleLookup,4,FALSE)),0,'Corrected With Uncollectible'!CX74-'Module C Initial'!CX74),'Corrected With Uncollectible'!CX74-'Module C Initial'!CX74)</f>
        <v>269.9699999999998</v>
      </c>
      <c r="G74" s="31">
        <f ca="1">IFERROR(IF(AND($A74=VLOOKUP($A74&amp;"."&amp;$C74,UncollectibleLookup,2,FALSE),$C74=VLOOKUP($A74&amp;"."&amp;$C74,UncollectibleLookup,4,FALSE)),0,'Corrected With Uncollectible'!CY74-'Module C Initial'!CY74),'Corrected With Uncollectible'!CY74-'Module C Initial'!CY74)</f>
        <v>549.06999999999971</v>
      </c>
      <c r="H74" s="31">
        <f ca="1">IFERROR(IF(AND($A74=VLOOKUP($A74&amp;"."&amp;$C74,UncollectibleLookup,2,FALSE),$C74=VLOOKUP($A74&amp;"."&amp;$C74,UncollectibleLookup,4,FALSE)),0,'Corrected With Uncollectible'!CZ74-'Module C Initial'!CZ74),'Corrected With Uncollectible'!CZ74-'Module C Initial'!CZ74)</f>
        <v>197.01999999999953</v>
      </c>
      <c r="I74" s="31">
        <f ca="1">IFERROR(IF(AND($A74=VLOOKUP($A74&amp;"."&amp;$C74,UncollectibleLookup,2,FALSE),$C74=VLOOKUP($A74&amp;"."&amp;$C74,UncollectibleLookup,4,FALSE)),0,'Corrected With Uncollectible'!DA74-'Module C Initial'!DA74),'Corrected With Uncollectible'!DA74-'Module C Initial'!DA74)</f>
        <v>128.33000000000004</v>
      </c>
      <c r="J74" s="31">
        <f ca="1">IFERROR(IF(AND($A74=VLOOKUP($A74&amp;"."&amp;$C74,UncollectibleLookup,2,FALSE),$C74=VLOOKUP($A74&amp;"."&amp;$C74,UncollectibleLookup,4,FALSE)),0,'Corrected With Uncollectible'!DB74-'Module C Initial'!DB74),'Corrected With Uncollectible'!DB74-'Module C Initial'!DB74)</f>
        <v>171.19000000000005</v>
      </c>
      <c r="K74" s="31">
        <f ca="1">IFERROR(IF(AND($A74=VLOOKUP($A74&amp;"."&amp;$C74,UncollectibleLookup,2,FALSE),$C74=VLOOKUP($A74&amp;"."&amp;$C74,UncollectibleLookup,4,FALSE)),0,'Corrected With Uncollectible'!DC74-'Module C Initial'!DC74),'Corrected With Uncollectible'!DC74-'Module C Initial'!DC74)</f>
        <v>2214.6399999999994</v>
      </c>
      <c r="L74" s="31">
        <f ca="1">IFERROR(IF(AND($A74=VLOOKUP($A74&amp;"."&amp;$C74,UncollectibleLookup,2,FALSE),$C74=VLOOKUP($A74&amp;"."&amp;$C74,UncollectibleLookup,4,FALSE)),0,'Corrected With Uncollectible'!DD74-'Module C Initial'!DD74),'Corrected With Uncollectible'!DD74-'Module C Initial'!DD74)</f>
        <v>951.96000000000095</v>
      </c>
      <c r="M74" s="31">
        <f ca="1">IFERROR(IF(AND($A74=VLOOKUP($A74&amp;"."&amp;$C74,UncollectibleLookup,2,FALSE),$C74=VLOOKUP($A74&amp;"."&amp;$C74,UncollectibleLookup,4,FALSE)),0,'Corrected With Uncollectible'!DE74-'Module C Initial'!DE74),'Corrected With Uncollectible'!DE74-'Module C Initial'!DE74)</f>
        <v>953.59999999999854</v>
      </c>
      <c r="N74" s="31">
        <f ca="1">IFERROR(IF(AND($A74=VLOOKUP($A74&amp;"."&amp;$C74,UncollectibleLookup,2,FALSE),$C74=VLOOKUP($A74&amp;"."&amp;$C74,UncollectibleLookup,4,FALSE)),0,'Corrected With Uncollectible'!DF74-'Module C Initial'!DF74),'Corrected With Uncollectible'!DF74-'Module C Initial'!DF74)</f>
        <v>2227.8899999999994</v>
      </c>
      <c r="O74" s="31">
        <f ca="1">IFERROR(IF(AND($A74=VLOOKUP($A74&amp;"."&amp;$C74,UncollectibleLookup,2,FALSE),$C74=VLOOKUP($A74&amp;"."&amp;$C74,UncollectibleLookup,4,FALSE)),0,'Corrected With Uncollectible'!DG74-'Module C Initial'!DG74),'Corrected With Uncollectible'!DG74-'Module C Initial'!DG74)</f>
        <v>1447.5999999999985</v>
      </c>
      <c r="P74" s="31">
        <f ca="1">IFERROR(IF(AND($A74=VLOOKUP($A74&amp;"."&amp;$C74,UncollectibleLookup,2,FALSE),$C74=VLOOKUP($A74&amp;"."&amp;$C74,UncollectibleLookup,4,FALSE)),0,'Corrected With Uncollectible'!DH74-'Module C Initial'!DH74),'Corrected With Uncollectible'!DH74-'Module C Initial'!DH74)</f>
        <v>2192.3700000000026</v>
      </c>
      <c r="Q74" s="32">
        <f ca="1">IFERROR(IF(AND($A74=VLOOKUP($A74&amp;"."&amp;$C74,UncollectibleLookup,2,FALSE),$C74=VLOOKUP($A74&amp;"."&amp;$C74,UncollectibleLookup,4,FALSE)),0,'Corrected With Uncollectible'!DI74-'Module C Initial'!DI74),'Corrected With Uncollectible'!DI74-'Module C Initial'!DI74)</f>
        <v>18.389999999999986</v>
      </c>
      <c r="R74" s="32">
        <f ca="1">IFERROR(IF(AND($A74=VLOOKUP($A74&amp;"."&amp;$C74,UncollectibleLookup,2,FALSE),$C74=VLOOKUP($A74&amp;"."&amp;$C74,UncollectibleLookup,4,FALSE)),0,'Corrected With Uncollectible'!DJ74-'Module C Initial'!DJ74),'Corrected With Uncollectible'!DJ74-'Module C Initial'!DJ74)</f>
        <v>13.5</v>
      </c>
      <c r="S74" s="32">
        <f ca="1">IFERROR(IF(AND($A74=VLOOKUP($A74&amp;"."&amp;$C74,UncollectibleLookup,2,FALSE),$C74=VLOOKUP($A74&amp;"."&amp;$C74,UncollectibleLookup,4,FALSE)),0,'Corrected With Uncollectible'!DK74-'Module C Initial'!DK74),'Corrected With Uncollectible'!DK74-'Module C Initial'!DK74)</f>
        <v>27.449999999999989</v>
      </c>
      <c r="T74" s="32">
        <f ca="1">IFERROR(IF(AND($A74=VLOOKUP($A74&amp;"."&amp;$C74,UncollectibleLookup,2,FALSE),$C74=VLOOKUP($A74&amp;"."&amp;$C74,UncollectibleLookup,4,FALSE)),0,'Corrected With Uncollectible'!DL74-'Module C Initial'!DL74),'Corrected With Uncollectible'!DL74-'Module C Initial'!DL74)</f>
        <v>9.8500000000000085</v>
      </c>
      <c r="U74" s="32">
        <f ca="1">IFERROR(IF(AND($A74=VLOOKUP($A74&amp;"."&amp;$C74,UncollectibleLookup,2,FALSE),$C74=VLOOKUP($A74&amp;"."&amp;$C74,UncollectibleLookup,4,FALSE)),0,'Corrected With Uncollectible'!DM74-'Module C Initial'!DM74),'Corrected With Uncollectible'!DM74-'Module C Initial'!DM74)</f>
        <v>6.4099999999999966</v>
      </c>
      <c r="V74" s="32">
        <f ca="1">IFERROR(IF(AND($A74=VLOOKUP($A74&amp;"."&amp;$C74,UncollectibleLookup,2,FALSE),$C74=VLOOKUP($A74&amp;"."&amp;$C74,UncollectibleLookup,4,FALSE)),0,'Corrected With Uncollectible'!DN74-'Module C Initial'!DN74),'Corrected With Uncollectible'!DN74-'Module C Initial'!DN74)</f>
        <v>8.5600000000000023</v>
      </c>
      <c r="W74" s="32">
        <f ca="1">IFERROR(IF(AND($A74=VLOOKUP($A74&amp;"."&amp;$C74,UncollectibleLookup,2,FALSE),$C74=VLOOKUP($A74&amp;"."&amp;$C74,UncollectibleLookup,4,FALSE)),0,'Corrected With Uncollectible'!DO74-'Module C Initial'!DO74),'Corrected With Uncollectible'!DO74-'Module C Initial'!DO74)</f>
        <v>110.74000000000001</v>
      </c>
      <c r="X74" s="32">
        <f ca="1">IFERROR(IF(AND($A74=VLOOKUP($A74&amp;"."&amp;$C74,UncollectibleLookup,2,FALSE),$C74=VLOOKUP($A74&amp;"."&amp;$C74,UncollectibleLookup,4,FALSE)),0,'Corrected With Uncollectible'!DP74-'Module C Initial'!DP74),'Corrected With Uncollectible'!DP74-'Module C Initial'!DP74)</f>
        <v>47.600000000000023</v>
      </c>
      <c r="Y74" s="32">
        <f ca="1">IFERROR(IF(AND($A74=VLOOKUP($A74&amp;"."&amp;$C74,UncollectibleLookup,2,FALSE),$C74=VLOOKUP($A74&amp;"."&amp;$C74,UncollectibleLookup,4,FALSE)),0,'Corrected With Uncollectible'!DQ74-'Module C Initial'!DQ74),'Corrected With Uncollectible'!DQ74-'Module C Initial'!DQ74)</f>
        <v>47.67999999999995</v>
      </c>
      <c r="Z74" s="32">
        <f ca="1">IFERROR(IF(AND($A74=VLOOKUP($A74&amp;"."&amp;$C74,UncollectibleLookup,2,FALSE),$C74=VLOOKUP($A74&amp;"."&amp;$C74,UncollectibleLookup,4,FALSE)),0,'Corrected With Uncollectible'!DR74-'Module C Initial'!DR74),'Corrected With Uncollectible'!DR74-'Module C Initial'!DR74)</f>
        <v>111.3900000000001</v>
      </c>
      <c r="AA74" s="32">
        <f ca="1">IFERROR(IF(AND($A74=VLOOKUP($A74&amp;"."&amp;$C74,UncollectibleLookup,2,FALSE),$C74=VLOOKUP($A74&amp;"."&amp;$C74,UncollectibleLookup,4,FALSE)),0,'Corrected With Uncollectible'!DS74-'Module C Initial'!DS74),'Corrected With Uncollectible'!DS74-'Module C Initial'!DS74)</f>
        <v>72.38</v>
      </c>
      <c r="AB74" s="32">
        <f ca="1">IFERROR(IF(AND($A74=VLOOKUP($A74&amp;"."&amp;$C74,UncollectibleLookup,2,FALSE),$C74=VLOOKUP($A74&amp;"."&amp;$C74,UncollectibleLookup,4,FALSE)),0,'Corrected With Uncollectible'!DT74-'Module C Initial'!DT74),'Corrected With Uncollectible'!DT74-'Module C Initial'!DT74)</f>
        <v>109.62</v>
      </c>
      <c r="AC74" s="31">
        <f ca="1">IFERROR(IF(AND($A74=VLOOKUP($A74&amp;"."&amp;$C74,UncollectibleLookup,2,FALSE),$C74=VLOOKUP($A74&amp;"."&amp;$C74,UncollectibleLookup,4,FALSE)),0,'Corrected With Uncollectible'!DU74-'Module C Initial'!DU74),'Corrected With Uncollectible'!DU74-'Module C Initial'!DU74)</f>
        <v>158.22000000000003</v>
      </c>
      <c r="AD74" s="31">
        <f ca="1">IFERROR(IF(AND($A74=VLOOKUP($A74&amp;"."&amp;$C74,UncollectibleLookup,2,FALSE),$C74=VLOOKUP($A74&amp;"."&amp;$C74,UncollectibleLookup,4,FALSE)),0,'Corrected With Uncollectible'!DV74-'Module C Initial'!DV74),'Corrected With Uncollectible'!DV74-'Module C Initial'!DV74)</f>
        <v>114.78999999999996</v>
      </c>
      <c r="AE74" s="31">
        <f ca="1">IFERROR(IF(AND($A74=VLOOKUP($A74&amp;"."&amp;$C74,UncollectibleLookup,2,FALSE),$C74=VLOOKUP($A74&amp;"."&amp;$C74,UncollectibleLookup,4,FALSE)),0,'Corrected With Uncollectible'!DW74-'Module C Initial'!DW74),'Corrected With Uncollectible'!DW74-'Module C Initial'!DW74)</f>
        <v>230.91000000000031</v>
      </c>
      <c r="AF74" s="31">
        <f ca="1">IFERROR(IF(AND($A74=VLOOKUP($A74&amp;"."&amp;$C74,UncollectibleLookup,2,FALSE),$C74=VLOOKUP($A74&amp;"."&amp;$C74,UncollectibleLookup,4,FALSE)),0,'Corrected With Uncollectible'!DX74-'Module C Initial'!DX74),'Corrected With Uncollectible'!DX74-'Module C Initial'!DX74)</f>
        <v>81.849999999999909</v>
      </c>
      <c r="AG74" s="31">
        <f ca="1">IFERROR(IF(AND($A74=VLOOKUP($A74&amp;"."&amp;$C74,UncollectibleLookup,2,FALSE),$C74=VLOOKUP($A74&amp;"."&amp;$C74,UncollectibleLookup,4,FALSE)),0,'Corrected With Uncollectible'!DY74-'Module C Initial'!DY74),'Corrected With Uncollectible'!DY74-'Module C Initial'!DY74)</f>
        <v>52.680000000000007</v>
      </c>
      <c r="AH74" s="31">
        <f ca="1">IFERROR(IF(AND($A74=VLOOKUP($A74&amp;"."&amp;$C74,UncollectibleLookup,2,FALSE),$C74=VLOOKUP($A74&amp;"."&amp;$C74,UncollectibleLookup,4,FALSE)),0,'Corrected With Uncollectible'!DZ74-'Module C Initial'!DZ74),'Corrected With Uncollectible'!DZ74-'Module C Initial'!DZ74)</f>
        <v>69.399999999999977</v>
      </c>
      <c r="AI74" s="31">
        <f ca="1">IFERROR(IF(AND($A74=VLOOKUP($A74&amp;"."&amp;$C74,UncollectibleLookup,2,FALSE),$C74=VLOOKUP($A74&amp;"."&amp;$C74,UncollectibleLookup,4,FALSE)),0,'Corrected With Uncollectible'!EA74-'Module C Initial'!EA74),'Corrected With Uncollectible'!EA74-'Module C Initial'!EA74)</f>
        <v>886.98000000000047</v>
      </c>
      <c r="AJ74" s="31">
        <f ca="1">IFERROR(IF(AND($A74=VLOOKUP($A74&amp;"."&amp;$C74,UncollectibleLookup,2,FALSE),$C74=VLOOKUP($A74&amp;"."&amp;$C74,UncollectibleLookup,4,FALSE)),0,'Corrected With Uncollectible'!EB74-'Module C Initial'!EB74),'Corrected With Uncollectible'!EB74-'Module C Initial'!EB74)</f>
        <v>376.22000000000025</v>
      </c>
      <c r="AK74" s="31">
        <f ca="1">IFERROR(IF(AND($A74=VLOOKUP($A74&amp;"."&amp;$C74,UncollectibleLookup,2,FALSE),$C74=VLOOKUP($A74&amp;"."&amp;$C74,UncollectibleLookup,4,FALSE)),0,'Corrected With Uncollectible'!EC74-'Module C Initial'!EC74),'Corrected With Uncollectible'!EC74-'Module C Initial'!EC74)</f>
        <v>371.80000000000018</v>
      </c>
      <c r="AL74" s="31">
        <f ca="1">IFERROR(IF(AND($A74=VLOOKUP($A74&amp;"."&amp;$C74,UncollectibleLookup,2,FALSE),$C74=VLOOKUP($A74&amp;"."&amp;$C74,UncollectibleLookup,4,FALSE)),0,'Corrected With Uncollectible'!ED74-'Module C Initial'!ED74),'Corrected With Uncollectible'!ED74-'Module C Initial'!ED74)</f>
        <v>857.19000000000051</v>
      </c>
      <c r="AM74" s="31">
        <f ca="1">IFERROR(IF(AND($A74=VLOOKUP($A74&amp;"."&amp;$C74,UncollectibleLookup,2,FALSE),$C74=VLOOKUP($A74&amp;"."&amp;$C74,UncollectibleLookup,4,FALSE)),0,'Corrected With Uncollectible'!EE74-'Module C Initial'!EE74),'Corrected With Uncollectible'!EE74-'Module C Initial'!EE74)</f>
        <v>549.27999999999975</v>
      </c>
      <c r="AN74" s="31">
        <f ca="1">IFERROR(IF(AND($A74=VLOOKUP($A74&amp;"."&amp;$C74,UncollectibleLookup,2,FALSE),$C74=VLOOKUP($A74&amp;"."&amp;$C74,UncollectibleLookup,4,FALSE)),0,'Corrected With Uncollectible'!EF74-'Module C Initial'!EF74),'Corrected With Uncollectible'!EF74-'Module C Initial'!EF74)</f>
        <v>820.63000000000011</v>
      </c>
      <c r="AO74" s="32">
        <f t="shared" ca="1" si="16"/>
        <v>544.32999999999936</v>
      </c>
      <c r="AP74" s="32">
        <f t="shared" ca="1" si="16"/>
        <v>398.25999999999976</v>
      </c>
      <c r="AQ74" s="32">
        <f t="shared" ca="1" si="16"/>
        <v>807.43000000000006</v>
      </c>
      <c r="AR74" s="32">
        <f t="shared" ca="1" si="13"/>
        <v>288.71999999999946</v>
      </c>
      <c r="AS74" s="32">
        <f t="shared" ca="1" si="13"/>
        <v>187.42000000000004</v>
      </c>
      <c r="AT74" s="32">
        <f t="shared" ca="1" si="13"/>
        <v>249.15000000000003</v>
      </c>
      <c r="AU74" s="32">
        <f t="shared" ca="1" si="13"/>
        <v>3212.3599999999997</v>
      </c>
      <c r="AV74" s="32">
        <f t="shared" ca="1" si="13"/>
        <v>1375.7800000000011</v>
      </c>
      <c r="AW74" s="32">
        <f t="shared" ca="1" si="13"/>
        <v>1373.0799999999986</v>
      </c>
      <c r="AX74" s="32">
        <f t="shared" ca="1" si="13"/>
        <v>3196.4700000000003</v>
      </c>
      <c r="AY74" s="32">
        <f t="shared" ca="1" si="13"/>
        <v>2069.2599999999984</v>
      </c>
      <c r="AZ74" s="32">
        <f t="shared" ca="1" si="13"/>
        <v>3122.6200000000026</v>
      </c>
      <c r="BA74" s="55">
        <f t="shared" ca="1" si="17"/>
        <v>4.3099999999999996</v>
      </c>
      <c r="BB74" s="55">
        <f t="shared" ca="1" si="17"/>
        <v>3.16</v>
      </c>
      <c r="BC74" s="55">
        <f t="shared" ca="1" si="17"/>
        <v>6.43</v>
      </c>
      <c r="BD74" s="55">
        <f t="shared" ca="1" si="14"/>
        <v>2.31</v>
      </c>
      <c r="BE74" s="55">
        <f t="shared" ca="1" si="14"/>
        <v>1.5</v>
      </c>
      <c r="BF74" s="55">
        <f t="shared" ca="1" si="14"/>
        <v>2.0099999999999998</v>
      </c>
      <c r="BG74" s="55">
        <f t="shared" ca="1" si="14"/>
        <v>25.94</v>
      </c>
      <c r="BH74" s="55">
        <f t="shared" ca="1" si="14"/>
        <v>11.15</v>
      </c>
      <c r="BI74" s="55">
        <f t="shared" ca="1" si="14"/>
        <v>11.17</v>
      </c>
      <c r="BJ74" s="55">
        <f t="shared" ca="1" si="14"/>
        <v>26.09</v>
      </c>
      <c r="BK74" s="55">
        <f t="shared" ca="1" si="14"/>
        <v>16.95</v>
      </c>
      <c r="BL74" s="55">
        <f t="shared" ca="1" si="14"/>
        <v>25.68</v>
      </c>
      <c r="BM74" s="32">
        <f t="shared" ca="1" si="18"/>
        <v>548.6399999999993</v>
      </c>
      <c r="BN74" s="32">
        <f t="shared" ca="1" si="18"/>
        <v>401.41999999999979</v>
      </c>
      <c r="BO74" s="32">
        <f t="shared" ca="1" si="18"/>
        <v>813.86</v>
      </c>
      <c r="BP74" s="32">
        <f t="shared" ca="1" si="15"/>
        <v>291.02999999999946</v>
      </c>
      <c r="BQ74" s="32">
        <f t="shared" ca="1" si="15"/>
        <v>188.92000000000004</v>
      </c>
      <c r="BR74" s="32">
        <f t="shared" ca="1" si="15"/>
        <v>251.16000000000003</v>
      </c>
      <c r="BS74" s="32">
        <f t="shared" ca="1" si="15"/>
        <v>3238.2999999999997</v>
      </c>
      <c r="BT74" s="32">
        <f t="shared" ca="1" si="15"/>
        <v>1386.9300000000012</v>
      </c>
      <c r="BU74" s="32">
        <f t="shared" ca="1" si="15"/>
        <v>1384.2499999999986</v>
      </c>
      <c r="BV74" s="32">
        <f t="shared" ca="1" si="15"/>
        <v>3222.5600000000004</v>
      </c>
      <c r="BW74" s="32">
        <f t="shared" ca="1" si="15"/>
        <v>2086.2099999999982</v>
      </c>
      <c r="BX74" s="32">
        <f t="shared" ca="1" si="15"/>
        <v>3148.3000000000025</v>
      </c>
    </row>
    <row r="75" spans="1:76">
      <c r="A75" t="s">
        <v>437</v>
      </c>
      <c r="B75" s="1" t="s">
        <v>90</v>
      </c>
      <c r="C75" t="str">
        <f t="shared" ca="1" si="19"/>
        <v>SPCIMP</v>
      </c>
      <c r="D75" t="str">
        <f t="shared" ca="1" si="20"/>
        <v>Alberta-Saskatchewan Intertie - Import</v>
      </c>
      <c r="E75" s="31">
        <f ca="1">IFERROR(IF(AND($A75=VLOOKUP($A75&amp;"."&amp;$C75,UncollectibleLookup,2,FALSE),$C75=VLOOKUP($A75&amp;"."&amp;$C75,UncollectibleLookup,4,FALSE)),0,'Corrected With Uncollectible'!CW75-'Module C Initial'!CW75),'Corrected With Uncollectible'!CW75-'Module C Initial'!CW75)</f>
        <v>18.180000000000064</v>
      </c>
      <c r="F75" s="31">
        <f ca="1">IFERROR(IF(AND($A75=VLOOKUP($A75&amp;"."&amp;$C75,UncollectibleLookup,2,FALSE),$C75=VLOOKUP($A75&amp;"."&amp;$C75,UncollectibleLookup,4,FALSE)),0,'Corrected With Uncollectible'!CX75-'Module C Initial'!CX75),'Corrected With Uncollectible'!CX75-'Module C Initial'!CX75)</f>
        <v>28.009999999999764</v>
      </c>
      <c r="G75" s="31">
        <f ca="1">IFERROR(IF(AND($A75=VLOOKUP($A75&amp;"."&amp;$C75,UncollectibleLookup,2,FALSE),$C75=VLOOKUP($A75&amp;"."&amp;$C75,UncollectibleLookup,4,FALSE)),0,'Corrected With Uncollectible'!CY75-'Module C Initial'!CY75),'Corrected With Uncollectible'!CY75-'Module C Initial'!CY75)</f>
        <v>13.5300000000002</v>
      </c>
      <c r="H75" s="31">
        <f ca="1">IFERROR(IF(AND($A75=VLOOKUP($A75&amp;"."&amp;$C75,UncollectibleLookup,2,FALSE),$C75=VLOOKUP($A75&amp;"."&amp;$C75,UncollectibleLookup,4,FALSE)),0,'Corrected With Uncollectible'!CZ75-'Module C Initial'!CZ75),'Corrected With Uncollectible'!CZ75-'Module C Initial'!CZ75)</f>
        <v>10.799999999999955</v>
      </c>
      <c r="I75" s="31">
        <f ca="1">IFERROR(IF(AND($A75=VLOOKUP($A75&amp;"."&amp;$C75,UncollectibleLookup,2,FALSE),$C75=VLOOKUP($A75&amp;"."&amp;$C75,UncollectibleLookup,4,FALSE)),0,'Corrected With Uncollectible'!DA75-'Module C Initial'!DA75),'Corrected With Uncollectible'!DA75-'Module C Initial'!DA75)</f>
        <v>3.9800000000000182</v>
      </c>
      <c r="J75" s="31">
        <f ca="1">IFERROR(IF(AND($A75=VLOOKUP($A75&amp;"."&amp;$C75,UncollectibleLookup,2,FALSE),$C75=VLOOKUP($A75&amp;"."&amp;$C75,UncollectibleLookup,4,FALSE)),0,'Corrected With Uncollectible'!DB75-'Module C Initial'!DB75),'Corrected With Uncollectible'!DB75-'Module C Initial'!DB75)</f>
        <v>14.480000000000018</v>
      </c>
      <c r="K75" s="31">
        <f ca="1">IFERROR(IF(AND($A75=VLOOKUP($A75&amp;"."&amp;$C75,UncollectibleLookup,2,FALSE),$C75=VLOOKUP($A75&amp;"."&amp;$C75,UncollectibleLookup,4,FALSE)),0,'Corrected With Uncollectible'!DC75-'Module C Initial'!DC75),'Corrected With Uncollectible'!DC75-'Module C Initial'!DC75)</f>
        <v>13.769999999999754</v>
      </c>
      <c r="L75" s="31">
        <f ca="1">IFERROR(IF(AND($A75=VLOOKUP($A75&amp;"."&amp;$C75,UncollectibleLookup,2,FALSE),$C75=VLOOKUP($A75&amp;"."&amp;$C75,UncollectibleLookup,4,FALSE)),0,'Corrected With Uncollectible'!DD75-'Module C Initial'!DD75),'Corrected With Uncollectible'!DD75-'Module C Initial'!DD75)</f>
        <v>1.220000000000006</v>
      </c>
      <c r="M75" s="31">
        <f ca="1">IFERROR(IF(AND($A75=VLOOKUP($A75&amp;"."&amp;$C75,UncollectibleLookup,2,FALSE),$C75=VLOOKUP($A75&amp;"."&amp;$C75,UncollectibleLookup,4,FALSE)),0,'Corrected With Uncollectible'!DE75-'Module C Initial'!DE75),'Corrected With Uncollectible'!DE75-'Module C Initial'!DE75)</f>
        <v>9.25</v>
      </c>
      <c r="N75" s="31">
        <f ca="1">IFERROR(IF(AND($A75=VLOOKUP($A75&amp;"."&amp;$C75,UncollectibleLookup,2,FALSE),$C75=VLOOKUP($A75&amp;"."&amp;$C75,UncollectibleLookup,4,FALSE)),0,'Corrected With Uncollectible'!DF75-'Module C Initial'!DF75),'Corrected With Uncollectible'!DF75-'Module C Initial'!DF75)</f>
        <v>150.98999999999978</v>
      </c>
      <c r="O75" s="31">
        <f ca="1">IFERROR(IF(AND($A75=VLOOKUP($A75&amp;"."&amp;$C75,UncollectibleLookup,2,FALSE),$C75=VLOOKUP($A75&amp;"."&amp;$C75,UncollectibleLookup,4,FALSE)),0,'Corrected With Uncollectible'!DG75-'Module C Initial'!DG75),'Corrected With Uncollectible'!DG75-'Module C Initial'!DG75)</f>
        <v>137.22999999999956</v>
      </c>
      <c r="P75" s="31">
        <f ca="1">IFERROR(IF(AND($A75=VLOOKUP($A75&amp;"."&amp;$C75,UncollectibleLookup,2,FALSE),$C75=VLOOKUP($A75&amp;"."&amp;$C75,UncollectibleLookup,4,FALSE)),0,'Corrected With Uncollectible'!DH75-'Module C Initial'!DH75),'Corrected With Uncollectible'!DH75-'Module C Initial'!DH75)</f>
        <v>71.279999999999745</v>
      </c>
      <c r="Q75" s="32">
        <f ca="1">IFERROR(IF(AND($A75=VLOOKUP($A75&amp;"."&amp;$C75,UncollectibleLookup,2,FALSE),$C75=VLOOKUP($A75&amp;"."&amp;$C75,UncollectibleLookup,4,FALSE)),0,'Corrected With Uncollectible'!DI75-'Module C Initial'!DI75),'Corrected With Uncollectible'!DI75-'Module C Initial'!DI75)</f>
        <v>0.90999999999999659</v>
      </c>
      <c r="R75" s="32">
        <f ca="1">IFERROR(IF(AND($A75=VLOOKUP($A75&amp;"."&amp;$C75,UncollectibleLookup,2,FALSE),$C75=VLOOKUP($A75&amp;"."&amp;$C75,UncollectibleLookup,4,FALSE)),0,'Corrected With Uncollectible'!DJ75-'Module C Initial'!DJ75),'Corrected With Uncollectible'!DJ75-'Module C Initial'!DJ75)</f>
        <v>1.4099999999999966</v>
      </c>
      <c r="S75" s="32">
        <f ca="1">IFERROR(IF(AND($A75=VLOOKUP($A75&amp;"."&amp;$C75,UncollectibleLookup,2,FALSE),$C75=VLOOKUP($A75&amp;"."&amp;$C75,UncollectibleLookup,4,FALSE)),0,'Corrected With Uncollectible'!DK75-'Module C Initial'!DK75),'Corrected With Uncollectible'!DK75-'Module C Initial'!DK75)</f>
        <v>0.67999999999999972</v>
      </c>
      <c r="T75" s="32">
        <f ca="1">IFERROR(IF(AND($A75=VLOOKUP($A75&amp;"."&amp;$C75,UncollectibleLookup,2,FALSE),$C75=VLOOKUP($A75&amp;"."&amp;$C75,UncollectibleLookup,4,FALSE)),0,'Corrected With Uncollectible'!DL75-'Module C Initial'!DL75),'Corrected With Uncollectible'!DL75-'Module C Initial'!DL75)</f>
        <v>0.53999999999999915</v>
      </c>
      <c r="U75" s="32">
        <f ca="1">IFERROR(IF(AND($A75=VLOOKUP($A75&amp;"."&amp;$C75,UncollectibleLookup,2,FALSE),$C75=VLOOKUP($A75&amp;"."&amp;$C75,UncollectibleLookup,4,FALSE)),0,'Corrected With Uncollectible'!DM75-'Module C Initial'!DM75),'Corrected With Uncollectible'!DM75-'Module C Initial'!DM75)</f>
        <v>0.20000000000000107</v>
      </c>
      <c r="V75" s="32">
        <f ca="1">IFERROR(IF(AND($A75=VLOOKUP($A75&amp;"."&amp;$C75,UncollectibleLookup,2,FALSE),$C75=VLOOKUP($A75&amp;"."&amp;$C75,UncollectibleLookup,4,FALSE)),0,'Corrected With Uncollectible'!DN75-'Module C Initial'!DN75),'Corrected With Uncollectible'!DN75-'Module C Initial'!DN75)</f>
        <v>0.72999999999999687</v>
      </c>
      <c r="W75" s="32">
        <f ca="1">IFERROR(IF(AND($A75=VLOOKUP($A75&amp;"."&amp;$C75,UncollectibleLookup,2,FALSE),$C75=VLOOKUP($A75&amp;"."&amp;$C75,UncollectibleLookup,4,FALSE)),0,'Corrected With Uncollectible'!DO75-'Module C Initial'!DO75),'Corrected With Uncollectible'!DO75-'Module C Initial'!DO75)</f>
        <v>0.68999999999999773</v>
      </c>
      <c r="X75" s="32">
        <f ca="1">IFERROR(IF(AND($A75=VLOOKUP($A75&amp;"."&amp;$C75,UncollectibleLookup,2,FALSE),$C75=VLOOKUP($A75&amp;"."&amp;$C75,UncollectibleLookup,4,FALSE)),0,'Corrected With Uncollectible'!DP75-'Module C Initial'!DP75),'Corrected With Uncollectible'!DP75-'Module C Initial'!DP75)</f>
        <v>6.0000000000000053E-2</v>
      </c>
      <c r="Y75" s="32">
        <f ca="1">IFERROR(IF(AND($A75=VLOOKUP($A75&amp;"."&amp;$C75,UncollectibleLookup,2,FALSE),$C75=VLOOKUP($A75&amp;"."&amp;$C75,UncollectibleLookup,4,FALSE)),0,'Corrected With Uncollectible'!DQ75-'Module C Initial'!DQ75),'Corrected With Uncollectible'!DQ75-'Module C Initial'!DQ75)</f>
        <v>0.46000000000000085</v>
      </c>
      <c r="Z75" s="32">
        <f ca="1">IFERROR(IF(AND($A75=VLOOKUP($A75&amp;"."&amp;$C75,UncollectibleLookup,2,FALSE),$C75=VLOOKUP($A75&amp;"."&amp;$C75,UncollectibleLookup,4,FALSE)),0,'Corrected With Uncollectible'!DR75-'Module C Initial'!DR75),'Corrected With Uncollectible'!DR75-'Module C Initial'!DR75)</f>
        <v>7.5500000000000682</v>
      </c>
      <c r="AA75" s="32">
        <f ca="1">IFERROR(IF(AND($A75=VLOOKUP($A75&amp;"."&amp;$C75,UncollectibleLookup,2,FALSE),$C75=VLOOKUP($A75&amp;"."&amp;$C75,UncollectibleLookup,4,FALSE)),0,'Corrected With Uncollectible'!DS75-'Module C Initial'!DS75),'Corrected With Uncollectible'!DS75-'Module C Initial'!DS75)</f>
        <v>6.8600000000000136</v>
      </c>
      <c r="AB75" s="32">
        <f ca="1">IFERROR(IF(AND($A75=VLOOKUP($A75&amp;"."&amp;$C75,UncollectibleLookup,2,FALSE),$C75=VLOOKUP($A75&amp;"."&amp;$C75,UncollectibleLookup,4,FALSE)),0,'Corrected With Uncollectible'!DT75-'Module C Initial'!DT75),'Corrected With Uncollectible'!DT75-'Module C Initial'!DT75)</f>
        <v>3.5600000000000023</v>
      </c>
      <c r="AC75" s="31">
        <f ca="1">IFERROR(IF(AND($A75=VLOOKUP($A75&amp;"."&amp;$C75,UncollectibleLookup,2,FALSE),$C75=VLOOKUP($A75&amp;"."&amp;$C75,UncollectibleLookup,4,FALSE)),0,'Corrected With Uncollectible'!DU75-'Module C Initial'!DU75),'Corrected With Uncollectible'!DU75-'Module C Initial'!DU75)</f>
        <v>7.8199999999999363</v>
      </c>
      <c r="AD75" s="31">
        <f ca="1">IFERROR(IF(AND($A75=VLOOKUP($A75&amp;"."&amp;$C75,UncollectibleLookup,2,FALSE),$C75=VLOOKUP($A75&amp;"."&amp;$C75,UncollectibleLookup,4,FALSE)),0,'Corrected With Uncollectible'!DV75-'Module C Initial'!DV75),'Corrected With Uncollectible'!DV75-'Module C Initial'!DV75)</f>
        <v>11.909999999999968</v>
      </c>
      <c r="AE75" s="31">
        <f ca="1">IFERROR(IF(AND($A75=VLOOKUP($A75&amp;"."&amp;$C75,UncollectibleLookup,2,FALSE),$C75=VLOOKUP($A75&amp;"."&amp;$C75,UncollectibleLookup,4,FALSE)),0,'Corrected With Uncollectible'!DW75-'Module C Initial'!DW75),'Corrected With Uncollectible'!DW75-'Module C Initial'!DW75)</f>
        <v>5.6899999999999977</v>
      </c>
      <c r="AF75" s="31">
        <f ca="1">IFERROR(IF(AND($A75=VLOOKUP($A75&amp;"."&amp;$C75,UncollectibleLookup,2,FALSE),$C75=VLOOKUP($A75&amp;"."&amp;$C75,UncollectibleLookup,4,FALSE)),0,'Corrected With Uncollectible'!DX75-'Module C Initial'!DX75),'Corrected With Uncollectible'!DX75-'Module C Initial'!DX75)</f>
        <v>4.4800000000000182</v>
      </c>
      <c r="AG75" s="31">
        <f ca="1">IFERROR(IF(AND($A75=VLOOKUP($A75&amp;"."&amp;$C75,UncollectibleLookup,2,FALSE),$C75=VLOOKUP($A75&amp;"."&amp;$C75,UncollectibleLookup,4,FALSE)),0,'Corrected With Uncollectible'!DY75-'Module C Initial'!DY75),'Corrected With Uncollectible'!DY75-'Module C Initial'!DY75)</f>
        <v>1.6299999999999955</v>
      </c>
      <c r="AH75" s="31">
        <f ca="1">IFERROR(IF(AND($A75=VLOOKUP($A75&amp;"."&amp;$C75,UncollectibleLookup,2,FALSE),$C75=VLOOKUP($A75&amp;"."&amp;$C75,UncollectibleLookup,4,FALSE)),0,'Corrected With Uncollectible'!DZ75-'Module C Initial'!DZ75),'Corrected With Uncollectible'!DZ75-'Module C Initial'!DZ75)</f>
        <v>5.8700000000000045</v>
      </c>
      <c r="AI75" s="31">
        <f ca="1">IFERROR(IF(AND($A75=VLOOKUP($A75&amp;"."&amp;$C75,UncollectibleLookup,2,FALSE),$C75=VLOOKUP($A75&amp;"."&amp;$C75,UncollectibleLookup,4,FALSE)),0,'Corrected With Uncollectible'!EA75-'Module C Initial'!EA75),'Corrected With Uncollectible'!EA75-'Module C Initial'!EA75)</f>
        <v>5.5200000000000387</v>
      </c>
      <c r="AJ75" s="31">
        <f ca="1">IFERROR(IF(AND($A75=VLOOKUP($A75&amp;"."&amp;$C75,UncollectibleLookup,2,FALSE),$C75=VLOOKUP($A75&amp;"."&amp;$C75,UncollectibleLookup,4,FALSE)),0,'Corrected With Uncollectible'!EB75-'Module C Initial'!EB75),'Corrected With Uncollectible'!EB75-'Module C Initial'!EB75)</f>
        <v>0.48000000000000043</v>
      </c>
      <c r="AK75" s="31">
        <f ca="1">IFERROR(IF(AND($A75=VLOOKUP($A75&amp;"."&amp;$C75,UncollectibleLookup,2,FALSE),$C75=VLOOKUP($A75&amp;"."&amp;$C75,UncollectibleLookup,4,FALSE)),0,'Corrected With Uncollectible'!EC75-'Module C Initial'!EC75),'Corrected With Uncollectible'!EC75-'Module C Initial'!EC75)</f>
        <v>3.6099999999999852</v>
      </c>
      <c r="AL75" s="31">
        <f ca="1">IFERROR(IF(AND($A75=VLOOKUP($A75&amp;"."&amp;$C75,UncollectibleLookup,2,FALSE),$C75=VLOOKUP($A75&amp;"."&amp;$C75,UncollectibleLookup,4,FALSE)),0,'Corrected With Uncollectible'!ED75-'Module C Initial'!ED75),'Corrected With Uncollectible'!ED75-'Module C Initial'!ED75)</f>
        <v>58.090000000000146</v>
      </c>
      <c r="AM75" s="31">
        <f ca="1">IFERROR(IF(AND($A75=VLOOKUP($A75&amp;"."&amp;$C75,UncollectibleLookup,2,FALSE),$C75=VLOOKUP($A75&amp;"."&amp;$C75,UncollectibleLookup,4,FALSE)),0,'Corrected With Uncollectible'!EE75-'Module C Initial'!EE75),'Corrected With Uncollectible'!EE75-'Module C Initial'!EE75)</f>
        <v>52.070000000000164</v>
      </c>
      <c r="AN75" s="31">
        <f ca="1">IFERROR(IF(AND($A75=VLOOKUP($A75&amp;"."&amp;$C75,UncollectibleLookup,2,FALSE),$C75=VLOOKUP($A75&amp;"."&amp;$C75,UncollectibleLookup,4,FALSE)),0,'Corrected With Uncollectible'!EF75-'Module C Initial'!EF75),'Corrected With Uncollectible'!EF75-'Module C Initial'!EF75)</f>
        <v>26.680000000000064</v>
      </c>
      <c r="AO75" s="32">
        <f t="shared" ca="1" si="16"/>
        <v>26.909999999999997</v>
      </c>
      <c r="AP75" s="32">
        <f t="shared" ca="1" si="16"/>
        <v>41.329999999999728</v>
      </c>
      <c r="AQ75" s="32">
        <f t="shared" ca="1" si="16"/>
        <v>19.900000000000198</v>
      </c>
      <c r="AR75" s="32">
        <f t="shared" ca="1" si="13"/>
        <v>15.819999999999972</v>
      </c>
      <c r="AS75" s="32">
        <f t="shared" ca="1" si="13"/>
        <v>5.8100000000000147</v>
      </c>
      <c r="AT75" s="32">
        <f t="shared" ca="1" si="13"/>
        <v>21.08000000000002</v>
      </c>
      <c r="AU75" s="32">
        <f t="shared" ca="1" si="13"/>
        <v>19.979999999999791</v>
      </c>
      <c r="AV75" s="32">
        <f t="shared" ca="1" si="13"/>
        <v>1.7600000000000064</v>
      </c>
      <c r="AW75" s="32">
        <f t="shared" ca="1" si="13"/>
        <v>13.319999999999986</v>
      </c>
      <c r="AX75" s="32">
        <f t="shared" ca="1" si="13"/>
        <v>216.63</v>
      </c>
      <c r="AY75" s="32">
        <f t="shared" ca="1" si="13"/>
        <v>196.15999999999974</v>
      </c>
      <c r="AZ75" s="32">
        <f t="shared" ca="1" si="13"/>
        <v>101.51999999999981</v>
      </c>
      <c r="BA75" s="55">
        <f t="shared" ca="1" si="17"/>
        <v>0.21</v>
      </c>
      <c r="BB75" s="55">
        <f t="shared" ca="1" si="17"/>
        <v>0.33</v>
      </c>
      <c r="BC75" s="55">
        <f t="shared" ca="1" si="17"/>
        <v>0.16</v>
      </c>
      <c r="BD75" s="55">
        <f t="shared" ca="1" si="14"/>
        <v>0.13</v>
      </c>
      <c r="BE75" s="55">
        <f t="shared" ca="1" si="14"/>
        <v>0.05</v>
      </c>
      <c r="BF75" s="55">
        <f t="shared" ca="1" si="14"/>
        <v>0.17</v>
      </c>
      <c r="BG75" s="55">
        <f t="shared" ca="1" si="14"/>
        <v>0.16</v>
      </c>
      <c r="BH75" s="55">
        <f t="shared" ca="1" si="14"/>
        <v>0.01</v>
      </c>
      <c r="BI75" s="55">
        <f t="shared" ca="1" si="14"/>
        <v>0.11</v>
      </c>
      <c r="BJ75" s="55">
        <f t="shared" ca="1" si="14"/>
        <v>1.77</v>
      </c>
      <c r="BK75" s="55">
        <f t="shared" ca="1" si="14"/>
        <v>1.61</v>
      </c>
      <c r="BL75" s="55">
        <f t="shared" ca="1" si="14"/>
        <v>0.83</v>
      </c>
      <c r="BM75" s="32">
        <f t="shared" ca="1" si="18"/>
        <v>27.119999999999997</v>
      </c>
      <c r="BN75" s="32">
        <f t="shared" ca="1" si="18"/>
        <v>41.659999999999727</v>
      </c>
      <c r="BO75" s="32">
        <f t="shared" ca="1" si="18"/>
        <v>20.060000000000198</v>
      </c>
      <c r="BP75" s="32">
        <f t="shared" ca="1" si="15"/>
        <v>15.949999999999973</v>
      </c>
      <c r="BQ75" s="32">
        <f t="shared" ca="1" si="15"/>
        <v>5.8600000000000145</v>
      </c>
      <c r="BR75" s="32">
        <f t="shared" ca="1" si="15"/>
        <v>21.250000000000021</v>
      </c>
      <c r="BS75" s="32">
        <f t="shared" ca="1" si="15"/>
        <v>20.139999999999791</v>
      </c>
      <c r="BT75" s="32">
        <f t="shared" ca="1" si="15"/>
        <v>1.7700000000000065</v>
      </c>
      <c r="BU75" s="32">
        <f t="shared" ca="1" si="15"/>
        <v>13.429999999999986</v>
      </c>
      <c r="BV75" s="32">
        <f t="shared" ca="1" si="15"/>
        <v>218.4</v>
      </c>
      <c r="BW75" s="32">
        <f t="shared" ca="1" si="15"/>
        <v>197.76999999999975</v>
      </c>
      <c r="BX75" s="32">
        <f t="shared" ca="1" si="15"/>
        <v>102.34999999999981</v>
      </c>
    </row>
    <row r="76" spans="1:76">
      <c r="A76" t="s">
        <v>437</v>
      </c>
      <c r="B76" s="1" t="s">
        <v>310</v>
      </c>
      <c r="C76" t="str">
        <f t="shared" ca="1" si="19"/>
        <v>SPCEXP</v>
      </c>
      <c r="D76" t="str">
        <f t="shared" ca="1" si="20"/>
        <v>Alberta-Saskatchewan Intertie - Export</v>
      </c>
      <c r="E76" s="31">
        <f ca="1">IFERROR(IF(AND($A76=VLOOKUP($A76&amp;"."&amp;$C76,UncollectibleLookup,2,FALSE),$C76=VLOOKUP($A76&amp;"."&amp;$C76,UncollectibleLookup,4,FALSE)),0,'Corrected With Uncollectible'!CW76-'Module C Initial'!CW76),'Corrected With Uncollectible'!CW76-'Module C Initial'!CW76)</f>
        <v>0</v>
      </c>
      <c r="F76" s="31">
        <f ca="1">IFERROR(IF(AND($A76=VLOOKUP($A76&amp;"."&amp;$C76,UncollectibleLookup,2,FALSE),$C76=VLOOKUP($A76&amp;"."&amp;$C76,UncollectibleLookup,4,FALSE)),0,'Corrected With Uncollectible'!CX76-'Module C Initial'!CX76),'Corrected With Uncollectible'!CX76-'Module C Initial'!CX76)</f>
        <v>14.240000000000009</v>
      </c>
      <c r="G76" s="31">
        <f ca="1">IFERROR(IF(AND($A76=VLOOKUP($A76&amp;"."&amp;$C76,UncollectibleLookup,2,FALSE),$C76=VLOOKUP($A76&amp;"."&amp;$C76,UncollectibleLookup,4,FALSE)),0,'Corrected With Uncollectible'!CY76-'Module C Initial'!CY76),'Corrected With Uncollectible'!CY76-'Module C Initial'!CY76)</f>
        <v>0</v>
      </c>
      <c r="H76" s="31">
        <f ca="1">IFERROR(IF(AND($A76=VLOOKUP($A76&amp;"."&amp;$C76,UncollectibleLookup,2,FALSE),$C76=VLOOKUP($A76&amp;"."&amp;$C76,UncollectibleLookup,4,FALSE)),0,'Corrected With Uncollectible'!CZ76-'Module C Initial'!CZ76),'Corrected With Uncollectible'!CZ76-'Module C Initial'!CZ76)</f>
        <v>0</v>
      </c>
      <c r="I76" s="31">
        <f ca="1">IFERROR(IF(AND($A76=VLOOKUP($A76&amp;"."&amp;$C76,UncollectibleLookup,2,FALSE),$C76=VLOOKUP($A76&amp;"."&amp;$C76,UncollectibleLookup,4,FALSE)),0,'Corrected With Uncollectible'!DA76-'Module C Initial'!DA76),'Corrected With Uncollectible'!DA76-'Module C Initial'!DA76)</f>
        <v>0</v>
      </c>
      <c r="J76" s="31">
        <f ca="1">IFERROR(IF(AND($A76=VLOOKUP($A76&amp;"."&amp;$C76,UncollectibleLookup,2,FALSE),$C76=VLOOKUP($A76&amp;"."&amp;$C76,UncollectibleLookup,4,FALSE)),0,'Corrected With Uncollectible'!DB76-'Module C Initial'!DB76),'Corrected With Uncollectible'!DB76-'Module C Initial'!DB76)</f>
        <v>0</v>
      </c>
      <c r="K76" s="31">
        <f ca="1">IFERROR(IF(AND($A76=VLOOKUP($A76&amp;"."&amp;$C76,UncollectibleLookup,2,FALSE),$C76=VLOOKUP($A76&amp;"."&amp;$C76,UncollectibleLookup,4,FALSE)),0,'Corrected With Uncollectible'!DC76-'Module C Initial'!DC76),'Corrected With Uncollectible'!DC76-'Module C Initial'!DC76)</f>
        <v>0</v>
      </c>
      <c r="L76" s="31">
        <f ca="1">IFERROR(IF(AND($A76=VLOOKUP($A76&amp;"."&amp;$C76,UncollectibleLookup,2,FALSE),$C76=VLOOKUP($A76&amp;"."&amp;$C76,UncollectibleLookup,4,FALSE)),0,'Corrected With Uncollectible'!DD76-'Module C Initial'!DD76),'Corrected With Uncollectible'!DD76-'Module C Initial'!DD76)</f>
        <v>0</v>
      </c>
      <c r="M76" s="31">
        <f ca="1">IFERROR(IF(AND($A76=VLOOKUP($A76&amp;"."&amp;$C76,UncollectibleLookup,2,FALSE),$C76=VLOOKUP($A76&amp;"."&amp;$C76,UncollectibleLookup,4,FALSE)),0,'Corrected With Uncollectible'!DE76-'Module C Initial'!DE76),'Corrected With Uncollectible'!DE76-'Module C Initial'!DE76)</f>
        <v>0</v>
      </c>
      <c r="N76" s="31">
        <f ca="1">IFERROR(IF(AND($A76=VLOOKUP($A76&amp;"."&amp;$C76,UncollectibleLookup,2,FALSE),$C76=VLOOKUP($A76&amp;"."&amp;$C76,UncollectibleLookup,4,FALSE)),0,'Corrected With Uncollectible'!DF76-'Module C Initial'!DF76),'Corrected With Uncollectible'!DF76-'Module C Initial'!DF76)</f>
        <v>0</v>
      </c>
      <c r="O76" s="31">
        <f ca="1">IFERROR(IF(AND($A76=VLOOKUP($A76&amp;"."&amp;$C76,UncollectibleLookup,2,FALSE),$C76=VLOOKUP($A76&amp;"."&amp;$C76,UncollectibleLookup,4,FALSE)),0,'Corrected With Uncollectible'!DG76-'Module C Initial'!DG76),'Corrected With Uncollectible'!DG76-'Module C Initial'!DG76)</f>
        <v>0</v>
      </c>
      <c r="P76" s="31">
        <f ca="1">IFERROR(IF(AND($A76=VLOOKUP($A76&amp;"."&amp;$C76,UncollectibleLookup,2,FALSE),$C76=VLOOKUP($A76&amp;"."&amp;$C76,UncollectibleLookup,4,FALSE)),0,'Corrected With Uncollectible'!DH76-'Module C Initial'!DH76),'Corrected With Uncollectible'!DH76-'Module C Initial'!DH76)</f>
        <v>0</v>
      </c>
      <c r="Q76" s="32">
        <f ca="1">IFERROR(IF(AND($A76=VLOOKUP($A76&amp;"."&amp;$C76,UncollectibleLookup,2,FALSE),$C76=VLOOKUP($A76&amp;"."&amp;$C76,UncollectibleLookup,4,FALSE)),0,'Corrected With Uncollectible'!DI76-'Module C Initial'!DI76),'Corrected With Uncollectible'!DI76-'Module C Initial'!DI76)</f>
        <v>0</v>
      </c>
      <c r="R76" s="32">
        <f ca="1">IFERROR(IF(AND($A76=VLOOKUP($A76&amp;"."&amp;$C76,UncollectibleLookup,2,FALSE),$C76=VLOOKUP($A76&amp;"."&amp;$C76,UncollectibleLookup,4,FALSE)),0,'Corrected With Uncollectible'!DJ76-'Module C Initial'!DJ76),'Corrected With Uncollectible'!DJ76-'Module C Initial'!DJ76)</f>
        <v>0.71000000000000085</v>
      </c>
      <c r="S76" s="32">
        <f ca="1">IFERROR(IF(AND($A76=VLOOKUP($A76&amp;"."&amp;$C76,UncollectibleLookup,2,FALSE),$C76=VLOOKUP($A76&amp;"."&amp;$C76,UncollectibleLookup,4,FALSE)),0,'Corrected With Uncollectible'!DK76-'Module C Initial'!DK76),'Corrected With Uncollectible'!DK76-'Module C Initial'!DK76)</f>
        <v>0</v>
      </c>
      <c r="T76" s="32">
        <f ca="1">IFERROR(IF(AND($A76=VLOOKUP($A76&amp;"."&amp;$C76,UncollectibleLookup,2,FALSE),$C76=VLOOKUP($A76&amp;"."&amp;$C76,UncollectibleLookup,4,FALSE)),0,'Corrected With Uncollectible'!DL76-'Module C Initial'!DL76),'Corrected With Uncollectible'!DL76-'Module C Initial'!DL76)</f>
        <v>0</v>
      </c>
      <c r="U76" s="32">
        <f ca="1">IFERROR(IF(AND($A76=VLOOKUP($A76&amp;"."&amp;$C76,UncollectibleLookup,2,FALSE),$C76=VLOOKUP($A76&amp;"."&amp;$C76,UncollectibleLookup,4,FALSE)),0,'Corrected With Uncollectible'!DM76-'Module C Initial'!DM76),'Corrected With Uncollectible'!DM76-'Module C Initial'!DM76)</f>
        <v>0</v>
      </c>
      <c r="V76" s="32">
        <f ca="1">IFERROR(IF(AND($A76=VLOOKUP($A76&amp;"."&amp;$C76,UncollectibleLookup,2,FALSE),$C76=VLOOKUP($A76&amp;"."&amp;$C76,UncollectibleLookup,4,FALSE)),0,'Corrected With Uncollectible'!DN76-'Module C Initial'!DN76),'Corrected With Uncollectible'!DN76-'Module C Initial'!DN76)</f>
        <v>0</v>
      </c>
      <c r="W76" s="32">
        <f ca="1">IFERROR(IF(AND($A76=VLOOKUP($A76&amp;"."&amp;$C76,UncollectibleLookup,2,FALSE),$C76=VLOOKUP($A76&amp;"."&amp;$C76,UncollectibleLookup,4,FALSE)),0,'Corrected With Uncollectible'!DO76-'Module C Initial'!DO76),'Corrected With Uncollectible'!DO76-'Module C Initial'!DO76)</f>
        <v>0</v>
      </c>
      <c r="X76" s="32">
        <f ca="1">IFERROR(IF(AND($A76=VLOOKUP($A76&amp;"."&amp;$C76,UncollectibleLookup,2,FALSE),$C76=VLOOKUP($A76&amp;"."&amp;$C76,UncollectibleLookup,4,FALSE)),0,'Corrected With Uncollectible'!DP76-'Module C Initial'!DP76),'Corrected With Uncollectible'!DP76-'Module C Initial'!DP76)</f>
        <v>0</v>
      </c>
      <c r="Y76" s="32">
        <f ca="1">IFERROR(IF(AND($A76=VLOOKUP($A76&amp;"."&amp;$C76,UncollectibleLookup,2,FALSE),$C76=VLOOKUP($A76&amp;"."&amp;$C76,UncollectibleLookup,4,FALSE)),0,'Corrected With Uncollectible'!DQ76-'Module C Initial'!DQ76),'Corrected With Uncollectible'!DQ76-'Module C Initial'!DQ76)</f>
        <v>0</v>
      </c>
      <c r="Z76" s="32">
        <f ca="1">IFERROR(IF(AND($A76=VLOOKUP($A76&amp;"."&amp;$C76,UncollectibleLookup,2,FALSE),$C76=VLOOKUP($A76&amp;"."&amp;$C76,UncollectibleLookup,4,FALSE)),0,'Corrected With Uncollectible'!DR76-'Module C Initial'!DR76),'Corrected With Uncollectible'!DR76-'Module C Initial'!DR76)</f>
        <v>0</v>
      </c>
      <c r="AA76" s="32">
        <f ca="1">IFERROR(IF(AND($A76=VLOOKUP($A76&amp;"."&amp;$C76,UncollectibleLookup,2,FALSE),$C76=VLOOKUP($A76&amp;"."&amp;$C76,UncollectibleLookup,4,FALSE)),0,'Corrected With Uncollectible'!DS76-'Module C Initial'!DS76),'Corrected With Uncollectible'!DS76-'Module C Initial'!DS76)</f>
        <v>0</v>
      </c>
      <c r="AB76" s="32">
        <f ca="1">IFERROR(IF(AND($A76=VLOOKUP($A76&amp;"."&amp;$C76,UncollectibleLookup,2,FALSE),$C76=VLOOKUP($A76&amp;"."&amp;$C76,UncollectibleLookup,4,FALSE)),0,'Corrected With Uncollectible'!DT76-'Module C Initial'!DT76),'Corrected With Uncollectible'!DT76-'Module C Initial'!DT76)</f>
        <v>0</v>
      </c>
      <c r="AC76" s="31">
        <f ca="1">IFERROR(IF(AND($A76=VLOOKUP($A76&amp;"."&amp;$C76,UncollectibleLookup,2,FALSE),$C76=VLOOKUP($A76&amp;"."&amp;$C76,UncollectibleLookup,4,FALSE)),0,'Corrected With Uncollectible'!DU76-'Module C Initial'!DU76),'Corrected With Uncollectible'!DU76-'Module C Initial'!DU76)</f>
        <v>0</v>
      </c>
      <c r="AD76" s="31">
        <f ca="1">IFERROR(IF(AND($A76=VLOOKUP($A76&amp;"."&amp;$C76,UncollectibleLookup,2,FALSE),$C76=VLOOKUP($A76&amp;"."&amp;$C76,UncollectibleLookup,4,FALSE)),0,'Corrected With Uncollectible'!DV76-'Module C Initial'!DV76),'Corrected With Uncollectible'!DV76-'Module C Initial'!DV76)</f>
        <v>6.0600000000000023</v>
      </c>
      <c r="AE76" s="31">
        <f ca="1">IFERROR(IF(AND($A76=VLOOKUP($A76&amp;"."&amp;$C76,UncollectibleLookup,2,FALSE),$C76=VLOOKUP($A76&amp;"."&amp;$C76,UncollectibleLookup,4,FALSE)),0,'Corrected With Uncollectible'!DW76-'Module C Initial'!DW76),'Corrected With Uncollectible'!DW76-'Module C Initial'!DW76)</f>
        <v>0</v>
      </c>
      <c r="AF76" s="31">
        <f ca="1">IFERROR(IF(AND($A76=VLOOKUP($A76&amp;"."&amp;$C76,UncollectibleLookup,2,FALSE),$C76=VLOOKUP($A76&amp;"."&amp;$C76,UncollectibleLookup,4,FALSE)),0,'Corrected With Uncollectible'!DX76-'Module C Initial'!DX76),'Corrected With Uncollectible'!DX76-'Module C Initial'!DX76)</f>
        <v>0</v>
      </c>
      <c r="AG76" s="31">
        <f ca="1">IFERROR(IF(AND($A76=VLOOKUP($A76&amp;"."&amp;$C76,UncollectibleLookup,2,FALSE),$C76=VLOOKUP($A76&amp;"."&amp;$C76,UncollectibleLookup,4,FALSE)),0,'Corrected With Uncollectible'!DY76-'Module C Initial'!DY76),'Corrected With Uncollectible'!DY76-'Module C Initial'!DY76)</f>
        <v>0</v>
      </c>
      <c r="AH76" s="31">
        <f ca="1">IFERROR(IF(AND($A76=VLOOKUP($A76&amp;"."&amp;$C76,UncollectibleLookup,2,FALSE),$C76=VLOOKUP($A76&amp;"."&amp;$C76,UncollectibleLookup,4,FALSE)),0,'Corrected With Uncollectible'!DZ76-'Module C Initial'!DZ76),'Corrected With Uncollectible'!DZ76-'Module C Initial'!DZ76)</f>
        <v>0</v>
      </c>
      <c r="AI76" s="31">
        <f ca="1">IFERROR(IF(AND($A76=VLOOKUP($A76&amp;"."&amp;$C76,UncollectibleLookup,2,FALSE),$C76=VLOOKUP($A76&amp;"."&amp;$C76,UncollectibleLookup,4,FALSE)),0,'Corrected With Uncollectible'!EA76-'Module C Initial'!EA76),'Corrected With Uncollectible'!EA76-'Module C Initial'!EA76)</f>
        <v>0</v>
      </c>
      <c r="AJ76" s="31">
        <f ca="1">IFERROR(IF(AND($A76=VLOOKUP($A76&amp;"."&amp;$C76,UncollectibleLookup,2,FALSE),$C76=VLOOKUP($A76&amp;"."&amp;$C76,UncollectibleLookup,4,FALSE)),0,'Corrected With Uncollectible'!EB76-'Module C Initial'!EB76),'Corrected With Uncollectible'!EB76-'Module C Initial'!EB76)</f>
        <v>0</v>
      </c>
      <c r="AK76" s="31">
        <f ca="1">IFERROR(IF(AND($A76=VLOOKUP($A76&amp;"."&amp;$C76,UncollectibleLookup,2,FALSE),$C76=VLOOKUP($A76&amp;"."&amp;$C76,UncollectibleLookup,4,FALSE)),0,'Corrected With Uncollectible'!EC76-'Module C Initial'!EC76),'Corrected With Uncollectible'!EC76-'Module C Initial'!EC76)</f>
        <v>0</v>
      </c>
      <c r="AL76" s="31">
        <f ca="1">IFERROR(IF(AND($A76=VLOOKUP($A76&amp;"."&amp;$C76,UncollectibleLookup,2,FALSE),$C76=VLOOKUP($A76&amp;"."&amp;$C76,UncollectibleLookup,4,FALSE)),0,'Corrected With Uncollectible'!ED76-'Module C Initial'!ED76),'Corrected With Uncollectible'!ED76-'Module C Initial'!ED76)</f>
        <v>0</v>
      </c>
      <c r="AM76" s="31">
        <f ca="1">IFERROR(IF(AND($A76=VLOOKUP($A76&amp;"."&amp;$C76,UncollectibleLookup,2,FALSE),$C76=VLOOKUP($A76&amp;"."&amp;$C76,UncollectibleLookup,4,FALSE)),0,'Corrected With Uncollectible'!EE76-'Module C Initial'!EE76),'Corrected With Uncollectible'!EE76-'Module C Initial'!EE76)</f>
        <v>0</v>
      </c>
      <c r="AN76" s="31">
        <f ca="1">IFERROR(IF(AND($A76=VLOOKUP($A76&amp;"."&amp;$C76,UncollectibleLookup,2,FALSE),$C76=VLOOKUP($A76&amp;"."&amp;$C76,UncollectibleLookup,4,FALSE)),0,'Corrected With Uncollectible'!EF76-'Module C Initial'!EF76),'Corrected With Uncollectible'!EF76-'Module C Initial'!EF76)</f>
        <v>0</v>
      </c>
      <c r="AO76" s="32">
        <f t="shared" ca="1" si="16"/>
        <v>0</v>
      </c>
      <c r="AP76" s="32">
        <f t="shared" ca="1" si="16"/>
        <v>21.010000000000012</v>
      </c>
      <c r="AQ76" s="32">
        <f t="shared" ca="1" si="16"/>
        <v>0</v>
      </c>
      <c r="AR76" s="32">
        <f t="shared" ca="1" si="13"/>
        <v>0</v>
      </c>
      <c r="AS76" s="32">
        <f t="shared" ca="1" si="13"/>
        <v>0</v>
      </c>
      <c r="AT76" s="32">
        <f t="shared" ca="1" si="13"/>
        <v>0</v>
      </c>
      <c r="AU76" s="32">
        <f t="shared" ca="1" si="13"/>
        <v>0</v>
      </c>
      <c r="AV76" s="32">
        <f t="shared" ca="1" si="13"/>
        <v>0</v>
      </c>
      <c r="AW76" s="32">
        <f t="shared" ca="1" si="13"/>
        <v>0</v>
      </c>
      <c r="AX76" s="32">
        <f t="shared" ca="1" si="13"/>
        <v>0</v>
      </c>
      <c r="AY76" s="32">
        <f t="shared" ca="1" si="13"/>
        <v>0</v>
      </c>
      <c r="AZ76" s="32">
        <f t="shared" ca="1" si="13"/>
        <v>0</v>
      </c>
      <c r="BA76" s="55">
        <f t="shared" ca="1" si="17"/>
        <v>0</v>
      </c>
      <c r="BB76" s="55">
        <f t="shared" ca="1" si="17"/>
        <v>0.17</v>
      </c>
      <c r="BC76" s="55">
        <f t="shared" ca="1" si="17"/>
        <v>0</v>
      </c>
      <c r="BD76" s="55">
        <f t="shared" ca="1" si="14"/>
        <v>0</v>
      </c>
      <c r="BE76" s="55">
        <f t="shared" ca="1" si="14"/>
        <v>0</v>
      </c>
      <c r="BF76" s="55">
        <f t="shared" ca="1" si="14"/>
        <v>0</v>
      </c>
      <c r="BG76" s="55">
        <f t="shared" ca="1" si="14"/>
        <v>0</v>
      </c>
      <c r="BH76" s="55">
        <f t="shared" ca="1" si="14"/>
        <v>0</v>
      </c>
      <c r="BI76" s="55">
        <f t="shared" ca="1" si="14"/>
        <v>0</v>
      </c>
      <c r="BJ76" s="55">
        <f t="shared" ca="1" si="14"/>
        <v>0</v>
      </c>
      <c r="BK76" s="55">
        <f t="shared" ca="1" si="14"/>
        <v>0</v>
      </c>
      <c r="BL76" s="55">
        <f t="shared" ca="1" si="14"/>
        <v>0</v>
      </c>
      <c r="BM76" s="32">
        <f t="shared" ca="1" si="18"/>
        <v>0</v>
      </c>
      <c r="BN76" s="32">
        <f t="shared" ca="1" si="18"/>
        <v>21.180000000000014</v>
      </c>
      <c r="BO76" s="32">
        <f t="shared" ca="1" si="18"/>
        <v>0</v>
      </c>
      <c r="BP76" s="32">
        <f t="shared" ca="1" si="15"/>
        <v>0</v>
      </c>
      <c r="BQ76" s="32">
        <f t="shared" ca="1" si="15"/>
        <v>0</v>
      </c>
      <c r="BR76" s="32">
        <f t="shared" ca="1" si="15"/>
        <v>0</v>
      </c>
      <c r="BS76" s="32">
        <f t="shared" ca="1" si="15"/>
        <v>0</v>
      </c>
      <c r="BT76" s="32">
        <f t="shared" ca="1" si="15"/>
        <v>0</v>
      </c>
      <c r="BU76" s="32">
        <f t="shared" ca="1" si="15"/>
        <v>0</v>
      </c>
      <c r="BV76" s="32">
        <f t="shared" ca="1" si="15"/>
        <v>0</v>
      </c>
      <c r="BW76" s="32">
        <f t="shared" ca="1" si="15"/>
        <v>0</v>
      </c>
      <c r="BX76" s="32">
        <f t="shared" ca="1" si="15"/>
        <v>0</v>
      </c>
    </row>
    <row r="77" spans="1:76">
      <c r="A77" t="s">
        <v>521</v>
      </c>
      <c r="B77" s="1" t="s">
        <v>111</v>
      </c>
      <c r="C77" t="str">
        <f t="shared" ca="1" si="19"/>
        <v>MKR1</v>
      </c>
      <c r="D77" t="str">
        <f t="shared" ca="1" si="20"/>
        <v>Muskeg River Industrial System</v>
      </c>
      <c r="E77" s="31">
        <f ca="1">IFERROR(IF(AND($A77=VLOOKUP($A77&amp;"."&amp;$C77,UncollectibleLookup,2,FALSE),$C77=VLOOKUP($A77&amp;"."&amp;$C77,UncollectibleLookup,4,FALSE)),0,'Corrected With Uncollectible'!CW77-'Module C Initial'!CW77),'Corrected With Uncollectible'!CW77-'Module C Initial'!CW77)</f>
        <v>0</v>
      </c>
      <c r="F77" s="31">
        <f ca="1">IFERROR(IF(AND($A77=VLOOKUP($A77&amp;"."&amp;$C77,UncollectibleLookup,2,FALSE),$C77=VLOOKUP($A77&amp;"."&amp;$C77,UncollectibleLookup,4,FALSE)),0,'Corrected With Uncollectible'!CX77-'Module C Initial'!CX77),'Corrected With Uncollectible'!CX77-'Module C Initial'!CX77)</f>
        <v>0</v>
      </c>
      <c r="G77" s="31">
        <f ca="1">IFERROR(IF(AND($A77=VLOOKUP($A77&amp;"."&amp;$C77,UncollectibleLookup,2,FALSE),$C77=VLOOKUP($A77&amp;"."&amp;$C77,UncollectibleLookup,4,FALSE)),0,'Corrected With Uncollectible'!CY77-'Module C Initial'!CY77),'Corrected With Uncollectible'!CY77-'Module C Initial'!CY77)</f>
        <v>0</v>
      </c>
      <c r="H77" s="31">
        <f ca="1">IFERROR(IF(AND($A77=VLOOKUP($A77&amp;"."&amp;$C77,UncollectibleLookup,2,FALSE),$C77=VLOOKUP($A77&amp;"."&amp;$C77,UncollectibleLookup,4,FALSE)),0,'Corrected With Uncollectible'!CZ77-'Module C Initial'!CZ77),'Corrected With Uncollectible'!CZ77-'Module C Initial'!CZ77)</f>
        <v>0</v>
      </c>
      <c r="I77" s="31">
        <f ca="1">IFERROR(IF(AND($A77=VLOOKUP($A77&amp;"."&amp;$C77,UncollectibleLookup,2,FALSE),$C77=VLOOKUP($A77&amp;"."&amp;$C77,UncollectibleLookup,4,FALSE)),0,'Corrected With Uncollectible'!DA77-'Module C Initial'!DA77),'Corrected With Uncollectible'!DA77-'Module C Initial'!DA77)</f>
        <v>0</v>
      </c>
      <c r="J77" s="31">
        <f ca="1">IFERROR(IF(AND($A77=VLOOKUP($A77&amp;"."&amp;$C77,UncollectibleLookup,2,FALSE),$C77=VLOOKUP($A77&amp;"."&amp;$C77,UncollectibleLookup,4,FALSE)),0,'Corrected With Uncollectible'!DB77-'Module C Initial'!DB77),'Corrected With Uncollectible'!DB77-'Module C Initial'!DB77)</f>
        <v>0</v>
      </c>
      <c r="K77" s="31">
        <f ca="1">IFERROR(IF(AND($A77=VLOOKUP($A77&amp;"."&amp;$C77,UncollectibleLookup,2,FALSE),$C77=VLOOKUP($A77&amp;"."&amp;$C77,UncollectibleLookup,4,FALSE)),0,'Corrected With Uncollectible'!DC77-'Module C Initial'!DC77),'Corrected With Uncollectible'!DC77-'Module C Initial'!DC77)</f>
        <v>0</v>
      </c>
      <c r="L77" s="31">
        <f ca="1">IFERROR(IF(AND($A77=VLOOKUP($A77&amp;"."&amp;$C77,UncollectibleLookup,2,FALSE),$C77=VLOOKUP($A77&amp;"."&amp;$C77,UncollectibleLookup,4,FALSE)),0,'Corrected With Uncollectible'!DD77-'Module C Initial'!DD77),'Corrected With Uncollectible'!DD77-'Module C Initial'!DD77)</f>
        <v>0</v>
      </c>
      <c r="M77" s="31">
        <f ca="1">IFERROR(IF(AND($A77=VLOOKUP($A77&amp;"."&amp;$C77,UncollectibleLookup,2,FALSE),$C77=VLOOKUP($A77&amp;"."&amp;$C77,UncollectibleLookup,4,FALSE)),0,'Corrected With Uncollectible'!DE77-'Module C Initial'!DE77),'Corrected With Uncollectible'!DE77-'Module C Initial'!DE77)</f>
        <v>0</v>
      </c>
      <c r="N77" s="31">
        <f ca="1">IFERROR(IF(AND($A77=VLOOKUP($A77&amp;"."&amp;$C77,UncollectibleLookup,2,FALSE),$C77=VLOOKUP($A77&amp;"."&amp;$C77,UncollectibleLookup,4,FALSE)),0,'Corrected With Uncollectible'!DF77-'Module C Initial'!DF77),'Corrected With Uncollectible'!DF77-'Module C Initial'!DF77)</f>
        <v>0</v>
      </c>
      <c r="O77" s="31">
        <f ca="1">IFERROR(IF(AND($A77=VLOOKUP($A77&amp;"."&amp;$C77,UncollectibleLookup,2,FALSE),$C77=VLOOKUP($A77&amp;"."&amp;$C77,UncollectibleLookup,4,FALSE)),0,'Corrected With Uncollectible'!DG77-'Module C Initial'!DG77),'Corrected With Uncollectible'!DG77-'Module C Initial'!DG77)</f>
        <v>0</v>
      </c>
      <c r="P77" s="31">
        <f ca="1">IFERROR(IF(AND($A77=VLOOKUP($A77&amp;"."&amp;$C77,UncollectibleLookup,2,FALSE),$C77=VLOOKUP($A77&amp;"."&amp;$C77,UncollectibleLookup,4,FALSE)),0,'Corrected With Uncollectible'!DH77-'Module C Initial'!DH77),'Corrected With Uncollectible'!DH77-'Module C Initial'!DH77)</f>
        <v>0</v>
      </c>
      <c r="Q77" s="32">
        <f ca="1">IFERROR(IF(AND($A77=VLOOKUP($A77&amp;"."&amp;$C77,UncollectibleLookup,2,FALSE),$C77=VLOOKUP($A77&amp;"."&amp;$C77,UncollectibleLookup,4,FALSE)),0,'Corrected With Uncollectible'!DI77-'Module C Initial'!DI77),'Corrected With Uncollectible'!DI77-'Module C Initial'!DI77)</f>
        <v>0</v>
      </c>
      <c r="R77" s="32">
        <f ca="1">IFERROR(IF(AND($A77=VLOOKUP($A77&amp;"."&amp;$C77,UncollectibleLookup,2,FALSE),$C77=VLOOKUP($A77&amp;"."&amp;$C77,UncollectibleLookup,4,FALSE)),0,'Corrected With Uncollectible'!DJ77-'Module C Initial'!DJ77),'Corrected With Uncollectible'!DJ77-'Module C Initial'!DJ77)</f>
        <v>0</v>
      </c>
      <c r="S77" s="32">
        <f ca="1">IFERROR(IF(AND($A77=VLOOKUP($A77&amp;"."&amp;$C77,UncollectibleLookup,2,FALSE),$C77=VLOOKUP($A77&amp;"."&amp;$C77,UncollectibleLookup,4,FALSE)),0,'Corrected With Uncollectible'!DK77-'Module C Initial'!DK77),'Corrected With Uncollectible'!DK77-'Module C Initial'!DK77)</f>
        <v>0</v>
      </c>
      <c r="T77" s="32">
        <f ca="1">IFERROR(IF(AND($A77=VLOOKUP($A77&amp;"."&amp;$C77,UncollectibleLookup,2,FALSE),$C77=VLOOKUP($A77&amp;"."&amp;$C77,UncollectibleLookup,4,FALSE)),0,'Corrected With Uncollectible'!DL77-'Module C Initial'!DL77),'Corrected With Uncollectible'!DL77-'Module C Initial'!DL77)</f>
        <v>0</v>
      </c>
      <c r="U77" s="32">
        <f ca="1">IFERROR(IF(AND($A77=VLOOKUP($A77&amp;"."&amp;$C77,UncollectibleLookup,2,FALSE),$C77=VLOOKUP($A77&amp;"."&amp;$C77,UncollectibleLookup,4,FALSE)),0,'Corrected With Uncollectible'!DM77-'Module C Initial'!DM77),'Corrected With Uncollectible'!DM77-'Module C Initial'!DM77)</f>
        <v>0</v>
      </c>
      <c r="V77" s="32">
        <f ca="1">IFERROR(IF(AND($A77=VLOOKUP($A77&amp;"."&amp;$C77,UncollectibleLookup,2,FALSE),$C77=VLOOKUP($A77&amp;"."&amp;$C77,UncollectibleLookup,4,FALSE)),0,'Corrected With Uncollectible'!DN77-'Module C Initial'!DN77),'Corrected With Uncollectible'!DN77-'Module C Initial'!DN77)</f>
        <v>0</v>
      </c>
      <c r="W77" s="32">
        <f ca="1">IFERROR(IF(AND($A77=VLOOKUP($A77&amp;"."&amp;$C77,UncollectibleLookup,2,FALSE),$C77=VLOOKUP($A77&amp;"."&amp;$C77,UncollectibleLookup,4,FALSE)),0,'Corrected With Uncollectible'!DO77-'Module C Initial'!DO77),'Corrected With Uncollectible'!DO77-'Module C Initial'!DO77)</f>
        <v>0</v>
      </c>
      <c r="X77" s="32">
        <f ca="1">IFERROR(IF(AND($A77=VLOOKUP($A77&amp;"."&amp;$C77,UncollectibleLookup,2,FALSE),$C77=VLOOKUP($A77&amp;"."&amp;$C77,UncollectibleLookup,4,FALSE)),0,'Corrected With Uncollectible'!DP77-'Module C Initial'!DP77),'Corrected With Uncollectible'!DP77-'Module C Initial'!DP77)</f>
        <v>0</v>
      </c>
      <c r="Y77" s="32">
        <f ca="1">IFERROR(IF(AND($A77=VLOOKUP($A77&amp;"."&amp;$C77,UncollectibleLookup,2,FALSE),$C77=VLOOKUP($A77&amp;"."&amp;$C77,UncollectibleLookup,4,FALSE)),0,'Corrected With Uncollectible'!DQ77-'Module C Initial'!DQ77),'Corrected With Uncollectible'!DQ77-'Module C Initial'!DQ77)</f>
        <v>0</v>
      </c>
      <c r="Z77" s="32">
        <f ca="1">IFERROR(IF(AND($A77=VLOOKUP($A77&amp;"."&amp;$C77,UncollectibleLookup,2,FALSE),$C77=VLOOKUP($A77&amp;"."&amp;$C77,UncollectibleLookup,4,FALSE)),0,'Corrected With Uncollectible'!DR77-'Module C Initial'!DR77),'Corrected With Uncollectible'!DR77-'Module C Initial'!DR77)</f>
        <v>0</v>
      </c>
      <c r="AA77" s="32">
        <f ca="1">IFERROR(IF(AND($A77=VLOOKUP($A77&amp;"."&amp;$C77,UncollectibleLookup,2,FALSE),$C77=VLOOKUP($A77&amp;"."&amp;$C77,UncollectibleLookup,4,FALSE)),0,'Corrected With Uncollectible'!DS77-'Module C Initial'!DS77),'Corrected With Uncollectible'!DS77-'Module C Initial'!DS77)</f>
        <v>0</v>
      </c>
      <c r="AB77" s="32">
        <f ca="1">IFERROR(IF(AND($A77=VLOOKUP($A77&amp;"."&amp;$C77,UncollectibleLookup,2,FALSE),$C77=VLOOKUP($A77&amp;"."&amp;$C77,UncollectibleLookup,4,FALSE)),0,'Corrected With Uncollectible'!DT77-'Module C Initial'!DT77),'Corrected With Uncollectible'!DT77-'Module C Initial'!DT77)</f>
        <v>0</v>
      </c>
      <c r="AC77" s="31">
        <f ca="1">IFERROR(IF(AND($A77=VLOOKUP($A77&amp;"."&amp;$C77,UncollectibleLookup,2,FALSE),$C77=VLOOKUP($A77&amp;"."&amp;$C77,UncollectibleLookup,4,FALSE)),0,'Corrected With Uncollectible'!DU77-'Module C Initial'!DU77),'Corrected With Uncollectible'!DU77-'Module C Initial'!DU77)</f>
        <v>0</v>
      </c>
      <c r="AD77" s="31">
        <f ca="1">IFERROR(IF(AND($A77=VLOOKUP($A77&amp;"."&amp;$C77,UncollectibleLookup,2,FALSE),$C77=VLOOKUP($A77&amp;"."&amp;$C77,UncollectibleLookup,4,FALSE)),0,'Corrected With Uncollectible'!DV77-'Module C Initial'!DV77),'Corrected With Uncollectible'!DV77-'Module C Initial'!DV77)</f>
        <v>0</v>
      </c>
      <c r="AE77" s="31">
        <f ca="1">IFERROR(IF(AND($A77=VLOOKUP($A77&amp;"."&amp;$C77,UncollectibleLookup,2,FALSE),$C77=VLOOKUP($A77&amp;"."&amp;$C77,UncollectibleLookup,4,FALSE)),0,'Corrected With Uncollectible'!DW77-'Module C Initial'!DW77),'Corrected With Uncollectible'!DW77-'Module C Initial'!DW77)</f>
        <v>0</v>
      </c>
      <c r="AF77" s="31">
        <f ca="1">IFERROR(IF(AND($A77=VLOOKUP($A77&amp;"."&amp;$C77,UncollectibleLookup,2,FALSE),$C77=VLOOKUP($A77&amp;"."&amp;$C77,UncollectibleLookup,4,FALSE)),0,'Corrected With Uncollectible'!DX77-'Module C Initial'!DX77),'Corrected With Uncollectible'!DX77-'Module C Initial'!DX77)</f>
        <v>0</v>
      </c>
      <c r="AG77" s="31">
        <f ca="1">IFERROR(IF(AND($A77=VLOOKUP($A77&amp;"."&amp;$C77,UncollectibleLookup,2,FALSE),$C77=VLOOKUP($A77&amp;"."&amp;$C77,UncollectibleLookup,4,FALSE)),0,'Corrected With Uncollectible'!DY77-'Module C Initial'!DY77),'Corrected With Uncollectible'!DY77-'Module C Initial'!DY77)</f>
        <v>0</v>
      </c>
      <c r="AH77" s="31">
        <f ca="1">IFERROR(IF(AND($A77=VLOOKUP($A77&amp;"."&amp;$C77,UncollectibleLookup,2,FALSE),$C77=VLOOKUP($A77&amp;"."&amp;$C77,UncollectibleLookup,4,FALSE)),0,'Corrected With Uncollectible'!DZ77-'Module C Initial'!DZ77),'Corrected With Uncollectible'!DZ77-'Module C Initial'!DZ77)</f>
        <v>0</v>
      </c>
      <c r="AI77" s="31">
        <f ca="1">IFERROR(IF(AND($A77=VLOOKUP($A77&amp;"."&amp;$C77,UncollectibleLookup,2,FALSE),$C77=VLOOKUP($A77&amp;"."&amp;$C77,UncollectibleLookup,4,FALSE)),0,'Corrected With Uncollectible'!EA77-'Module C Initial'!EA77),'Corrected With Uncollectible'!EA77-'Module C Initial'!EA77)</f>
        <v>0</v>
      </c>
      <c r="AJ77" s="31">
        <f ca="1">IFERROR(IF(AND($A77=VLOOKUP($A77&amp;"."&amp;$C77,UncollectibleLookup,2,FALSE),$C77=VLOOKUP($A77&amp;"."&amp;$C77,UncollectibleLookup,4,FALSE)),0,'Corrected With Uncollectible'!EB77-'Module C Initial'!EB77),'Corrected With Uncollectible'!EB77-'Module C Initial'!EB77)</f>
        <v>0</v>
      </c>
      <c r="AK77" s="31">
        <f ca="1">IFERROR(IF(AND($A77=VLOOKUP($A77&amp;"."&amp;$C77,UncollectibleLookup,2,FALSE),$C77=VLOOKUP($A77&amp;"."&amp;$C77,UncollectibleLookup,4,FALSE)),0,'Corrected With Uncollectible'!EC77-'Module C Initial'!EC77),'Corrected With Uncollectible'!EC77-'Module C Initial'!EC77)</f>
        <v>0</v>
      </c>
      <c r="AL77" s="31">
        <f ca="1">IFERROR(IF(AND($A77=VLOOKUP($A77&amp;"."&amp;$C77,UncollectibleLookup,2,FALSE),$C77=VLOOKUP($A77&amp;"."&amp;$C77,UncollectibleLookup,4,FALSE)),0,'Corrected With Uncollectible'!ED77-'Module C Initial'!ED77),'Corrected With Uncollectible'!ED77-'Module C Initial'!ED77)</f>
        <v>0</v>
      </c>
      <c r="AM77" s="31">
        <f ca="1">IFERROR(IF(AND($A77=VLOOKUP($A77&amp;"."&amp;$C77,UncollectibleLookup,2,FALSE),$C77=VLOOKUP($A77&amp;"."&amp;$C77,UncollectibleLookup,4,FALSE)),0,'Corrected With Uncollectible'!EE77-'Module C Initial'!EE77),'Corrected With Uncollectible'!EE77-'Module C Initial'!EE77)</f>
        <v>0</v>
      </c>
      <c r="AN77" s="31">
        <f ca="1">IFERROR(IF(AND($A77=VLOOKUP($A77&amp;"."&amp;$C77,UncollectibleLookup,2,FALSE),$C77=VLOOKUP($A77&amp;"."&amp;$C77,UncollectibleLookup,4,FALSE)),0,'Corrected With Uncollectible'!EF77-'Module C Initial'!EF77),'Corrected With Uncollectible'!EF77-'Module C Initial'!EF77)</f>
        <v>0</v>
      </c>
      <c r="AO77" s="32">
        <f t="shared" ca="1" si="16"/>
        <v>0</v>
      </c>
      <c r="AP77" s="32">
        <f t="shared" ca="1" si="16"/>
        <v>0</v>
      </c>
      <c r="AQ77" s="32">
        <f t="shared" ca="1" si="16"/>
        <v>0</v>
      </c>
      <c r="AR77" s="32">
        <f t="shared" ca="1" si="13"/>
        <v>0</v>
      </c>
      <c r="AS77" s="32">
        <f t="shared" ca="1" si="13"/>
        <v>0</v>
      </c>
      <c r="AT77" s="32">
        <f t="shared" ca="1" si="13"/>
        <v>0</v>
      </c>
      <c r="AU77" s="32">
        <f t="shared" ca="1" si="13"/>
        <v>0</v>
      </c>
      <c r="AV77" s="32">
        <f t="shared" ca="1" si="13"/>
        <v>0</v>
      </c>
      <c r="AW77" s="32">
        <f t="shared" ca="1" si="13"/>
        <v>0</v>
      </c>
      <c r="AX77" s="32">
        <f t="shared" ca="1" si="13"/>
        <v>0</v>
      </c>
      <c r="AY77" s="32">
        <f t="shared" ca="1" si="13"/>
        <v>0</v>
      </c>
      <c r="AZ77" s="32">
        <f t="shared" ca="1" si="13"/>
        <v>0</v>
      </c>
      <c r="BA77" s="55">
        <f t="shared" ca="1" si="17"/>
        <v>0</v>
      </c>
      <c r="BB77" s="55">
        <f t="shared" ca="1" si="17"/>
        <v>0</v>
      </c>
      <c r="BC77" s="55">
        <f t="shared" ca="1" si="17"/>
        <v>0</v>
      </c>
      <c r="BD77" s="55">
        <f t="shared" ca="1" si="14"/>
        <v>0</v>
      </c>
      <c r="BE77" s="55">
        <f t="shared" ca="1" si="14"/>
        <v>0</v>
      </c>
      <c r="BF77" s="55">
        <f t="shared" ca="1" si="14"/>
        <v>0</v>
      </c>
      <c r="BG77" s="55">
        <f t="shared" ca="1" si="14"/>
        <v>0</v>
      </c>
      <c r="BH77" s="55">
        <f t="shared" ca="1" si="14"/>
        <v>0</v>
      </c>
      <c r="BI77" s="55">
        <f t="shared" ca="1" si="14"/>
        <v>0</v>
      </c>
      <c r="BJ77" s="55">
        <f t="shared" ca="1" si="14"/>
        <v>0</v>
      </c>
      <c r="BK77" s="55">
        <f t="shared" ca="1" si="14"/>
        <v>0</v>
      </c>
      <c r="BL77" s="55">
        <f t="shared" ca="1" si="14"/>
        <v>0</v>
      </c>
      <c r="BM77" s="32">
        <f t="shared" ca="1" si="18"/>
        <v>0</v>
      </c>
      <c r="BN77" s="32">
        <f t="shared" ca="1" si="18"/>
        <v>0</v>
      </c>
      <c r="BO77" s="32">
        <f t="shared" ca="1" si="18"/>
        <v>0</v>
      </c>
      <c r="BP77" s="32">
        <f t="shared" ca="1" si="15"/>
        <v>0</v>
      </c>
      <c r="BQ77" s="32">
        <f t="shared" ca="1" si="15"/>
        <v>0</v>
      </c>
      <c r="BR77" s="32">
        <f t="shared" ca="1" si="15"/>
        <v>0</v>
      </c>
      <c r="BS77" s="32">
        <f t="shared" ca="1" si="15"/>
        <v>0</v>
      </c>
      <c r="BT77" s="32">
        <f t="shared" ca="1" si="15"/>
        <v>0</v>
      </c>
      <c r="BU77" s="32">
        <f t="shared" ca="1" si="15"/>
        <v>0</v>
      </c>
      <c r="BV77" s="32">
        <f t="shared" ca="1" si="15"/>
        <v>0</v>
      </c>
      <c r="BW77" s="32">
        <f t="shared" ca="1" si="15"/>
        <v>0</v>
      </c>
      <c r="BX77" s="32">
        <f t="shared" ca="1" si="15"/>
        <v>0</v>
      </c>
    </row>
    <row r="78" spans="1:76">
      <c r="A78" t="s">
        <v>424</v>
      </c>
      <c r="B78" s="1" t="s">
        <v>140</v>
      </c>
      <c r="C78" t="str">
        <f t="shared" ca="1" si="19"/>
        <v>MKRC</v>
      </c>
      <c r="D78" t="str">
        <f t="shared" ca="1" si="20"/>
        <v>MacKay River Industrial System</v>
      </c>
      <c r="E78" s="31">
        <f ca="1">IFERROR(IF(AND($A78=VLOOKUP($A78&amp;"."&amp;$C78,UncollectibleLookup,2,FALSE),$C78=VLOOKUP($A78&amp;"."&amp;$C78,UncollectibleLookup,4,FALSE)),0,'Corrected With Uncollectible'!CW78-'Module C Initial'!CW78),'Corrected With Uncollectible'!CW78-'Module C Initial'!CW78)</f>
        <v>556.14000000001397</v>
      </c>
      <c r="F78" s="31">
        <f ca="1">IFERROR(IF(AND($A78=VLOOKUP($A78&amp;"."&amp;$C78,UncollectibleLookup,2,FALSE),$C78=VLOOKUP($A78&amp;"."&amp;$C78,UncollectibleLookup,4,FALSE)),0,'Corrected With Uncollectible'!CX78-'Module C Initial'!CX78),'Corrected With Uncollectible'!CX78-'Module C Initial'!CX78)</f>
        <v>586.04999999998836</v>
      </c>
      <c r="G78" s="31">
        <f ca="1">IFERROR(IF(AND($A78=VLOOKUP($A78&amp;"."&amp;$C78,UncollectibleLookup,2,FALSE),$C78=VLOOKUP($A78&amp;"."&amp;$C78,UncollectibleLookup,4,FALSE)),0,'Corrected With Uncollectible'!CY78-'Module C Initial'!CY78),'Corrected With Uncollectible'!CY78-'Module C Initial'!CY78)</f>
        <v>496.4199999999837</v>
      </c>
      <c r="H78" s="31">
        <f ca="1">IFERROR(IF(AND($A78=VLOOKUP($A78&amp;"."&amp;$C78,UncollectibleLookup,2,FALSE),$C78=VLOOKUP($A78&amp;"."&amp;$C78,UncollectibleLookup,4,FALSE)),0,'Corrected With Uncollectible'!CZ78-'Module C Initial'!CZ78),'Corrected With Uncollectible'!CZ78-'Module C Initial'!CZ78)</f>
        <v>393.44000000000233</v>
      </c>
      <c r="I78" s="31">
        <f ca="1">IFERROR(IF(AND($A78=VLOOKUP($A78&amp;"."&amp;$C78,UncollectibleLookup,2,FALSE),$C78=VLOOKUP($A78&amp;"."&amp;$C78,UncollectibleLookup,4,FALSE)),0,'Corrected With Uncollectible'!DA78-'Module C Initial'!DA78),'Corrected With Uncollectible'!DA78-'Module C Initial'!DA78)</f>
        <v>368.90000000002328</v>
      </c>
      <c r="J78" s="31">
        <f ca="1">IFERROR(IF(AND($A78=VLOOKUP($A78&amp;"."&amp;$C78,UncollectibleLookup,2,FALSE),$C78=VLOOKUP($A78&amp;"."&amp;$C78,UncollectibleLookup,4,FALSE)),0,'Corrected With Uncollectible'!DB78-'Module C Initial'!DB78),'Corrected With Uncollectible'!DB78-'Module C Initial'!DB78)</f>
        <v>416.69000000000233</v>
      </c>
      <c r="K78" s="31">
        <f ca="1">IFERROR(IF(AND($A78=VLOOKUP($A78&amp;"."&amp;$C78,UncollectibleLookup,2,FALSE),$C78=VLOOKUP($A78&amp;"."&amp;$C78,UncollectibleLookup,4,FALSE)),0,'Corrected With Uncollectible'!DC78-'Module C Initial'!DC78),'Corrected With Uncollectible'!DC78-'Module C Initial'!DC78)</f>
        <v>1077.8299999999581</v>
      </c>
      <c r="L78" s="31">
        <f ca="1">IFERROR(IF(AND($A78=VLOOKUP($A78&amp;"."&amp;$C78,UncollectibleLookup,2,FALSE),$C78=VLOOKUP($A78&amp;"."&amp;$C78,UncollectibleLookup,4,FALSE)),0,'Corrected With Uncollectible'!DD78-'Module C Initial'!DD78),'Corrected With Uncollectible'!DD78-'Module C Initial'!DD78)</f>
        <v>512.54000000003725</v>
      </c>
      <c r="M78" s="31">
        <f ca="1">IFERROR(IF(AND($A78=VLOOKUP($A78&amp;"."&amp;$C78,UncollectibleLookup,2,FALSE),$C78=VLOOKUP($A78&amp;"."&amp;$C78,UncollectibleLookup,4,FALSE)),0,'Corrected With Uncollectible'!DE78-'Module C Initial'!DE78),'Corrected With Uncollectible'!DE78-'Module C Initial'!DE78)</f>
        <v>434.14999999996508</v>
      </c>
      <c r="N78" s="31">
        <f ca="1">IFERROR(IF(AND($A78=VLOOKUP($A78&amp;"."&amp;$C78,UncollectibleLookup,2,FALSE),$C78=VLOOKUP($A78&amp;"."&amp;$C78,UncollectibleLookup,4,FALSE)),0,'Corrected With Uncollectible'!DF78-'Module C Initial'!DF78),'Corrected With Uncollectible'!DF78-'Module C Initial'!DF78)</f>
        <v>326.98999999999069</v>
      </c>
      <c r="O78" s="31">
        <f ca="1">IFERROR(IF(AND($A78=VLOOKUP($A78&amp;"."&amp;$C78,UncollectibleLookup,2,FALSE),$C78=VLOOKUP($A78&amp;"."&amp;$C78,UncollectibleLookup,4,FALSE)),0,'Corrected With Uncollectible'!DG78-'Module C Initial'!DG78),'Corrected With Uncollectible'!DG78-'Module C Initial'!DG78)</f>
        <v>282.19999999998254</v>
      </c>
      <c r="P78" s="31">
        <f ca="1">IFERROR(IF(AND($A78=VLOOKUP($A78&amp;"."&amp;$C78,UncollectibleLookup,2,FALSE),$C78=VLOOKUP($A78&amp;"."&amp;$C78,UncollectibleLookup,4,FALSE)),0,'Corrected With Uncollectible'!DH78-'Module C Initial'!DH78),'Corrected With Uncollectible'!DH78-'Module C Initial'!DH78)</f>
        <v>699.92999999993481</v>
      </c>
      <c r="Q78" s="32">
        <f ca="1">IFERROR(IF(AND($A78=VLOOKUP($A78&amp;"."&amp;$C78,UncollectibleLookup,2,FALSE),$C78=VLOOKUP($A78&amp;"."&amp;$C78,UncollectibleLookup,4,FALSE)),0,'Corrected With Uncollectible'!DI78-'Module C Initial'!DI78),'Corrected With Uncollectible'!DI78-'Module C Initial'!DI78)</f>
        <v>27.809999999999491</v>
      </c>
      <c r="R78" s="32">
        <f ca="1">IFERROR(IF(AND($A78=VLOOKUP($A78&amp;"."&amp;$C78,UncollectibleLookup,2,FALSE),$C78=VLOOKUP($A78&amp;"."&amp;$C78,UncollectibleLookup,4,FALSE)),0,'Corrected With Uncollectible'!DJ78-'Module C Initial'!DJ78),'Corrected With Uncollectible'!DJ78-'Module C Initial'!DJ78)</f>
        <v>29.299999999999272</v>
      </c>
      <c r="S78" s="32">
        <f ca="1">IFERROR(IF(AND($A78=VLOOKUP($A78&amp;"."&amp;$C78,UncollectibleLookup,2,FALSE),$C78=VLOOKUP($A78&amp;"."&amp;$C78,UncollectibleLookup,4,FALSE)),0,'Corrected With Uncollectible'!DK78-'Module C Initial'!DK78),'Corrected With Uncollectible'!DK78-'Module C Initial'!DK78)</f>
        <v>24.819999999999709</v>
      </c>
      <c r="T78" s="32">
        <f ca="1">IFERROR(IF(AND($A78=VLOOKUP($A78&amp;"."&amp;$C78,UncollectibleLookup,2,FALSE),$C78=VLOOKUP($A78&amp;"."&amp;$C78,UncollectibleLookup,4,FALSE)),0,'Corrected With Uncollectible'!DL78-'Module C Initial'!DL78),'Corrected With Uncollectible'!DL78-'Module C Initial'!DL78)</f>
        <v>19.670000000000073</v>
      </c>
      <c r="U78" s="32">
        <f ca="1">IFERROR(IF(AND($A78=VLOOKUP($A78&amp;"."&amp;$C78,UncollectibleLookup,2,FALSE),$C78=VLOOKUP($A78&amp;"."&amp;$C78,UncollectibleLookup,4,FALSE)),0,'Corrected With Uncollectible'!DM78-'Module C Initial'!DM78),'Corrected With Uncollectible'!DM78-'Module C Initial'!DM78)</f>
        <v>18.449999999999818</v>
      </c>
      <c r="V78" s="32">
        <f ca="1">IFERROR(IF(AND($A78=VLOOKUP($A78&amp;"."&amp;$C78,UncollectibleLookup,2,FALSE),$C78=VLOOKUP($A78&amp;"."&amp;$C78,UncollectibleLookup,4,FALSE)),0,'Corrected With Uncollectible'!DN78-'Module C Initial'!DN78),'Corrected With Uncollectible'!DN78-'Module C Initial'!DN78)</f>
        <v>20.839999999999236</v>
      </c>
      <c r="W78" s="32">
        <f ca="1">IFERROR(IF(AND($A78=VLOOKUP($A78&amp;"."&amp;$C78,UncollectibleLookup,2,FALSE),$C78=VLOOKUP($A78&amp;"."&amp;$C78,UncollectibleLookup,4,FALSE)),0,'Corrected With Uncollectible'!DO78-'Module C Initial'!DO78),'Corrected With Uncollectible'!DO78-'Module C Initial'!DO78)</f>
        <v>53.889999999999418</v>
      </c>
      <c r="X78" s="32">
        <f ca="1">IFERROR(IF(AND($A78=VLOOKUP($A78&amp;"."&amp;$C78,UncollectibleLookup,2,FALSE),$C78=VLOOKUP($A78&amp;"."&amp;$C78,UncollectibleLookup,4,FALSE)),0,'Corrected With Uncollectible'!DP78-'Module C Initial'!DP78),'Corrected With Uncollectible'!DP78-'Module C Initial'!DP78)</f>
        <v>25.619999999998981</v>
      </c>
      <c r="Y78" s="32">
        <f ca="1">IFERROR(IF(AND($A78=VLOOKUP($A78&amp;"."&amp;$C78,UncollectibleLookup,2,FALSE),$C78=VLOOKUP($A78&amp;"."&amp;$C78,UncollectibleLookup,4,FALSE)),0,'Corrected With Uncollectible'!DQ78-'Module C Initial'!DQ78),'Corrected With Uncollectible'!DQ78-'Module C Initial'!DQ78)</f>
        <v>21.710000000000036</v>
      </c>
      <c r="Z78" s="32">
        <f ca="1">IFERROR(IF(AND($A78=VLOOKUP($A78&amp;"."&amp;$C78,UncollectibleLookup,2,FALSE),$C78=VLOOKUP($A78&amp;"."&amp;$C78,UncollectibleLookup,4,FALSE)),0,'Corrected With Uncollectible'!DR78-'Module C Initial'!DR78),'Corrected With Uncollectible'!DR78-'Module C Initial'!DR78)</f>
        <v>16.350000000000364</v>
      </c>
      <c r="AA78" s="32">
        <f ca="1">IFERROR(IF(AND($A78=VLOOKUP($A78&amp;"."&amp;$C78,UncollectibleLookup,2,FALSE),$C78=VLOOKUP($A78&amp;"."&amp;$C78,UncollectibleLookup,4,FALSE)),0,'Corrected With Uncollectible'!DS78-'Module C Initial'!DS78),'Corrected With Uncollectible'!DS78-'Module C Initial'!DS78)</f>
        <v>14.110000000000582</v>
      </c>
      <c r="AB78" s="32">
        <f ca="1">IFERROR(IF(AND($A78=VLOOKUP($A78&amp;"."&amp;$C78,UncollectibleLookup,2,FALSE),$C78=VLOOKUP($A78&amp;"."&amp;$C78,UncollectibleLookup,4,FALSE)),0,'Corrected With Uncollectible'!DT78-'Module C Initial'!DT78),'Corrected With Uncollectible'!DT78-'Module C Initial'!DT78)</f>
        <v>34.989999999999782</v>
      </c>
      <c r="AC78" s="31">
        <f ca="1">IFERROR(IF(AND($A78=VLOOKUP($A78&amp;"."&amp;$C78,UncollectibleLookup,2,FALSE),$C78=VLOOKUP($A78&amp;"."&amp;$C78,UncollectibleLookup,4,FALSE)),0,'Corrected With Uncollectible'!DU78-'Module C Initial'!DU78),'Corrected With Uncollectible'!DU78-'Module C Initial'!DU78)</f>
        <v>239.27999999999884</v>
      </c>
      <c r="AD78" s="31">
        <f ca="1">IFERROR(IF(AND($A78=VLOOKUP($A78&amp;"."&amp;$C78,UncollectibleLookup,2,FALSE),$C78=VLOOKUP($A78&amp;"."&amp;$C78,UncollectibleLookup,4,FALSE)),0,'Corrected With Uncollectible'!DV78-'Module C Initial'!DV78),'Corrected With Uncollectible'!DV78-'Module C Initial'!DV78)</f>
        <v>249.16999999999825</v>
      </c>
      <c r="AE78" s="31">
        <f ca="1">IFERROR(IF(AND($A78=VLOOKUP($A78&amp;"."&amp;$C78,UncollectibleLookup,2,FALSE),$C78=VLOOKUP($A78&amp;"."&amp;$C78,UncollectibleLookup,4,FALSE)),0,'Corrected With Uncollectible'!DW78-'Module C Initial'!DW78),'Corrected With Uncollectible'!DW78-'Module C Initial'!DW78)</f>
        <v>208.77999999999884</v>
      </c>
      <c r="AF78" s="31">
        <f ca="1">IFERROR(IF(AND($A78=VLOOKUP($A78&amp;"."&amp;$C78,UncollectibleLookup,2,FALSE),$C78=VLOOKUP($A78&amp;"."&amp;$C78,UncollectibleLookup,4,FALSE)),0,'Corrected With Uncollectible'!DX78-'Module C Initial'!DX78),'Corrected With Uncollectible'!DX78-'Module C Initial'!DX78)</f>
        <v>163.45999999999913</v>
      </c>
      <c r="AG78" s="31">
        <f ca="1">IFERROR(IF(AND($A78=VLOOKUP($A78&amp;"."&amp;$C78,UncollectibleLookup,2,FALSE),$C78=VLOOKUP($A78&amp;"."&amp;$C78,UncollectibleLookup,4,FALSE)),0,'Corrected With Uncollectible'!DY78-'Module C Initial'!DY78),'Corrected With Uncollectible'!DY78-'Module C Initial'!DY78)</f>
        <v>151.44999999999709</v>
      </c>
      <c r="AH78" s="31">
        <f ca="1">IFERROR(IF(AND($A78=VLOOKUP($A78&amp;"."&amp;$C78,UncollectibleLookup,2,FALSE),$C78=VLOOKUP($A78&amp;"."&amp;$C78,UncollectibleLookup,4,FALSE)),0,'Corrected With Uncollectible'!DZ78-'Module C Initial'!DZ78),'Corrected With Uncollectible'!DZ78-'Module C Initial'!DZ78)</f>
        <v>168.94999999999709</v>
      </c>
      <c r="AI78" s="31">
        <f ca="1">IFERROR(IF(AND($A78=VLOOKUP($A78&amp;"."&amp;$C78,UncollectibleLookup,2,FALSE),$C78=VLOOKUP($A78&amp;"."&amp;$C78,UncollectibleLookup,4,FALSE)),0,'Corrected With Uncollectible'!EA78-'Module C Initial'!EA78),'Corrected With Uncollectible'!EA78-'Module C Initial'!EA78)</f>
        <v>431.67999999999302</v>
      </c>
      <c r="AJ78" s="31">
        <f ca="1">IFERROR(IF(AND($A78=VLOOKUP($A78&amp;"."&amp;$C78,UncollectibleLookup,2,FALSE),$C78=VLOOKUP($A78&amp;"."&amp;$C78,UncollectibleLookup,4,FALSE)),0,'Corrected With Uncollectible'!EB78-'Module C Initial'!EB78),'Corrected With Uncollectible'!EB78-'Module C Initial'!EB78)</f>
        <v>202.55000000000291</v>
      </c>
      <c r="AK78" s="31">
        <f ca="1">IFERROR(IF(AND($A78=VLOOKUP($A78&amp;"."&amp;$C78,UncollectibleLookup,2,FALSE),$C78=VLOOKUP($A78&amp;"."&amp;$C78,UncollectibleLookup,4,FALSE)),0,'Corrected With Uncollectible'!EC78-'Module C Initial'!EC78),'Corrected With Uncollectible'!EC78-'Module C Initial'!EC78)</f>
        <v>169.2699999999968</v>
      </c>
      <c r="AL78" s="31">
        <f ca="1">IFERROR(IF(AND($A78=VLOOKUP($A78&amp;"."&amp;$C78,UncollectibleLookup,2,FALSE),$C78=VLOOKUP($A78&amp;"."&amp;$C78,UncollectibleLookup,4,FALSE)),0,'Corrected With Uncollectible'!ED78-'Module C Initial'!ED78),'Corrected With Uncollectible'!ED78-'Module C Initial'!ED78)</f>
        <v>125.80999999999767</v>
      </c>
      <c r="AM78" s="31">
        <f ca="1">IFERROR(IF(AND($A78=VLOOKUP($A78&amp;"."&amp;$C78,UncollectibleLookup,2,FALSE),$C78=VLOOKUP($A78&amp;"."&amp;$C78,UncollectibleLookup,4,FALSE)),0,'Corrected With Uncollectible'!EE78-'Module C Initial'!EE78),'Corrected With Uncollectible'!EE78-'Module C Initial'!EE78)</f>
        <v>107.08000000000175</v>
      </c>
      <c r="AN78" s="31">
        <f ca="1">IFERROR(IF(AND($A78=VLOOKUP($A78&amp;"."&amp;$C78,UncollectibleLookup,2,FALSE),$C78=VLOOKUP($A78&amp;"."&amp;$C78,UncollectibleLookup,4,FALSE)),0,'Corrected With Uncollectible'!EF78-'Module C Initial'!EF78),'Corrected With Uncollectible'!EF78-'Module C Initial'!EF78)</f>
        <v>261.99000000000524</v>
      </c>
      <c r="AO78" s="32">
        <f t="shared" ca="1" si="16"/>
        <v>823.2300000000123</v>
      </c>
      <c r="AP78" s="32">
        <f t="shared" ca="1" si="16"/>
        <v>864.51999999998588</v>
      </c>
      <c r="AQ78" s="32">
        <f t="shared" ca="1" si="16"/>
        <v>730.01999999998225</v>
      </c>
      <c r="AR78" s="32">
        <f t="shared" ca="1" si="13"/>
        <v>576.57000000000153</v>
      </c>
      <c r="AS78" s="32">
        <f t="shared" ca="1" si="13"/>
        <v>538.80000000002019</v>
      </c>
      <c r="AT78" s="32">
        <f t="shared" ca="1" si="13"/>
        <v>606.47999999999865</v>
      </c>
      <c r="AU78" s="32">
        <f t="shared" ca="1" si="13"/>
        <v>1563.3999999999505</v>
      </c>
      <c r="AV78" s="32">
        <f t="shared" ca="1" si="13"/>
        <v>740.71000000003914</v>
      </c>
      <c r="AW78" s="32">
        <f t="shared" ca="1" si="13"/>
        <v>625.12999999996191</v>
      </c>
      <c r="AX78" s="32">
        <f t="shared" ca="1" si="13"/>
        <v>469.14999999998872</v>
      </c>
      <c r="AY78" s="32">
        <f t="shared" ca="1" si="13"/>
        <v>403.38999999998487</v>
      </c>
      <c r="AZ78" s="32">
        <f t="shared" ca="1" si="13"/>
        <v>996.90999999993983</v>
      </c>
      <c r="BA78" s="55">
        <f t="shared" ca="1" si="17"/>
        <v>6.51</v>
      </c>
      <c r="BB78" s="55">
        <f t="shared" ca="1" si="17"/>
        <v>6.86</v>
      </c>
      <c r="BC78" s="55">
        <f t="shared" ca="1" si="17"/>
        <v>5.81</v>
      </c>
      <c r="BD78" s="55">
        <f t="shared" ca="1" si="14"/>
        <v>4.6100000000000003</v>
      </c>
      <c r="BE78" s="55">
        <f t="shared" ca="1" si="14"/>
        <v>4.32</v>
      </c>
      <c r="BF78" s="55">
        <f t="shared" ca="1" si="14"/>
        <v>4.88</v>
      </c>
      <c r="BG78" s="55">
        <f t="shared" ca="1" si="14"/>
        <v>12.62</v>
      </c>
      <c r="BH78" s="55">
        <f t="shared" ca="1" si="14"/>
        <v>6</v>
      </c>
      <c r="BI78" s="55">
        <f t="shared" ca="1" si="14"/>
        <v>5.08</v>
      </c>
      <c r="BJ78" s="55">
        <f t="shared" ca="1" si="14"/>
        <v>3.83</v>
      </c>
      <c r="BK78" s="55">
        <f t="shared" ca="1" si="14"/>
        <v>3.31</v>
      </c>
      <c r="BL78" s="55">
        <f t="shared" ca="1" si="14"/>
        <v>8.1999999999999993</v>
      </c>
      <c r="BM78" s="32">
        <f t="shared" ca="1" si="18"/>
        <v>829.74000000001229</v>
      </c>
      <c r="BN78" s="32">
        <f t="shared" ca="1" si="18"/>
        <v>871.3799999999859</v>
      </c>
      <c r="BO78" s="32">
        <f t="shared" ca="1" si="18"/>
        <v>735.82999999998219</v>
      </c>
      <c r="BP78" s="32">
        <f t="shared" ca="1" si="15"/>
        <v>581.18000000000154</v>
      </c>
      <c r="BQ78" s="32">
        <f t="shared" ca="1" si="15"/>
        <v>543.12000000002024</v>
      </c>
      <c r="BR78" s="32">
        <f t="shared" ca="1" si="15"/>
        <v>611.35999999999865</v>
      </c>
      <c r="BS78" s="32">
        <f t="shared" ca="1" si="15"/>
        <v>1576.0199999999504</v>
      </c>
      <c r="BT78" s="32">
        <f t="shared" ca="1" si="15"/>
        <v>746.71000000003914</v>
      </c>
      <c r="BU78" s="32">
        <f t="shared" ca="1" si="15"/>
        <v>630.20999999996195</v>
      </c>
      <c r="BV78" s="32">
        <f t="shared" ca="1" si="15"/>
        <v>472.97999999998871</v>
      </c>
      <c r="BW78" s="32">
        <f t="shared" ca="1" si="15"/>
        <v>406.69999999998487</v>
      </c>
      <c r="BX78" s="32">
        <f t="shared" ca="1" si="15"/>
        <v>1005.1099999999399</v>
      </c>
    </row>
    <row r="79" spans="1:76">
      <c r="A79" t="s">
        <v>541</v>
      </c>
      <c r="B79" s="1" t="s">
        <v>367</v>
      </c>
      <c r="C79" t="str">
        <f t="shared" ca="1" si="19"/>
        <v>BCHIMP</v>
      </c>
      <c r="D79" t="str">
        <f t="shared" ca="1" si="20"/>
        <v>Alberta-BC Intertie - Import</v>
      </c>
      <c r="E79" s="31">
        <f ca="1">IFERROR(IF(AND($A79=VLOOKUP($A79&amp;"."&amp;$C79,UncollectibleLookup,2,FALSE),$C79=VLOOKUP($A79&amp;"."&amp;$C79,UncollectibleLookup,4,FALSE)),0,'Corrected With Uncollectible'!CW79-'Module C Initial'!CW79),'Corrected With Uncollectible'!CW79-'Module C Initial'!CW79)</f>
        <v>5.2300000000000182</v>
      </c>
      <c r="F79" s="31">
        <f ca="1">IFERROR(IF(AND($A79=VLOOKUP($A79&amp;"."&amp;$C79,UncollectibleLookup,2,FALSE),$C79=VLOOKUP($A79&amp;"."&amp;$C79,UncollectibleLookup,4,FALSE)),0,'Corrected With Uncollectible'!CX79-'Module C Initial'!CX79),'Corrected With Uncollectible'!CX79-'Module C Initial'!CX79)</f>
        <v>56.579999999999927</v>
      </c>
      <c r="G79" s="31">
        <f ca="1">IFERROR(IF(AND($A79=VLOOKUP($A79&amp;"."&amp;$C79,UncollectibleLookup,2,FALSE),$C79=VLOOKUP($A79&amp;"."&amp;$C79,UncollectibleLookup,4,FALSE)),0,'Corrected With Uncollectible'!CY79-'Module C Initial'!CY79),'Corrected With Uncollectible'!CY79-'Module C Initial'!CY79)</f>
        <v>1.269999999999996</v>
      </c>
      <c r="H79" s="31">
        <f ca="1">IFERROR(IF(AND($A79=VLOOKUP($A79&amp;"."&amp;$C79,UncollectibleLookup,2,FALSE),$C79=VLOOKUP($A79&amp;"."&amp;$C79,UncollectibleLookup,4,FALSE)),0,'Corrected With Uncollectible'!CZ79-'Module C Initial'!CZ79),'Corrected With Uncollectible'!CZ79-'Module C Initial'!CZ79)</f>
        <v>0</v>
      </c>
      <c r="I79" s="31">
        <f ca="1">IFERROR(IF(AND($A79=VLOOKUP($A79&amp;"."&amp;$C79,UncollectibleLookup,2,FALSE),$C79=VLOOKUP($A79&amp;"."&amp;$C79,UncollectibleLookup,4,FALSE)),0,'Corrected With Uncollectible'!DA79-'Module C Initial'!DA79),'Corrected With Uncollectible'!DA79-'Module C Initial'!DA79)</f>
        <v>0</v>
      </c>
      <c r="J79" s="31">
        <f ca="1">IFERROR(IF(AND($A79=VLOOKUP($A79&amp;"."&amp;$C79,UncollectibleLookup,2,FALSE),$C79=VLOOKUP($A79&amp;"."&amp;$C79,UncollectibleLookup,4,FALSE)),0,'Corrected With Uncollectible'!DB79-'Module C Initial'!DB79),'Corrected With Uncollectible'!DB79-'Module C Initial'!DB79)</f>
        <v>4.039999999999992</v>
      </c>
      <c r="K79" s="31">
        <f ca="1">IFERROR(IF(AND($A79=VLOOKUP($A79&amp;"."&amp;$C79,UncollectibleLookup,2,FALSE),$C79=VLOOKUP($A79&amp;"."&amp;$C79,UncollectibleLookup,4,FALSE)),0,'Corrected With Uncollectible'!DC79-'Module C Initial'!DC79),'Corrected With Uncollectible'!DC79-'Module C Initial'!DC79)</f>
        <v>0</v>
      </c>
      <c r="L79" s="31">
        <f ca="1">IFERROR(IF(AND($A79=VLOOKUP($A79&amp;"."&amp;$C79,UncollectibleLookup,2,FALSE),$C79=VLOOKUP($A79&amp;"."&amp;$C79,UncollectibleLookup,4,FALSE)),0,'Corrected With Uncollectible'!DD79-'Module C Initial'!DD79),'Corrected With Uncollectible'!DD79-'Module C Initial'!DD79)</f>
        <v>0</v>
      </c>
      <c r="M79" s="31">
        <f ca="1">IFERROR(IF(AND($A79=VLOOKUP($A79&amp;"."&amp;$C79,UncollectibleLookup,2,FALSE),$C79=VLOOKUP($A79&amp;"."&amp;$C79,UncollectibleLookup,4,FALSE)),0,'Corrected With Uncollectible'!DE79-'Module C Initial'!DE79),'Corrected With Uncollectible'!DE79-'Module C Initial'!DE79)</f>
        <v>0</v>
      </c>
      <c r="N79" s="31">
        <f ca="1">IFERROR(IF(AND($A79=VLOOKUP($A79&amp;"."&amp;$C79,UncollectibleLookup,2,FALSE),$C79=VLOOKUP($A79&amp;"."&amp;$C79,UncollectibleLookup,4,FALSE)),0,'Corrected With Uncollectible'!DF79-'Module C Initial'!DF79),'Corrected With Uncollectible'!DF79-'Module C Initial'!DF79)</f>
        <v>0</v>
      </c>
      <c r="O79" s="31">
        <f ca="1">IFERROR(IF(AND($A79=VLOOKUP($A79&amp;"."&amp;$C79,UncollectibleLookup,2,FALSE),$C79=VLOOKUP($A79&amp;"."&amp;$C79,UncollectibleLookup,4,FALSE)),0,'Corrected With Uncollectible'!DG79-'Module C Initial'!DG79),'Corrected With Uncollectible'!DG79-'Module C Initial'!DG79)</f>
        <v>0</v>
      </c>
      <c r="P79" s="31">
        <f ca="1">IFERROR(IF(AND($A79=VLOOKUP($A79&amp;"."&amp;$C79,UncollectibleLookup,2,FALSE),$C79=VLOOKUP($A79&amp;"."&amp;$C79,UncollectibleLookup,4,FALSE)),0,'Corrected With Uncollectible'!DH79-'Module C Initial'!DH79),'Corrected With Uncollectible'!DH79-'Module C Initial'!DH79)</f>
        <v>0</v>
      </c>
      <c r="Q79" s="32">
        <f ca="1">IFERROR(IF(AND($A79=VLOOKUP($A79&amp;"."&amp;$C79,UncollectibleLookup,2,FALSE),$C79=VLOOKUP($A79&amp;"."&amp;$C79,UncollectibleLookup,4,FALSE)),0,'Corrected With Uncollectible'!DI79-'Module C Initial'!DI79),'Corrected With Uncollectible'!DI79-'Module C Initial'!DI79)</f>
        <v>0.25999999999999979</v>
      </c>
      <c r="R79" s="32">
        <f ca="1">IFERROR(IF(AND($A79=VLOOKUP($A79&amp;"."&amp;$C79,UncollectibleLookup,2,FALSE),$C79=VLOOKUP($A79&amp;"."&amp;$C79,UncollectibleLookup,4,FALSE)),0,'Corrected With Uncollectible'!DJ79-'Module C Initial'!DJ79),'Corrected With Uncollectible'!DJ79-'Module C Initial'!DJ79)</f>
        <v>2.8300000000000125</v>
      </c>
      <c r="S79" s="32">
        <f ca="1">IFERROR(IF(AND($A79=VLOOKUP($A79&amp;"."&amp;$C79,UncollectibleLookup,2,FALSE),$C79=VLOOKUP($A79&amp;"."&amp;$C79,UncollectibleLookup,4,FALSE)),0,'Corrected With Uncollectible'!DK79-'Module C Initial'!DK79),'Corrected With Uncollectible'!DK79-'Module C Initial'!DK79)</f>
        <v>6.0000000000000053E-2</v>
      </c>
      <c r="T79" s="32">
        <f ca="1">IFERROR(IF(AND($A79=VLOOKUP($A79&amp;"."&amp;$C79,UncollectibleLookup,2,FALSE),$C79=VLOOKUP($A79&amp;"."&amp;$C79,UncollectibleLookup,4,FALSE)),0,'Corrected With Uncollectible'!DL79-'Module C Initial'!DL79),'Corrected With Uncollectible'!DL79-'Module C Initial'!DL79)</f>
        <v>0</v>
      </c>
      <c r="U79" s="32">
        <f ca="1">IFERROR(IF(AND($A79=VLOOKUP($A79&amp;"."&amp;$C79,UncollectibleLookup,2,FALSE),$C79=VLOOKUP($A79&amp;"."&amp;$C79,UncollectibleLookup,4,FALSE)),0,'Corrected With Uncollectible'!DM79-'Module C Initial'!DM79),'Corrected With Uncollectible'!DM79-'Module C Initial'!DM79)</f>
        <v>0</v>
      </c>
      <c r="V79" s="32">
        <f ca="1">IFERROR(IF(AND($A79=VLOOKUP($A79&amp;"."&amp;$C79,UncollectibleLookup,2,FALSE),$C79=VLOOKUP($A79&amp;"."&amp;$C79,UncollectibleLookup,4,FALSE)),0,'Corrected With Uncollectible'!DN79-'Module C Initial'!DN79),'Corrected With Uncollectible'!DN79-'Module C Initial'!DN79)</f>
        <v>0.19999999999999929</v>
      </c>
      <c r="W79" s="32">
        <f ca="1">IFERROR(IF(AND($A79=VLOOKUP($A79&amp;"."&amp;$C79,UncollectibleLookup,2,FALSE),$C79=VLOOKUP($A79&amp;"."&amp;$C79,UncollectibleLookup,4,FALSE)),0,'Corrected With Uncollectible'!DO79-'Module C Initial'!DO79),'Corrected With Uncollectible'!DO79-'Module C Initial'!DO79)</f>
        <v>0</v>
      </c>
      <c r="X79" s="32">
        <f ca="1">IFERROR(IF(AND($A79=VLOOKUP($A79&amp;"."&amp;$C79,UncollectibleLookup,2,FALSE),$C79=VLOOKUP($A79&amp;"."&amp;$C79,UncollectibleLookup,4,FALSE)),0,'Corrected With Uncollectible'!DP79-'Module C Initial'!DP79),'Corrected With Uncollectible'!DP79-'Module C Initial'!DP79)</f>
        <v>0</v>
      </c>
      <c r="Y79" s="32">
        <f ca="1">IFERROR(IF(AND($A79=VLOOKUP($A79&amp;"."&amp;$C79,UncollectibleLookup,2,FALSE),$C79=VLOOKUP($A79&amp;"."&amp;$C79,UncollectibleLookup,4,FALSE)),0,'Corrected With Uncollectible'!DQ79-'Module C Initial'!DQ79),'Corrected With Uncollectible'!DQ79-'Module C Initial'!DQ79)</f>
        <v>0</v>
      </c>
      <c r="Z79" s="32">
        <f ca="1">IFERROR(IF(AND($A79=VLOOKUP($A79&amp;"."&amp;$C79,UncollectibleLookup,2,FALSE),$C79=VLOOKUP($A79&amp;"."&amp;$C79,UncollectibleLookup,4,FALSE)),0,'Corrected With Uncollectible'!DR79-'Module C Initial'!DR79),'Corrected With Uncollectible'!DR79-'Module C Initial'!DR79)</f>
        <v>0</v>
      </c>
      <c r="AA79" s="32">
        <f ca="1">IFERROR(IF(AND($A79=VLOOKUP($A79&amp;"."&amp;$C79,UncollectibleLookup,2,FALSE),$C79=VLOOKUP($A79&amp;"."&amp;$C79,UncollectibleLookup,4,FALSE)),0,'Corrected With Uncollectible'!DS79-'Module C Initial'!DS79),'Corrected With Uncollectible'!DS79-'Module C Initial'!DS79)</f>
        <v>0</v>
      </c>
      <c r="AB79" s="32">
        <f ca="1">IFERROR(IF(AND($A79=VLOOKUP($A79&amp;"."&amp;$C79,UncollectibleLookup,2,FALSE),$C79=VLOOKUP($A79&amp;"."&amp;$C79,UncollectibleLookup,4,FALSE)),0,'Corrected With Uncollectible'!DT79-'Module C Initial'!DT79),'Corrected With Uncollectible'!DT79-'Module C Initial'!DT79)</f>
        <v>0</v>
      </c>
      <c r="AC79" s="31">
        <f ca="1">IFERROR(IF(AND($A79=VLOOKUP($A79&amp;"."&amp;$C79,UncollectibleLookup,2,FALSE),$C79=VLOOKUP($A79&amp;"."&amp;$C79,UncollectibleLookup,4,FALSE)),0,'Corrected With Uncollectible'!DU79-'Module C Initial'!DU79),'Corrected With Uncollectible'!DU79-'Module C Initial'!DU79)</f>
        <v>2.25</v>
      </c>
      <c r="AD79" s="31">
        <f ca="1">IFERROR(IF(AND($A79=VLOOKUP($A79&amp;"."&amp;$C79,UncollectibleLookup,2,FALSE),$C79=VLOOKUP($A79&amp;"."&amp;$C79,UncollectibleLookup,4,FALSE)),0,'Corrected With Uncollectible'!DV79-'Module C Initial'!DV79),'Corrected With Uncollectible'!DV79-'Module C Initial'!DV79)</f>
        <v>24.060000000000173</v>
      </c>
      <c r="AE79" s="31">
        <f ca="1">IFERROR(IF(AND($A79=VLOOKUP($A79&amp;"."&amp;$C79,UncollectibleLookup,2,FALSE),$C79=VLOOKUP($A79&amp;"."&amp;$C79,UncollectibleLookup,4,FALSE)),0,'Corrected With Uncollectible'!DW79-'Module C Initial'!DW79),'Corrected With Uncollectible'!DW79-'Module C Initial'!DW79)</f>
        <v>0.53999999999999915</v>
      </c>
      <c r="AF79" s="31">
        <f ca="1">IFERROR(IF(AND($A79=VLOOKUP($A79&amp;"."&amp;$C79,UncollectibleLookup,2,FALSE),$C79=VLOOKUP($A79&amp;"."&amp;$C79,UncollectibleLookup,4,FALSE)),0,'Corrected With Uncollectible'!DX79-'Module C Initial'!DX79),'Corrected With Uncollectible'!DX79-'Module C Initial'!DX79)</f>
        <v>0</v>
      </c>
      <c r="AG79" s="31">
        <f ca="1">IFERROR(IF(AND($A79=VLOOKUP($A79&amp;"."&amp;$C79,UncollectibleLookup,2,FALSE),$C79=VLOOKUP($A79&amp;"."&amp;$C79,UncollectibleLookup,4,FALSE)),0,'Corrected With Uncollectible'!DY79-'Module C Initial'!DY79),'Corrected With Uncollectible'!DY79-'Module C Initial'!DY79)</f>
        <v>0</v>
      </c>
      <c r="AH79" s="31">
        <f ca="1">IFERROR(IF(AND($A79=VLOOKUP($A79&amp;"."&amp;$C79,UncollectibleLookup,2,FALSE),$C79=VLOOKUP($A79&amp;"."&amp;$C79,UncollectibleLookup,4,FALSE)),0,'Corrected With Uncollectible'!DZ79-'Module C Initial'!DZ79),'Corrected With Uncollectible'!DZ79-'Module C Initial'!DZ79)</f>
        <v>1.6400000000000006</v>
      </c>
      <c r="AI79" s="31">
        <f ca="1">IFERROR(IF(AND($A79=VLOOKUP($A79&amp;"."&amp;$C79,UncollectibleLookup,2,FALSE),$C79=VLOOKUP($A79&amp;"."&amp;$C79,UncollectibleLookup,4,FALSE)),0,'Corrected With Uncollectible'!EA79-'Module C Initial'!EA79),'Corrected With Uncollectible'!EA79-'Module C Initial'!EA79)</f>
        <v>0</v>
      </c>
      <c r="AJ79" s="31">
        <f ca="1">IFERROR(IF(AND($A79=VLOOKUP($A79&amp;"."&amp;$C79,UncollectibleLookup,2,FALSE),$C79=VLOOKUP($A79&amp;"."&amp;$C79,UncollectibleLookup,4,FALSE)),0,'Corrected With Uncollectible'!EB79-'Module C Initial'!EB79),'Corrected With Uncollectible'!EB79-'Module C Initial'!EB79)</f>
        <v>0</v>
      </c>
      <c r="AK79" s="31">
        <f ca="1">IFERROR(IF(AND($A79=VLOOKUP($A79&amp;"."&amp;$C79,UncollectibleLookup,2,FALSE),$C79=VLOOKUP($A79&amp;"."&amp;$C79,UncollectibleLookup,4,FALSE)),0,'Corrected With Uncollectible'!EC79-'Module C Initial'!EC79),'Corrected With Uncollectible'!EC79-'Module C Initial'!EC79)</f>
        <v>0</v>
      </c>
      <c r="AL79" s="31">
        <f ca="1">IFERROR(IF(AND($A79=VLOOKUP($A79&amp;"."&amp;$C79,UncollectibleLookup,2,FALSE),$C79=VLOOKUP($A79&amp;"."&amp;$C79,UncollectibleLookup,4,FALSE)),0,'Corrected With Uncollectible'!ED79-'Module C Initial'!ED79),'Corrected With Uncollectible'!ED79-'Module C Initial'!ED79)</f>
        <v>0</v>
      </c>
      <c r="AM79" s="31">
        <f ca="1">IFERROR(IF(AND($A79=VLOOKUP($A79&amp;"."&amp;$C79,UncollectibleLookup,2,FALSE),$C79=VLOOKUP($A79&amp;"."&amp;$C79,UncollectibleLookup,4,FALSE)),0,'Corrected With Uncollectible'!EE79-'Module C Initial'!EE79),'Corrected With Uncollectible'!EE79-'Module C Initial'!EE79)</f>
        <v>0</v>
      </c>
      <c r="AN79" s="31">
        <f ca="1">IFERROR(IF(AND($A79=VLOOKUP($A79&amp;"."&amp;$C79,UncollectibleLookup,2,FALSE),$C79=VLOOKUP($A79&amp;"."&amp;$C79,UncollectibleLookup,4,FALSE)),0,'Corrected With Uncollectible'!EF79-'Module C Initial'!EF79),'Corrected With Uncollectible'!EF79-'Module C Initial'!EF79)</f>
        <v>0</v>
      </c>
      <c r="AO79" s="32">
        <f t="shared" ca="1" si="16"/>
        <v>7.740000000000018</v>
      </c>
      <c r="AP79" s="32">
        <f t="shared" ca="1" si="16"/>
        <v>83.470000000000113</v>
      </c>
      <c r="AQ79" s="32">
        <f t="shared" ca="1" si="16"/>
        <v>1.8699999999999952</v>
      </c>
      <c r="AR79" s="32">
        <f t="shared" ca="1" si="13"/>
        <v>0</v>
      </c>
      <c r="AS79" s="32">
        <f t="shared" ca="1" si="13"/>
        <v>0</v>
      </c>
      <c r="AT79" s="32">
        <f t="shared" ca="1" si="13"/>
        <v>5.8799999999999919</v>
      </c>
      <c r="AU79" s="32">
        <f t="shared" ca="1" si="13"/>
        <v>0</v>
      </c>
      <c r="AV79" s="32">
        <f t="shared" ca="1" si="13"/>
        <v>0</v>
      </c>
      <c r="AW79" s="32">
        <f t="shared" ca="1" si="13"/>
        <v>0</v>
      </c>
      <c r="AX79" s="32">
        <f t="shared" ca="1" si="13"/>
        <v>0</v>
      </c>
      <c r="AY79" s="32">
        <f t="shared" ca="1" si="13"/>
        <v>0</v>
      </c>
      <c r="AZ79" s="32">
        <f t="shared" ca="1" si="13"/>
        <v>0</v>
      </c>
      <c r="BA79" s="55">
        <f t="shared" ca="1" si="17"/>
        <v>0.06</v>
      </c>
      <c r="BB79" s="55">
        <f t="shared" ca="1" si="17"/>
        <v>0.66</v>
      </c>
      <c r="BC79" s="55">
        <f t="shared" ca="1" si="17"/>
        <v>0.01</v>
      </c>
      <c r="BD79" s="55">
        <f t="shared" ca="1" si="14"/>
        <v>0</v>
      </c>
      <c r="BE79" s="55">
        <f t="shared" ca="1" si="14"/>
        <v>0</v>
      </c>
      <c r="BF79" s="55">
        <f t="shared" ca="1" si="14"/>
        <v>0.05</v>
      </c>
      <c r="BG79" s="55">
        <f t="shared" ca="1" si="14"/>
        <v>0</v>
      </c>
      <c r="BH79" s="55">
        <f t="shared" ca="1" si="14"/>
        <v>0</v>
      </c>
      <c r="BI79" s="55">
        <f t="shared" ca="1" si="14"/>
        <v>0</v>
      </c>
      <c r="BJ79" s="55">
        <f t="shared" ca="1" si="14"/>
        <v>0</v>
      </c>
      <c r="BK79" s="55">
        <f t="shared" ca="1" si="14"/>
        <v>0</v>
      </c>
      <c r="BL79" s="55">
        <f t="shared" ca="1" si="14"/>
        <v>0</v>
      </c>
      <c r="BM79" s="32">
        <f t="shared" ca="1" si="18"/>
        <v>7.8000000000000176</v>
      </c>
      <c r="BN79" s="32">
        <f t="shared" ca="1" si="18"/>
        <v>84.130000000000109</v>
      </c>
      <c r="BO79" s="32">
        <f t="shared" ca="1" si="18"/>
        <v>1.8799999999999952</v>
      </c>
      <c r="BP79" s="32">
        <f t="shared" ca="1" si="15"/>
        <v>0</v>
      </c>
      <c r="BQ79" s="32">
        <f t="shared" ca="1" si="15"/>
        <v>0</v>
      </c>
      <c r="BR79" s="32">
        <f t="shared" ca="1" si="15"/>
        <v>5.9299999999999917</v>
      </c>
      <c r="BS79" s="32">
        <f t="shared" ca="1" si="15"/>
        <v>0</v>
      </c>
      <c r="BT79" s="32">
        <f t="shared" ca="1" si="15"/>
        <v>0</v>
      </c>
      <c r="BU79" s="32">
        <f t="shared" ca="1" si="15"/>
        <v>0</v>
      </c>
      <c r="BV79" s="32">
        <f t="shared" ca="1" si="15"/>
        <v>0</v>
      </c>
      <c r="BW79" s="32">
        <f t="shared" ca="1" si="15"/>
        <v>0</v>
      </c>
      <c r="BX79" s="32">
        <f t="shared" ca="1" si="15"/>
        <v>0</v>
      </c>
    </row>
    <row r="80" spans="1:76">
      <c r="A80" t="s">
        <v>541</v>
      </c>
      <c r="B80" s="1" t="s">
        <v>368</v>
      </c>
      <c r="C80" t="str">
        <f t="shared" ca="1" si="19"/>
        <v>SPCIMP</v>
      </c>
      <c r="D80" t="str">
        <f t="shared" ca="1" si="20"/>
        <v>Alberta-Saskatchewan Intertie - Import</v>
      </c>
      <c r="E80" s="31">
        <f ca="1">IFERROR(IF(AND($A80=VLOOKUP($A80&amp;"."&amp;$C80,UncollectibleLookup,2,FALSE),$C80=VLOOKUP($A80&amp;"."&amp;$C80,UncollectibleLookup,4,FALSE)),0,'Corrected With Uncollectible'!CW80-'Module C Initial'!CW80),'Corrected With Uncollectible'!CW80-'Module C Initial'!CW80)</f>
        <v>2.539999999999992</v>
      </c>
      <c r="F80" s="31">
        <f ca="1">IFERROR(IF(AND($A80=VLOOKUP($A80&amp;"."&amp;$C80,UncollectibleLookup,2,FALSE),$C80=VLOOKUP($A80&amp;"."&amp;$C80,UncollectibleLookup,4,FALSE)),0,'Corrected With Uncollectible'!CX80-'Module C Initial'!CX80),'Corrected With Uncollectible'!CX80-'Module C Initial'!CX80)</f>
        <v>0</v>
      </c>
      <c r="G80" s="31">
        <f ca="1">IFERROR(IF(AND($A80=VLOOKUP($A80&amp;"."&amp;$C80,UncollectibleLookup,2,FALSE),$C80=VLOOKUP($A80&amp;"."&amp;$C80,UncollectibleLookup,4,FALSE)),0,'Corrected With Uncollectible'!CY80-'Module C Initial'!CY80),'Corrected With Uncollectible'!CY80-'Module C Initial'!CY80)</f>
        <v>0</v>
      </c>
      <c r="H80" s="31">
        <f ca="1">IFERROR(IF(AND($A80=VLOOKUP($A80&amp;"."&amp;$C80,UncollectibleLookup,2,FALSE),$C80=VLOOKUP($A80&amp;"."&amp;$C80,UncollectibleLookup,4,FALSE)),0,'Corrected With Uncollectible'!CZ80-'Module C Initial'!CZ80),'Corrected With Uncollectible'!CZ80-'Module C Initial'!CZ80)</f>
        <v>0</v>
      </c>
      <c r="I80" s="31">
        <f ca="1">IFERROR(IF(AND($A80=VLOOKUP($A80&amp;"."&amp;$C80,UncollectibleLookup,2,FALSE),$C80=VLOOKUP($A80&amp;"."&amp;$C80,UncollectibleLookup,4,FALSE)),0,'Corrected With Uncollectible'!DA80-'Module C Initial'!DA80),'Corrected With Uncollectible'!DA80-'Module C Initial'!DA80)</f>
        <v>0</v>
      </c>
      <c r="J80" s="31">
        <f ca="1">IFERROR(IF(AND($A80=VLOOKUP($A80&amp;"."&amp;$C80,UncollectibleLookup,2,FALSE),$C80=VLOOKUP($A80&amp;"."&amp;$C80,UncollectibleLookup,4,FALSE)),0,'Corrected With Uncollectible'!DB80-'Module C Initial'!DB80),'Corrected With Uncollectible'!DB80-'Module C Initial'!DB80)</f>
        <v>0</v>
      </c>
      <c r="K80" s="31">
        <f ca="1">IFERROR(IF(AND($A80=VLOOKUP($A80&amp;"."&amp;$C80,UncollectibleLookup,2,FALSE),$C80=VLOOKUP($A80&amp;"."&amp;$C80,UncollectibleLookup,4,FALSE)),0,'Corrected With Uncollectible'!DC80-'Module C Initial'!DC80),'Corrected With Uncollectible'!DC80-'Module C Initial'!DC80)</f>
        <v>0</v>
      </c>
      <c r="L80" s="31">
        <f ca="1">IFERROR(IF(AND($A80=VLOOKUP($A80&amp;"."&amp;$C80,UncollectibleLookup,2,FALSE),$C80=VLOOKUP($A80&amp;"."&amp;$C80,UncollectibleLookup,4,FALSE)),0,'Corrected With Uncollectible'!DD80-'Module C Initial'!DD80),'Corrected With Uncollectible'!DD80-'Module C Initial'!DD80)</f>
        <v>0</v>
      </c>
      <c r="M80" s="31">
        <f ca="1">IFERROR(IF(AND($A80=VLOOKUP($A80&amp;"."&amp;$C80,UncollectibleLookup,2,FALSE),$C80=VLOOKUP($A80&amp;"."&amp;$C80,UncollectibleLookup,4,FALSE)),0,'Corrected With Uncollectible'!DE80-'Module C Initial'!DE80),'Corrected With Uncollectible'!DE80-'Module C Initial'!DE80)</f>
        <v>0</v>
      </c>
      <c r="N80" s="31">
        <f ca="1">IFERROR(IF(AND($A80=VLOOKUP($A80&amp;"."&amp;$C80,UncollectibleLookup,2,FALSE),$C80=VLOOKUP($A80&amp;"."&amp;$C80,UncollectibleLookup,4,FALSE)),0,'Corrected With Uncollectible'!DF80-'Module C Initial'!DF80),'Corrected With Uncollectible'!DF80-'Module C Initial'!DF80)</f>
        <v>0</v>
      </c>
      <c r="O80" s="31">
        <f ca="1">IFERROR(IF(AND($A80=VLOOKUP($A80&amp;"."&amp;$C80,UncollectibleLookup,2,FALSE),$C80=VLOOKUP($A80&amp;"."&amp;$C80,UncollectibleLookup,4,FALSE)),0,'Corrected With Uncollectible'!DG80-'Module C Initial'!DG80),'Corrected With Uncollectible'!DG80-'Module C Initial'!DG80)</f>
        <v>0.48999999999999488</v>
      </c>
      <c r="P80" s="31">
        <f ca="1">IFERROR(IF(AND($A80=VLOOKUP($A80&amp;"."&amp;$C80,UncollectibleLookup,2,FALSE),$C80=VLOOKUP($A80&amp;"."&amp;$C80,UncollectibleLookup,4,FALSE)),0,'Corrected With Uncollectible'!DH80-'Module C Initial'!DH80),'Corrected With Uncollectible'!DH80-'Module C Initial'!DH80)</f>
        <v>0</v>
      </c>
      <c r="Q80" s="32">
        <f ca="1">IFERROR(IF(AND($A80=VLOOKUP($A80&amp;"."&amp;$C80,UncollectibleLookup,2,FALSE),$C80=VLOOKUP($A80&amp;"."&amp;$C80,UncollectibleLookup,4,FALSE)),0,'Corrected With Uncollectible'!DI80-'Module C Initial'!DI80),'Corrected With Uncollectible'!DI80-'Module C Initial'!DI80)</f>
        <v>0.12999999999999901</v>
      </c>
      <c r="R80" s="32">
        <f ca="1">IFERROR(IF(AND($A80=VLOOKUP($A80&amp;"."&amp;$C80,UncollectibleLookup,2,FALSE),$C80=VLOOKUP($A80&amp;"."&amp;$C80,UncollectibleLookup,4,FALSE)),0,'Corrected With Uncollectible'!DJ80-'Module C Initial'!DJ80),'Corrected With Uncollectible'!DJ80-'Module C Initial'!DJ80)</f>
        <v>0</v>
      </c>
      <c r="S80" s="32">
        <f ca="1">IFERROR(IF(AND($A80=VLOOKUP($A80&amp;"."&amp;$C80,UncollectibleLookup,2,FALSE),$C80=VLOOKUP($A80&amp;"."&amp;$C80,UncollectibleLookup,4,FALSE)),0,'Corrected With Uncollectible'!DK80-'Module C Initial'!DK80),'Corrected With Uncollectible'!DK80-'Module C Initial'!DK80)</f>
        <v>0</v>
      </c>
      <c r="T80" s="32">
        <f ca="1">IFERROR(IF(AND($A80=VLOOKUP($A80&amp;"."&amp;$C80,UncollectibleLookup,2,FALSE),$C80=VLOOKUP($A80&amp;"."&amp;$C80,UncollectibleLookup,4,FALSE)),0,'Corrected With Uncollectible'!DL80-'Module C Initial'!DL80),'Corrected With Uncollectible'!DL80-'Module C Initial'!DL80)</f>
        <v>0</v>
      </c>
      <c r="U80" s="32">
        <f ca="1">IFERROR(IF(AND($A80=VLOOKUP($A80&amp;"."&amp;$C80,UncollectibleLookup,2,FALSE),$C80=VLOOKUP($A80&amp;"."&amp;$C80,UncollectibleLookup,4,FALSE)),0,'Corrected With Uncollectible'!DM80-'Module C Initial'!DM80),'Corrected With Uncollectible'!DM80-'Module C Initial'!DM80)</f>
        <v>0</v>
      </c>
      <c r="V80" s="32">
        <f ca="1">IFERROR(IF(AND($A80=VLOOKUP($A80&amp;"."&amp;$C80,UncollectibleLookup,2,FALSE),$C80=VLOOKUP($A80&amp;"."&amp;$C80,UncollectibleLookup,4,FALSE)),0,'Corrected With Uncollectible'!DN80-'Module C Initial'!DN80),'Corrected With Uncollectible'!DN80-'Module C Initial'!DN80)</f>
        <v>0</v>
      </c>
      <c r="W80" s="32">
        <f ca="1">IFERROR(IF(AND($A80=VLOOKUP($A80&amp;"."&amp;$C80,UncollectibleLookup,2,FALSE),$C80=VLOOKUP($A80&amp;"."&amp;$C80,UncollectibleLookup,4,FALSE)),0,'Corrected With Uncollectible'!DO80-'Module C Initial'!DO80),'Corrected With Uncollectible'!DO80-'Module C Initial'!DO80)</f>
        <v>0</v>
      </c>
      <c r="X80" s="32">
        <f ca="1">IFERROR(IF(AND($A80=VLOOKUP($A80&amp;"."&amp;$C80,UncollectibleLookup,2,FALSE),$C80=VLOOKUP($A80&amp;"."&amp;$C80,UncollectibleLookup,4,FALSE)),0,'Corrected With Uncollectible'!DP80-'Module C Initial'!DP80),'Corrected With Uncollectible'!DP80-'Module C Initial'!DP80)</f>
        <v>0</v>
      </c>
      <c r="Y80" s="32">
        <f ca="1">IFERROR(IF(AND($A80=VLOOKUP($A80&amp;"."&amp;$C80,UncollectibleLookup,2,FALSE),$C80=VLOOKUP($A80&amp;"."&amp;$C80,UncollectibleLookup,4,FALSE)),0,'Corrected With Uncollectible'!DQ80-'Module C Initial'!DQ80),'Corrected With Uncollectible'!DQ80-'Module C Initial'!DQ80)</f>
        <v>0</v>
      </c>
      <c r="Z80" s="32">
        <f ca="1">IFERROR(IF(AND($A80=VLOOKUP($A80&amp;"."&amp;$C80,UncollectibleLookup,2,FALSE),$C80=VLOOKUP($A80&amp;"."&amp;$C80,UncollectibleLookup,4,FALSE)),0,'Corrected With Uncollectible'!DR80-'Module C Initial'!DR80),'Corrected With Uncollectible'!DR80-'Module C Initial'!DR80)</f>
        <v>0</v>
      </c>
      <c r="AA80" s="32">
        <f ca="1">IFERROR(IF(AND($A80=VLOOKUP($A80&amp;"."&amp;$C80,UncollectibleLookup,2,FALSE),$C80=VLOOKUP($A80&amp;"."&amp;$C80,UncollectibleLookup,4,FALSE)),0,'Corrected With Uncollectible'!DS80-'Module C Initial'!DS80),'Corrected With Uncollectible'!DS80-'Module C Initial'!DS80)</f>
        <v>3.0000000000000027E-2</v>
      </c>
      <c r="AB80" s="32">
        <f ca="1">IFERROR(IF(AND($A80=VLOOKUP($A80&amp;"."&amp;$C80,UncollectibleLookup,2,FALSE),$C80=VLOOKUP($A80&amp;"."&amp;$C80,UncollectibleLookup,4,FALSE)),0,'Corrected With Uncollectible'!DT80-'Module C Initial'!DT80),'Corrected With Uncollectible'!DT80-'Module C Initial'!DT80)</f>
        <v>0</v>
      </c>
      <c r="AC80" s="31">
        <f ca="1">IFERROR(IF(AND($A80=VLOOKUP($A80&amp;"."&amp;$C80,UncollectibleLookup,2,FALSE),$C80=VLOOKUP($A80&amp;"."&amp;$C80,UncollectibleLookup,4,FALSE)),0,'Corrected With Uncollectible'!DU80-'Module C Initial'!DU80),'Corrected With Uncollectible'!DU80-'Module C Initial'!DU80)</f>
        <v>1.0900000000000034</v>
      </c>
      <c r="AD80" s="31">
        <f ca="1">IFERROR(IF(AND($A80=VLOOKUP($A80&amp;"."&amp;$C80,UncollectibleLookup,2,FALSE),$C80=VLOOKUP($A80&amp;"."&amp;$C80,UncollectibleLookup,4,FALSE)),0,'Corrected With Uncollectible'!DV80-'Module C Initial'!DV80),'Corrected With Uncollectible'!DV80-'Module C Initial'!DV80)</f>
        <v>0</v>
      </c>
      <c r="AE80" s="31">
        <f ca="1">IFERROR(IF(AND($A80=VLOOKUP($A80&amp;"."&amp;$C80,UncollectibleLookup,2,FALSE),$C80=VLOOKUP($A80&amp;"."&amp;$C80,UncollectibleLookup,4,FALSE)),0,'Corrected With Uncollectible'!DW80-'Module C Initial'!DW80),'Corrected With Uncollectible'!DW80-'Module C Initial'!DW80)</f>
        <v>0</v>
      </c>
      <c r="AF80" s="31">
        <f ca="1">IFERROR(IF(AND($A80=VLOOKUP($A80&amp;"."&amp;$C80,UncollectibleLookup,2,FALSE),$C80=VLOOKUP($A80&amp;"."&amp;$C80,UncollectibleLookup,4,FALSE)),0,'Corrected With Uncollectible'!DX80-'Module C Initial'!DX80),'Corrected With Uncollectible'!DX80-'Module C Initial'!DX80)</f>
        <v>0</v>
      </c>
      <c r="AG80" s="31">
        <f ca="1">IFERROR(IF(AND($A80=VLOOKUP($A80&amp;"."&amp;$C80,UncollectibleLookup,2,FALSE),$C80=VLOOKUP($A80&amp;"."&amp;$C80,UncollectibleLookup,4,FALSE)),0,'Corrected With Uncollectible'!DY80-'Module C Initial'!DY80),'Corrected With Uncollectible'!DY80-'Module C Initial'!DY80)</f>
        <v>0</v>
      </c>
      <c r="AH80" s="31">
        <f ca="1">IFERROR(IF(AND($A80=VLOOKUP($A80&amp;"."&amp;$C80,UncollectibleLookup,2,FALSE),$C80=VLOOKUP($A80&amp;"."&amp;$C80,UncollectibleLookup,4,FALSE)),0,'Corrected With Uncollectible'!DZ80-'Module C Initial'!DZ80),'Corrected With Uncollectible'!DZ80-'Module C Initial'!DZ80)</f>
        <v>0</v>
      </c>
      <c r="AI80" s="31">
        <f ca="1">IFERROR(IF(AND($A80=VLOOKUP($A80&amp;"."&amp;$C80,UncollectibleLookup,2,FALSE),$C80=VLOOKUP($A80&amp;"."&amp;$C80,UncollectibleLookup,4,FALSE)),0,'Corrected With Uncollectible'!EA80-'Module C Initial'!EA80),'Corrected With Uncollectible'!EA80-'Module C Initial'!EA80)</f>
        <v>0</v>
      </c>
      <c r="AJ80" s="31">
        <f ca="1">IFERROR(IF(AND($A80=VLOOKUP($A80&amp;"."&amp;$C80,UncollectibleLookup,2,FALSE),$C80=VLOOKUP($A80&amp;"."&amp;$C80,UncollectibleLookup,4,FALSE)),0,'Corrected With Uncollectible'!EB80-'Module C Initial'!EB80),'Corrected With Uncollectible'!EB80-'Module C Initial'!EB80)</f>
        <v>0</v>
      </c>
      <c r="AK80" s="31">
        <f ca="1">IFERROR(IF(AND($A80=VLOOKUP($A80&amp;"."&amp;$C80,UncollectibleLookup,2,FALSE),$C80=VLOOKUP($A80&amp;"."&amp;$C80,UncollectibleLookup,4,FALSE)),0,'Corrected With Uncollectible'!EC80-'Module C Initial'!EC80),'Corrected With Uncollectible'!EC80-'Module C Initial'!EC80)</f>
        <v>0</v>
      </c>
      <c r="AL80" s="31">
        <f ca="1">IFERROR(IF(AND($A80=VLOOKUP($A80&amp;"."&amp;$C80,UncollectibleLookup,2,FALSE),$C80=VLOOKUP($A80&amp;"."&amp;$C80,UncollectibleLookup,4,FALSE)),0,'Corrected With Uncollectible'!ED80-'Module C Initial'!ED80),'Corrected With Uncollectible'!ED80-'Module C Initial'!ED80)</f>
        <v>0</v>
      </c>
      <c r="AM80" s="31">
        <f ca="1">IFERROR(IF(AND($A80=VLOOKUP($A80&amp;"."&amp;$C80,UncollectibleLookup,2,FALSE),$C80=VLOOKUP($A80&amp;"."&amp;$C80,UncollectibleLookup,4,FALSE)),0,'Corrected With Uncollectible'!EE80-'Module C Initial'!EE80),'Corrected With Uncollectible'!EE80-'Module C Initial'!EE80)</f>
        <v>0.1899999999999995</v>
      </c>
      <c r="AN80" s="31">
        <f ca="1">IFERROR(IF(AND($A80=VLOOKUP($A80&amp;"."&amp;$C80,UncollectibleLookup,2,FALSE),$C80=VLOOKUP($A80&amp;"."&amp;$C80,UncollectibleLookup,4,FALSE)),0,'Corrected With Uncollectible'!EF80-'Module C Initial'!EF80),'Corrected With Uncollectible'!EF80-'Module C Initial'!EF80)</f>
        <v>0</v>
      </c>
      <c r="AO80" s="32">
        <f t="shared" ca="1" si="16"/>
        <v>3.7599999999999945</v>
      </c>
      <c r="AP80" s="32">
        <f t="shared" ca="1" si="16"/>
        <v>0</v>
      </c>
      <c r="AQ80" s="32">
        <f t="shared" ca="1" si="16"/>
        <v>0</v>
      </c>
      <c r="AR80" s="32">
        <f t="shared" ca="1" si="13"/>
        <v>0</v>
      </c>
      <c r="AS80" s="32">
        <f t="shared" ca="1" si="13"/>
        <v>0</v>
      </c>
      <c r="AT80" s="32">
        <f t="shared" ca="1" si="13"/>
        <v>0</v>
      </c>
      <c r="AU80" s="32">
        <f t="shared" ca="1" si="13"/>
        <v>0</v>
      </c>
      <c r="AV80" s="32">
        <f t="shared" ca="1" si="13"/>
        <v>0</v>
      </c>
      <c r="AW80" s="32">
        <f t="shared" ca="1" si="13"/>
        <v>0</v>
      </c>
      <c r="AX80" s="32">
        <f t="shared" ca="1" si="13"/>
        <v>0</v>
      </c>
      <c r="AY80" s="32">
        <f t="shared" ca="1" si="13"/>
        <v>0.70999999999999441</v>
      </c>
      <c r="AZ80" s="32">
        <f t="shared" ca="1" si="13"/>
        <v>0</v>
      </c>
      <c r="BA80" s="55">
        <f t="shared" ca="1" si="17"/>
        <v>0.03</v>
      </c>
      <c r="BB80" s="55">
        <f t="shared" ca="1" si="17"/>
        <v>0</v>
      </c>
      <c r="BC80" s="55">
        <f t="shared" ca="1" si="17"/>
        <v>0</v>
      </c>
      <c r="BD80" s="55">
        <f t="shared" ca="1" si="14"/>
        <v>0</v>
      </c>
      <c r="BE80" s="55">
        <f t="shared" ca="1" si="14"/>
        <v>0</v>
      </c>
      <c r="BF80" s="55">
        <f t="shared" ca="1" si="14"/>
        <v>0</v>
      </c>
      <c r="BG80" s="55">
        <f t="shared" ca="1" si="14"/>
        <v>0</v>
      </c>
      <c r="BH80" s="55">
        <f t="shared" ca="1" si="14"/>
        <v>0</v>
      </c>
      <c r="BI80" s="55">
        <f t="shared" ca="1" si="14"/>
        <v>0</v>
      </c>
      <c r="BJ80" s="55">
        <f t="shared" ca="1" si="14"/>
        <v>0</v>
      </c>
      <c r="BK80" s="55">
        <f t="shared" ca="1" si="14"/>
        <v>0.01</v>
      </c>
      <c r="BL80" s="55">
        <f t="shared" ca="1" si="14"/>
        <v>0</v>
      </c>
      <c r="BM80" s="32">
        <f t="shared" ca="1" si="18"/>
        <v>3.7899999999999943</v>
      </c>
      <c r="BN80" s="32">
        <f t="shared" ca="1" si="18"/>
        <v>0</v>
      </c>
      <c r="BO80" s="32">
        <f t="shared" ca="1" si="18"/>
        <v>0</v>
      </c>
      <c r="BP80" s="32">
        <f t="shared" ca="1" si="15"/>
        <v>0</v>
      </c>
      <c r="BQ80" s="32">
        <f t="shared" ca="1" si="15"/>
        <v>0</v>
      </c>
      <c r="BR80" s="32">
        <f t="shared" ca="1" si="15"/>
        <v>0</v>
      </c>
      <c r="BS80" s="32">
        <f t="shared" ca="1" si="15"/>
        <v>0</v>
      </c>
      <c r="BT80" s="32">
        <f t="shared" ca="1" si="15"/>
        <v>0</v>
      </c>
      <c r="BU80" s="32">
        <f t="shared" ca="1" si="15"/>
        <v>0</v>
      </c>
      <c r="BV80" s="32">
        <f t="shared" ca="1" si="15"/>
        <v>0</v>
      </c>
      <c r="BW80" s="32">
        <f t="shared" ca="1" si="15"/>
        <v>0.71999999999999442</v>
      </c>
      <c r="BX80" s="32">
        <f t="shared" ca="1" si="15"/>
        <v>0</v>
      </c>
    </row>
    <row r="81" spans="1:76">
      <c r="A81" t="s">
        <v>541</v>
      </c>
      <c r="B81" s="1" t="s">
        <v>314</v>
      </c>
      <c r="C81" t="str">
        <f t="shared" ca="1" si="19"/>
        <v>SPCEXP</v>
      </c>
      <c r="D81" t="str">
        <f t="shared" ca="1" si="20"/>
        <v>Alberta-Saskatchewan Intertie - Export</v>
      </c>
      <c r="E81" s="31">
        <f ca="1">IFERROR(IF(AND($A81=VLOOKUP($A81&amp;"."&amp;$C81,UncollectibleLookup,2,FALSE),$C81=VLOOKUP($A81&amp;"."&amp;$C81,UncollectibleLookup,4,FALSE)),0,'Corrected With Uncollectible'!CW81-'Module C Initial'!CW81),'Corrected With Uncollectible'!CW81-'Module C Initial'!CW81)</f>
        <v>2.8100000000000023</v>
      </c>
      <c r="F81" s="31">
        <f ca="1">IFERROR(IF(AND($A81=VLOOKUP($A81&amp;"."&amp;$C81,UncollectibleLookup,2,FALSE),$C81=VLOOKUP($A81&amp;"."&amp;$C81,UncollectibleLookup,4,FALSE)),0,'Corrected With Uncollectible'!CX81-'Module C Initial'!CX81),'Corrected With Uncollectible'!CX81-'Module C Initial'!CX81)</f>
        <v>2.9000000000000057</v>
      </c>
      <c r="G81" s="31">
        <f ca="1">IFERROR(IF(AND($A81=VLOOKUP($A81&amp;"."&amp;$C81,UncollectibleLookup,2,FALSE),$C81=VLOOKUP($A81&amp;"."&amp;$C81,UncollectibleLookup,4,FALSE)),0,'Corrected With Uncollectible'!CY81-'Module C Initial'!CY81),'Corrected With Uncollectible'!CY81-'Module C Initial'!CY81)</f>
        <v>4.8800000000000523</v>
      </c>
      <c r="H81" s="31">
        <f ca="1">IFERROR(IF(AND($A81=VLOOKUP($A81&amp;"."&amp;$C81,UncollectibleLookup,2,FALSE),$C81=VLOOKUP($A81&amp;"."&amp;$C81,UncollectibleLookup,4,FALSE)),0,'Corrected With Uncollectible'!CZ81-'Module C Initial'!CZ81),'Corrected With Uncollectible'!CZ81-'Module C Initial'!CZ81)</f>
        <v>0</v>
      </c>
      <c r="I81" s="31">
        <f ca="1">IFERROR(IF(AND($A81=VLOOKUP($A81&amp;"."&amp;$C81,UncollectibleLookup,2,FALSE),$C81=VLOOKUP($A81&amp;"."&amp;$C81,UncollectibleLookup,4,FALSE)),0,'Corrected With Uncollectible'!DA81-'Module C Initial'!DA81),'Corrected With Uncollectible'!DA81-'Module C Initial'!DA81)</f>
        <v>0</v>
      </c>
      <c r="J81" s="31">
        <f ca="1">IFERROR(IF(AND($A81=VLOOKUP($A81&amp;"."&amp;$C81,UncollectibleLookup,2,FALSE),$C81=VLOOKUP($A81&amp;"."&amp;$C81,UncollectibleLookup,4,FALSE)),0,'Corrected With Uncollectible'!DB81-'Module C Initial'!DB81),'Corrected With Uncollectible'!DB81-'Module C Initial'!DB81)</f>
        <v>0</v>
      </c>
      <c r="K81" s="31">
        <f ca="1">IFERROR(IF(AND($A81=VLOOKUP($A81&amp;"."&amp;$C81,UncollectibleLookup,2,FALSE),$C81=VLOOKUP($A81&amp;"."&amp;$C81,UncollectibleLookup,4,FALSE)),0,'Corrected With Uncollectible'!DC81-'Module C Initial'!DC81),'Corrected With Uncollectible'!DC81-'Module C Initial'!DC81)</f>
        <v>0</v>
      </c>
      <c r="L81" s="31">
        <f ca="1">IFERROR(IF(AND($A81=VLOOKUP($A81&amp;"."&amp;$C81,UncollectibleLookup,2,FALSE),$C81=VLOOKUP($A81&amp;"."&amp;$C81,UncollectibleLookup,4,FALSE)),0,'Corrected With Uncollectible'!DD81-'Module C Initial'!DD81),'Corrected With Uncollectible'!DD81-'Module C Initial'!DD81)</f>
        <v>0</v>
      </c>
      <c r="M81" s="31">
        <f ca="1">IFERROR(IF(AND($A81=VLOOKUP($A81&amp;"."&amp;$C81,UncollectibleLookup,2,FALSE),$C81=VLOOKUP($A81&amp;"."&amp;$C81,UncollectibleLookup,4,FALSE)),0,'Corrected With Uncollectible'!DE81-'Module C Initial'!DE81),'Corrected With Uncollectible'!DE81-'Module C Initial'!DE81)</f>
        <v>0</v>
      </c>
      <c r="N81" s="31">
        <f ca="1">IFERROR(IF(AND($A81=VLOOKUP($A81&amp;"."&amp;$C81,UncollectibleLookup,2,FALSE),$C81=VLOOKUP($A81&amp;"."&amp;$C81,UncollectibleLookup,4,FALSE)),0,'Corrected With Uncollectible'!DF81-'Module C Initial'!DF81),'Corrected With Uncollectible'!DF81-'Module C Initial'!DF81)</f>
        <v>0</v>
      </c>
      <c r="O81" s="31">
        <f ca="1">IFERROR(IF(AND($A81=VLOOKUP($A81&amp;"."&amp;$C81,UncollectibleLookup,2,FALSE),$C81=VLOOKUP($A81&amp;"."&amp;$C81,UncollectibleLookup,4,FALSE)),0,'Corrected With Uncollectible'!DG81-'Module C Initial'!DG81),'Corrected With Uncollectible'!DG81-'Module C Initial'!DG81)</f>
        <v>0</v>
      </c>
      <c r="P81" s="31">
        <f ca="1">IFERROR(IF(AND($A81=VLOOKUP($A81&amp;"."&amp;$C81,UncollectibleLookup,2,FALSE),$C81=VLOOKUP($A81&amp;"."&amp;$C81,UncollectibleLookup,4,FALSE)),0,'Corrected With Uncollectible'!DH81-'Module C Initial'!DH81),'Corrected With Uncollectible'!DH81-'Module C Initial'!DH81)</f>
        <v>0</v>
      </c>
      <c r="Q81" s="32">
        <f ca="1">IFERROR(IF(AND($A81=VLOOKUP($A81&amp;"."&amp;$C81,UncollectibleLookup,2,FALSE),$C81=VLOOKUP($A81&amp;"."&amp;$C81,UncollectibleLookup,4,FALSE)),0,'Corrected With Uncollectible'!DI81-'Module C Initial'!DI81),'Corrected With Uncollectible'!DI81-'Module C Initial'!DI81)</f>
        <v>0.13999999999999968</v>
      </c>
      <c r="R81" s="32">
        <f ca="1">IFERROR(IF(AND($A81=VLOOKUP($A81&amp;"."&amp;$C81,UncollectibleLookup,2,FALSE),$C81=VLOOKUP($A81&amp;"."&amp;$C81,UncollectibleLookup,4,FALSE)),0,'Corrected With Uncollectible'!DJ81-'Module C Initial'!DJ81),'Corrected With Uncollectible'!DJ81-'Module C Initial'!DJ81)</f>
        <v>0.14999999999999947</v>
      </c>
      <c r="S81" s="32">
        <f ca="1">IFERROR(IF(AND($A81=VLOOKUP($A81&amp;"."&amp;$C81,UncollectibleLookup,2,FALSE),$C81=VLOOKUP($A81&amp;"."&amp;$C81,UncollectibleLookup,4,FALSE)),0,'Corrected With Uncollectible'!DK81-'Module C Initial'!DK81),'Corrected With Uncollectible'!DK81-'Module C Initial'!DK81)</f>
        <v>0.24000000000000021</v>
      </c>
      <c r="T81" s="32">
        <f ca="1">IFERROR(IF(AND($A81=VLOOKUP($A81&amp;"."&amp;$C81,UncollectibleLookup,2,FALSE),$C81=VLOOKUP($A81&amp;"."&amp;$C81,UncollectibleLookup,4,FALSE)),0,'Corrected With Uncollectible'!DL81-'Module C Initial'!DL81),'Corrected With Uncollectible'!DL81-'Module C Initial'!DL81)</f>
        <v>0</v>
      </c>
      <c r="U81" s="32">
        <f ca="1">IFERROR(IF(AND($A81=VLOOKUP($A81&amp;"."&amp;$C81,UncollectibleLookup,2,FALSE),$C81=VLOOKUP($A81&amp;"."&amp;$C81,UncollectibleLookup,4,FALSE)),0,'Corrected With Uncollectible'!DM81-'Module C Initial'!DM81),'Corrected With Uncollectible'!DM81-'Module C Initial'!DM81)</f>
        <v>0</v>
      </c>
      <c r="V81" s="32">
        <f ca="1">IFERROR(IF(AND($A81=VLOOKUP($A81&amp;"."&amp;$C81,UncollectibleLookup,2,FALSE),$C81=VLOOKUP($A81&amp;"."&amp;$C81,UncollectibleLookup,4,FALSE)),0,'Corrected With Uncollectible'!DN81-'Module C Initial'!DN81),'Corrected With Uncollectible'!DN81-'Module C Initial'!DN81)</f>
        <v>0</v>
      </c>
      <c r="W81" s="32">
        <f ca="1">IFERROR(IF(AND($A81=VLOOKUP($A81&amp;"."&amp;$C81,UncollectibleLookup,2,FALSE),$C81=VLOOKUP($A81&amp;"."&amp;$C81,UncollectibleLookup,4,FALSE)),0,'Corrected With Uncollectible'!DO81-'Module C Initial'!DO81),'Corrected With Uncollectible'!DO81-'Module C Initial'!DO81)</f>
        <v>0</v>
      </c>
      <c r="X81" s="32">
        <f ca="1">IFERROR(IF(AND($A81=VLOOKUP($A81&amp;"."&amp;$C81,UncollectibleLookup,2,FALSE),$C81=VLOOKUP($A81&amp;"."&amp;$C81,UncollectibleLookup,4,FALSE)),0,'Corrected With Uncollectible'!DP81-'Module C Initial'!DP81),'Corrected With Uncollectible'!DP81-'Module C Initial'!DP81)</f>
        <v>0</v>
      </c>
      <c r="Y81" s="32">
        <f ca="1">IFERROR(IF(AND($A81=VLOOKUP($A81&amp;"."&amp;$C81,UncollectibleLookup,2,FALSE),$C81=VLOOKUP($A81&amp;"."&amp;$C81,UncollectibleLookup,4,FALSE)),0,'Corrected With Uncollectible'!DQ81-'Module C Initial'!DQ81),'Corrected With Uncollectible'!DQ81-'Module C Initial'!DQ81)</f>
        <v>0</v>
      </c>
      <c r="Z81" s="32">
        <f ca="1">IFERROR(IF(AND($A81=VLOOKUP($A81&amp;"."&amp;$C81,UncollectibleLookup,2,FALSE),$C81=VLOOKUP($A81&amp;"."&amp;$C81,UncollectibleLookup,4,FALSE)),0,'Corrected With Uncollectible'!DR81-'Module C Initial'!DR81),'Corrected With Uncollectible'!DR81-'Module C Initial'!DR81)</f>
        <v>0</v>
      </c>
      <c r="AA81" s="32">
        <f ca="1">IFERROR(IF(AND($A81=VLOOKUP($A81&amp;"."&amp;$C81,UncollectibleLookup,2,FALSE),$C81=VLOOKUP($A81&amp;"."&amp;$C81,UncollectibleLookup,4,FALSE)),0,'Corrected With Uncollectible'!DS81-'Module C Initial'!DS81),'Corrected With Uncollectible'!DS81-'Module C Initial'!DS81)</f>
        <v>0</v>
      </c>
      <c r="AB81" s="32">
        <f ca="1">IFERROR(IF(AND($A81=VLOOKUP($A81&amp;"."&amp;$C81,UncollectibleLookup,2,FALSE),$C81=VLOOKUP($A81&amp;"."&amp;$C81,UncollectibleLookup,4,FALSE)),0,'Corrected With Uncollectible'!DT81-'Module C Initial'!DT81),'Corrected With Uncollectible'!DT81-'Module C Initial'!DT81)</f>
        <v>0</v>
      </c>
      <c r="AC81" s="31">
        <f ca="1">IFERROR(IF(AND($A81=VLOOKUP($A81&amp;"."&amp;$C81,UncollectibleLookup,2,FALSE),$C81=VLOOKUP($A81&amp;"."&amp;$C81,UncollectibleLookup,4,FALSE)),0,'Corrected With Uncollectible'!DU81-'Module C Initial'!DU81),'Corrected With Uncollectible'!DU81-'Module C Initial'!DU81)</f>
        <v>1.2100000000000009</v>
      </c>
      <c r="AD81" s="31">
        <f ca="1">IFERROR(IF(AND($A81=VLOOKUP($A81&amp;"."&amp;$C81,UncollectibleLookup,2,FALSE),$C81=VLOOKUP($A81&amp;"."&amp;$C81,UncollectibleLookup,4,FALSE)),0,'Corrected With Uncollectible'!DV81-'Module C Initial'!DV81),'Corrected With Uncollectible'!DV81-'Module C Initial'!DV81)</f>
        <v>1.2299999999999969</v>
      </c>
      <c r="AE81" s="31">
        <f ca="1">IFERROR(IF(AND($A81=VLOOKUP($A81&amp;"."&amp;$C81,UncollectibleLookup,2,FALSE),$C81=VLOOKUP($A81&amp;"."&amp;$C81,UncollectibleLookup,4,FALSE)),0,'Corrected With Uncollectible'!DW81-'Module C Initial'!DW81),'Corrected With Uncollectible'!DW81-'Module C Initial'!DW81)</f>
        <v>2.0499999999999972</v>
      </c>
      <c r="AF81" s="31">
        <f ca="1">IFERROR(IF(AND($A81=VLOOKUP($A81&amp;"."&amp;$C81,UncollectibleLookup,2,FALSE),$C81=VLOOKUP($A81&amp;"."&amp;$C81,UncollectibleLookup,4,FALSE)),0,'Corrected With Uncollectible'!DX81-'Module C Initial'!DX81),'Corrected With Uncollectible'!DX81-'Module C Initial'!DX81)</f>
        <v>0</v>
      </c>
      <c r="AG81" s="31">
        <f ca="1">IFERROR(IF(AND($A81=VLOOKUP($A81&amp;"."&amp;$C81,UncollectibleLookup,2,FALSE),$C81=VLOOKUP($A81&amp;"."&amp;$C81,UncollectibleLookup,4,FALSE)),0,'Corrected With Uncollectible'!DY81-'Module C Initial'!DY81),'Corrected With Uncollectible'!DY81-'Module C Initial'!DY81)</f>
        <v>0</v>
      </c>
      <c r="AH81" s="31">
        <f ca="1">IFERROR(IF(AND($A81=VLOOKUP($A81&amp;"."&amp;$C81,UncollectibleLookup,2,FALSE),$C81=VLOOKUP($A81&amp;"."&amp;$C81,UncollectibleLookup,4,FALSE)),0,'Corrected With Uncollectible'!DZ81-'Module C Initial'!DZ81),'Corrected With Uncollectible'!DZ81-'Module C Initial'!DZ81)</f>
        <v>0</v>
      </c>
      <c r="AI81" s="31">
        <f ca="1">IFERROR(IF(AND($A81=VLOOKUP($A81&amp;"."&amp;$C81,UncollectibleLookup,2,FALSE),$C81=VLOOKUP($A81&amp;"."&amp;$C81,UncollectibleLookup,4,FALSE)),0,'Corrected With Uncollectible'!EA81-'Module C Initial'!EA81),'Corrected With Uncollectible'!EA81-'Module C Initial'!EA81)</f>
        <v>0</v>
      </c>
      <c r="AJ81" s="31">
        <f ca="1">IFERROR(IF(AND($A81=VLOOKUP($A81&amp;"."&amp;$C81,UncollectibleLookup,2,FALSE),$C81=VLOOKUP($A81&amp;"."&amp;$C81,UncollectibleLookup,4,FALSE)),0,'Corrected With Uncollectible'!EB81-'Module C Initial'!EB81),'Corrected With Uncollectible'!EB81-'Module C Initial'!EB81)</f>
        <v>0</v>
      </c>
      <c r="AK81" s="31">
        <f ca="1">IFERROR(IF(AND($A81=VLOOKUP($A81&amp;"."&amp;$C81,UncollectibleLookup,2,FALSE),$C81=VLOOKUP($A81&amp;"."&amp;$C81,UncollectibleLookup,4,FALSE)),0,'Corrected With Uncollectible'!EC81-'Module C Initial'!EC81),'Corrected With Uncollectible'!EC81-'Module C Initial'!EC81)</f>
        <v>0</v>
      </c>
      <c r="AL81" s="31">
        <f ca="1">IFERROR(IF(AND($A81=VLOOKUP($A81&amp;"."&amp;$C81,UncollectibleLookup,2,FALSE),$C81=VLOOKUP($A81&amp;"."&amp;$C81,UncollectibleLookup,4,FALSE)),0,'Corrected With Uncollectible'!ED81-'Module C Initial'!ED81),'Corrected With Uncollectible'!ED81-'Module C Initial'!ED81)</f>
        <v>0</v>
      </c>
      <c r="AM81" s="31">
        <f ca="1">IFERROR(IF(AND($A81=VLOOKUP($A81&amp;"."&amp;$C81,UncollectibleLookup,2,FALSE),$C81=VLOOKUP($A81&amp;"."&amp;$C81,UncollectibleLookup,4,FALSE)),0,'Corrected With Uncollectible'!EE81-'Module C Initial'!EE81),'Corrected With Uncollectible'!EE81-'Module C Initial'!EE81)</f>
        <v>0</v>
      </c>
      <c r="AN81" s="31">
        <f ca="1">IFERROR(IF(AND($A81=VLOOKUP($A81&amp;"."&amp;$C81,UncollectibleLookup,2,FALSE),$C81=VLOOKUP($A81&amp;"."&amp;$C81,UncollectibleLookup,4,FALSE)),0,'Corrected With Uncollectible'!EF81-'Module C Initial'!EF81),'Corrected With Uncollectible'!EF81-'Module C Initial'!EF81)</f>
        <v>0</v>
      </c>
      <c r="AO81" s="32">
        <f t="shared" ca="1" si="16"/>
        <v>4.1600000000000028</v>
      </c>
      <c r="AP81" s="32">
        <f t="shared" ca="1" si="16"/>
        <v>4.280000000000002</v>
      </c>
      <c r="AQ81" s="32">
        <f t="shared" ca="1" si="16"/>
        <v>7.1700000000000497</v>
      </c>
      <c r="AR81" s="32">
        <f t="shared" ca="1" si="13"/>
        <v>0</v>
      </c>
      <c r="AS81" s="32">
        <f t="shared" ca="1" si="13"/>
        <v>0</v>
      </c>
      <c r="AT81" s="32">
        <f t="shared" ca="1" si="13"/>
        <v>0</v>
      </c>
      <c r="AU81" s="32">
        <f t="shared" ca="1" si="13"/>
        <v>0</v>
      </c>
      <c r="AV81" s="32">
        <f t="shared" ca="1" si="13"/>
        <v>0</v>
      </c>
      <c r="AW81" s="32">
        <f t="shared" ca="1" si="13"/>
        <v>0</v>
      </c>
      <c r="AX81" s="32">
        <f t="shared" ca="1" si="13"/>
        <v>0</v>
      </c>
      <c r="AY81" s="32">
        <f t="shared" ca="1" si="13"/>
        <v>0</v>
      </c>
      <c r="AZ81" s="32">
        <f t="shared" ca="1" si="13"/>
        <v>0</v>
      </c>
      <c r="BA81" s="55">
        <f t="shared" ca="1" si="17"/>
        <v>0.03</v>
      </c>
      <c r="BB81" s="55">
        <f t="shared" ca="1" si="17"/>
        <v>0.03</v>
      </c>
      <c r="BC81" s="55">
        <f t="shared" ca="1" si="17"/>
        <v>0.06</v>
      </c>
      <c r="BD81" s="55">
        <f t="shared" ca="1" si="14"/>
        <v>0</v>
      </c>
      <c r="BE81" s="55">
        <f t="shared" ca="1" si="14"/>
        <v>0</v>
      </c>
      <c r="BF81" s="55">
        <f t="shared" ca="1" si="14"/>
        <v>0</v>
      </c>
      <c r="BG81" s="55">
        <f t="shared" ca="1" si="14"/>
        <v>0</v>
      </c>
      <c r="BH81" s="55">
        <f t="shared" ca="1" si="14"/>
        <v>0</v>
      </c>
      <c r="BI81" s="55">
        <f t="shared" ca="1" si="14"/>
        <v>0</v>
      </c>
      <c r="BJ81" s="55">
        <f t="shared" ca="1" si="14"/>
        <v>0</v>
      </c>
      <c r="BK81" s="55">
        <f t="shared" ca="1" si="14"/>
        <v>0</v>
      </c>
      <c r="BL81" s="55">
        <f t="shared" ca="1" si="14"/>
        <v>0</v>
      </c>
      <c r="BM81" s="32">
        <f t="shared" ca="1" si="18"/>
        <v>4.1900000000000031</v>
      </c>
      <c r="BN81" s="32">
        <f t="shared" ca="1" si="18"/>
        <v>4.3100000000000023</v>
      </c>
      <c r="BO81" s="32">
        <f t="shared" ca="1" si="18"/>
        <v>7.2300000000000493</v>
      </c>
      <c r="BP81" s="32">
        <f t="shared" ca="1" si="15"/>
        <v>0</v>
      </c>
      <c r="BQ81" s="32">
        <f t="shared" ca="1" si="15"/>
        <v>0</v>
      </c>
      <c r="BR81" s="32">
        <f t="shared" ca="1" si="15"/>
        <v>0</v>
      </c>
      <c r="BS81" s="32">
        <f t="shared" ca="1" si="15"/>
        <v>0</v>
      </c>
      <c r="BT81" s="32">
        <f t="shared" ca="1" si="15"/>
        <v>0</v>
      </c>
      <c r="BU81" s="32">
        <f t="shared" ca="1" si="15"/>
        <v>0</v>
      </c>
      <c r="BV81" s="32">
        <f t="shared" ca="1" si="15"/>
        <v>0</v>
      </c>
      <c r="BW81" s="32">
        <f t="shared" ca="1" si="15"/>
        <v>0</v>
      </c>
      <c r="BX81" s="32">
        <f t="shared" ca="1" si="15"/>
        <v>0</v>
      </c>
    </row>
    <row r="82" spans="1:76">
      <c r="A82" t="s">
        <v>438</v>
      </c>
      <c r="B82" s="1" t="s">
        <v>93</v>
      </c>
      <c r="C82" t="str">
        <f t="shared" ca="1" si="19"/>
        <v>BCHIMP</v>
      </c>
      <c r="D82" t="str">
        <f t="shared" ca="1" si="20"/>
        <v>Alberta-BC Intertie - Import</v>
      </c>
      <c r="E82" s="31">
        <f ca="1">IFERROR(IF(AND($A82=VLOOKUP($A82&amp;"."&amp;$C82,UncollectibleLookup,2,FALSE),$C82=VLOOKUP($A82&amp;"."&amp;$C82,UncollectibleLookup,4,FALSE)),0,'Corrected With Uncollectible'!CW82-'Module C Initial'!CW82),'Corrected With Uncollectible'!CW82-'Module C Initial'!CW82)</f>
        <v>20.21000000000015</v>
      </c>
      <c r="F82" s="31">
        <f ca="1">IFERROR(IF(AND($A82=VLOOKUP($A82&amp;"."&amp;$C82,UncollectibleLookup,2,FALSE),$C82=VLOOKUP($A82&amp;"."&amp;$C82,UncollectibleLookup,4,FALSE)),0,'Corrected With Uncollectible'!CX82-'Module C Initial'!CX82),'Corrected With Uncollectible'!CX82-'Module C Initial'!CX82)</f>
        <v>197.36000000000058</v>
      </c>
      <c r="G82" s="31">
        <f ca="1">IFERROR(IF(AND($A82=VLOOKUP($A82&amp;"."&amp;$C82,UncollectibleLookup,2,FALSE),$C82=VLOOKUP($A82&amp;"."&amp;$C82,UncollectibleLookup,4,FALSE)),0,'Corrected With Uncollectible'!CY82-'Module C Initial'!CY82),'Corrected With Uncollectible'!CY82-'Module C Initial'!CY82)</f>
        <v>105.76999999999953</v>
      </c>
      <c r="H82" s="31">
        <f ca="1">IFERROR(IF(AND($A82=VLOOKUP($A82&amp;"."&amp;$C82,UncollectibleLookup,2,FALSE),$C82=VLOOKUP($A82&amp;"."&amp;$C82,UncollectibleLookup,4,FALSE)),0,'Corrected With Uncollectible'!CZ82-'Module C Initial'!CZ82),'Corrected With Uncollectible'!CZ82-'Module C Initial'!CZ82)</f>
        <v>15.029999999999973</v>
      </c>
      <c r="I82" s="31">
        <f ca="1">IFERROR(IF(AND($A82=VLOOKUP($A82&amp;"."&amp;$C82,UncollectibleLookup,2,FALSE),$C82=VLOOKUP($A82&amp;"."&amp;$C82,UncollectibleLookup,4,FALSE)),0,'Corrected With Uncollectible'!DA82-'Module C Initial'!DA82),'Corrected With Uncollectible'!DA82-'Module C Initial'!DA82)</f>
        <v>7.5100000000001046</v>
      </c>
      <c r="J82" s="31">
        <f ca="1">IFERROR(IF(AND($A82=VLOOKUP($A82&amp;"."&amp;$C82,UncollectibleLookup,2,FALSE),$C82=VLOOKUP($A82&amp;"."&amp;$C82,UncollectibleLookup,4,FALSE)),0,'Corrected With Uncollectible'!DB82-'Module C Initial'!DB82),'Corrected With Uncollectible'!DB82-'Module C Initial'!DB82)</f>
        <v>3.7199999999999704</v>
      </c>
      <c r="K82" s="31">
        <f ca="1">IFERROR(IF(AND($A82=VLOOKUP($A82&amp;"."&amp;$C82,UncollectibleLookup,2,FALSE),$C82=VLOOKUP($A82&amp;"."&amp;$C82,UncollectibleLookup,4,FALSE)),0,'Corrected With Uncollectible'!DC82-'Module C Initial'!DC82),'Corrected With Uncollectible'!DC82-'Module C Initial'!DC82)</f>
        <v>6.769999999999925</v>
      </c>
      <c r="L82" s="31">
        <f ca="1">IFERROR(IF(AND($A82=VLOOKUP($A82&amp;"."&amp;$C82,UncollectibleLookup,2,FALSE),$C82=VLOOKUP($A82&amp;"."&amp;$C82,UncollectibleLookup,4,FALSE)),0,'Corrected With Uncollectible'!DD82-'Module C Initial'!DD82),'Corrected With Uncollectible'!DD82-'Module C Initial'!DD82)</f>
        <v>4.0799999999999841</v>
      </c>
      <c r="M82" s="31">
        <f ca="1">IFERROR(IF(AND($A82=VLOOKUP($A82&amp;"."&amp;$C82,UncollectibleLookup,2,FALSE),$C82=VLOOKUP($A82&amp;"."&amp;$C82,UncollectibleLookup,4,FALSE)),0,'Corrected With Uncollectible'!DE82-'Module C Initial'!DE82),'Corrected With Uncollectible'!DE82-'Module C Initial'!DE82)</f>
        <v>4.5299999999999727</v>
      </c>
      <c r="N82" s="31">
        <f ca="1">IFERROR(IF(AND($A82=VLOOKUP($A82&amp;"."&amp;$C82,UncollectibleLookup,2,FALSE),$C82=VLOOKUP($A82&amp;"."&amp;$C82,UncollectibleLookup,4,FALSE)),0,'Corrected With Uncollectible'!DF82-'Module C Initial'!DF82),'Corrected With Uncollectible'!DF82-'Module C Initial'!DF82)</f>
        <v>25.339999999999918</v>
      </c>
      <c r="O82" s="31">
        <f ca="1">IFERROR(IF(AND($A82=VLOOKUP($A82&amp;"."&amp;$C82,UncollectibleLookup,2,FALSE),$C82=VLOOKUP($A82&amp;"."&amp;$C82,UncollectibleLookup,4,FALSE)),0,'Corrected With Uncollectible'!DG82-'Module C Initial'!DG82),'Corrected With Uncollectible'!DG82-'Module C Initial'!DG82)</f>
        <v>1.2100000000000009</v>
      </c>
      <c r="P82" s="31">
        <f ca="1">IFERROR(IF(AND($A82=VLOOKUP($A82&amp;"."&amp;$C82,UncollectibleLookup,2,FALSE),$C82=VLOOKUP($A82&amp;"."&amp;$C82,UncollectibleLookup,4,FALSE)),0,'Corrected With Uncollectible'!DH82-'Module C Initial'!DH82),'Corrected With Uncollectible'!DH82-'Module C Initial'!DH82)</f>
        <v>2.8100000000000023</v>
      </c>
      <c r="Q82" s="32">
        <f ca="1">IFERROR(IF(AND($A82=VLOOKUP($A82&amp;"."&amp;$C82,UncollectibleLookup,2,FALSE),$C82=VLOOKUP($A82&amp;"."&amp;$C82,UncollectibleLookup,4,FALSE)),0,'Corrected With Uncollectible'!DI82-'Module C Initial'!DI82),'Corrected With Uncollectible'!DI82-'Module C Initial'!DI82)</f>
        <v>1.009999999999998</v>
      </c>
      <c r="R82" s="32">
        <f ca="1">IFERROR(IF(AND($A82=VLOOKUP($A82&amp;"."&amp;$C82,UncollectibleLookup,2,FALSE),$C82=VLOOKUP($A82&amp;"."&amp;$C82,UncollectibleLookup,4,FALSE)),0,'Corrected With Uncollectible'!DJ82-'Module C Initial'!DJ82),'Corrected With Uncollectible'!DJ82-'Module C Initial'!DJ82)</f>
        <v>9.8700000000000045</v>
      </c>
      <c r="S82" s="32">
        <f ca="1">IFERROR(IF(AND($A82=VLOOKUP($A82&amp;"."&amp;$C82,UncollectibleLookup,2,FALSE),$C82=VLOOKUP($A82&amp;"."&amp;$C82,UncollectibleLookup,4,FALSE)),0,'Corrected With Uncollectible'!DK82-'Module C Initial'!DK82),'Corrected With Uncollectible'!DK82-'Module C Initial'!DK82)</f>
        <v>5.289999999999992</v>
      </c>
      <c r="T82" s="32">
        <f ca="1">IFERROR(IF(AND($A82=VLOOKUP($A82&amp;"."&amp;$C82,UncollectibleLookup,2,FALSE),$C82=VLOOKUP($A82&amp;"."&amp;$C82,UncollectibleLookup,4,FALSE)),0,'Corrected With Uncollectible'!DL82-'Module C Initial'!DL82),'Corrected With Uncollectible'!DL82-'Module C Initial'!DL82)</f>
        <v>0.75</v>
      </c>
      <c r="U82" s="32">
        <f ca="1">IFERROR(IF(AND($A82=VLOOKUP($A82&amp;"."&amp;$C82,UncollectibleLookup,2,FALSE),$C82=VLOOKUP($A82&amp;"."&amp;$C82,UncollectibleLookup,4,FALSE)),0,'Corrected With Uncollectible'!DM82-'Module C Initial'!DM82),'Corrected With Uncollectible'!DM82-'Module C Initial'!DM82)</f>
        <v>0.38000000000000078</v>
      </c>
      <c r="V82" s="32">
        <f ca="1">IFERROR(IF(AND($A82=VLOOKUP($A82&amp;"."&amp;$C82,UncollectibleLookup,2,FALSE),$C82=VLOOKUP($A82&amp;"."&amp;$C82,UncollectibleLookup,4,FALSE)),0,'Corrected With Uncollectible'!DN82-'Module C Initial'!DN82),'Corrected With Uncollectible'!DN82-'Module C Initial'!DN82)</f>
        <v>0.17999999999999972</v>
      </c>
      <c r="W82" s="32">
        <f ca="1">IFERROR(IF(AND($A82=VLOOKUP($A82&amp;"."&amp;$C82,UncollectibleLookup,2,FALSE),$C82=VLOOKUP($A82&amp;"."&amp;$C82,UncollectibleLookup,4,FALSE)),0,'Corrected With Uncollectible'!DO82-'Module C Initial'!DO82),'Corrected With Uncollectible'!DO82-'Module C Initial'!DO82)</f>
        <v>0.33999999999999986</v>
      </c>
      <c r="X82" s="32">
        <f ca="1">IFERROR(IF(AND($A82=VLOOKUP($A82&amp;"."&amp;$C82,UncollectibleLookup,2,FALSE),$C82=VLOOKUP($A82&amp;"."&amp;$C82,UncollectibleLookup,4,FALSE)),0,'Corrected With Uncollectible'!DP82-'Module C Initial'!DP82),'Corrected With Uncollectible'!DP82-'Module C Initial'!DP82)</f>
        <v>0.20000000000000018</v>
      </c>
      <c r="Y82" s="32">
        <f ca="1">IFERROR(IF(AND($A82=VLOOKUP($A82&amp;"."&amp;$C82,UncollectibleLookup,2,FALSE),$C82=VLOOKUP($A82&amp;"."&amp;$C82,UncollectibleLookup,4,FALSE)),0,'Corrected With Uncollectible'!DQ82-'Module C Initial'!DQ82),'Corrected With Uncollectible'!DQ82-'Module C Initial'!DQ82)</f>
        <v>0.23000000000000043</v>
      </c>
      <c r="Z82" s="32">
        <f ca="1">IFERROR(IF(AND($A82=VLOOKUP($A82&amp;"."&amp;$C82,UncollectibleLookup,2,FALSE),$C82=VLOOKUP($A82&amp;"."&amp;$C82,UncollectibleLookup,4,FALSE)),0,'Corrected With Uncollectible'!DR82-'Module C Initial'!DR82),'Corrected With Uncollectible'!DR82-'Module C Initial'!DR82)</f>
        <v>1.269999999999996</v>
      </c>
      <c r="AA82" s="32">
        <f ca="1">IFERROR(IF(AND($A82=VLOOKUP($A82&amp;"."&amp;$C82,UncollectibleLookup,2,FALSE),$C82=VLOOKUP($A82&amp;"."&amp;$C82,UncollectibleLookup,4,FALSE)),0,'Corrected With Uncollectible'!DS82-'Module C Initial'!DS82),'Corrected With Uncollectible'!DS82-'Module C Initial'!DS82)</f>
        <v>6.0000000000000053E-2</v>
      </c>
      <c r="AB82" s="32">
        <f ca="1">IFERROR(IF(AND($A82=VLOOKUP($A82&amp;"."&amp;$C82,UncollectibleLookup,2,FALSE),$C82=VLOOKUP($A82&amp;"."&amp;$C82,UncollectibleLookup,4,FALSE)),0,'Corrected With Uncollectible'!DT82-'Module C Initial'!DT82),'Corrected With Uncollectible'!DT82-'Module C Initial'!DT82)</f>
        <v>0.13999999999999968</v>
      </c>
      <c r="AC82" s="31">
        <f ca="1">IFERROR(IF(AND($A82=VLOOKUP($A82&amp;"."&amp;$C82,UncollectibleLookup,2,FALSE),$C82=VLOOKUP($A82&amp;"."&amp;$C82,UncollectibleLookup,4,FALSE)),0,'Corrected With Uncollectible'!DU82-'Module C Initial'!DU82),'Corrected With Uncollectible'!DU82-'Module C Initial'!DU82)</f>
        <v>8.6899999999999977</v>
      </c>
      <c r="AD82" s="31">
        <f ca="1">IFERROR(IF(AND($A82=VLOOKUP($A82&amp;"."&amp;$C82,UncollectibleLookup,2,FALSE),$C82=VLOOKUP($A82&amp;"."&amp;$C82,UncollectibleLookup,4,FALSE)),0,'Corrected With Uncollectible'!DV82-'Module C Initial'!DV82),'Corrected With Uncollectible'!DV82-'Module C Initial'!DV82)</f>
        <v>83.910000000000309</v>
      </c>
      <c r="AE82" s="31">
        <f ca="1">IFERROR(IF(AND($A82=VLOOKUP($A82&amp;"."&amp;$C82,UncollectibleLookup,2,FALSE),$C82=VLOOKUP($A82&amp;"."&amp;$C82,UncollectibleLookup,4,FALSE)),0,'Corrected With Uncollectible'!DW82-'Module C Initial'!DW82),'Corrected With Uncollectible'!DW82-'Module C Initial'!DW82)</f>
        <v>44.480000000000018</v>
      </c>
      <c r="AF82" s="31">
        <f ca="1">IFERROR(IF(AND($A82=VLOOKUP($A82&amp;"."&amp;$C82,UncollectibleLookup,2,FALSE),$C82=VLOOKUP($A82&amp;"."&amp;$C82,UncollectibleLookup,4,FALSE)),0,'Corrected With Uncollectible'!DX82-'Module C Initial'!DX82),'Corrected With Uncollectible'!DX82-'Module C Initial'!DX82)</f>
        <v>6.2400000000000091</v>
      </c>
      <c r="AG82" s="31">
        <f ca="1">IFERROR(IF(AND($A82=VLOOKUP($A82&amp;"."&amp;$C82,UncollectibleLookup,2,FALSE),$C82=VLOOKUP($A82&amp;"."&amp;$C82,UncollectibleLookup,4,FALSE)),0,'Corrected With Uncollectible'!DY82-'Module C Initial'!DY82),'Corrected With Uncollectible'!DY82-'Module C Initial'!DY82)</f>
        <v>3.0800000000000125</v>
      </c>
      <c r="AH82" s="31">
        <f ca="1">IFERROR(IF(AND($A82=VLOOKUP($A82&amp;"."&amp;$C82,UncollectibleLookup,2,FALSE),$C82=VLOOKUP($A82&amp;"."&amp;$C82,UncollectibleLookup,4,FALSE)),0,'Corrected With Uncollectible'!DZ82-'Module C Initial'!DZ82),'Corrected With Uncollectible'!DZ82-'Module C Initial'!DZ82)</f>
        <v>1.5100000000000051</v>
      </c>
      <c r="AI82" s="31">
        <f ca="1">IFERROR(IF(AND($A82=VLOOKUP($A82&amp;"."&amp;$C82,UncollectibleLookup,2,FALSE),$C82=VLOOKUP($A82&amp;"."&amp;$C82,UncollectibleLookup,4,FALSE)),0,'Corrected With Uncollectible'!EA82-'Module C Initial'!EA82),'Corrected With Uncollectible'!EA82-'Module C Initial'!EA82)</f>
        <v>2.7099999999999937</v>
      </c>
      <c r="AJ82" s="31">
        <f ca="1">IFERROR(IF(AND($A82=VLOOKUP($A82&amp;"."&amp;$C82,UncollectibleLookup,2,FALSE),$C82=VLOOKUP($A82&amp;"."&amp;$C82,UncollectibleLookup,4,FALSE)),0,'Corrected With Uncollectible'!EB82-'Module C Initial'!EB82),'Corrected With Uncollectible'!EB82-'Module C Initial'!EB82)</f>
        <v>1.6100000000000065</v>
      </c>
      <c r="AK82" s="31">
        <f ca="1">IFERROR(IF(AND($A82=VLOOKUP($A82&amp;"."&amp;$C82,UncollectibleLookup,2,FALSE),$C82=VLOOKUP($A82&amp;"."&amp;$C82,UncollectibleLookup,4,FALSE)),0,'Corrected With Uncollectible'!EC82-'Module C Initial'!EC82),'Corrected With Uncollectible'!EC82-'Module C Initial'!EC82)</f>
        <v>1.7600000000000051</v>
      </c>
      <c r="AL82" s="31">
        <f ca="1">IFERROR(IF(AND($A82=VLOOKUP($A82&amp;"."&amp;$C82,UncollectibleLookup,2,FALSE),$C82=VLOOKUP($A82&amp;"."&amp;$C82,UncollectibleLookup,4,FALSE)),0,'Corrected With Uncollectible'!ED82-'Module C Initial'!ED82),'Corrected With Uncollectible'!ED82-'Module C Initial'!ED82)</f>
        <v>9.75</v>
      </c>
      <c r="AM82" s="31">
        <f ca="1">IFERROR(IF(AND($A82=VLOOKUP($A82&amp;"."&amp;$C82,UncollectibleLookup,2,FALSE),$C82=VLOOKUP($A82&amp;"."&amp;$C82,UncollectibleLookup,4,FALSE)),0,'Corrected With Uncollectible'!EE82-'Module C Initial'!EE82),'Corrected With Uncollectible'!EE82-'Module C Initial'!EE82)</f>
        <v>0.45000000000000284</v>
      </c>
      <c r="AN82" s="31">
        <f ca="1">IFERROR(IF(AND($A82=VLOOKUP($A82&amp;"."&amp;$C82,UncollectibleLookup,2,FALSE),$C82=VLOOKUP($A82&amp;"."&amp;$C82,UncollectibleLookup,4,FALSE)),0,'Corrected With Uncollectible'!EF82-'Module C Initial'!EF82),'Corrected With Uncollectible'!EF82-'Module C Initial'!EF82)</f>
        <v>1.0499999999999972</v>
      </c>
      <c r="AO82" s="32">
        <f t="shared" ca="1" si="16"/>
        <v>29.910000000000146</v>
      </c>
      <c r="AP82" s="32">
        <f t="shared" ca="1" si="16"/>
        <v>291.1400000000009</v>
      </c>
      <c r="AQ82" s="32">
        <f t="shared" ca="1" si="16"/>
        <v>155.53999999999954</v>
      </c>
      <c r="AR82" s="32">
        <f t="shared" ca="1" si="13"/>
        <v>22.019999999999982</v>
      </c>
      <c r="AS82" s="32">
        <f t="shared" ca="1" si="13"/>
        <v>10.970000000000118</v>
      </c>
      <c r="AT82" s="32">
        <f t="shared" ca="1" si="13"/>
        <v>5.4099999999999753</v>
      </c>
      <c r="AU82" s="32">
        <f t="shared" ca="1" si="13"/>
        <v>9.8199999999999186</v>
      </c>
      <c r="AV82" s="32">
        <f t="shared" ca="1" si="13"/>
        <v>5.8899999999999908</v>
      </c>
      <c r="AW82" s="32">
        <f t="shared" ca="1" si="13"/>
        <v>6.5199999999999783</v>
      </c>
      <c r="AX82" s="32">
        <f t="shared" ca="1" si="13"/>
        <v>36.359999999999914</v>
      </c>
      <c r="AY82" s="32">
        <f t="shared" ca="1" si="13"/>
        <v>1.7200000000000037</v>
      </c>
      <c r="AZ82" s="32">
        <f t="shared" ca="1" si="13"/>
        <v>3.9999999999999991</v>
      </c>
      <c r="BA82" s="55">
        <f t="shared" ca="1" si="17"/>
        <v>0.24</v>
      </c>
      <c r="BB82" s="55">
        <f t="shared" ca="1" si="17"/>
        <v>2.31</v>
      </c>
      <c r="BC82" s="55">
        <f t="shared" ca="1" si="17"/>
        <v>1.24</v>
      </c>
      <c r="BD82" s="55">
        <f t="shared" ca="1" si="14"/>
        <v>0.18</v>
      </c>
      <c r="BE82" s="55">
        <f t="shared" ca="1" si="14"/>
        <v>0.09</v>
      </c>
      <c r="BF82" s="55">
        <f t="shared" ca="1" si="14"/>
        <v>0.04</v>
      </c>
      <c r="BG82" s="55">
        <f t="shared" ca="1" si="14"/>
        <v>0.08</v>
      </c>
      <c r="BH82" s="55">
        <f t="shared" ca="1" si="14"/>
        <v>0.05</v>
      </c>
      <c r="BI82" s="55">
        <f t="shared" ca="1" si="14"/>
        <v>0.05</v>
      </c>
      <c r="BJ82" s="55">
        <f t="shared" ca="1" si="14"/>
        <v>0.3</v>
      </c>
      <c r="BK82" s="55">
        <f t="shared" ca="1" si="14"/>
        <v>0.01</v>
      </c>
      <c r="BL82" s="55">
        <f t="shared" ca="1" si="14"/>
        <v>0.03</v>
      </c>
      <c r="BM82" s="32">
        <f t="shared" ca="1" si="18"/>
        <v>30.150000000000144</v>
      </c>
      <c r="BN82" s="32">
        <f t="shared" ca="1" si="18"/>
        <v>293.4500000000009</v>
      </c>
      <c r="BO82" s="32">
        <f t="shared" ca="1" si="18"/>
        <v>156.77999999999955</v>
      </c>
      <c r="BP82" s="32">
        <f t="shared" ca="1" si="15"/>
        <v>22.199999999999982</v>
      </c>
      <c r="BQ82" s="32">
        <f t="shared" ca="1" si="15"/>
        <v>11.060000000000118</v>
      </c>
      <c r="BR82" s="32">
        <f t="shared" ca="1" si="15"/>
        <v>5.4499999999999753</v>
      </c>
      <c r="BS82" s="32">
        <f t="shared" ca="1" si="15"/>
        <v>9.8999999999999186</v>
      </c>
      <c r="BT82" s="32">
        <f t="shared" ca="1" si="15"/>
        <v>5.9399999999999906</v>
      </c>
      <c r="BU82" s="32">
        <f t="shared" ca="1" si="15"/>
        <v>6.5699999999999781</v>
      </c>
      <c r="BV82" s="32">
        <f t="shared" ca="1" si="15"/>
        <v>36.659999999999911</v>
      </c>
      <c r="BW82" s="32">
        <f t="shared" ca="1" si="15"/>
        <v>1.7300000000000038</v>
      </c>
      <c r="BX82" s="32">
        <f t="shared" ca="1" si="15"/>
        <v>4.0299999999999994</v>
      </c>
    </row>
    <row r="83" spans="1:76">
      <c r="A83" t="s">
        <v>438</v>
      </c>
      <c r="B83" s="1" t="s">
        <v>95</v>
      </c>
      <c r="C83" t="str">
        <f t="shared" ca="1" si="19"/>
        <v>BCHEXP</v>
      </c>
      <c r="D83" t="str">
        <f t="shared" ca="1" si="20"/>
        <v>Alberta-BC Intertie - Export</v>
      </c>
      <c r="E83" s="31">
        <f ca="1">IFERROR(IF(AND($A83=VLOOKUP($A83&amp;"."&amp;$C83,UncollectibleLookup,2,FALSE),$C83=VLOOKUP($A83&amp;"."&amp;$C83,UncollectibleLookup,4,FALSE)),0,'Corrected With Uncollectible'!CW83-'Module C Initial'!CW83),'Corrected With Uncollectible'!CW83-'Module C Initial'!CW83)</f>
        <v>0</v>
      </c>
      <c r="F83" s="31">
        <f ca="1">IFERROR(IF(AND($A83=VLOOKUP($A83&amp;"."&amp;$C83,UncollectibleLookup,2,FALSE),$C83=VLOOKUP($A83&amp;"."&amp;$C83,UncollectibleLookup,4,FALSE)),0,'Corrected With Uncollectible'!CX83-'Module C Initial'!CX83),'Corrected With Uncollectible'!CX83-'Module C Initial'!CX83)</f>
        <v>0.49000000000000199</v>
      </c>
      <c r="G83" s="31">
        <f ca="1">IFERROR(IF(AND($A83=VLOOKUP($A83&amp;"."&amp;$C83,UncollectibleLookup,2,FALSE),$C83=VLOOKUP($A83&amp;"."&amp;$C83,UncollectibleLookup,4,FALSE)),0,'Corrected With Uncollectible'!CY83-'Module C Initial'!CY83),'Corrected With Uncollectible'!CY83-'Module C Initial'!CY83)</f>
        <v>0</v>
      </c>
      <c r="H83" s="31">
        <f ca="1">IFERROR(IF(AND($A83=VLOOKUP($A83&amp;"."&amp;$C83,UncollectibleLookup,2,FALSE),$C83=VLOOKUP($A83&amp;"."&amp;$C83,UncollectibleLookup,4,FALSE)),0,'Corrected With Uncollectible'!CZ83-'Module C Initial'!CZ83),'Corrected With Uncollectible'!CZ83-'Module C Initial'!CZ83)</f>
        <v>0</v>
      </c>
      <c r="I83" s="31">
        <f ca="1">IFERROR(IF(AND($A83=VLOOKUP($A83&amp;"."&amp;$C83,UncollectibleLookup,2,FALSE),$C83=VLOOKUP($A83&amp;"."&amp;$C83,UncollectibleLookup,4,FALSE)),0,'Corrected With Uncollectible'!DA83-'Module C Initial'!DA83),'Corrected With Uncollectible'!DA83-'Module C Initial'!DA83)</f>
        <v>0</v>
      </c>
      <c r="J83" s="31">
        <f ca="1">IFERROR(IF(AND($A83=VLOOKUP($A83&amp;"."&amp;$C83,UncollectibleLookup,2,FALSE),$C83=VLOOKUP($A83&amp;"."&amp;$C83,UncollectibleLookup,4,FALSE)),0,'Corrected With Uncollectible'!DB83-'Module C Initial'!DB83),'Corrected With Uncollectible'!DB83-'Module C Initial'!DB83)</f>
        <v>0</v>
      </c>
      <c r="K83" s="31">
        <f ca="1">IFERROR(IF(AND($A83=VLOOKUP($A83&amp;"."&amp;$C83,UncollectibleLookup,2,FALSE),$C83=VLOOKUP($A83&amp;"."&amp;$C83,UncollectibleLookup,4,FALSE)),0,'Corrected With Uncollectible'!DC83-'Module C Initial'!DC83),'Corrected With Uncollectible'!DC83-'Module C Initial'!DC83)</f>
        <v>0</v>
      </c>
      <c r="L83" s="31">
        <f ca="1">IFERROR(IF(AND($A83=VLOOKUP($A83&amp;"."&amp;$C83,UncollectibleLookup,2,FALSE),$C83=VLOOKUP($A83&amp;"."&amp;$C83,UncollectibleLookup,4,FALSE)),0,'Corrected With Uncollectible'!DD83-'Module C Initial'!DD83),'Corrected With Uncollectible'!DD83-'Module C Initial'!DD83)</f>
        <v>0</v>
      </c>
      <c r="M83" s="31">
        <f ca="1">IFERROR(IF(AND($A83=VLOOKUP($A83&amp;"."&amp;$C83,UncollectibleLookup,2,FALSE),$C83=VLOOKUP($A83&amp;"."&amp;$C83,UncollectibleLookup,4,FALSE)),0,'Corrected With Uncollectible'!DE83-'Module C Initial'!DE83),'Corrected With Uncollectible'!DE83-'Module C Initial'!DE83)</f>
        <v>0</v>
      </c>
      <c r="N83" s="31">
        <f ca="1">IFERROR(IF(AND($A83=VLOOKUP($A83&amp;"."&amp;$C83,UncollectibleLookup,2,FALSE),$C83=VLOOKUP($A83&amp;"."&amp;$C83,UncollectibleLookup,4,FALSE)),0,'Corrected With Uncollectible'!DF83-'Module C Initial'!DF83),'Corrected With Uncollectible'!DF83-'Module C Initial'!DF83)</f>
        <v>0</v>
      </c>
      <c r="O83" s="31">
        <f ca="1">IFERROR(IF(AND($A83=VLOOKUP($A83&amp;"."&amp;$C83,UncollectibleLookup,2,FALSE),$C83=VLOOKUP($A83&amp;"."&amp;$C83,UncollectibleLookup,4,FALSE)),0,'Corrected With Uncollectible'!DG83-'Module C Initial'!DG83),'Corrected With Uncollectible'!DG83-'Module C Initial'!DG83)</f>
        <v>0</v>
      </c>
      <c r="P83" s="31">
        <f ca="1">IFERROR(IF(AND($A83=VLOOKUP($A83&amp;"."&amp;$C83,UncollectibleLookup,2,FALSE),$C83=VLOOKUP($A83&amp;"."&amp;$C83,UncollectibleLookup,4,FALSE)),0,'Corrected With Uncollectible'!DH83-'Module C Initial'!DH83),'Corrected With Uncollectible'!DH83-'Module C Initial'!DH83)</f>
        <v>0</v>
      </c>
      <c r="Q83" s="32">
        <f ca="1">IFERROR(IF(AND($A83=VLOOKUP($A83&amp;"."&amp;$C83,UncollectibleLookup,2,FALSE),$C83=VLOOKUP($A83&amp;"."&amp;$C83,UncollectibleLookup,4,FALSE)),0,'Corrected With Uncollectible'!DI83-'Module C Initial'!DI83),'Corrected With Uncollectible'!DI83-'Module C Initial'!DI83)</f>
        <v>0</v>
      </c>
      <c r="R83" s="32">
        <f ca="1">IFERROR(IF(AND($A83=VLOOKUP($A83&amp;"."&amp;$C83,UncollectibleLookup,2,FALSE),$C83=VLOOKUP($A83&amp;"."&amp;$C83,UncollectibleLookup,4,FALSE)),0,'Corrected With Uncollectible'!DJ83-'Module C Initial'!DJ83),'Corrected With Uncollectible'!DJ83-'Module C Initial'!DJ83)</f>
        <v>2.9999999999999805E-2</v>
      </c>
      <c r="S83" s="32">
        <f ca="1">IFERROR(IF(AND($A83=VLOOKUP($A83&amp;"."&amp;$C83,UncollectibleLookup,2,FALSE),$C83=VLOOKUP($A83&amp;"."&amp;$C83,UncollectibleLookup,4,FALSE)),0,'Corrected With Uncollectible'!DK83-'Module C Initial'!DK83),'Corrected With Uncollectible'!DK83-'Module C Initial'!DK83)</f>
        <v>0</v>
      </c>
      <c r="T83" s="32">
        <f ca="1">IFERROR(IF(AND($A83=VLOOKUP($A83&amp;"."&amp;$C83,UncollectibleLookup,2,FALSE),$C83=VLOOKUP($A83&amp;"."&amp;$C83,UncollectibleLookup,4,FALSE)),0,'Corrected With Uncollectible'!DL83-'Module C Initial'!DL83),'Corrected With Uncollectible'!DL83-'Module C Initial'!DL83)</f>
        <v>0</v>
      </c>
      <c r="U83" s="32">
        <f ca="1">IFERROR(IF(AND($A83=VLOOKUP($A83&amp;"."&amp;$C83,UncollectibleLookup,2,FALSE),$C83=VLOOKUP($A83&amp;"."&amp;$C83,UncollectibleLookup,4,FALSE)),0,'Corrected With Uncollectible'!DM83-'Module C Initial'!DM83),'Corrected With Uncollectible'!DM83-'Module C Initial'!DM83)</f>
        <v>0</v>
      </c>
      <c r="V83" s="32">
        <f ca="1">IFERROR(IF(AND($A83=VLOOKUP($A83&amp;"."&amp;$C83,UncollectibleLookup,2,FALSE),$C83=VLOOKUP($A83&amp;"."&amp;$C83,UncollectibleLookup,4,FALSE)),0,'Corrected With Uncollectible'!DN83-'Module C Initial'!DN83),'Corrected With Uncollectible'!DN83-'Module C Initial'!DN83)</f>
        <v>0</v>
      </c>
      <c r="W83" s="32">
        <f ca="1">IFERROR(IF(AND($A83=VLOOKUP($A83&amp;"."&amp;$C83,UncollectibleLookup,2,FALSE),$C83=VLOOKUP($A83&amp;"."&amp;$C83,UncollectibleLookup,4,FALSE)),0,'Corrected With Uncollectible'!DO83-'Module C Initial'!DO83),'Corrected With Uncollectible'!DO83-'Module C Initial'!DO83)</f>
        <v>0</v>
      </c>
      <c r="X83" s="32">
        <f ca="1">IFERROR(IF(AND($A83=VLOOKUP($A83&amp;"."&amp;$C83,UncollectibleLookup,2,FALSE),$C83=VLOOKUP($A83&amp;"."&amp;$C83,UncollectibleLookup,4,FALSE)),0,'Corrected With Uncollectible'!DP83-'Module C Initial'!DP83),'Corrected With Uncollectible'!DP83-'Module C Initial'!DP83)</f>
        <v>0</v>
      </c>
      <c r="Y83" s="32">
        <f ca="1">IFERROR(IF(AND($A83=VLOOKUP($A83&amp;"."&amp;$C83,UncollectibleLookup,2,FALSE),$C83=VLOOKUP($A83&amp;"."&amp;$C83,UncollectibleLookup,4,FALSE)),0,'Corrected With Uncollectible'!DQ83-'Module C Initial'!DQ83),'Corrected With Uncollectible'!DQ83-'Module C Initial'!DQ83)</f>
        <v>0</v>
      </c>
      <c r="Z83" s="32">
        <f ca="1">IFERROR(IF(AND($A83=VLOOKUP($A83&amp;"."&amp;$C83,UncollectibleLookup,2,FALSE),$C83=VLOOKUP($A83&amp;"."&amp;$C83,UncollectibleLookup,4,FALSE)),0,'Corrected With Uncollectible'!DR83-'Module C Initial'!DR83),'Corrected With Uncollectible'!DR83-'Module C Initial'!DR83)</f>
        <v>0</v>
      </c>
      <c r="AA83" s="32">
        <f ca="1">IFERROR(IF(AND($A83=VLOOKUP($A83&amp;"."&amp;$C83,UncollectibleLookup,2,FALSE),$C83=VLOOKUP($A83&amp;"."&amp;$C83,UncollectibleLookup,4,FALSE)),0,'Corrected With Uncollectible'!DS83-'Module C Initial'!DS83),'Corrected With Uncollectible'!DS83-'Module C Initial'!DS83)</f>
        <v>0</v>
      </c>
      <c r="AB83" s="32">
        <f ca="1">IFERROR(IF(AND($A83=VLOOKUP($A83&amp;"."&amp;$C83,UncollectibleLookup,2,FALSE),$C83=VLOOKUP($A83&amp;"."&amp;$C83,UncollectibleLookup,4,FALSE)),0,'Corrected With Uncollectible'!DT83-'Module C Initial'!DT83),'Corrected With Uncollectible'!DT83-'Module C Initial'!DT83)</f>
        <v>0</v>
      </c>
      <c r="AC83" s="31">
        <f ca="1">IFERROR(IF(AND($A83=VLOOKUP($A83&amp;"."&amp;$C83,UncollectibleLookup,2,FALSE),$C83=VLOOKUP($A83&amp;"."&amp;$C83,UncollectibleLookup,4,FALSE)),0,'Corrected With Uncollectible'!DU83-'Module C Initial'!DU83),'Corrected With Uncollectible'!DU83-'Module C Initial'!DU83)</f>
        <v>0</v>
      </c>
      <c r="AD83" s="31">
        <f ca="1">IFERROR(IF(AND($A83=VLOOKUP($A83&amp;"."&amp;$C83,UncollectibleLookup,2,FALSE),$C83=VLOOKUP($A83&amp;"."&amp;$C83,UncollectibleLookup,4,FALSE)),0,'Corrected With Uncollectible'!DV83-'Module C Initial'!DV83),'Corrected With Uncollectible'!DV83-'Module C Initial'!DV83)</f>
        <v>0.19999999999999929</v>
      </c>
      <c r="AE83" s="31">
        <f ca="1">IFERROR(IF(AND($A83=VLOOKUP($A83&amp;"."&amp;$C83,UncollectibleLookup,2,FALSE),$C83=VLOOKUP($A83&amp;"."&amp;$C83,UncollectibleLookup,4,FALSE)),0,'Corrected With Uncollectible'!DW83-'Module C Initial'!DW83),'Corrected With Uncollectible'!DW83-'Module C Initial'!DW83)</f>
        <v>0</v>
      </c>
      <c r="AF83" s="31">
        <f ca="1">IFERROR(IF(AND($A83=VLOOKUP($A83&amp;"."&amp;$C83,UncollectibleLookup,2,FALSE),$C83=VLOOKUP($A83&amp;"."&amp;$C83,UncollectibleLookup,4,FALSE)),0,'Corrected With Uncollectible'!DX83-'Module C Initial'!DX83),'Corrected With Uncollectible'!DX83-'Module C Initial'!DX83)</f>
        <v>0</v>
      </c>
      <c r="AG83" s="31">
        <f ca="1">IFERROR(IF(AND($A83=VLOOKUP($A83&amp;"."&amp;$C83,UncollectibleLookup,2,FALSE),$C83=VLOOKUP($A83&amp;"."&amp;$C83,UncollectibleLookup,4,FALSE)),0,'Corrected With Uncollectible'!DY83-'Module C Initial'!DY83),'Corrected With Uncollectible'!DY83-'Module C Initial'!DY83)</f>
        <v>0</v>
      </c>
      <c r="AH83" s="31">
        <f ca="1">IFERROR(IF(AND($A83=VLOOKUP($A83&amp;"."&amp;$C83,UncollectibleLookup,2,FALSE),$C83=VLOOKUP($A83&amp;"."&amp;$C83,UncollectibleLookup,4,FALSE)),0,'Corrected With Uncollectible'!DZ83-'Module C Initial'!DZ83),'Corrected With Uncollectible'!DZ83-'Module C Initial'!DZ83)</f>
        <v>0</v>
      </c>
      <c r="AI83" s="31">
        <f ca="1">IFERROR(IF(AND($A83=VLOOKUP($A83&amp;"."&amp;$C83,UncollectibleLookup,2,FALSE),$C83=VLOOKUP($A83&amp;"."&amp;$C83,UncollectibleLookup,4,FALSE)),0,'Corrected With Uncollectible'!EA83-'Module C Initial'!EA83),'Corrected With Uncollectible'!EA83-'Module C Initial'!EA83)</f>
        <v>0</v>
      </c>
      <c r="AJ83" s="31">
        <f ca="1">IFERROR(IF(AND($A83=VLOOKUP($A83&amp;"."&amp;$C83,UncollectibleLookup,2,FALSE),$C83=VLOOKUP($A83&amp;"."&amp;$C83,UncollectibleLookup,4,FALSE)),0,'Corrected With Uncollectible'!EB83-'Module C Initial'!EB83),'Corrected With Uncollectible'!EB83-'Module C Initial'!EB83)</f>
        <v>0</v>
      </c>
      <c r="AK83" s="31">
        <f ca="1">IFERROR(IF(AND($A83=VLOOKUP($A83&amp;"."&amp;$C83,UncollectibleLookup,2,FALSE),$C83=VLOOKUP($A83&amp;"."&amp;$C83,UncollectibleLookup,4,FALSE)),0,'Corrected With Uncollectible'!EC83-'Module C Initial'!EC83),'Corrected With Uncollectible'!EC83-'Module C Initial'!EC83)</f>
        <v>0</v>
      </c>
      <c r="AL83" s="31">
        <f ca="1">IFERROR(IF(AND($A83=VLOOKUP($A83&amp;"."&amp;$C83,UncollectibleLookup,2,FALSE),$C83=VLOOKUP($A83&amp;"."&amp;$C83,UncollectibleLookup,4,FALSE)),0,'Corrected With Uncollectible'!ED83-'Module C Initial'!ED83),'Corrected With Uncollectible'!ED83-'Module C Initial'!ED83)</f>
        <v>0</v>
      </c>
      <c r="AM83" s="31">
        <f ca="1">IFERROR(IF(AND($A83=VLOOKUP($A83&amp;"."&amp;$C83,UncollectibleLookup,2,FALSE),$C83=VLOOKUP($A83&amp;"."&amp;$C83,UncollectibleLookup,4,FALSE)),0,'Corrected With Uncollectible'!EE83-'Module C Initial'!EE83),'Corrected With Uncollectible'!EE83-'Module C Initial'!EE83)</f>
        <v>0</v>
      </c>
      <c r="AN83" s="31">
        <f ca="1">IFERROR(IF(AND($A83=VLOOKUP($A83&amp;"."&amp;$C83,UncollectibleLookup,2,FALSE),$C83=VLOOKUP($A83&amp;"."&amp;$C83,UncollectibleLookup,4,FALSE)),0,'Corrected With Uncollectible'!EF83-'Module C Initial'!EF83),'Corrected With Uncollectible'!EF83-'Module C Initial'!EF83)</f>
        <v>0</v>
      </c>
      <c r="AO83" s="32">
        <f t="shared" ca="1" si="16"/>
        <v>0</v>
      </c>
      <c r="AP83" s="32">
        <f t="shared" ca="1" si="16"/>
        <v>0.72000000000000108</v>
      </c>
      <c r="AQ83" s="32">
        <f t="shared" ca="1" si="16"/>
        <v>0</v>
      </c>
      <c r="AR83" s="32">
        <f t="shared" ca="1" si="13"/>
        <v>0</v>
      </c>
      <c r="AS83" s="32">
        <f t="shared" ca="1" si="13"/>
        <v>0</v>
      </c>
      <c r="AT83" s="32">
        <f t="shared" ca="1" si="13"/>
        <v>0</v>
      </c>
      <c r="AU83" s="32">
        <f t="shared" ca="1" si="13"/>
        <v>0</v>
      </c>
      <c r="AV83" s="32">
        <f t="shared" ca="1" si="13"/>
        <v>0</v>
      </c>
      <c r="AW83" s="32">
        <f t="shared" ca="1" si="13"/>
        <v>0</v>
      </c>
      <c r="AX83" s="32">
        <f t="shared" ca="1" si="13"/>
        <v>0</v>
      </c>
      <c r="AY83" s="32">
        <f t="shared" ca="1" si="13"/>
        <v>0</v>
      </c>
      <c r="AZ83" s="32">
        <f t="shared" ca="1" si="13"/>
        <v>0</v>
      </c>
      <c r="BA83" s="55">
        <f t="shared" ca="1" si="17"/>
        <v>0</v>
      </c>
      <c r="BB83" s="55">
        <f t="shared" ca="1" si="17"/>
        <v>0.01</v>
      </c>
      <c r="BC83" s="55">
        <f t="shared" ca="1" si="17"/>
        <v>0</v>
      </c>
      <c r="BD83" s="55">
        <f t="shared" ca="1" si="14"/>
        <v>0</v>
      </c>
      <c r="BE83" s="55">
        <f t="shared" ca="1" si="14"/>
        <v>0</v>
      </c>
      <c r="BF83" s="55">
        <f t="shared" ca="1" si="14"/>
        <v>0</v>
      </c>
      <c r="BG83" s="55">
        <f t="shared" ca="1" si="14"/>
        <v>0</v>
      </c>
      <c r="BH83" s="55">
        <f t="shared" ca="1" si="14"/>
        <v>0</v>
      </c>
      <c r="BI83" s="55">
        <f t="shared" ca="1" si="14"/>
        <v>0</v>
      </c>
      <c r="BJ83" s="55">
        <f t="shared" ca="1" si="14"/>
        <v>0</v>
      </c>
      <c r="BK83" s="55">
        <f t="shared" ca="1" si="14"/>
        <v>0</v>
      </c>
      <c r="BL83" s="55">
        <f t="shared" ca="1" si="14"/>
        <v>0</v>
      </c>
      <c r="BM83" s="32">
        <f t="shared" ca="1" si="18"/>
        <v>0</v>
      </c>
      <c r="BN83" s="32">
        <f t="shared" ca="1" si="18"/>
        <v>0.73000000000000109</v>
      </c>
      <c r="BO83" s="32">
        <f t="shared" ca="1" si="18"/>
        <v>0</v>
      </c>
      <c r="BP83" s="32">
        <f t="shared" ca="1" si="15"/>
        <v>0</v>
      </c>
      <c r="BQ83" s="32">
        <f t="shared" ca="1" si="15"/>
        <v>0</v>
      </c>
      <c r="BR83" s="32">
        <f t="shared" ca="1" si="15"/>
        <v>0</v>
      </c>
      <c r="BS83" s="32">
        <f t="shared" ca="1" si="15"/>
        <v>0</v>
      </c>
      <c r="BT83" s="32">
        <f t="shared" ca="1" si="15"/>
        <v>0</v>
      </c>
      <c r="BU83" s="32">
        <f t="shared" ca="1" si="15"/>
        <v>0</v>
      </c>
      <c r="BV83" s="32">
        <f t="shared" ca="1" si="15"/>
        <v>0</v>
      </c>
      <c r="BW83" s="32">
        <f t="shared" ca="1" si="15"/>
        <v>0</v>
      </c>
      <c r="BX83" s="32">
        <f t="shared" ca="1" si="15"/>
        <v>0</v>
      </c>
    </row>
    <row r="84" spans="1:76">
      <c r="A84" t="s">
        <v>439</v>
      </c>
      <c r="B84" s="1" t="s">
        <v>22</v>
      </c>
      <c r="C84" t="str">
        <f t="shared" ca="1" si="19"/>
        <v>NOVAGEN15M</v>
      </c>
      <c r="D84" t="str">
        <f t="shared" ca="1" si="20"/>
        <v>Joffre Industrial System</v>
      </c>
      <c r="E84" s="31">
        <f ca="1">IFERROR(IF(AND($A84=VLOOKUP($A84&amp;"."&amp;$C84,UncollectibleLookup,2,FALSE),$C84=VLOOKUP($A84&amp;"."&amp;$C84,UncollectibleLookup,4,FALSE)),0,'Corrected With Uncollectible'!CW84-'Module C Initial'!CW84),'Corrected With Uncollectible'!CW84-'Module C Initial'!CW84)</f>
        <v>1398.4900000000052</v>
      </c>
      <c r="F84" s="31">
        <f ca="1">IFERROR(IF(AND($A84=VLOOKUP($A84&amp;"."&amp;$C84,UncollectibleLookup,2,FALSE),$C84=VLOOKUP($A84&amp;"."&amp;$C84,UncollectibleLookup,4,FALSE)),0,'Corrected With Uncollectible'!CX84-'Module C Initial'!CX84),'Corrected With Uncollectible'!CX84-'Module C Initial'!CX84)</f>
        <v>1484.9300000000076</v>
      </c>
      <c r="G84" s="31">
        <f ca="1">IFERROR(IF(AND($A84=VLOOKUP($A84&amp;"."&amp;$C84,UncollectibleLookup,2,FALSE),$C84=VLOOKUP($A84&amp;"."&amp;$C84,UncollectibleLookup,4,FALSE)),0,'Corrected With Uncollectible'!CY84-'Module C Initial'!CY84),'Corrected With Uncollectible'!CY84-'Module C Initial'!CY84)</f>
        <v>99.940000000000509</v>
      </c>
      <c r="H84" s="31">
        <f ca="1">IFERROR(IF(AND($A84=VLOOKUP($A84&amp;"."&amp;$C84,UncollectibleLookup,2,FALSE),$C84=VLOOKUP($A84&amp;"."&amp;$C84,UncollectibleLookup,4,FALSE)),0,'Corrected With Uncollectible'!CZ84-'Module C Initial'!CZ84),'Corrected With Uncollectible'!CZ84-'Module C Initial'!CZ84)</f>
        <v>455.18000000000757</v>
      </c>
      <c r="I84" s="31">
        <f ca="1">IFERROR(IF(AND($A84=VLOOKUP($A84&amp;"."&amp;$C84,UncollectibleLookup,2,FALSE),$C84=VLOOKUP($A84&amp;"."&amp;$C84,UncollectibleLookup,4,FALSE)),0,'Corrected With Uncollectible'!DA84-'Module C Initial'!DA84),'Corrected With Uncollectible'!DA84-'Module C Initial'!DA84)</f>
        <v>341.45000000000073</v>
      </c>
      <c r="J84" s="31">
        <f ca="1">IFERROR(IF(AND($A84=VLOOKUP($A84&amp;"."&amp;$C84,UncollectibleLookup,2,FALSE),$C84=VLOOKUP($A84&amp;"."&amp;$C84,UncollectibleLookup,4,FALSE)),0,'Corrected With Uncollectible'!DB84-'Module C Initial'!DB84),'Corrected With Uncollectible'!DB84-'Module C Initial'!DB84)</f>
        <v>1310.5400000000081</v>
      </c>
      <c r="K84" s="31">
        <f ca="1">IFERROR(IF(AND($A84=VLOOKUP($A84&amp;"."&amp;$C84,UncollectibleLookup,2,FALSE),$C84=VLOOKUP($A84&amp;"."&amp;$C84,UncollectibleLookup,4,FALSE)),0,'Corrected With Uncollectible'!DC84-'Module C Initial'!DC84),'Corrected With Uncollectible'!DC84-'Module C Initial'!DC84)</f>
        <v>7230.0699999999488</v>
      </c>
      <c r="L84" s="31">
        <f ca="1">IFERROR(IF(AND($A84=VLOOKUP($A84&amp;"."&amp;$C84,UncollectibleLookup,2,FALSE),$C84=VLOOKUP($A84&amp;"."&amp;$C84,UncollectibleLookup,4,FALSE)),0,'Corrected With Uncollectible'!DD84-'Module C Initial'!DD84),'Corrected With Uncollectible'!DD84-'Module C Initial'!DD84)</f>
        <v>2963.9599999999919</v>
      </c>
      <c r="M84" s="31">
        <f ca="1">IFERROR(IF(AND($A84=VLOOKUP($A84&amp;"."&amp;$C84,UncollectibleLookup,2,FALSE),$C84=VLOOKUP($A84&amp;"."&amp;$C84,UncollectibleLookup,4,FALSE)),0,'Corrected With Uncollectible'!DE84-'Module C Initial'!DE84),'Corrected With Uncollectible'!DE84-'Module C Initial'!DE84)</f>
        <v>1522.8000000000175</v>
      </c>
      <c r="N84" s="31">
        <f ca="1">IFERROR(IF(AND($A84=VLOOKUP($A84&amp;"."&amp;$C84,UncollectibleLookup,2,FALSE),$C84=VLOOKUP($A84&amp;"."&amp;$C84,UncollectibleLookup,4,FALSE)),0,'Corrected With Uncollectible'!DF84-'Module C Initial'!DF84),'Corrected With Uncollectible'!DF84-'Module C Initial'!DF84)</f>
        <v>2255.2399999999907</v>
      </c>
      <c r="O84" s="31">
        <f ca="1">IFERROR(IF(AND($A84=VLOOKUP($A84&amp;"."&amp;$C84,UncollectibleLookup,2,FALSE),$C84=VLOOKUP($A84&amp;"."&amp;$C84,UncollectibleLookup,4,FALSE)),0,'Corrected With Uncollectible'!DG84-'Module C Initial'!DG84),'Corrected With Uncollectible'!DG84-'Module C Initial'!DG84)</f>
        <v>1636.7999999999884</v>
      </c>
      <c r="P84" s="31">
        <f ca="1">IFERROR(IF(AND($A84=VLOOKUP($A84&amp;"."&amp;$C84,UncollectibleLookup,2,FALSE),$C84=VLOOKUP($A84&amp;"."&amp;$C84,UncollectibleLookup,4,FALSE)),0,'Corrected With Uncollectible'!DH84-'Module C Initial'!DH84),'Corrected With Uncollectible'!DH84-'Module C Initial'!DH84)</f>
        <v>2483.9100000000035</v>
      </c>
      <c r="Q84" s="32">
        <f ca="1">IFERROR(IF(AND($A84=VLOOKUP($A84&amp;"."&amp;$C84,UncollectibleLookup,2,FALSE),$C84=VLOOKUP($A84&amp;"."&amp;$C84,UncollectibleLookup,4,FALSE)),0,'Corrected With Uncollectible'!DI84-'Module C Initial'!DI84),'Corrected With Uncollectible'!DI84-'Module C Initial'!DI84)</f>
        <v>69.920000000000073</v>
      </c>
      <c r="R84" s="32">
        <f ca="1">IFERROR(IF(AND($A84=VLOOKUP($A84&amp;"."&amp;$C84,UncollectibleLookup,2,FALSE),$C84=VLOOKUP($A84&amp;"."&amp;$C84,UncollectibleLookup,4,FALSE)),0,'Corrected With Uncollectible'!DJ84-'Module C Initial'!DJ84),'Corrected With Uncollectible'!DJ84-'Module C Initial'!DJ84)</f>
        <v>74.239999999999782</v>
      </c>
      <c r="S84" s="32">
        <f ca="1">IFERROR(IF(AND($A84=VLOOKUP($A84&amp;"."&amp;$C84,UncollectibleLookup,2,FALSE),$C84=VLOOKUP($A84&amp;"."&amp;$C84,UncollectibleLookup,4,FALSE)),0,'Corrected With Uncollectible'!DK84-'Module C Initial'!DK84),'Corrected With Uncollectible'!DK84-'Module C Initial'!DK84)</f>
        <v>4.9900000000000091</v>
      </c>
      <c r="T84" s="32">
        <f ca="1">IFERROR(IF(AND($A84=VLOOKUP($A84&amp;"."&amp;$C84,UncollectibleLookup,2,FALSE),$C84=VLOOKUP($A84&amp;"."&amp;$C84,UncollectibleLookup,4,FALSE)),0,'Corrected With Uncollectible'!DL84-'Module C Initial'!DL84),'Corrected With Uncollectible'!DL84-'Module C Initial'!DL84)</f>
        <v>22.759999999999991</v>
      </c>
      <c r="U84" s="32">
        <f ca="1">IFERROR(IF(AND($A84=VLOOKUP($A84&amp;"."&amp;$C84,UncollectibleLookup,2,FALSE),$C84=VLOOKUP($A84&amp;"."&amp;$C84,UncollectibleLookup,4,FALSE)),0,'Corrected With Uncollectible'!DM84-'Module C Initial'!DM84),'Corrected With Uncollectible'!DM84-'Module C Initial'!DM84)</f>
        <v>17.069999999999936</v>
      </c>
      <c r="V84" s="32">
        <f ca="1">IFERROR(IF(AND($A84=VLOOKUP($A84&amp;"."&amp;$C84,UncollectibleLookup,2,FALSE),$C84=VLOOKUP($A84&amp;"."&amp;$C84,UncollectibleLookup,4,FALSE)),0,'Corrected With Uncollectible'!DN84-'Module C Initial'!DN84),'Corrected With Uncollectible'!DN84-'Module C Initial'!DN84)</f>
        <v>65.520000000000437</v>
      </c>
      <c r="W84" s="32">
        <f ca="1">IFERROR(IF(AND($A84=VLOOKUP($A84&amp;"."&amp;$C84,UncollectibleLookup,2,FALSE),$C84=VLOOKUP($A84&amp;"."&amp;$C84,UncollectibleLookup,4,FALSE)),0,'Corrected With Uncollectible'!DO84-'Module C Initial'!DO84),'Corrected With Uncollectible'!DO84-'Module C Initial'!DO84)</f>
        <v>361.5099999999984</v>
      </c>
      <c r="X84" s="32">
        <f ca="1">IFERROR(IF(AND($A84=VLOOKUP($A84&amp;"."&amp;$C84,UncollectibleLookup,2,FALSE),$C84=VLOOKUP($A84&amp;"."&amp;$C84,UncollectibleLookup,4,FALSE)),0,'Corrected With Uncollectible'!DP84-'Module C Initial'!DP84),'Corrected With Uncollectible'!DP84-'Module C Initial'!DP84)</f>
        <v>148.20000000000073</v>
      </c>
      <c r="Y84" s="32">
        <f ca="1">IFERROR(IF(AND($A84=VLOOKUP($A84&amp;"."&amp;$C84,UncollectibleLookup,2,FALSE),$C84=VLOOKUP($A84&amp;"."&amp;$C84,UncollectibleLookup,4,FALSE)),0,'Corrected With Uncollectible'!DQ84-'Module C Initial'!DQ84),'Corrected With Uncollectible'!DQ84-'Module C Initial'!DQ84)</f>
        <v>76.139999999999418</v>
      </c>
      <c r="Z84" s="32">
        <f ca="1">IFERROR(IF(AND($A84=VLOOKUP($A84&amp;"."&amp;$C84,UncollectibleLookup,2,FALSE),$C84=VLOOKUP($A84&amp;"."&amp;$C84,UncollectibleLookup,4,FALSE)),0,'Corrected With Uncollectible'!DR84-'Module C Initial'!DR84),'Corrected With Uncollectible'!DR84-'Module C Initial'!DR84)</f>
        <v>112.77000000000044</v>
      </c>
      <c r="AA84" s="32">
        <f ca="1">IFERROR(IF(AND($A84=VLOOKUP($A84&amp;"."&amp;$C84,UncollectibleLookup,2,FALSE),$C84=VLOOKUP($A84&amp;"."&amp;$C84,UncollectibleLookup,4,FALSE)),0,'Corrected With Uncollectible'!DS84-'Module C Initial'!DS84),'Corrected With Uncollectible'!DS84-'Module C Initial'!DS84)</f>
        <v>81.840000000000146</v>
      </c>
      <c r="AB84" s="32">
        <f ca="1">IFERROR(IF(AND($A84=VLOOKUP($A84&amp;"."&amp;$C84,UncollectibleLookup,2,FALSE),$C84=VLOOKUP($A84&amp;"."&amp;$C84,UncollectibleLookup,4,FALSE)),0,'Corrected With Uncollectible'!DT84-'Module C Initial'!DT84),'Corrected With Uncollectible'!DT84-'Module C Initial'!DT84)</f>
        <v>124.18999999999869</v>
      </c>
      <c r="AC84" s="31">
        <f ca="1">IFERROR(IF(AND($A84=VLOOKUP($A84&amp;"."&amp;$C84,UncollectibleLookup,2,FALSE),$C84=VLOOKUP($A84&amp;"."&amp;$C84,UncollectibleLookup,4,FALSE)),0,'Corrected With Uncollectible'!DU84-'Module C Initial'!DU84),'Corrected With Uncollectible'!DU84-'Module C Initial'!DU84)</f>
        <v>601.70999999999913</v>
      </c>
      <c r="AD84" s="31">
        <f ca="1">IFERROR(IF(AND($A84=VLOOKUP($A84&amp;"."&amp;$C84,UncollectibleLookup,2,FALSE),$C84=VLOOKUP($A84&amp;"."&amp;$C84,UncollectibleLookup,4,FALSE)),0,'Corrected With Uncollectible'!DV84-'Module C Initial'!DV84),'Corrected With Uncollectible'!DV84-'Module C Initial'!DV84)</f>
        <v>631.33999999999651</v>
      </c>
      <c r="AE84" s="31">
        <f ca="1">IFERROR(IF(AND($A84=VLOOKUP($A84&amp;"."&amp;$C84,UncollectibleLookup,2,FALSE),$C84=VLOOKUP($A84&amp;"."&amp;$C84,UncollectibleLookup,4,FALSE)),0,'Corrected With Uncollectible'!DW84-'Module C Initial'!DW84),'Corrected With Uncollectible'!DW84-'Module C Initial'!DW84)</f>
        <v>42.029999999999745</v>
      </c>
      <c r="AF84" s="31">
        <f ca="1">IFERROR(IF(AND($A84=VLOOKUP($A84&amp;"."&amp;$C84,UncollectibleLookup,2,FALSE),$C84=VLOOKUP($A84&amp;"."&amp;$C84,UncollectibleLookup,4,FALSE)),0,'Corrected With Uncollectible'!DX84-'Module C Initial'!DX84),'Corrected With Uncollectible'!DX84-'Module C Initial'!DX84)</f>
        <v>189.1200000000008</v>
      </c>
      <c r="AG84" s="31">
        <f ca="1">IFERROR(IF(AND($A84=VLOOKUP($A84&amp;"."&amp;$C84,UncollectibleLookup,2,FALSE),$C84=VLOOKUP($A84&amp;"."&amp;$C84,UncollectibleLookup,4,FALSE)),0,'Corrected With Uncollectible'!DY84-'Module C Initial'!DY84),'Corrected With Uncollectible'!DY84-'Module C Initial'!DY84)</f>
        <v>140.18000000000029</v>
      </c>
      <c r="AH84" s="31">
        <f ca="1">IFERROR(IF(AND($A84=VLOOKUP($A84&amp;"."&amp;$C84,UncollectibleLookup,2,FALSE),$C84=VLOOKUP($A84&amp;"."&amp;$C84,UncollectibleLookup,4,FALSE)),0,'Corrected With Uncollectible'!DZ84-'Module C Initial'!DZ84),'Corrected With Uncollectible'!DZ84-'Module C Initial'!DZ84)</f>
        <v>531.33999999999651</v>
      </c>
      <c r="AI84" s="31">
        <f ca="1">IFERROR(IF(AND($A84=VLOOKUP($A84&amp;"."&amp;$C84,UncollectibleLookup,2,FALSE),$C84=VLOOKUP($A84&amp;"."&amp;$C84,UncollectibleLookup,4,FALSE)),0,'Corrected With Uncollectible'!EA84-'Module C Initial'!EA84),'Corrected With Uncollectible'!EA84-'Module C Initial'!EA84)</f>
        <v>2895.6900000000023</v>
      </c>
      <c r="AJ84" s="31">
        <f ca="1">IFERROR(IF(AND($A84=VLOOKUP($A84&amp;"."&amp;$C84,UncollectibleLookup,2,FALSE),$C84=VLOOKUP($A84&amp;"."&amp;$C84,UncollectibleLookup,4,FALSE)),0,'Corrected With Uncollectible'!EB84-'Module C Initial'!EB84),'Corrected With Uncollectible'!EB84-'Module C Initial'!EB84)</f>
        <v>1171.3600000000006</v>
      </c>
      <c r="AK84" s="31">
        <f ca="1">IFERROR(IF(AND($A84=VLOOKUP($A84&amp;"."&amp;$C84,UncollectibleLookup,2,FALSE),$C84=VLOOKUP($A84&amp;"."&amp;$C84,UncollectibleLookup,4,FALSE)),0,'Corrected With Uncollectible'!EC84-'Module C Initial'!EC84),'Corrected With Uncollectible'!EC84-'Module C Initial'!EC84)</f>
        <v>593.7300000000032</v>
      </c>
      <c r="AL84" s="31">
        <f ca="1">IFERROR(IF(AND($A84=VLOOKUP($A84&amp;"."&amp;$C84,UncollectibleLookup,2,FALSE),$C84=VLOOKUP($A84&amp;"."&amp;$C84,UncollectibleLookup,4,FALSE)),0,'Corrected With Uncollectible'!ED84-'Module C Initial'!ED84),'Corrected With Uncollectible'!ED84-'Module C Initial'!ED84)</f>
        <v>867.70999999999185</v>
      </c>
      <c r="AM84" s="31">
        <f ca="1">IFERROR(IF(AND($A84=VLOOKUP($A84&amp;"."&amp;$C84,UncollectibleLookup,2,FALSE),$C84=VLOOKUP($A84&amp;"."&amp;$C84,UncollectibleLookup,4,FALSE)),0,'Corrected With Uncollectible'!EE84-'Module C Initial'!EE84),'Corrected With Uncollectible'!EE84-'Module C Initial'!EE84)</f>
        <v>621.08000000000175</v>
      </c>
      <c r="AN84" s="31">
        <f ca="1">IFERROR(IF(AND($A84=VLOOKUP($A84&amp;"."&amp;$C84,UncollectibleLookup,2,FALSE),$C84=VLOOKUP($A84&amp;"."&amp;$C84,UncollectibleLookup,4,FALSE)),0,'Corrected With Uncollectible'!EF84-'Module C Initial'!EF84),'Corrected With Uncollectible'!EF84-'Module C Initial'!EF84)</f>
        <v>929.75</v>
      </c>
      <c r="AO84" s="32">
        <f t="shared" ca="1" si="16"/>
        <v>2070.1200000000044</v>
      </c>
      <c r="AP84" s="32">
        <f t="shared" ca="1" si="16"/>
        <v>2190.5100000000039</v>
      </c>
      <c r="AQ84" s="32">
        <f t="shared" ca="1" si="16"/>
        <v>146.96000000000026</v>
      </c>
      <c r="AR84" s="32">
        <f t="shared" ca="1" si="13"/>
        <v>667.06000000000836</v>
      </c>
      <c r="AS84" s="32">
        <f t="shared" ca="1" si="13"/>
        <v>498.70000000000095</v>
      </c>
      <c r="AT84" s="32">
        <f t="shared" ca="1" si="13"/>
        <v>1907.4000000000051</v>
      </c>
      <c r="AU84" s="32">
        <f t="shared" ca="1" si="13"/>
        <v>10487.26999999995</v>
      </c>
      <c r="AV84" s="32">
        <f t="shared" ca="1" si="13"/>
        <v>4283.5199999999932</v>
      </c>
      <c r="AW84" s="32">
        <f t="shared" ca="1" si="13"/>
        <v>2192.6700000000201</v>
      </c>
      <c r="AX84" s="32">
        <f t="shared" ca="1" si="13"/>
        <v>3235.719999999983</v>
      </c>
      <c r="AY84" s="32">
        <f t="shared" ca="1" si="13"/>
        <v>2339.7199999999903</v>
      </c>
      <c r="AZ84" s="32">
        <f t="shared" ca="1" si="13"/>
        <v>3537.8500000000022</v>
      </c>
      <c r="BA84" s="55">
        <f t="shared" ca="1" si="17"/>
        <v>16.38</v>
      </c>
      <c r="BB84" s="55">
        <f t="shared" ca="1" si="17"/>
        <v>17.39</v>
      </c>
      <c r="BC84" s="55">
        <f t="shared" ca="1" si="17"/>
        <v>1.17</v>
      </c>
      <c r="BD84" s="55">
        <f t="shared" ca="1" si="14"/>
        <v>5.33</v>
      </c>
      <c r="BE84" s="55">
        <f t="shared" ca="1" si="14"/>
        <v>4</v>
      </c>
      <c r="BF84" s="55">
        <f t="shared" ca="1" si="14"/>
        <v>15.35</v>
      </c>
      <c r="BG84" s="55">
        <f t="shared" ca="1" si="14"/>
        <v>84.68</v>
      </c>
      <c r="BH84" s="55">
        <f t="shared" ca="1" si="14"/>
        <v>34.71</v>
      </c>
      <c r="BI84" s="55">
        <f t="shared" ca="1" si="14"/>
        <v>17.84</v>
      </c>
      <c r="BJ84" s="55">
        <f t="shared" ca="1" si="14"/>
        <v>26.41</v>
      </c>
      <c r="BK84" s="55">
        <f t="shared" ca="1" si="14"/>
        <v>19.170000000000002</v>
      </c>
      <c r="BL84" s="55">
        <f t="shared" ca="1" si="14"/>
        <v>29.09</v>
      </c>
      <c r="BM84" s="32">
        <f t="shared" ca="1" si="18"/>
        <v>2086.5000000000045</v>
      </c>
      <c r="BN84" s="32">
        <f t="shared" ca="1" si="18"/>
        <v>2207.9000000000037</v>
      </c>
      <c r="BO84" s="32">
        <f t="shared" ca="1" si="18"/>
        <v>148.13000000000025</v>
      </c>
      <c r="BP84" s="32">
        <f t="shared" ca="1" si="15"/>
        <v>672.3900000000084</v>
      </c>
      <c r="BQ84" s="32">
        <f t="shared" ca="1" si="15"/>
        <v>502.70000000000095</v>
      </c>
      <c r="BR84" s="32">
        <f t="shared" ca="1" si="15"/>
        <v>1922.750000000005</v>
      </c>
      <c r="BS84" s="32">
        <f t="shared" ca="1" si="15"/>
        <v>10571.94999999995</v>
      </c>
      <c r="BT84" s="32">
        <f t="shared" ca="1" si="15"/>
        <v>4318.2299999999932</v>
      </c>
      <c r="BU84" s="32">
        <f t="shared" ca="1" si="15"/>
        <v>2210.5100000000202</v>
      </c>
      <c r="BV84" s="32">
        <f t="shared" ca="1" si="15"/>
        <v>3262.1299999999828</v>
      </c>
      <c r="BW84" s="32">
        <f t="shared" ca="1" si="15"/>
        <v>2358.8899999999903</v>
      </c>
      <c r="BX84" s="32">
        <f t="shared" ca="1" si="15"/>
        <v>3566.9400000000023</v>
      </c>
    </row>
    <row r="85" spans="1:76">
      <c r="A85" t="s">
        <v>440</v>
      </c>
      <c r="B85" s="1" t="s">
        <v>101</v>
      </c>
      <c r="C85" t="str">
        <f t="shared" ca="1" si="19"/>
        <v>NPC1</v>
      </c>
      <c r="D85" t="str">
        <f t="shared" ca="1" si="20"/>
        <v>Northstone Power</v>
      </c>
      <c r="E85" s="31">
        <f ca="1">IFERROR(IF(AND($A85=VLOOKUP($A85&amp;"."&amp;$C85,UncollectibleLookup,2,FALSE),$C85=VLOOKUP($A85&amp;"."&amp;$C85,UncollectibleLookup,4,FALSE)),0,'Corrected With Uncollectible'!CW85-'Module C Initial'!CW85),'Corrected With Uncollectible'!CW85-'Module C Initial'!CW85)</f>
        <v>36.3700000000008</v>
      </c>
      <c r="F85" s="31">
        <f ca="1">IFERROR(IF(AND($A85=VLOOKUP($A85&amp;"."&amp;$C85,UncollectibleLookup,2,FALSE),$C85=VLOOKUP($A85&amp;"."&amp;$C85,UncollectibleLookup,4,FALSE)),0,'Corrected With Uncollectible'!CX85-'Module C Initial'!CX85),'Corrected With Uncollectible'!CX85-'Module C Initial'!CX85)</f>
        <v>21.789999999999964</v>
      </c>
      <c r="G85" s="31">
        <f ca="1">IFERROR(IF(AND($A85=VLOOKUP($A85&amp;"."&amp;$C85,UncollectibleLookup,2,FALSE),$C85=VLOOKUP($A85&amp;"."&amp;$C85,UncollectibleLookup,4,FALSE)),0,'Corrected With Uncollectible'!CY85-'Module C Initial'!CY85),'Corrected With Uncollectible'!CY85-'Module C Initial'!CY85)</f>
        <v>28.490000000000236</v>
      </c>
      <c r="H85" s="31">
        <f ca="1">IFERROR(IF(AND($A85=VLOOKUP($A85&amp;"."&amp;$C85,UncollectibleLookup,2,FALSE),$C85=VLOOKUP($A85&amp;"."&amp;$C85,UncollectibleLookup,4,FALSE)),0,'Corrected With Uncollectible'!CZ85-'Module C Initial'!CZ85),'Corrected With Uncollectible'!CZ85-'Module C Initial'!CZ85)</f>
        <v>25.920000000000073</v>
      </c>
      <c r="I85" s="31">
        <f ca="1">IFERROR(IF(AND($A85=VLOOKUP($A85&amp;"."&amp;$C85,UncollectibleLookup,2,FALSE),$C85=VLOOKUP($A85&amp;"."&amp;$C85,UncollectibleLookup,4,FALSE)),0,'Corrected With Uncollectible'!DA85-'Module C Initial'!DA85),'Corrected With Uncollectible'!DA85-'Module C Initial'!DA85)</f>
        <v>21.650000000000091</v>
      </c>
      <c r="J85" s="31">
        <f ca="1">IFERROR(IF(AND($A85=VLOOKUP($A85&amp;"."&amp;$C85,UncollectibleLookup,2,FALSE),$C85=VLOOKUP($A85&amp;"."&amp;$C85,UncollectibleLookup,4,FALSE)),0,'Corrected With Uncollectible'!DB85-'Module C Initial'!DB85),'Corrected With Uncollectible'!DB85-'Module C Initial'!DB85)</f>
        <v>17.799999999999727</v>
      </c>
      <c r="K85" s="31">
        <f ca="1">IFERROR(IF(AND($A85=VLOOKUP($A85&amp;"."&amp;$C85,UncollectibleLookup,2,FALSE),$C85=VLOOKUP($A85&amp;"."&amp;$C85,UncollectibleLookup,4,FALSE)),0,'Corrected With Uncollectible'!DC85-'Module C Initial'!DC85),'Corrected With Uncollectible'!DC85-'Module C Initial'!DC85)</f>
        <v>260.05000000000291</v>
      </c>
      <c r="L85" s="31">
        <f ca="1">IFERROR(IF(AND($A85=VLOOKUP($A85&amp;"."&amp;$C85,UncollectibleLookup,2,FALSE),$C85=VLOOKUP($A85&amp;"."&amp;$C85,UncollectibleLookup,4,FALSE)),0,'Corrected With Uncollectible'!DD85-'Module C Initial'!DD85),'Corrected With Uncollectible'!DD85-'Module C Initial'!DD85)</f>
        <v>29.569999999999709</v>
      </c>
      <c r="M85" s="31">
        <f ca="1">IFERROR(IF(AND($A85=VLOOKUP($A85&amp;"."&amp;$C85,UncollectibleLookup,2,FALSE),$C85=VLOOKUP($A85&amp;"."&amp;$C85,UncollectibleLookup,4,FALSE)),0,'Corrected With Uncollectible'!DE85-'Module C Initial'!DE85),'Corrected With Uncollectible'!DE85-'Module C Initial'!DE85)</f>
        <v>1.5999999999999943</v>
      </c>
      <c r="N85" s="31">
        <f ca="1">IFERROR(IF(AND($A85=VLOOKUP($A85&amp;"."&amp;$C85,UncollectibleLookup,2,FALSE),$C85=VLOOKUP($A85&amp;"."&amp;$C85,UncollectibleLookup,4,FALSE)),0,'Corrected With Uncollectible'!DF85-'Module C Initial'!DF85),'Corrected With Uncollectible'!DF85-'Module C Initial'!DF85)</f>
        <v>24.050000000000182</v>
      </c>
      <c r="O85" s="31">
        <f ca="1">IFERROR(IF(AND($A85=VLOOKUP($A85&amp;"."&amp;$C85,UncollectibleLookup,2,FALSE),$C85=VLOOKUP($A85&amp;"."&amp;$C85,UncollectibleLookup,4,FALSE)),0,'Corrected With Uncollectible'!DG85-'Module C Initial'!DG85),'Corrected With Uncollectible'!DG85-'Module C Initial'!DG85)</f>
        <v>10.990000000000009</v>
      </c>
      <c r="P85" s="31">
        <f ca="1">IFERROR(IF(AND($A85=VLOOKUP($A85&amp;"."&amp;$C85,UncollectibleLookup,2,FALSE),$C85=VLOOKUP($A85&amp;"."&amp;$C85,UncollectibleLookup,4,FALSE)),0,'Corrected With Uncollectible'!DH85-'Module C Initial'!DH85),'Corrected With Uncollectible'!DH85-'Module C Initial'!DH85)</f>
        <v>33.5300000000002</v>
      </c>
      <c r="Q85" s="32">
        <f ca="1">IFERROR(IF(AND($A85=VLOOKUP($A85&amp;"."&amp;$C85,UncollectibleLookup,2,FALSE),$C85=VLOOKUP($A85&amp;"."&amp;$C85,UncollectibleLookup,4,FALSE)),0,'Corrected With Uncollectible'!DI85-'Module C Initial'!DI85),'Corrected With Uncollectible'!DI85-'Module C Initial'!DI85)</f>
        <v>1.8200000000000003</v>
      </c>
      <c r="R85" s="32">
        <f ca="1">IFERROR(IF(AND($A85=VLOOKUP($A85&amp;"."&amp;$C85,UncollectibleLookup,2,FALSE),$C85=VLOOKUP($A85&amp;"."&amp;$C85,UncollectibleLookup,4,FALSE)),0,'Corrected With Uncollectible'!DJ85-'Module C Initial'!DJ85),'Corrected With Uncollectible'!DJ85-'Module C Initial'!DJ85)</f>
        <v>1.0899999999999999</v>
      </c>
      <c r="S85" s="32">
        <f ca="1">IFERROR(IF(AND($A85=VLOOKUP($A85&amp;"."&amp;$C85,UncollectibleLookup,2,FALSE),$C85=VLOOKUP($A85&amp;"."&amp;$C85,UncollectibleLookup,4,FALSE)),0,'Corrected With Uncollectible'!DK85-'Module C Initial'!DK85),'Corrected With Uncollectible'!DK85-'Module C Initial'!DK85)</f>
        <v>1.4199999999999982</v>
      </c>
      <c r="T85" s="32">
        <f ca="1">IFERROR(IF(AND($A85=VLOOKUP($A85&amp;"."&amp;$C85,UncollectibleLookup,2,FALSE),$C85=VLOOKUP($A85&amp;"."&amp;$C85,UncollectibleLookup,4,FALSE)),0,'Corrected With Uncollectible'!DL85-'Module C Initial'!DL85),'Corrected With Uncollectible'!DL85-'Module C Initial'!DL85)</f>
        <v>1.2999999999999972</v>
      </c>
      <c r="U85" s="32">
        <f ca="1">IFERROR(IF(AND($A85=VLOOKUP($A85&amp;"."&amp;$C85,UncollectibleLookup,2,FALSE),$C85=VLOOKUP($A85&amp;"."&amp;$C85,UncollectibleLookup,4,FALSE)),0,'Corrected With Uncollectible'!DM85-'Module C Initial'!DM85),'Corrected With Uncollectible'!DM85-'Module C Initial'!DM85)</f>
        <v>1.0899999999999999</v>
      </c>
      <c r="V85" s="32">
        <f ca="1">IFERROR(IF(AND($A85=VLOOKUP($A85&amp;"."&amp;$C85,UncollectibleLookup,2,FALSE),$C85=VLOOKUP($A85&amp;"."&amp;$C85,UncollectibleLookup,4,FALSE)),0,'Corrected With Uncollectible'!DN85-'Module C Initial'!DN85),'Corrected With Uncollectible'!DN85-'Module C Initial'!DN85)</f>
        <v>0.89000000000000057</v>
      </c>
      <c r="W85" s="32">
        <f ca="1">IFERROR(IF(AND($A85=VLOOKUP($A85&amp;"."&amp;$C85,UncollectibleLookup,2,FALSE),$C85=VLOOKUP($A85&amp;"."&amp;$C85,UncollectibleLookup,4,FALSE)),0,'Corrected With Uncollectible'!DO85-'Module C Initial'!DO85),'Corrected With Uncollectible'!DO85-'Module C Initial'!DO85)</f>
        <v>13</v>
      </c>
      <c r="X85" s="32">
        <f ca="1">IFERROR(IF(AND($A85=VLOOKUP($A85&amp;"."&amp;$C85,UncollectibleLookup,2,FALSE),$C85=VLOOKUP($A85&amp;"."&amp;$C85,UncollectibleLookup,4,FALSE)),0,'Corrected With Uncollectible'!DP85-'Module C Initial'!DP85),'Corrected With Uncollectible'!DP85-'Module C Initial'!DP85)</f>
        <v>1.480000000000004</v>
      </c>
      <c r="Y85" s="32">
        <f ca="1">IFERROR(IF(AND($A85=VLOOKUP($A85&amp;"."&amp;$C85,UncollectibleLookup,2,FALSE),$C85=VLOOKUP($A85&amp;"."&amp;$C85,UncollectibleLookup,4,FALSE)),0,'Corrected With Uncollectible'!DQ85-'Module C Initial'!DQ85),'Corrected With Uncollectible'!DQ85-'Module C Initial'!DQ85)</f>
        <v>7.9999999999999627E-2</v>
      </c>
      <c r="Z85" s="32">
        <f ca="1">IFERROR(IF(AND($A85=VLOOKUP($A85&amp;"."&amp;$C85,UncollectibleLookup,2,FALSE),$C85=VLOOKUP($A85&amp;"."&amp;$C85,UncollectibleLookup,4,FALSE)),0,'Corrected With Uncollectible'!DR85-'Module C Initial'!DR85),'Corrected With Uncollectible'!DR85-'Module C Initial'!DR85)</f>
        <v>1.2100000000000009</v>
      </c>
      <c r="AA85" s="32">
        <f ca="1">IFERROR(IF(AND($A85=VLOOKUP($A85&amp;"."&amp;$C85,UncollectibleLookup,2,FALSE),$C85=VLOOKUP($A85&amp;"."&amp;$C85,UncollectibleLookup,4,FALSE)),0,'Corrected With Uncollectible'!DS85-'Module C Initial'!DS85),'Corrected With Uncollectible'!DS85-'Module C Initial'!DS85)</f>
        <v>0.54999999999999893</v>
      </c>
      <c r="AB85" s="32">
        <f ca="1">IFERROR(IF(AND($A85=VLOOKUP($A85&amp;"."&amp;$C85,UncollectibleLookup,2,FALSE),$C85=VLOOKUP($A85&amp;"."&amp;$C85,UncollectibleLookup,4,FALSE)),0,'Corrected With Uncollectible'!DT85-'Module C Initial'!DT85),'Corrected With Uncollectible'!DT85-'Module C Initial'!DT85)</f>
        <v>1.6700000000000017</v>
      </c>
      <c r="AC85" s="31">
        <f ca="1">IFERROR(IF(AND($A85=VLOOKUP($A85&amp;"."&amp;$C85,UncollectibleLookup,2,FALSE),$C85=VLOOKUP($A85&amp;"."&amp;$C85,UncollectibleLookup,4,FALSE)),0,'Corrected With Uncollectible'!DU85-'Module C Initial'!DU85),'Corrected With Uncollectible'!DU85-'Module C Initial'!DU85)</f>
        <v>15.650000000000006</v>
      </c>
      <c r="AD85" s="31">
        <f ca="1">IFERROR(IF(AND($A85=VLOOKUP($A85&amp;"."&amp;$C85,UncollectibleLookup,2,FALSE),$C85=VLOOKUP($A85&amp;"."&amp;$C85,UncollectibleLookup,4,FALSE)),0,'Corrected With Uncollectible'!DV85-'Module C Initial'!DV85),'Corrected With Uncollectible'!DV85-'Module C Initial'!DV85)</f>
        <v>9.269999999999996</v>
      </c>
      <c r="AE85" s="31">
        <f ca="1">IFERROR(IF(AND($A85=VLOOKUP($A85&amp;"."&amp;$C85,UncollectibleLookup,2,FALSE),$C85=VLOOKUP($A85&amp;"."&amp;$C85,UncollectibleLookup,4,FALSE)),0,'Corrected With Uncollectible'!DW85-'Module C Initial'!DW85),'Corrected With Uncollectible'!DW85-'Module C Initial'!DW85)</f>
        <v>11.97999999999999</v>
      </c>
      <c r="AF85" s="31">
        <f ca="1">IFERROR(IF(AND($A85=VLOOKUP($A85&amp;"."&amp;$C85,UncollectibleLookup,2,FALSE),$C85=VLOOKUP($A85&amp;"."&amp;$C85,UncollectibleLookup,4,FALSE)),0,'Corrected With Uncollectible'!DX85-'Module C Initial'!DX85),'Corrected With Uncollectible'!DX85-'Module C Initial'!DX85)</f>
        <v>10.769999999999982</v>
      </c>
      <c r="AG85" s="31">
        <f ca="1">IFERROR(IF(AND($A85=VLOOKUP($A85&amp;"."&amp;$C85,UncollectibleLookup,2,FALSE),$C85=VLOOKUP($A85&amp;"."&amp;$C85,UncollectibleLookup,4,FALSE)),0,'Corrected With Uncollectible'!DY85-'Module C Initial'!DY85),'Corrected With Uncollectible'!DY85-'Module C Initial'!DY85)</f>
        <v>8.8899999999999864</v>
      </c>
      <c r="AH85" s="31">
        <f ca="1">IFERROR(IF(AND($A85=VLOOKUP($A85&amp;"."&amp;$C85,UncollectibleLookup,2,FALSE),$C85=VLOOKUP($A85&amp;"."&amp;$C85,UncollectibleLookup,4,FALSE)),0,'Corrected With Uncollectible'!DZ85-'Module C Initial'!DZ85),'Corrected With Uncollectible'!DZ85-'Module C Initial'!DZ85)</f>
        <v>7.2199999999999989</v>
      </c>
      <c r="AI85" s="31">
        <f ca="1">IFERROR(IF(AND($A85=VLOOKUP($A85&amp;"."&amp;$C85,UncollectibleLookup,2,FALSE),$C85=VLOOKUP($A85&amp;"."&amp;$C85,UncollectibleLookup,4,FALSE)),0,'Corrected With Uncollectible'!EA85-'Module C Initial'!EA85),'Corrected With Uncollectible'!EA85-'Module C Initial'!EA85)</f>
        <v>104.15000000000009</v>
      </c>
      <c r="AJ85" s="31">
        <f ca="1">IFERROR(IF(AND($A85=VLOOKUP($A85&amp;"."&amp;$C85,UncollectibleLookup,2,FALSE),$C85=VLOOKUP($A85&amp;"."&amp;$C85,UncollectibleLookup,4,FALSE)),0,'Corrected With Uncollectible'!EB85-'Module C Initial'!EB85),'Corrected With Uncollectible'!EB85-'Module C Initial'!EB85)</f>
        <v>11.689999999999998</v>
      </c>
      <c r="AK85" s="31">
        <f ca="1">IFERROR(IF(AND($A85=VLOOKUP($A85&amp;"."&amp;$C85,UncollectibleLookup,2,FALSE),$C85=VLOOKUP($A85&amp;"."&amp;$C85,UncollectibleLookup,4,FALSE)),0,'Corrected With Uncollectible'!EC85-'Module C Initial'!EC85),'Corrected With Uncollectible'!EC85-'Module C Initial'!EC85)</f>
        <v>0.62000000000000099</v>
      </c>
      <c r="AL85" s="31">
        <f ca="1">IFERROR(IF(AND($A85=VLOOKUP($A85&amp;"."&amp;$C85,UncollectibleLookup,2,FALSE),$C85=VLOOKUP($A85&amp;"."&amp;$C85,UncollectibleLookup,4,FALSE)),0,'Corrected With Uncollectible'!ED85-'Module C Initial'!ED85),'Corrected With Uncollectible'!ED85-'Module C Initial'!ED85)</f>
        <v>9.2599999999999909</v>
      </c>
      <c r="AM85" s="31">
        <f ca="1">IFERROR(IF(AND($A85=VLOOKUP($A85&amp;"."&amp;$C85,UncollectibleLookup,2,FALSE),$C85=VLOOKUP($A85&amp;"."&amp;$C85,UncollectibleLookup,4,FALSE)),0,'Corrected With Uncollectible'!EE85-'Module C Initial'!EE85),'Corrected With Uncollectible'!EE85-'Module C Initial'!EE85)</f>
        <v>4.1700000000000017</v>
      </c>
      <c r="AN85" s="31">
        <f ca="1">IFERROR(IF(AND($A85=VLOOKUP($A85&amp;"."&amp;$C85,UncollectibleLookup,2,FALSE),$C85=VLOOKUP($A85&amp;"."&amp;$C85,UncollectibleLookup,4,FALSE)),0,'Corrected With Uncollectible'!EF85-'Module C Initial'!EF85),'Corrected With Uncollectible'!EF85-'Module C Initial'!EF85)</f>
        <v>12.560000000000002</v>
      </c>
      <c r="AO85" s="32">
        <f t="shared" ca="1" si="16"/>
        <v>53.840000000000806</v>
      </c>
      <c r="AP85" s="32">
        <f t="shared" ca="1" si="16"/>
        <v>32.149999999999963</v>
      </c>
      <c r="AQ85" s="32">
        <f t="shared" ca="1" si="16"/>
        <v>41.890000000000228</v>
      </c>
      <c r="AR85" s="32">
        <f t="shared" ca="1" si="13"/>
        <v>37.990000000000052</v>
      </c>
      <c r="AS85" s="32">
        <f t="shared" ca="1" si="13"/>
        <v>31.630000000000077</v>
      </c>
      <c r="AT85" s="32">
        <f t="shared" ca="1" si="13"/>
        <v>25.909999999999727</v>
      </c>
      <c r="AU85" s="32">
        <f t="shared" ca="1" si="13"/>
        <v>377.200000000003</v>
      </c>
      <c r="AV85" s="32">
        <f t="shared" ca="1" si="13"/>
        <v>42.739999999999711</v>
      </c>
      <c r="AW85" s="32">
        <f t="shared" ca="1" si="13"/>
        <v>2.2999999999999949</v>
      </c>
      <c r="AX85" s="32">
        <f t="shared" ca="1" si="13"/>
        <v>34.520000000000174</v>
      </c>
      <c r="AY85" s="32">
        <f t="shared" ca="1" si="13"/>
        <v>15.71000000000001</v>
      </c>
      <c r="AZ85" s="32">
        <f t="shared" ca="1" si="13"/>
        <v>47.760000000000204</v>
      </c>
      <c r="BA85" s="55">
        <f t="shared" ca="1" si="17"/>
        <v>0.43</v>
      </c>
      <c r="BB85" s="55">
        <f t="shared" ca="1" si="17"/>
        <v>0.26</v>
      </c>
      <c r="BC85" s="55">
        <f t="shared" ca="1" si="17"/>
        <v>0.33</v>
      </c>
      <c r="BD85" s="55">
        <f t="shared" ca="1" si="14"/>
        <v>0.3</v>
      </c>
      <c r="BE85" s="55">
        <f t="shared" ca="1" si="14"/>
        <v>0.25</v>
      </c>
      <c r="BF85" s="55">
        <f t="shared" ca="1" si="14"/>
        <v>0.21</v>
      </c>
      <c r="BG85" s="55">
        <f t="shared" ca="1" si="14"/>
        <v>3.05</v>
      </c>
      <c r="BH85" s="55">
        <f t="shared" ca="1" si="14"/>
        <v>0.35</v>
      </c>
      <c r="BI85" s="55">
        <f t="shared" ca="1" si="14"/>
        <v>0.02</v>
      </c>
      <c r="BJ85" s="55">
        <f t="shared" ca="1" si="14"/>
        <v>0.28000000000000003</v>
      </c>
      <c r="BK85" s="55">
        <f t="shared" ca="1" si="14"/>
        <v>0.13</v>
      </c>
      <c r="BL85" s="55">
        <f t="shared" ca="1" si="14"/>
        <v>0.39</v>
      </c>
      <c r="BM85" s="32">
        <f t="shared" ca="1" si="18"/>
        <v>54.270000000000806</v>
      </c>
      <c r="BN85" s="32">
        <f t="shared" ca="1" si="18"/>
        <v>32.409999999999961</v>
      </c>
      <c r="BO85" s="32">
        <f t="shared" ca="1" si="18"/>
        <v>42.220000000000226</v>
      </c>
      <c r="BP85" s="32">
        <f t="shared" ca="1" si="15"/>
        <v>38.290000000000049</v>
      </c>
      <c r="BQ85" s="32">
        <f t="shared" ca="1" si="15"/>
        <v>31.880000000000077</v>
      </c>
      <c r="BR85" s="32">
        <f t="shared" ca="1" si="15"/>
        <v>26.119999999999727</v>
      </c>
      <c r="BS85" s="32">
        <f t="shared" ca="1" si="15"/>
        <v>380.25000000000301</v>
      </c>
      <c r="BT85" s="32">
        <f t="shared" ca="1" si="15"/>
        <v>43.089999999999712</v>
      </c>
      <c r="BU85" s="32">
        <f t="shared" ca="1" si="15"/>
        <v>2.319999999999995</v>
      </c>
      <c r="BV85" s="32">
        <f t="shared" ca="1" si="15"/>
        <v>34.800000000000175</v>
      </c>
      <c r="BW85" s="32">
        <f t="shared" ca="1" si="15"/>
        <v>15.840000000000011</v>
      </c>
      <c r="BX85" s="32">
        <f t="shared" ca="1" si="15"/>
        <v>48.150000000000205</v>
      </c>
    </row>
    <row r="86" spans="1:76">
      <c r="A86" t="s">
        <v>441</v>
      </c>
      <c r="B86" s="1" t="s">
        <v>103</v>
      </c>
      <c r="C86" t="str">
        <f t="shared" ca="1" si="19"/>
        <v>NX01</v>
      </c>
      <c r="D86" t="str">
        <f t="shared" ca="1" si="20"/>
        <v>Nexen Balzac</v>
      </c>
      <c r="E86" s="31">
        <f ca="1">IFERROR(IF(AND($A86=VLOOKUP($A86&amp;"."&amp;$C86,UncollectibleLookup,2,FALSE),$C86=VLOOKUP($A86&amp;"."&amp;$C86,UncollectibleLookup,4,FALSE)),0,'Corrected With Uncollectible'!CW86-'Module C Initial'!CW86),'Corrected With Uncollectible'!CW86-'Module C Initial'!CW86)</f>
        <v>1100.9700000000012</v>
      </c>
      <c r="F86" s="31">
        <f ca="1">IFERROR(IF(AND($A86=VLOOKUP($A86&amp;"."&amp;$C86,UncollectibleLookup,2,FALSE),$C86=VLOOKUP($A86&amp;"."&amp;$C86,UncollectibleLookup,4,FALSE)),0,'Corrected With Uncollectible'!CX86-'Module C Initial'!CX86),'Corrected With Uncollectible'!CX86-'Module C Initial'!CX86)</f>
        <v>1241.9700000000012</v>
      </c>
      <c r="G86" s="31">
        <f ca="1">IFERROR(IF(AND($A86=VLOOKUP($A86&amp;"."&amp;$C86,UncollectibleLookup,2,FALSE),$C86=VLOOKUP($A86&amp;"."&amp;$C86,UncollectibleLookup,4,FALSE)),0,'Corrected With Uncollectible'!CY86-'Module C Initial'!CY86),'Corrected With Uncollectible'!CY86-'Module C Initial'!CY86)</f>
        <v>635.25</v>
      </c>
      <c r="H86" s="31">
        <f ca="1">IFERROR(IF(AND($A86=VLOOKUP($A86&amp;"."&amp;$C86,UncollectibleLookup,2,FALSE),$C86=VLOOKUP($A86&amp;"."&amp;$C86,UncollectibleLookup,4,FALSE)),0,'Corrected With Uncollectible'!CZ86-'Module C Initial'!CZ86),'Corrected With Uncollectible'!CZ86-'Module C Initial'!CZ86)</f>
        <v>50.069999999999709</v>
      </c>
      <c r="I86" s="31">
        <f ca="1">IFERROR(IF(AND($A86=VLOOKUP($A86&amp;"."&amp;$C86,UncollectibleLookup,2,FALSE),$C86=VLOOKUP($A86&amp;"."&amp;$C86,UncollectibleLookup,4,FALSE)),0,'Corrected With Uncollectible'!DA86-'Module C Initial'!DA86),'Corrected With Uncollectible'!DA86-'Module C Initial'!DA86)</f>
        <v>45.480000000000473</v>
      </c>
      <c r="J86" s="31">
        <f ca="1">IFERROR(IF(AND($A86=VLOOKUP($A86&amp;"."&amp;$C86,UncollectibleLookup,2,FALSE),$C86=VLOOKUP($A86&amp;"."&amp;$C86,UncollectibleLookup,4,FALSE)),0,'Corrected With Uncollectible'!DB86-'Module C Initial'!DB86),'Corrected With Uncollectible'!DB86-'Module C Initial'!DB86)</f>
        <v>323.77999999999884</v>
      </c>
      <c r="K86" s="31">
        <f ca="1">IFERROR(IF(AND($A86=VLOOKUP($A86&amp;"."&amp;$C86,UncollectibleLookup,2,FALSE),$C86=VLOOKUP($A86&amp;"."&amp;$C86,UncollectibleLookup,4,FALSE)),0,'Corrected With Uncollectible'!DC86-'Module C Initial'!DC86),'Corrected With Uncollectible'!DC86-'Module C Initial'!DC86)</f>
        <v>3681.9199999999255</v>
      </c>
      <c r="L86" s="31">
        <f ca="1">IFERROR(IF(AND($A86=VLOOKUP($A86&amp;"."&amp;$C86,UncollectibleLookup,2,FALSE),$C86=VLOOKUP($A86&amp;"."&amp;$C86,UncollectibleLookup,4,FALSE)),0,'Corrected With Uncollectible'!DD86-'Module C Initial'!DD86),'Corrected With Uncollectible'!DD86-'Module C Initial'!DD86)</f>
        <v>1224.75</v>
      </c>
      <c r="M86" s="31">
        <f ca="1">IFERROR(IF(AND($A86=VLOOKUP($A86&amp;"."&amp;$C86,UncollectibleLookup,2,FALSE),$C86=VLOOKUP($A86&amp;"."&amp;$C86,UncollectibleLookup,4,FALSE)),0,'Corrected With Uncollectible'!DE86-'Module C Initial'!DE86),'Corrected With Uncollectible'!DE86-'Module C Initial'!DE86)</f>
        <v>129.93000000000029</v>
      </c>
      <c r="N86" s="31">
        <f ca="1">IFERROR(IF(AND($A86=VLOOKUP($A86&amp;"."&amp;$C86,UncollectibleLookup,2,FALSE),$C86=VLOOKUP($A86&amp;"."&amp;$C86,UncollectibleLookup,4,FALSE)),0,'Corrected With Uncollectible'!DF86-'Module C Initial'!DF86),'Corrected With Uncollectible'!DF86-'Module C Initial'!DF86)</f>
        <v>717.69999999999709</v>
      </c>
      <c r="O86" s="31">
        <f ca="1">IFERROR(IF(AND($A86=VLOOKUP($A86&amp;"."&amp;$C86,UncollectibleLookup,2,FALSE),$C86=VLOOKUP($A86&amp;"."&amp;$C86,UncollectibleLookup,4,FALSE)),0,'Corrected With Uncollectible'!DG86-'Module C Initial'!DG86),'Corrected With Uncollectible'!DG86-'Module C Initial'!DG86)</f>
        <v>779.32999999998719</v>
      </c>
      <c r="P86" s="31">
        <f ca="1">IFERROR(IF(AND($A86=VLOOKUP($A86&amp;"."&amp;$C86,UncollectibleLookup,2,FALSE),$C86=VLOOKUP($A86&amp;"."&amp;$C86,UncollectibleLookup,4,FALSE)),0,'Corrected With Uncollectible'!DH86-'Module C Initial'!DH86),'Corrected With Uncollectible'!DH86-'Module C Initial'!DH86)</f>
        <v>893.98999999999069</v>
      </c>
      <c r="Q86" s="32">
        <f ca="1">IFERROR(IF(AND($A86=VLOOKUP($A86&amp;"."&amp;$C86,UncollectibleLookup,2,FALSE),$C86=VLOOKUP($A86&amp;"."&amp;$C86,UncollectibleLookup,4,FALSE)),0,'Corrected With Uncollectible'!DI86-'Module C Initial'!DI86),'Corrected With Uncollectible'!DI86-'Module C Initial'!DI86)</f>
        <v>55.050000000000182</v>
      </c>
      <c r="R86" s="32">
        <f ca="1">IFERROR(IF(AND($A86=VLOOKUP($A86&amp;"."&amp;$C86,UncollectibleLookup,2,FALSE),$C86=VLOOKUP($A86&amp;"."&amp;$C86,UncollectibleLookup,4,FALSE)),0,'Corrected With Uncollectible'!DJ86-'Module C Initial'!DJ86),'Corrected With Uncollectible'!DJ86-'Module C Initial'!DJ86)</f>
        <v>62.090000000000146</v>
      </c>
      <c r="S86" s="32">
        <f ca="1">IFERROR(IF(AND($A86=VLOOKUP($A86&amp;"."&amp;$C86,UncollectibleLookup,2,FALSE),$C86=VLOOKUP($A86&amp;"."&amp;$C86,UncollectibleLookup,4,FALSE)),0,'Corrected With Uncollectible'!DK86-'Module C Initial'!DK86),'Corrected With Uncollectible'!DK86-'Module C Initial'!DK86)</f>
        <v>31.760000000000218</v>
      </c>
      <c r="T86" s="32">
        <f ca="1">IFERROR(IF(AND($A86=VLOOKUP($A86&amp;"."&amp;$C86,UncollectibleLookup,2,FALSE),$C86=VLOOKUP($A86&amp;"."&amp;$C86,UncollectibleLookup,4,FALSE)),0,'Corrected With Uncollectible'!DL86-'Module C Initial'!DL86),'Corrected With Uncollectible'!DL86-'Module C Initial'!DL86)</f>
        <v>2.5</v>
      </c>
      <c r="U86" s="32">
        <f ca="1">IFERROR(IF(AND($A86=VLOOKUP($A86&amp;"."&amp;$C86,UncollectibleLookup,2,FALSE),$C86=VLOOKUP($A86&amp;"."&amp;$C86,UncollectibleLookup,4,FALSE)),0,'Corrected With Uncollectible'!DM86-'Module C Initial'!DM86),'Corrected With Uncollectible'!DM86-'Module C Initial'!DM86)</f>
        <v>2.2699999999999818</v>
      </c>
      <c r="V86" s="32">
        <f ca="1">IFERROR(IF(AND($A86=VLOOKUP($A86&amp;"."&amp;$C86,UncollectibleLookup,2,FALSE),$C86=VLOOKUP($A86&amp;"."&amp;$C86,UncollectibleLookup,4,FALSE)),0,'Corrected With Uncollectible'!DN86-'Module C Initial'!DN86),'Corrected With Uncollectible'!DN86-'Module C Initial'!DN86)</f>
        <v>16.190000000000055</v>
      </c>
      <c r="W86" s="32">
        <f ca="1">IFERROR(IF(AND($A86=VLOOKUP($A86&amp;"."&amp;$C86,UncollectibleLookup,2,FALSE),$C86=VLOOKUP($A86&amp;"."&amp;$C86,UncollectibleLookup,4,FALSE)),0,'Corrected With Uncollectible'!DO86-'Module C Initial'!DO86),'Corrected With Uncollectible'!DO86-'Module C Initial'!DO86)</f>
        <v>184.10000000000218</v>
      </c>
      <c r="X86" s="32">
        <f ca="1">IFERROR(IF(AND($A86=VLOOKUP($A86&amp;"."&amp;$C86,UncollectibleLookup,2,FALSE),$C86=VLOOKUP($A86&amp;"."&amp;$C86,UncollectibleLookup,4,FALSE)),0,'Corrected With Uncollectible'!DP86-'Module C Initial'!DP86),'Corrected With Uncollectible'!DP86-'Module C Initial'!DP86)</f>
        <v>61.239999999999782</v>
      </c>
      <c r="Y86" s="32">
        <f ca="1">IFERROR(IF(AND($A86=VLOOKUP($A86&amp;"."&amp;$C86,UncollectibleLookup,2,FALSE),$C86=VLOOKUP($A86&amp;"."&amp;$C86,UncollectibleLookup,4,FALSE)),0,'Corrected With Uncollectible'!DQ86-'Module C Initial'!DQ86),'Corrected With Uncollectible'!DQ86-'Module C Initial'!DQ86)</f>
        <v>6.4899999999998954</v>
      </c>
      <c r="Z86" s="32">
        <f ca="1">IFERROR(IF(AND($A86=VLOOKUP($A86&amp;"."&amp;$C86,UncollectibleLookup,2,FALSE),$C86=VLOOKUP($A86&amp;"."&amp;$C86,UncollectibleLookup,4,FALSE)),0,'Corrected With Uncollectible'!DR86-'Module C Initial'!DR86),'Corrected With Uncollectible'!DR86-'Module C Initial'!DR86)</f>
        <v>35.890000000000327</v>
      </c>
      <c r="AA86" s="32">
        <f ca="1">IFERROR(IF(AND($A86=VLOOKUP($A86&amp;"."&amp;$C86,UncollectibleLookup,2,FALSE),$C86=VLOOKUP($A86&amp;"."&amp;$C86,UncollectibleLookup,4,FALSE)),0,'Corrected With Uncollectible'!DS86-'Module C Initial'!DS86),'Corrected With Uncollectible'!DS86-'Module C Initial'!DS86)</f>
        <v>38.960000000000036</v>
      </c>
      <c r="AB86" s="32">
        <f ca="1">IFERROR(IF(AND($A86=VLOOKUP($A86&amp;"."&amp;$C86,UncollectibleLookup,2,FALSE),$C86=VLOOKUP($A86&amp;"."&amp;$C86,UncollectibleLookup,4,FALSE)),0,'Corrected With Uncollectible'!DT86-'Module C Initial'!DT86),'Corrected With Uncollectible'!DT86-'Module C Initial'!DT86)</f>
        <v>44.699999999999818</v>
      </c>
      <c r="AC86" s="31">
        <f ca="1">IFERROR(IF(AND($A86=VLOOKUP($A86&amp;"."&amp;$C86,UncollectibleLookup,2,FALSE),$C86=VLOOKUP($A86&amp;"."&amp;$C86,UncollectibleLookup,4,FALSE)),0,'Corrected With Uncollectible'!DU86-'Module C Initial'!DU86),'Corrected With Uncollectible'!DU86-'Module C Initial'!DU86)</f>
        <v>473.70000000000437</v>
      </c>
      <c r="AD86" s="31">
        <f ca="1">IFERROR(IF(AND($A86=VLOOKUP($A86&amp;"."&amp;$C86,UncollectibleLookup,2,FALSE),$C86=VLOOKUP($A86&amp;"."&amp;$C86,UncollectibleLookup,4,FALSE)),0,'Corrected With Uncollectible'!DV86-'Module C Initial'!DV86),'Corrected With Uncollectible'!DV86-'Module C Initial'!DV86)</f>
        <v>528.0399999999936</v>
      </c>
      <c r="AE86" s="31">
        <f ca="1">IFERROR(IF(AND($A86=VLOOKUP($A86&amp;"."&amp;$C86,UncollectibleLookup,2,FALSE),$C86=VLOOKUP($A86&amp;"."&amp;$C86,UncollectibleLookup,4,FALSE)),0,'Corrected With Uncollectible'!DW86-'Module C Initial'!DW86),'Corrected With Uncollectible'!DW86-'Module C Initial'!DW86)</f>
        <v>267.16000000000349</v>
      </c>
      <c r="AF86" s="31">
        <f ca="1">IFERROR(IF(AND($A86=VLOOKUP($A86&amp;"."&amp;$C86,UncollectibleLookup,2,FALSE),$C86=VLOOKUP($A86&amp;"."&amp;$C86,UncollectibleLookup,4,FALSE)),0,'Corrected With Uncollectible'!DX86-'Module C Initial'!DX86),'Corrected With Uncollectible'!DX86-'Module C Initial'!DX86)</f>
        <v>20.800000000000182</v>
      </c>
      <c r="AG86" s="31">
        <f ca="1">IFERROR(IF(AND($A86=VLOOKUP($A86&amp;"."&amp;$C86,UncollectibleLookup,2,FALSE),$C86=VLOOKUP($A86&amp;"."&amp;$C86,UncollectibleLookup,4,FALSE)),0,'Corrected With Uncollectible'!DY86-'Module C Initial'!DY86),'Corrected With Uncollectible'!DY86-'Module C Initial'!DY86)</f>
        <v>18.670000000000073</v>
      </c>
      <c r="AH86" s="31">
        <f ca="1">IFERROR(IF(AND($A86=VLOOKUP($A86&amp;"."&amp;$C86,UncollectibleLookup,2,FALSE),$C86=VLOOKUP($A86&amp;"."&amp;$C86,UncollectibleLookup,4,FALSE)),0,'Corrected With Uncollectible'!DZ86-'Module C Initial'!DZ86),'Corrected With Uncollectible'!DZ86-'Module C Initial'!DZ86)</f>
        <v>131.27000000000044</v>
      </c>
      <c r="AI86" s="31">
        <f ca="1">IFERROR(IF(AND($A86=VLOOKUP($A86&amp;"."&amp;$C86,UncollectibleLookup,2,FALSE),$C86=VLOOKUP($A86&amp;"."&amp;$C86,UncollectibleLookup,4,FALSE)),0,'Corrected With Uncollectible'!EA86-'Module C Initial'!EA86),'Corrected With Uncollectible'!EA86-'Module C Initial'!EA86)</f>
        <v>1474.6300000000047</v>
      </c>
      <c r="AJ86" s="31">
        <f ca="1">IFERROR(IF(AND($A86=VLOOKUP($A86&amp;"."&amp;$C86,UncollectibleLookup,2,FALSE),$C86=VLOOKUP($A86&amp;"."&amp;$C86,UncollectibleLookup,4,FALSE)),0,'Corrected With Uncollectible'!EB86-'Module C Initial'!EB86),'Corrected With Uncollectible'!EB86-'Module C Initial'!EB86)</f>
        <v>484.0199999999968</v>
      </c>
      <c r="AK86" s="31">
        <f ca="1">IFERROR(IF(AND($A86=VLOOKUP($A86&amp;"."&amp;$C86,UncollectibleLookup,2,FALSE),$C86=VLOOKUP($A86&amp;"."&amp;$C86,UncollectibleLookup,4,FALSE)),0,'Corrected With Uncollectible'!EC86-'Module C Initial'!EC86),'Corrected With Uncollectible'!EC86-'Module C Initial'!EC86)</f>
        <v>50.650000000000546</v>
      </c>
      <c r="AL86" s="31">
        <f ca="1">IFERROR(IF(AND($A86=VLOOKUP($A86&amp;"."&amp;$C86,UncollectibleLookup,2,FALSE),$C86=VLOOKUP($A86&amp;"."&amp;$C86,UncollectibleLookup,4,FALSE)),0,'Corrected With Uncollectible'!ED86-'Module C Initial'!ED86),'Corrected With Uncollectible'!ED86-'Module C Initial'!ED86)</f>
        <v>276.13999999999942</v>
      </c>
      <c r="AM86" s="31">
        <f ca="1">IFERROR(IF(AND($A86=VLOOKUP($A86&amp;"."&amp;$C86,UncollectibleLookup,2,FALSE),$C86=VLOOKUP($A86&amp;"."&amp;$C86,UncollectibleLookup,4,FALSE)),0,'Corrected With Uncollectible'!EE86-'Module C Initial'!EE86),'Corrected With Uncollectible'!EE86-'Module C Initial'!EE86)</f>
        <v>295.70999999999913</v>
      </c>
      <c r="AN86" s="31">
        <f ca="1">IFERROR(IF(AND($A86=VLOOKUP($A86&amp;"."&amp;$C86,UncollectibleLookup,2,FALSE),$C86=VLOOKUP($A86&amp;"."&amp;$C86,UncollectibleLookup,4,FALSE)),0,'Corrected With Uncollectible'!EF86-'Module C Initial'!EF86),'Corrected With Uncollectible'!EF86-'Module C Initial'!EF86)</f>
        <v>334.63000000000466</v>
      </c>
      <c r="AO86" s="32">
        <f t="shared" ca="1" si="16"/>
        <v>1629.7200000000057</v>
      </c>
      <c r="AP86" s="32">
        <f t="shared" ca="1" si="16"/>
        <v>1832.0999999999949</v>
      </c>
      <c r="AQ86" s="32">
        <f t="shared" ca="1" si="16"/>
        <v>934.17000000000371</v>
      </c>
      <c r="AR86" s="32">
        <f t="shared" ca="1" si="13"/>
        <v>73.369999999999891</v>
      </c>
      <c r="AS86" s="32">
        <f t="shared" ca="1" si="13"/>
        <v>66.420000000000528</v>
      </c>
      <c r="AT86" s="32">
        <f t="shared" ca="1" si="13"/>
        <v>471.23999999999933</v>
      </c>
      <c r="AU86" s="32">
        <f t="shared" ca="1" si="13"/>
        <v>5340.6499999999323</v>
      </c>
      <c r="AV86" s="32">
        <f t="shared" ca="1" si="13"/>
        <v>1770.0099999999966</v>
      </c>
      <c r="AW86" s="32">
        <f t="shared" ca="1" si="13"/>
        <v>187.07000000000073</v>
      </c>
      <c r="AX86" s="32">
        <f t="shared" ca="1" si="13"/>
        <v>1029.7299999999968</v>
      </c>
      <c r="AY86" s="32">
        <f t="shared" ca="1" si="13"/>
        <v>1113.9999999999864</v>
      </c>
      <c r="AZ86" s="32">
        <f t="shared" ca="1" si="13"/>
        <v>1273.3199999999952</v>
      </c>
      <c r="BA86" s="55">
        <f t="shared" ca="1" si="17"/>
        <v>12.89</v>
      </c>
      <c r="BB86" s="55">
        <f t="shared" ca="1" si="17"/>
        <v>14.55</v>
      </c>
      <c r="BC86" s="55">
        <f t="shared" ca="1" si="17"/>
        <v>7.44</v>
      </c>
      <c r="BD86" s="55">
        <f t="shared" ca="1" si="14"/>
        <v>0.59</v>
      </c>
      <c r="BE86" s="55">
        <f t="shared" ca="1" si="14"/>
        <v>0.53</v>
      </c>
      <c r="BF86" s="55">
        <f t="shared" ca="1" si="14"/>
        <v>3.79</v>
      </c>
      <c r="BG86" s="55">
        <f t="shared" ca="1" si="14"/>
        <v>43.12</v>
      </c>
      <c r="BH86" s="55">
        <f t="shared" ca="1" si="14"/>
        <v>14.34</v>
      </c>
      <c r="BI86" s="55">
        <f t="shared" ca="1" si="14"/>
        <v>1.52</v>
      </c>
      <c r="BJ86" s="55">
        <f t="shared" ca="1" si="14"/>
        <v>8.41</v>
      </c>
      <c r="BK86" s="55">
        <f t="shared" ca="1" si="14"/>
        <v>9.1300000000000008</v>
      </c>
      <c r="BL86" s="55">
        <f t="shared" ca="1" si="14"/>
        <v>10.47</v>
      </c>
      <c r="BM86" s="32">
        <f t="shared" ca="1" si="18"/>
        <v>1642.6100000000058</v>
      </c>
      <c r="BN86" s="32">
        <f t="shared" ca="1" si="18"/>
        <v>1846.6499999999949</v>
      </c>
      <c r="BO86" s="32">
        <f t="shared" ca="1" si="18"/>
        <v>941.61000000000377</v>
      </c>
      <c r="BP86" s="32">
        <f t="shared" ca="1" si="15"/>
        <v>73.959999999999894</v>
      </c>
      <c r="BQ86" s="32">
        <f t="shared" ca="1" si="15"/>
        <v>66.950000000000529</v>
      </c>
      <c r="BR86" s="32">
        <f t="shared" ca="1" si="15"/>
        <v>475.02999999999935</v>
      </c>
      <c r="BS86" s="32">
        <f t="shared" ca="1" si="15"/>
        <v>5383.7699999999322</v>
      </c>
      <c r="BT86" s="32">
        <f t="shared" ca="1" si="15"/>
        <v>1784.3499999999965</v>
      </c>
      <c r="BU86" s="32">
        <f t="shared" ca="1" si="15"/>
        <v>188.59000000000074</v>
      </c>
      <c r="BV86" s="32">
        <f t="shared" ca="1" si="15"/>
        <v>1038.1399999999969</v>
      </c>
      <c r="BW86" s="32">
        <f t="shared" ca="1" si="15"/>
        <v>1123.1299999999865</v>
      </c>
      <c r="BX86" s="32">
        <f t="shared" ca="1" si="15"/>
        <v>1283.7899999999952</v>
      </c>
    </row>
    <row r="87" spans="1:76">
      <c r="A87" t="s">
        <v>441</v>
      </c>
      <c r="B87" s="1" t="s">
        <v>104</v>
      </c>
      <c r="C87" t="str">
        <f t="shared" ca="1" si="19"/>
        <v>NX02</v>
      </c>
      <c r="D87" t="str">
        <f t="shared" ca="1" si="20"/>
        <v>Nexen Long Lake Industrial System</v>
      </c>
      <c r="E87" s="31">
        <f ca="1">IFERROR(IF(AND($A87=VLOOKUP($A87&amp;"."&amp;$C87,UncollectibleLookup,2,FALSE),$C87=VLOOKUP($A87&amp;"."&amp;$C87,UncollectibleLookup,4,FALSE)),0,'Corrected With Uncollectible'!CW87-'Module C Initial'!CW87),'Corrected With Uncollectible'!CW87-'Module C Initial'!CW87)</f>
        <v>0</v>
      </c>
      <c r="F87" s="31">
        <f ca="1">IFERROR(IF(AND($A87=VLOOKUP($A87&amp;"."&amp;$C87,UncollectibleLookup,2,FALSE),$C87=VLOOKUP($A87&amp;"."&amp;$C87,UncollectibleLookup,4,FALSE)),0,'Corrected With Uncollectible'!CX87-'Module C Initial'!CX87),'Corrected With Uncollectible'!CX87-'Module C Initial'!CX87)</f>
        <v>0</v>
      </c>
      <c r="G87" s="31">
        <f ca="1">IFERROR(IF(AND($A87=VLOOKUP($A87&amp;"."&amp;$C87,UncollectibleLookup,2,FALSE),$C87=VLOOKUP($A87&amp;"."&amp;$C87,UncollectibleLookup,4,FALSE)),0,'Corrected With Uncollectible'!CY87-'Module C Initial'!CY87),'Corrected With Uncollectible'!CY87-'Module C Initial'!CY87)</f>
        <v>0</v>
      </c>
      <c r="H87" s="31">
        <f ca="1">IFERROR(IF(AND($A87=VLOOKUP($A87&amp;"."&amp;$C87,UncollectibleLookup,2,FALSE),$C87=VLOOKUP($A87&amp;"."&amp;$C87,UncollectibleLookup,4,FALSE)),0,'Corrected With Uncollectible'!CZ87-'Module C Initial'!CZ87),'Corrected With Uncollectible'!CZ87-'Module C Initial'!CZ87)</f>
        <v>0</v>
      </c>
      <c r="I87" s="31">
        <f ca="1">IFERROR(IF(AND($A87=VLOOKUP($A87&amp;"."&amp;$C87,UncollectibleLookup,2,FALSE),$C87=VLOOKUP($A87&amp;"."&amp;$C87,UncollectibleLookup,4,FALSE)),0,'Corrected With Uncollectible'!DA87-'Module C Initial'!DA87),'Corrected With Uncollectible'!DA87-'Module C Initial'!DA87)</f>
        <v>0</v>
      </c>
      <c r="J87" s="31">
        <f ca="1">IFERROR(IF(AND($A87=VLOOKUP($A87&amp;"."&amp;$C87,UncollectibleLookup,2,FALSE),$C87=VLOOKUP($A87&amp;"."&amp;$C87,UncollectibleLookup,4,FALSE)),0,'Corrected With Uncollectible'!DB87-'Module C Initial'!DB87),'Corrected With Uncollectible'!DB87-'Module C Initial'!DB87)</f>
        <v>0</v>
      </c>
      <c r="K87" s="31">
        <f ca="1">IFERROR(IF(AND($A87=VLOOKUP($A87&amp;"."&amp;$C87,UncollectibleLookup,2,FALSE),$C87=VLOOKUP($A87&amp;"."&amp;$C87,UncollectibleLookup,4,FALSE)),0,'Corrected With Uncollectible'!DC87-'Module C Initial'!DC87),'Corrected With Uncollectible'!DC87-'Module C Initial'!DC87)</f>
        <v>0</v>
      </c>
      <c r="L87" s="31">
        <f ca="1">IFERROR(IF(AND($A87=VLOOKUP($A87&amp;"."&amp;$C87,UncollectibleLookup,2,FALSE),$C87=VLOOKUP($A87&amp;"."&amp;$C87,UncollectibleLookup,4,FALSE)),0,'Corrected With Uncollectible'!DD87-'Module C Initial'!DD87),'Corrected With Uncollectible'!DD87-'Module C Initial'!DD87)</f>
        <v>0</v>
      </c>
      <c r="M87" s="31">
        <f ca="1">IFERROR(IF(AND($A87=VLOOKUP($A87&amp;"."&amp;$C87,UncollectibleLookup,2,FALSE),$C87=VLOOKUP($A87&amp;"."&amp;$C87,UncollectibleLookup,4,FALSE)),0,'Corrected With Uncollectible'!DE87-'Module C Initial'!DE87),'Corrected With Uncollectible'!DE87-'Module C Initial'!DE87)</f>
        <v>0</v>
      </c>
      <c r="N87" s="31">
        <f ca="1">IFERROR(IF(AND($A87=VLOOKUP($A87&amp;"."&amp;$C87,UncollectibleLookup,2,FALSE),$C87=VLOOKUP($A87&amp;"."&amp;$C87,UncollectibleLookup,4,FALSE)),0,'Corrected With Uncollectible'!DF87-'Module C Initial'!DF87),'Corrected With Uncollectible'!DF87-'Module C Initial'!DF87)</f>
        <v>0</v>
      </c>
      <c r="O87" s="31">
        <f ca="1">IFERROR(IF(AND($A87=VLOOKUP($A87&amp;"."&amp;$C87,UncollectibleLookup,2,FALSE),$C87=VLOOKUP($A87&amp;"."&amp;$C87,UncollectibleLookup,4,FALSE)),0,'Corrected With Uncollectible'!DG87-'Module C Initial'!DG87),'Corrected With Uncollectible'!DG87-'Module C Initial'!DG87)</f>
        <v>0</v>
      </c>
      <c r="P87" s="31">
        <f ca="1">IFERROR(IF(AND($A87=VLOOKUP($A87&amp;"."&amp;$C87,UncollectibleLookup,2,FALSE),$C87=VLOOKUP($A87&amp;"."&amp;$C87,UncollectibleLookup,4,FALSE)),0,'Corrected With Uncollectible'!DH87-'Module C Initial'!DH87),'Corrected With Uncollectible'!DH87-'Module C Initial'!DH87)</f>
        <v>0</v>
      </c>
      <c r="Q87" s="32">
        <f ca="1">IFERROR(IF(AND($A87=VLOOKUP($A87&amp;"."&amp;$C87,UncollectibleLookup,2,FALSE),$C87=VLOOKUP($A87&amp;"."&amp;$C87,UncollectibleLookup,4,FALSE)),0,'Corrected With Uncollectible'!DI87-'Module C Initial'!DI87),'Corrected With Uncollectible'!DI87-'Module C Initial'!DI87)</f>
        <v>0</v>
      </c>
      <c r="R87" s="32">
        <f ca="1">IFERROR(IF(AND($A87=VLOOKUP($A87&amp;"."&amp;$C87,UncollectibleLookup,2,FALSE),$C87=VLOOKUP($A87&amp;"."&amp;$C87,UncollectibleLookup,4,FALSE)),0,'Corrected With Uncollectible'!DJ87-'Module C Initial'!DJ87),'Corrected With Uncollectible'!DJ87-'Module C Initial'!DJ87)</f>
        <v>0</v>
      </c>
      <c r="S87" s="32">
        <f ca="1">IFERROR(IF(AND($A87=VLOOKUP($A87&amp;"."&amp;$C87,UncollectibleLookup,2,FALSE),$C87=VLOOKUP($A87&amp;"."&amp;$C87,UncollectibleLookup,4,FALSE)),0,'Corrected With Uncollectible'!DK87-'Module C Initial'!DK87),'Corrected With Uncollectible'!DK87-'Module C Initial'!DK87)</f>
        <v>0</v>
      </c>
      <c r="T87" s="32">
        <f ca="1">IFERROR(IF(AND($A87=VLOOKUP($A87&amp;"."&amp;$C87,UncollectibleLookup,2,FALSE),$C87=VLOOKUP($A87&amp;"."&amp;$C87,UncollectibleLookup,4,FALSE)),0,'Corrected With Uncollectible'!DL87-'Module C Initial'!DL87),'Corrected With Uncollectible'!DL87-'Module C Initial'!DL87)</f>
        <v>0</v>
      </c>
      <c r="U87" s="32">
        <f ca="1">IFERROR(IF(AND($A87=VLOOKUP($A87&amp;"."&amp;$C87,UncollectibleLookup,2,FALSE),$C87=VLOOKUP($A87&amp;"."&amp;$C87,UncollectibleLookup,4,FALSE)),0,'Corrected With Uncollectible'!DM87-'Module C Initial'!DM87),'Corrected With Uncollectible'!DM87-'Module C Initial'!DM87)</f>
        <v>0</v>
      </c>
      <c r="V87" s="32">
        <f ca="1">IFERROR(IF(AND($A87=VLOOKUP($A87&amp;"."&amp;$C87,UncollectibleLookup,2,FALSE),$C87=VLOOKUP($A87&amp;"."&amp;$C87,UncollectibleLookup,4,FALSE)),0,'Corrected With Uncollectible'!DN87-'Module C Initial'!DN87),'Corrected With Uncollectible'!DN87-'Module C Initial'!DN87)</f>
        <v>0</v>
      </c>
      <c r="W87" s="32">
        <f ca="1">IFERROR(IF(AND($A87=VLOOKUP($A87&amp;"."&amp;$C87,UncollectibleLookup,2,FALSE),$C87=VLOOKUP($A87&amp;"."&amp;$C87,UncollectibleLookup,4,FALSE)),0,'Corrected With Uncollectible'!DO87-'Module C Initial'!DO87),'Corrected With Uncollectible'!DO87-'Module C Initial'!DO87)</f>
        <v>0</v>
      </c>
      <c r="X87" s="32">
        <f ca="1">IFERROR(IF(AND($A87=VLOOKUP($A87&amp;"."&amp;$C87,UncollectibleLookup,2,FALSE),$C87=VLOOKUP($A87&amp;"."&amp;$C87,UncollectibleLookup,4,FALSE)),0,'Corrected With Uncollectible'!DP87-'Module C Initial'!DP87),'Corrected With Uncollectible'!DP87-'Module C Initial'!DP87)</f>
        <v>0</v>
      </c>
      <c r="Y87" s="32">
        <f ca="1">IFERROR(IF(AND($A87=VLOOKUP($A87&amp;"."&amp;$C87,UncollectibleLookup,2,FALSE),$C87=VLOOKUP($A87&amp;"."&amp;$C87,UncollectibleLookup,4,FALSE)),0,'Corrected With Uncollectible'!DQ87-'Module C Initial'!DQ87),'Corrected With Uncollectible'!DQ87-'Module C Initial'!DQ87)</f>
        <v>0</v>
      </c>
      <c r="Z87" s="32">
        <f ca="1">IFERROR(IF(AND($A87=VLOOKUP($A87&amp;"."&amp;$C87,UncollectibleLookup,2,FALSE),$C87=VLOOKUP($A87&amp;"."&amp;$C87,UncollectibleLookup,4,FALSE)),0,'Corrected With Uncollectible'!DR87-'Module C Initial'!DR87),'Corrected With Uncollectible'!DR87-'Module C Initial'!DR87)</f>
        <v>0</v>
      </c>
      <c r="AA87" s="32">
        <f ca="1">IFERROR(IF(AND($A87=VLOOKUP($A87&amp;"."&amp;$C87,UncollectibleLookup,2,FALSE),$C87=VLOOKUP($A87&amp;"."&amp;$C87,UncollectibleLookup,4,FALSE)),0,'Corrected With Uncollectible'!DS87-'Module C Initial'!DS87),'Corrected With Uncollectible'!DS87-'Module C Initial'!DS87)</f>
        <v>0</v>
      </c>
      <c r="AB87" s="32">
        <f ca="1">IFERROR(IF(AND($A87=VLOOKUP($A87&amp;"."&amp;$C87,UncollectibleLookup,2,FALSE),$C87=VLOOKUP($A87&amp;"."&amp;$C87,UncollectibleLookup,4,FALSE)),0,'Corrected With Uncollectible'!DT87-'Module C Initial'!DT87),'Corrected With Uncollectible'!DT87-'Module C Initial'!DT87)</f>
        <v>0</v>
      </c>
      <c r="AC87" s="31">
        <f ca="1">IFERROR(IF(AND($A87=VLOOKUP($A87&amp;"."&amp;$C87,UncollectibleLookup,2,FALSE),$C87=VLOOKUP($A87&amp;"."&amp;$C87,UncollectibleLookup,4,FALSE)),0,'Corrected With Uncollectible'!DU87-'Module C Initial'!DU87),'Corrected With Uncollectible'!DU87-'Module C Initial'!DU87)</f>
        <v>0</v>
      </c>
      <c r="AD87" s="31">
        <f ca="1">IFERROR(IF(AND($A87=VLOOKUP($A87&amp;"."&amp;$C87,UncollectibleLookup,2,FALSE),$C87=VLOOKUP($A87&amp;"."&amp;$C87,UncollectibleLookup,4,FALSE)),0,'Corrected With Uncollectible'!DV87-'Module C Initial'!DV87),'Corrected With Uncollectible'!DV87-'Module C Initial'!DV87)</f>
        <v>0</v>
      </c>
      <c r="AE87" s="31">
        <f ca="1">IFERROR(IF(AND($A87=VLOOKUP($A87&amp;"."&amp;$C87,UncollectibleLookup,2,FALSE),$C87=VLOOKUP($A87&amp;"."&amp;$C87,UncollectibleLookup,4,FALSE)),0,'Corrected With Uncollectible'!DW87-'Module C Initial'!DW87),'Corrected With Uncollectible'!DW87-'Module C Initial'!DW87)</f>
        <v>0</v>
      </c>
      <c r="AF87" s="31">
        <f ca="1">IFERROR(IF(AND($A87=VLOOKUP($A87&amp;"."&amp;$C87,UncollectibleLookup,2,FALSE),$C87=VLOOKUP($A87&amp;"."&amp;$C87,UncollectibleLookup,4,FALSE)),0,'Corrected With Uncollectible'!DX87-'Module C Initial'!DX87),'Corrected With Uncollectible'!DX87-'Module C Initial'!DX87)</f>
        <v>0</v>
      </c>
      <c r="AG87" s="31">
        <f ca="1">IFERROR(IF(AND($A87=VLOOKUP($A87&amp;"."&amp;$C87,UncollectibleLookup,2,FALSE),$C87=VLOOKUP($A87&amp;"."&amp;$C87,UncollectibleLookup,4,FALSE)),0,'Corrected With Uncollectible'!DY87-'Module C Initial'!DY87),'Corrected With Uncollectible'!DY87-'Module C Initial'!DY87)</f>
        <v>0</v>
      </c>
      <c r="AH87" s="31">
        <f ca="1">IFERROR(IF(AND($A87=VLOOKUP($A87&amp;"."&amp;$C87,UncollectibleLookup,2,FALSE),$C87=VLOOKUP($A87&amp;"."&amp;$C87,UncollectibleLookup,4,FALSE)),0,'Corrected With Uncollectible'!DZ87-'Module C Initial'!DZ87),'Corrected With Uncollectible'!DZ87-'Module C Initial'!DZ87)</f>
        <v>0</v>
      </c>
      <c r="AI87" s="31">
        <f ca="1">IFERROR(IF(AND($A87=VLOOKUP($A87&amp;"."&amp;$C87,UncollectibleLookup,2,FALSE),$C87=VLOOKUP($A87&amp;"."&amp;$C87,UncollectibleLookup,4,FALSE)),0,'Corrected With Uncollectible'!EA87-'Module C Initial'!EA87),'Corrected With Uncollectible'!EA87-'Module C Initial'!EA87)</f>
        <v>0</v>
      </c>
      <c r="AJ87" s="31">
        <f ca="1">IFERROR(IF(AND($A87=VLOOKUP($A87&amp;"."&amp;$C87,UncollectibleLookup,2,FALSE),$C87=VLOOKUP($A87&amp;"."&amp;$C87,UncollectibleLookup,4,FALSE)),0,'Corrected With Uncollectible'!EB87-'Module C Initial'!EB87),'Corrected With Uncollectible'!EB87-'Module C Initial'!EB87)</f>
        <v>0</v>
      </c>
      <c r="AK87" s="31">
        <f ca="1">IFERROR(IF(AND($A87=VLOOKUP($A87&amp;"."&amp;$C87,UncollectibleLookup,2,FALSE),$C87=VLOOKUP($A87&amp;"."&amp;$C87,UncollectibleLookup,4,FALSE)),0,'Corrected With Uncollectible'!EC87-'Module C Initial'!EC87),'Corrected With Uncollectible'!EC87-'Module C Initial'!EC87)</f>
        <v>0</v>
      </c>
      <c r="AL87" s="31">
        <f ca="1">IFERROR(IF(AND($A87=VLOOKUP($A87&amp;"."&amp;$C87,UncollectibleLookup,2,FALSE),$C87=VLOOKUP($A87&amp;"."&amp;$C87,UncollectibleLookup,4,FALSE)),0,'Corrected With Uncollectible'!ED87-'Module C Initial'!ED87),'Corrected With Uncollectible'!ED87-'Module C Initial'!ED87)</f>
        <v>0</v>
      </c>
      <c r="AM87" s="31">
        <f ca="1">IFERROR(IF(AND($A87=VLOOKUP($A87&amp;"."&amp;$C87,UncollectibleLookup,2,FALSE),$C87=VLOOKUP($A87&amp;"."&amp;$C87,UncollectibleLookup,4,FALSE)),0,'Corrected With Uncollectible'!EE87-'Module C Initial'!EE87),'Corrected With Uncollectible'!EE87-'Module C Initial'!EE87)</f>
        <v>0</v>
      </c>
      <c r="AN87" s="31">
        <f ca="1">IFERROR(IF(AND($A87=VLOOKUP($A87&amp;"."&amp;$C87,UncollectibleLookup,2,FALSE),$C87=VLOOKUP($A87&amp;"."&amp;$C87,UncollectibleLookup,4,FALSE)),0,'Corrected With Uncollectible'!EF87-'Module C Initial'!EF87),'Corrected With Uncollectible'!EF87-'Module C Initial'!EF87)</f>
        <v>0</v>
      </c>
      <c r="AO87" s="32">
        <f t="shared" ca="1" si="16"/>
        <v>0</v>
      </c>
      <c r="AP87" s="32">
        <f t="shared" ca="1" si="16"/>
        <v>0</v>
      </c>
      <c r="AQ87" s="32">
        <f t="shared" ca="1" si="16"/>
        <v>0</v>
      </c>
      <c r="AR87" s="32">
        <f t="shared" ca="1" si="13"/>
        <v>0</v>
      </c>
      <c r="AS87" s="32">
        <f t="shared" ca="1" si="13"/>
        <v>0</v>
      </c>
      <c r="AT87" s="32">
        <f t="shared" ca="1" si="13"/>
        <v>0</v>
      </c>
      <c r="AU87" s="32">
        <f t="shared" ca="1" si="13"/>
        <v>0</v>
      </c>
      <c r="AV87" s="32">
        <f t="shared" ca="1" si="13"/>
        <v>0</v>
      </c>
      <c r="AW87" s="32">
        <f t="shared" ca="1" si="13"/>
        <v>0</v>
      </c>
      <c r="AX87" s="32">
        <f t="shared" ca="1" si="13"/>
        <v>0</v>
      </c>
      <c r="AY87" s="32">
        <f t="shared" ca="1" si="13"/>
        <v>0</v>
      </c>
      <c r="AZ87" s="32">
        <f t="shared" ca="1" si="13"/>
        <v>0</v>
      </c>
      <c r="BA87" s="55">
        <f t="shared" ca="1" si="17"/>
        <v>0</v>
      </c>
      <c r="BB87" s="55">
        <f t="shared" ca="1" si="17"/>
        <v>0</v>
      </c>
      <c r="BC87" s="55">
        <f t="shared" ca="1" si="17"/>
        <v>0</v>
      </c>
      <c r="BD87" s="55">
        <f t="shared" ca="1" si="14"/>
        <v>0</v>
      </c>
      <c r="BE87" s="55">
        <f t="shared" ca="1" si="14"/>
        <v>0</v>
      </c>
      <c r="BF87" s="55">
        <f t="shared" ca="1" si="14"/>
        <v>0</v>
      </c>
      <c r="BG87" s="55">
        <f t="shared" ca="1" si="14"/>
        <v>0</v>
      </c>
      <c r="BH87" s="55">
        <f t="shared" ca="1" si="14"/>
        <v>0</v>
      </c>
      <c r="BI87" s="55">
        <f t="shared" ca="1" si="14"/>
        <v>0</v>
      </c>
      <c r="BJ87" s="55">
        <f t="shared" ca="1" si="14"/>
        <v>0</v>
      </c>
      <c r="BK87" s="55">
        <f t="shared" ca="1" si="14"/>
        <v>0</v>
      </c>
      <c r="BL87" s="55">
        <f t="shared" ca="1" si="14"/>
        <v>0</v>
      </c>
      <c r="BM87" s="32">
        <f t="shared" ca="1" si="18"/>
        <v>0</v>
      </c>
      <c r="BN87" s="32">
        <f t="shared" ca="1" si="18"/>
        <v>0</v>
      </c>
      <c r="BO87" s="32">
        <f t="shared" ca="1" si="18"/>
        <v>0</v>
      </c>
      <c r="BP87" s="32">
        <f t="shared" ca="1" si="15"/>
        <v>0</v>
      </c>
      <c r="BQ87" s="32">
        <f t="shared" ca="1" si="15"/>
        <v>0</v>
      </c>
      <c r="BR87" s="32">
        <f t="shared" ca="1" si="15"/>
        <v>0</v>
      </c>
      <c r="BS87" s="32">
        <f t="shared" ca="1" si="15"/>
        <v>0</v>
      </c>
      <c r="BT87" s="32">
        <f t="shared" ca="1" si="15"/>
        <v>0</v>
      </c>
      <c r="BU87" s="32">
        <f t="shared" ca="1" si="15"/>
        <v>0</v>
      </c>
      <c r="BV87" s="32">
        <f t="shared" ca="1" si="15"/>
        <v>0</v>
      </c>
      <c r="BW87" s="32">
        <f t="shared" ca="1" si="15"/>
        <v>0</v>
      </c>
      <c r="BX87" s="32">
        <f t="shared" ca="1" si="15"/>
        <v>0</v>
      </c>
    </row>
    <row r="88" spans="1:76">
      <c r="A88" t="s">
        <v>442</v>
      </c>
      <c r="B88" s="1" t="s">
        <v>49</v>
      </c>
      <c r="C88" t="str">
        <f t="shared" ca="1" si="19"/>
        <v>OMRH</v>
      </c>
      <c r="D88" t="str">
        <f t="shared" ca="1" si="20"/>
        <v>Oldman River Hydro Facility</v>
      </c>
      <c r="E88" s="31">
        <f ca="1">IFERROR(IF(AND($A88=VLOOKUP($A88&amp;"."&amp;$C88,UncollectibleLookup,2,FALSE),$C88=VLOOKUP($A88&amp;"."&amp;$C88,UncollectibleLookup,4,FALSE)),0,'Corrected With Uncollectible'!CW88-'Module C Initial'!CW88),'Corrected With Uncollectible'!CW88-'Module C Initial'!CW88)</f>
        <v>243</v>
      </c>
      <c r="F88" s="31">
        <f ca="1">IFERROR(IF(AND($A88=VLOOKUP($A88&amp;"."&amp;$C88,UncollectibleLookup,2,FALSE),$C88=VLOOKUP($A88&amp;"."&amp;$C88,UncollectibleLookup,4,FALSE)),0,'Corrected With Uncollectible'!CX88-'Module C Initial'!CX88),'Corrected With Uncollectible'!CX88-'Module C Initial'!CX88)</f>
        <v>160.68000000000029</v>
      </c>
      <c r="G88" s="31">
        <f ca="1">IFERROR(IF(AND($A88=VLOOKUP($A88&amp;"."&amp;$C88,UncollectibleLookup,2,FALSE),$C88=VLOOKUP($A88&amp;"."&amp;$C88,UncollectibleLookup,4,FALSE)),0,'Corrected With Uncollectible'!CY88-'Module C Initial'!CY88),'Corrected With Uncollectible'!CY88-'Module C Initial'!CY88)</f>
        <v>593.01000000000204</v>
      </c>
      <c r="H88" s="31">
        <f ca="1">IFERROR(IF(AND($A88=VLOOKUP($A88&amp;"."&amp;$C88,UncollectibleLookup,2,FALSE),$C88=VLOOKUP($A88&amp;"."&amp;$C88,UncollectibleLookup,4,FALSE)),0,'Corrected With Uncollectible'!CZ88-'Module C Initial'!CZ88),'Corrected With Uncollectible'!CZ88-'Module C Initial'!CZ88)</f>
        <v>792.19000000000233</v>
      </c>
      <c r="I88" s="31">
        <f ca="1">IFERROR(IF(AND($A88=VLOOKUP($A88&amp;"."&amp;$C88,UncollectibleLookup,2,FALSE),$C88=VLOOKUP($A88&amp;"."&amp;$C88,UncollectibleLookup,4,FALSE)),0,'Corrected With Uncollectible'!DA88-'Module C Initial'!DA88),'Corrected With Uncollectible'!DA88-'Module C Initial'!DA88)</f>
        <v>1336.2799999999988</v>
      </c>
      <c r="J88" s="31">
        <f ca="1">IFERROR(IF(AND($A88=VLOOKUP($A88&amp;"."&amp;$C88,UncollectibleLookup,2,FALSE),$C88=VLOOKUP($A88&amp;"."&amp;$C88,UncollectibleLookup,4,FALSE)),0,'Corrected With Uncollectible'!DB88-'Module C Initial'!DB88),'Corrected With Uncollectible'!DB88-'Module C Initial'!DB88)</f>
        <v>1323.8999999999942</v>
      </c>
      <c r="K88" s="31">
        <f ca="1">IFERROR(IF(AND($A88=VLOOKUP($A88&amp;"."&amp;$C88,UncollectibleLookup,2,FALSE),$C88=VLOOKUP($A88&amp;"."&amp;$C88,UncollectibleLookup,4,FALSE)),0,'Corrected With Uncollectible'!DC88-'Module C Initial'!DC88),'Corrected With Uncollectible'!DC88-'Module C Initial'!DC88)</f>
        <v>4108.5200000000186</v>
      </c>
      <c r="L88" s="31">
        <f ca="1">IFERROR(IF(AND($A88=VLOOKUP($A88&amp;"."&amp;$C88,UncollectibleLookup,2,FALSE),$C88=VLOOKUP($A88&amp;"."&amp;$C88,UncollectibleLookup,4,FALSE)),0,'Corrected With Uncollectible'!DD88-'Module C Initial'!DD88),'Corrected With Uncollectible'!DD88-'Module C Initial'!DD88)</f>
        <v>1061.8499999999985</v>
      </c>
      <c r="M88" s="31">
        <f ca="1">IFERROR(IF(AND($A88=VLOOKUP($A88&amp;"."&amp;$C88,UncollectibleLookup,2,FALSE),$C88=VLOOKUP($A88&amp;"."&amp;$C88,UncollectibleLookup,4,FALSE)),0,'Corrected With Uncollectible'!DE88-'Module C Initial'!DE88),'Corrected With Uncollectible'!DE88-'Module C Initial'!DE88)</f>
        <v>590.29000000000087</v>
      </c>
      <c r="N88" s="31">
        <f ca="1">IFERROR(IF(AND($A88=VLOOKUP($A88&amp;"."&amp;$C88,UncollectibleLookup,2,FALSE),$C88=VLOOKUP($A88&amp;"."&amp;$C88,UncollectibleLookup,4,FALSE)),0,'Corrected With Uncollectible'!DF88-'Module C Initial'!DF88),'Corrected With Uncollectible'!DF88-'Module C Initial'!DF88)</f>
        <v>417.36000000000058</v>
      </c>
      <c r="O88" s="31">
        <f ca="1">IFERROR(IF(AND($A88=VLOOKUP($A88&amp;"."&amp;$C88,UncollectibleLookup,2,FALSE),$C88=VLOOKUP($A88&amp;"."&amp;$C88,UncollectibleLookup,4,FALSE)),0,'Corrected With Uncollectible'!DG88-'Module C Initial'!DG88),'Corrected With Uncollectible'!DG88-'Module C Initial'!DG88)</f>
        <v>161.68000000000029</v>
      </c>
      <c r="P88" s="31">
        <f ca="1">IFERROR(IF(AND($A88=VLOOKUP($A88&amp;"."&amp;$C88,UncollectibleLookup,2,FALSE),$C88=VLOOKUP($A88&amp;"."&amp;$C88,UncollectibleLookup,4,FALSE)),0,'Corrected With Uncollectible'!DH88-'Module C Initial'!DH88),'Corrected With Uncollectible'!DH88-'Module C Initial'!DH88)</f>
        <v>108.97000000000025</v>
      </c>
      <c r="Q88" s="32">
        <f ca="1">IFERROR(IF(AND($A88=VLOOKUP($A88&amp;"."&amp;$C88,UncollectibleLookup,2,FALSE),$C88=VLOOKUP($A88&amp;"."&amp;$C88,UncollectibleLookup,4,FALSE)),0,'Corrected With Uncollectible'!DI88-'Module C Initial'!DI88),'Corrected With Uncollectible'!DI88-'Module C Initial'!DI88)</f>
        <v>12.149999999999977</v>
      </c>
      <c r="R88" s="32">
        <f ca="1">IFERROR(IF(AND($A88=VLOOKUP($A88&amp;"."&amp;$C88,UncollectibleLookup,2,FALSE),$C88=VLOOKUP($A88&amp;"."&amp;$C88,UncollectibleLookup,4,FALSE)),0,'Corrected With Uncollectible'!DJ88-'Module C Initial'!DJ88),'Corrected With Uncollectible'!DJ88-'Module C Initial'!DJ88)</f>
        <v>8.0300000000000296</v>
      </c>
      <c r="S88" s="32">
        <f ca="1">IFERROR(IF(AND($A88=VLOOKUP($A88&amp;"."&amp;$C88,UncollectibleLookup,2,FALSE),$C88=VLOOKUP($A88&amp;"."&amp;$C88,UncollectibleLookup,4,FALSE)),0,'Corrected With Uncollectible'!DK88-'Module C Initial'!DK88),'Corrected With Uncollectible'!DK88-'Module C Initial'!DK88)</f>
        <v>29.649999999999864</v>
      </c>
      <c r="T88" s="32">
        <f ca="1">IFERROR(IF(AND($A88=VLOOKUP($A88&amp;"."&amp;$C88,UncollectibleLookup,2,FALSE),$C88=VLOOKUP($A88&amp;"."&amp;$C88,UncollectibleLookup,4,FALSE)),0,'Corrected With Uncollectible'!DL88-'Module C Initial'!DL88),'Corrected With Uncollectible'!DL88-'Module C Initial'!DL88)</f>
        <v>39.610000000000127</v>
      </c>
      <c r="U88" s="32">
        <f ca="1">IFERROR(IF(AND($A88=VLOOKUP($A88&amp;"."&amp;$C88,UncollectibleLookup,2,FALSE),$C88=VLOOKUP($A88&amp;"."&amp;$C88,UncollectibleLookup,4,FALSE)),0,'Corrected With Uncollectible'!DM88-'Module C Initial'!DM88),'Corrected With Uncollectible'!DM88-'Module C Initial'!DM88)</f>
        <v>66.809999999999945</v>
      </c>
      <c r="V88" s="32">
        <f ca="1">IFERROR(IF(AND($A88=VLOOKUP($A88&amp;"."&amp;$C88,UncollectibleLookup,2,FALSE),$C88=VLOOKUP($A88&amp;"."&amp;$C88,UncollectibleLookup,4,FALSE)),0,'Corrected With Uncollectible'!DN88-'Module C Initial'!DN88),'Corrected With Uncollectible'!DN88-'Module C Initial'!DN88)</f>
        <v>66.190000000000055</v>
      </c>
      <c r="W88" s="32">
        <f ca="1">IFERROR(IF(AND($A88=VLOOKUP($A88&amp;"."&amp;$C88,UncollectibleLookup,2,FALSE),$C88=VLOOKUP($A88&amp;"."&amp;$C88,UncollectibleLookup,4,FALSE)),0,'Corrected With Uncollectible'!DO88-'Module C Initial'!DO88),'Corrected With Uncollectible'!DO88-'Module C Initial'!DO88)</f>
        <v>205.42000000000007</v>
      </c>
      <c r="X88" s="32">
        <f ca="1">IFERROR(IF(AND($A88=VLOOKUP($A88&amp;"."&amp;$C88,UncollectibleLookup,2,FALSE),$C88=VLOOKUP($A88&amp;"."&amp;$C88,UncollectibleLookup,4,FALSE)),0,'Corrected With Uncollectible'!DP88-'Module C Initial'!DP88),'Corrected With Uncollectible'!DP88-'Module C Initial'!DP88)</f>
        <v>53.100000000000364</v>
      </c>
      <c r="Y88" s="32">
        <f ca="1">IFERROR(IF(AND($A88=VLOOKUP($A88&amp;"."&amp;$C88,UncollectibleLookup,2,FALSE),$C88=VLOOKUP($A88&amp;"."&amp;$C88,UncollectibleLookup,4,FALSE)),0,'Corrected With Uncollectible'!DQ88-'Module C Initial'!DQ88),'Corrected With Uncollectible'!DQ88-'Module C Initial'!DQ88)</f>
        <v>29.519999999999982</v>
      </c>
      <c r="Z88" s="32">
        <f ca="1">IFERROR(IF(AND($A88=VLOOKUP($A88&amp;"."&amp;$C88,UncollectibleLookup,2,FALSE),$C88=VLOOKUP($A88&amp;"."&amp;$C88,UncollectibleLookup,4,FALSE)),0,'Corrected With Uncollectible'!DR88-'Module C Initial'!DR88),'Corrected With Uncollectible'!DR88-'Module C Initial'!DR88)</f>
        <v>20.870000000000005</v>
      </c>
      <c r="AA88" s="32">
        <f ca="1">IFERROR(IF(AND($A88=VLOOKUP($A88&amp;"."&amp;$C88,UncollectibleLookup,2,FALSE),$C88=VLOOKUP($A88&amp;"."&amp;$C88,UncollectibleLookup,4,FALSE)),0,'Corrected With Uncollectible'!DS88-'Module C Initial'!DS88),'Corrected With Uncollectible'!DS88-'Module C Initial'!DS88)</f>
        <v>8.0799999999999841</v>
      </c>
      <c r="AB88" s="32">
        <f ca="1">IFERROR(IF(AND($A88=VLOOKUP($A88&amp;"."&amp;$C88,UncollectibleLookup,2,FALSE),$C88=VLOOKUP($A88&amp;"."&amp;$C88,UncollectibleLookup,4,FALSE)),0,'Corrected With Uncollectible'!DT88-'Module C Initial'!DT88),'Corrected With Uncollectible'!DT88-'Module C Initial'!DT88)</f>
        <v>5.4399999999999977</v>
      </c>
      <c r="AC88" s="31">
        <f ca="1">IFERROR(IF(AND($A88=VLOOKUP($A88&amp;"."&amp;$C88,UncollectibleLookup,2,FALSE),$C88=VLOOKUP($A88&amp;"."&amp;$C88,UncollectibleLookup,4,FALSE)),0,'Corrected With Uncollectible'!DU88-'Module C Initial'!DU88),'Corrected With Uncollectible'!DU88-'Module C Initial'!DU88)</f>
        <v>104.55000000000018</v>
      </c>
      <c r="AD88" s="31">
        <f ca="1">IFERROR(IF(AND($A88=VLOOKUP($A88&amp;"."&amp;$C88,UncollectibleLookup,2,FALSE),$C88=VLOOKUP($A88&amp;"."&amp;$C88,UncollectibleLookup,4,FALSE)),0,'Corrected With Uncollectible'!DV88-'Module C Initial'!DV88),'Corrected With Uncollectible'!DV88-'Module C Initial'!DV88)</f>
        <v>68.320000000000164</v>
      </c>
      <c r="AE88" s="31">
        <f ca="1">IFERROR(IF(AND($A88=VLOOKUP($A88&amp;"."&amp;$C88,UncollectibleLookup,2,FALSE),$C88=VLOOKUP($A88&amp;"."&amp;$C88,UncollectibleLookup,4,FALSE)),0,'Corrected With Uncollectible'!DW88-'Module C Initial'!DW88),'Corrected With Uncollectible'!DW88-'Module C Initial'!DW88)</f>
        <v>249.38999999999942</v>
      </c>
      <c r="AF88" s="31">
        <f ca="1">IFERROR(IF(AND($A88=VLOOKUP($A88&amp;"."&amp;$C88,UncollectibleLookup,2,FALSE),$C88=VLOOKUP($A88&amp;"."&amp;$C88,UncollectibleLookup,4,FALSE)),0,'Corrected With Uncollectible'!DX88-'Module C Initial'!DX88),'Corrected With Uncollectible'!DX88-'Module C Initial'!DX88)</f>
        <v>329.13000000000102</v>
      </c>
      <c r="AG88" s="31">
        <f ca="1">IFERROR(IF(AND($A88=VLOOKUP($A88&amp;"."&amp;$C88,UncollectibleLookup,2,FALSE),$C88=VLOOKUP($A88&amp;"."&amp;$C88,UncollectibleLookup,4,FALSE)),0,'Corrected With Uncollectible'!DY88-'Module C Initial'!DY88),'Corrected With Uncollectible'!DY88-'Module C Initial'!DY88)</f>
        <v>548.59000000000015</v>
      </c>
      <c r="AH88" s="31">
        <f ca="1">IFERROR(IF(AND($A88=VLOOKUP($A88&amp;"."&amp;$C88,UncollectibleLookup,2,FALSE),$C88=VLOOKUP($A88&amp;"."&amp;$C88,UncollectibleLookup,4,FALSE)),0,'Corrected With Uncollectible'!DZ88-'Module C Initial'!DZ88),'Corrected With Uncollectible'!DZ88-'Module C Initial'!DZ88)</f>
        <v>536.76000000000204</v>
      </c>
      <c r="AI88" s="31">
        <f ca="1">IFERROR(IF(AND($A88=VLOOKUP($A88&amp;"."&amp;$C88,UncollectibleLookup,2,FALSE),$C88=VLOOKUP($A88&amp;"."&amp;$C88,UncollectibleLookup,4,FALSE)),0,'Corrected With Uncollectible'!EA88-'Module C Initial'!EA88),'Corrected With Uncollectible'!EA88-'Module C Initial'!EA88)</f>
        <v>1645.4900000000052</v>
      </c>
      <c r="AJ88" s="31">
        <f ca="1">IFERROR(IF(AND($A88=VLOOKUP($A88&amp;"."&amp;$C88,UncollectibleLookup,2,FALSE),$C88=VLOOKUP($A88&amp;"."&amp;$C88,UncollectibleLookup,4,FALSE)),0,'Corrected With Uncollectible'!EB88-'Module C Initial'!EB88),'Corrected With Uncollectible'!EB88-'Module C Initial'!EB88)</f>
        <v>419.64999999999782</v>
      </c>
      <c r="AK88" s="31">
        <f ca="1">IFERROR(IF(AND($A88=VLOOKUP($A88&amp;"."&amp;$C88,UncollectibleLookup,2,FALSE),$C88=VLOOKUP($A88&amp;"."&amp;$C88,UncollectibleLookup,4,FALSE)),0,'Corrected With Uncollectible'!EC88-'Module C Initial'!EC88),'Corrected With Uncollectible'!EC88-'Module C Initial'!EC88)</f>
        <v>230.14999999999964</v>
      </c>
      <c r="AL88" s="31">
        <f ca="1">IFERROR(IF(AND($A88=VLOOKUP($A88&amp;"."&amp;$C88,UncollectibleLookup,2,FALSE),$C88=VLOOKUP($A88&amp;"."&amp;$C88,UncollectibleLookup,4,FALSE)),0,'Corrected With Uncollectible'!ED88-'Module C Initial'!ED88),'Corrected With Uncollectible'!ED88-'Module C Initial'!ED88)</f>
        <v>160.57999999999993</v>
      </c>
      <c r="AM88" s="31">
        <f ca="1">IFERROR(IF(AND($A88=VLOOKUP($A88&amp;"."&amp;$C88,UncollectibleLookup,2,FALSE),$C88=VLOOKUP($A88&amp;"."&amp;$C88,UncollectibleLookup,4,FALSE)),0,'Corrected With Uncollectible'!EE88-'Module C Initial'!EE88),'Corrected With Uncollectible'!EE88-'Module C Initial'!EE88)</f>
        <v>61.349999999999909</v>
      </c>
      <c r="AN88" s="31">
        <f ca="1">IFERROR(IF(AND($A88=VLOOKUP($A88&amp;"."&amp;$C88,UncollectibleLookup,2,FALSE),$C88=VLOOKUP($A88&amp;"."&amp;$C88,UncollectibleLookup,4,FALSE)),0,'Corrected With Uncollectible'!EF88-'Module C Initial'!EF88),'Corrected With Uncollectible'!EF88-'Module C Initial'!EF88)</f>
        <v>40.789999999999964</v>
      </c>
      <c r="AO88" s="32">
        <f t="shared" ca="1" si="16"/>
        <v>359.70000000000016</v>
      </c>
      <c r="AP88" s="32">
        <f t="shared" ca="1" si="16"/>
        <v>237.03000000000048</v>
      </c>
      <c r="AQ88" s="32">
        <f t="shared" ca="1" si="16"/>
        <v>872.05000000000132</v>
      </c>
      <c r="AR88" s="32">
        <f t="shared" ca="1" si="13"/>
        <v>1160.9300000000035</v>
      </c>
      <c r="AS88" s="32">
        <f t="shared" ca="1" si="13"/>
        <v>1951.6799999999989</v>
      </c>
      <c r="AT88" s="32">
        <f t="shared" ca="1" si="13"/>
        <v>1926.8499999999963</v>
      </c>
      <c r="AU88" s="32">
        <f t="shared" ca="1" si="13"/>
        <v>5959.4300000000239</v>
      </c>
      <c r="AV88" s="32">
        <f t="shared" ca="1" si="13"/>
        <v>1534.5999999999967</v>
      </c>
      <c r="AW88" s="32">
        <f t="shared" ca="1" si="13"/>
        <v>849.96000000000049</v>
      </c>
      <c r="AX88" s="32">
        <f t="shared" ca="1" si="13"/>
        <v>598.81000000000051</v>
      </c>
      <c r="AY88" s="32">
        <f t="shared" ca="1" si="13"/>
        <v>231.11000000000018</v>
      </c>
      <c r="AZ88" s="32">
        <f t="shared" ca="1" si="13"/>
        <v>155.20000000000022</v>
      </c>
      <c r="BA88" s="55">
        <f t="shared" ca="1" si="17"/>
        <v>2.85</v>
      </c>
      <c r="BB88" s="55">
        <f t="shared" ca="1" si="17"/>
        <v>1.88</v>
      </c>
      <c r="BC88" s="55">
        <f t="shared" ca="1" si="17"/>
        <v>6.95</v>
      </c>
      <c r="BD88" s="55">
        <f t="shared" ca="1" si="14"/>
        <v>9.2799999999999994</v>
      </c>
      <c r="BE88" s="55">
        <f t="shared" ca="1" si="14"/>
        <v>15.65</v>
      </c>
      <c r="BF88" s="55">
        <f t="shared" ca="1" si="14"/>
        <v>15.51</v>
      </c>
      <c r="BG88" s="55">
        <f t="shared" ca="1" si="14"/>
        <v>48.12</v>
      </c>
      <c r="BH88" s="55">
        <f t="shared" ca="1" si="14"/>
        <v>12.44</v>
      </c>
      <c r="BI88" s="55">
        <f t="shared" ca="1" si="14"/>
        <v>6.91</v>
      </c>
      <c r="BJ88" s="55">
        <f t="shared" ca="1" si="14"/>
        <v>4.8899999999999997</v>
      </c>
      <c r="BK88" s="55">
        <f t="shared" ca="1" si="14"/>
        <v>1.89</v>
      </c>
      <c r="BL88" s="55">
        <f t="shared" ca="1" si="14"/>
        <v>1.28</v>
      </c>
      <c r="BM88" s="32">
        <f t="shared" ca="1" si="18"/>
        <v>362.55000000000018</v>
      </c>
      <c r="BN88" s="32">
        <f t="shared" ca="1" si="18"/>
        <v>238.91000000000048</v>
      </c>
      <c r="BO88" s="32">
        <f t="shared" ca="1" si="18"/>
        <v>879.00000000000136</v>
      </c>
      <c r="BP88" s="32">
        <f t="shared" ca="1" si="15"/>
        <v>1170.2100000000034</v>
      </c>
      <c r="BQ88" s="32">
        <f t="shared" ca="1" si="15"/>
        <v>1967.329999999999</v>
      </c>
      <c r="BR88" s="32">
        <f t="shared" ca="1" si="15"/>
        <v>1942.3599999999963</v>
      </c>
      <c r="BS88" s="32">
        <f t="shared" ca="1" si="15"/>
        <v>6007.5500000000238</v>
      </c>
      <c r="BT88" s="32">
        <f t="shared" ca="1" si="15"/>
        <v>1547.0399999999968</v>
      </c>
      <c r="BU88" s="32">
        <f t="shared" ca="1" si="15"/>
        <v>856.87000000000046</v>
      </c>
      <c r="BV88" s="32">
        <f t="shared" ca="1" si="15"/>
        <v>603.7000000000005</v>
      </c>
      <c r="BW88" s="32">
        <f t="shared" ca="1" si="15"/>
        <v>233.00000000000017</v>
      </c>
      <c r="BX88" s="32">
        <f t="shared" ca="1" si="15"/>
        <v>156.48000000000022</v>
      </c>
    </row>
    <row r="89" spans="1:76">
      <c r="A89" t="s">
        <v>442</v>
      </c>
      <c r="B89" s="1" t="s">
        <v>50</v>
      </c>
      <c r="C89" t="str">
        <f t="shared" ca="1" si="19"/>
        <v>PH1</v>
      </c>
      <c r="D89" t="str">
        <f t="shared" ca="1" si="20"/>
        <v>Poplar Hill #1</v>
      </c>
      <c r="E89" s="31">
        <f ca="1">IFERROR(IF(AND($A89=VLOOKUP($A89&amp;"."&amp;$C89,UncollectibleLookup,2,FALSE),$C89=VLOOKUP($A89&amp;"."&amp;$C89,UncollectibleLookup,4,FALSE)),0,'Corrected With Uncollectible'!CW89-'Module C Initial'!CW89),'Corrected With Uncollectible'!CW89-'Module C Initial'!CW89)</f>
        <v>53.440000000000509</v>
      </c>
      <c r="F89" s="31">
        <f ca="1">IFERROR(IF(AND($A89=VLOOKUP($A89&amp;"."&amp;$C89,UncollectibleLookup,2,FALSE),$C89=VLOOKUP($A89&amp;"."&amp;$C89,UncollectibleLookup,4,FALSE)),0,'Corrected With Uncollectible'!CX89-'Module C Initial'!CX89),'Corrected With Uncollectible'!CX89-'Module C Initial'!CX89)</f>
        <v>37.079999999999927</v>
      </c>
      <c r="G89" s="31">
        <f ca="1">IFERROR(IF(AND($A89=VLOOKUP($A89&amp;"."&amp;$C89,UncollectibleLookup,2,FALSE),$C89=VLOOKUP($A89&amp;"."&amp;$C89,UncollectibleLookup,4,FALSE)),0,'Corrected With Uncollectible'!CY89-'Module C Initial'!CY89),'Corrected With Uncollectible'!CY89-'Module C Initial'!CY89)</f>
        <v>95.599999999998545</v>
      </c>
      <c r="H89" s="31">
        <f ca="1">IFERROR(IF(AND($A89=VLOOKUP($A89&amp;"."&amp;$C89,UncollectibleLookup,2,FALSE),$C89=VLOOKUP($A89&amp;"."&amp;$C89,UncollectibleLookup,4,FALSE)),0,'Corrected With Uncollectible'!CZ89-'Module C Initial'!CZ89),'Corrected With Uncollectible'!CZ89-'Module C Initial'!CZ89)</f>
        <v>26.789999999999964</v>
      </c>
      <c r="I89" s="31">
        <f ca="1">IFERROR(IF(AND($A89=VLOOKUP($A89&amp;"."&amp;$C89,UncollectibleLookup,2,FALSE),$C89=VLOOKUP($A89&amp;"."&amp;$C89,UncollectibleLookup,4,FALSE)),0,'Corrected With Uncollectible'!DA89-'Module C Initial'!DA89),'Corrected With Uncollectible'!DA89-'Module C Initial'!DA89)</f>
        <v>34.900000000000546</v>
      </c>
      <c r="J89" s="31">
        <f ca="1">IFERROR(IF(AND($A89=VLOOKUP($A89&amp;"."&amp;$C89,UncollectibleLookup,2,FALSE),$C89=VLOOKUP($A89&amp;"."&amp;$C89,UncollectibleLookup,4,FALSE)),0,'Corrected With Uncollectible'!DB89-'Module C Initial'!DB89),'Corrected With Uncollectible'!DB89-'Module C Initial'!DB89)</f>
        <v>30.309999999999945</v>
      </c>
      <c r="K89" s="31">
        <f ca="1">IFERROR(IF(AND($A89=VLOOKUP($A89&amp;"."&amp;$C89,UncollectibleLookup,2,FALSE),$C89=VLOOKUP($A89&amp;"."&amp;$C89,UncollectibleLookup,4,FALSE)),0,'Corrected With Uncollectible'!DC89-'Module C Initial'!DC89),'Corrected With Uncollectible'!DC89-'Module C Initial'!DC89)</f>
        <v>224.68999999999869</v>
      </c>
      <c r="L89" s="31">
        <f ca="1">IFERROR(IF(AND($A89=VLOOKUP($A89&amp;"."&amp;$C89,UncollectibleLookup,2,FALSE),$C89=VLOOKUP($A89&amp;"."&amp;$C89,UncollectibleLookup,4,FALSE)),0,'Corrected With Uncollectible'!DD89-'Module C Initial'!DD89),'Corrected With Uncollectible'!DD89-'Module C Initial'!DD89)</f>
        <v>56.719999999999345</v>
      </c>
      <c r="M89" s="31">
        <f ca="1">IFERROR(IF(AND($A89=VLOOKUP($A89&amp;"."&amp;$C89,UncollectibleLookup,2,FALSE),$C89=VLOOKUP($A89&amp;"."&amp;$C89,UncollectibleLookup,4,FALSE)),0,'Corrected With Uncollectible'!DE89-'Module C Initial'!DE89),'Corrected With Uncollectible'!DE89-'Module C Initial'!DE89)</f>
        <v>56.359999999999673</v>
      </c>
      <c r="N89" s="31">
        <f ca="1">IFERROR(IF(AND($A89=VLOOKUP($A89&amp;"."&amp;$C89,UncollectibleLookup,2,FALSE),$C89=VLOOKUP($A89&amp;"."&amp;$C89,UncollectibleLookup,4,FALSE)),0,'Corrected With Uncollectible'!DF89-'Module C Initial'!DF89),'Corrected With Uncollectible'!DF89-'Module C Initial'!DF89)</f>
        <v>203.29000000000087</v>
      </c>
      <c r="O89" s="31">
        <f ca="1">IFERROR(IF(AND($A89=VLOOKUP($A89&amp;"."&amp;$C89,UncollectibleLookup,2,FALSE),$C89=VLOOKUP($A89&amp;"."&amp;$C89,UncollectibleLookup,4,FALSE)),0,'Corrected With Uncollectible'!DG89-'Module C Initial'!DG89),'Corrected With Uncollectible'!DG89-'Module C Initial'!DG89)</f>
        <v>130.10000000000036</v>
      </c>
      <c r="P89" s="31">
        <f ca="1">IFERROR(IF(AND($A89=VLOOKUP($A89&amp;"."&amp;$C89,UncollectibleLookup,2,FALSE),$C89=VLOOKUP($A89&amp;"."&amp;$C89,UncollectibleLookup,4,FALSE)),0,'Corrected With Uncollectible'!DH89-'Module C Initial'!DH89),'Corrected With Uncollectible'!DH89-'Module C Initial'!DH89)</f>
        <v>113.32999999999993</v>
      </c>
      <c r="Q89" s="32">
        <f ca="1">IFERROR(IF(AND($A89=VLOOKUP($A89&amp;"."&amp;$C89,UncollectibleLookup,2,FALSE),$C89=VLOOKUP($A89&amp;"."&amp;$C89,UncollectibleLookup,4,FALSE)),0,'Corrected With Uncollectible'!DI89-'Module C Initial'!DI89),'Corrected With Uncollectible'!DI89-'Module C Initial'!DI89)</f>
        <v>2.6799999999999997</v>
      </c>
      <c r="R89" s="32">
        <f ca="1">IFERROR(IF(AND($A89=VLOOKUP($A89&amp;"."&amp;$C89,UncollectibleLookup,2,FALSE),$C89=VLOOKUP($A89&amp;"."&amp;$C89,UncollectibleLookup,4,FALSE)),0,'Corrected With Uncollectible'!DJ89-'Module C Initial'!DJ89),'Corrected With Uncollectible'!DJ89-'Module C Initial'!DJ89)</f>
        <v>1.8499999999999979</v>
      </c>
      <c r="S89" s="32">
        <f ca="1">IFERROR(IF(AND($A89=VLOOKUP($A89&amp;"."&amp;$C89,UncollectibleLookup,2,FALSE),$C89=VLOOKUP($A89&amp;"."&amp;$C89,UncollectibleLookup,4,FALSE)),0,'Corrected With Uncollectible'!DK89-'Module C Initial'!DK89),'Corrected With Uncollectible'!DK89-'Module C Initial'!DK89)</f>
        <v>4.7800000000000011</v>
      </c>
      <c r="T89" s="32">
        <f ca="1">IFERROR(IF(AND($A89=VLOOKUP($A89&amp;"."&amp;$C89,UncollectibleLookup,2,FALSE),$C89=VLOOKUP($A89&amp;"."&amp;$C89,UncollectibleLookup,4,FALSE)),0,'Corrected With Uncollectible'!DL89-'Module C Initial'!DL89),'Corrected With Uncollectible'!DL89-'Module C Initial'!DL89)</f>
        <v>1.3399999999999999</v>
      </c>
      <c r="U89" s="32">
        <f ca="1">IFERROR(IF(AND($A89=VLOOKUP($A89&amp;"."&amp;$C89,UncollectibleLookup,2,FALSE),$C89=VLOOKUP($A89&amp;"."&amp;$C89,UncollectibleLookup,4,FALSE)),0,'Corrected With Uncollectible'!DM89-'Module C Initial'!DM89),'Corrected With Uncollectible'!DM89-'Module C Initial'!DM89)</f>
        <v>1.7399999999999949</v>
      </c>
      <c r="V89" s="32">
        <f ca="1">IFERROR(IF(AND($A89=VLOOKUP($A89&amp;"."&amp;$C89,UncollectibleLookup,2,FALSE),$C89=VLOOKUP($A89&amp;"."&amp;$C89,UncollectibleLookup,4,FALSE)),0,'Corrected With Uncollectible'!DN89-'Module C Initial'!DN89),'Corrected With Uncollectible'!DN89-'Module C Initial'!DN89)</f>
        <v>1.519999999999996</v>
      </c>
      <c r="W89" s="32">
        <f ca="1">IFERROR(IF(AND($A89=VLOOKUP($A89&amp;"."&amp;$C89,UncollectibleLookup,2,FALSE),$C89=VLOOKUP($A89&amp;"."&amp;$C89,UncollectibleLookup,4,FALSE)),0,'Corrected With Uncollectible'!DO89-'Module C Initial'!DO89),'Corrected With Uncollectible'!DO89-'Module C Initial'!DO89)</f>
        <v>11.230000000000018</v>
      </c>
      <c r="X89" s="32">
        <f ca="1">IFERROR(IF(AND($A89=VLOOKUP($A89&amp;"."&amp;$C89,UncollectibleLookup,2,FALSE),$C89=VLOOKUP($A89&amp;"."&amp;$C89,UncollectibleLookup,4,FALSE)),0,'Corrected With Uncollectible'!DP89-'Module C Initial'!DP89),'Corrected With Uncollectible'!DP89-'Module C Initial'!DP89)</f>
        <v>2.8400000000000034</v>
      </c>
      <c r="Y89" s="32">
        <f ca="1">IFERROR(IF(AND($A89=VLOOKUP($A89&amp;"."&amp;$C89,UncollectibleLookup,2,FALSE),$C89=VLOOKUP($A89&amp;"."&amp;$C89,UncollectibleLookup,4,FALSE)),0,'Corrected With Uncollectible'!DQ89-'Module C Initial'!DQ89),'Corrected With Uncollectible'!DQ89-'Module C Initial'!DQ89)</f>
        <v>2.8100000000000023</v>
      </c>
      <c r="Z89" s="32">
        <f ca="1">IFERROR(IF(AND($A89=VLOOKUP($A89&amp;"."&amp;$C89,UncollectibleLookup,2,FALSE),$C89=VLOOKUP($A89&amp;"."&amp;$C89,UncollectibleLookup,4,FALSE)),0,'Corrected With Uncollectible'!DR89-'Module C Initial'!DR89),'Corrected With Uncollectible'!DR89-'Module C Initial'!DR89)</f>
        <v>10.169999999999987</v>
      </c>
      <c r="AA89" s="32">
        <f ca="1">IFERROR(IF(AND($A89=VLOOKUP($A89&amp;"."&amp;$C89,UncollectibleLookup,2,FALSE),$C89=VLOOKUP($A89&amp;"."&amp;$C89,UncollectibleLookup,4,FALSE)),0,'Corrected With Uncollectible'!DS89-'Module C Initial'!DS89),'Corrected With Uncollectible'!DS89-'Module C Initial'!DS89)</f>
        <v>6.5100000000000051</v>
      </c>
      <c r="AB89" s="32">
        <f ca="1">IFERROR(IF(AND($A89=VLOOKUP($A89&amp;"."&amp;$C89,UncollectibleLookup,2,FALSE),$C89=VLOOKUP($A89&amp;"."&amp;$C89,UncollectibleLookup,4,FALSE)),0,'Corrected With Uncollectible'!DT89-'Module C Initial'!DT89),'Corrected With Uncollectible'!DT89-'Module C Initial'!DT89)</f>
        <v>5.6700000000000017</v>
      </c>
      <c r="AC89" s="31">
        <f ca="1">IFERROR(IF(AND($A89=VLOOKUP($A89&amp;"."&amp;$C89,UncollectibleLookup,2,FALSE),$C89=VLOOKUP($A89&amp;"."&amp;$C89,UncollectibleLookup,4,FALSE)),0,'Corrected With Uncollectible'!DU89-'Module C Initial'!DU89),'Corrected With Uncollectible'!DU89-'Module C Initial'!DU89)</f>
        <v>22.990000000000009</v>
      </c>
      <c r="AD89" s="31">
        <f ca="1">IFERROR(IF(AND($A89=VLOOKUP($A89&amp;"."&amp;$C89,UncollectibleLookup,2,FALSE),$C89=VLOOKUP($A89&amp;"."&amp;$C89,UncollectibleLookup,4,FALSE)),0,'Corrected With Uncollectible'!DV89-'Module C Initial'!DV89),'Corrected With Uncollectible'!DV89-'Module C Initial'!DV89)</f>
        <v>15.759999999999991</v>
      </c>
      <c r="AE89" s="31">
        <f ca="1">IFERROR(IF(AND($A89=VLOOKUP($A89&amp;"."&amp;$C89,UncollectibleLookup,2,FALSE),$C89=VLOOKUP($A89&amp;"."&amp;$C89,UncollectibleLookup,4,FALSE)),0,'Corrected With Uncollectible'!DW89-'Module C Initial'!DW89),'Corrected With Uncollectible'!DW89-'Module C Initial'!DW89)</f>
        <v>40.210000000000036</v>
      </c>
      <c r="AF89" s="31">
        <f ca="1">IFERROR(IF(AND($A89=VLOOKUP($A89&amp;"."&amp;$C89,UncollectibleLookup,2,FALSE),$C89=VLOOKUP($A89&amp;"."&amp;$C89,UncollectibleLookup,4,FALSE)),0,'Corrected With Uncollectible'!DX89-'Module C Initial'!DX89),'Corrected With Uncollectible'!DX89-'Module C Initial'!DX89)</f>
        <v>11.129999999999995</v>
      </c>
      <c r="AG89" s="31">
        <f ca="1">IFERROR(IF(AND($A89=VLOOKUP($A89&amp;"."&amp;$C89,UncollectibleLookup,2,FALSE),$C89=VLOOKUP($A89&amp;"."&amp;$C89,UncollectibleLookup,4,FALSE)),0,'Corrected With Uncollectible'!DY89-'Module C Initial'!DY89),'Corrected With Uncollectible'!DY89-'Module C Initial'!DY89)</f>
        <v>14.330000000000041</v>
      </c>
      <c r="AH89" s="31">
        <f ca="1">IFERROR(IF(AND($A89=VLOOKUP($A89&amp;"."&amp;$C89,UncollectibleLookup,2,FALSE),$C89=VLOOKUP($A89&amp;"."&amp;$C89,UncollectibleLookup,4,FALSE)),0,'Corrected With Uncollectible'!DZ89-'Module C Initial'!DZ89),'Corrected With Uncollectible'!DZ89-'Module C Initial'!DZ89)</f>
        <v>12.29000000000002</v>
      </c>
      <c r="AI89" s="31">
        <f ca="1">IFERROR(IF(AND($A89=VLOOKUP($A89&amp;"."&amp;$C89,UncollectibleLookup,2,FALSE),$C89=VLOOKUP($A89&amp;"."&amp;$C89,UncollectibleLookup,4,FALSE)),0,'Corrected With Uncollectible'!EA89-'Module C Initial'!EA89),'Corrected With Uncollectible'!EA89-'Module C Initial'!EA89)</f>
        <v>89.989999999999782</v>
      </c>
      <c r="AJ89" s="31">
        <f ca="1">IFERROR(IF(AND($A89=VLOOKUP($A89&amp;"."&amp;$C89,UncollectibleLookup,2,FALSE),$C89=VLOOKUP($A89&amp;"."&amp;$C89,UncollectibleLookup,4,FALSE)),0,'Corrected With Uncollectible'!EB89-'Module C Initial'!EB89),'Corrected With Uncollectible'!EB89-'Module C Initial'!EB89)</f>
        <v>22.409999999999968</v>
      </c>
      <c r="AK89" s="31">
        <f ca="1">IFERROR(IF(AND($A89=VLOOKUP($A89&amp;"."&amp;$C89,UncollectibleLookup,2,FALSE),$C89=VLOOKUP($A89&amp;"."&amp;$C89,UncollectibleLookup,4,FALSE)),0,'Corrected With Uncollectible'!EC89-'Module C Initial'!EC89),'Corrected With Uncollectible'!EC89-'Module C Initial'!EC89)</f>
        <v>21.970000000000027</v>
      </c>
      <c r="AL89" s="31">
        <f ca="1">IFERROR(IF(AND($A89=VLOOKUP($A89&amp;"."&amp;$C89,UncollectibleLookup,2,FALSE),$C89=VLOOKUP($A89&amp;"."&amp;$C89,UncollectibleLookup,4,FALSE)),0,'Corrected With Uncollectible'!ED89-'Module C Initial'!ED89),'Corrected With Uncollectible'!ED89-'Module C Initial'!ED89)</f>
        <v>78.210000000000036</v>
      </c>
      <c r="AM89" s="31">
        <f ca="1">IFERROR(IF(AND($A89=VLOOKUP($A89&amp;"."&amp;$C89,UncollectibleLookup,2,FALSE),$C89=VLOOKUP($A89&amp;"."&amp;$C89,UncollectibleLookup,4,FALSE)),0,'Corrected With Uncollectible'!EE89-'Module C Initial'!EE89),'Corrected With Uncollectible'!EE89-'Module C Initial'!EE89)</f>
        <v>49.370000000000005</v>
      </c>
      <c r="AN89" s="31">
        <f ca="1">IFERROR(IF(AND($A89=VLOOKUP($A89&amp;"."&amp;$C89,UncollectibleLookup,2,FALSE),$C89=VLOOKUP($A89&amp;"."&amp;$C89,UncollectibleLookup,4,FALSE)),0,'Corrected With Uncollectible'!EF89-'Module C Initial'!EF89),'Corrected With Uncollectible'!EF89-'Module C Initial'!EF89)</f>
        <v>42.419999999999959</v>
      </c>
      <c r="AO89" s="32">
        <f t="shared" ca="1" si="16"/>
        <v>79.110000000000525</v>
      </c>
      <c r="AP89" s="32">
        <f t="shared" ca="1" si="16"/>
        <v>54.689999999999912</v>
      </c>
      <c r="AQ89" s="32">
        <f t="shared" ca="1" si="16"/>
        <v>140.58999999999858</v>
      </c>
      <c r="AR89" s="32">
        <f t="shared" ca="1" si="13"/>
        <v>39.259999999999962</v>
      </c>
      <c r="AS89" s="32">
        <f t="shared" ca="1" si="13"/>
        <v>50.970000000000582</v>
      </c>
      <c r="AT89" s="32">
        <f t="shared" ca="1" si="13"/>
        <v>44.119999999999962</v>
      </c>
      <c r="AU89" s="32">
        <f t="shared" ca="1" si="13"/>
        <v>325.90999999999849</v>
      </c>
      <c r="AV89" s="32">
        <f t="shared" ca="1" si="13"/>
        <v>81.969999999999317</v>
      </c>
      <c r="AW89" s="32">
        <f t="shared" ca="1" si="13"/>
        <v>81.139999999999702</v>
      </c>
      <c r="AX89" s="32">
        <f t="shared" ca="1" si="13"/>
        <v>291.67000000000087</v>
      </c>
      <c r="AY89" s="32">
        <f t="shared" ca="1" si="13"/>
        <v>185.98000000000036</v>
      </c>
      <c r="AZ89" s="32">
        <f t="shared" ca="1" si="13"/>
        <v>161.4199999999999</v>
      </c>
      <c r="BA89" s="55">
        <f t="shared" ca="1" si="17"/>
        <v>0.63</v>
      </c>
      <c r="BB89" s="55">
        <f t="shared" ca="1" si="17"/>
        <v>0.43</v>
      </c>
      <c r="BC89" s="55">
        <f t="shared" ca="1" si="17"/>
        <v>1.1200000000000001</v>
      </c>
      <c r="BD89" s="55">
        <f t="shared" ca="1" si="14"/>
        <v>0.31</v>
      </c>
      <c r="BE89" s="55">
        <f t="shared" ca="1" si="14"/>
        <v>0.41</v>
      </c>
      <c r="BF89" s="55">
        <f t="shared" ca="1" si="14"/>
        <v>0.35</v>
      </c>
      <c r="BG89" s="55">
        <f t="shared" ca="1" si="14"/>
        <v>2.63</v>
      </c>
      <c r="BH89" s="55">
        <f t="shared" ca="1" si="14"/>
        <v>0.66</v>
      </c>
      <c r="BI89" s="55">
        <f t="shared" ca="1" si="14"/>
        <v>0.66</v>
      </c>
      <c r="BJ89" s="55">
        <f t="shared" ca="1" si="14"/>
        <v>2.38</v>
      </c>
      <c r="BK89" s="55">
        <f t="shared" ca="1" si="14"/>
        <v>1.52</v>
      </c>
      <c r="BL89" s="55">
        <f t="shared" ca="1" si="14"/>
        <v>1.33</v>
      </c>
      <c r="BM89" s="32">
        <f t="shared" ca="1" si="18"/>
        <v>79.740000000000521</v>
      </c>
      <c r="BN89" s="32">
        <f t="shared" ca="1" si="18"/>
        <v>55.119999999999912</v>
      </c>
      <c r="BO89" s="32">
        <f t="shared" ca="1" si="18"/>
        <v>141.70999999999859</v>
      </c>
      <c r="BP89" s="32">
        <f t="shared" ca="1" si="15"/>
        <v>39.569999999999965</v>
      </c>
      <c r="BQ89" s="32">
        <f t="shared" ca="1" si="15"/>
        <v>51.380000000000578</v>
      </c>
      <c r="BR89" s="32">
        <f t="shared" ca="1" si="15"/>
        <v>44.469999999999963</v>
      </c>
      <c r="BS89" s="32">
        <f t="shared" ca="1" si="15"/>
        <v>328.53999999999849</v>
      </c>
      <c r="BT89" s="32">
        <f t="shared" ca="1" si="15"/>
        <v>82.629999999999313</v>
      </c>
      <c r="BU89" s="32">
        <f t="shared" ca="1" si="15"/>
        <v>81.799999999999699</v>
      </c>
      <c r="BV89" s="32">
        <f t="shared" ca="1" si="15"/>
        <v>294.05000000000086</v>
      </c>
      <c r="BW89" s="32">
        <f t="shared" ca="1" si="15"/>
        <v>187.50000000000037</v>
      </c>
      <c r="BX89" s="32">
        <f t="shared" ca="1" si="15"/>
        <v>162.74999999999991</v>
      </c>
    </row>
    <row r="90" spans="1:76">
      <c r="A90" t="s">
        <v>423</v>
      </c>
      <c r="B90" s="1" t="s">
        <v>131</v>
      </c>
      <c r="C90" t="str">
        <f t="shared" ca="1" si="19"/>
        <v>POC</v>
      </c>
      <c r="D90" t="str">
        <f t="shared" ca="1" si="20"/>
        <v>Pocaterra Hydro Facility</v>
      </c>
      <c r="E90" s="31">
        <f ca="1">IFERROR(IF(AND($A90=VLOOKUP($A90&amp;"."&amp;$C90,UncollectibleLookup,2,FALSE),$C90=VLOOKUP($A90&amp;"."&amp;$C90,UncollectibleLookup,4,FALSE)),0,'Corrected With Uncollectible'!CW90-'Module C Initial'!CW90),'Corrected With Uncollectible'!CW90-'Module C Initial'!CW90)</f>
        <v>207.57999999999811</v>
      </c>
      <c r="F90" s="31">
        <f ca="1">IFERROR(IF(AND($A90=VLOOKUP($A90&amp;"."&amp;$C90,UncollectibleLookup,2,FALSE),$C90=VLOOKUP($A90&amp;"."&amp;$C90,UncollectibleLookup,4,FALSE)),0,'Corrected With Uncollectible'!CX90-'Module C Initial'!CX90),'Corrected With Uncollectible'!CX90-'Module C Initial'!CX90)</f>
        <v>167.39999999999964</v>
      </c>
      <c r="G90" s="31">
        <f ca="1">IFERROR(IF(AND($A90=VLOOKUP($A90&amp;"."&amp;$C90,UncollectibleLookup,2,FALSE),$C90=VLOOKUP($A90&amp;"."&amp;$C90,UncollectibleLookup,4,FALSE)),0,'Corrected With Uncollectible'!CY90-'Module C Initial'!CY90),'Corrected With Uncollectible'!CY90-'Module C Initial'!CY90)</f>
        <v>128.34000000000015</v>
      </c>
      <c r="H90" s="31">
        <f ca="1">IFERROR(IF(AND($A90=VLOOKUP($A90&amp;"."&amp;$C90,UncollectibleLookup,2,FALSE),$C90=VLOOKUP($A90&amp;"."&amp;$C90,UncollectibleLookup,4,FALSE)),0,'Corrected With Uncollectible'!CZ90-'Module C Initial'!CZ90),'Corrected With Uncollectible'!CZ90-'Module C Initial'!CZ90)</f>
        <v>94.349999999999454</v>
      </c>
      <c r="I90" s="31">
        <f ca="1">IFERROR(IF(AND($A90=VLOOKUP($A90&amp;"."&amp;$C90,UncollectibleLookup,2,FALSE),$C90=VLOOKUP($A90&amp;"."&amp;$C90,UncollectibleLookup,4,FALSE)),0,'Corrected With Uncollectible'!DA90-'Module C Initial'!DA90),'Corrected With Uncollectible'!DA90-'Module C Initial'!DA90)</f>
        <v>118.86000000000058</v>
      </c>
      <c r="J90" s="31">
        <f ca="1">IFERROR(IF(AND($A90=VLOOKUP($A90&amp;"."&amp;$C90,UncollectibleLookup,2,FALSE),$C90=VLOOKUP($A90&amp;"."&amp;$C90,UncollectibleLookup,4,FALSE)),0,'Corrected With Uncollectible'!DB90-'Module C Initial'!DB90),'Corrected With Uncollectible'!DB90-'Module C Initial'!DB90)</f>
        <v>24.339999999999918</v>
      </c>
      <c r="K90" s="31">
        <f ca="1">IFERROR(IF(AND($A90=VLOOKUP($A90&amp;"."&amp;$C90,UncollectibleLookup,2,FALSE),$C90=VLOOKUP($A90&amp;"."&amp;$C90,UncollectibleLookup,4,FALSE)),0,'Corrected With Uncollectible'!DC90-'Module C Initial'!DC90),'Corrected With Uncollectible'!DC90-'Module C Initial'!DC90)</f>
        <v>332.32999999999811</v>
      </c>
      <c r="L90" s="31">
        <f ca="1">IFERROR(IF(AND($A90=VLOOKUP($A90&amp;"."&amp;$C90,UncollectibleLookup,2,FALSE),$C90=VLOOKUP($A90&amp;"."&amp;$C90,UncollectibleLookup,4,FALSE)),0,'Corrected With Uncollectible'!DD90-'Module C Initial'!DD90),'Corrected With Uncollectible'!DD90-'Module C Initial'!DD90)</f>
        <v>180.46999999999935</v>
      </c>
      <c r="M90" s="31">
        <f ca="1">IFERROR(IF(AND($A90=VLOOKUP($A90&amp;"."&amp;$C90,UncollectibleLookup,2,FALSE),$C90=VLOOKUP($A90&amp;"."&amp;$C90,UncollectibleLookup,4,FALSE)),0,'Corrected With Uncollectible'!DE90-'Module C Initial'!DE90),'Corrected With Uncollectible'!DE90-'Module C Initial'!DE90)</f>
        <v>61.539999999999054</v>
      </c>
      <c r="N90" s="31">
        <f ca="1">IFERROR(IF(AND($A90=VLOOKUP($A90&amp;"."&amp;$C90,UncollectibleLookup,2,FALSE),$C90=VLOOKUP($A90&amp;"."&amp;$C90,UncollectibleLookup,4,FALSE)),0,'Corrected With Uncollectible'!DF90-'Module C Initial'!DF90),'Corrected With Uncollectible'!DF90-'Module C Initial'!DF90)</f>
        <v>88.599999999999454</v>
      </c>
      <c r="O90" s="31">
        <f ca="1">IFERROR(IF(AND($A90=VLOOKUP($A90&amp;"."&amp;$C90,UncollectibleLookup,2,FALSE),$C90=VLOOKUP($A90&amp;"."&amp;$C90,UncollectibleLookup,4,FALSE)),0,'Corrected With Uncollectible'!DG90-'Module C Initial'!DG90),'Corrected With Uncollectible'!DG90-'Module C Initial'!DG90)</f>
        <v>151.30000000000109</v>
      </c>
      <c r="P90" s="31">
        <f ca="1">IFERROR(IF(AND($A90=VLOOKUP($A90&amp;"."&amp;$C90,UncollectibleLookup,2,FALSE),$C90=VLOOKUP($A90&amp;"."&amp;$C90,UncollectibleLookup,4,FALSE)),0,'Corrected With Uncollectible'!DH90-'Module C Initial'!DH90),'Corrected With Uncollectible'!DH90-'Module C Initial'!DH90)</f>
        <v>191.57000000000153</v>
      </c>
      <c r="Q90" s="32">
        <f ca="1">IFERROR(IF(AND($A90=VLOOKUP($A90&amp;"."&amp;$C90,UncollectibleLookup,2,FALSE),$C90=VLOOKUP($A90&amp;"."&amp;$C90,UncollectibleLookup,4,FALSE)),0,'Corrected With Uncollectible'!DI90-'Module C Initial'!DI90),'Corrected With Uncollectible'!DI90-'Module C Initial'!DI90)</f>
        <v>10.379999999999995</v>
      </c>
      <c r="R90" s="32">
        <f ca="1">IFERROR(IF(AND($A90=VLOOKUP($A90&amp;"."&amp;$C90,UncollectibleLookup,2,FALSE),$C90=VLOOKUP($A90&amp;"."&amp;$C90,UncollectibleLookup,4,FALSE)),0,'Corrected With Uncollectible'!DJ90-'Module C Initial'!DJ90),'Corrected With Uncollectible'!DJ90-'Module C Initial'!DJ90)</f>
        <v>8.3700000000000045</v>
      </c>
      <c r="S90" s="32">
        <f ca="1">IFERROR(IF(AND($A90=VLOOKUP($A90&amp;"."&amp;$C90,UncollectibleLookup,2,FALSE),$C90=VLOOKUP($A90&amp;"."&amp;$C90,UncollectibleLookup,4,FALSE)),0,'Corrected With Uncollectible'!DK90-'Module C Initial'!DK90),'Corrected With Uncollectible'!DK90-'Module C Initial'!DK90)</f>
        <v>6.4200000000000159</v>
      </c>
      <c r="T90" s="32">
        <f ca="1">IFERROR(IF(AND($A90=VLOOKUP($A90&amp;"."&amp;$C90,UncollectibleLookup,2,FALSE),$C90=VLOOKUP($A90&amp;"."&amp;$C90,UncollectibleLookup,4,FALSE)),0,'Corrected With Uncollectible'!DL90-'Module C Initial'!DL90),'Corrected With Uncollectible'!DL90-'Module C Initial'!DL90)</f>
        <v>4.7199999999999704</v>
      </c>
      <c r="U90" s="32">
        <f ca="1">IFERROR(IF(AND($A90=VLOOKUP($A90&amp;"."&amp;$C90,UncollectibleLookup,2,FALSE),$C90=VLOOKUP($A90&amp;"."&amp;$C90,UncollectibleLookup,4,FALSE)),0,'Corrected With Uncollectible'!DM90-'Module C Initial'!DM90),'Corrected With Uncollectible'!DM90-'Module C Initial'!DM90)</f>
        <v>5.9399999999999977</v>
      </c>
      <c r="V90" s="32">
        <f ca="1">IFERROR(IF(AND($A90=VLOOKUP($A90&amp;"."&amp;$C90,UncollectibleLookup,2,FALSE),$C90=VLOOKUP($A90&amp;"."&amp;$C90,UncollectibleLookup,4,FALSE)),0,'Corrected With Uncollectible'!DN90-'Module C Initial'!DN90),'Corrected With Uncollectible'!DN90-'Module C Initial'!DN90)</f>
        <v>1.210000000000008</v>
      </c>
      <c r="W90" s="32">
        <f ca="1">IFERROR(IF(AND($A90=VLOOKUP($A90&amp;"."&amp;$C90,UncollectibleLookup,2,FALSE),$C90=VLOOKUP($A90&amp;"."&amp;$C90,UncollectibleLookup,4,FALSE)),0,'Corrected With Uncollectible'!DO90-'Module C Initial'!DO90),'Corrected With Uncollectible'!DO90-'Module C Initial'!DO90)</f>
        <v>16.619999999999891</v>
      </c>
      <c r="X90" s="32">
        <f ca="1">IFERROR(IF(AND($A90=VLOOKUP($A90&amp;"."&amp;$C90,UncollectibleLookup,2,FALSE),$C90=VLOOKUP($A90&amp;"."&amp;$C90,UncollectibleLookup,4,FALSE)),0,'Corrected With Uncollectible'!DP90-'Module C Initial'!DP90),'Corrected With Uncollectible'!DP90-'Module C Initial'!DP90)</f>
        <v>9.0300000000000864</v>
      </c>
      <c r="Y90" s="32">
        <f ca="1">IFERROR(IF(AND($A90=VLOOKUP($A90&amp;"."&amp;$C90,UncollectibleLookup,2,FALSE),$C90=VLOOKUP($A90&amp;"."&amp;$C90,UncollectibleLookup,4,FALSE)),0,'Corrected With Uncollectible'!DQ90-'Module C Initial'!DQ90),'Corrected With Uncollectible'!DQ90-'Module C Initial'!DQ90)</f>
        <v>3.0799999999999841</v>
      </c>
      <c r="Z90" s="32">
        <f ca="1">IFERROR(IF(AND($A90=VLOOKUP($A90&amp;"."&amp;$C90,UncollectibleLookup,2,FALSE),$C90=VLOOKUP($A90&amp;"."&amp;$C90,UncollectibleLookup,4,FALSE)),0,'Corrected With Uncollectible'!DR90-'Module C Initial'!DR90),'Corrected With Uncollectible'!DR90-'Module C Initial'!DR90)</f>
        <v>4.4300000000000068</v>
      </c>
      <c r="AA90" s="32">
        <f ca="1">IFERROR(IF(AND($A90=VLOOKUP($A90&amp;"."&amp;$C90,UncollectibleLookup,2,FALSE),$C90=VLOOKUP($A90&amp;"."&amp;$C90,UncollectibleLookup,4,FALSE)),0,'Corrected With Uncollectible'!DS90-'Module C Initial'!DS90),'Corrected With Uncollectible'!DS90-'Module C Initial'!DS90)</f>
        <v>7.5599999999999454</v>
      </c>
      <c r="AB90" s="32">
        <f ca="1">IFERROR(IF(AND($A90=VLOOKUP($A90&amp;"."&amp;$C90,UncollectibleLookup,2,FALSE),$C90=VLOOKUP($A90&amp;"."&amp;$C90,UncollectibleLookup,4,FALSE)),0,'Corrected With Uncollectible'!DT90-'Module C Initial'!DT90),'Corrected With Uncollectible'!DT90-'Module C Initial'!DT90)</f>
        <v>9.5799999999999272</v>
      </c>
      <c r="AC90" s="31">
        <f ca="1">IFERROR(IF(AND($A90=VLOOKUP($A90&amp;"."&amp;$C90,UncollectibleLookup,2,FALSE),$C90=VLOOKUP($A90&amp;"."&amp;$C90,UncollectibleLookup,4,FALSE)),0,'Corrected With Uncollectible'!DU90-'Module C Initial'!DU90),'Corrected With Uncollectible'!DU90-'Module C Initial'!DU90)</f>
        <v>89.319999999999709</v>
      </c>
      <c r="AD90" s="31">
        <f ca="1">IFERROR(IF(AND($A90=VLOOKUP($A90&amp;"."&amp;$C90,UncollectibleLookup,2,FALSE),$C90=VLOOKUP($A90&amp;"."&amp;$C90,UncollectibleLookup,4,FALSE)),0,'Corrected With Uncollectible'!DV90-'Module C Initial'!DV90),'Corrected With Uncollectible'!DV90-'Module C Initial'!DV90)</f>
        <v>71.169999999999163</v>
      </c>
      <c r="AE90" s="31">
        <f ca="1">IFERROR(IF(AND($A90=VLOOKUP($A90&amp;"."&amp;$C90,UncollectibleLookup,2,FALSE),$C90=VLOOKUP($A90&amp;"."&amp;$C90,UncollectibleLookup,4,FALSE)),0,'Corrected With Uncollectible'!DW90-'Module C Initial'!DW90),'Corrected With Uncollectible'!DW90-'Module C Initial'!DW90)</f>
        <v>53.979999999999563</v>
      </c>
      <c r="AF90" s="31">
        <f ca="1">IFERROR(IF(AND($A90=VLOOKUP($A90&amp;"."&amp;$C90,UncollectibleLookup,2,FALSE),$C90=VLOOKUP($A90&amp;"."&amp;$C90,UncollectibleLookup,4,FALSE)),0,'Corrected With Uncollectible'!DX90-'Module C Initial'!DX90),'Corrected With Uncollectible'!DX90-'Module C Initial'!DX90)</f>
        <v>39.199999999999818</v>
      </c>
      <c r="AG90" s="31">
        <f ca="1">IFERROR(IF(AND($A90=VLOOKUP($A90&amp;"."&amp;$C90,UncollectibleLookup,2,FALSE),$C90=VLOOKUP($A90&amp;"."&amp;$C90,UncollectibleLookup,4,FALSE)),0,'Corrected With Uncollectible'!DY90-'Module C Initial'!DY90),'Corrected With Uncollectible'!DY90-'Module C Initial'!DY90)</f>
        <v>48.789999999999964</v>
      </c>
      <c r="AH90" s="31">
        <f ca="1">IFERROR(IF(AND($A90=VLOOKUP($A90&amp;"."&amp;$C90,UncollectibleLookup,2,FALSE),$C90=VLOOKUP($A90&amp;"."&amp;$C90,UncollectibleLookup,4,FALSE)),0,'Corrected With Uncollectible'!DZ90-'Module C Initial'!DZ90),'Corrected With Uncollectible'!DZ90-'Module C Initial'!DZ90)</f>
        <v>9.8700000000000045</v>
      </c>
      <c r="AI90" s="31">
        <f ca="1">IFERROR(IF(AND($A90=VLOOKUP($A90&amp;"."&amp;$C90,UncollectibleLookup,2,FALSE),$C90=VLOOKUP($A90&amp;"."&amp;$C90,UncollectibleLookup,4,FALSE)),0,'Corrected With Uncollectible'!EA90-'Module C Initial'!EA90),'Corrected With Uncollectible'!EA90-'Module C Initial'!EA90)</f>
        <v>133.10000000000036</v>
      </c>
      <c r="AJ90" s="31">
        <f ca="1">IFERROR(IF(AND($A90=VLOOKUP($A90&amp;"."&amp;$C90,UncollectibleLookup,2,FALSE),$C90=VLOOKUP($A90&amp;"."&amp;$C90,UncollectibleLookup,4,FALSE)),0,'Corrected With Uncollectible'!EB90-'Module C Initial'!EB90),'Corrected With Uncollectible'!EB90-'Module C Initial'!EB90)</f>
        <v>71.329999999999927</v>
      </c>
      <c r="AK90" s="31">
        <f ca="1">IFERROR(IF(AND($A90=VLOOKUP($A90&amp;"."&amp;$C90,UncollectibleLookup,2,FALSE),$C90=VLOOKUP($A90&amp;"."&amp;$C90,UncollectibleLookup,4,FALSE)),0,'Corrected With Uncollectible'!EC90-'Module C Initial'!EC90),'Corrected With Uncollectible'!EC90-'Module C Initial'!EC90)</f>
        <v>23.990000000000009</v>
      </c>
      <c r="AL90" s="31">
        <f ca="1">IFERROR(IF(AND($A90=VLOOKUP($A90&amp;"."&amp;$C90,UncollectibleLookup,2,FALSE),$C90=VLOOKUP($A90&amp;"."&amp;$C90,UncollectibleLookup,4,FALSE)),0,'Corrected With Uncollectible'!ED90-'Module C Initial'!ED90),'Corrected With Uncollectible'!ED90-'Module C Initial'!ED90)</f>
        <v>34.090000000000146</v>
      </c>
      <c r="AM90" s="31">
        <f ca="1">IFERROR(IF(AND($A90=VLOOKUP($A90&amp;"."&amp;$C90,UncollectibleLookup,2,FALSE),$C90=VLOOKUP($A90&amp;"."&amp;$C90,UncollectibleLookup,4,FALSE)),0,'Corrected With Uncollectible'!EE90-'Module C Initial'!EE90),'Corrected With Uncollectible'!EE90-'Module C Initial'!EE90)</f>
        <v>57.409999999999854</v>
      </c>
      <c r="AN90" s="31">
        <f ca="1">IFERROR(IF(AND($A90=VLOOKUP($A90&amp;"."&amp;$C90,UncollectibleLookup,2,FALSE),$C90=VLOOKUP($A90&amp;"."&amp;$C90,UncollectibleLookup,4,FALSE)),0,'Corrected With Uncollectible'!EF90-'Module C Initial'!EF90),'Corrected With Uncollectible'!EF90-'Module C Initial'!EF90)</f>
        <v>71.710000000000036</v>
      </c>
      <c r="AO90" s="32">
        <f t="shared" ca="1" si="16"/>
        <v>307.27999999999781</v>
      </c>
      <c r="AP90" s="32">
        <f t="shared" ca="1" si="16"/>
        <v>246.9399999999988</v>
      </c>
      <c r="AQ90" s="32">
        <f t="shared" ca="1" si="16"/>
        <v>188.73999999999972</v>
      </c>
      <c r="AR90" s="32">
        <f t="shared" ca="1" si="13"/>
        <v>138.26999999999924</v>
      </c>
      <c r="AS90" s="32">
        <f t="shared" ca="1" si="13"/>
        <v>173.59000000000054</v>
      </c>
      <c r="AT90" s="32">
        <f t="shared" ca="1" si="13"/>
        <v>35.419999999999931</v>
      </c>
      <c r="AU90" s="32">
        <f t="shared" ref="AU90:AZ132" ca="1" si="21">K90+W90+AI90</f>
        <v>482.04999999999836</v>
      </c>
      <c r="AV90" s="32">
        <f t="shared" ca="1" si="21"/>
        <v>260.82999999999936</v>
      </c>
      <c r="AW90" s="32">
        <f t="shared" ca="1" si="21"/>
        <v>88.609999999999047</v>
      </c>
      <c r="AX90" s="32">
        <f t="shared" ca="1" si="21"/>
        <v>127.11999999999961</v>
      </c>
      <c r="AY90" s="32">
        <f t="shared" ca="1" si="21"/>
        <v>216.27000000000089</v>
      </c>
      <c r="AZ90" s="32">
        <f t="shared" ca="1" si="21"/>
        <v>272.86000000000149</v>
      </c>
      <c r="BA90" s="55">
        <f t="shared" ca="1" si="17"/>
        <v>2.4300000000000002</v>
      </c>
      <c r="BB90" s="55">
        <f t="shared" ca="1" si="17"/>
        <v>1.96</v>
      </c>
      <c r="BC90" s="55">
        <f t="shared" ca="1" si="17"/>
        <v>1.5</v>
      </c>
      <c r="BD90" s="55">
        <f t="shared" ca="1" si="14"/>
        <v>1.1100000000000001</v>
      </c>
      <c r="BE90" s="55">
        <f t="shared" ca="1" si="14"/>
        <v>1.39</v>
      </c>
      <c r="BF90" s="55">
        <f t="shared" ca="1" si="14"/>
        <v>0.28999999999999998</v>
      </c>
      <c r="BG90" s="55">
        <f t="shared" ref="BG90:BL132" ca="1" si="22">ROUND(K90*BG$3,2)</f>
        <v>3.89</v>
      </c>
      <c r="BH90" s="55">
        <f t="shared" ca="1" si="22"/>
        <v>2.11</v>
      </c>
      <c r="BI90" s="55">
        <f t="shared" ca="1" si="22"/>
        <v>0.72</v>
      </c>
      <c r="BJ90" s="55">
        <f t="shared" ca="1" si="22"/>
        <v>1.04</v>
      </c>
      <c r="BK90" s="55">
        <f t="shared" ca="1" si="22"/>
        <v>1.77</v>
      </c>
      <c r="BL90" s="55">
        <f t="shared" ca="1" si="22"/>
        <v>2.2400000000000002</v>
      </c>
      <c r="BM90" s="32">
        <f t="shared" ca="1" si="18"/>
        <v>309.70999999999782</v>
      </c>
      <c r="BN90" s="32">
        <f t="shared" ca="1" si="18"/>
        <v>248.89999999999881</v>
      </c>
      <c r="BO90" s="32">
        <f t="shared" ca="1" si="18"/>
        <v>190.23999999999972</v>
      </c>
      <c r="BP90" s="32">
        <f t="shared" ca="1" si="15"/>
        <v>139.37999999999926</v>
      </c>
      <c r="BQ90" s="32">
        <f t="shared" ca="1" si="15"/>
        <v>174.98000000000053</v>
      </c>
      <c r="BR90" s="32">
        <f t="shared" ca="1" si="15"/>
        <v>35.70999999999993</v>
      </c>
      <c r="BS90" s="32">
        <f t="shared" ref="BS90:BX132" ca="1" si="23">AU90+BG90</f>
        <v>485.93999999999835</v>
      </c>
      <c r="BT90" s="32">
        <f t="shared" ca="1" si="23"/>
        <v>262.93999999999937</v>
      </c>
      <c r="BU90" s="32">
        <f t="shared" ca="1" si="23"/>
        <v>89.329999999999046</v>
      </c>
      <c r="BV90" s="32">
        <f t="shared" ca="1" si="23"/>
        <v>128.1599999999996</v>
      </c>
      <c r="BW90" s="32">
        <f t="shared" ca="1" si="23"/>
        <v>218.0400000000009</v>
      </c>
      <c r="BX90" s="32">
        <f t="shared" ca="1" si="23"/>
        <v>275.1000000000015</v>
      </c>
    </row>
    <row r="91" spans="1:76">
      <c r="A91" t="s">
        <v>443</v>
      </c>
      <c r="B91" s="1" t="s">
        <v>11</v>
      </c>
      <c r="C91" t="str">
        <f t="shared" ca="1" si="19"/>
        <v>PR1</v>
      </c>
      <c r="D91" t="str">
        <f t="shared" ca="1" si="20"/>
        <v>Primrose #1</v>
      </c>
      <c r="E91" s="31">
        <f ca="1">IFERROR(IF(AND($A91=VLOOKUP($A91&amp;"."&amp;$C91,UncollectibleLookup,2,FALSE),$C91=VLOOKUP($A91&amp;"."&amp;$C91,UncollectibleLookup,4,FALSE)),0,'Corrected With Uncollectible'!CW91-'Module C Initial'!CW91),'Corrected With Uncollectible'!CW91-'Module C Initial'!CW91)</f>
        <v>636.77000000000407</v>
      </c>
      <c r="F91" s="31">
        <f ca="1">IFERROR(IF(AND($A91=VLOOKUP($A91&amp;"."&amp;$C91,UncollectibleLookup,2,FALSE),$C91=VLOOKUP($A91&amp;"."&amp;$C91,UncollectibleLookup,4,FALSE)),0,'Corrected With Uncollectible'!CX91-'Module C Initial'!CX91),'Corrected With Uncollectible'!CX91-'Module C Initial'!CX91)</f>
        <v>745.36000000001513</v>
      </c>
      <c r="G91" s="31">
        <f ca="1">IFERROR(IF(AND($A91=VLOOKUP($A91&amp;"."&amp;$C91,UncollectibleLookup,2,FALSE),$C91=VLOOKUP($A91&amp;"."&amp;$C91,UncollectibleLookup,4,FALSE)),0,'Corrected With Uncollectible'!CY91-'Module C Initial'!CY91),'Corrected With Uncollectible'!CY91-'Module C Initial'!CY91)</f>
        <v>495.33999999999651</v>
      </c>
      <c r="H91" s="31">
        <f ca="1">IFERROR(IF(AND($A91=VLOOKUP($A91&amp;"."&amp;$C91,UncollectibleLookup,2,FALSE),$C91=VLOOKUP($A91&amp;"."&amp;$C91,UncollectibleLookup,4,FALSE)),0,'Corrected With Uncollectible'!CZ91-'Module C Initial'!CZ91),'Corrected With Uncollectible'!CZ91-'Module C Initial'!CZ91)</f>
        <v>397.25</v>
      </c>
      <c r="I91" s="31">
        <f ca="1">IFERROR(IF(AND($A91=VLOOKUP($A91&amp;"."&amp;$C91,UncollectibleLookup,2,FALSE),$C91=VLOOKUP($A91&amp;"."&amp;$C91,UncollectibleLookup,4,FALSE)),0,'Corrected With Uncollectible'!DA91-'Module C Initial'!DA91),'Corrected With Uncollectible'!DA91-'Module C Initial'!DA91)</f>
        <v>228.87000000000262</v>
      </c>
      <c r="J91" s="31">
        <f ca="1">IFERROR(IF(AND($A91=VLOOKUP($A91&amp;"."&amp;$C91,UncollectibleLookup,2,FALSE),$C91=VLOOKUP($A91&amp;"."&amp;$C91,UncollectibleLookup,4,FALSE)),0,'Corrected With Uncollectible'!DB91-'Module C Initial'!DB91),'Corrected With Uncollectible'!DB91-'Module C Initial'!DB91)</f>
        <v>306.43000000000029</v>
      </c>
      <c r="K91" s="31">
        <f ca="1">IFERROR(IF(AND($A91=VLOOKUP($A91&amp;"."&amp;$C91,UncollectibleLookup,2,FALSE),$C91=VLOOKUP($A91&amp;"."&amp;$C91,UncollectibleLookup,4,FALSE)),0,'Corrected With Uncollectible'!DC91-'Module C Initial'!DC91),'Corrected With Uncollectible'!DC91-'Module C Initial'!DC91)</f>
        <v>743.63000000000466</v>
      </c>
      <c r="L91" s="31">
        <f ca="1">IFERROR(IF(AND($A91=VLOOKUP($A91&amp;"."&amp;$C91,UncollectibleLookup,2,FALSE),$C91=VLOOKUP($A91&amp;"."&amp;$C91,UncollectibleLookup,4,FALSE)),0,'Corrected With Uncollectible'!DD91-'Module C Initial'!DD91),'Corrected With Uncollectible'!DD91-'Module C Initial'!DD91)</f>
        <v>535.63999999999942</v>
      </c>
      <c r="M91" s="31">
        <f ca="1">IFERROR(IF(AND($A91=VLOOKUP($A91&amp;"."&amp;$C91,UncollectibleLookup,2,FALSE),$C91=VLOOKUP($A91&amp;"."&amp;$C91,UncollectibleLookup,4,FALSE)),0,'Corrected With Uncollectible'!DE91-'Module C Initial'!DE91),'Corrected With Uncollectible'!DE91-'Module C Initial'!DE91)</f>
        <v>336.41000000000349</v>
      </c>
      <c r="N91" s="31">
        <f ca="1">IFERROR(IF(AND($A91=VLOOKUP($A91&amp;"."&amp;$C91,UncollectibleLookup,2,FALSE),$C91=VLOOKUP($A91&amp;"."&amp;$C91,UncollectibleLookup,4,FALSE)),0,'Corrected With Uncollectible'!DF91-'Module C Initial'!DF91),'Corrected With Uncollectible'!DF91-'Module C Initial'!DF91)</f>
        <v>429.88000000000466</v>
      </c>
      <c r="O91" s="31">
        <f ca="1">IFERROR(IF(AND($A91=VLOOKUP($A91&amp;"."&amp;$C91,UncollectibleLookup,2,FALSE),$C91=VLOOKUP($A91&amp;"."&amp;$C91,UncollectibleLookup,4,FALSE)),0,'Corrected With Uncollectible'!DG91-'Module C Initial'!DG91),'Corrected With Uncollectible'!DG91-'Module C Initial'!DG91)</f>
        <v>388.27999999999884</v>
      </c>
      <c r="P91" s="31">
        <f ca="1">IFERROR(IF(AND($A91=VLOOKUP($A91&amp;"."&amp;$C91,UncollectibleLookup,2,FALSE),$C91=VLOOKUP($A91&amp;"."&amp;$C91,UncollectibleLookup,4,FALSE)),0,'Corrected With Uncollectible'!DH91-'Module C Initial'!DH91),'Corrected With Uncollectible'!DH91-'Module C Initial'!DH91)</f>
        <v>495.63000000000466</v>
      </c>
      <c r="Q91" s="32">
        <f ca="1">IFERROR(IF(AND($A91=VLOOKUP($A91&amp;"."&amp;$C91,UncollectibleLookup,2,FALSE),$C91=VLOOKUP($A91&amp;"."&amp;$C91,UncollectibleLookup,4,FALSE)),0,'Corrected With Uncollectible'!DI91-'Module C Initial'!DI91),'Corrected With Uncollectible'!DI91-'Module C Initial'!DI91)</f>
        <v>31.839999999999918</v>
      </c>
      <c r="R91" s="32">
        <f ca="1">IFERROR(IF(AND($A91=VLOOKUP($A91&amp;"."&amp;$C91,UncollectibleLookup,2,FALSE),$C91=VLOOKUP($A91&amp;"."&amp;$C91,UncollectibleLookup,4,FALSE)),0,'Corrected With Uncollectible'!DJ91-'Module C Initial'!DJ91),'Corrected With Uncollectible'!DJ91-'Module C Initial'!DJ91)</f>
        <v>37.269999999999982</v>
      </c>
      <c r="S91" s="32">
        <f ca="1">IFERROR(IF(AND($A91=VLOOKUP($A91&amp;"."&amp;$C91,UncollectibleLookup,2,FALSE),$C91=VLOOKUP($A91&amp;"."&amp;$C91,UncollectibleLookup,4,FALSE)),0,'Corrected With Uncollectible'!DK91-'Module C Initial'!DK91),'Corrected With Uncollectible'!DK91-'Module C Initial'!DK91)</f>
        <v>24.769999999999982</v>
      </c>
      <c r="T91" s="32">
        <f ca="1">IFERROR(IF(AND($A91=VLOOKUP($A91&amp;"."&amp;$C91,UncollectibleLookup,2,FALSE),$C91=VLOOKUP($A91&amp;"."&amp;$C91,UncollectibleLookup,4,FALSE)),0,'Corrected With Uncollectible'!DL91-'Module C Initial'!DL91),'Corrected With Uncollectible'!DL91-'Module C Initial'!DL91)</f>
        <v>19.8599999999999</v>
      </c>
      <c r="U91" s="32">
        <f ca="1">IFERROR(IF(AND($A91=VLOOKUP($A91&amp;"."&amp;$C91,UncollectibleLookup,2,FALSE),$C91=VLOOKUP($A91&amp;"."&amp;$C91,UncollectibleLookup,4,FALSE)),0,'Corrected With Uncollectible'!DM91-'Module C Initial'!DM91),'Corrected With Uncollectible'!DM91-'Module C Initial'!DM91)</f>
        <v>11.439999999999941</v>
      </c>
      <c r="V91" s="32">
        <f ca="1">IFERROR(IF(AND($A91=VLOOKUP($A91&amp;"."&amp;$C91,UncollectibleLookup,2,FALSE),$C91=VLOOKUP($A91&amp;"."&amp;$C91,UncollectibleLookup,4,FALSE)),0,'Corrected With Uncollectible'!DN91-'Module C Initial'!DN91),'Corrected With Uncollectible'!DN91-'Module C Initial'!DN91)</f>
        <v>15.330000000000041</v>
      </c>
      <c r="W91" s="32">
        <f ca="1">IFERROR(IF(AND($A91=VLOOKUP($A91&amp;"."&amp;$C91,UncollectibleLookup,2,FALSE),$C91=VLOOKUP($A91&amp;"."&amp;$C91,UncollectibleLookup,4,FALSE)),0,'Corrected With Uncollectible'!DO91-'Module C Initial'!DO91),'Corrected With Uncollectible'!DO91-'Module C Initial'!DO91)</f>
        <v>37.190000000000055</v>
      </c>
      <c r="X91" s="32">
        <f ca="1">IFERROR(IF(AND($A91=VLOOKUP($A91&amp;"."&amp;$C91,UncollectibleLookup,2,FALSE),$C91=VLOOKUP($A91&amp;"."&amp;$C91,UncollectibleLookup,4,FALSE)),0,'Corrected With Uncollectible'!DP91-'Module C Initial'!DP91),'Corrected With Uncollectible'!DP91-'Module C Initial'!DP91)</f>
        <v>26.790000000000191</v>
      </c>
      <c r="Y91" s="32">
        <f ca="1">IFERROR(IF(AND($A91=VLOOKUP($A91&amp;"."&amp;$C91,UncollectibleLookup,2,FALSE),$C91=VLOOKUP($A91&amp;"."&amp;$C91,UncollectibleLookup,4,FALSE)),0,'Corrected With Uncollectible'!DQ91-'Module C Initial'!DQ91),'Corrected With Uncollectible'!DQ91-'Module C Initial'!DQ91)</f>
        <v>16.819999999999936</v>
      </c>
      <c r="Z91" s="32">
        <f ca="1">IFERROR(IF(AND($A91=VLOOKUP($A91&amp;"."&amp;$C91,UncollectibleLookup,2,FALSE),$C91=VLOOKUP($A91&amp;"."&amp;$C91,UncollectibleLookup,4,FALSE)),0,'Corrected With Uncollectible'!DR91-'Module C Initial'!DR91),'Corrected With Uncollectible'!DR91-'Module C Initial'!DR91)</f>
        <v>21.490000000000009</v>
      </c>
      <c r="AA91" s="32">
        <f ca="1">IFERROR(IF(AND($A91=VLOOKUP($A91&amp;"."&amp;$C91,UncollectibleLookup,2,FALSE),$C91=VLOOKUP($A91&amp;"."&amp;$C91,UncollectibleLookup,4,FALSE)),0,'Corrected With Uncollectible'!DS91-'Module C Initial'!DS91),'Corrected With Uncollectible'!DS91-'Module C Initial'!DS91)</f>
        <v>19.410000000000082</v>
      </c>
      <c r="AB91" s="32">
        <f ca="1">IFERROR(IF(AND($A91=VLOOKUP($A91&amp;"."&amp;$C91,UncollectibleLookup,2,FALSE),$C91=VLOOKUP($A91&amp;"."&amp;$C91,UncollectibleLookup,4,FALSE)),0,'Corrected With Uncollectible'!DT91-'Module C Initial'!DT91),'Corrected With Uncollectible'!DT91-'Module C Initial'!DT91)</f>
        <v>24.779999999999973</v>
      </c>
      <c r="AC91" s="31">
        <f ca="1">IFERROR(IF(AND($A91=VLOOKUP($A91&amp;"."&amp;$C91,UncollectibleLookup,2,FALSE),$C91=VLOOKUP($A91&amp;"."&amp;$C91,UncollectibleLookup,4,FALSE)),0,'Corrected With Uncollectible'!DU91-'Module C Initial'!DU91),'Corrected With Uncollectible'!DU91-'Module C Initial'!DU91)</f>
        <v>273.96999999999935</v>
      </c>
      <c r="AD91" s="31">
        <f ca="1">IFERROR(IF(AND($A91=VLOOKUP($A91&amp;"."&amp;$C91,UncollectibleLookup,2,FALSE),$C91=VLOOKUP($A91&amp;"."&amp;$C91,UncollectibleLookup,4,FALSE)),0,'Corrected With Uncollectible'!DV91-'Module C Initial'!DV91),'Corrected With Uncollectible'!DV91-'Module C Initial'!DV91)</f>
        <v>316.90000000000146</v>
      </c>
      <c r="AE91" s="31">
        <f ca="1">IFERROR(IF(AND($A91=VLOOKUP($A91&amp;"."&amp;$C91,UncollectibleLookup,2,FALSE),$C91=VLOOKUP($A91&amp;"."&amp;$C91,UncollectibleLookup,4,FALSE)),0,'Corrected With Uncollectible'!DW91-'Module C Initial'!DW91),'Corrected With Uncollectible'!DW91-'Module C Initial'!DW91)</f>
        <v>208.31999999999971</v>
      </c>
      <c r="AF91" s="31">
        <f ca="1">IFERROR(IF(AND($A91=VLOOKUP($A91&amp;"."&amp;$C91,UncollectibleLookup,2,FALSE),$C91=VLOOKUP($A91&amp;"."&amp;$C91,UncollectibleLookup,4,FALSE)),0,'Corrected With Uncollectible'!DX91-'Module C Initial'!DX91),'Corrected With Uncollectible'!DX91-'Module C Initial'!DX91)</f>
        <v>165.04999999999927</v>
      </c>
      <c r="AG91" s="31">
        <f ca="1">IFERROR(IF(AND($A91=VLOOKUP($A91&amp;"."&amp;$C91,UncollectibleLookup,2,FALSE),$C91=VLOOKUP($A91&amp;"."&amp;$C91,UncollectibleLookup,4,FALSE)),0,'Corrected With Uncollectible'!DY91-'Module C Initial'!DY91),'Corrected With Uncollectible'!DY91-'Module C Initial'!DY91)</f>
        <v>93.960000000000036</v>
      </c>
      <c r="AH91" s="31">
        <f ca="1">IFERROR(IF(AND($A91=VLOOKUP($A91&amp;"."&amp;$C91,UncollectibleLookup,2,FALSE),$C91=VLOOKUP($A91&amp;"."&amp;$C91,UncollectibleLookup,4,FALSE)),0,'Corrected With Uncollectible'!DZ91-'Module C Initial'!DZ91),'Corrected With Uncollectible'!DZ91-'Module C Initial'!DZ91)</f>
        <v>124.23999999999978</v>
      </c>
      <c r="AI91" s="31">
        <f ca="1">IFERROR(IF(AND($A91=VLOOKUP($A91&amp;"."&amp;$C91,UncollectibleLookup,2,FALSE),$C91=VLOOKUP($A91&amp;"."&amp;$C91,UncollectibleLookup,4,FALSE)),0,'Corrected With Uncollectible'!EA91-'Module C Initial'!EA91),'Corrected With Uncollectible'!EA91-'Module C Initial'!EA91)</f>
        <v>297.82999999999811</v>
      </c>
      <c r="AJ91" s="31">
        <f ca="1">IFERROR(IF(AND($A91=VLOOKUP($A91&amp;"."&amp;$C91,UncollectibleLookup,2,FALSE),$C91=VLOOKUP($A91&amp;"."&amp;$C91,UncollectibleLookup,4,FALSE)),0,'Corrected With Uncollectible'!EB91-'Module C Initial'!EB91),'Corrected With Uncollectible'!EB91-'Module C Initial'!EB91)</f>
        <v>211.69000000000051</v>
      </c>
      <c r="AK91" s="31">
        <f ca="1">IFERROR(IF(AND($A91=VLOOKUP($A91&amp;"."&amp;$C91,UncollectibleLookup,2,FALSE),$C91=VLOOKUP($A91&amp;"."&amp;$C91,UncollectibleLookup,4,FALSE)),0,'Corrected With Uncollectible'!EC91-'Module C Initial'!EC91),'Corrected With Uncollectible'!EC91-'Module C Initial'!EC91)</f>
        <v>131.17000000000007</v>
      </c>
      <c r="AL91" s="31">
        <f ca="1">IFERROR(IF(AND($A91=VLOOKUP($A91&amp;"."&amp;$C91,UncollectibleLookup,2,FALSE),$C91=VLOOKUP($A91&amp;"."&amp;$C91,UncollectibleLookup,4,FALSE)),0,'Corrected With Uncollectible'!ED91-'Module C Initial'!ED91),'Corrected With Uncollectible'!ED91-'Module C Initial'!ED91)</f>
        <v>165.39999999999964</v>
      </c>
      <c r="AM91" s="31">
        <f ca="1">IFERROR(IF(AND($A91=VLOOKUP($A91&amp;"."&amp;$C91,UncollectibleLookup,2,FALSE),$C91=VLOOKUP($A91&amp;"."&amp;$C91,UncollectibleLookup,4,FALSE)),0,'Corrected With Uncollectible'!EE91-'Module C Initial'!EE91),'Corrected With Uncollectible'!EE91-'Module C Initial'!EE91)</f>
        <v>147.32999999999993</v>
      </c>
      <c r="AN91" s="31">
        <f ca="1">IFERROR(IF(AND($A91=VLOOKUP($A91&amp;"."&amp;$C91,UncollectibleLookup,2,FALSE),$C91=VLOOKUP($A91&amp;"."&amp;$C91,UncollectibleLookup,4,FALSE)),0,'Corrected With Uncollectible'!EF91-'Module C Initial'!EF91),'Corrected With Uncollectible'!EF91-'Module C Initial'!EF91)</f>
        <v>185.52000000000044</v>
      </c>
      <c r="AO91" s="32">
        <f t="shared" ca="1" si="16"/>
        <v>942.58000000000334</v>
      </c>
      <c r="AP91" s="32">
        <f t="shared" ca="1" si="16"/>
        <v>1099.5300000000166</v>
      </c>
      <c r="AQ91" s="32">
        <f t="shared" ca="1" si="16"/>
        <v>728.4299999999962</v>
      </c>
      <c r="AR91" s="32">
        <f t="shared" ca="1" si="16"/>
        <v>582.15999999999917</v>
      </c>
      <c r="AS91" s="32">
        <f t="shared" ca="1" si="16"/>
        <v>334.2700000000026</v>
      </c>
      <c r="AT91" s="32">
        <f t="shared" ca="1" si="16"/>
        <v>446.00000000000011</v>
      </c>
      <c r="AU91" s="32">
        <f t="shared" ca="1" si="21"/>
        <v>1078.6500000000028</v>
      </c>
      <c r="AV91" s="32">
        <f t="shared" ca="1" si="21"/>
        <v>774.12000000000012</v>
      </c>
      <c r="AW91" s="32">
        <f t="shared" ca="1" si="21"/>
        <v>484.4000000000035</v>
      </c>
      <c r="AX91" s="32">
        <f t="shared" ca="1" si="21"/>
        <v>616.7700000000043</v>
      </c>
      <c r="AY91" s="32">
        <f t="shared" ca="1" si="21"/>
        <v>555.01999999999884</v>
      </c>
      <c r="AZ91" s="32">
        <f t="shared" ca="1" si="21"/>
        <v>705.93000000000507</v>
      </c>
      <c r="BA91" s="55">
        <f t="shared" ca="1" si="17"/>
        <v>7.46</v>
      </c>
      <c r="BB91" s="55">
        <f t="shared" ca="1" si="17"/>
        <v>8.73</v>
      </c>
      <c r="BC91" s="55">
        <f t="shared" ca="1" si="17"/>
        <v>5.8</v>
      </c>
      <c r="BD91" s="55">
        <f t="shared" ca="1" si="17"/>
        <v>4.6500000000000004</v>
      </c>
      <c r="BE91" s="55">
        <f t="shared" ca="1" si="17"/>
        <v>2.68</v>
      </c>
      <c r="BF91" s="55">
        <f t="shared" ca="1" si="17"/>
        <v>3.59</v>
      </c>
      <c r="BG91" s="55">
        <f t="shared" ca="1" si="22"/>
        <v>8.7100000000000009</v>
      </c>
      <c r="BH91" s="55">
        <f t="shared" ca="1" si="22"/>
        <v>6.27</v>
      </c>
      <c r="BI91" s="55">
        <f t="shared" ca="1" si="22"/>
        <v>3.94</v>
      </c>
      <c r="BJ91" s="55">
        <f t="shared" ca="1" si="22"/>
        <v>5.03</v>
      </c>
      <c r="BK91" s="55">
        <f t="shared" ca="1" si="22"/>
        <v>4.55</v>
      </c>
      <c r="BL91" s="55">
        <f t="shared" ca="1" si="22"/>
        <v>5.8</v>
      </c>
      <c r="BM91" s="32">
        <f t="shared" ca="1" si="18"/>
        <v>950.04000000000337</v>
      </c>
      <c r="BN91" s="32">
        <f t="shared" ca="1" si="18"/>
        <v>1108.2600000000166</v>
      </c>
      <c r="BO91" s="32">
        <f t="shared" ca="1" si="18"/>
        <v>734.22999999999615</v>
      </c>
      <c r="BP91" s="32">
        <f t="shared" ca="1" si="18"/>
        <v>586.80999999999915</v>
      </c>
      <c r="BQ91" s="32">
        <f t="shared" ca="1" si="18"/>
        <v>336.9500000000026</v>
      </c>
      <c r="BR91" s="32">
        <f t="shared" ca="1" si="18"/>
        <v>449.59000000000009</v>
      </c>
      <c r="BS91" s="32">
        <f t="shared" ca="1" si="23"/>
        <v>1087.3600000000029</v>
      </c>
      <c r="BT91" s="32">
        <f t="shared" ca="1" si="23"/>
        <v>780.3900000000001</v>
      </c>
      <c r="BU91" s="32">
        <f t="shared" ca="1" si="23"/>
        <v>488.3400000000035</v>
      </c>
      <c r="BV91" s="32">
        <f t="shared" ca="1" si="23"/>
        <v>621.80000000000427</v>
      </c>
      <c r="BW91" s="32">
        <f t="shared" ca="1" si="23"/>
        <v>559.5699999999988</v>
      </c>
      <c r="BX91" s="32">
        <f t="shared" ca="1" si="23"/>
        <v>711.73000000000502</v>
      </c>
    </row>
    <row r="92" spans="1:76">
      <c r="A92" t="s">
        <v>433</v>
      </c>
      <c r="B92" s="1" t="s">
        <v>107</v>
      </c>
      <c r="C92" t="str">
        <f t="shared" ca="1" si="19"/>
        <v>BCHEXP</v>
      </c>
      <c r="D92" t="str">
        <f t="shared" ca="1" si="20"/>
        <v>Alberta-BC Intertie - Export</v>
      </c>
      <c r="E92" s="31">
        <f ca="1">IFERROR(IF(AND($A92=VLOOKUP($A92&amp;"."&amp;$C92,UncollectibleLookup,2,FALSE),$C92=VLOOKUP($A92&amp;"."&amp;$C92,UncollectibleLookup,4,FALSE)),0,'Corrected With Uncollectible'!CW92-'Module C Initial'!CW92),'Corrected With Uncollectible'!CW92-'Module C Initial'!CW92)</f>
        <v>1821.3500000000058</v>
      </c>
      <c r="F92" s="31">
        <f ca="1">IFERROR(IF(AND($A92=VLOOKUP($A92&amp;"."&amp;$C92,UncollectibleLookup,2,FALSE),$C92=VLOOKUP($A92&amp;"."&amp;$C92,UncollectibleLookup,4,FALSE)),0,'Corrected With Uncollectible'!CX92-'Module C Initial'!CX92),'Corrected With Uncollectible'!CX92-'Module C Initial'!CX92)</f>
        <v>2511.6700000000128</v>
      </c>
      <c r="G92" s="31">
        <f ca="1">IFERROR(IF(AND($A92=VLOOKUP($A92&amp;"."&amp;$C92,UncollectibleLookup,2,FALSE),$C92=VLOOKUP($A92&amp;"."&amp;$C92,UncollectibleLookup,4,FALSE)),0,'Corrected With Uncollectible'!CY92-'Module C Initial'!CY92),'Corrected With Uncollectible'!CY92-'Module C Initial'!CY92)</f>
        <v>255.03999999999905</v>
      </c>
      <c r="H92" s="31">
        <f ca="1">IFERROR(IF(AND($A92=VLOOKUP($A92&amp;"."&amp;$C92,UncollectibleLookup,2,FALSE),$C92=VLOOKUP($A92&amp;"."&amp;$C92,UncollectibleLookup,4,FALSE)),0,'Corrected With Uncollectible'!CZ92-'Module C Initial'!CZ92),'Corrected With Uncollectible'!CZ92-'Module C Initial'!CZ92)</f>
        <v>280.84000000000015</v>
      </c>
      <c r="I92" s="31">
        <f ca="1">IFERROR(IF(AND($A92=VLOOKUP($A92&amp;"."&amp;$C92,UncollectibleLookup,2,FALSE),$C92=VLOOKUP($A92&amp;"."&amp;$C92,UncollectibleLookup,4,FALSE)),0,'Corrected With Uncollectible'!DA92-'Module C Initial'!DA92),'Corrected With Uncollectible'!DA92-'Module C Initial'!DA92)</f>
        <v>303.2400000000016</v>
      </c>
      <c r="J92" s="31">
        <f ca="1">IFERROR(IF(AND($A92=VLOOKUP($A92&amp;"."&amp;$C92,UncollectibleLookup,2,FALSE),$C92=VLOOKUP($A92&amp;"."&amp;$C92,UncollectibleLookup,4,FALSE)),0,'Corrected With Uncollectible'!DB92-'Module C Initial'!DB92),'Corrected With Uncollectible'!DB92-'Module C Initial'!DB92)</f>
        <v>293.66999999999825</v>
      </c>
      <c r="K92" s="31">
        <f ca="1">IFERROR(IF(AND($A92=VLOOKUP($A92&amp;"."&amp;$C92,UncollectibleLookup,2,FALSE),$C92=VLOOKUP($A92&amp;"."&amp;$C92,UncollectibleLookup,4,FALSE)),0,'Corrected With Uncollectible'!DC92-'Module C Initial'!DC92),'Corrected With Uncollectible'!DC92-'Module C Initial'!DC92)</f>
        <v>156.80999999999949</v>
      </c>
      <c r="L92" s="31">
        <f ca="1">IFERROR(IF(AND($A92=VLOOKUP($A92&amp;"."&amp;$C92,UncollectibleLookup,2,FALSE),$C92=VLOOKUP($A92&amp;"."&amp;$C92,UncollectibleLookup,4,FALSE)),0,'Corrected With Uncollectible'!DD92-'Module C Initial'!DD92),'Corrected With Uncollectible'!DD92-'Module C Initial'!DD92)</f>
        <v>288.09000000000015</v>
      </c>
      <c r="M92" s="31">
        <f ca="1">IFERROR(IF(AND($A92=VLOOKUP($A92&amp;"."&amp;$C92,UncollectibleLookup,2,FALSE),$C92=VLOOKUP($A92&amp;"."&amp;$C92,UncollectibleLookup,4,FALSE)),0,'Corrected With Uncollectible'!DE92-'Module C Initial'!DE92),'Corrected With Uncollectible'!DE92-'Module C Initial'!DE92)</f>
        <v>813.66999999999825</v>
      </c>
      <c r="N92" s="31">
        <f ca="1">IFERROR(IF(AND($A92=VLOOKUP($A92&amp;"."&amp;$C92,UncollectibleLookup,2,FALSE),$C92=VLOOKUP($A92&amp;"."&amp;$C92,UncollectibleLookup,4,FALSE)),0,'Corrected With Uncollectible'!DF92-'Module C Initial'!DF92),'Corrected With Uncollectible'!DF92-'Module C Initial'!DF92)</f>
        <v>491.04000000000087</v>
      </c>
      <c r="O92" s="31">
        <f ca="1">IFERROR(IF(AND($A92=VLOOKUP($A92&amp;"."&amp;$C92,UncollectibleLookup,2,FALSE),$C92=VLOOKUP($A92&amp;"."&amp;$C92,UncollectibleLookup,4,FALSE)),0,'Corrected With Uncollectible'!DG92-'Module C Initial'!DG92),'Corrected With Uncollectible'!DG92-'Module C Initial'!DG92)</f>
        <v>988.09999999999127</v>
      </c>
      <c r="P92" s="31">
        <f ca="1">IFERROR(IF(AND($A92=VLOOKUP($A92&amp;"."&amp;$C92,UncollectibleLookup,2,FALSE),$C92=VLOOKUP($A92&amp;"."&amp;$C92,UncollectibleLookup,4,FALSE)),0,'Corrected With Uncollectible'!DH92-'Module C Initial'!DH92),'Corrected With Uncollectible'!DH92-'Module C Initial'!DH92)</f>
        <v>1178.5099999999948</v>
      </c>
      <c r="Q92" s="32">
        <f ca="1">IFERROR(IF(AND($A92=VLOOKUP($A92&amp;"."&amp;$C92,UncollectibleLookup,2,FALSE),$C92=VLOOKUP($A92&amp;"."&amp;$C92,UncollectibleLookup,4,FALSE)),0,'Corrected With Uncollectible'!DI92-'Module C Initial'!DI92),'Corrected With Uncollectible'!DI92-'Module C Initial'!DI92)</f>
        <v>91.0600000000004</v>
      </c>
      <c r="R92" s="32">
        <f ca="1">IFERROR(IF(AND($A92=VLOOKUP($A92&amp;"."&amp;$C92,UncollectibleLookup,2,FALSE),$C92=VLOOKUP($A92&amp;"."&amp;$C92,UncollectibleLookup,4,FALSE)),0,'Corrected With Uncollectible'!DJ92-'Module C Initial'!DJ92),'Corrected With Uncollectible'!DJ92-'Module C Initial'!DJ92)</f>
        <v>125.57999999999993</v>
      </c>
      <c r="S92" s="32">
        <f ca="1">IFERROR(IF(AND($A92=VLOOKUP($A92&amp;"."&amp;$C92,UncollectibleLookup,2,FALSE),$C92=VLOOKUP($A92&amp;"."&amp;$C92,UncollectibleLookup,4,FALSE)),0,'Corrected With Uncollectible'!DK92-'Module C Initial'!DK92),'Corrected With Uncollectible'!DK92-'Module C Initial'!DK92)</f>
        <v>12.75</v>
      </c>
      <c r="T92" s="32">
        <f ca="1">IFERROR(IF(AND($A92=VLOOKUP($A92&amp;"."&amp;$C92,UncollectibleLookup,2,FALSE),$C92=VLOOKUP($A92&amp;"."&amp;$C92,UncollectibleLookup,4,FALSE)),0,'Corrected With Uncollectible'!DL92-'Module C Initial'!DL92),'Corrected With Uncollectible'!DL92-'Module C Initial'!DL92)</f>
        <v>14.049999999999955</v>
      </c>
      <c r="U92" s="32">
        <f ca="1">IFERROR(IF(AND($A92=VLOOKUP($A92&amp;"."&amp;$C92,UncollectibleLookup,2,FALSE),$C92=VLOOKUP($A92&amp;"."&amp;$C92,UncollectibleLookup,4,FALSE)),0,'Corrected With Uncollectible'!DM92-'Module C Initial'!DM92),'Corrected With Uncollectible'!DM92-'Module C Initial'!DM92)</f>
        <v>15.159999999999968</v>
      </c>
      <c r="V92" s="32">
        <f ca="1">IFERROR(IF(AND($A92=VLOOKUP($A92&amp;"."&amp;$C92,UncollectibleLookup,2,FALSE),$C92=VLOOKUP($A92&amp;"."&amp;$C92,UncollectibleLookup,4,FALSE)),0,'Corrected With Uncollectible'!DN92-'Module C Initial'!DN92),'Corrected With Uncollectible'!DN92-'Module C Initial'!DN92)</f>
        <v>14.680000000000064</v>
      </c>
      <c r="W92" s="32">
        <f ca="1">IFERROR(IF(AND($A92=VLOOKUP($A92&amp;"."&amp;$C92,UncollectibleLookup,2,FALSE),$C92=VLOOKUP($A92&amp;"."&amp;$C92,UncollectibleLookup,4,FALSE)),0,'Corrected With Uncollectible'!DO92-'Module C Initial'!DO92),'Corrected With Uncollectible'!DO92-'Module C Initial'!DO92)</f>
        <v>7.839999999999975</v>
      </c>
      <c r="X92" s="32">
        <f ca="1">IFERROR(IF(AND($A92=VLOOKUP($A92&amp;"."&amp;$C92,UncollectibleLookup,2,FALSE),$C92=VLOOKUP($A92&amp;"."&amp;$C92,UncollectibleLookup,4,FALSE)),0,'Corrected With Uncollectible'!DP92-'Module C Initial'!DP92),'Corrected With Uncollectible'!DP92-'Module C Initial'!DP92)</f>
        <v>14.409999999999968</v>
      </c>
      <c r="Y92" s="32">
        <f ca="1">IFERROR(IF(AND($A92=VLOOKUP($A92&amp;"."&amp;$C92,UncollectibleLookup,2,FALSE),$C92=VLOOKUP($A92&amp;"."&amp;$C92,UncollectibleLookup,4,FALSE)),0,'Corrected With Uncollectible'!DQ92-'Module C Initial'!DQ92),'Corrected With Uncollectible'!DQ92-'Module C Initial'!DQ92)</f>
        <v>40.680000000000064</v>
      </c>
      <c r="Z92" s="32">
        <f ca="1">IFERROR(IF(AND($A92=VLOOKUP($A92&amp;"."&amp;$C92,UncollectibleLookup,2,FALSE),$C92=VLOOKUP($A92&amp;"."&amp;$C92,UncollectibleLookup,4,FALSE)),0,'Corrected With Uncollectible'!DR92-'Module C Initial'!DR92),'Corrected With Uncollectible'!DR92-'Module C Initial'!DR92)</f>
        <v>24.550000000000182</v>
      </c>
      <c r="AA92" s="32">
        <f ca="1">IFERROR(IF(AND($A92=VLOOKUP($A92&amp;"."&amp;$C92,UncollectibleLookup,2,FALSE),$C92=VLOOKUP($A92&amp;"."&amp;$C92,UncollectibleLookup,4,FALSE)),0,'Corrected With Uncollectible'!DS92-'Module C Initial'!DS92),'Corrected With Uncollectible'!DS92-'Module C Initial'!DS92)</f>
        <v>49.400000000000091</v>
      </c>
      <c r="AB92" s="32">
        <f ca="1">IFERROR(IF(AND($A92=VLOOKUP($A92&amp;"."&amp;$C92,UncollectibleLookup,2,FALSE),$C92=VLOOKUP($A92&amp;"."&amp;$C92,UncollectibleLookup,4,FALSE)),0,'Corrected With Uncollectible'!DT92-'Module C Initial'!DT92),'Corrected With Uncollectible'!DT92-'Module C Initial'!DT92)</f>
        <v>58.930000000000291</v>
      </c>
      <c r="AC92" s="31">
        <f ca="1">IFERROR(IF(AND($A92=VLOOKUP($A92&amp;"."&amp;$C92,UncollectibleLookup,2,FALSE),$C92=VLOOKUP($A92&amp;"."&amp;$C92,UncollectibleLookup,4,FALSE)),0,'Corrected With Uncollectible'!DU92-'Module C Initial'!DU92),'Corrected With Uncollectible'!DU92-'Module C Initial'!DU92)</f>
        <v>783.65000000000146</v>
      </c>
      <c r="AD92" s="31">
        <f ca="1">IFERROR(IF(AND($A92=VLOOKUP($A92&amp;"."&amp;$C92,UncollectibleLookup,2,FALSE),$C92=VLOOKUP($A92&amp;"."&amp;$C92,UncollectibleLookup,4,FALSE)),0,'Corrected With Uncollectible'!DV92-'Module C Initial'!DV92),'Corrected With Uncollectible'!DV92-'Module C Initial'!DV92)</f>
        <v>1067.8700000000026</v>
      </c>
      <c r="AE92" s="31">
        <f ca="1">IFERROR(IF(AND($A92=VLOOKUP($A92&amp;"."&amp;$C92,UncollectibleLookup,2,FALSE),$C92=VLOOKUP($A92&amp;"."&amp;$C92,UncollectibleLookup,4,FALSE)),0,'Corrected With Uncollectible'!DW92-'Module C Initial'!DW92),'Corrected With Uncollectible'!DW92-'Module C Initial'!DW92)</f>
        <v>107.26000000000022</v>
      </c>
      <c r="AF92" s="31">
        <f ca="1">IFERROR(IF(AND($A92=VLOOKUP($A92&amp;"."&amp;$C92,UncollectibleLookup,2,FALSE),$C92=VLOOKUP($A92&amp;"."&amp;$C92,UncollectibleLookup,4,FALSE)),0,'Corrected With Uncollectible'!DX92-'Module C Initial'!DX92),'Corrected With Uncollectible'!DX92-'Module C Initial'!DX92)</f>
        <v>116.67999999999938</v>
      </c>
      <c r="AG92" s="31">
        <f ca="1">IFERROR(IF(AND($A92=VLOOKUP($A92&amp;"."&amp;$C92,UncollectibleLookup,2,FALSE),$C92=VLOOKUP($A92&amp;"."&amp;$C92,UncollectibleLookup,4,FALSE)),0,'Corrected With Uncollectible'!DY92-'Module C Initial'!DY92),'Corrected With Uncollectible'!DY92-'Module C Initial'!DY92)</f>
        <v>124.49000000000069</v>
      </c>
      <c r="AH92" s="31">
        <f ca="1">IFERROR(IF(AND($A92=VLOOKUP($A92&amp;"."&amp;$C92,UncollectibleLookup,2,FALSE),$C92=VLOOKUP($A92&amp;"."&amp;$C92,UncollectibleLookup,4,FALSE)),0,'Corrected With Uncollectible'!DZ92-'Module C Initial'!DZ92),'Corrected With Uncollectible'!DZ92-'Module C Initial'!DZ92)</f>
        <v>119.06999999999971</v>
      </c>
      <c r="AI92" s="31">
        <f ca="1">IFERROR(IF(AND($A92=VLOOKUP($A92&amp;"."&amp;$C92,UncollectibleLookup,2,FALSE),$C92=VLOOKUP($A92&amp;"."&amp;$C92,UncollectibleLookup,4,FALSE)),0,'Corrected With Uncollectible'!EA92-'Module C Initial'!EA92),'Corrected With Uncollectible'!EA92-'Module C Initial'!EA92)</f>
        <v>62.8100000000004</v>
      </c>
      <c r="AJ92" s="31">
        <f ca="1">IFERROR(IF(AND($A92=VLOOKUP($A92&amp;"."&amp;$C92,UncollectibleLookup,2,FALSE),$C92=VLOOKUP($A92&amp;"."&amp;$C92,UncollectibleLookup,4,FALSE)),0,'Corrected With Uncollectible'!EB92-'Module C Initial'!EB92),'Corrected With Uncollectible'!EB92-'Module C Initial'!EB92)</f>
        <v>113.85000000000036</v>
      </c>
      <c r="AK92" s="31">
        <f ca="1">IFERROR(IF(AND($A92=VLOOKUP($A92&amp;"."&amp;$C92,UncollectibleLookup,2,FALSE),$C92=VLOOKUP($A92&amp;"."&amp;$C92,UncollectibleLookup,4,FALSE)),0,'Corrected With Uncollectible'!EC92-'Module C Initial'!EC92),'Corrected With Uncollectible'!EC92-'Module C Initial'!EC92)</f>
        <v>317.23999999999978</v>
      </c>
      <c r="AL92" s="31">
        <f ca="1">IFERROR(IF(AND($A92=VLOOKUP($A92&amp;"."&amp;$C92,UncollectibleLookup,2,FALSE),$C92=VLOOKUP($A92&amp;"."&amp;$C92,UncollectibleLookup,4,FALSE)),0,'Corrected With Uncollectible'!ED92-'Module C Initial'!ED92),'Corrected With Uncollectible'!ED92-'Module C Initial'!ED92)</f>
        <v>188.93000000000029</v>
      </c>
      <c r="AM92" s="31">
        <f ca="1">IFERROR(IF(AND($A92=VLOOKUP($A92&amp;"."&amp;$C92,UncollectibleLookup,2,FALSE),$C92=VLOOKUP($A92&amp;"."&amp;$C92,UncollectibleLookup,4,FALSE)),0,'Corrected With Uncollectible'!EE92-'Module C Initial'!EE92),'Corrected With Uncollectible'!EE92-'Module C Initial'!EE92)</f>
        <v>374.93000000000029</v>
      </c>
      <c r="AN92" s="31">
        <f ca="1">IFERROR(IF(AND($A92=VLOOKUP($A92&amp;"."&amp;$C92,UncollectibleLookup,2,FALSE),$C92=VLOOKUP($A92&amp;"."&amp;$C92,UncollectibleLookup,4,FALSE)),0,'Corrected With Uncollectible'!EF92-'Module C Initial'!EF92),'Corrected With Uncollectible'!EF92-'Module C Initial'!EF92)</f>
        <v>441.12999999999738</v>
      </c>
      <c r="AO92" s="32">
        <f t="shared" ca="1" si="16"/>
        <v>2696.0600000000077</v>
      </c>
      <c r="AP92" s="32">
        <f t="shared" ca="1" si="16"/>
        <v>3705.1200000000154</v>
      </c>
      <c r="AQ92" s="32">
        <f t="shared" ca="1" si="16"/>
        <v>375.04999999999927</v>
      </c>
      <c r="AR92" s="32">
        <f t="shared" ca="1" si="16"/>
        <v>411.56999999999948</v>
      </c>
      <c r="AS92" s="32">
        <f t="shared" ca="1" si="16"/>
        <v>442.89000000000226</v>
      </c>
      <c r="AT92" s="32">
        <f t="shared" ca="1" si="16"/>
        <v>427.41999999999803</v>
      </c>
      <c r="AU92" s="32">
        <f t="shared" ca="1" si="21"/>
        <v>227.45999999999987</v>
      </c>
      <c r="AV92" s="32">
        <f t="shared" ca="1" si="21"/>
        <v>416.35000000000048</v>
      </c>
      <c r="AW92" s="32">
        <f t="shared" ca="1" si="21"/>
        <v>1171.5899999999981</v>
      </c>
      <c r="AX92" s="32">
        <f t="shared" ca="1" si="21"/>
        <v>704.52000000000135</v>
      </c>
      <c r="AY92" s="32">
        <f t="shared" ca="1" si="21"/>
        <v>1412.4299999999917</v>
      </c>
      <c r="AZ92" s="32">
        <f t="shared" ca="1" si="21"/>
        <v>1678.5699999999924</v>
      </c>
      <c r="BA92" s="55">
        <f t="shared" ca="1" si="17"/>
        <v>21.33</v>
      </c>
      <c r="BB92" s="55">
        <f t="shared" ca="1" si="17"/>
        <v>29.42</v>
      </c>
      <c r="BC92" s="55">
        <f t="shared" ca="1" si="17"/>
        <v>2.99</v>
      </c>
      <c r="BD92" s="55">
        <f t="shared" ca="1" si="17"/>
        <v>3.29</v>
      </c>
      <c r="BE92" s="55">
        <f t="shared" ca="1" si="17"/>
        <v>3.55</v>
      </c>
      <c r="BF92" s="55">
        <f t="shared" ca="1" si="17"/>
        <v>3.44</v>
      </c>
      <c r="BG92" s="55">
        <f t="shared" ca="1" si="22"/>
        <v>1.84</v>
      </c>
      <c r="BH92" s="55">
        <f t="shared" ca="1" si="22"/>
        <v>3.37</v>
      </c>
      <c r="BI92" s="55">
        <f t="shared" ca="1" si="22"/>
        <v>9.5299999999999994</v>
      </c>
      <c r="BJ92" s="55">
        <f t="shared" ca="1" si="22"/>
        <v>5.75</v>
      </c>
      <c r="BK92" s="55">
        <f t="shared" ca="1" si="22"/>
        <v>11.57</v>
      </c>
      <c r="BL92" s="55">
        <f t="shared" ca="1" si="22"/>
        <v>13.8</v>
      </c>
      <c r="BM92" s="32">
        <f t="shared" ca="1" si="18"/>
        <v>2717.3900000000076</v>
      </c>
      <c r="BN92" s="32">
        <f t="shared" ca="1" si="18"/>
        <v>3734.5400000000154</v>
      </c>
      <c r="BO92" s="32">
        <f t="shared" ca="1" si="18"/>
        <v>378.03999999999928</v>
      </c>
      <c r="BP92" s="32">
        <f t="shared" ca="1" si="18"/>
        <v>414.8599999999995</v>
      </c>
      <c r="BQ92" s="32">
        <f t="shared" ca="1" si="18"/>
        <v>446.44000000000227</v>
      </c>
      <c r="BR92" s="32">
        <f t="shared" ca="1" si="18"/>
        <v>430.85999999999802</v>
      </c>
      <c r="BS92" s="32">
        <f t="shared" ca="1" si="23"/>
        <v>229.29999999999987</v>
      </c>
      <c r="BT92" s="32">
        <f t="shared" ca="1" si="23"/>
        <v>419.72000000000048</v>
      </c>
      <c r="BU92" s="32">
        <f t="shared" ca="1" si="23"/>
        <v>1181.1199999999981</v>
      </c>
      <c r="BV92" s="32">
        <f t="shared" ca="1" si="23"/>
        <v>710.27000000000135</v>
      </c>
      <c r="BW92" s="32">
        <f t="shared" ca="1" si="23"/>
        <v>1423.9999999999916</v>
      </c>
      <c r="BX92" s="32">
        <f t="shared" ca="1" si="23"/>
        <v>1692.3699999999924</v>
      </c>
    </row>
    <row r="93" spans="1:76">
      <c r="A93" t="s">
        <v>433</v>
      </c>
      <c r="B93" s="1" t="s">
        <v>326</v>
      </c>
      <c r="C93" t="str">
        <f t="shared" ca="1" si="19"/>
        <v>SPCEXP</v>
      </c>
      <c r="D93" t="str">
        <f t="shared" ca="1" si="20"/>
        <v>Alberta-Saskatchewan Intertie - Export</v>
      </c>
      <c r="E93" s="31">
        <f ca="1">IFERROR(IF(AND($A93=VLOOKUP($A93&amp;"."&amp;$C93,UncollectibleLookup,2,FALSE),$C93=VLOOKUP($A93&amp;"."&amp;$C93,UncollectibleLookup,4,FALSE)),0,'Corrected With Uncollectible'!CW93-'Module C Initial'!CW93),'Corrected With Uncollectible'!CW93-'Module C Initial'!CW93)</f>
        <v>20.490000000000009</v>
      </c>
      <c r="F93" s="31">
        <f ca="1">IFERROR(IF(AND($A93=VLOOKUP($A93&amp;"."&amp;$C93,UncollectibleLookup,2,FALSE),$C93=VLOOKUP($A93&amp;"."&amp;$C93,UncollectibleLookup,4,FALSE)),0,'Corrected With Uncollectible'!CX93-'Module C Initial'!CX93),'Corrected With Uncollectible'!CX93-'Module C Initial'!CX93)</f>
        <v>23.930000000000064</v>
      </c>
      <c r="G93" s="31">
        <f ca="1">IFERROR(IF(AND($A93=VLOOKUP($A93&amp;"."&amp;$C93,UncollectibleLookup,2,FALSE),$C93=VLOOKUP($A93&amp;"."&amp;$C93,UncollectibleLookup,4,FALSE)),0,'Corrected With Uncollectible'!CY93-'Module C Initial'!CY93),'Corrected With Uncollectible'!CY93-'Module C Initial'!CY93)</f>
        <v>81.079999999999927</v>
      </c>
      <c r="H93" s="31">
        <f ca="1">IFERROR(IF(AND($A93=VLOOKUP($A93&amp;"."&amp;$C93,UncollectibleLookup,2,FALSE),$C93=VLOOKUP($A93&amp;"."&amp;$C93,UncollectibleLookup,4,FALSE)),0,'Corrected With Uncollectible'!CZ93-'Module C Initial'!CZ93),'Corrected With Uncollectible'!CZ93-'Module C Initial'!CZ93)</f>
        <v>184.32999999999993</v>
      </c>
      <c r="I93" s="31">
        <f ca="1">IFERROR(IF(AND($A93=VLOOKUP($A93&amp;"."&amp;$C93,UncollectibleLookup,2,FALSE),$C93=VLOOKUP($A93&amp;"."&amp;$C93,UncollectibleLookup,4,FALSE)),0,'Corrected With Uncollectible'!DA93-'Module C Initial'!DA93),'Corrected With Uncollectible'!DA93-'Module C Initial'!DA93)</f>
        <v>66.120000000000346</v>
      </c>
      <c r="J93" s="31">
        <f ca="1">IFERROR(IF(AND($A93=VLOOKUP($A93&amp;"."&amp;$C93,UncollectibleLookup,2,FALSE),$C93=VLOOKUP($A93&amp;"."&amp;$C93,UncollectibleLookup,4,FALSE)),0,'Corrected With Uncollectible'!DB93-'Module C Initial'!DB93),'Corrected With Uncollectible'!DB93-'Module C Initial'!DB93)</f>
        <v>8.1999999999999886</v>
      </c>
      <c r="K93" s="31">
        <f ca="1">IFERROR(IF(AND($A93=VLOOKUP($A93&amp;"."&amp;$C93,UncollectibleLookup,2,FALSE),$C93=VLOOKUP($A93&amp;"."&amp;$C93,UncollectibleLookup,4,FALSE)),0,'Corrected With Uncollectible'!DC93-'Module C Initial'!DC93),'Corrected With Uncollectible'!DC93-'Module C Initial'!DC93)</f>
        <v>55.409999999999854</v>
      </c>
      <c r="L93" s="31">
        <f ca="1">IFERROR(IF(AND($A93=VLOOKUP($A93&amp;"."&amp;$C93,UncollectibleLookup,2,FALSE),$C93=VLOOKUP($A93&amp;"."&amp;$C93,UncollectibleLookup,4,FALSE)),0,'Corrected With Uncollectible'!DD93-'Module C Initial'!DD93),'Corrected With Uncollectible'!DD93-'Module C Initial'!DD93)</f>
        <v>17.490000000000009</v>
      </c>
      <c r="M93" s="31">
        <f ca="1">IFERROR(IF(AND($A93=VLOOKUP($A93&amp;"."&amp;$C93,UncollectibleLookup,2,FALSE),$C93=VLOOKUP($A93&amp;"."&amp;$C93,UncollectibleLookup,4,FALSE)),0,'Corrected With Uncollectible'!DE93-'Module C Initial'!DE93),'Corrected With Uncollectible'!DE93-'Module C Initial'!DE93)</f>
        <v>18.099999999999909</v>
      </c>
      <c r="N93" s="31">
        <f ca="1">IFERROR(IF(AND($A93=VLOOKUP($A93&amp;"."&amp;$C93,UncollectibleLookup,2,FALSE),$C93=VLOOKUP($A93&amp;"."&amp;$C93,UncollectibleLookup,4,FALSE)),0,'Corrected With Uncollectible'!DF93-'Module C Initial'!DF93),'Corrected With Uncollectible'!DF93-'Module C Initial'!DF93)</f>
        <v>60.690000000000055</v>
      </c>
      <c r="O93" s="31">
        <f ca="1">IFERROR(IF(AND($A93=VLOOKUP($A93&amp;"."&amp;$C93,UncollectibleLookup,2,FALSE),$C93=VLOOKUP($A93&amp;"."&amp;$C93,UncollectibleLookup,4,FALSE)),0,'Corrected With Uncollectible'!DG93-'Module C Initial'!DG93),'Corrected With Uncollectible'!DG93-'Module C Initial'!DG93)</f>
        <v>58.929999999999836</v>
      </c>
      <c r="P93" s="31">
        <f ca="1">IFERROR(IF(AND($A93=VLOOKUP($A93&amp;"."&amp;$C93,UncollectibleLookup,2,FALSE),$C93=VLOOKUP($A93&amp;"."&amp;$C93,UncollectibleLookup,4,FALSE)),0,'Corrected With Uncollectible'!DH93-'Module C Initial'!DH93),'Corrected With Uncollectible'!DH93-'Module C Initial'!DH93)</f>
        <v>92.849999999999454</v>
      </c>
      <c r="Q93" s="32">
        <f ca="1">IFERROR(IF(AND($A93=VLOOKUP($A93&amp;"."&amp;$C93,UncollectibleLookup,2,FALSE),$C93=VLOOKUP($A93&amp;"."&amp;$C93,UncollectibleLookup,4,FALSE)),0,'Corrected With Uncollectible'!DI93-'Module C Initial'!DI93),'Corrected With Uncollectible'!DI93-'Module C Initial'!DI93)</f>
        <v>1.019999999999996</v>
      </c>
      <c r="R93" s="32">
        <f ca="1">IFERROR(IF(AND($A93=VLOOKUP($A93&amp;"."&amp;$C93,UncollectibleLookup,2,FALSE),$C93=VLOOKUP($A93&amp;"."&amp;$C93,UncollectibleLookup,4,FALSE)),0,'Corrected With Uncollectible'!DJ93-'Module C Initial'!DJ93),'Corrected With Uncollectible'!DJ93-'Module C Initial'!DJ93)</f>
        <v>1.2000000000000028</v>
      </c>
      <c r="S93" s="32">
        <f ca="1">IFERROR(IF(AND($A93=VLOOKUP($A93&amp;"."&amp;$C93,UncollectibleLookup,2,FALSE),$C93=VLOOKUP($A93&amp;"."&amp;$C93,UncollectibleLookup,4,FALSE)),0,'Corrected With Uncollectible'!DK93-'Module C Initial'!DK93),'Corrected With Uncollectible'!DK93-'Module C Initial'!DK93)</f>
        <v>4.0500000000000114</v>
      </c>
      <c r="T93" s="32">
        <f ca="1">IFERROR(IF(AND($A93=VLOOKUP($A93&amp;"."&amp;$C93,UncollectibleLookup,2,FALSE),$C93=VLOOKUP($A93&amp;"."&amp;$C93,UncollectibleLookup,4,FALSE)),0,'Corrected With Uncollectible'!DL93-'Module C Initial'!DL93),'Corrected With Uncollectible'!DL93-'Module C Initial'!DL93)</f>
        <v>9.2200000000000273</v>
      </c>
      <c r="U93" s="32">
        <f ca="1">IFERROR(IF(AND($A93=VLOOKUP($A93&amp;"."&amp;$C93,UncollectibleLookup,2,FALSE),$C93=VLOOKUP($A93&amp;"."&amp;$C93,UncollectibleLookup,4,FALSE)),0,'Corrected With Uncollectible'!DM93-'Module C Initial'!DM93),'Corrected With Uncollectible'!DM93-'Module C Initial'!DM93)</f>
        <v>3.3100000000000023</v>
      </c>
      <c r="V93" s="32">
        <f ca="1">IFERROR(IF(AND($A93=VLOOKUP($A93&amp;"."&amp;$C93,UncollectibleLookup,2,FALSE),$C93=VLOOKUP($A93&amp;"."&amp;$C93,UncollectibleLookup,4,FALSE)),0,'Corrected With Uncollectible'!DN93-'Module C Initial'!DN93),'Corrected With Uncollectible'!DN93-'Module C Initial'!DN93)</f>
        <v>0.41000000000000014</v>
      </c>
      <c r="W93" s="32">
        <f ca="1">IFERROR(IF(AND($A93=VLOOKUP($A93&amp;"."&amp;$C93,UncollectibleLookup,2,FALSE),$C93=VLOOKUP($A93&amp;"."&amp;$C93,UncollectibleLookup,4,FALSE)),0,'Corrected With Uncollectible'!DO93-'Module C Initial'!DO93),'Corrected With Uncollectible'!DO93-'Module C Initial'!DO93)</f>
        <v>2.769999999999996</v>
      </c>
      <c r="X93" s="32">
        <f ca="1">IFERROR(IF(AND($A93=VLOOKUP($A93&amp;"."&amp;$C93,UncollectibleLookup,2,FALSE),$C93=VLOOKUP($A93&amp;"."&amp;$C93,UncollectibleLookup,4,FALSE)),0,'Corrected With Uncollectible'!DP93-'Module C Initial'!DP93),'Corrected With Uncollectible'!DP93-'Module C Initial'!DP93)</f>
        <v>0.87000000000000099</v>
      </c>
      <c r="Y93" s="32">
        <f ca="1">IFERROR(IF(AND($A93=VLOOKUP($A93&amp;"."&amp;$C93,UncollectibleLookup,2,FALSE),$C93=VLOOKUP($A93&amp;"."&amp;$C93,UncollectibleLookup,4,FALSE)),0,'Corrected With Uncollectible'!DQ93-'Module C Initial'!DQ93),'Corrected With Uncollectible'!DQ93-'Module C Initial'!DQ93)</f>
        <v>0.89999999999999858</v>
      </c>
      <c r="Z93" s="32">
        <f ca="1">IFERROR(IF(AND($A93=VLOOKUP($A93&amp;"."&amp;$C93,UncollectibleLookup,2,FALSE),$C93=VLOOKUP($A93&amp;"."&amp;$C93,UncollectibleLookup,4,FALSE)),0,'Corrected With Uncollectible'!DR93-'Module C Initial'!DR93),'Corrected With Uncollectible'!DR93-'Module C Initial'!DR93)</f>
        <v>3.0300000000000011</v>
      </c>
      <c r="AA93" s="32">
        <f ca="1">IFERROR(IF(AND($A93=VLOOKUP($A93&amp;"."&amp;$C93,UncollectibleLookup,2,FALSE),$C93=VLOOKUP($A93&amp;"."&amp;$C93,UncollectibleLookup,4,FALSE)),0,'Corrected With Uncollectible'!DS93-'Module C Initial'!DS93),'Corrected With Uncollectible'!DS93-'Module C Initial'!DS93)</f>
        <v>2.9499999999999886</v>
      </c>
      <c r="AB93" s="32">
        <f ca="1">IFERROR(IF(AND($A93=VLOOKUP($A93&amp;"."&amp;$C93,UncollectibleLookup,2,FALSE),$C93=VLOOKUP($A93&amp;"."&amp;$C93,UncollectibleLookup,4,FALSE)),0,'Corrected With Uncollectible'!DT93-'Module C Initial'!DT93),'Corrected With Uncollectible'!DT93-'Module C Initial'!DT93)</f>
        <v>4.6500000000000057</v>
      </c>
      <c r="AC93" s="31">
        <f ca="1">IFERROR(IF(AND($A93=VLOOKUP($A93&amp;"."&amp;$C93,UncollectibleLookup,2,FALSE),$C93=VLOOKUP($A93&amp;"."&amp;$C93,UncollectibleLookup,4,FALSE)),0,'Corrected With Uncollectible'!DU93-'Module C Initial'!DU93),'Corrected With Uncollectible'!DU93-'Module C Initial'!DU93)</f>
        <v>8.8199999999999932</v>
      </c>
      <c r="AD93" s="31">
        <f ca="1">IFERROR(IF(AND($A93=VLOOKUP($A93&amp;"."&amp;$C93,UncollectibleLookup,2,FALSE),$C93=VLOOKUP($A93&amp;"."&amp;$C93,UncollectibleLookup,4,FALSE)),0,'Corrected With Uncollectible'!DV93-'Module C Initial'!DV93),'Corrected With Uncollectible'!DV93-'Module C Initial'!DV93)</f>
        <v>10.180000000000007</v>
      </c>
      <c r="AE93" s="31">
        <f ca="1">IFERROR(IF(AND($A93=VLOOKUP($A93&amp;"."&amp;$C93,UncollectibleLookup,2,FALSE),$C93=VLOOKUP($A93&amp;"."&amp;$C93,UncollectibleLookup,4,FALSE)),0,'Corrected With Uncollectible'!DW93-'Module C Initial'!DW93),'Corrected With Uncollectible'!DW93-'Module C Initial'!DW93)</f>
        <v>34.089999999999918</v>
      </c>
      <c r="AF93" s="31">
        <f ca="1">IFERROR(IF(AND($A93=VLOOKUP($A93&amp;"."&amp;$C93,UncollectibleLookup,2,FALSE),$C93=VLOOKUP($A93&amp;"."&amp;$C93,UncollectibleLookup,4,FALSE)),0,'Corrected With Uncollectible'!DX93-'Module C Initial'!DX93),'Corrected With Uncollectible'!DX93-'Module C Initial'!DX93)</f>
        <v>76.579999999999927</v>
      </c>
      <c r="AG93" s="31">
        <f ca="1">IFERROR(IF(AND($A93=VLOOKUP($A93&amp;"."&amp;$C93,UncollectibleLookup,2,FALSE),$C93=VLOOKUP($A93&amp;"."&amp;$C93,UncollectibleLookup,4,FALSE)),0,'Corrected With Uncollectible'!DY93-'Module C Initial'!DY93),'Corrected With Uncollectible'!DY93-'Module C Initial'!DY93)</f>
        <v>27.150000000000091</v>
      </c>
      <c r="AH93" s="31">
        <f ca="1">IFERROR(IF(AND($A93=VLOOKUP($A93&amp;"."&amp;$C93,UncollectibleLookup,2,FALSE),$C93=VLOOKUP($A93&amp;"."&amp;$C93,UncollectibleLookup,4,FALSE)),0,'Corrected With Uncollectible'!DZ93-'Module C Initial'!DZ93),'Corrected With Uncollectible'!DZ93-'Module C Initial'!DZ93)</f>
        <v>3.3299999999999983</v>
      </c>
      <c r="AI93" s="31">
        <f ca="1">IFERROR(IF(AND($A93=VLOOKUP($A93&amp;"."&amp;$C93,UncollectibleLookup,2,FALSE),$C93=VLOOKUP($A93&amp;"."&amp;$C93,UncollectibleLookup,4,FALSE)),0,'Corrected With Uncollectible'!EA93-'Module C Initial'!EA93),'Corrected With Uncollectible'!EA93-'Module C Initial'!EA93)</f>
        <v>22.190000000000055</v>
      </c>
      <c r="AJ93" s="31">
        <f ca="1">IFERROR(IF(AND($A93=VLOOKUP($A93&amp;"."&amp;$C93,UncollectibleLookup,2,FALSE),$C93=VLOOKUP($A93&amp;"."&amp;$C93,UncollectibleLookup,4,FALSE)),0,'Corrected With Uncollectible'!EB93-'Module C Initial'!EB93),'Corrected With Uncollectible'!EB93-'Module C Initial'!EB93)</f>
        <v>6.9099999999999966</v>
      </c>
      <c r="AK93" s="31">
        <f ca="1">IFERROR(IF(AND($A93=VLOOKUP($A93&amp;"."&amp;$C93,UncollectibleLookup,2,FALSE),$C93=VLOOKUP($A93&amp;"."&amp;$C93,UncollectibleLookup,4,FALSE)),0,'Corrected With Uncollectible'!EC93-'Module C Initial'!EC93),'Corrected With Uncollectible'!EC93-'Module C Initial'!EC93)</f>
        <v>7.0499999999999829</v>
      </c>
      <c r="AL93" s="31">
        <f ca="1">IFERROR(IF(AND($A93=VLOOKUP($A93&amp;"."&amp;$C93,UncollectibleLookup,2,FALSE),$C93=VLOOKUP($A93&amp;"."&amp;$C93,UncollectibleLookup,4,FALSE)),0,'Corrected With Uncollectible'!ED93-'Module C Initial'!ED93),'Corrected With Uncollectible'!ED93-'Module C Initial'!ED93)</f>
        <v>23.349999999999909</v>
      </c>
      <c r="AM93" s="31">
        <f ca="1">IFERROR(IF(AND($A93=VLOOKUP($A93&amp;"."&amp;$C93,UncollectibleLookup,2,FALSE),$C93=VLOOKUP($A93&amp;"."&amp;$C93,UncollectibleLookup,4,FALSE)),0,'Corrected With Uncollectible'!EE93-'Module C Initial'!EE93),'Corrected With Uncollectible'!EE93-'Module C Initial'!EE93)</f>
        <v>22.360000000000014</v>
      </c>
      <c r="AN93" s="31">
        <f ca="1">IFERROR(IF(AND($A93=VLOOKUP($A93&amp;"."&amp;$C93,UncollectibleLookup,2,FALSE),$C93=VLOOKUP($A93&amp;"."&amp;$C93,UncollectibleLookup,4,FALSE)),0,'Corrected With Uncollectible'!EF93-'Module C Initial'!EF93),'Corrected With Uncollectible'!EF93-'Module C Initial'!EF93)</f>
        <v>34.75</v>
      </c>
      <c r="AO93" s="32">
        <f t="shared" ca="1" si="16"/>
        <v>30.33</v>
      </c>
      <c r="AP93" s="32">
        <f t="shared" ca="1" si="16"/>
        <v>35.310000000000073</v>
      </c>
      <c r="AQ93" s="32">
        <f t="shared" ca="1" si="16"/>
        <v>119.21999999999986</v>
      </c>
      <c r="AR93" s="32">
        <f t="shared" ca="1" si="16"/>
        <v>270.12999999999988</v>
      </c>
      <c r="AS93" s="32">
        <f t="shared" ca="1" si="16"/>
        <v>96.580000000000439</v>
      </c>
      <c r="AT93" s="32">
        <f t="shared" ca="1" si="16"/>
        <v>11.939999999999987</v>
      </c>
      <c r="AU93" s="32">
        <f t="shared" ca="1" si="21"/>
        <v>80.369999999999905</v>
      </c>
      <c r="AV93" s="32">
        <f t="shared" ca="1" si="21"/>
        <v>25.270000000000007</v>
      </c>
      <c r="AW93" s="32">
        <f t="shared" ca="1" si="21"/>
        <v>26.049999999999891</v>
      </c>
      <c r="AX93" s="32">
        <f t="shared" ca="1" si="21"/>
        <v>87.069999999999965</v>
      </c>
      <c r="AY93" s="32">
        <f t="shared" ca="1" si="21"/>
        <v>84.239999999999839</v>
      </c>
      <c r="AZ93" s="32">
        <f t="shared" ca="1" si="21"/>
        <v>132.24999999999946</v>
      </c>
      <c r="BA93" s="55">
        <f t="shared" ca="1" si="17"/>
        <v>0.24</v>
      </c>
      <c r="BB93" s="55">
        <f t="shared" ca="1" si="17"/>
        <v>0.28000000000000003</v>
      </c>
      <c r="BC93" s="55">
        <f t="shared" ca="1" si="17"/>
        <v>0.95</v>
      </c>
      <c r="BD93" s="55">
        <f t="shared" ca="1" si="17"/>
        <v>2.16</v>
      </c>
      <c r="BE93" s="55">
        <f t="shared" ca="1" si="17"/>
        <v>0.77</v>
      </c>
      <c r="BF93" s="55">
        <f t="shared" ca="1" si="17"/>
        <v>0.1</v>
      </c>
      <c r="BG93" s="55">
        <f t="shared" ca="1" si="22"/>
        <v>0.65</v>
      </c>
      <c r="BH93" s="55">
        <f t="shared" ca="1" si="22"/>
        <v>0.2</v>
      </c>
      <c r="BI93" s="55">
        <f t="shared" ca="1" si="22"/>
        <v>0.21</v>
      </c>
      <c r="BJ93" s="55">
        <f t="shared" ca="1" si="22"/>
        <v>0.71</v>
      </c>
      <c r="BK93" s="55">
        <f t="shared" ca="1" si="22"/>
        <v>0.69</v>
      </c>
      <c r="BL93" s="55">
        <f t="shared" ca="1" si="22"/>
        <v>1.0900000000000001</v>
      </c>
      <c r="BM93" s="32">
        <f t="shared" ca="1" si="18"/>
        <v>30.569999999999997</v>
      </c>
      <c r="BN93" s="32">
        <f t="shared" ca="1" si="18"/>
        <v>35.590000000000074</v>
      </c>
      <c r="BO93" s="32">
        <f t="shared" ca="1" si="18"/>
        <v>120.16999999999986</v>
      </c>
      <c r="BP93" s="32">
        <f t="shared" ca="1" si="18"/>
        <v>272.28999999999991</v>
      </c>
      <c r="BQ93" s="32">
        <f t="shared" ca="1" si="18"/>
        <v>97.350000000000435</v>
      </c>
      <c r="BR93" s="32">
        <f t="shared" ca="1" si="18"/>
        <v>12.039999999999987</v>
      </c>
      <c r="BS93" s="32">
        <f t="shared" ca="1" si="23"/>
        <v>81.019999999999911</v>
      </c>
      <c r="BT93" s="32">
        <f t="shared" ca="1" si="23"/>
        <v>25.470000000000006</v>
      </c>
      <c r="BU93" s="32">
        <f t="shared" ca="1" si="23"/>
        <v>26.259999999999891</v>
      </c>
      <c r="BV93" s="32">
        <f t="shared" ca="1" si="23"/>
        <v>87.779999999999959</v>
      </c>
      <c r="BW93" s="32">
        <f t="shared" ca="1" si="23"/>
        <v>84.929999999999836</v>
      </c>
      <c r="BX93" s="32">
        <f t="shared" ca="1" si="23"/>
        <v>133.33999999999946</v>
      </c>
    </row>
    <row r="94" spans="1:76">
      <c r="A94" t="s">
        <v>433</v>
      </c>
      <c r="B94" s="1" t="s">
        <v>108</v>
      </c>
      <c r="C94" t="str">
        <f t="shared" ca="1" si="19"/>
        <v>BCHIMP</v>
      </c>
      <c r="D94" t="str">
        <f t="shared" ca="1" si="20"/>
        <v>Alberta-BC Intertie - Import</v>
      </c>
      <c r="E94" s="31">
        <f ca="1">IFERROR(IF(AND($A94=VLOOKUP($A94&amp;"."&amp;$C94,UncollectibleLookup,2,FALSE),$C94=VLOOKUP($A94&amp;"."&amp;$C94,UncollectibleLookup,4,FALSE)),0,'Corrected With Uncollectible'!CW94-'Module C Initial'!CW94),'Corrected With Uncollectible'!CW94-'Module C Initial'!CW94)</f>
        <v>1130.3499999999985</v>
      </c>
      <c r="F94" s="31">
        <f ca="1">IFERROR(IF(AND($A94=VLOOKUP($A94&amp;"."&amp;$C94,UncollectibleLookup,2,FALSE),$C94=VLOOKUP($A94&amp;"."&amp;$C94,UncollectibleLookup,4,FALSE)),0,'Corrected With Uncollectible'!CX94-'Module C Initial'!CX94),'Corrected With Uncollectible'!CX94-'Module C Initial'!CX94)</f>
        <v>331.06000000000131</v>
      </c>
      <c r="G94" s="31">
        <f ca="1">IFERROR(IF(AND($A94=VLOOKUP($A94&amp;"."&amp;$C94,UncollectibleLookup,2,FALSE),$C94=VLOOKUP($A94&amp;"."&amp;$C94,UncollectibleLookup,4,FALSE)),0,'Corrected With Uncollectible'!CY94-'Module C Initial'!CY94),'Corrected With Uncollectible'!CY94-'Module C Initial'!CY94)</f>
        <v>3375.1000000000058</v>
      </c>
      <c r="H94" s="31">
        <f ca="1">IFERROR(IF(AND($A94=VLOOKUP($A94&amp;"."&amp;$C94,UncollectibleLookup,2,FALSE),$C94=VLOOKUP($A94&amp;"."&amp;$C94,UncollectibleLookup,4,FALSE)),0,'Corrected With Uncollectible'!CZ94-'Module C Initial'!CZ94),'Corrected With Uncollectible'!CZ94-'Module C Initial'!CZ94)</f>
        <v>1515.6900000000023</v>
      </c>
      <c r="I94" s="31">
        <f ca="1">IFERROR(IF(AND($A94=VLOOKUP($A94&amp;"."&amp;$C94,UncollectibleLookup,2,FALSE),$C94=VLOOKUP($A94&amp;"."&amp;$C94,UncollectibleLookup,4,FALSE)),0,'Corrected With Uncollectible'!DA94-'Module C Initial'!DA94),'Corrected With Uncollectible'!DA94-'Module C Initial'!DA94)</f>
        <v>1879.7299999999814</v>
      </c>
      <c r="J94" s="31">
        <f ca="1">IFERROR(IF(AND($A94=VLOOKUP($A94&amp;"."&amp;$C94,UncollectibleLookup,2,FALSE),$C94=VLOOKUP($A94&amp;"."&amp;$C94,UncollectibleLookup,4,FALSE)),0,'Corrected With Uncollectible'!DB94-'Module C Initial'!DB94),'Corrected With Uncollectible'!DB94-'Module C Initial'!DB94)</f>
        <v>2256.609999999986</v>
      </c>
      <c r="K94" s="31">
        <f ca="1">IFERROR(IF(AND($A94=VLOOKUP($A94&amp;"."&amp;$C94,UncollectibleLookup,2,FALSE),$C94=VLOOKUP($A94&amp;"."&amp;$C94,UncollectibleLookup,4,FALSE)),0,'Corrected With Uncollectible'!DC94-'Module C Initial'!DC94),'Corrected With Uncollectible'!DC94-'Module C Initial'!DC94)</f>
        <v>16934.200000000186</v>
      </c>
      <c r="L94" s="31">
        <f ca="1">IFERROR(IF(AND($A94=VLOOKUP($A94&amp;"."&amp;$C94,UncollectibleLookup,2,FALSE),$C94=VLOOKUP($A94&amp;"."&amp;$C94,UncollectibleLookup,4,FALSE)),0,'Corrected With Uncollectible'!DD94-'Module C Initial'!DD94),'Corrected With Uncollectible'!DD94-'Module C Initial'!DD94)</f>
        <v>4748.2000000000116</v>
      </c>
      <c r="M94" s="31">
        <f ca="1">IFERROR(IF(AND($A94=VLOOKUP($A94&amp;"."&amp;$C94,UncollectibleLookup,2,FALSE),$C94=VLOOKUP($A94&amp;"."&amp;$C94,UncollectibleLookup,4,FALSE)),0,'Corrected With Uncollectible'!DE94-'Module C Initial'!DE94),'Corrected With Uncollectible'!DE94-'Module C Initial'!DE94)</f>
        <v>1071.0500000000029</v>
      </c>
      <c r="N94" s="31">
        <f ca="1">IFERROR(IF(AND($A94=VLOOKUP($A94&amp;"."&amp;$C94,UncollectibleLookup,2,FALSE),$C94=VLOOKUP($A94&amp;"."&amp;$C94,UncollectibleLookup,4,FALSE)),0,'Corrected With Uncollectible'!DF94-'Module C Initial'!DF94),'Corrected With Uncollectible'!DF94-'Module C Initial'!DF94)</f>
        <v>2788.7500000000291</v>
      </c>
      <c r="O94" s="31">
        <f ca="1">IFERROR(IF(AND($A94=VLOOKUP($A94&amp;"."&amp;$C94,UncollectibleLookup,2,FALSE),$C94=VLOOKUP($A94&amp;"."&amp;$C94,UncollectibleLookup,4,FALSE)),0,'Corrected With Uncollectible'!DG94-'Module C Initial'!DG94),'Corrected With Uncollectible'!DG94-'Module C Initial'!DG94)</f>
        <v>2033.0400000000081</v>
      </c>
      <c r="P94" s="31">
        <f ca="1">IFERROR(IF(AND($A94=VLOOKUP($A94&amp;"."&amp;$C94,UncollectibleLookup,2,FALSE),$C94=VLOOKUP($A94&amp;"."&amp;$C94,UncollectibleLookup,4,FALSE)),0,'Corrected With Uncollectible'!DH94-'Module C Initial'!DH94),'Corrected With Uncollectible'!DH94-'Module C Initial'!DH94)</f>
        <v>3517.679999999993</v>
      </c>
      <c r="Q94" s="32">
        <f ca="1">IFERROR(IF(AND($A94=VLOOKUP($A94&amp;"."&amp;$C94,UncollectibleLookup,2,FALSE),$C94=VLOOKUP($A94&amp;"."&amp;$C94,UncollectibleLookup,4,FALSE)),0,'Corrected With Uncollectible'!DI94-'Module C Initial'!DI94),'Corrected With Uncollectible'!DI94-'Module C Initial'!DI94)</f>
        <v>56.519999999999982</v>
      </c>
      <c r="R94" s="32">
        <f ca="1">IFERROR(IF(AND($A94=VLOOKUP($A94&amp;"."&amp;$C94,UncollectibleLookup,2,FALSE),$C94=VLOOKUP($A94&amp;"."&amp;$C94,UncollectibleLookup,4,FALSE)),0,'Corrected With Uncollectible'!DJ94-'Module C Initial'!DJ94),'Corrected With Uncollectible'!DJ94-'Module C Initial'!DJ94)</f>
        <v>16.549999999999955</v>
      </c>
      <c r="S94" s="32">
        <f ca="1">IFERROR(IF(AND($A94=VLOOKUP($A94&amp;"."&amp;$C94,UncollectibleLookup,2,FALSE),$C94=VLOOKUP($A94&amp;"."&amp;$C94,UncollectibleLookup,4,FALSE)),0,'Corrected With Uncollectible'!DK94-'Module C Initial'!DK94),'Corrected With Uncollectible'!DK94-'Module C Initial'!DK94)</f>
        <v>168.75</v>
      </c>
      <c r="T94" s="32">
        <f ca="1">IFERROR(IF(AND($A94=VLOOKUP($A94&amp;"."&amp;$C94,UncollectibleLookup,2,FALSE),$C94=VLOOKUP($A94&amp;"."&amp;$C94,UncollectibleLookup,4,FALSE)),0,'Corrected With Uncollectible'!DL94-'Module C Initial'!DL94),'Corrected With Uncollectible'!DL94-'Module C Initial'!DL94)</f>
        <v>75.7800000000002</v>
      </c>
      <c r="U94" s="32">
        <f ca="1">IFERROR(IF(AND($A94=VLOOKUP($A94&amp;"."&amp;$C94,UncollectibleLookup,2,FALSE),$C94=VLOOKUP($A94&amp;"."&amp;$C94,UncollectibleLookup,4,FALSE)),0,'Corrected With Uncollectible'!DM94-'Module C Initial'!DM94),'Corrected With Uncollectible'!DM94-'Module C Initial'!DM94)</f>
        <v>93.989999999999782</v>
      </c>
      <c r="V94" s="32">
        <f ca="1">IFERROR(IF(AND($A94=VLOOKUP($A94&amp;"."&amp;$C94,UncollectibleLookup,2,FALSE),$C94=VLOOKUP($A94&amp;"."&amp;$C94,UncollectibleLookup,4,FALSE)),0,'Corrected With Uncollectible'!DN94-'Module C Initial'!DN94),'Corrected With Uncollectible'!DN94-'Module C Initial'!DN94)</f>
        <v>112.82999999999993</v>
      </c>
      <c r="W94" s="32">
        <f ca="1">IFERROR(IF(AND($A94=VLOOKUP($A94&amp;"."&amp;$C94,UncollectibleLookup,2,FALSE),$C94=VLOOKUP($A94&amp;"."&amp;$C94,UncollectibleLookup,4,FALSE)),0,'Corrected With Uncollectible'!DO94-'Module C Initial'!DO94),'Corrected With Uncollectible'!DO94-'Module C Initial'!DO94)</f>
        <v>846.71000000000276</v>
      </c>
      <c r="X94" s="32">
        <f ca="1">IFERROR(IF(AND($A94=VLOOKUP($A94&amp;"."&amp;$C94,UncollectibleLookup,2,FALSE),$C94=VLOOKUP($A94&amp;"."&amp;$C94,UncollectibleLookup,4,FALSE)),0,'Corrected With Uncollectible'!DP94-'Module C Initial'!DP94),'Corrected With Uncollectible'!DP94-'Module C Initial'!DP94)</f>
        <v>237.40999999999985</v>
      </c>
      <c r="Y94" s="32">
        <f ca="1">IFERROR(IF(AND($A94=VLOOKUP($A94&amp;"."&amp;$C94,UncollectibleLookup,2,FALSE),$C94=VLOOKUP($A94&amp;"."&amp;$C94,UncollectibleLookup,4,FALSE)),0,'Corrected With Uncollectible'!DQ94-'Module C Initial'!DQ94),'Corrected With Uncollectible'!DQ94-'Module C Initial'!DQ94)</f>
        <v>53.550000000000182</v>
      </c>
      <c r="Z94" s="32">
        <f ca="1">IFERROR(IF(AND($A94=VLOOKUP($A94&amp;"."&amp;$C94,UncollectibleLookup,2,FALSE),$C94=VLOOKUP($A94&amp;"."&amp;$C94,UncollectibleLookup,4,FALSE)),0,'Corrected With Uncollectible'!DR94-'Module C Initial'!DR94),'Corrected With Uncollectible'!DR94-'Module C Initial'!DR94)</f>
        <v>139.4399999999996</v>
      </c>
      <c r="AA94" s="32">
        <f ca="1">IFERROR(IF(AND($A94=VLOOKUP($A94&amp;"."&amp;$C94,UncollectibleLookup,2,FALSE),$C94=VLOOKUP($A94&amp;"."&amp;$C94,UncollectibleLookup,4,FALSE)),0,'Corrected With Uncollectible'!DS94-'Module C Initial'!DS94),'Corrected With Uncollectible'!DS94-'Module C Initial'!DS94)</f>
        <v>101.65999999999985</v>
      </c>
      <c r="AB94" s="32">
        <f ca="1">IFERROR(IF(AND($A94=VLOOKUP($A94&amp;"."&amp;$C94,UncollectibleLookup,2,FALSE),$C94=VLOOKUP($A94&amp;"."&amp;$C94,UncollectibleLookup,4,FALSE)),0,'Corrected With Uncollectible'!DT94-'Module C Initial'!DT94),'Corrected With Uncollectible'!DT94-'Module C Initial'!DT94)</f>
        <v>175.8799999999992</v>
      </c>
      <c r="AC94" s="31">
        <f ca="1">IFERROR(IF(AND($A94=VLOOKUP($A94&amp;"."&amp;$C94,UncollectibleLookup,2,FALSE),$C94=VLOOKUP($A94&amp;"."&amp;$C94,UncollectibleLookup,4,FALSE)),0,'Corrected With Uncollectible'!DU94-'Module C Initial'!DU94),'Corrected With Uncollectible'!DU94-'Module C Initial'!DU94)</f>
        <v>486.34999999999854</v>
      </c>
      <c r="AD94" s="31">
        <f ca="1">IFERROR(IF(AND($A94=VLOOKUP($A94&amp;"."&amp;$C94,UncollectibleLookup,2,FALSE),$C94=VLOOKUP($A94&amp;"."&amp;$C94,UncollectibleLookup,4,FALSE)),0,'Corrected With Uncollectible'!DV94-'Module C Initial'!DV94),'Corrected With Uncollectible'!DV94-'Module C Initial'!DV94)</f>
        <v>140.75999999999931</v>
      </c>
      <c r="AE94" s="31">
        <f ca="1">IFERROR(IF(AND($A94=VLOOKUP($A94&amp;"."&amp;$C94,UncollectibleLookup,2,FALSE),$C94=VLOOKUP($A94&amp;"."&amp;$C94,UncollectibleLookup,4,FALSE)),0,'Corrected With Uncollectible'!DW94-'Module C Initial'!DW94),'Corrected With Uncollectible'!DW94-'Module C Initial'!DW94)</f>
        <v>1419.4400000000023</v>
      </c>
      <c r="AF94" s="31">
        <f ca="1">IFERROR(IF(AND($A94=VLOOKUP($A94&amp;"."&amp;$C94,UncollectibleLookup,2,FALSE),$C94=VLOOKUP($A94&amp;"."&amp;$C94,UncollectibleLookup,4,FALSE)),0,'Corrected With Uncollectible'!DX94-'Module C Initial'!DX94),'Corrected With Uncollectible'!DX94-'Module C Initial'!DX94)</f>
        <v>629.71999999999753</v>
      </c>
      <c r="AG94" s="31">
        <f ca="1">IFERROR(IF(AND($A94=VLOOKUP($A94&amp;"."&amp;$C94,UncollectibleLookup,2,FALSE),$C94=VLOOKUP($A94&amp;"."&amp;$C94,UncollectibleLookup,4,FALSE)),0,'Corrected With Uncollectible'!DY94-'Module C Initial'!DY94),'Corrected With Uncollectible'!DY94-'Module C Initial'!DY94)</f>
        <v>771.69000000000233</v>
      </c>
      <c r="AH94" s="31">
        <f ca="1">IFERROR(IF(AND($A94=VLOOKUP($A94&amp;"."&amp;$C94,UncollectibleLookup,2,FALSE),$C94=VLOOKUP($A94&amp;"."&amp;$C94,UncollectibleLookup,4,FALSE)),0,'Corrected With Uncollectible'!DZ94-'Module C Initial'!DZ94),'Corrected With Uncollectible'!DZ94-'Module C Initial'!DZ94)</f>
        <v>914.91999999999825</v>
      </c>
      <c r="AI94" s="31">
        <f ca="1">IFERROR(IF(AND($A94=VLOOKUP($A94&amp;"."&amp;$C94,UncollectibleLookup,2,FALSE),$C94=VLOOKUP($A94&amp;"."&amp;$C94,UncollectibleLookup,4,FALSE)),0,'Corrected With Uncollectible'!EA94-'Module C Initial'!EA94),'Corrected With Uncollectible'!EA94-'Module C Initial'!EA94)</f>
        <v>6782.2699999999895</v>
      </c>
      <c r="AJ94" s="31">
        <f ca="1">IFERROR(IF(AND($A94=VLOOKUP($A94&amp;"."&amp;$C94,UncollectibleLookup,2,FALSE),$C94=VLOOKUP($A94&amp;"."&amp;$C94,UncollectibleLookup,4,FALSE)),0,'Corrected With Uncollectible'!EB94-'Module C Initial'!EB94),'Corrected With Uncollectible'!EB94-'Module C Initial'!EB94)</f>
        <v>1876.4899999999907</v>
      </c>
      <c r="AK94" s="31">
        <f ca="1">IFERROR(IF(AND($A94=VLOOKUP($A94&amp;"."&amp;$C94,UncollectibleLookup,2,FALSE),$C94=VLOOKUP($A94&amp;"."&amp;$C94,UncollectibleLookup,4,FALSE)),0,'Corrected With Uncollectible'!EC94-'Module C Initial'!EC94),'Corrected With Uncollectible'!EC94-'Module C Initial'!EC94)</f>
        <v>417.58999999999833</v>
      </c>
      <c r="AL94" s="31">
        <f ca="1">IFERROR(IF(AND($A94=VLOOKUP($A94&amp;"."&amp;$C94,UncollectibleLookup,2,FALSE),$C94=VLOOKUP($A94&amp;"."&amp;$C94,UncollectibleLookup,4,FALSE)),0,'Corrected With Uncollectible'!ED94-'Module C Initial'!ED94),'Corrected With Uncollectible'!ED94-'Module C Initial'!ED94)</f>
        <v>1072.9900000000052</v>
      </c>
      <c r="AM94" s="31">
        <f ca="1">IFERROR(IF(AND($A94=VLOOKUP($A94&amp;"."&amp;$C94,UncollectibleLookup,2,FALSE),$C94=VLOOKUP($A94&amp;"."&amp;$C94,UncollectibleLookup,4,FALSE)),0,'Corrected With Uncollectible'!EE94-'Module C Initial'!EE94),'Corrected With Uncollectible'!EE94-'Module C Initial'!EE94)</f>
        <v>771.42000000000553</v>
      </c>
      <c r="AN94" s="31">
        <f ca="1">IFERROR(IF(AND($A94=VLOOKUP($A94&amp;"."&amp;$C94,UncollectibleLookup,2,FALSE),$C94=VLOOKUP($A94&amp;"."&amp;$C94,UncollectibleLookup,4,FALSE)),0,'Corrected With Uncollectible'!EF94-'Module C Initial'!EF94),'Corrected With Uncollectible'!EF94-'Module C Initial'!EF94)</f>
        <v>1316.6900000000023</v>
      </c>
      <c r="AO94" s="32">
        <f t="shared" ca="1" si="16"/>
        <v>1673.2199999999971</v>
      </c>
      <c r="AP94" s="32">
        <f t="shared" ca="1" si="16"/>
        <v>488.37000000000057</v>
      </c>
      <c r="AQ94" s="32">
        <f t="shared" ca="1" si="16"/>
        <v>4963.2900000000081</v>
      </c>
      <c r="AR94" s="32">
        <f t="shared" ca="1" si="16"/>
        <v>2221.19</v>
      </c>
      <c r="AS94" s="32">
        <f t="shared" ca="1" si="16"/>
        <v>2745.4099999999835</v>
      </c>
      <c r="AT94" s="32">
        <f t="shared" ca="1" si="16"/>
        <v>3284.3599999999842</v>
      </c>
      <c r="AU94" s="32">
        <f t="shared" ca="1" si="21"/>
        <v>24563.180000000179</v>
      </c>
      <c r="AV94" s="32">
        <f t="shared" ca="1" si="21"/>
        <v>6862.1000000000022</v>
      </c>
      <c r="AW94" s="32">
        <f t="shared" ca="1" si="21"/>
        <v>1542.1900000000014</v>
      </c>
      <c r="AX94" s="32">
        <f t="shared" ca="1" si="21"/>
        <v>4001.1800000000339</v>
      </c>
      <c r="AY94" s="32">
        <f t="shared" ca="1" si="21"/>
        <v>2906.1200000000135</v>
      </c>
      <c r="AZ94" s="32">
        <f t="shared" ca="1" si="21"/>
        <v>5010.2499999999945</v>
      </c>
      <c r="BA94" s="55">
        <f t="shared" ca="1" si="17"/>
        <v>13.24</v>
      </c>
      <c r="BB94" s="55">
        <f t="shared" ca="1" si="17"/>
        <v>3.88</v>
      </c>
      <c r="BC94" s="55">
        <f t="shared" ca="1" si="17"/>
        <v>39.53</v>
      </c>
      <c r="BD94" s="55">
        <f t="shared" ca="1" si="17"/>
        <v>17.75</v>
      </c>
      <c r="BE94" s="55">
        <f t="shared" ca="1" si="17"/>
        <v>22.02</v>
      </c>
      <c r="BF94" s="55">
        <f t="shared" ca="1" si="17"/>
        <v>26.43</v>
      </c>
      <c r="BG94" s="55">
        <f t="shared" ca="1" si="22"/>
        <v>198.34</v>
      </c>
      <c r="BH94" s="55">
        <f t="shared" ca="1" si="22"/>
        <v>55.61</v>
      </c>
      <c r="BI94" s="55">
        <f t="shared" ca="1" si="22"/>
        <v>12.54</v>
      </c>
      <c r="BJ94" s="55">
        <f t="shared" ca="1" si="22"/>
        <v>32.659999999999997</v>
      </c>
      <c r="BK94" s="55">
        <f t="shared" ca="1" si="22"/>
        <v>23.81</v>
      </c>
      <c r="BL94" s="55">
        <f t="shared" ca="1" si="22"/>
        <v>41.2</v>
      </c>
      <c r="BM94" s="32">
        <f t="shared" ca="1" si="18"/>
        <v>1686.4599999999971</v>
      </c>
      <c r="BN94" s="32">
        <f t="shared" ca="1" si="18"/>
        <v>492.25000000000057</v>
      </c>
      <c r="BO94" s="32">
        <f t="shared" ca="1" si="18"/>
        <v>5002.8200000000079</v>
      </c>
      <c r="BP94" s="32">
        <f t="shared" ca="1" si="18"/>
        <v>2238.94</v>
      </c>
      <c r="BQ94" s="32">
        <f t="shared" ca="1" si="18"/>
        <v>2767.4299999999835</v>
      </c>
      <c r="BR94" s="32">
        <f t="shared" ca="1" si="18"/>
        <v>3310.789999999984</v>
      </c>
      <c r="BS94" s="32">
        <f t="shared" ca="1" si="23"/>
        <v>24761.520000000179</v>
      </c>
      <c r="BT94" s="32">
        <f t="shared" ca="1" si="23"/>
        <v>6917.7100000000019</v>
      </c>
      <c r="BU94" s="32">
        <f t="shared" ca="1" si="23"/>
        <v>1554.7300000000014</v>
      </c>
      <c r="BV94" s="32">
        <f t="shared" ca="1" si="23"/>
        <v>4033.8400000000338</v>
      </c>
      <c r="BW94" s="32">
        <f t="shared" ca="1" si="23"/>
        <v>2929.9300000000135</v>
      </c>
      <c r="BX94" s="32">
        <f t="shared" ca="1" si="23"/>
        <v>5051.4499999999944</v>
      </c>
    </row>
    <row r="95" spans="1:76">
      <c r="A95" t="s">
        <v>433</v>
      </c>
      <c r="B95" s="1" t="s">
        <v>381</v>
      </c>
      <c r="C95" t="str">
        <f t="shared" ca="1" si="19"/>
        <v>SPCIMP</v>
      </c>
      <c r="D95" t="str">
        <f t="shared" ca="1" si="20"/>
        <v>Alberta-Saskatchewan Intertie - Import</v>
      </c>
      <c r="E95" s="31">
        <f ca="1">IFERROR(IF(AND($A95=VLOOKUP($A95&amp;"."&amp;$C95,UncollectibleLookup,2,FALSE),$C95=VLOOKUP($A95&amp;"."&amp;$C95,UncollectibleLookup,4,FALSE)),0,'Corrected With Uncollectible'!CW95-'Module C Initial'!CW95),'Corrected With Uncollectible'!CW95-'Module C Initial'!CW95)</f>
        <v>1.2900000000000063</v>
      </c>
      <c r="F95" s="31">
        <f ca="1">IFERROR(IF(AND($A95=VLOOKUP($A95&amp;"."&amp;$C95,UncollectibleLookup,2,FALSE),$C95=VLOOKUP($A95&amp;"."&amp;$C95,UncollectibleLookup,4,FALSE)),0,'Corrected With Uncollectible'!CX95-'Module C Initial'!CX95),'Corrected With Uncollectible'!CX95-'Module C Initial'!CX95)</f>
        <v>1.8599999999999852</v>
      </c>
      <c r="G95" s="31">
        <f ca="1">IFERROR(IF(AND($A95=VLOOKUP($A95&amp;"."&amp;$C95,UncollectibleLookup,2,FALSE),$C95=VLOOKUP($A95&amp;"."&amp;$C95,UncollectibleLookup,4,FALSE)),0,'Corrected With Uncollectible'!CY95-'Module C Initial'!CY95),'Corrected With Uncollectible'!CY95-'Module C Initial'!CY95)</f>
        <v>1.1899999999999977</v>
      </c>
      <c r="H95" s="31">
        <f ca="1">IFERROR(IF(AND($A95=VLOOKUP($A95&amp;"."&amp;$C95,UncollectibleLookup,2,FALSE),$C95=VLOOKUP($A95&amp;"."&amp;$C95,UncollectibleLookup,4,FALSE)),0,'Corrected With Uncollectible'!CZ95-'Module C Initial'!CZ95),'Corrected With Uncollectible'!CZ95-'Module C Initial'!CZ95)</f>
        <v>5.92999999999995</v>
      </c>
      <c r="I95" s="31">
        <f ca="1">IFERROR(IF(AND($A95=VLOOKUP($A95&amp;"."&amp;$C95,UncollectibleLookup,2,FALSE),$C95=VLOOKUP($A95&amp;"."&amp;$C95,UncollectibleLookup,4,FALSE)),0,'Corrected With Uncollectible'!DA95-'Module C Initial'!DA95),'Corrected With Uncollectible'!DA95-'Module C Initial'!DA95)</f>
        <v>43.429999999999836</v>
      </c>
      <c r="J95" s="31">
        <f ca="1">IFERROR(IF(AND($A95=VLOOKUP($A95&amp;"."&amp;$C95,UncollectibleLookup,2,FALSE),$C95=VLOOKUP($A95&amp;"."&amp;$C95,UncollectibleLookup,4,FALSE)),0,'Corrected With Uncollectible'!DB95-'Module C Initial'!DB95),'Corrected With Uncollectible'!DB95-'Module C Initial'!DB95)</f>
        <v>27.579999999999927</v>
      </c>
      <c r="K95" s="31">
        <f ca="1">IFERROR(IF(AND($A95=VLOOKUP($A95&amp;"."&amp;$C95,UncollectibleLookup,2,FALSE),$C95=VLOOKUP($A95&amp;"."&amp;$C95,UncollectibleLookup,4,FALSE)),0,'Corrected With Uncollectible'!DC95-'Module C Initial'!DC95),'Corrected With Uncollectible'!DC95-'Module C Initial'!DC95)</f>
        <v>51.809999999999491</v>
      </c>
      <c r="L95" s="31">
        <f ca="1">IFERROR(IF(AND($A95=VLOOKUP($A95&amp;"."&amp;$C95,UncollectibleLookup,2,FALSE),$C95=VLOOKUP($A95&amp;"."&amp;$C95,UncollectibleLookup,4,FALSE)),0,'Corrected With Uncollectible'!DD95-'Module C Initial'!DD95),'Corrected With Uncollectible'!DD95-'Module C Initial'!DD95)</f>
        <v>1.0900000000000034</v>
      </c>
      <c r="M95" s="31">
        <f ca="1">IFERROR(IF(AND($A95=VLOOKUP($A95&amp;"."&amp;$C95,UncollectibleLookup,2,FALSE),$C95=VLOOKUP($A95&amp;"."&amp;$C95,UncollectibleLookup,4,FALSE)),0,'Corrected With Uncollectible'!DE95-'Module C Initial'!DE95),'Corrected With Uncollectible'!DE95-'Module C Initial'!DE95)</f>
        <v>31.079999999999927</v>
      </c>
      <c r="N95" s="31">
        <f ca="1">IFERROR(IF(AND($A95=VLOOKUP($A95&amp;"."&amp;$C95,UncollectibleLookup,2,FALSE),$C95=VLOOKUP($A95&amp;"."&amp;$C95,UncollectibleLookup,4,FALSE)),0,'Corrected With Uncollectible'!DF95-'Module C Initial'!DF95),'Corrected With Uncollectible'!DF95-'Module C Initial'!DF95)</f>
        <v>48.659999999999854</v>
      </c>
      <c r="O95" s="31">
        <f ca="1">IFERROR(IF(AND($A95=VLOOKUP($A95&amp;"."&amp;$C95,UncollectibleLookup,2,FALSE),$C95=VLOOKUP($A95&amp;"."&amp;$C95,UncollectibleLookup,4,FALSE)),0,'Corrected With Uncollectible'!DG95-'Module C Initial'!DG95),'Corrected With Uncollectible'!DG95-'Module C Initial'!DG95)</f>
        <v>131.48999999999978</v>
      </c>
      <c r="P95" s="31">
        <f ca="1">IFERROR(IF(AND($A95=VLOOKUP($A95&amp;"."&amp;$C95,UncollectibleLookup,2,FALSE),$C95=VLOOKUP($A95&amp;"."&amp;$C95,UncollectibleLookup,4,FALSE)),0,'Corrected With Uncollectible'!DH95-'Module C Initial'!DH95),'Corrected With Uncollectible'!DH95-'Module C Initial'!DH95)</f>
        <v>83.75</v>
      </c>
      <c r="Q95" s="32">
        <f ca="1">IFERROR(IF(AND($A95=VLOOKUP($A95&amp;"."&amp;$C95,UncollectibleLookup,2,FALSE),$C95=VLOOKUP($A95&amp;"."&amp;$C95,UncollectibleLookup,4,FALSE)),0,'Corrected With Uncollectible'!DI95-'Module C Initial'!DI95),'Corrected With Uncollectible'!DI95-'Module C Initial'!DI95)</f>
        <v>7.0000000000000284E-2</v>
      </c>
      <c r="R95" s="32">
        <f ca="1">IFERROR(IF(AND($A95=VLOOKUP($A95&amp;"."&amp;$C95,UncollectibleLookup,2,FALSE),$C95=VLOOKUP($A95&amp;"."&amp;$C95,UncollectibleLookup,4,FALSE)),0,'Corrected With Uncollectible'!DJ95-'Module C Initial'!DJ95),'Corrected With Uncollectible'!DJ95-'Module C Initial'!DJ95)</f>
        <v>9.0000000000000746E-2</v>
      </c>
      <c r="S95" s="32">
        <f ca="1">IFERROR(IF(AND($A95=VLOOKUP($A95&amp;"."&amp;$C95,UncollectibleLookup,2,FALSE),$C95=VLOOKUP($A95&amp;"."&amp;$C95,UncollectibleLookup,4,FALSE)),0,'Corrected With Uncollectible'!DK95-'Module C Initial'!DK95),'Corrected With Uncollectible'!DK95-'Module C Initial'!DK95)</f>
        <v>6.0000000000000497E-2</v>
      </c>
      <c r="T95" s="32">
        <f ca="1">IFERROR(IF(AND($A95=VLOOKUP($A95&amp;"."&amp;$C95,UncollectibleLookup,2,FALSE),$C95=VLOOKUP($A95&amp;"."&amp;$C95,UncollectibleLookup,4,FALSE)),0,'Corrected With Uncollectible'!DL95-'Module C Initial'!DL95),'Corrected With Uncollectible'!DL95-'Module C Initial'!DL95)</f>
        <v>0.2900000000000027</v>
      </c>
      <c r="U95" s="32">
        <f ca="1">IFERROR(IF(AND($A95=VLOOKUP($A95&amp;"."&amp;$C95,UncollectibleLookup,2,FALSE),$C95=VLOOKUP($A95&amp;"."&amp;$C95,UncollectibleLookup,4,FALSE)),0,'Corrected With Uncollectible'!DM95-'Module C Initial'!DM95),'Corrected With Uncollectible'!DM95-'Module C Initial'!DM95)</f>
        <v>2.1699999999999875</v>
      </c>
      <c r="V95" s="32">
        <f ca="1">IFERROR(IF(AND($A95=VLOOKUP($A95&amp;"."&amp;$C95,UncollectibleLookup,2,FALSE),$C95=VLOOKUP($A95&amp;"."&amp;$C95,UncollectibleLookup,4,FALSE)),0,'Corrected With Uncollectible'!DN95-'Module C Initial'!DN95),'Corrected With Uncollectible'!DN95-'Module C Initial'!DN95)</f>
        <v>1.3700000000000045</v>
      </c>
      <c r="W95" s="32">
        <f ca="1">IFERROR(IF(AND($A95=VLOOKUP($A95&amp;"."&amp;$C95,UncollectibleLookup,2,FALSE),$C95=VLOOKUP($A95&amp;"."&amp;$C95,UncollectibleLookup,4,FALSE)),0,'Corrected With Uncollectible'!DO95-'Module C Initial'!DO95),'Corrected With Uncollectible'!DO95-'Module C Initial'!DO95)</f>
        <v>2.5900000000000034</v>
      </c>
      <c r="X95" s="32">
        <f ca="1">IFERROR(IF(AND($A95=VLOOKUP($A95&amp;"."&amp;$C95,UncollectibleLookup,2,FALSE),$C95=VLOOKUP($A95&amp;"."&amp;$C95,UncollectibleLookup,4,FALSE)),0,'Corrected With Uncollectible'!DP95-'Module C Initial'!DP95),'Corrected With Uncollectible'!DP95-'Module C Initial'!DP95)</f>
        <v>4.9999999999999822E-2</v>
      </c>
      <c r="Y95" s="32">
        <f ca="1">IFERROR(IF(AND($A95=VLOOKUP($A95&amp;"."&amp;$C95,UncollectibleLookup,2,FALSE),$C95=VLOOKUP($A95&amp;"."&amp;$C95,UncollectibleLookup,4,FALSE)),0,'Corrected With Uncollectible'!DQ95-'Module C Initial'!DQ95),'Corrected With Uncollectible'!DQ95-'Module C Initial'!DQ95)</f>
        <v>1.5500000000000114</v>
      </c>
      <c r="Z95" s="32">
        <f ca="1">IFERROR(IF(AND($A95=VLOOKUP($A95&amp;"."&amp;$C95,UncollectibleLookup,2,FALSE),$C95=VLOOKUP($A95&amp;"."&amp;$C95,UncollectibleLookup,4,FALSE)),0,'Corrected With Uncollectible'!DR95-'Module C Initial'!DR95),'Corrected With Uncollectible'!DR95-'Module C Initial'!DR95)</f>
        <v>2.4300000000000068</v>
      </c>
      <c r="AA95" s="32">
        <f ca="1">IFERROR(IF(AND($A95=VLOOKUP($A95&amp;"."&amp;$C95,UncollectibleLookup,2,FALSE),$C95=VLOOKUP($A95&amp;"."&amp;$C95,UncollectibleLookup,4,FALSE)),0,'Corrected With Uncollectible'!DS95-'Module C Initial'!DS95),'Corrected With Uncollectible'!DS95-'Module C Initial'!DS95)</f>
        <v>6.5699999999999932</v>
      </c>
      <c r="AB95" s="32">
        <f ca="1">IFERROR(IF(AND($A95=VLOOKUP($A95&amp;"."&amp;$C95,UncollectibleLookup,2,FALSE),$C95=VLOOKUP($A95&amp;"."&amp;$C95,UncollectibleLookup,4,FALSE)),0,'Corrected With Uncollectible'!DT95-'Module C Initial'!DT95),'Corrected With Uncollectible'!DT95-'Module C Initial'!DT95)</f>
        <v>4.1899999999999977</v>
      </c>
      <c r="AC95" s="31">
        <f ca="1">IFERROR(IF(AND($A95=VLOOKUP($A95&amp;"."&amp;$C95,UncollectibleLookup,2,FALSE),$C95=VLOOKUP($A95&amp;"."&amp;$C95,UncollectibleLookup,4,FALSE)),0,'Corrected With Uncollectible'!DU95-'Module C Initial'!DU95),'Corrected With Uncollectible'!DU95-'Module C Initial'!DU95)</f>
        <v>0.54999999999999716</v>
      </c>
      <c r="AD95" s="31">
        <f ca="1">IFERROR(IF(AND($A95=VLOOKUP($A95&amp;"."&amp;$C95,UncollectibleLookup,2,FALSE),$C95=VLOOKUP($A95&amp;"."&amp;$C95,UncollectibleLookup,4,FALSE)),0,'Corrected With Uncollectible'!DV95-'Module C Initial'!DV95),'Corrected With Uncollectible'!DV95-'Module C Initial'!DV95)</f>
        <v>0.79000000000000625</v>
      </c>
      <c r="AE95" s="31">
        <f ca="1">IFERROR(IF(AND($A95=VLOOKUP($A95&amp;"."&amp;$C95,UncollectibleLookup,2,FALSE),$C95=VLOOKUP($A95&amp;"."&amp;$C95,UncollectibleLookup,4,FALSE)),0,'Corrected With Uncollectible'!DW95-'Module C Initial'!DW95),'Corrected With Uncollectible'!DW95-'Module C Initial'!DW95)</f>
        <v>0.5</v>
      </c>
      <c r="AF95" s="31">
        <f ca="1">IFERROR(IF(AND($A95=VLOOKUP($A95&amp;"."&amp;$C95,UncollectibleLookup,2,FALSE),$C95=VLOOKUP($A95&amp;"."&amp;$C95,UncollectibleLookup,4,FALSE)),0,'Corrected With Uncollectible'!DX95-'Module C Initial'!DX95),'Corrected With Uncollectible'!DX95-'Module C Initial'!DX95)</f>
        <v>2.460000000000008</v>
      </c>
      <c r="AG95" s="31">
        <f ca="1">IFERROR(IF(AND($A95=VLOOKUP($A95&amp;"."&amp;$C95,UncollectibleLookup,2,FALSE),$C95=VLOOKUP($A95&amp;"."&amp;$C95,UncollectibleLookup,4,FALSE)),0,'Corrected With Uncollectible'!DY95-'Module C Initial'!DY95),'Corrected With Uncollectible'!DY95-'Module C Initial'!DY95)</f>
        <v>17.829999999999927</v>
      </c>
      <c r="AH95" s="31">
        <f ca="1">IFERROR(IF(AND($A95=VLOOKUP($A95&amp;"."&amp;$C95,UncollectibleLookup,2,FALSE),$C95=VLOOKUP($A95&amp;"."&amp;$C95,UncollectibleLookup,4,FALSE)),0,'Corrected With Uncollectible'!DZ95-'Module C Initial'!DZ95),'Corrected With Uncollectible'!DZ95-'Module C Initial'!DZ95)</f>
        <v>11.190000000000055</v>
      </c>
      <c r="AI95" s="31">
        <f ca="1">IFERROR(IF(AND($A95=VLOOKUP($A95&amp;"."&amp;$C95,UncollectibleLookup,2,FALSE),$C95=VLOOKUP($A95&amp;"."&amp;$C95,UncollectibleLookup,4,FALSE)),0,'Corrected With Uncollectible'!EA95-'Module C Initial'!EA95),'Corrected With Uncollectible'!EA95-'Module C Initial'!EA95)</f>
        <v>20.75</v>
      </c>
      <c r="AJ95" s="31">
        <f ca="1">IFERROR(IF(AND($A95=VLOOKUP($A95&amp;"."&amp;$C95,UncollectibleLookup,2,FALSE),$C95=VLOOKUP($A95&amp;"."&amp;$C95,UncollectibleLookup,4,FALSE)),0,'Corrected With Uncollectible'!EB95-'Module C Initial'!EB95),'Corrected With Uncollectible'!EB95-'Module C Initial'!EB95)</f>
        <v>0.42999999999999972</v>
      </c>
      <c r="AK95" s="31">
        <f ca="1">IFERROR(IF(AND($A95=VLOOKUP($A95&amp;"."&amp;$C95,UncollectibleLookup,2,FALSE),$C95=VLOOKUP($A95&amp;"."&amp;$C95,UncollectibleLookup,4,FALSE)),0,'Corrected With Uncollectible'!EC95-'Module C Initial'!EC95),'Corrected With Uncollectible'!EC95-'Module C Initial'!EC95)</f>
        <v>12.119999999999891</v>
      </c>
      <c r="AL95" s="31">
        <f ca="1">IFERROR(IF(AND($A95=VLOOKUP($A95&amp;"."&amp;$C95,UncollectibleLookup,2,FALSE),$C95=VLOOKUP($A95&amp;"."&amp;$C95,UncollectibleLookup,4,FALSE)),0,'Corrected With Uncollectible'!ED95-'Module C Initial'!ED95),'Corrected With Uncollectible'!ED95-'Module C Initial'!ED95)</f>
        <v>18.7199999999998</v>
      </c>
      <c r="AM95" s="31">
        <f ca="1">IFERROR(IF(AND($A95=VLOOKUP($A95&amp;"."&amp;$C95,UncollectibleLookup,2,FALSE),$C95=VLOOKUP($A95&amp;"."&amp;$C95,UncollectibleLookup,4,FALSE)),0,'Corrected With Uncollectible'!EE95-'Module C Initial'!EE95),'Corrected With Uncollectible'!EE95-'Module C Initial'!EE95)</f>
        <v>49.900000000000091</v>
      </c>
      <c r="AN95" s="31">
        <f ca="1">IFERROR(IF(AND($A95=VLOOKUP($A95&amp;"."&amp;$C95,UncollectibleLookup,2,FALSE),$C95=VLOOKUP($A95&amp;"."&amp;$C95,UncollectibleLookup,4,FALSE)),0,'Corrected With Uncollectible'!EF95-'Module C Initial'!EF95),'Corrected With Uncollectible'!EF95-'Module C Initial'!EF95)</f>
        <v>31.349999999999909</v>
      </c>
      <c r="AO95" s="32">
        <f t="shared" ca="1" si="16"/>
        <v>1.9100000000000037</v>
      </c>
      <c r="AP95" s="32">
        <f t="shared" ca="1" si="16"/>
        <v>2.7399999999999922</v>
      </c>
      <c r="AQ95" s="32">
        <f t="shared" ca="1" si="16"/>
        <v>1.7499999999999982</v>
      </c>
      <c r="AR95" s="32">
        <f t="shared" ca="1" si="16"/>
        <v>8.6799999999999606</v>
      </c>
      <c r="AS95" s="32">
        <f t="shared" ca="1" si="16"/>
        <v>63.429999999999751</v>
      </c>
      <c r="AT95" s="32">
        <f t="shared" ca="1" si="16"/>
        <v>40.139999999999986</v>
      </c>
      <c r="AU95" s="32">
        <f t="shared" ca="1" si="21"/>
        <v>75.149999999999494</v>
      </c>
      <c r="AV95" s="32">
        <f t="shared" ca="1" si="21"/>
        <v>1.5700000000000029</v>
      </c>
      <c r="AW95" s="32">
        <f t="shared" ca="1" si="21"/>
        <v>44.749999999999829</v>
      </c>
      <c r="AX95" s="32">
        <f t="shared" ca="1" si="21"/>
        <v>69.809999999999661</v>
      </c>
      <c r="AY95" s="32">
        <f t="shared" ca="1" si="21"/>
        <v>187.95999999999987</v>
      </c>
      <c r="AZ95" s="32">
        <f t="shared" ca="1" si="21"/>
        <v>119.28999999999991</v>
      </c>
      <c r="BA95" s="55">
        <f t="shared" ca="1" si="17"/>
        <v>0.02</v>
      </c>
      <c r="BB95" s="55">
        <f t="shared" ca="1" si="17"/>
        <v>0.02</v>
      </c>
      <c r="BC95" s="55">
        <f t="shared" ca="1" si="17"/>
        <v>0.01</v>
      </c>
      <c r="BD95" s="55">
        <f t="shared" ca="1" si="17"/>
        <v>7.0000000000000007E-2</v>
      </c>
      <c r="BE95" s="55">
        <f t="shared" ca="1" si="17"/>
        <v>0.51</v>
      </c>
      <c r="BF95" s="55">
        <f t="shared" ca="1" si="17"/>
        <v>0.32</v>
      </c>
      <c r="BG95" s="55">
        <f t="shared" ca="1" si="22"/>
        <v>0.61</v>
      </c>
      <c r="BH95" s="55">
        <f t="shared" ca="1" si="22"/>
        <v>0.01</v>
      </c>
      <c r="BI95" s="55">
        <f t="shared" ca="1" si="22"/>
        <v>0.36</v>
      </c>
      <c r="BJ95" s="55">
        <f t="shared" ca="1" si="22"/>
        <v>0.56999999999999995</v>
      </c>
      <c r="BK95" s="55">
        <f t="shared" ca="1" si="22"/>
        <v>1.54</v>
      </c>
      <c r="BL95" s="55">
        <f t="shared" ca="1" si="22"/>
        <v>0.98</v>
      </c>
      <c r="BM95" s="32">
        <f t="shared" ca="1" si="18"/>
        <v>1.9300000000000037</v>
      </c>
      <c r="BN95" s="32">
        <f t="shared" ca="1" si="18"/>
        <v>2.7599999999999922</v>
      </c>
      <c r="BO95" s="32">
        <f t="shared" ca="1" si="18"/>
        <v>1.7599999999999982</v>
      </c>
      <c r="BP95" s="32">
        <f t="shared" ca="1" si="18"/>
        <v>8.7499999999999609</v>
      </c>
      <c r="BQ95" s="32">
        <f t="shared" ca="1" si="18"/>
        <v>63.939999999999749</v>
      </c>
      <c r="BR95" s="32">
        <f t="shared" ca="1" si="18"/>
        <v>40.459999999999987</v>
      </c>
      <c r="BS95" s="32">
        <f t="shared" ca="1" si="23"/>
        <v>75.759999999999494</v>
      </c>
      <c r="BT95" s="32">
        <f t="shared" ca="1" si="23"/>
        <v>1.580000000000003</v>
      </c>
      <c r="BU95" s="32">
        <f t="shared" ca="1" si="23"/>
        <v>45.109999999999829</v>
      </c>
      <c r="BV95" s="32">
        <f t="shared" ca="1" si="23"/>
        <v>70.379999999999654</v>
      </c>
      <c r="BW95" s="32">
        <f t="shared" ca="1" si="23"/>
        <v>189.49999999999986</v>
      </c>
      <c r="BX95" s="32">
        <f t="shared" ca="1" si="23"/>
        <v>120.26999999999991</v>
      </c>
    </row>
    <row r="96" spans="1:76">
      <c r="A96" t="s">
        <v>442</v>
      </c>
      <c r="B96" s="1" t="s">
        <v>259</v>
      </c>
      <c r="C96" t="str">
        <f t="shared" ca="1" si="19"/>
        <v>RB1</v>
      </c>
      <c r="D96" t="str">
        <f t="shared" ca="1" si="20"/>
        <v>Rainbow #1</v>
      </c>
      <c r="E96" s="31">
        <f ca="1">IFERROR(IF(AND($A96=VLOOKUP($A96&amp;"."&amp;$C96,UncollectibleLookup,2,FALSE),$C96=VLOOKUP($A96&amp;"."&amp;$C96,UncollectibleLookup,4,FALSE)),0,'Corrected With Uncollectible'!CW96-'Module C Initial'!CW96),'Corrected With Uncollectible'!CW96-'Module C Initial'!CW96)</f>
        <v>0</v>
      </c>
      <c r="F96" s="31">
        <f ca="1">IFERROR(IF(AND($A96=VLOOKUP($A96&amp;"."&amp;$C96,UncollectibleLookup,2,FALSE),$C96=VLOOKUP($A96&amp;"."&amp;$C96,UncollectibleLookup,4,FALSE)),0,'Corrected With Uncollectible'!CX96-'Module C Initial'!CX96),'Corrected With Uncollectible'!CX96-'Module C Initial'!CX96)</f>
        <v>0</v>
      </c>
      <c r="G96" s="31">
        <f ca="1">IFERROR(IF(AND($A96=VLOOKUP($A96&amp;"."&amp;$C96,UncollectibleLookup,2,FALSE),$C96=VLOOKUP($A96&amp;"."&amp;$C96,UncollectibleLookup,4,FALSE)),0,'Corrected With Uncollectible'!CY96-'Module C Initial'!CY96),'Corrected With Uncollectible'!CY96-'Module C Initial'!CY96)</f>
        <v>0</v>
      </c>
      <c r="H96" s="31">
        <f ca="1">IFERROR(IF(AND($A96=VLOOKUP($A96&amp;"."&amp;$C96,UncollectibleLookup,2,FALSE),$C96=VLOOKUP($A96&amp;"."&amp;$C96,UncollectibleLookup,4,FALSE)),0,'Corrected With Uncollectible'!CZ96-'Module C Initial'!CZ96),'Corrected With Uncollectible'!CZ96-'Module C Initial'!CZ96)</f>
        <v>0</v>
      </c>
      <c r="I96" s="31">
        <f ca="1">IFERROR(IF(AND($A96=VLOOKUP($A96&amp;"."&amp;$C96,UncollectibleLookup,2,FALSE),$C96=VLOOKUP($A96&amp;"."&amp;$C96,UncollectibleLookup,4,FALSE)),0,'Corrected With Uncollectible'!DA96-'Module C Initial'!DA96),'Corrected With Uncollectible'!DA96-'Module C Initial'!DA96)</f>
        <v>0</v>
      </c>
      <c r="J96" s="31">
        <f ca="1">IFERROR(IF(AND($A96=VLOOKUP($A96&amp;"."&amp;$C96,UncollectibleLookup,2,FALSE),$C96=VLOOKUP($A96&amp;"."&amp;$C96,UncollectibleLookup,4,FALSE)),0,'Corrected With Uncollectible'!DB96-'Module C Initial'!DB96),'Corrected With Uncollectible'!DB96-'Module C Initial'!DB96)</f>
        <v>0</v>
      </c>
      <c r="K96" s="31">
        <f ca="1">IFERROR(IF(AND($A96=VLOOKUP($A96&amp;"."&amp;$C96,UncollectibleLookup,2,FALSE),$C96=VLOOKUP($A96&amp;"."&amp;$C96,UncollectibleLookup,4,FALSE)),0,'Corrected With Uncollectible'!DC96-'Module C Initial'!DC96),'Corrected With Uncollectible'!DC96-'Module C Initial'!DC96)</f>
        <v>0</v>
      </c>
      <c r="L96" s="31">
        <f ca="1">IFERROR(IF(AND($A96=VLOOKUP($A96&amp;"."&amp;$C96,UncollectibleLookup,2,FALSE),$C96=VLOOKUP($A96&amp;"."&amp;$C96,UncollectibleLookup,4,FALSE)),0,'Corrected With Uncollectible'!DD96-'Module C Initial'!DD96),'Corrected With Uncollectible'!DD96-'Module C Initial'!DD96)</f>
        <v>0</v>
      </c>
      <c r="M96" s="31">
        <f ca="1">IFERROR(IF(AND($A96=VLOOKUP($A96&amp;"."&amp;$C96,UncollectibleLookup,2,FALSE),$C96=VLOOKUP($A96&amp;"."&amp;$C96,UncollectibleLookup,4,FALSE)),0,'Corrected With Uncollectible'!DE96-'Module C Initial'!DE96),'Corrected With Uncollectible'!DE96-'Module C Initial'!DE96)</f>
        <v>0</v>
      </c>
      <c r="N96" s="31">
        <f ca="1">IFERROR(IF(AND($A96=VLOOKUP($A96&amp;"."&amp;$C96,UncollectibleLookup,2,FALSE),$C96=VLOOKUP($A96&amp;"."&amp;$C96,UncollectibleLookup,4,FALSE)),0,'Corrected With Uncollectible'!DF96-'Module C Initial'!DF96),'Corrected With Uncollectible'!DF96-'Module C Initial'!DF96)</f>
        <v>0</v>
      </c>
      <c r="O96" s="31">
        <f ca="1">IFERROR(IF(AND($A96=VLOOKUP($A96&amp;"."&amp;$C96,UncollectibleLookup,2,FALSE),$C96=VLOOKUP($A96&amp;"."&amp;$C96,UncollectibleLookup,4,FALSE)),0,'Corrected With Uncollectible'!DG96-'Module C Initial'!DG96),'Corrected With Uncollectible'!DG96-'Module C Initial'!DG96)</f>
        <v>0</v>
      </c>
      <c r="P96" s="31">
        <f ca="1">IFERROR(IF(AND($A96=VLOOKUP($A96&amp;"."&amp;$C96,UncollectibleLookup,2,FALSE),$C96=VLOOKUP($A96&amp;"."&amp;$C96,UncollectibleLookup,4,FALSE)),0,'Corrected With Uncollectible'!DH96-'Module C Initial'!DH96),'Corrected With Uncollectible'!DH96-'Module C Initial'!DH96)</f>
        <v>0</v>
      </c>
      <c r="Q96" s="32">
        <f ca="1">IFERROR(IF(AND($A96=VLOOKUP($A96&amp;"."&amp;$C96,UncollectibleLookup,2,FALSE),$C96=VLOOKUP($A96&amp;"."&amp;$C96,UncollectibleLookup,4,FALSE)),0,'Corrected With Uncollectible'!DI96-'Module C Initial'!DI96),'Corrected With Uncollectible'!DI96-'Module C Initial'!DI96)</f>
        <v>0</v>
      </c>
      <c r="R96" s="32">
        <f ca="1">IFERROR(IF(AND($A96=VLOOKUP($A96&amp;"."&amp;$C96,UncollectibleLookup,2,FALSE),$C96=VLOOKUP($A96&amp;"."&amp;$C96,UncollectibleLookup,4,FALSE)),0,'Corrected With Uncollectible'!DJ96-'Module C Initial'!DJ96),'Corrected With Uncollectible'!DJ96-'Module C Initial'!DJ96)</f>
        <v>0</v>
      </c>
      <c r="S96" s="32">
        <f ca="1">IFERROR(IF(AND($A96=VLOOKUP($A96&amp;"."&amp;$C96,UncollectibleLookup,2,FALSE),$C96=VLOOKUP($A96&amp;"."&amp;$C96,UncollectibleLookup,4,FALSE)),0,'Corrected With Uncollectible'!DK96-'Module C Initial'!DK96),'Corrected With Uncollectible'!DK96-'Module C Initial'!DK96)</f>
        <v>0</v>
      </c>
      <c r="T96" s="32">
        <f ca="1">IFERROR(IF(AND($A96=VLOOKUP($A96&amp;"."&amp;$C96,UncollectibleLookup,2,FALSE),$C96=VLOOKUP($A96&amp;"."&amp;$C96,UncollectibleLookup,4,FALSE)),0,'Corrected With Uncollectible'!DL96-'Module C Initial'!DL96),'Corrected With Uncollectible'!DL96-'Module C Initial'!DL96)</f>
        <v>0</v>
      </c>
      <c r="U96" s="32">
        <f ca="1">IFERROR(IF(AND($A96=VLOOKUP($A96&amp;"."&amp;$C96,UncollectibleLookup,2,FALSE),$C96=VLOOKUP($A96&amp;"."&amp;$C96,UncollectibleLookup,4,FALSE)),0,'Corrected With Uncollectible'!DM96-'Module C Initial'!DM96),'Corrected With Uncollectible'!DM96-'Module C Initial'!DM96)</f>
        <v>0</v>
      </c>
      <c r="V96" s="32">
        <f ca="1">IFERROR(IF(AND($A96=VLOOKUP($A96&amp;"."&amp;$C96,UncollectibleLookup,2,FALSE),$C96=VLOOKUP($A96&amp;"."&amp;$C96,UncollectibleLookup,4,FALSE)),0,'Corrected With Uncollectible'!DN96-'Module C Initial'!DN96),'Corrected With Uncollectible'!DN96-'Module C Initial'!DN96)</f>
        <v>0</v>
      </c>
      <c r="W96" s="32">
        <f ca="1">IFERROR(IF(AND($A96=VLOOKUP($A96&amp;"."&amp;$C96,UncollectibleLookup,2,FALSE),$C96=VLOOKUP($A96&amp;"."&amp;$C96,UncollectibleLookup,4,FALSE)),0,'Corrected With Uncollectible'!DO96-'Module C Initial'!DO96),'Corrected With Uncollectible'!DO96-'Module C Initial'!DO96)</f>
        <v>0</v>
      </c>
      <c r="X96" s="32">
        <f ca="1">IFERROR(IF(AND($A96=VLOOKUP($A96&amp;"."&amp;$C96,UncollectibleLookup,2,FALSE),$C96=VLOOKUP($A96&amp;"."&amp;$C96,UncollectibleLookup,4,FALSE)),0,'Corrected With Uncollectible'!DP96-'Module C Initial'!DP96),'Corrected With Uncollectible'!DP96-'Module C Initial'!DP96)</f>
        <v>0</v>
      </c>
      <c r="Y96" s="32">
        <f ca="1">IFERROR(IF(AND($A96=VLOOKUP($A96&amp;"."&amp;$C96,UncollectibleLookup,2,FALSE),$C96=VLOOKUP($A96&amp;"."&amp;$C96,UncollectibleLookup,4,FALSE)),0,'Corrected With Uncollectible'!DQ96-'Module C Initial'!DQ96),'Corrected With Uncollectible'!DQ96-'Module C Initial'!DQ96)</f>
        <v>0</v>
      </c>
      <c r="Z96" s="32">
        <f ca="1">IFERROR(IF(AND($A96=VLOOKUP($A96&amp;"."&amp;$C96,UncollectibleLookup,2,FALSE),$C96=VLOOKUP($A96&amp;"."&amp;$C96,UncollectibleLookup,4,FALSE)),0,'Corrected With Uncollectible'!DR96-'Module C Initial'!DR96),'Corrected With Uncollectible'!DR96-'Module C Initial'!DR96)</f>
        <v>0</v>
      </c>
      <c r="AA96" s="32">
        <f ca="1">IFERROR(IF(AND($A96=VLOOKUP($A96&amp;"."&amp;$C96,UncollectibleLookup,2,FALSE),$C96=VLOOKUP($A96&amp;"."&amp;$C96,UncollectibleLookup,4,FALSE)),0,'Corrected With Uncollectible'!DS96-'Module C Initial'!DS96),'Corrected With Uncollectible'!DS96-'Module C Initial'!DS96)</f>
        <v>0</v>
      </c>
      <c r="AB96" s="32">
        <f ca="1">IFERROR(IF(AND($A96=VLOOKUP($A96&amp;"."&amp;$C96,UncollectibleLookup,2,FALSE),$C96=VLOOKUP($A96&amp;"."&amp;$C96,UncollectibleLookup,4,FALSE)),0,'Corrected With Uncollectible'!DT96-'Module C Initial'!DT96),'Corrected With Uncollectible'!DT96-'Module C Initial'!DT96)</f>
        <v>0</v>
      </c>
      <c r="AC96" s="31">
        <f ca="1">IFERROR(IF(AND($A96=VLOOKUP($A96&amp;"."&amp;$C96,UncollectibleLookup,2,FALSE),$C96=VLOOKUP($A96&amp;"."&amp;$C96,UncollectibleLookup,4,FALSE)),0,'Corrected With Uncollectible'!DU96-'Module C Initial'!DU96),'Corrected With Uncollectible'!DU96-'Module C Initial'!DU96)</f>
        <v>0</v>
      </c>
      <c r="AD96" s="31">
        <f ca="1">IFERROR(IF(AND($A96=VLOOKUP($A96&amp;"."&amp;$C96,UncollectibleLookup,2,FALSE),$C96=VLOOKUP($A96&amp;"."&amp;$C96,UncollectibleLookup,4,FALSE)),0,'Corrected With Uncollectible'!DV96-'Module C Initial'!DV96),'Corrected With Uncollectible'!DV96-'Module C Initial'!DV96)</f>
        <v>0</v>
      </c>
      <c r="AE96" s="31">
        <f ca="1">IFERROR(IF(AND($A96=VLOOKUP($A96&amp;"."&amp;$C96,UncollectibleLookup,2,FALSE),$C96=VLOOKUP($A96&amp;"."&amp;$C96,UncollectibleLookup,4,FALSE)),0,'Corrected With Uncollectible'!DW96-'Module C Initial'!DW96),'Corrected With Uncollectible'!DW96-'Module C Initial'!DW96)</f>
        <v>0</v>
      </c>
      <c r="AF96" s="31">
        <f ca="1">IFERROR(IF(AND($A96=VLOOKUP($A96&amp;"."&amp;$C96,UncollectibleLookup,2,FALSE),$C96=VLOOKUP($A96&amp;"."&amp;$C96,UncollectibleLookup,4,FALSE)),0,'Corrected With Uncollectible'!DX96-'Module C Initial'!DX96),'Corrected With Uncollectible'!DX96-'Module C Initial'!DX96)</f>
        <v>0</v>
      </c>
      <c r="AG96" s="31">
        <f ca="1">IFERROR(IF(AND($A96=VLOOKUP($A96&amp;"."&amp;$C96,UncollectibleLookup,2,FALSE),$C96=VLOOKUP($A96&amp;"."&amp;$C96,UncollectibleLookup,4,FALSE)),0,'Corrected With Uncollectible'!DY96-'Module C Initial'!DY96),'Corrected With Uncollectible'!DY96-'Module C Initial'!DY96)</f>
        <v>0</v>
      </c>
      <c r="AH96" s="31">
        <f ca="1">IFERROR(IF(AND($A96=VLOOKUP($A96&amp;"."&amp;$C96,UncollectibleLookup,2,FALSE),$C96=VLOOKUP($A96&amp;"."&amp;$C96,UncollectibleLookup,4,FALSE)),0,'Corrected With Uncollectible'!DZ96-'Module C Initial'!DZ96),'Corrected With Uncollectible'!DZ96-'Module C Initial'!DZ96)</f>
        <v>0</v>
      </c>
      <c r="AI96" s="31">
        <f ca="1">IFERROR(IF(AND($A96=VLOOKUP($A96&amp;"."&amp;$C96,UncollectibleLookup,2,FALSE),$C96=VLOOKUP($A96&amp;"."&amp;$C96,UncollectibleLookup,4,FALSE)),0,'Corrected With Uncollectible'!EA96-'Module C Initial'!EA96),'Corrected With Uncollectible'!EA96-'Module C Initial'!EA96)</f>
        <v>0</v>
      </c>
      <c r="AJ96" s="31">
        <f ca="1">IFERROR(IF(AND($A96=VLOOKUP($A96&amp;"."&amp;$C96,UncollectibleLookup,2,FALSE),$C96=VLOOKUP($A96&amp;"."&amp;$C96,UncollectibleLookup,4,FALSE)),0,'Corrected With Uncollectible'!EB96-'Module C Initial'!EB96),'Corrected With Uncollectible'!EB96-'Module C Initial'!EB96)</f>
        <v>0</v>
      </c>
      <c r="AK96" s="31">
        <f ca="1">IFERROR(IF(AND($A96=VLOOKUP($A96&amp;"."&amp;$C96,UncollectibleLookup,2,FALSE),$C96=VLOOKUP($A96&amp;"."&amp;$C96,UncollectibleLookup,4,FALSE)),0,'Corrected With Uncollectible'!EC96-'Module C Initial'!EC96),'Corrected With Uncollectible'!EC96-'Module C Initial'!EC96)</f>
        <v>0</v>
      </c>
      <c r="AL96" s="31">
        <f ca="1">IFERROR(IF(AND($A96=VLOOKUP($A96&amp;"."&amp;$C96,UncollectibleLookup,2,FALSE),$C96=VLOOKUP($A96&amp;"."&amp;$C96,UncollectibleLookup,4,FALSE)),0,'Corrected With Uncollectible'!ED96-'Module C Initial'!ED96),'Corrected With Uncollectible'!ED96-'Module C Initial'!ED96)</f>
        <v>0</v>
      </c>
      <c r="AM96" s="31">
        <f ca="1">IFERROR(IF(AND($A96=VLOOKUP($A96&amp;"."&amp;$C96,UncollectibleLookup,2,FALSE),$C96=VLOOKUP($A96&amp;"."&amp;$C96,UncollectibleLookup,4,FALSE)),0,'Corrected With Uncollectible'!EE96-'Module C Initial'!EE96),'Corrected With Uncollectible'!EE96-'Module C Initial'!EE96)</f>
        <v>0</v>
      </c>
      <c r="AN96" s="31">
        <f ca="1">IFERROR(IF(AND($A96=VLOOKUP($A96&amp;"."&amp;$C96,UncollectibleLookup,2,FALSE),$C96=VLOOKUP($A96&amp;"."&amp;$C96,UncollectibleLookup,4,FALSE)),0,'Corrected With Uncollectible'!EF96-'Module C Initial'!EF96),'Corrected With Uncollectible'!EF96-'Module C Initial'!EF96)</f>
        <v>0</v>
      </c>
      <c r="AO96" s="32">
        <f t="shared" ca="1" si="16"/>
        <v>0</v>
      </c>
      <c r="AP96" s="32">
        <f t="shared" ca="1" si="16"/>
        <v>0</v>
      </c>
      <c r="AQ96" s="32">
        <f t="shared" ca="1" si="16"/>
        <v>0</v>
      </c>
      <c r="AR96" s="32">
        <f t="shared" ca="1" si="16"/>
        <v>0</v>
      </c>
      <c r="AS96" s="32">
        <f t="shared" ca="1" si="16"/>
        <v>0</v>
      </c>
      <c r="AT96" s="32">
        <f t="shared" ca="1" si="16"/>
        <v>0</v>
      </c>
      <c r="AU96" s="32">
        <f t="shared" ca="1" si="21"/>
        <v>0</v>
      </c>
      <c r="AV96" s="32">
        <f t="shared" ca="1" si="21"/>
        <v>0</v>
      </c>
      <c r="AW96" s="32">
        <f t="shared" ca="1" si="21"/>
        <v>0</v>
      </c>
      <c r="AX96" s="32">
        <f t="shared" ca="1" si="21"/>
        <v>0</v>
      </c>
      <c r="AY96" s="32">
        <f t="shared" ca="1" si="21"/>
        <v>0</v>
      </c>
      <c r="AZ96" s="32">
        <f t="shared" ca="1" si="21"/>
        <v>0</v>
      </c>
      <c r="BA96" s="55">
        <f t="shared" ca="1" si="17"/>
        <v>0</v>
      </c>
      <c r="BB96" s="55">
        <f t="shared" ca="1" si="17"/>
        <v>0</v>
      </c>
      <c r="BC96" s="55">
        <f t="shared" ca="1" si="17"/>
        <v>0</v>
      </c>
      <c r="BD96" s="55">
        <f t="shared" ca="1" si="17"/>
        <v>0</v>
      </c>
      <c r="BE96" s="55">
        <f t="shared" ca="1" si="17"/>
        <v>0</v>
      </c>
      <c r="BF96" s="55">
        <f t="shared" ca="1" si="17"/>
        <v>0</v>
      </c>
      <c r="BG96" s="55">
        <f t="shared" ca="1" si="22"/>
        <v>0</v>
      </c>
      <c r="BH96" s="55">
        <f t="shared" ca="1" si="22"/>
        <v>0</v>
      </c>
      <c r="BI96" s="55">
        <f t="shared" ca="1" si="22"/>
        <v>0</v>
      </c>
      <c r="BJ96" s="55">
        <f t="shared" ca="1" si="22"/>
        <v>0</v>
      </c>
      <c r="BK96" s="55">
        <f t="shared" ca="1" si="22"/>
        <v>0</v>
      </c>
      <c r="BL96" s="55">
        <f t="shared" ca="1" si="22"/>
        <v>0</v>
      </c>
      <c r="BM96" s="32">
        <f t="shared" ca="1" si="18"/>
        <v>0</v>
      </c>
      <c r="BN96" s="32">
        <f t="shared" ca="1" si="18"/>
        <v>0</v>
      </c>
      <c r="BO96" s="32">
        <f t="shared" ca="1" si="18"/>
        <v>0</v>
      </c>
      <c r="BP96" s="32">
        <f t="shared" ca="1" si="18"/>
        <v>0</v>
      </c>
      <c r="BQ96" s="32">
        <f t="shared" ca="1" si="18"/>
        <v>0</v>
      </c>
      <c r="BR96" s="32">
        <f t="shared" ca="1" si="18"/>
        <v>0</v>
      </c>
      <c r="BS96" s="32">
        <f t="shared" ca="1" si="23"/>
        <v>0</v>
      </c>
      <c r="BT96" s="32">
        <f t="shared" ca="1" si="23"/>
        <v>0</v>
      </c>
      <c r="BU96" s="32">
        <f t="shared" ca="1" si="23"/>
        <v>0</v>
      </c>
      <c r="BV96" s="32">
        <f t="shared" ca="1" si="23"/>
        <v>0</v>
      </c>
      <c r="BW96" s="32">
        <f t="shared" ca="1" si="23"/>
        <v>0</v>
      </c>
      <c r="BX96" s="32">
        <f t="shared" ca="1" si="23"/>
        <v>0</v>
      </c>
    </row>
    <row r="97" spans="1:76">
      <c r="A97" t="s">
        <v>442</v>
      </c>
      <c r="B97" s="1" t="s">
        <v>261</v>
      </c>
      <c r="C97" t="str">
        <f t="shared" ca="1" si="19"/>
        <v>RB2</v>
      </c>
      <c r="D97" t="str">
        <f t="shared" ca="1" si="20"/>
        <v>Rainbow #2</v>
      </c>
      <c r="E97" s="31">
        <f ca="1">IFERROR(IF(AND($A97=VLOOKUP($A97&amp;"."&amp;$C97,UncollectibleLookup,2,FALSE),$C97=VLOOKUP($A97&amp;"."&amp;$C97,UncollectibleLookup,4,FALSE)),0,'Corrected With Uncollectible'!CW97-'Module C Initial'!CW97),'Corrected With Uncollectible'!CW97-'Module C Initial'!CW97)</f>
        <v>0</v>
      </c>
      <c r="F97" s="31">
        <f ca="1">IFERROR(IF(AND($A97=VLOOKUP($A97&amp;"."&amp;$C97,UncollectibleLookup,2,FALSE),$C97=VLOOKUP($A97&amp;"."&amp;$C97,UncollectibleLookup,4,FALSE)),0,'Corrected With Uncollectible'!CX97-'Module C Initial'!CX97),'Corrected With Uncollectible'!CX97-'Module C Initial'!CX97)</f>
        <v>0</v>
      </c>
      <c r="G97" s="31">
        <f ca="1">IFERROR(IF(AND($A97=VLOOKUP($A97&amp;"."&amp;$C97,UncollectibleLookup,2,FALSE),$C97=VLOOKUP($A97&amp;"."&amp;$C97,UncollectibleLookup,4,FALSE)),0,'Corrected With Uncollectible'!CY97-'Module C Initial'!CY97),'Corrected With Uncollectible'!CY97-'Module C Initial'!CY97)</f>
        <v>14</v>
      </c>
      <c r="H97" s="31">
        <f ca="1">IFERROR(IF(AND($A97=VLOOKUP($A97&amp;"."&amp;$C97,UncollectibleLookup,2,FALSE),$C97=VLOOKUP($A97&amp;"."&amp;$C97,UncollectibleLookup,4,FALSE)),0,'Corrected With Uncollectible'!CZ97-'Module C Initial'!CZ97),'Corrected With Uncollectible'!CZ97-'Module C Initial'!CZ97)</f>
        <v>53.300000000000182</v>
      </c>
      <c r="I97" s="31">
        <f ca="1">IFERROR(IF(AND($A97=VLOOKUP($A97&amp;"."&amp;$C97,UncollectibleLookup,2,FALSE),$C97=VLOOKUP($A97&amp;"."&amp;$C97,UncollectibleLookup,4,FALSE)),0,'Corrected With Uncollectible'!DA97-'Module C Initial'!DA97),'Corrected With Uncollectible'!DA97-'Module C Initial'!DA97)</f>
        <v>12.959999999999809</v>
      </c>
      <c r="J97" s="31">
        <f ca="1">IFERROR(IF(AND($A97=VLOOKUP($A97&amp;"."&amp;$C97,UncollectibleLookup,2,FALSE),$C97=VLOOKUP($A97&amp;"."&amp;$C97,UncollectibleLookup,4,FALSE)),0,'Corrected With Uncollectible'!DB97-'Module C Initial'!DB97),'Corrected With Uncollectible'!DB97-'Module C Initial'!DB97)</f>
        <v>8.7699999999999818</v>
      </c>
      <c r="K97" s="31">
        <f ca="1">IFERROR(IF(AND($A97=VLOOKUP($A97&amp;"."&amp;$C97,UncollectibleLookup,2,FALSE),$C97=VLOOKUP($A97&amp;"."&amp;$C97,UncollectibleLookup,4,FALSE)),0,'Corrected With Uncollectible'!DC97-'Module C Initial'!DC97),'Corrected With Uncollectible'!DC97-'Module C Initial'!DC97)</f>
        <v>478.91000000000349</v>
      </c>
      <c r="L97" s="31">
        <f ca="1">IFERROR(IF(AND($A97=VLOOKUP($A97&amp;"."&amp;$C97,UncollectibleLookup,2,FALSE),$C97=VLOOKUP($A97&amp;"."&amp;$C97,UncollectibleLookup,4,FALSE)),0,'Corrected With Uncollectible'!DD97-'Module C Initial'!DD97),'Corrected With Uncollectible'!DD97-'Module C Initial'!DD97)</f>
        <v>23.150000000000091</v>
      </c>
      <c r="M97" s="31">
        <f ca="1">IFERROR(IF(AND($A97=VLOOKUP($A97&amp;"."&amp;$C97,UncollectibleLookup,2,FALSE),$C97=VLOOKUP($A97&amp;"."&amp;$C97,UncollectibleLookup,4,FALSE)),0,'Corrected With Uncollectible'!DE97-'Module C Initial'!DE97),'Corrected With Uncollectible'!DE97-'Module C Initial'!DE97)</f>
        <v>56.409999999999854</v>
      </c>
      <c r="N97" s="31">
        <f ca="1">IFERROR(IF(AND($A97=VLOOKUP($A97&amp;"."&amp;$C97,UncollectibleLookup,2,FALSE),$C97=VLOOKUP($A97&amp;"."&amp;$C97,UncollectibleLookup,4,FALSE)),0,'Corrected With Uncollectible'!DF97-'Module C Initial'!DF97),'Corrected With Uncollectible'!DF97-'Module C Initial'!DF97)</f>
        <v>20.220000000000255</v>
      </c>
      <c r="O97" s="31">
        <f ca="1">IFERROR(IF(AND($A97=VLOOKUP($A97&amp;"."&amp;$C97,UncollectibleLookup,2,FALSE),$C97=VLOOKUP($A97&amp;"."&amp;$C97,UncollectibleLookup,4,FALSE)),0,'Corrected With Uncollectible'!DG97-'Module C Initial'!DG97),'Corrected With Uncollectible'!DG97-'Module C Initial'!DG97)</f>
        <v>59.110000000000127</v>
      </c>
      <c r="P97" s="31">
        <f ca="1">IFERROR(IF(AND($A97=VLOOKUP($A97&amp;"."&amp;$C97,UncollectibleLookup,2,FALSE),$C97=VLOOKUP($A97&amp;"."&amp;$C97,UncollectibleLookup,4,FALSE)),0,'Corrected With Uncollectible'!DH97-'Module C Initial'!DH97),'Corrected With Uncollectible'!DH97-'Module C Initial'!DH97)</f>
        <v>31.289999999999964</v>
      </c>
      <c r="Q97" s="32">
        <f ca="1">IFERROR(IF(AND($A97=VLOOKUP($A97&amp;"."&amp;$C97,UncollectibleLookup,2,FALSE),$C97=VLOOKUP($A97&amp;"."&amp;$C97,UncollectibleLookup,4,FALSE)),0,'Corrected With Uncollectible'!DI97-'Module C Initial'!DI97),'Corrected With Uncollectible'!DI97-'Module C Initial'!DI97)</f>
        <v>0</v>
      </c>
      <c r="R97" s="32">
        <f ca="1">IFERROR(IF(AND($A97=VLOOKUP($A97&amp;"."&amp;$C97,UncollectibleLookup,2,FALSE),$C97=VLOOKUP($A97&amp;"."&amp;$C97,UncollectibleLookup,4,FALSE)),0,'Corrected With Uncollectible'!DJ97-'Module C Initial'!DJ97),'Corrected With Uncollectible'!DJ97-'Module C Initial'!DJ97)</f>
        <v>0</v>
      </c>
      <c r="S97" s="32">
        <f ca="1">IFERROR(IF(AND($A97=VLOOKUP($A97&amp;"."&amp;$C97,UncollectibleLookup,2,FALSE),$C97=VLOOKUP($A97&amp;"."&amp;$C97,UncollectibleLookup,4,FALSE)),0,'Corrected With Uncollectible'!DK97-'Module C Initial'!DK97),'Corrected With Uncollectible'!DK97-'Module C Initial'!DK97)</f>
        <v>0.69999999999999574</v>
      </c>
      <c r="T97" s="32">
        <f ca="1">IFERROR(IF(AND($A97=VLOOKUP($A97&amp;"."&amp;$C97,UncollectibleLookup,2,FALSE),$C97=VLOOKUP($A97&amp;"."&amp;$C97,UncollectibleLookup,4,FALSE)),0,'Corrected With Uncollectible'!DL97-'Module C Initial'!DL97),'Corrected With Uncollectible'!DL97-'Module C Initial'!DL97)</f>
        <v>2.6599999999999966</v>
      </c>
      <c r="U97" s="32">
        <f ca="1">IFERROR(IF(AND($A97=VLOOKUP($A97&amp;"."&amp;$C97,UncollectibleLookup,2,FALSE),$C97=VLOOKUP($A97&amp;"."&amp;$C97,UncollectibleLookup,4,FALSE)),0,'Corrected With Uncollectible'!DM97-'Module C Initial'!DM97),'Corrected With Uncollectible'!DM97-'Module C Initial'!DM97)</f>
        <v>0.65000000000000568</v>
      </c>
      <c r="V97" s="32">
        <f ca="1">IFERROR(IF(AND($A97=VLOOKUP($A97&amp;"."&amp;$C97,UncollectibleLookup,2,FALSE),$C97=VLOOKUP($A97&amp;"."&amp;$C97,UncollectibleLookup,4,FALSE)),0,'Corrected With Uncollectible'!DN97-'Module C Initial'!DN97),'Corrected With Uncollectible'!DN97-'Module C Initial'!DN97)</f>
        <v>0.42999999999999972</v>
      </c>
      <c r="W97" s="32">
        <f ca="1">IFERROR(IF(AND($A97=VLOOKUP($A97&amp;"."&amp;$C97,UncollectibleLookup,2,FALSE),$C97=VLOOKUP($A97&amp;"."&amp;$C97,UncollectibleLookup,4,FALSE)),0,'Corrected With Uncollectible'!DO97-'Module C Initial'!DO97),'Corrected With Uncollectible'!DO97-'Module C Initial'!DO97)</f>
        <v>23.940000000000055</v>
      </c>
      <c r="X97" s="32">
        <f ca="1">IFERROR(IF(AND($A97=VLOOKUP($A97&amp;"."&amp;$C97,UncollectibleLookup,2,FALSE),$C97=VLOOKUP($A97&amp;"."&amp;$C97,UncollectibleLookup,4,FALSE)),0,'Corrected With Uncollectible'!DP97-'Module C Initial'!DP97),'Corrected With Uncollectible'!DP97-'Module C Initial'!DP97)</f>
        <v>1.1599999999999966</v>
      </c>
      <c r="Y97" s="32">
        <f ca="1">IFERROR(IF(AND($A97=VLOOKUP($A97&amp;"."&amp;$C97,UncollectibleLookup,2,FALSE),$C97=VLOOKUP($A97&amp;"."&amp;$C97,UncollectibleLookup,4,FALSE)),0,'Corrected With Uncollectible'!DQ97-'Module C Initial'!DQ97),'Corrected With Uncollectible'!DQ97-'Module C Initial'!DQ97)</f>
        <v>2.8200000000000216</v>
      </c>
      <c r="Z97" s="32">
        <f ca="1">IFERROR(IF(AND($A97=VLOOKUP($A97&amp;"."&amp;$C97,UncollectibleLookup,2,FALSE),$C97=VLOOKUP($A97&amp;"."&amp;$C97,UncollectibleLookup,4,FALSE)),0,'Corrected With Uncollectible'!DR97-'Module C Initial'!DR97),'Corrected With Uncollectible'!DR97-'Module C Initial'!DR97)</f>
        <v>1.0099999999999909</v>
      </c>
      <c r="AA97" s="32">
        <f ca="1">IFERROR(IF(AND($A97=VLOOKUP($A97&amp;"."&amp;$C97,UncollectibleLookup,2,FALSE),$C97=VLOOKUP($A97&amp;"."&amp;$C97,UncollectibleLookup,4,FALSE)),0,'Corrected With Uncollectible'!DS97-'Module C Initial'!DS97),'Corrected With Uncollectible'!DS97-'Module C Initial'!DS97)</f>
        <v>2.9500000000000171</v>
      </c>
      <c r="AB97" s="32">
        <f ca="1">IFERROR(IF(AND($A97=VLOOKUP($A97&amp;"."&amp;$C97,UncollectibleLookup,2,FALSE),$C97=VLOOKUP($A97&amp;"."&amp;$C97,UncollectibleLookup,4,FALSE)),0,'Corrected With Uncollectible'!DT97-'Module C Initial'!DT97),'Corrected With Uncollectible'!DT97-'Module C Initial'!DT97)</f>
        <v>1.5700000000000074</v>
      </c>
      <c r="AC97" s="31">
        <f ca="1">IFERROR(IF(AND($A97=VLOOKUP($A97&amp;"."&amp;$C97,UncollectibleLookup,2,FALSE),$C97=VLOOKUP($A97&amp;"."&amp;$C97,UncollectibleLookup,4,FALSE)),0,'Corrected With Uncollectible'!DU97-'Module C Initial'!DU97),'Corrected With Uncollectible'!DU97-'Module C Initial'!DU97)</f>
        <v>0</v>
      </c>
      <c r="AD97" s="31">
        <f ca="1">IFERROR(IF(AND($A97=VLOOKUP($A97&amp;"."&amp;$C97,UncollectibleLookup,2,FALSE),$C97=VLOOKUP($A97&amp;"."&amp;$C97,UncollectibleLookup,4,FALSE)),0,'Corrected With Uncollectible'!DV97-'Module C Initial'!DV97),'Corrected With Uncollectible'!DV97-'Module C Initial'!DV97)</f>
        <v>0</v>
      </c>
      <c r="AE97" s="31">
        <f ca="1">IFERROR(IF(AND($A97=VLOOKUP($A97&amp;"."&amp;$C97,UncollectibleLookup,2,FALSE),$C97=VLOOKUP($A97&amp;"."&amp;$C97,UncollectibleLookup,4,FALSE)),0,'Corrected With Uncollectible'!DW97-'Module C Initial'!DW97),'Corrected With Uncollectible'!DW97-'Module C Initial'!DW97)</f>
        <v>5.8899999999999864</v>
      </c>
      <c r="AF97" s="31">
        <f ca="1">IFERROR(IF(AND($A97=VLOOKUP($A97&amp;"."&amp;$C97,UncollectibleLookup,2,FALSE),$C97=VLOOKUP($A97&amp;"."&amp;$C97,UncollectibleLookup,4,FALSE)),0,'Corrected With Uncollectible'!DX97-'Module C Initial'!DX97),'Corrected With Uncollectible'!DX97-'Module C Initial'!DX97)</f>
        <v>22.1400000000001</v>
      </c>
      <c r="AG97" s="31">
        <f ca="1">IFERROR(IF(AND($A97=VLOOKUP($A97&amp;"."&amp;$C97,UncollectibleLookup,2,FALSE),$C97=VLOOKUP($A97&amp;"."&amp;$C97,UncollectibleLookup,4,FALSE)),0,'Corrected With Uncollectible'!DY97-'Module C Initial'!DY97),'Corrected With Uncollectible'!DY97-'Module C Initial'!DY97)</f>
        <v>5.3199999999999932</v>
      </c>
      <c r="AH97" s="31">
        <f ca="1">IFERROR(IF(AND($A97=VLOOKUP($A97&amp;"."&amp;$C97,UncollectibleLookup,2,FALSE),$C97=VLOOKUP($A97&amp;"."&amp;$C97,UncollectibleLookup,4,FALSE)),0,'Corrected With Uncollectible'!DZ97-'Module C Initial'!DZ97),'Corrected With Uncollectible'!DZ97-'Module C Initial'!DZ97)</f>
        <v>3.5499999999999829</v>
      </c>
      <c r="AI97" s="31">
        <f ca="1">IFERROR(IF(AND($A97=VLOOKUP($A97&amp;"."&amp;$C97,UncollectibleLookup,2,FALSE),$C97=VLOOKUP($A97&amp;"."&amp;$C97,UncollectibleLookup,4,FALSE)),0,'Corrected With Uncollectible'!EA97-'Module C Initial'!EA97),'Corrected With Uncollectible'!EA97-'Module C Initial'!EA97)</f>
        <v>191.80999999999949</v>
      </c>
      <c r="AJ97" s="31">
        <f ca="1">IFERROR(IF(AND($A97=VLOOKUP($A97&amp;"."&amp;$C97,UncollectibleLookup,2,FALSE),$C97=VLOOKUP($A97&amp;"."&amp;$C97,UncollectibleLookup,4,FALSE)),0,'Corrected With Uncollectible'!EB97-'Module C Initial'!EB97),'Corrected With Uncollectible'!EB97-'Module C Initial'!EB97)</f>
        <v>9.1499999999999773</v>
      </c>
      <c r="AK97" s="31">
        <f ca="1">IFERROR(IF(AND($A97=VLOOKUP($A97&amp;"."&amp;$C97,UncollectibleLookup,2,FALSE),$C97=VLOOKUP($A97&amp;"."&amp;$C97,UncollectibleLookup,4,FALSE)),0,'Corrected With Uncollectible'!EC97-'Module C Initial'!EC97),'Corrected With Uncollectible'!EC97-'Module C Initial'!EC97)</f>
        <v>22</v>
      </c>
      <c r="AL97" s="31">
        <f ca="1">IFERROR(IF(AND($A97=VLOOKUP($A97&amp;"."&amp;$C97,UncollectibleLookup,2,FALSE),$C97=VLOOKUP($A97&amp;"."&amp;$C97,UncollectibleLookup,4,FALSE)),0,'Corrected With Uncollectible'!ED97-'Module C Initial'!ED97),'Corrected With Uncollectible'!ED97-'Module C Initial'!ED97)</f>
        <v>7.7800000000000864</v>
      </c>
      <c r="AM97" s="31">
        <f ca="1">IFERROR(IF(AND($A97=VLOOKUP($A97&amp;"."&amp;$C97,UncollectibleLookup,2,FALSE),$C97=VLOOKUP($A97&amp;"."&amp;$C97,UncollectibleLookup,4,FALSE)),0,'Corrected With Uncollectible'!EE97-'Module C Initial'!EE97),'Corrected With Uncollectible'!EE97-'Module C Initial'!EE97)</f>
        <v>22.430000000000064</v>
      </c>
      <c r="AN97" s="31">
        <f ca="1">IFERROR(IF(AND($A97=VLOOKUP($A97&amp;"."&amp;$C97,UncollectibleLookup,2,FALSE),$C97=VLOOKUP($A97&amp;"."&amp;$C97,UncollectibleLookup,4,FALSE)),0,'Corrected With Uncollectible'!EF97-'Module C Initial'!EF97),'Corrected With Uncollectible'!EF97-'Module C Initial'!EF97)</f>
        <v>11.709999999999923</v>
      </c>
      <c r="AO97" s="32">
        <f t="shared" ca="1" si="16"/>
        <v>0</v>
      </c>
      <c r="AP97" s="32">
        <f t="shared" ca="1" si="16"/>
        <v>0</v>
      </c>
      <c r="AQ97" s="32">
        <f t="shared" ca="1" si="16"/>
        <v>20.589999999999982</v>
      </c>
      <c r="AR97" s="32">
        <f t="shared" ca="1" si="16"/>
        <v>78.100000000000279</v>
      </c>
      <c r="AS97" s="32">
        <f t="shared" ca="1" si="16"/>
        <v>18.929999999999808</v>
      </c>
      <c r="AT97" s="32">
        <f t="shared" ca="1" si="16"/>
        <v>12.749999999999964</v>
      </c>
      <c r="AU97" s="32">
        <f t="shared" ca="1" si="21"/>
        <v>694.66000000000304</v>
      </c>
      <c r="AV97" s="32">
        <f t="shared" ca="1" si="21"/>
        <v>33.460000000000065</v>
      </c>
      <c r="AW97" s="32">
        <f t="shared" ca="1" si="21"/>
        <v>81.229999999999876</v>
      </c>
      <c r="AX97" s="32">
        <f t="shared" ca="1" si="21"/>
        <v>29.010000000000332</v>
      </c>
      <c r="AY97" s="32">
        <f t="shared" ca="1" si="21"/>
        <v>84.490000000000208</v>
      </c>
      <c r="AZ97" s="32">
        <f t="shared" ca="1" si="21"/>
        <v>44.569999999999894</v>
      </c>
      <c r="BA97" s="55">
        <f t="shared" ca="1" si="17"/>
        <v>0</v>
      </c>
      <c r="BB97" s="55">
        <f t="shared" ca="1" si="17"/>
        <v>0</v>
      </c>
      <c r="BC97" s="55">
        <f t="shared" ca="1" si="17"/>
        <v>0.16</v>
      </c>
      <c r="BD97" s="55">
        <f t="shared" ca="1" si="17"/>
        <v>0.62</v>
      </c>
      <c r="BE97" s="55">
        <f t="shared" ca="1" si="17"/>
        <v>0.15</v>
      </c>
      <c r="BF97" s="55">
        <f t="shared" ca="1" si="17"/>
        <v>0.1</v>
      </c>
      <c r="BG97" s="55">
        <f t="shared" ca="1" si="22"/>
        <v>5.61</v>
      </c>
      <c r="BH97" s="55">
        <f t="shared" ca="1" si="22"/>
        <v>0.27</v>
      </c>
      <c r="BI97" s="55">
        <f t="shared" ca="1" si="22"/>
        <v>0.66</v>
      </c>
      <c r="BJ97" s="55">
        <f t="shared" ca="1" si="22"/>
        <v>0.24</v>
      </c>
      <c r="BK97" s="55">
        <f t="shared" ca="1" si="22"/>
        <v>0.69</v>
      </c>
      <c r="BL97" s="55">
        <f t="shared" ca="1" si="22"/>
        <v>0.37</v>
      </c>
      <c r="BM97" s="32">
        <f t="shared" ca="1" si="18"/>
        <v>0</v>
      </c>
      <c r="BN97" s="32">
        <f t="shared" ca="1" si="18"/>
        <v>0</v>
      </c>
      <c r="BO97" s="32">
        <f t="shared" ca="1" si="18"/>
        <v>20.749999999999982</v>
      </c>
      <c r="BP97" s="32">
        <f t="shared" ca="1" si="18"/>
        <v>78.720000000000283</v>
      </c>
      <c r="BQ97" s="32">
        <f t="shared" ca="1" si="18"/>
        <v>19.079999999999806</v>
      </c>
      <c r="BR97" s="32">
        <f t="shared" ca="1" si="18"/>
        <v>12.849999999999964</v>
      </c>
      <c r="BS97" s="32">
        <f t="shared" ca="1" si="23"/>
        <v>700.27000000000305</v>
      </c>
      <c r="BT97" s="32">
        <f t="shared" ca="1" si="23"/>
        <v>33.730000000000068</v>
      </c>
      <c r="BU97" s="32">
        <f t="shared" ca="1" si="23"/>
        <v>81.889999999999873</v>
      </c>
      <c r="BV97" s="32">
        <f t="shared" ca="1" si="23"/>
        <v>29.25000000000033</v>
      </c>
      <c r="BW97" s="32">
        <f t="shared" ca="1" si="23"/>
        <v>85.180000000000206</v>
      </c>
      <c r="BX97" s="32">
        <f t="shared" ca="1" si="23"/>
        <v>44.939999999999891</v>
      </c>
    </row>
    <row r="98" spans="1:76">
      <c r="A98" t="s">
        <v>442</v>
      </c>
      <c r="B98" s="1" t="s">
        <v>263</v>
      </c>
      <c r="C98" t="str">
        <f t="shared" ca="1" si="19"/>
        <v>RB3</v>
      </c>
      <c r="D98" t="str">
        <f t="shared" ca="1" si="20"/>
        <v>Rainbow #3</v>
      </c>
      <c r="E98" s="31">
        <f ca="1">IFERROR(IF(AND($A98=VLOOKUP($A98&amp;"."&amp;$C98,UncollectibleLookup,2,FALSE),$C98=VLOOKUP($A98&amp;"."&amp;$C98,UncollectibleLookup,4,FALSE)),0,'Corrected With Uncollectible'!CW98-'Module C Initial'!CW98),'Corrected With Uncollectible'!CW98-'Module C Initial'!CW98)</f>
        <v>0</v>
      </c>
      <c r="F98" s="31">
        <f ca="1">IFERROR(IF(AND($A98=VLOOKUP($A98&amp;"."&amp;$C98,UncollectibleLookup,2,FALSE),$C98=VLOOKUP($A98&amp;"."&amp;$C98,UncollectibleLookup,4,FALSE)),0,'Corrected With Uncollectible'!CX98-'Module C Initial'!CX98),'Corrected With Uncollectible'!CX98-'Module C Initial'!CX98)</f>
        <v>0</v>
      </c>
      <c r="G98" s="31">
        <f ca="1">IFERROR(IF(AND($A98=VLOOKUP($A98&amp;"."&amp;$C98,UncollectibleLookup,2,FALSE),$C98=VLOOKUP($A98&amp;"."&amp;$C98,UncollectibleLookup,4,FALSE)),0,'Corrected With Uncollectible'!CY98-'Module C Initial'!CY98),'Corrected With Uncollectible'!CY98-'Module C Initial'!CY98)</f>
        <v>0</v>
      </c>
      <c r="H98" s="31">
        <f ca="1">IFERROR(IF(AND($A98=VLOOKUP($A98&amp;"."&amp;$C98,UncollectibleLookup,2,FALSE),$C98=VLOOKUP($A98&amp;"."&amp;$C98,UncollectibleLookup,4,FALSE)),0,'Corrected With Uncollectible'!CZ98-'Module C Initial'!CZ98),'Corrected With Uncollectible'!CZ98-'Module C Initial'!CZ98)</f>
        <v>0</v>
      </c>
      <c r="I98" s="31">
        <f ca="1">IFERROR(IF(AND($A98=VLOOKUP($A98&amp;"."&amp;$C98,UncollectibleLookup,2,FALSE),$C98=VLOOKUP($A98&amp;"."&amp;$C98,UncollectibleLookup,4,FALSE)),0,'Corrected With Uncollectible'!DA98-'Module C Initial'!DA98),'Corrected With Uncollectible'!DA98-'Module C Initial'!DA98)</f>
        <v>0</v>
      </c>
      <c r="J98" s="31">
        <f ca="1">IFERROR(IF(AND($A98=VLOOKUP($A98&amp;"."&amp;$C98,UncollectibleLookup,2,FALSE),$C98=VLOOKUP($A98&amp;"."&amp;$C98,UncollectibleLookup,4,FALSE)),0,'Corrected With Uncollectible'!DB98-'Module C Initial'!DB98),'Corrected With Uncollectible'!DB98-'Module C Initial'!DB98)</f>
        <v>0</v>
      </c>
      <c r="K98" s="31">
        <f ca="1">IFERROR(IF(AND($A98=VLOOKUP($A98&amp;"."&amp;$C98,UncollectibleLookup,2,FALSE),$C98=VLOOKUP($A98&amp;"."&amp;$C98,UncollectibleLookup,4,FALSE)),0,'Corrected With Uncollectible'!DC98-'Module C Initial'!DC98),'Corrected With Uncollectible'!DC98-'Module C Initial'!DC98)</f>
        <v>0</v>
      </c>
      <c r="L98" s="31">
        <f ca="1">IFERROR(IF(AND($A98=VLOOKUP($A98&amp;"."&amp;$C98,UncollectibleLookup,2,FALSE),$C98=VLOOKUP($A98&amp;"."&amp;$C98,UncollectibleLookup,4,FALSE)),0,'Corrected With Uncollectible'!DD98-'Module C Initial'!DD98),'Corrected With Uncollectible'!DD98-'Module C Initial'!DD98)</f>
        <v>0</v>
      </c>
      <c r="M98" s="31">
        <f ca="1">IFERROR(IF(AND($A98=VLOOKUP($A98&amp;"."&amp;$C98,UncollectibleLookup,2,FALSE),$C98=VLOOKUP($A98&amp;"."&amp;$C98,UncollectibleLookup,4,FALSE)),0,'Corrected With Uncollectible'!DE98-'Module C Initial'!DE98),'Corrected With Uncollectible'!DE98-'Module C Initial'!DE98)</f>
        <v>0</v>
      </c>
      <c r="N98" s="31">
        <f ca="1">IFERROR(IF(AND($A98=VLOOKUP($A98&amp;"."&amp;$C98,UncollectibleLookup,2,FALSE),$C98=VLOOKUP($A98&amp;"."&amp;$C98,UncollectibleLookup,4,FALSE)),0,'Corrected With Uncollectible'!DF98-'Module C Initial'!DF98),'Corrected With Uncollectible'!DF98-'Module C Initial'!DF98)</f>
        <v>0</v>
      </c>
      <c r="O98" s="31">
        <f ca="1">IFERROR(IF(AND($A98=VLOOKUP($A98&amp;"."&amp;$C98,UncollectibleLookup,2,FALSE),$C98=VLOOKUP($A98&amp;"."&amp;$C98,UncollectibleLookup,4,FALSE)),0,'Corrected With Uncollectible'!DG98-'Module C Initial'!DG98),'Corrected With Uncollectible'!DG98-'Module C Initial'!DG98)</f>
        <v>0</v>
      </c>
      <c r="P98" s="31">
        <f ca="1">IFERROR(IF(AND($A98=VLOOKUP($A98&amp;"."&amp;$C98,UncollectibleLookup,2,FALSE),$C98=VLOOKUP($A98&amp;"."&amp;$C98,UncollectibleLookup,4,FALSE)),0,'Corrected With Uncollectible'!DH98-'Module C Initial'!DH98),'Corrected With Uncollectible'!DH98-'Module C Initial'!DH98)</f>
        <v>0</v>
      </c>
      <c r="Q98" s="32">
        <f ca="1">IFERROR(IF(AND($A98=VLOOKUP($A98&amp;"."&amp;$C98,UncollectibleLookup,2,FALSE),$C98=VLOOKUP($A98&amp;"."&amp;$C98,UncollectibleLookup,4,FALSE)),0,'Corrected With Uncollectible'!DI98-'Module C Initial'!DI98),'Corrected With Uncollectible'!DI98-'Module C Initial'!DI98)</f>
        <v>0</v>
      </c>
      <c r="R98" s="32">
        <f ca="1">IFERROR(IF(AND($A98=VLOOKUP($A98&amp;"."&amp;$C98,UncollectibleLookup,2,FALSE),$C98=VLOOKUP($A98&amp;"."&amp;$C98,UncollectibleLookup,4,FALSE)),0,'Corrected With Uncollectible'!DJ98-'Module C Initial'!DJ98),'Corrected With Uncollectible'!DJ98-'Module C Initial'!DJ98)</f>
        <v>0</v>
      </c>
      <c r="S98" s="32">
        <f ca="1">IFERROR(IF(AND($A98=VLOOKUP($A98&amp;"."&amp;$C98,UncollectibleLookup,2,FALSE),$C98=VLOOKUP($A98&amp;"."&amp;$C98,UncollectibleLookup,4,FALSE)),0,'Corrected With Uncollectible'!DK98-'Module C Initial'!DK98),'Corrected With Uncollectible'!DK98-'Module C Initial'!DK98)</f>
        <v>0</v>
      </c>
      <c r="T98" s="32">
        <f ca="1">IFERROR(IF(AND($A98=VLOOKUP($A98&amp;"."&amp;$C98,UncollectibleLookup,2,FALSE),$C98=VLOOKUP($A98&amp;"."&amp;$C98,UncollectibleLookup,4,FALSE)),0,'Corrected With Uncollectible'!DL98-'Module C Initial'!DL98),'Corrected With Uncollectible'!DL98-'Module C Initial'!DL98)</f>
        <v>0</v>
      </c>
      <c r="U98" s="32">
        <f ca="1">IFERROR(IF(AND($A98=VLOOKUP($A98&amp;"."&amp;$C98,UncollectibleLookup,2,FALSE),$C98=VLOOKUP($A98&amp;"."&amp;$C98,UncollectibleLookup,4,FALSE)),0,'Corrected With Uncollectible'!DM98-'Module C Initial'!DM98),'Corrected With Uncollectible'!DM98-'Module C Initial'!DM98)</f>
        <v>0</v>
      </c>
      <c r="V98" s="32">
        <f ca="1">IFERROR(IF(AND($A98=VLOOKUP($A98&amp;"."&amp;$C98,UncollectibleLookup,2,FALSE),$C98=VLOOKUP($A98&amp;"."&amp;$C98,UncollectibleLookup,4,FALSE)),0,'Corrected With Uncollectible'!DN98-'Module C Initial'!DN98),'Corrected With Uncollectible'!DN98-'Module C Initial'!DN98)</f>
        <v>0</v>
      </c>
      <c r="W98" s="32">
        <f ca="1">IFERROR(IF(AND($A98=VLOOKUP($A98&amp;"."&amp;$C98,UncollectibleLookup,2,FALSE),$C98=VLOOKUP($A98&amp;"."&amp;$C98,UncollectibleLookup,4,FALSE)),0,'Corrected With Uncollectible'!DO98-'Module C Initial'!DO98),'Corrected With Uncollectible'!DO98-'Module C Initial'!DO98)</f>
        <v>0</v>
      </c>
      <c r="X98" s="32">
        <f ca="1">IFERROR(IF(AND($A98=VLOOKUP($A98&amp;"."&amp;$C98,UncollectibleLookup,2,FALSE),$C98=VLOOKUP($A98&amp;"."&amp;$C98,UncollectibleLookup,4,FALSE)),0,'Corrected With Uncollectible'!DP98-'Module C Initial'!DP98),'Corrected With Uncollectible'!DP98-'Module C Initial'!DP98)</f>
        <v>0</v>
      </c>
      <c r="Y98" s="32">
        <f ca="1">IFERROR(IF(AND($A98=VLOOKUP($A98&amp;"."&amp;$C98,UncollectibleLookup,2,FALSE),$C98=VLOOKUP($A98&amp;"."&amp;$C98,UncollectibleLookup,4,FALSE)),0,'Corrected With Uncollectible'!DQ98-'Module C Initial'!DQ98),'Corrected With Uncollectible'!DQ98-'Module C Initial'!DQ98)</f>
        <v>0</v>
      </c>
      <c r="Z98" s="32">
        <f ca="1">IFERROR(IF(AND($A98=VLOOKUP($A98&amp;"."&amp;$C98,UncollectibleLookup,2,FALSE),$C98=VLOOKUP($A98&amp;"."&amp;$C98,UncollectibleLookup,4,FALSE)),0,'Corrected With Uncollectible'!DR98-'Module C Initial'!DR98),'Corrected With Uncollectible'!DR98-'Module C Initial'!DR98)</f>
        <v>0</v>
      </c>
      <c r="AA98" s="32">
        <f ca="1">IFERROR(IF(AND($A98=VLOOKUP($A98&amp;"."&amp;$C98,UncollectibleLookup,2,FALSE),$C98=VLOOKUP($A98&amp;"."&amp;$C98,UncollectibleLookup,4,FALSE)),0,'Corrected With Uncollectible'!DS98-'Module C Initial'!DS98),'Corrected With Uncollectible'!DS98-'Module C Initial'!DS98)</f>
        <v>0</v>
      </c>
      <c r="AB98" s="32">
        <f ca="1">IFERROR(IF(AND($A98=VLOOKUP($A98&amp;"."&amp;$C98,UncollectibleLookup,2,FALSE),$C98=VLOOKUP($A98&amp;"."&amp;$C98,UncollectibleLookup,4,FALSE)),0,'Corrected With Uncollectible'!DT98-'Module C Initial'!DT98),'Corrected With Uncollectible'!DT98-'Module C Initial'!DT98)</f>
        <v>0</v>
      </c>
      <c r="AC98" s="31">
        <f ca="1">IFERROR(IF(AND($A98=VLOOKUP($A98&amp;"."&amp;$C98,UncollectibleLookup,2,FALSE),$C98=VLOOKUP($A98&amp;"."&amp;$C98,UncollectibleLookup,4,FALSE)),0,'Corrected With Uncollectible'!DU98-'Module C Initial'!DU98),'Corrected With Uncollectible'!DU98-'Module C Initial'!DU98)</f>
        <v>0</v>
      </c>
      <c r="AD98" s="31">
        <f ca="1">IFERROR(IF(AND($A98=VLOOKUP($A98&amp;"."&amp;$C98,UncollectibleLookup,2,FALSE),$C98=VLOOKUP($A98&amp;"."&amp;$C98,UncollectibleLookup,4,FALSE)),0,'Corrected With Uncollectible'!DV98-'Module C Initial'!DV98),'Corrected With Uncollectible'!DV98-'Module C Initial'!DV98)</f>
        <v>0</v>
      </c>
      <c r="AE98" s="31">
        <f ca="1">IFERROR(IF(AND($A98=VLOOKUP($A98&amp;"."&amp;$C98,UncollectibleLookup,2,FALSE),$C98=VLOOKUP($A98&amp;"."&amp;$C98,UncollectibleLookup,4,FALSE)),0,'Corrected With Uncollectible'!DW98-'Module C Initial'!DW98),'Corrected With Uncollectible'!DW98-'Module C Initial'!DW98)</f>
        <v>0</v>
      </c>
      <c r="AF98" s="31">
        <f ca="1">IFERROR(IF(AND($A98=VLOOKUP($A98&amp;"."&amp;$C98,UncollectibleLookup,2,FALSE),$C98=VLOOKUP($A98&amp;"."&amp;$C98,UncollectibleLookup,4,FALSE)),0,'Corrected With Uncollectible'!DX98-'Module C Initial'!DX98),'Corrected With Uncollectible'!DX98-'Module C Initial'!DX98)</f>
        <v>0</v>
      </c>
      <c r="AG98" s="31">
        <f ca="1">IFERROR(IF(AND($A98=VLOOKUP($A98&amp;"."&amp;$C98,UncollectibleLookup,2,FALSE),$C98=VLOOKUP($A98&amp;"."&amp;$C98,UncollectibleLookup,4,FALSE)),0,'Corrected With Uncollectible'!DY98-'Module C Initial'!DY98),'Corrected With Uncollectible'!DY98-'Module C Initial'!DY98)</f>
        <v>0</v>
      </c>
      <c r="AH98" s="31">
        <f ca="1">IFERROR(IF(AND($A98=VLOOKUP($A98&amp;"."&amp;$C98,UncollectibleLookup,2,FALSE),$C98=VLOOKUP($A98&amp;"."&amp;$C98,UncollectibleLookup,4,FALSE)),0,'Corrected With Uncollectible'!DZ98-'Module C Initial'!DZ98),'Corrected With Uncollectible'!DZ98-'Module C Initial'!DZ98)</f>
        <v>0</v>
      </c>
      <c r="AI98" s="31">
        <f ca="1">IFERROR(IF(AND($A98=VLOOKUP($A98&amp;"."&amp;$C98,UncollectibleLookup,2,FALSE),$C98=VLOOKUP($A98&amp;"."&amp;$C98,UncollectibleLookup,4,FALSE)),0,'Corrected With Uncollectible'!EA98-'Module C Initial'!EA98),'Corrected With Uncollectible'!EA98-'Module C Initial'!EA98)</f>
        <v>0</v>
      </c>
      <c r="AJ98" s="31">
        <f ca="1">IFERROR(IF(AND($A98=VLOOKUP($A98&amp;"."&amp;$C98,UncollectibleLookup,2,FALSE),$C98=VLOOKUP($A98&amp;"."&amp;$C98,UncollectibleLookup,4,FALSE)),0,'Corrected With Uncollectible'!EB98-'Module C Initial'!EB98),'Corrected With Uncollectible'!EB98-'Module C Initial'!EB98)</f>
        <v>0</v>
      </c>
      <c r="AK98" s="31">
        <f ca="1">IFERROR(IF(AND($A98=VLOOKUP($A98&amp;"."&amp;$C98,UncollectibleLookup,2,FALSE),$C98=VLOOKUP($A98&amp;"."&amp;$C98,UncollectibleLookup,4,FALSE)),0,'Corrected With Uncollectible'!EC98-'Module C Initial'!EC98),'Corrected With Uncollectible'!EC98-'Module C Initial'!EC98)</f>
        <v>0</v>
      </c>
      <c r="AL98" s="31">
        <f ca="1">IFERROR(IF(AND($A98=VLOOKUP($A98&amp;"."&amp;$C98,UncollectibleLookup,2,FALSE),$C98=VLOOKUP($A98&amp;"."&amp;$C98,UncollectibleLookup,4,FALSE)),0,'Corrected With Uncollectible'!ED98-'Module C Initial'!ED98),'Corrected With Uncollectible'!ED98-'Module C Initial'!ED98)</f>
        <v>0</v>
      </c>
      <c r="AM98" s="31">
        <f ca="1">IFERROR(IF(AND($A98=VLOOKUP($A98&amp;"."&amp;$C98,UncollectibleLookup,2,FALSE),$C98=VLOOKUP($A98&amp;"."&amp;$C98,UncollectibleLookup,4,FALSE)),0,'Corrected With Uncollectible'!EE98-'Module C Initial'!EE98),'Corrected With Uncollectible'!EE98-'Module C Initial'!EE98)</f>
        <v>0</v>
      </c>
      <c r="AN98" s="31">
        <f ca="1">IFERROR(IF(AND($A98=VLOOKUP($A98&amp;"."&amp;$C98,UncollectibleLookup,2,FALSE),$C98=VLOOKUP($A98&amp;"."&amp;$C98,UncollectibleLookup,4,FALSE)),0,'Corrected With Uncollectible'!EF98-'Module C Initial'!EF98),'Corrected With Uncollectible'!EF98-'Module C Initial'!EF98)</f>
        <v>0</v>
      </c>
      <c r="AO98" s="32">
        <f t="shared" ca="1" si="16"/>
        <v>0</v>
      </c>
      <c r="AP98" s="32">
        <f t="shared" ca="1" si="16"/>
        <v>0</v>
      </c>
      <c r="AQ98" s="32">
        <f t="shared" ca="1" si="16"/>
        <v>0</v>
      </c>
      <c r="AR98" s="32">
        <f t="shared" ca="1" si="16"/>
        <v>0</v>
      </c>
      <c r="AS98" s="32">
        <f t="shared" ca="1" si="16"/>
        <v>0</v>
      </c>
      <c r="AT98" s="32">
        <f t="shared" ca="1" si="16"/>
        <v>0</v>
      </c>
      <c r="AU98" s="32">
        <f t="shared" ca="1" si="21"/>
        <v>0</v>
      </c>
      <c r="AV98" s="32">
        <f t="shared" ca="1" si="21"/>
        <v>0</v>
      </c>
      <c r="AW98" s="32">
        <f t="shared" ca="1" si="21"/>
        <v>0</v>
      </c>
      <c r="AX98" s="32">
        <f t="shared" ca="1" si="21"/>
        <v>0</v>
      </c>
      <c r="AY98" s="32">
        <f t="shared" ca="1" si="21"/>
        <v>0</v>
      </c>
      <c r="AZ98" s="32">
        <f t="shared" ca="1" si="21"/>
        <v>0</v>
      </c>
      <c r="BA98" s="55">
        <f t="shared" ca="1" si="17"/>
        <v>0</v>
      </c>
      <c r="BB98" s="55">
        <f t="shared" ca="1" si="17"/>
        <v>0</v>
      </c>
      <c r="BC98" s="55">
        <f t="shared" ca="1" si="17"/>
        <v>0</v>
      </c>
      <c r="BD98" s="55">
        <f t="shared" ca="1" si="17"/>
        <v>0</v>
      </c>
      <c r="BE98" s="55">
        <f t="shared" ca="1" si="17"/>
        <v>0</v>
      </c>
      <c r="BF98" s="55">
        <f t="shared" ca="1" si="17"/>
        <v>0</v>
      </c>
      <c r="BG98" s="55">
        <f t="shared" ca="1" si="22"/>
        <v>0</v>
      </c>
      <c r="BH98" s="55">
        <f t="shared" ca="1" si="22"/>
        <v>0</v>
      </c>
      <c r="BI98" s="55">
        <f t="shared" ca="1" si="22"/>
        <v>0</v>
      </c>
      <c r="BJ98" s="55">
        <f t="shared" ca="1" si="22"/>
        <v>0</v>
      </c>
      <c r="BK98" s="55">
        <f t="shared" ca="1" si="22"/>
        <v>0</v>
      </c>
      <c r="BL98" s="55">
        <f t="shared" ca="1" si="22"/>
        <v>0</v>
      </c>
      <c r="BM98" s="32">
        <f t="shared" ca="1" si="18"/>
        <v>0</v>
      </c>
      <c r="BN98" s="32">
        <f t="shared" ca="1" si="18"/>
        <v>0</v>
      </c>
      <c r="BO98" s="32">
        <f t="shared" ca="1" si="18"/>
        <v>0</v>
      </c>
      <c r="BP98" s="32">
        <f t="shared" ca="1" si="18"/>
        <v>0</v>
      </c>
      <c r="BQ98" s="32">
        <f t="shared" ca="1" si="18"/>
        <v>0</v>
      </c>
      <c r="BR98" s="32">
        <f t="shared" ca="1" si="18"/>
        <v>0</v>
      </c>
      <c r="BS98" s="32">
        <f t="shared" ca="1" si="23"/>
        <v>0</v>
      </c>
      <c r="BT98" s="32">
        <f t="shared" ca="1" si="23"/>
        <v>0</v>
      </c>
      <c r="BU98" s="32">
        <f t="shared" ca="1" si="23"/>
        <v>0</v>
      </c>
      <c r="BV98" s="32">
        <f t="shared" ca="1" si="23"/>
        <v>0</v>
      </c>
      <c r="BW98" s="32">
        <f t="shared" ca="1" si="23"/>
        <v>0</v>
      </c>
      <c r="BX98" s="32">
        <f t="shared" ca="1" si="23"/>
        <v>0</v>
      </c>
    </row>
    <row r="99" spans="1:76">
      <c r="A99" t="s">
        <v>442</v>
      </c>
      <c r="B99" s="1" t="s">
        <v>51</v>
      </c>
      <c r="C99" t="str">
        <f t="shared" ca="1" si="19"/>
        <v>RB5</v>
      </c>
      <c r="D99" t="str">
        <f t="shared" ca="1" si="20"/>
        <v>Rainbow #5</v>
      </c>
      <c r="E99" s="31">
        <f ca="1">IFERROR(IF(AND($A99=VLOOKUP($A99&amp;"."&amp;$C99,UncollectibleLookup,2,FALSE),$C99=VLOOKUP($A99&amp;"."&amp;$C99,UncollectibleLookup,4,FALSE)),0,'Corrected With Uncollectible'!CW99-'Module C Initial'!CW99),'Corrected With Uncollectible'!CW99-'Module C Initial'!CW99)</f>
        <v>418.72999999999593</v>
      </c>
      <c r="F99" s="31">
        <f ca="1">IFERROR(IF(AND($A99=VLOOKUP($A99&amp;"."&amp;$C99,UncollectibleLookup,2,FALSE),$C99=VLOOKUP($A99&amp;"."&amp;$C99,UncollectibleLookup,4,FALSE)),0,'Corrected With Uncollectible'!CX99-'Module C Initial'!CX99),'Corrected With Uncollectible'!CX99-'Module C Initial'!CX99)</f>
        <v>424.70999999999913</v>
      </c>
      <c r="G99" s="31">
        <f ca="1">IFERROR(IF(AND($A99=VLOOKUP($A99&amp;"."&amp;$C99,UncollectibleLookup,2,FALSE),$C99=VLOOKUP($A99&amp;"."&amp;$C99,UncollectibleLookup,4,FALSE)),0,'Corrected With Uncollectible'!CY99-'Module C Initial'!CY99),'Corrected With Uncollectible'!CY99-'Module C Initial'!CY99)</f>
        <v>364.46999999999389</v>
      </c>
      <c r="H99" s="31">
        <f ca="1">IFERROR(IF(AND($A99=VLOOKUP($A99&amp;"."&amp;$C99,UncollectibleLookup,2,FALSE),$C99=VLOOKUP($A99&amp;"."&amp;$C99,UncollectibleLookup,4,FALSE)),0,'Corrected With Uncollectible'!CZ99-'Module C Initial'!CZ99),'Corrected With Uncollectible'!CZ99-'Module C Initial'!CZ99)</f>
        <v>305.47999999999593</v>
      </c>
      <c r="I99" s="31">
        <f ca="1">IFERROR(IF(AND($A99=VLOOKUP($A99&amp;"."&amp;$C99,UncollectibleLookup,2,FALSE),$C99=VLOOKUP($A99&amp;"."&amp;$C99,UncollectibleLookup,4,FALSE)),0,'Corrected With Uncollectible'!DA99-'Module C Initial'!DA99),'Corrected With Uncollectible'!DA99-'Module C Initial'!DA99)</f>
        <v>285.63000000000466</v>
      </c>
      <c r="J99" s="31">
        <f ca="1">IFERROR(IF(AND($A99=VLOOKUP($A99&amp;"."&amp;$C99,UncollectibleLookup,2,FALSE),$C99=VLOOKUP($A99&amp;"."&amp;$C99,UncollectibleLookup,4,FALSE)),0,'Corrected With Uncollectible'!DB99-'Module C Initial'!DB99),'Corrected With Uncollectible'!DB99-'Module C Initial'!DB99)</f>
        <v>290.55999999999767</v>
      </c>
      <c r="K99" s="31">
        <f ca="1">IFERROR(IF(AND($A99=VLOOKUP($A99&amp;"."&amp;$C99,UncollectibleLookup,2,FALSE),$C99=VLOOKUP($A99&amp;"."&amp;$C99,UncollectibleLookup,4,FALSE)),0,'Corrected With Uncollectible'!DC99-'Module C Initial'!DC99),'Corrected With Uncollectible'!DC99-'Module C Initial'!DC99)</f>
        <v>1192.8500000000058</v>
      </c>
      <c r="L99" s="31">
        <f ca="1">IFERROR(IF(AND($A99=VLOOKUP($A99&amp;"."&amp;$C99,UncollectibleLookup,2,FALSE),$C99=VLOOKUP($A99&amp;"."&amp;$C99,UncollectibleLookup,4,FALSE)),0,'Corrected With Uncollectible'!DD99-'Module C Initial'!DD99),'Corrected With Uncollectible'!DD99-'Module C Initial'!DD99)</f>
        <v>487.39999999999418</v>
      </c>
      <c r="M99" s="31">
        <f ca="1">IFERROR(IF(AND($A99=VLOOKUP($A99&amp;"."&amp;$C99,UncollectibleLookup,2,FALSE),$C99=VLOOKUP($A99&amp;"."&amp;$C99,UncollectibleLookup,4,FALSE)),0,'Corrected With Uncollectible'!DE99-'Module C Initial'!DE99),'Corrected With Uncollectible'!DE99-'Module C Initial'!DE99)</f>
        <v>334.05999999999767</v>
      </c>
      <c r="N99" s="31">
        <f ca="1">IFERROR(IF(AND($A99=VLOOKUP($A99&amp;"."&amp;$C99,UncollectibleLookup,2,FALSE),$C99=VLOOKUP($A99&amp;"."&amp;$C99,UncollectibleLookup,4,FALSE)),0,'Corrected With Uncollectible'!DF99-'Module C Initial'!DF99),'Corrected With Uncollectible'!DF99-'Module C Initial'!DF99)</f>
        <v>433.93000000000029</v>
      </c>
      <c r="O99" s="31">
        <f ca="1">IFERROR(IF(AND($A99=VLOOKUP($A99&amp;"."&amp;$C99,UncollectibleLookup,2,FALSE),$C99=VLOOKUP($A99&amp;"."&amp;$C99,UncollectibleLookup,4,FALSE)),0,'Corrected With Uncollectible'!DG99-'Module C Initial'!DG99),'Corrected With Uncollectible'!DG99-'Module C Initial'!DG99)</f>
        <v>344.45999999999913</v>
      </c>
      <c r="P99" s="31">
        <f ca="1">IFERROR(IF(AND($A99=VLOOKUP($A99&amp;"."&amp;$C99,UncollectibleLookup,2,FALSE),$C99=VLOOKUP($A99&amp;"."&amp;$C99,UncollectibleLookup,4,FALSE)),0,'Corrected With Uncollectible'!DH99-'Module C Initial'!DH99),'Corrected With Uncollectible'!DH99-'Module C Initial'!DH99)</f>
        <v>447.67999999999302</v>
      </c>
      <c r="Q99" s="32">
        <f ca="1">IFERROR(IF(AND($A99=VLOOKUP($A99&amp;"."&amp;$C99,UncollectibleLookup,2,FALSE),$C99=VLOOKUP($A99&amp;"."&amp;$C99,UncollectibleLookup,4,FALSE)),0,'Corrected With Uncollectible'!DI99-'Module C Initial'!DI99),'Corrected With Uncollectible'!DI99-'Module C Initial'!DI99)</f>
        <v>20.939999999999827</v>
      </c>
      <c r="R99" s="32">
        <f ca="1">IFERROR(IF(AND($A99=VLOOKUP($A99&amp;"."&amp;$C99,UncollectibleLookup,2,FALSE),$C99=VLOOKUP($A99&amp;"."&amp;$C99,UncollectibleLookup,4,FALSE)),0,'Corrected With Uncollectible'!DJ99-'Module C Initial'!DJ99),'Corrected With Uncollectible'!DJ99-'Module C Initial'!DJ99)</f>
        <v>21.240000000000009</v>
      </c>
      <c r="S99" s="32">
        <f ca="1">IFERROR(IF(AND($A99=VLOOKUP($A99&amp;"."&amp;$C99,UncollectibleLookup,2,FALSE),$C99=VLOOKUP($A99&amp;"."&amp;$C99,UncollectibleLookup,4,FALSE)),0,'Corrected With Uncollectible'!DK99-'Module C Initial'!DK99),'Corrected With Uncollectible'!DK99-'Module C Initial'!DK99)</f>
        <v>18.220000000000027</v>
      </c>
      <c r="T99" s="32">
        <f ca="1">IFERROR(IF(AND($A99=VLOOKUP($A99&amp;"."&amp;$C99,UncollectibleLookup,2,FALSE),$C99=VLOOKUP($A99&amp;"."&amp;$C99,UncollectibleLookup,4,FALSE)),0,'Corrected With Uncollectible'!DL99-'Module C Initial'!DL99),'Corrected With Uncollectible'!DL99-'Module C Initial'!DL99)</f>
        <v>15.269999999999982</v>
      </c>
      <c r="U99" s="32">
        <f ca="1">IFERROR(IF(AND($A99=VLOOKUP($A99&amp;"."&amp;$C99,UncollectibleLookup,2,FALSE),$C99=VLOOKUP($A99&amp;"."&amp;$C99,UncollectibleLookup,4,FALSE)),0,'Corrected With Uncollectible'!DM99-'Module C Initial'!DM99),'Corrected With Uncollectible'!DM99-'Module C Initial'!DM99)</f>
        <v>14.279999999999973</v>
      </c>
      <c r="V99" s="32">
        <f ca="1">IFERROR(IF(AND($A99=VLOOKUP($A99&amp;"."&amp;$C99,UncollectibleLookup,2,FALSE),$C99=VLOOKUP($A99&amp;"."&amp;$C99,UncollectibleLookup,4,FALSE)),0,'Corrected With Uncollectible'!DN99-'Module C Initial'!DN99),'Corrected With Uncollectible'!DN99-'Module C Initial'!DN99)</f>
        <v>14.519999999999982</v>
      </c>
      <c r="W99" s="32">
        <f ca="1">IFERROR(IF(AND($A99=VLOOKUP($A99&amp;"."&amp;$C99,UncollectibleLookup,2,FALSE),$C99=VLOOKUP($A99&amp;"."&amp;$C99,UncollectibleLookup,4,FALSE)),0,'Corrected With Uncollectible'!DO99-'Module C Initial'!DO99),'Corrected With Uncollectible'!DO99-'Module C Initial'!DO99)</f>
        <v>59.639999999999873</v>
      </c>
      <c r="X99" s="32">
        <f ca="1">IFERROR(IF(AND($A99=VLOOKUP($A99&amp;"."&amp;$C99,UncollectibleLookup,2,FALSE),$C99=VLOOKUP($A99&amp;"."&amp;$C99,UncollectibleLookup,4,FALSE)),0,'Corrected With Uncollectible'!DP99-'Module C Initial'!DP99),'Corrected With Uncollectible'!DP99-'Module C Initial'!DP99)</f>
        <v>24.370000000000118</v>
      </c>
      <c r="Y99" s="32">
        <f ca="1">IFERROR(IF(AND($A99=VLOOKUP($A99&amp;"."&amp;$C99,UncollectibleLookup,2,FALSE),$C99=VLOOKUP($A99&amp;"."&amp;$C99,UncollectibleLookup,4,FALSE)),0,'Corrected With Uncollectible'!DQ99-'Module C Initial'!DQ99),'Corrected With Uncollectible'!DQ99-'Module C Initial'!DQ99)</f>
        <v>16.699999999999932</v>
      </c>
      <c r="Z99" s="32">
        <f ca="1">IFERROR(IF(AND($A99=VLOOKUP($A99&amp;"."&amp;$C99,UncollectibleLookup,2,FALSE),$C99=VLOOKUP($A99&amp;"."&amp;$C99,UncollectibleLookup,4,FALSE)),0,'Corrected With Uncollectible'!DR99-'Module C Initial'!DR99),'Corrected With Uncollectible'!DR99-'Module C Initial'!DR99)</f>
        <v>21.700000000000045</v>
      </c>
      <c r="AA99" s="32">
        <f ca="1">IFERROR(IF(AND($A99=VLOOKUP($A99&amp;"."&amp;$C99,UncollectibleLookup,2,FALSE),$C99=VLOOKUP($A99&amp;"."&amp;$C99,UncollectibleLookup,4,FALSE)),0,'Corrected With Uncollectible'!DS99-'Module C Initial'!DS99),'Corrected With Uncollectible'!DS99-'Module C Initial'!DS99)</f>
        <v>17.220000000000027</v>
      </c>
      <c r="AB99" s="32">
        <f ca="1">IFERROR(IF(AND($A99=VLOOKUP($A99&amp;"."&amp;$C99,UncollectibleLookup,2,FALSE),$C99=VLOOKUP($A99&amp;"."&amp;$C99,UncollectibleLookup,4,FALSE)),0,'Corrected With Uncollectible'!DT99-'Module C Initial'!DT99),'Corrected With Uncollectible'!DT99-'Module C Initial'!DT99)</f>
        <v>22.380000000000109</v>
      </c>
      <c r="AC99" s="31">
        <f ca="1">IFERROR(IF(AND($A99=VLOOKUP($A99&amp;"."&amp;$C99,UncollectibleLookup,2,FALSE),$C99=VLOOKUP($A99&amp;"."&amp;$C99,UncollectibleLookup,4,FALSE)),0,'Corrected With Uncollectible'!DU99-'Module C Initial'!DU99),'Corrected With Uncollectible'!DU99-'Module C Initial'!DU99)</f>
        <v>180.16000000000167</v>
      </c>
      <c r="AD99" s="31">
        <f ca="1">IFERROR(IF(AND($A99=VLOOKUP($A99&amp;"."&amp;$C99,UncollectibleLookup,2,FALSE),$C99=VLOOKUP($A99&amp;"."&amp;$C99,UncollectibleLookup,4,FALSE)),0,'Corrected With Uncollectible'!DV99-'Module C Initial'!DV99),'Corrected With Uncollectible'!DV99-'Module C Initial'!DV99)</f>
        <v>180.56999999999971</v>
      </c>
      <c r="AE99" s="31">
        <f ca="1">IFERROR(IF(AND($A99=VLOOKUP($A99&amp;"."&amp;$C99,UncollectibleLookup,2,FALSE),$C99=VLOOKUP($A99&amp;"."&amp;$C99,UncollectibleLookup,4,FALSE)),0,'Corrected With Uncollectible'!DW99-'Module C Initial'!DW99),'Corrected With Uncollectible'!DW99-'Module C Initial'!DW99)</f>
        <v>153.28999999999905</v>
      </c>
      <c r="AF99" s="31">
        <f ca="1">IFERROR(IF(AND($A99=VLOOKUP($A99&amp;"."&amp;$C99,UncollectibleLookup,2,FALSE),$C99=VLOOKUP($A99&amp;"."&amp;$C99,UncollectibleLookup,4,FALSE)),0,'Corrected With Uncollectible'!DX99-'Module C Initial'!DX99),'Corrected With Uncollectible'!DX99-'Module C Initial'!DX99)</f>
        <v>126.90999999999985</v>
      </c>
      <c r="AG99" s="31">
        <f ca="1">IFERROR(IF(AND($A99=VLOOKUP($A99&amp;"."&amp;$C99,UncollectibleLookup,2,FALSE),$C99=VLOOKUP($A99&amp;"."&amp;$C99,UncollectibleLookup,4,FALSE)),0,'Corrected With Uncollectible'!DY99-'Module C Initial'!DY99),'Corrected With Uncollectible'!DY99-'Module C Initial'!DY99)</f>
        <v>117.26000000000022</v>
      </c>
      <c r="AH99" s="31">
        <f ca="1">IFERROR(IF(AND($A99=VLOOKUP($A99&amp;"."&amp;$C99,UncollectibleLookup,2,FALSE),$C99=VLOOKUP($A99&amp;"."&amp;$C99,UncollectibleLookup,4,FALSE)),0,'Corrected With Uncollectible'!DZ99-'Module C Initial'!DZ99),'Corrected With Uncollectible'!DZ99-'Module C Initial'!DZ99)</f>
        <v>117.8100000000004</v>
      </c>
      <c r="AI99" s="31">
        <f ca="1">IFERROR(IF(AND($A99=VLOOKUP($A99&amp;"."&amp;$C99,UncollectibleLookup,2,FALSE),$C99=VLOOKUP($A99&amp;"."&amp;$C99,UncollectibleLookup,4,FALSE)),0,'Corrected With Uncollectible'!EA99-'Module C Initial'!EA99),'Corrected With Uncollectible'!EA99-'Module C Initial'!EA99)</f>
        <v>477.75</v>
      </c>
      <c r="AJ99" s="31">
        <f ca="1">IFERROR(IF(AND($A99=VLOOKUP($A99&amp;"."&amp;$C99,UncollectibleLookup,2,FALSE),$C99=VLOOKUP($A99&amp;"."&amp;$C99,UncollectibleLookup,4,FALSE)),0,'Corrected With Uncollectible'!EB99-'Module C Initial'!EB99),'Corrected With Uncollectible'!EB99-'Module C Initial'!EB99)</f>
        <v>192.61999999999898</v>
      </c>
      <c r="AK99" s="31">
        <f ca="1">IFERROR(IF(AND($A99=VLOOKUP($A99&amp;"."&amp;$C99,UncollectibleLookup,2,FALSE),$C99=VLOOKUP($A99&amp;"."&amp;$C99,UncollectibleLookup,4,FALSE)),0,'Corrected With Uncollectible'!EC99-'Module C Initial'!EC99),'Corrected With Uncollectible'!EC99-'Module C Initial'!EC99)</f>
        <v>130.25</v>
      </c>
      <c r="AL99" s="31">
        <f ca="1">IFERROR(IF(AND($A99=VLOOKUP($A99&amp;"."&amp;$C99,UncollectibleLookup,2,FALSE),$C99=VLOOKUP($A99&amp;"."&amp;$C99,UncollectibleLookup,4,FALSE)),0,'Corrected With Uncollectible'!ED99-'Module C Initial'!ED99),'Corrected With Uncollectible'!ED99-'Module C Initial'!ED99)</f>
        <v>166.95999999999913</v>
      </c>
      <c r="AM99" s="31">
        <f ca="1">IFERROR(IF(AND($A99=VLOOKUP($A99&amp;"."&amp;$C99,UncollectibleLookup,2,FALSE),$C99=VLOOKUP($A99&amp;"."&amp;$C99,UncollectibleLookup,4,FALSE)),0,'Corrected With Uncollectible'!EE99-'Module C Initial'!EE99),'Corrected With Uncollectible'!EE99-'Module C Initial'!EE99)</f>
        <v>130.70000000000073</v>
      </c>
      <c r="AN99" s="31">
        <f ca="1">IFERROR(IF(AND($A99=VLOOKUP($A99&amp;"."&amp;$C99,UncollectibleLookup,2,FALSE),$C99=VLOOKUP($A99&amp;"."&amp;$C99,UncollectibleLookup,4,FALSE)),0,'Corrected With Uncollectible'!EF99-'Module C Initial'!EF99),'Corrected With Uncollectible'!EF99-'Module C Initial'!EF99)</f>
        <v>167.56999999999971</v>
      </c>
      <c r="AO99" s="32">
        <f t="shared" ca="1" si="16"/>
        <v>619.82999999999743</v>
      </c>
      <c r="AP99" s="32">
        <f t="shared" ca="1" si="16"/>
        <v>626.51999999999884</v>
      </c>
      <c r="AQ99" s="32">
        <f t="shared" ca="1" si="16"/>
        <v>535.97999999999297</v>
      </c>
      <c r="AR99" s="32">
        <f t="shared" ca="1" si="16"/>
        <v>447.65999999999576</v>
      </c>
      <c r="AS99" s="32">
        <f t="shared" ca="1" si="16"/>
        <v>417.17000000000485</v>
      </c>
      <c r="AT99" s="32">
        <f t="shared" ca="1" si="16"/>
        <v>422.88999999999805</v>
      </c>
      <c r="AU99" s="32">
        <f t="shared" ca="1" si="21"/>
        <v>1730.2400000000057</v>
      </c>
      <c r="AV99" s="32">
        <f t="shared" ca="1" si="21"/>
        <v>704.38999999999328</v>
      </c>
      <c r="AW99" s="32">
        <f t="shared" ca="1" si="21"/>
        <v>481.0099999999976</v>
      </c>
      <c r="AX99" s="32">
        <f t="shared" ca="1" si="21"/>
        <v>622.58999999999946</v>
      </c>
      <c r="AY99" s="32">
        <f t="shared" ca="1" si="21"/>
        <v>492.37999999999988</v>
      </c>
      <c r="AZ99" s="32">
        <f t="shared" ca="1" si="21"/>
        <v>637.62999999999283</v>
      </c>
      <c r="BA99" s="55">
        <f t="shared" ca="1" si="17"/>
        <v>4.9000000000000004</v>
      </c>
      <c r="BB99" s="55">
        <f t="shared" ca="1" si="17"/>
        <v>4.97</v>
      </c>
      <c r="BC99" s="55">
        <f t="shared" ca="1" si="17"/>
        <v>4.2699999999999996</v>
      </c>
      <c r="BD99" s="55">
        <f t="shared" ca="1" si="17"/>
        <v>3.58</v>
      </c>
      <c r="BE99" s="55">
        <f t="shared" ca="1" si="17"/>
        <v>3.35</v>
      </c>
      <c r="BF99" s="55">
        <f t="shared" ca="1" si="17"/>
        <v>3.4</v>
      </c>
      <c r="BG99" s="55">
        <f t="shared" ca="1" si="22"/>
        <v>13.97</v>
      </c>
      <c r="BH99" s="55">
        <f t="shared" ca="1" si="22"/>
        <v>5.71</v>
      </c>
      <c r="BI99" s="55">
        <f t="shared" ca="1" si="22"/>
        <v>3.91</v>
      </c>
      <c r="BJ99" s="55">
        <f t="shared" ca="1" si="22"/>
        <v>5.08</v>
      </c>
      <c r="BK99" s="55">
        <f t="shared" ca="1" si="22"/>
        <v>4.03</v>
      </c>
      <c r="BL99" s="55">
        <f t="shared" ca="1" si="22"/>
        <v>5.24</v>
      </c>
      <c r="BM99" s="32">
        <f t="shared" ca="1" si="18"/>
        <v>624.7299999999974</v>
      </c>
      <c r="BN99" s="32">
        <f t="shared" ca="1" si="18"/>
        <v>631.48999999999887</v>
      </c>
      <c r="BO99" s="32">
        <f t="shared" ca="1" si="18"/>
        <v>540.24999999999295</v>
      </c>
      <c r="BP99" s="32">
        <f t="shared" ca="1" si="18"/>
        <v>451.23999999999575</v>
      </c>
      <c r="BQ99" s="32">
        <f t="shared" ca="1" si="18"/>
        <v>420.52000000000487</v>
      </c>
      <c r="BR99" s="32">
        <f t="shared" ca="1" si="18"/>
        <v>426.28999999999803</v>
      </c>
      <c r="BS99" s="32">
        <f t="shared" ca="1" si="23"/>
        <v>1744.2100000000057</v>
      </c>
      <c r="BT99" s="32">
        <f t="shared" ca="1" si="23"/>
        <v>710.09999999999332</v>
      </c>
      <c r="BU99" s="32">
        <f t="shared" ca="1" si="23"/>
        <v>484.91999999999763</v>
      </c>
      <c r="BV99" s="32">
        <f t="shared" ca="1" si="23"/>
        <v>627.6699999999995</v>
      </c>
      <c r="BW99" s="32">
        <f t="shared" ca="1" si="23"/>
        <v>496.40999999999985</v>
      </c>
      <c r="BX99" s="32">
        <f t="shared" ca="1" si="23"/>
        <v>642.86999999999284</v>
      </c>
    </row>
    <row r="100" spans="1:76">
      <c r="A100" t="s">
        <v>520</v>
      </c>
      <c r="B100" s="1" t="s">
        <v>531</v>
      </c>
      <c r="C100" t="str">
        <f t="shared" ca="1" si="19"/>
        <v>RG10</v>
      </c>
      <c r="D100" t="str">
        <f t="shared" ca="1" si="20"/>
        <v>Rossdale #10</v>
      </c>
      <c r="E100" s="31">
        <f ca="1">IFERROR(IF(AND($A100=VLOOKUP($A100&amp;"."&amp;$C100,UncollectibleLookup,2,FALSE),$C100=VLOOKUP($A100&amp;"."&amp;$C100,UncollectibleLookup,4,FALSE)),0,'Corrected With Uncollectible'!CW100-'Module C Initial'!CW100),'Corrected With Uncollectible'!CW100-'Module C Initial'!CW100)</f>
        <v>0</v>
      </c>
      <c r="F100" s="31">
        <f ca="1">IFERROR(IF(AND($A100=VLOOKUP($A100&amp;"."&amp;$C100,UncollectibleLookup,2,FALSE),$C100=VLOOKUP($A100&amp;"."&amp;$C100,UncollectibleLookup,4,FALSE)),0,'Corrected With Uncollectible'!CX100-'Module C Initial'!CX100),'Corrected With Uncollectible'!CX100-'Module C Initial'!CX100)</f>
        <v>0</v>
      </c>
      <c r="G100" s="31">
        <f ca="1">IFERROR(IF(AND($A100=VLOOKUP($A100&amp;"."&amp;$C100,UncollectibleLookup,2,FALSE),$C100=VLOOKUP($A100&amp;"."&amp;$C100,UncollectibleLookup,4,FALSE)),0,'Corrected With Uncollectible'!CY100-'Module C Initial'!CY100),'Corrected With Uncollectible'!CY100-'Module C Initial'!CY100)</f>
        <v>0</v>
      </c>
      <c r="H100" s="31">
        <f ca="1">IFERROR(IF(AND($A100=VLOOKUP($A100&amp;"."&amp;$C100,UncollectibleLookup,2,FALSE),$C100=VLOOKUP($A100&amp;"."&amp;$C100,UncollectibleLookup,4,FALSE)),0,'Corrected With Uncollectible'!CZ100-'Module C Initial'!CZ100),'Corrected With Uncollectible'!CZ100-'Module C Initial'!CZ100)</f>
        <v>0</v>
      </c>
      <c r="I100" s="31">
        <f ca="1">IFERROR(IF(AND($A100=VLOOKUP($A100&amp;"."&amp;$C100,UncollectibleLookup,2,FALSE),$C100=VLOOKUP($A100&amp;"."&amp;$C100,UncollectibleLookup,4,FALSE)),0,'Corrected With Uncollectible'!DA100-'Module C Initial'!DA100),'Corrected With Uncollectible'!DA100-'Module C Initial'!DA100)</f>
        <v>0</v>
      </c>
      <c r="J100" s="31">
        <f ca="1">IFERROR(IF(AND($A100=VLOOKUP($A100&amp;"."&amp;$C100,UncollectibleLookup,2,FALSE),$C100=VLOOKUP($A100&amp;"."&amp;$C100,UncollectibleLookup,4,FALSE)),0,'Corrected With Uncollectible'!DB100-'Module C Initial'!DB100),'Corrected With Uncollectible'!DB100-'Module C Initial'!DB100)</f>
        <v>0</v>
      </c>
      <c r="K100" s="31">
        <f ca="1">IFERROR(IF(AND($A100=VLOOKUP($A100&amp;"."&amp;$C100,UncollectibleLookup,2,FALSE),$C100=VLOOKUP($A100&amp;"."&amp;$C100,UncollectibleLookup,4,FALSE)),0,'Corrected With Uncollectible'!DC100-'Module C Initial'!DC100),'Corrected With Uncollectible'!DC100-'Module C Initial'!DC100)</f>
        <v>0</v>
      </c>
      <c r="L100" s="31">
        <f ca="1">IFERROR(IF(AND($A100=VLOOKUP($A100&amp;"."&amp;$C100,UncollectibleLookup,2,FALSE),$C100=VLOOKUP($A100&amp;"."&amp;$C100,UncollectibleLookup,4,FALSE)),0,'Corrected With Uncollectible'!DD100-'Module C Initial'!DD100),'Corrected With Uncollectible'!DD100-'Module C Initial'!DD100)</f>
        <v>0</v>
      </c>
      <c r="M100" s="31">
        <f ca="1">IFERROR(IF(AND($A100=VLOOKUP($A100&amp;"."&amp;$C100,UncollectibleLookup,2,FALSE),$C100=VLOOKUP($A100&amp;"."&amp;$C100,UncollectibleLookup,4,FALSE)),0,'Corrected With Uncollectible'!DE100-'Module C Initial'!DE100),'Corrected With Uncollectible'!DE100-'Module C Initial'!DE100)</f>
        <v>0</v>
      </c>
      <c r="N100" s="31">
        <f ca="1">IFERROR(IF(AND($A100=VLOOKUP($A100&amp;"."&amp;$C100,UncollectibleLookup,2,FALSE),$C100=VLOOKUP($A100&amp;"."&amp;$C100,UncollectibleLookup,4,FALSE)),0,'Corrected With Uncollectible'!DF100-'Module C Initial'!DF100),'Corrected With Uncollectible'!DF100-'Module C Initial'!DF100)</f>
        <v>0</v>
      </c>
      <c r="O100" s="31">
        <f ca="1">IFERROR(IF(AND($A100=VLOOKUP($A100&amp;"."&amp;$C100,UncollectibleLookup,2,FALSE),$C100=VLOOKUP($A100&amp;"."&amp;$C100,UncollectibleLookup,4,FALSE)),0,'Corrected With Uncollectible'!DG100-'Module C Initial'!DG100),'Corrected With Uncollectible'!DG100-'Module C Initial'!DG100)</f>
        <v>0</v>
      </c>
      <c r="P100" s="31">
        <f ca="1">IFERROR(IF(AND($A100=VLOOKUP($A100&amp;"."&amp;$C100,UncollectibleLookup,2,FALSE),$C100=VLOOKUP($A100&amp;"."&amp;$C100,UncollectibleLookup,4,FALSE)),0,'Corrected With Uncollectible'!DH100-'Module C Initial'!DH100),'Corrected With Uncollectible'!DH100-'Module C Initial'!DH100)</f>
        <v>0</v>
      </c>
      <c r="Q100" s="32">
        <f ca="1">IFERROR(IF(AND($A100=VLOOKUP($A100&amp;"."&amp;$C100,UncollectibleLookup,2,FALSE),$C100=VLOOKUP($A100&amp;"."&amp;$C100,UncollectibleLookup,4,FALSE)),0,'Corrected With Uncollectible'!DI100-'Module C Initial'!DI100),'Corrected With Uncollectible'!DI100-'Module C Initial'!DI100)</f>
        <v>0</v>
      </c>
      <c r="R100" s="32">
        <f ca="1">IFERROR(IF(AND($A100=VLOOKUP($A100&amp;"."&amp;$C100,UncollectibleLookup,2,FALSE),$C100=VLOOKUP($A100&amp;"."&amp;$C100,UncollectibleLookup,4,FALSE)),0,'Corrected With Uncollectible'!DJ100-'Module C Initial'!DJ100),'Corrected With Uncollectible'!DJ100-'Module C Initial'!DJ100)</f>
        <v>0</v>
      </c>
      <c r="S100" s="32">
        <f ca="1">IFERROR(IF(AND($A100=VLOOKUP($A100&amp;"."&amp;$C100,UncollectibleLookup,2,FALSE),$C100=VLOOKUP($A100&amp;"."&amp;$C100,UncollectibleLookup,4,FALSE)),0,'Corrected With Uncollectible'!DK100-'Module C Initial'!DK100),'Corrected With Uncollectible'!DK100-'Module C Initial'!DK100)</f>
        <v>0</v>
      </c>
      <c r="T100" s="32">
        <f ca="1">IFERROR(IF(AND($A100=VLOOKUP($A100&amp;"."&amp;$C100,UncollectibleLookup,2,FALSE),$C100=VLOOKUP($A100&amp;"."&amp;$C100,UncollectibleLookup,4,FALSE)),0,'Corrected With Uncollectible'!DL100-'Module C Initial'!DL100),'Corrected With Uncollectible'!DL100-'Module C Initial'!DL100)</f>
        <v>0</v>
      </c>
      <c r="U100" s="32">
        <f ca="1">IFERROR(IF(AND($A100=VLOOKUP($A100&amp;"."&amp;$C100,UncollectibleLookup,2,FALSE),$C100=VLOOKUP($A100&amp;"."&amp;$C100,UncollectibleLookup,4,FALSE)),0,'Corrected With Uncollectible'!DM100-'Module C Initial'!DM100),'Corrected With Uncollectible'!DM100-'Module C Initial'!DM100)</f>
        <v>0</v>
      </c>
      <c r="V100" s="32">
        <f ca="1">IFERROR(IF(AND($A100=VLOOKUP($A100&amp;"."&amp;$C100,UncollectibleLookup,2,FALSE),$C100=VLOOKUP($A100&amp;"."&amp;$C100,UncollectibleLookup,4,FALSE)),0,'Corrected With Uncollectible'!DN100-'Module C Initial'!DN100),'Corrected With Uncollectible'!DN100-'Module C Initial'!DN100)</f>
        <v>0</v>
      </c>
      <c r="W100" s="32">
        <f ca="1">IFERROR(IF(AND($A100=VLOOKUP($A100&amp;"."&amp;$C100,UncollectibleLookup,2,FALSE),$C100=VLOOKUP($A100&amp;"."&amp;$C100,UncollectibleLookup,4,FALSE)),0,'Corrected With Uncollectible'!DO100-'Module C Initial'!DO100),'Corrected With Uncollectible'!DO100-'Module C Initial'!DO100)</f>
        <v>0</v>
      </c>
      <c r="X100" s="32">
        <f ca="1">IFERROR(IF(AND($A100=VLOOKUP($A100&amp;"."&amp;$C100,UncollectibleLookup,2,FALSE),$C100=VLOOKUP($A100&amp;"."&amp;$C100,UncollectibleLookup,4,FALSE)),0,'Corrected With Uncollectible'!DP100-'Module C Initial'!DP100),'Corrected With Uncollectible'!DP100-'Module C Initial'!DP100)</f>
        <v>0</v>
      </c>
      <c r="Y100" s="32">
        <f ca="1">IFERROR(IF(AND($A100=VLOOKUP($A100&amp;"."&amp;$C100,UncollectibleLookup,2,FALSE),$C100=VLOOKUP($A100&amp;"."&amp;$C100,UncollectibleLookup,4,FALSE)),0,'Corrected With Uncollectible'!DQ100-'Module C Initial'!DQ100),'Corrected With Uncollectible'!DQ100-'Module C Initial'!DQ100)</f>
        <v>0</v>
      </c>
      <c r="Z100" s="32">
        <f ca="1">IFERROR(IF(AND($A100=VLOOKUP($A100&amp;"."&amp;$C100,UncollectibleLookup,2,FALSE),$C100=VLOOKUP($A100&amp;"."&amp;$C100,UncollectibleLookup,4,FALSE)),0,'Corrected With Uncollectible'!DR100-'Module C Initial'!DR100),'Corrected With Uncollectible'!DR100-'Module C Initial'!DR100)</f>
        <v>0</v>
      </c>
      <c r="AA100" s="32">
        <f ca="1">IFERROR(IF(AND($A100=VLOOKUP($A100&amp;"."&amp;$C100,UncollectibleLookup,2,FALSE),$C100=VLOOKUP($A100&amp;"."&amp;$C100,UncollectibleLookup,4,FALSE)),0,'Corrected With Uncollectible'!DS100-'Module C Initial'!DS100),'Corrected With Uncollectible'!DS100-'Module C Initial'!DS100)</f>
        <v>0</v>
      </c>
      <c r="AB100" s="32">
        <f ca="1">IFERROR(IF(AND($A100=VLOOKUP($A100&amp;"."&amp;$C100,UncollectibleLookup,2,FALSE),$C100=VLOOKUP($A100&amp;"."&amp;$C100,UncollectibleLookup,4,FALSE)),0,'Corrected With Uncollectible'!DT100-'Module C Initial'!DT100),'Corrected With Uncollectible'!DT100-'Module C Initial'!DT100)</f>
        <v>0</v>
      </c>
      <c r="AC100" s="31">
        <f ca="1">IFERROR(IF(AND($A100=VLOOKUP($A100&amp;"."&amp;$C100,UncollectibleLookup,2,FALSE),$C100=VLOOKUP($A100&amp;"."&amp;$C100,UncollectibleLookup,4,FALSE)),0,'Corrected With Uncollectible'!DU100-'Module C Initial'!DU100),'Corrected With Uncollectible'!DU100-'Module C Initial'!DU100)</f>
        <v>0</v>
      </c>
      <c r="AD100" s="31">
        <f ca="1">IFERROR(IF(AND($A100=VLOOKUP($A100&amp;"."&amp;$C100,UncollectibleLookup,2,FALSE),$C100=VLOOKUP($A100&amp;"."&amp;$C100,UncollectibleLookup,4,FALSE)),0,'Corrected With Uncollectible'!DV100-'Module C Initial'!DV100),'Corrected With Uncollectible'!DV100-'Module C Initial'!DV100)</f>
        <v>0</v>
      </c>
      <c r="AE100" s="31">
        <f ca="1">IFERROR(IF(AND($A100=VLOOKUP($A100&amp;"."&amp;$C100,UncollectibleLookup,2,FALSE),$C100=VLOOKUP($A100&amp;"."&amp;$C100,UncollectibleLookup,4,FALSE)),0,'Corrected With Uncollectible'!DW100-'Module C Initial'!DW100),'Corrected With Uncollectible'!DW100-'Module C Initial'!DW100)</f>
        <v>0</v>
      </c>
      <c r="AF100" s="31">
        <f ca="1">IFERROR(IF(AND($A100=VLOOKUP($A100&amp;"."&amp;$C100,UncollectibleLookup,2,FALSE),$C100=VLOOKUP($A100&amp;"."&amp;$C100,UncollectibleLookup,4,FALSE)),0,'Corrected With Uncollectible'!DX100-'Module C Initial'!DX100),'Corrected With Uncollectible'!DX100-'Module C Initial'!DX100)</f>
        <v>0</v>
      </c>
      <c r="AG100" s="31">
        <f ca="1">IFERROR(IF(AND($A100=VLOOKUP($A100&amp;"."&amp;$C100,UncollectibleLookup,2,FALSE),$C100=VLOOKUP($A100&amp;"."&amp;$C100,UncollectibleLookup,4,FALSE)),0,'Corrected With Uncollectible'!DY100-'Module C Initial'!DY100),'Corrected With Uncollectible'!DY100-'Module C Initial'!DY100)</f>
        <v>0</v>
      </c>
      <c r="AH100" s="31">
        <f ca="1">IFERROR(IF(AND($A100=VLOOKUP($A100&amp;"."&amp;$C100,UncollectibleLookup,2,FALSE),$C100=VLOOKUP($A100&amp;"."&amp;$C100,UncollectibleLookup,4,FALSE)),0,'Corrected With Uncollectible'!DZ100-'Module C Initial'!DZ100),'Corrected With Uncollectible'!DZ100-'Module C Initial'!DZ100)</f>
        <v>0</v>
      </c>
      <c r="AI100" s="31">
        <f ca="1">IFERROR(IF(AND($A100=VLOOKUP($A100&amp;"."&amp;$C100,UncollectibleLookup,2,FALSE),$C100=VLOOKUP($A100&amp;"."&amp;$C100,UncollectibleLookup,4,FALSE)),0,'Corrected With Uncollectible'!EA100-'Module C Initial'!EA100),'Corrected With Uncollectible'!EA100-'Module C Initial'!EA100)</f>
        <v>0</v>
      </c>
      <c r="AJ100" s="31">
        <f ca="1">IFERROR(IF(AND($A100=VLOOKUP($A100&amp;"."&amp;$C100,UncollectibleLookup,2,FALSE),$C100=VLOOKUP($A100&amp;"."&amp;$C100,UncollectibleLookup,4,FALSE)),0,'Corrected With Uncollectible'!EB100-'Module C Initial'!EB100),'Corrected With Uncollectible'!EB100-'Module C Initial'!EB100)</f>
        <v>0</v>
      </c>
      <c r="AK100" s="31">
        <f ca="1">IFERROR(IF(AND($A100=VLOOKUP($A100&amp;"."&amp;$C100,UncollectibleLookup,2,FALSE),$C100=VLOOKUP($A100&amp;"."&amp;$C100,UncollectibleLookup,4,FALSE)),0,'Corrected With Uncollectible'!EC100-'Module C Initial'!EC100),'Corrected With Uncollectible'!EC100-'Module C Initial'!EC100)</f>
        <v>0</v>
      </c>
      <c r="AL100" s="31">
        <f ca="1">IFERROR(IF(AND($A100=VLOOKUP($A100&amp;"."&amp;$C100,UncollectibleLookup,2,FALSE),$C100=VLOOKUP($A100&amp;"."&amp;$C100,UncollectibleLookup,4,FALSE)),0,'Corrected With Uncollectible'!ED100-'Module C Initial'!ED100),'Corrected With Uncollectible'!ED100-'Module C Initial'!ED100)</f>
        <v>0</v>
      </c>
      <c r="AM100" s="31">
        <f ca="1">IFERROR(IF(AND($A100=VLOOKUP($A100&amp;"."&amp;$C100,UncollectibleLookup,2,FALSE),$C100=VLOOKUP($A100&amp;"."&amp;$C100,UncollectibleLookup,4,FALSE)),0,'Corrected With Uncollectible'!EE100-'Module C Initial'!EE100),'Corrected With Uncollectible'!EE100-'Module C Initial'!EE100)</f>
        <v>0</v>
      </c>
      <c r="AN100" s="31">
        <f ca="1">IFERROR(IF(AND($A100=VLOOKUP($A100&amp;"."&amp;$C100,UncollectibleLookup,2,FALSE),$C100=VLOOKUP($A100&amp;"."&amp;$C100,UncollectibleLookup,4,FALSE)),0,'Corrected With Uncollectible'!EF100-'Module C Initial'!EF100),'Corrected With Uncollectible'!EF100-'Module C Initial'!EF100)</f>
        <v>0</v>
      </c>
      <c r="AO100" s="32">
        <f t="shared" ca="1" si="16"/>
        <v>0</v>
      </c>
      <c r="AP100" s="32">
        <f t="shared" ca="1" si="16"/>
        <v>0</v>
      </c>
      <c r="AQ100" s="32">
        <f t="shared" ca="1" si="16"/>
        <v>0</v>
      </c>
      <c r="AR100" s="32">
        <f t="shared" ca="1" si="16"/>
        <v>0</v>
      </c>
      <c r="AS100" s="32">
        <f t="shared" ca="1" si="16"/>
        <v>0</v>
      </c>
      <c r="AT100" s="32">
        <f t="shared" ca="1" si="16"/>
        <v>0</v>
      </c>
      <c r="AU100" s="32">
        <f t="shared" ca="1" si="21"/>
        <v>0</v>
      </c>
      <c r="AV100" s="32">
        <f t="shared" ca="1" si="21"/>
        <v>0</v>
      </c>
      <c r="AW100" s="32">
        <f t="shared" ca="1" si="21"/>
        <v>0</v>
      </c>
      <c r="AX100" s="32">
        <f t="shared" ca="1" si="21"/>
        <v>0</v>
      </c>
      <c r="AY100" s="32">
        <f t="shared" ca="1" si="21"/>
        <v>0</v>
      </c>
      <c r="AZ100" s="32">
        <f t="shared" ca="1" si="21"/>
        <v>0</v>
      </c>
      <c r="BA100" s="55">
        <f t="shared" ca="1" si="17"/>
        <v>0</v>
      </c>
      <c r="BB100" s="55">
        <f t="shared" ca="1" si="17"/>
        <v>0</v>
      </c>
      <c r="BC100" s="55">
        <f t="shared" ca="1" si="17"/>
        <v>0</v>
      </c>
      <c r="BD100" s="55">
        <f t="shared" ca="1" si="17"/>
        <v>0</v>
      </c>
      <c r="BE100" s="55">
        <f t="shared" ca="1" si="17"/>
        <v>0</v>
      </c>
      <c r="BF100" s="55">
        <f t="shared" ca="1" si="17"/>
        <v>0</v>
      </c>
      <c r="BG100" s="55">
        <f t="shared" ca="1" si="22"/>
        <v>0</v>
      </c>
      <c r="BH100" s="55">
        <f t="shared" ca="1" si="22"/>
        <v>0</v>
      </c>
      <c r="BI100" s="55">
        <f t="shared" ca="1" si="22"/>
        <v>0</v>
      </c>
      <c r="BJ100" s="55">
        <f t="shared" ca="1" si="22"/>
        <v>0</v>
      </c>
      <c r="BK100" s="55">
        <f t="shared" ca="1" si="22"/>
        <v>0</v>
      </c>
      <c r="BL100" s="55">
        <f t="shared" ca="1" si="22"/>
        <v>0</v>
      </c>
      <c r="BM100" s="32">
        <f t="shared" ca="1" si="18"/>
        <v>0</v>
      </c>
      <c r="BN100" s="32">
        <f t="shared" ca="1" si="18"/>
        <v>0</v>
      </c>
      <c r="BO100" s="32">
        <f t="shared" ca="1" si="18"/>
        <v>0</v>
      </c>
      <c r="BP100" s="32">
        <f t="shared" ca="1" si="18"/>
        <v>0</v>
      </c>
      <c r="BQ100" s="32">
        <f t="shared" ca="1" si="18"/>
        <v>0</v>
      </c>
      <c r="BR100" s="32">
        <f t="shared" ca="1" si="18"/>
        <v>0</v>
      </c>
      <c r="BS100" s="32">
        <f t="shared" ca="1" si="23"/>
        <v>0</v>
      </c>
      <c r="BT100" s="32">
        <f t="shared" ca="1" si="23"/>
        <v>0</v>
      </c>
      <c r="BU100" s="32">
        <f t="shared" ca="1" si="23"/>
        <v>0</v>
      </c>
      <c r="BV100" s="32">
        <f t="shared" ca="1" si="23"/>
        <v>0</v>
      </c>
      <c r="BW100" s="32">
        <f t="shared" ca="1" si="23"/>
        <v>0</v>
      </c>
      <c r="BX100" s="32">
        <f t="shared" ca="1" si="23"/>
        <v>0</v>
      </c>
    </row>
    <row r="101" spans="1:76">
      <c r="A101" t="s">
        <v>520</v>
      </c>
      <c r="B101" s="1" t="s">
        <v>527</v>
      </c>
      <c r="C101" t="str">
        <f t="shared" ca="1" si="19"/>
        <v>RG8</v>
      </c>
      <c r="D101" t="str">
        <f t="shared" ca="1" si="20"/>
        <v>Rossdale #8</v>
      </c>
      <c r="E101" s="31">
        <f ca="1">IFERROR(IF(AND($A101=VLOOKUP($A101&amp;"."&amp;$C101,UncollectibleLookup,2,FALSE),$C101=VLOOKUP($A101&amp;"."&amp;$C101,UncollectibleLookup,4,FALSE)),0,'Corrected With Uncollectible'!CW101-'Module C Initial'!CW101),'Corrected With Uncollectible'!CW101-'Module C Initial'!CW101)</f>
        <v>0</v>
      </c>
      <c r="F101" s="31">
        <f ca="1">IFERROR(IF(AND($A101=VLOOKUP($A101&amp;"."&amp;$C101,UncollectibleLookup,2,FALSE),$C101=VLOOKUP($A101&amp;"."&amp;$C101,UncollectibleLookup,4,FALSE)),0,'Corrected With Uncollectible'!CX101-'Module C Initial'!CX101),'Corrected With Uncollectible'!CX101-'Module C Initial'!CX101)</f>
        <v>0</v>
      </c>
      <c r="G101" s="31">
        <f ca="1">IFERROR(IF(AND($A101=VLOOKUP($A101&amp;"."&amp;$C101,UncollectibleLookup,2,FALSE),$C101=VLOOKUP($A101&amp;"."&amp;$C101,UncollectibleLookup,4,FALSE)),0,'Corrected With Uncollectible'!CY101-'Module C Initial'!CY101),'Corrected With Uncollectible'!CY101-'Module C Initial'!CY101)</f>
        <v>0</v>
      </c>
      <c r="H101" s="31">
        <f ca="1">IFERROR(IF(AND($A101=VLOOKUP($A101&amp;"."&amp;$C101,UncollectibleLookup,2,FALSE),$C101=VLOOKUP($A101&amp;"."&amp;$C101,UncollectibleLookup,4,FALSE)),0,'Corrected With Uncollectible'!CZ101-'Module C Initial'!CZ101),'Corrected With Uncollectible'!CZ101-'Module C Initial'!CZ101)</f>
        <v>0</v>
      </c>
      <c r="I101" s="31">
        <f ca="1">IFERROR(IF(AND($A101=VLOOKUP($A101&amp;"."&amp;$C101,UncollectibleLookup,2,FALSE),$C101=VLOOKUP($A101&amp;"."&amp;$C101,UncollectibleLookup,4,FALSE)),0,'Corrected With Uncollectible'!DA101-'Module C Initial'!DA101),'Corrected With Uncollectible'!DA101-'Module C Initial'!DA101)</f>
        <v>0</v>
      </c>
      <c r="J101" s="31">
        <f ca="1">IFERROR(IF(AND($A101=VLOOKUP($A101&amp;"."&amp;$C101,UncollectibleLookup,2,FALSE),$C101=VLOOKUP($A101&amp;"."&amp;$C101,UncollectibleLookup,4,FALSE)),0,'Corrected With Uncollectible'!DB101-'Module C Initial'!DB101),'Corrected With Uncollectible'!DB101-'Module C Initial'!DB101)</f>
        <v>0</v>
      </c>
      <c r="K101" s="31">
        <f ca="1">IFERROR(IF(AND($A101=VLOOKUP($A101&amp;"."&amp;$C101,UncollectibleLookup,2,FALSE),$C101=VLOOKUP($A101&amp;"."&amp;$C101,UncollectibleLookup,4,FALSE)),0,'Corrected With Uncollectible'!DC101-'Module C Initial'!DC101),'Corrected With Uncollectible'!DC101-'Module C Initial'!DC101)</f>
        <v>0</v>
      </c>
      <c r="L101" s="31">
        <f ca="1">IFERROR(IF(AND($A101=VLOOKUP($A101&amp;"."&amp;$C101,UncollectibleLookup,2,FALSE),$C101=VLOOKUP($A101&amp;"."&amp;$C101,UncollectibleLookup,4,FALSE)),0,'Corrected With Uncollectible'!DD101-'Module C Initial'!DD101),'Corrected With Uncollectible'!DD101-'Module C Initial'!DD101)</f>
        <v>0</v>
      </c>
      <c r="M101" s="31">
        <f ca="1">IFERROR(IF(AND($A101=VLOOKUP($A101&amp;"."&amp;$C101,UncollectibleLookup,2,FALSE),$C101=VLOOKUP($A101&amp;"."&amp;$C101,UncollectibleLookup,4,FALSE)),0,'Corrected With Uncollectible'!DE101-'Module C Initial'!DE101),'Corrected With Uncollectible'!DE101-'Module C Initial'!DE101)</f>
        <v>0</v>
      </c>
      <c r="N101" s="31">
        <f ca="1">IFERROR(IF(AND($A101=VLOOKUP($A101&amp;"."&amp;$C101,UncollectibleLookup,2,FALSE),$C101=VLOOKUP($A101&amp;"."&amp;$C101,UncollectibleLookup,4,FALSE)),0,'Corrected With Uncollectible'!DF101-'Module C Initial'!DF101),'Corrected With Uncollectible'!DF101-'Module C Initial'!DF101)</f>
        <v>0</v>
      </c>
      <c r="O101" s="31">
        <f ca="1">IFERROR(IF(AND($A101=VLOOKUP($A101&amp;"."&amp;$C101,UncollectibleLookup,2,FALSE),$C101=VLOOKUP($A101&amp;"."&amp;$C101,UncollectibleLookup,4,FALSE)),0,'Corrected With Uncollectible'!DG101-'Module C Initial'!DG101),'Corrected With Uncollectible'!DG101-'Module C Initial'!DG101)</f>
        <v>0</v>
      </c>
      <c r="P101" s="31">
        <f ca="1">IFERROR(IF(AND($A101=VLOOKUP($A101&amp;"."&amp;$C101,UncollectibleLookup,2,FALSE),$C101=VLOOKUP($A101&amp;"."&amp;$C101,UncollectibleLookup,4,FALSE)),0,'Corrected With Uncollectible'!DH101-'Module C Initial'!DH101),'Corrected With Uncollectible'!DH101-'Module C Initial'!DH101)</f>
        <v>0</v>
      </c>
      <c r="Q101" s="32">
        <f ca="1">IFERROR(IF(AND($A101=VLOOKUP($A101&amp;"."&amp;$C101,UncollectibleLookup,2,FALSE),$C101=VLOOKUP($A101&amp;"."&amp;$C101,UncollectibleLookup,4,FALSE)),0,'Corrected With Uncollectible'!DI101-'Module C Initial'!DI101),'Corrected With Uncollectible'!DI101-'Module C Initial'!DI101)</f>
        <v>0</v>
      </c>
      <c r="R101" s="32">
        <f ca="1">IFERROR(IF(AND($A101=VLOOKUP($A101&amp;"."&amp;$C101,UncollectibleLookup,2,FALSE),$C101=VLOOKUP($A101&amp;"."&amp;$C101,UncollectibleLookup,4,FALSE)),0,'Corrected With Uncollectible'!DJ101-'Module C Initial'!DJ101),'Corrected With Uncollectible'!DJ101-'Module C Initial'!DJ101)</f>
        <v>0</v>
      </c>
      <c r="S101" s="32">
        <f ca="1">IFERROR(IF(AND($A101=VLOOKUP($A101&amp;"."&amp;$C101,UncollectibleLookup,2,FALSE),$C101=VLOOKUP($A101&amp;"."&amp;$C101,UncollectibleLookup,4,FALSE)),0,'Corrected With Uncollectible'!DK101-'Module C Initial'!DK101),'Corrected With Uncollectible'!DK101-'Module C Initial'!DK101)</f>
        <v>0</v>
      </c>
      <c r="T101" s="32">
        <f ca="1">IFERROR(IF(AND($A101=VLOOKUP($A101&amp;"."&amp;$C101,UncollectibleLookup,2,FALSE),$C101=VLOOKUP($A101&amp;"."&amp;$C101,UncollectibleLookup,4,FALSE)),0,'Corrected With Uncollectible'!DL101-'Module C Initial'!DL101),'Corrected With Uncollectible'!DL101-'Module C Initial'!DL101)</f>
        <v>0</v>
      </c>
      <c r="U101" s="32">
        <f ca="1">IFERROR(IF(AND($A101=VLOOKUP($A101&amp;"."&amp;$C101,UncollectibleLookup,2,FALSE),$C101=VLOOKUP($A101&amp;"."&amp;$C101,UncollectibleLookup,4,FALSE)),0,'Corrected With Uncollectible'!DM101-'Module C Initial'!DM101),'Corrected With Uncollectible'!DM101-'Module C Initial'!DM101)</f>
        <v>0</v>
      </c>
      <c r="V101" s="32">
        <f ca="1">IFERROR(IF(AND($A101=VLOOKUP($A101&amp;"."&amp;$C101,UncollectibleLookup,2,FALSE),$C101=VLOOKUP($A101&amp;"."&amp;$C101,UncollectibleLookup,4,FALSE)),0,'Corrected With Uncollectible'!DN101-'Module C Initial'!DN101),'Corrected With Uncollectible'!DN101-'Module C Initial'!DN101)</f>
        <v>0</v>
      </c>
      <c r="W101" s="32">
        <f ca="1">IFERROR(IF(AND($A101=VLOOKUP($A101&amp;"."&amp;$C101,UncollectibleLookup,2,FALSE),$C101=VLOOKUP($A101&amp;"."&amp;$C101,UncollectibleLookup,4,FALSE)),0,'Corrected With Uncollectible'!DO101-'Module C Initial'!DO101),'Corrected With Uncollectible'!DO101-'Module C Initial'!DO101)</f>
        <v>0</v>
      </c>
      <c r="X101" s="32">
        <f ca="1">IFERROR(IF(AND($A101=VLOOKUP($A101&amp;"."&amp;$C101,UncollectibleLookup,2,FALSE),$C101=VLOOKUP($A101&amp;"."&amp;$C101,UncollectibleLookup,4,FALSE)),0,'Corrected With Uncollectible'!DP101-'Module C Initial'!DP101),'Corrected With Uncollectible'!DP101-'Module C Initial'!DP101)</f>
        <v>0</v>
      </c>
      <c r="Y101" s="32">
        <f ca="1">IFERROR(IF(AND($A101=VLOOKUP($A101&amp;"."&amp;$C101,UncollectibleLookup,2,FALSE),$C101=VLOOKUP($A101&amp;"."&amp;$C101,UncollectibleLookup,4,FALSE)),0,'Corrected With Uncollectible'!DQ101-'Module C Initial'!DQ101),'Corrected With Uncollectible'!DQ101-'Module C Initial'!DQ101)</f>
        <v>0</v>
      </c>
      <c r="Z101" s="32">
        <f ca="1">IFERROR(IF(AND($A101=VLOOKUP($A101&amp;"."&amp;$C101,UncollectibleLookup,2,FALSE),$C101=VLOOKUP($A101&amp;"."&amp;$C101,UncollectibleLookup,4,FALSE)),0,'Corrected With Uncollectible'!DR101-'Module C Initial'!DR101),'Corrected With Uncollectible'!DR101-'Module C Initial'!DR101)</f>
        <v>0</v>
      </c>
      <c r="AA101" s="32">
        <f ca="1">IFERROR(IF(AND($A101=VLOOKUP($A101&amp;"."&amp;$C101,UncollectibleLookup,2,FALSE),$C101=VLOOKUP($A101&amp;"."&amp;$C101,UncollectibleLookup,4,FALSE)),0,'Corrected With Uncollectible'!DS101-'Module C Initial'!DS101),'Corrected With Uncollectible'!DS101-'Module C Initial'!DS101)</f>
        <v>0</v>
      </c>
      <c r="AB101" s="32">
        <f ca="1">IFERROR(IF(AND($A101=VLOOKUP($A101&amp;"."&amp;$C101,UncollectibleLookup,2,FALSE),$C101=VLOOKUP($A101&amp;"."&amp;$C101,UncollectibleLookup,4,FALSE)),0,'Corrected With Uncollectible'!DT101-'Module C Initial'!DT101),'Corrected With Uncollectible'!DT101-'Module C Initial'!DT101)</f>
        <v>0</v>
      </c>
      <c r="AC101" s="31">
        <f ca="1">IFERROR(IF(AND($A101=VLOOKUP($A101&amp;"."&amp;$C101,UncollectibleLookup,2,FALSE),$C101=VLOOKUP($A101&amp;"."&amp;$C101,UncollectibleLookup,4,FALSE)),0,'Corrected With Uncollectible'!DU101-'Module C Initial'!DU101),'Corrected With Uncollectible'!DU101-'Module C Initial'!DU101)</f>
        <v>0</v>
      </c>
      <c r="AD101" s="31">
        <f ca="1">IFERROR(IF(AND($A101=VLOOKUP($A101&amp;"."&amp;$C101,UncollectibleLookup,2,FALSE),$C101=VLOOKUP($A101&amp;"."&amp;$C101,UncollectibleLookup,4,FALSE)),0,'Corrected With Uncollectible'!DV101-'Module C Initial'!DV101),'Corrected With Uncollectible'!DV101-'Module C Initial'!DV101)</f>
        <v>0</v>
      </c>
      <c r="AE101" s="31">
        <f ca="1">IFERROR(IF(AND($A101=VLOOKUP($A101&amp;"."&amp;$C101,UncollectibleLookup,2,FALSE),$C101=VLOOKUP($A101&amp;"."&amp;$C101,UncollectibleLookup,4,FALSE)),0,'Corrected With Uncollectible'!DW101-'Module C Initial'!DW101),'Corrected With Uncollectible'!DW101-'Module C Initial'!DW101)</f>
        <v>0</v>
      </c>
      <c r="AF101" s="31">
        <f ca="1">IFERROR(IF(AND($A101=VLOOKUP($A101&amp;"."&amp;$C101,UncollectibleLookup,2,FALSE),$C101=VLOOKUP($A101&amp;"."&amp;$C101,UncollectibleLookup,4,FALSE)),0,'Corrected With Uncollectible'!DX101-'Module C Initial'!DX101),'Corrected With Uncollectible'!DX101-'Module C Initial'!DX101)</f>
        <v>0</v>
      </c>
      <c r="AG101" s="31">
        <f ca="1">IFERROR(IF(AND($A101=VLOOKUP($A101&amp;"."&amp;$C101,UncollectibleLookup,2,FALSE),$C101=VLOOKUP($A101&amp;"."&amp;$C101,UncollectibleLookup,4,FALSE)),0,'Corrected With Uncollectible'!DY101-'Module C Initial'!DY101),'Corrected With Uncollectible'!DY101-'Module C Initial'!DY101)</f>
        <v>0</v>
      </c>
      <c r="AH101" s="31">
        <f ca="1">IFERROR(IF(AND($A101=VLOOKUP($A101&amp;"."&amp;$C101,UncollectibleLookup,2,FALSE),$C101=VLOOKUP($A101&amp;"."&amp;$C101,UncollectibleLookup,4,FALSE)),0,'Corrected With Uncollectible'!DZ101-'Module C Initial'!DZ101),'Corrected With Uncollectible'!DZ101-'Module C Initial'!DZ101)</f>
        <v>0</v>
      </c>
      <c r="AI101" s="31">
        <f ca="1">IFERROR(IF(AND($A101=VLOOKUP($A101&amp;"."&amp;$C101,UncollectibleLookup,2,FALSE),$C101=VLOOKUP($A101&amp;"."&amp;$C101,UncollectibleLookup,4,FALSE)),0,'Corrected With Uncollectible'!EA101-'Module C Initial'!EA101),'Corrected With Uncollectible'!EA101-'Module C Initial'!EA101)</f>
        <v>0</v>
      </c>
      <c r="AJ101" s="31">
        <f ca="1">IFERROR(IF(AND($A101=VLOOKUP($A101&amp;"."&amp;$C101,UncollectibleLookup,2,FALSE),$C101=VLOOKUP($A101&amp;"."&amp;$C101,UncollectibleLookup,4,FALSE)),0,'Corrected With Uncollectible'!EB101-'Module C Initial'!EB101),'Corrected With Uncollectible'!EB101-'Module C Initial'!EB101)</f>
        <v>0</v>
      </c>
      <c r="AK101" s="31">
        <f ca="1">IFERROR(IF(AND($A101=VLOOKUP($A101&amp;"."&amp;$C101,UncollectibleLookup,2,FALSE),$C101=VLOOKUP($A101&amp;"."&amp;$C101,UncollectibleLookup,4,FALSE)),0,'Corrected With Uncollectible'!EC101-'Module C Initial'!EC101),'Corrected With Uncollectible'!EC101-'Module C Initial'!EC101)</f>
        <v>0</v>
      </c>
      <c r="AL101" s="31">
        <f ca="1">IFERROR(IF(AND($A101=VLOOKUP($A101&amp;"."&amp;$C101,UncollectibleLookup,2,FALSE),$C101=VLOOKUP($A101&amp;"."&amp;$C101,UncollectibleLookup,4,FALSE)),0,'Corrected With Uncollectible'!ED101-'Module C Initial'!ED101),'Corrected With Uncollectible'!ED101-'Module C Initial'!ED101)</f>
        <v>0</v>
      </c>
      <c r="AM101" s="31">
        <f ca="1">IFERROR(IF(AND($A101=VLOOKUP($A101&amp;"."&amp;$C101,UncollectibleLookup,2,FALSE),$C101=VLOOKUP($A101&amp;"."&amp;$C101,UncollectibleLookup,4,FALSE)),0,'Corrected With Uncollectible'!EE101-'Module C Initial'!EE101),'Corrected With Uncollectible'!EE101-'Module C Initial'!EE101)</f>
        <v>0</v>
      </c>
      <c r="AN101" s="31">
        <f ca="1">IFERROR(IF(AND($A101=VLOOKUP($A101&amp;"."&amp;$C101,UncollectibleLookup,2,FALSE),$C101=VLOOKUP($A101&amp;"."&amp;$C101,UncollectibleLookup,4,FALSE)),0,'Corrected With Uncollectible'!EF101-'Module C Initial'!EF101),'Corrected With Uncollectible'!EF101-'Module C Initial'!EF101)</f>
        <v>0</v>
      </c>
      <c r="AO101" s="32">
        <f t="shared" ca="1" si="16"/>
        <v>0</v>
      </c>
      <c r="AP101" s="32">
        <f t="shared" ca="1" si="16"/>
        <v>0</v>
      </c>
      <c r="AQ101" s="32">
        <f t="shared" ca="1" si="16"/>
        <v>0</v>
      </c>
      <c r="AR101" s="32">
        <f t="shared" ca="1" si="16"/>
        <v>0</v>
      </c>
      <c r="AS101" s="32">
        <f t="shared" ca="1" si="16"/>
        <v>0</v>
      </c>
      <c r="AT101" s="32">
        <f t="shared" ca="1" si="16"/>
        <v>0</v>
      </c>
      <c r="AU101" s="32">
        <f t="shared" ca="1" si="21"/>
        <v>0</v>
      </c>
      <c r="AV101" s="32">
        <f t="shared" ca="1" si="21"/>
        <v>0</v>
      </c>
      <c r="AW101" s="32">
        <f t="shared" ca="1" si="21"/>
        <v>0</v>
      </c>
      <c r="AX101" s="32">
        <f t="shared" ca="1" si="21"/>
        <v>0</v>
      </c>
      <c r="AY101" s="32">
        <f t="shared" ca="1" si="21"/>
        <v>0</v>
      </c>
      <c r="AZ101" s="32">
        <f t="shared" ca="1" si="21"/>
        <v>0</v>
      </c>
      <c r="BA101" s="55">
        <f t="shared" ca="1" si="17"/>
        <v>0</v>
      </c>
      <c r="BB101" s="55">
        <f t="shared" ca="1" si="17"/>
        <v>0</v>
      </c>
      <c r="BC101" s="55">
        <f t="shared" ca="1" si="17"/>
        <v>0</v>
      </c>
      <c r="BD101" s="55">
        <f t="shared" ca="1" si="17"/>
        <v>0</v>
      </c>
      <c r="BE101" s="55">
        <f t="shared" ca="1" si="17"/>
        <v>0</v>
      </c>
      <c r="BF101" s="55">
        <f t="shared" ca="1" si="17"/>
        <v>0</v>
      </c>
      <c r="BG101" s="55">
        <f t="shared" ca="1" si="22"/>
        <v>0</v>
      </c>
      <c r="BH101" s="55">
        <f t="shared" ca="1" si="22"/>
        <v>0</v>
      </c>
      <c r="BI101" s="55">
        <f t="shared" ca="1" si="22"/>
        <v>0</v>
      </c>
      <c r="BJ101" s="55">
        <f t="shared" ca="1" si="22"/>
        <v>0</v>
      </c>
      <c r="BK101" s="55">
        <f t="shared" ca="1" si="22"/>
        <v>0</v>
      </c>
      <c r="BL101" s="55">
        <f t="shared" ca="1" si="22"/>
        <v>0</v>
      </c>
      <c r="BM101" s="32">
        <f t="shared" ca="1" si="18"/>
        <v>0</v>
      </c>
      <c r="BN101" s="32">
        <f t="shared" ca="1" si="18"/>
        <v>0</v>
      </c>
      <c r="BO101" s="32">
        <f t="shared" ca="1" si="18"/>
        <v>0</v>
      </c>
      <c r="BP101" s="32">
        <f t="shared" ca="1" si="18"/>
        <v>0</v>
      </c>
      <c r="BQ101" s="32">
        <f t="shared" ca="1" si="18"/>
        <v>0</v>
      </c>
      <c r="BR101" s="32">
        <f t="shared" ca="1" si="18"/>
        <v>0</v>
      </c>
      <c r="BS101" s="32">
        <f t="shared" ca="1" si="23"/>
        <v>0</v>
      </c>
      <c r="BT101" s="32">
        <f t="shared" ca="1" si="23"/>
        <v>0</v>
      </c>
      <c r="BU101" s="32">
        <f t="shared" ca="1" si="23"/>
        <v>0</v>
      </c>
      <c r="BV101" s="32">
        <f t="shared" ca="1" si="23"/>
        <v>0</v>
      </c>
      <c r="BW101" s="32">
        <f t="shared" ca="1" si="23"/>
        <v>0</v>
      </c>
      <c r="BX101" s="32">
        <f t="shared" ca="1" si="23"/>
        <v>0</v>
      </c>
    </row>
    <row r="102" spans="1:76">
      <c r="A102" t="s">
        <v>520</v>
      </c>
      <c r="B102" s="1" t="s">
        <v>529</v>
      </c>
      <c r="C102" t="str">
        <f t="shared" ca="1" si="19"/>
        <v>RG9</v>
      </c>
      <c r="D102" t="str">
        <f t="shared" ca="1" si="20"/>
        <v>Rossdale #9</v>
      </c>
      <c r="E102" s="31">
        <f ca="1">IFERROR(IF(AND($A102=VLOOKUP($A102&amp;"."&amp;$C102,UncollectibleLookup,2,FALSE),$C102=VLOOKUP($A102&amp;"."&amp;$C102,UncollectibleLookup,4,FALSE)),0,'Corrected With Uncollectible'!CW102-'Module C Initial'!CW102),'Corrected With Uncollectible'!CW102-'Module C Initial'!CW102)</f>
        <v>0</v>
      </c>
      <c r="F102" s="31">
        <f ca="1">IFERROR(IF(AND($A102=VLOOKUP($A102&amp;"."&amp;$C102,UncollectibleLookup,2,FALSE),$C102=VLOOKUP($A102&amp;"."&amp;$C102,UncollectibleLookup,4,FALSE)),0,'Corrected With Uncollectible'!CX102-'Module C Initial'!CX102),'Corrected With Uncollectible'!CX102-'Module C Initial'!CX102)</f>
        <v>0</v>
      </c>
      <c r="G102" s="31">
        <f ca="1">IFERROR(IF(AND($A102=VLOOKUP($A102&amp;"."&amp;$C102,UncollectibleLookup,2,FALSE),$C102=VLOOKUP($A102&amp;"."&amp;$C102,UncollectibleLookup,4,FALSE)),0,'Corrected With Uncollectible'!CY102-'Module C Initial'!CY102),'Corrected With Uncollectible'!CY102-'Module C Initial'!CY102)</f>
        <v>0</v>
      </c>
      <c r="H102" s="31">
        <f ca="1">IFERROR(IF(AND($A102=VLOOKUP($A102&amp;"."&amp;$C102,UncollectibleLookup,2,FALSE),$C102=VLOOKUP($A102&amp;"."&amp;$C102,UncollectibleLookup,4,FALSE)),0,'Corrected With Uncollectible'!CZ102-'Module C Initial'!CZ102),'Corrected With Uncollectible'!CZ102-'Module C Initial'!CZ102)</f>
        <v>0</v>
      </c>
      <c r="I102" s="31">
        <f ca="1">IFERROR(IF(AND($A102=VLOOKUP($A102&amp;"."&amp;$C102,UncollectibleLookup,2,FALSE),$C102=VLOOKUP($A102&amp;"."&amp;$C102,UncollectibleLookup,4,FALSE)),0,'Corrected With Uncollectible'!DA102-'Module C Initial'!DA102),'Corrected With Uncollectible'!DA102-'Module C Initial'!DA102)</f>
        <v>0</v>
      </c>
      <c r="J102" s="31">
        <f ca="1">IFERROR(IF(AND($A102=VLOOKUP($A102&amp;"."&amp;$C102,UncollectibleLookup,2,FALSE),$C102=VLOOKUP($A102&amp;"."&amp;$C102,UncollectibleLookup,4,FALSE)),0,'Corrected With Uncollectible'!DB102-'Module C Initial'!DB102),'Corrected With Uncollectible'!DB102-'Module C Initial'!DB102)</f>
        <v>0</v>
      </c>
      <c r="K102" s="31">
        <f ca="1">IFERROR(IF(AND($A102=VLOOKUP($A102&amp;"."&amp;$C102,UncollectibleLookup,2,FALSE),$C102=VLOOKUP($A102&amp;"."&amp;$C102,UncollectibleLookup,4,FALSE)),0,'Corrected With Uncollectible'!DC102-'Module C Initial'!DC102),'Corrected With Uncollectible'!DC102-'Module C Initial'!DC102)</f>
        <v>0</v>
      </c>
      <c r="L102" s="31">
        <f ca="1">IFERROR(IF(AND($A102=VLOOKUP($A102&amp;"."&amp;$C102,UncollectibleLookup,2,FALSE),$C102=VLOOKUP($A102&amp;"."&amp;$C102,UncollectibleLookup,4,FALSE)),0,'Corrected With Uncollectible'!DD102-'Module C Initial'!DD102),'Corrected With Uncollectible'!DD102-'Module C Initial'!DD102)</f>
        <v>0</v>
      </c>
      <c r="M102" s="31">
        <f ca="1">IFERROR(IF(AND($A102=VLOOKUP($A102&amp;"."&amp;$C102,UncollectibleLookup,2,FALSE),$C102=VLOOKUP($A102&amp;"."&amp;$C102,UncollectibleLookup,4,FALSE)),0,'Corrected With Uncollectible'!DE102-'Module C Initial'!DE102),'Corrected With Uncollectible'!DE102-'Module C Initial'!DE102)</f>
        <v>0</v>
      </c>
      <c r="N102" s="31">
        <f ca="1">IFERROR(IF(AND($A102=VLOOKUP($A102&amp;"."&amp;$C102,UncollectibleLookup,2,FALSE),$C102=VLOOKUP($A102&amp;"."&amp;$C102,UncollectibleLookup,4,FALSE)),0,'Corrected With Uncollectible'!DF102-'Module C Initial'!DF102),'Corrected With Uncollectible'!DF102-'Module C Initial'!DF102)</f>
        <v>0</v>
      </c>
      <c r="O102" s="31">
        <f ca="1">IFERROR(IF(AND($A102=VLOOKUP($A102&amp;"."&amp;$C102,UncollectibleLookup,2,FALSE),$C102=VLOOKUP($A102&amp;"."&amp;$C102,UncollectibleLookup,4,FALSE)),0,'Corrected With Uncollectible'!DG102-'Module C Initial'!DG102),'Corrected With Uncollectible'!DG102-'Module C Initial'!DG102)</f>
        <v>0</v>
      </c>
      <c r="P102" s="31">
        <f ca="1">IFERROR(IF(AND($A102=VLOOKUP($A102&amp;"."&amp;$C102,UncollectibleLookup,2,FALSE),$C102=VLOOKUP($A102&amp;"."&amp;$C102,UncollectibleLookup,4,FALSE)),0,'Corrected With Uncollectible'!DH102-'Module C Initial'!DH102),'Corrected With Uncollectible'!DH102-'Module C Initial'!DH102)</f>
        <v>0</v>
      </c>
      <c r="Q102" s="32">
        <f ca="1">IFERROR(IF(AND($A102=VLOOKUP($A102&amp;"."&amp;$C102,UncollectibleLookup,2,FALSE),$C102=VLOOKUP($A102&amp;"."&amp;$C102,UncollectibleLookup,4,FALSE)),0,'Corrected With Uncollectible'!DI102-'Module C Initial'!DI102),'Corrected With Uncollectible'!DI102-'Module C Initial'!DI102)</f>
        <v>0</v>
      </c>
      <c r="R102" s="32">
        <f ca="1">IFERROR(IF(AND($A102=VLOOKUP($A102&amp;"."&amp;$C102,UncollectibleLookup,2,FALSE),$C102=VLOOKUP($A102&amp;"."&amp;$C102,UncollectibleLookup,4,FALSE)),0,'Corrected With Uncollectible'!DJ102-'Module C Initial'!DJ102),'Corrected With Uncollectible'!DJ102-'Module C Initial'!DJ102)</f>
        <v>0</v>
      </c>
      <c r="S102" s="32">
        <f ca="1">IFERROR(IF(AND($A102=VLOOKUP($A102&amp;"."&amp;$C102,UncollectibleLookup,2,FALSE),$C102=VLOOKUP($A102&amp;"."&amp;$C102,UncollectibleLookup,4,FALSE)),0,'Corrected With Uncollectible'!DK102-'Module C Initial'!DK102),'Corrected With Uncollectible'!DK102-'Module C Initial'!DK102)</f>
        <v>0</v>
      </c>
      <c r="T102" s="32">
        <f ca="1">IFERROR(IF(AND($A102=VLOOKUP($A102&amp;"."&amp;$C102,UncollectibleLookup,2,FALSE),$C102=VLOOKUP($A102&amp;"."&amp;$C102,UncollectibleLookup,4,FALSE)),0,'Corrected With Uncollectible'!DL102-'Module C Initial'!DL102),'Corrected With Uncollectible'!DL102-'Module C Initial'!DL102)</f>
        <v>0</v>
      </c>
      <c r="U102" s="32">
        <f ca="1">IFERROR(IF(AND($A102=VLOOKUP($A102&amp;"."&amp;$C102,UncollectibleLookup,2,FALSE),$C102=VLOOKUP($A102&amp;"."&amp;$C102,UncollectibleLookup,4,FALSE)),0,'Corrected With Uncollectible'!DM102-'Module C Initial'!DM102),'Corrected With Uncollectible'!DM102-'Module C Initial'!DM102)</f>
        <v>0</v>
      </c>
      <c r="V102" s="32">
        <f ca="1">IFERROR(IF(AND($A102=VLOOKUP($A102&amp;"."&amp;$C102,UncollectibleLookup,2,FALSE),$C102=VLOOKUP($A102&amp;"."&amp;$C102,UncollectibleLookup,4,FALSE)),0,'Corrected With Uncollectible'!DN102-'Module C Initial'!DN102),'Corrected With Uncollectible'!DN102-'Module C Initial'!DN102)</f>
        <v>0</v>
      </c>
      <c r="W102" s="32">
        <f ca="1">IFERROR(IF(AND($A102=VLOOKUP($A102&amp;"."&amp;$C102,UncollectibleLookup,2,FALSE),$C102=VLOOKUP($A102&amp;"."&amp;$C102,UncollectibleLookup,4,FALSE)),0,'Corrected With Uncollectible'!DO102-'Module C Initial'!DO102),'Corrected With Uncollectible'!DO102-'Module C Initial'!DO102)</f>
        <v>0</v>
      </c>
      <c r="X102" s="32">
        <f ca="1">IFERROR(IF(AND($A102=VLOOKUP($A102&amp;"."&amp;$C102,UncollectibleLookup,2,FALSE),$C102=VLOOKUP($A102&amp;"."&amp;$C102,UncollectibleLookup,4,FALSE)),0,'Corrected With Uncollectible'!DP102-'Module C Initial'!DP102),'Corrected With Uncollectible'!DP102-'Module C Initial'!DP102)</f>
        <v>0</v>
      </c>
      <c r="Y102" s="32">
        <f ca="1">IFERROR(IF(AND($A102=VLOOKUP($A102&amp;"."&amp;$C102,UncollectibleLookup,2,FALSE),$C102=VLOOKUP($A102&amp;"."&amp;$C102,UncollectibleLookup,4,FALSE)),0,'Corrected With Uncollectible'!DQ102-'Module C Initial'!DQ102),'Corrected With Uncollectible'!DQ102-'Module C Initial'!DQ102)</f>
        <v>0</v>
      </c>
      <c r="Z102" s="32">
        <f ca="1">IFERROR(IF(AND($A102=VLOOKUP($A102&amp;"."&amp;$C102,UncollectibleLookup,2,FALSE),$C102=VLOOKUP($A102&amp;"."&amp;$C102,UncollectibleLookup,4,FALSE)),0,'Corrected With Uncollectible'!DR102-'Module C Initial'!DR102),'Corrected With Uncollectible'!DR102-'Module C Initial'!DR102)</f>
        <v>0</v>
      </c>
      <c r="AA102" s="32">
        <f ca="1">IFERROR(IF(AND($A102=VLOOKUP($A102&amp;"."&amp;$C102,UncollectibleLookup,2,FALSE),$C102=VLOOKUP($A102&amp;"."&amp;$C102,UncollectibleLookup,4,FALSE)),0,'Corrected With Uncollectible'!DS102-'Module C Initial'!DS102),'Corrected With Uncollectible'!DS102-'Module C Initial'!DS102)</f>
        <v>0</v>
      </c>
      <c r="AB102" s="32">
        <f ca="1">IFERROR(IF(AND($A102=VLOOKUP($A102&amp;"."&amp;$C102,UncollectibleLookup,2,FALSE),$C102=VLOOKUP($A102&amp;"."&amp;$C102,UncollectibleLookup,4,FALSE)),0,'Corrected With Uncollectible'!DT102-'Module C Initial'!DT102),'Corrected With Uncollectible'!DT102-'Module C Initial'!DT102)</f>
        <v>0</v>
      </c>
      <c r="AC102" s="31">
        <f ca="1">IFERROR(IF(AND($A102=VLOOKUP($A102&amp;"."&amp;$C102,UncollectibleLookup,2,FALSE),$C102=VLOOKUP($A102&amp;"."&amp;$C102,UncollectibleLookup,4,FALSE)),0,'Corrected With Uncollectible'!DU102-'Module C Initial'!DU102),'Corrected With Uncollectible'!DU102-'Module C Initial'!DU102)</f>
        <v>0</v>
      </c>
      <c r="AD102" s="31">
        <f ca="1">IFERROR(IF(AND($A102=VLOOKUP($A102&amp;"."&amp;$C102,UncollectibleLookup,2,FALSE),$C102=VLOOKUP($A102&amp;"."&amp;$C102,UncollectibleLookup,4,FALSE)),0,'Corrected With Uncollectible'!DV102-'Module C Initial'!DV102),'Corrected With Uncollectible'!DV102-'Module C Initial'!DV102)</f>
        <v>0</v>
      </c>
      <c r="AE102" s="31">
        <f ca="1">IFERROR(IF(AND($A102=VLOOKUP($A102&amp;"."&amp;$C102,UncollectibleLookup,2,FALSE),$C102=VLOOKUP($A102&amp;"."&amp;$C102,UncollectibleLookup,4,FALSE)),0,'Corrected With Uncollectible'!DW102-'Module C Initial'!DW102),'Corrected With Uncollectible'!DW102-'Module C Initial'!DW102)</f>
        <v>0</v>
      </c>
      <c r="AF102" s="31">
        <f ca="1">IFERROR(IF(AND($A102=VLOOKUP($A102&amp;"."&amp;$C102,UncollectibleLookup,2,FALSE),$C102=VLOOKUP($A102&amp;"."&amp;$C102,UncollectibleLookup,4,FALSE)),0,'Corrected With Uncollectible'!DX102-'Module C Initial'!DX102),'Corrected With Uncollectible'!DX102-'Module C Initial'!DX102)</f>
        <v>0</v>
      </c>
      <c r="AG102" s="31">
        <f ca="1">IFERROR(IF(AND($A102=VLOOKUP($A102&amp;"."&amp;$C102,UncollectibleLookup,2,FALSE),$C102=VLOOKUP($A102&amp;"."&amp;$C102,UncollectibleLookup,4,FALSE)),0,'Corrected With Uncollectible'!DY102-'Module C Initial'!DY102),'Corrected With Uncollectible'!DY102-'Module C Initial'!DY102)</f>
        <v>0</v>
      </c>
      <c r="AH102" s="31">
        <f ca="1">IFERROR(IF(AND($A102=VLOOKUP($A102&amp;"."&amp;$C102,UncollectibleLookup,2,FALSE),$C102=VLOOKUP($A102&amp;"."&amp;$C102,UncollectibleLookup,4,FALSE)),0,'Corrected With Uncollectible'!DZ102-'Module C Initial'!DZ102),'Corrected With Uncollectible'!DZ102-'Module C Initial'!DZ102)</f>
        <v>0</v>
      </c>
      <c r="AI102" s="31">
        <f ca="1">IFERROR(IF(AND($A102=VLOOKUP($A102&amp;"."&amp;$C102,UncollectibleLookup,2,FALSE),$C102=VLOOKUP($A102&amp;"."&amp;$C102,UncollectibleLookup,4,FALSE)),0,'Corrected With Uncollectible'!EA102-'Module C Initial'!EA102),'Corrected With Uncollectible'!EA102-'Module C Initial'!EA102)</f>
        <v>0</v>
      </c>
      <c r="AJ102" s="31">
        <f ca="1">IFERROR(IF(AND($A102=VLOOKUP($A102&amp;"."&amp;$C102,UncollectibleLookup,2,FALSE),$C102=VLOOKUP($A102&amp;"."&amp;$C102,UncollectibleLookup,4,FALSE)),0,'Corrected With Uncollectible'!EB102-'Module C Initial'!EB102),'Corrected With Uncollectible'!EB102-'Module C Initial'!EB102)</f>
        <v>0</v>
      </c>
      <c r="AK102" s="31">
        <f ca="1">IFERROR(IF(AND($A102=VLOOKUP($A102&amp;"."&amp;$C102,UncollectibleLookup,2,FALSE),$C102=VLOOKUP($A102&amp;"."&amp;$C102,UncollectibleLookup,4,FALSE)),0,'Corrected With Uncollectible'!EC102-'Module C Initial'!EC102),'Corrected With Uncollectible'!EC102-'Module C Initial'!EC102)</f>
        <v>0</v>
      </c>
      <c r="AL102" s="31">
        <f ca="1">IFERROR(IF(AND($A102=VLOOKUP($A102&amp;"."&amp;$C102,UncollectibleLookup,2,FALSE),$C102=VLOOKUP($A102&amp;"."&amp;$C102,UncollectibleLookup,4,FALSE)),0,'Corrected With Uncollectible'!ED102-'Module C Initial'!ED102),'Corrected With Uncollectible'!ED102-'Module C Initial'!ED102)</f>
        <v>0</v>
      </c>
      <c r="AM102" s="31">
        <f ca="1">IFERROR(IF(AND($A102=VLOOKUP($A102&amp;"."&amp;$C102,UncollectibleLookup,2,FALSE),$C102=VLOOKUP($A102&amp;"."&amp;$C102,UncollectibleLookup,4,FALSE)),0,'Corrected With Uncollectible'!EE102-'Module C Initial'!EE102),'Corrected With Uncollectible'!EE102-'Module C Initial'!EE102)</f>
        <v>0</v>
      </c>
      <c r="AN102" s="31">
        <f ca="1">IFERROR(IF(AND($A102=VLOOKUP($A102&amp;"."&amp;$C102,UncollectibleLookup,2,FALSE),$C102=VLOOKUP($A102&amp;"."&amp;$C102,UncollectibleLookup,4,FALSE)),0,'Corrected With Uncollectible'!EF102-'Module C Initial'!EF102),'Corrected With Uncollectible'!EF102-'Module C Initial'!EF102)</f>
        <v>0</v>
      </c>
      <c r="AO102" s="32">
        <f t="shared" ca="1" si="16"/>
        <v>0</v>
      </c>
      <c r="AP102" s="32">
        <f t="shared" ca="1" si="16"/>
        <v>0</v>
      </c>
      <c r="AQ102" s="32">
        <f t="shared" ca="1" si="16"/>
        <v>0</v>
      </c>
      <c r="AR102" s="32">
        <f t="shared" ca="1" si="16"/>
        <v>0</v>
      </c>
      <c r="AS102" s="32">
        <f t="shared" ca="1" si="16"/>
        <v>0</v>
      </c>
      <c r="AT102" s="32">
        <f t="shared" ca="1" si="16"/>
        <v>0</v>
      </c>
      <c r="AU102" s="32">
        <f t="shared" ca="1" si="21"/>
        <v>0</v>
      </c>
      <c r="AV102" s="32">
        <f t="shared" ca="1" si="21"/>
        <v>0</v>
      </c>
      <c r="AW102" s="32">
        <f t="shared" ca="1" si="21"/>
        <v>0</v>
      </c>
      <c r="AX102" s="32">
        <f t="shared" ca="1" si="21"/>
        <v>0</v>
      </c>
      <c r="AY102" s="32">
        <f t="shared" ca="1" si="21"/>
        <v>0</v>
      </c>
      <c r="AZ102" s="32">
        <f t="shared" ca="1" si="21"/>
        <v>0</v>
      </c>
      <c r="BA102" s="55">
        <f t="shared" ca="1" si="17"/>
        <v>0</v>
      </c>
      <c r="BB102" s="55">
        <f t="shared" ca="1" si="17"/>
        <v>0</v>
      </c>
      <c r="BC102" s="55">
        <f t="shared" ca="1" si="17"/>
        <v>0</v>
      </c>
      <c r="BD102" s="55">
        <f t="shared" ca="1" si="17"/>
        <v>0</v>
      </c>
      <c r="BE102" s="55">
        <f t="shared" ca="1" si="17"/>
        <v>0</v>
      </c>
      <c r="BF102" s="55">
        <f t="shared" ca="1" si="17"/>
        <v>0</v>
      </c>
      <c r="BG102" s="55">
        <f t="shared" ca="1" si="22"/>
        <v>0</v>
      </c>
      <c r="BH102" s="55">
        <f t="shared" ca="1" si="22"/>
        <v>0</v>
      </c>
      <c r="BI102" s="55">
        <f t="shared" ca="1" si="22"/>
        <v>0</v>
      </c>
      <c r="BJ102" s="55">
        <f t="shared" ca="1" si="22"/>
        <v>0</v>
      </c>
      <c r="BK102" s="55">
        <f t="shared" ca="1" si="22"/>
        <v>0</v>
      </c>
      <c r="BL102" s="55">
        <f t="shared" ca="1" si="22"/>
        <v>0</v>
      </c>
      <c r="BM102" s="32">
        <f t="shared" ca="1" si="18"/>
        <v>0</v>
      </c>
      <c r="BN102" s="32">
        <f t="shared" ca="1" si="18"/>
        <v>0</v>
      </c>
      <c r="BO102" s="32">
        <f t="shared" ca="1" si="18"/>
        <v>0</v>
      </c>
      <c r="BP102" s="32">
        <f t="shared" ca="1" si="18"/>
        <v>0</v>
      </c>
      <c r="BQ102" s="32">
        <f t="shared" ca="1" si="18"/>
        <v>0</v>
      </c>
      <c r="BR102" s="32">
        <f t="shared" ca="1" si="18"/>
        <v>0</v>
      </c>
      <c r="BS102" s="32">
        <f t="shared" ca="1" si="23"/>
        <v>0</v>
      </c>
      <c r="BT102" s="32">
        <f t="shared" ca="1" si="23"/>
        <v>0</v>
      </c>
      <c r="BU102" s="32">
        <f t="shared" ca="1" si="23"/>
        <v>0</v>
      </c>
      <c r="BV102" s="32">
        <f t="shared" ca="1" si="23"/>
        <v>0</v>
      </c>
      <c r="BW102" s="32">
        <f t="shared" ca="1" si="23"/>
        <v>0</v>
      </c>
      <c r="BX102" s="32">
        <f t="shared" ca="1" si="23"/>
        <v>0</v>
      </c>
    </row>
    <row r="103" spans="1:76">
      <c r="A103" t="s">
        <v>442</v>
      </c>
      <c r="B103" s="1" t="s">
        <v>52</v>
      </c>
      <c r="C103" t="str">
        <f t="shared" ca="1" si="19"/>
        <v>RL1</v>
      </c>
      <c r="D103" t="str">
        <f t="shared" ca="1" si="20"/>
        <v>Rainbow Lake #1</v>
      </c>
      <c r="E103" s="31">
        <f ca="1">IFERROR(IF(AND($A103=VLOOKUP($A103&amp;"."&amp;$C103,UncollectibleLookup,2,FALSE),$C103=VLOOKUP($A103&amp;"."&amp;$C103,UncollectibleLookup,4,FALSE)),0,'Corrected With Uncollectible'!CW103-'Module C Initial'!CW103),'Corrected With Uncollectible'!CW103-'Module C Initial'!CW103)</f>
        <v>770.05999999999767</v>
      </c>
      <c r="F103" s="31">
        <f ca="1">IFERROR(IF(AND($A103=VLOOKUP($A103&amp;"."&amp;$C103,UncollectibleLookup,2,FALSE),$C103=VLOOKUP($A103&amp;"."&amp;$C103,UncollectibleLookup,4,FALSE)),0,'Corrected With Uncollectible'!CX103-'Module C Initial'!CX103),'Corrected With Uncollectible'!CX103-'Module C Initial'!CX103)</f>
        <v>856.25</v>
      </c>
      <c r="G103" s="31">
        <f ca="1">IFERROR(IF(AND($A103=VLOOKUP($A103&amp;"."&amp;$C103,UncollectibleLookup,2,FALSE),$C103=VLOOKUP($A103&amp;"."&amp;$C103,UncollectibleLookup,4,FALSE)),0,'Corrected With Uncollectible'!CY103-'Module C Initial'!CY103),'Corrected With Uncollectible'!CY103-'Module C Initial'!CY103)</f>
        <v>667.18000000000757</v>
      </c>
      <c r="H103" s="31">
        <f ca="1">IFERROR(IF(AND($A103=VLOOKUP($A103&amp;"."&amp;$C103,UncollectibleLookup,2,FALSE),$C103=VLOOKUP($A103&amp;"."&amp;$C103,UncollectibleLookup,4,FALSE)),0,'Corrected With Uncollectible'!CZ103-'Module C Initial'!CZ103),'Corrected With Uncollectible'!CZ103-'Module C Initial'!CZ103)</f>
        <v>597.17999999999302</v>
      </c>
      <c r="I103" s="31">
        <f ca="1">IFERROR(IF(AND($A103=VLOOKUP($A103&amp;"."&amp;$C103,UncollectibleLookup,2,FALSE),$C103=VLOOKUP($A103&amp;"."&amp;$C103,UncollectibleLookup,4,FALSE)),0,'Corrected With Uncollectible'!DA103-'Module C Initial'!DA103),'Corrected With Uncollectible'!DA103-'Module C Initial'!DA103)</f>
        <v>536.22000000000116</v>
      </c>
      <c r="J103" s="31">
        <f ca="1">IFERROR(IF(AND($A103=VLOOKUP($A103&amp;"."&amp;$C103,UncollectibleLookup,2,FALSE),$C103=VLOOKUP($A103&amp;"."&amp;$C103,UncollectibleLookup,4,FALSE)),0,'Corrected With Uncollectible'!DB103-'Module C Initial'!DB103),'Corrected With Uncollectible'!DB103-'Module C Initial'!DB103)</f>
        <v>481.5</v>
      </c>
      <c r="K103" s="31">
        <f ca="1">IFERROR(IF(AND($A103=VLOOKUP($A103&amp;"."&amp;$C103,UncollectibleLookup,2,FALSE),$C103=VLOOKUP($A103&amp;"."&amp;$C103,UncollectibleLookup,4,FALSE)),0,'Corrected With Uncollectible'!DC103-'Module C Initial'!DC103),'Corrected With Uncollectible'!DC103-'Module C Initial'!DC103)</f>
        <v>1564.9300000000221</v>
      </c>
      <c r="L103" s="31">
        <f ca="1">IFERROR(IF(AND($A103=VLOOKUP($A103&amp;"."&amp;$C103,UncollectibleLookup,2,FALSE),$C103=VLOOKUP($A103&amp;"."&amp;$C103,UncollectibleLookup,4,FALSE)),0,'Corrected With Uncollectible'!DD103-'Module C Initial'!DD103),'Corrected With Uncollectible'!DD103-'Module C Initial'!DD103)</f>
        <v>783.80999999999767</v>
      </c>
      <c r="M103" s="31">
        <f ca="1">IFERROR(IF(AND($A103=VLOOKUP($A103&amp;"."&amp;$C103,UncollectibleLookup,2,FALSE),$C103=VLOOKUP($A103&amp;"."&amp;$C103,UncollectibleLookup,4,FALSE)),0,'Corrected With Uncollectible'!DE103-'Module C Initial'!DE103),'Corrected With Uncollectible'!DE103-'Module C Initial'!DE103)</f>
        <v>539.73999999999069</v>
      </c>
      <c r="N103" s="31">
        <f ca="1">IFERROR(IF(AND($A103=VLOOKUP($A103&amp;"."&amp;$C103,UncollectibleLookup,2,FALSE),$C103=VLOOKUP($A103&amp;"."&amp;$C103,UncollectibleLookup,4,FALSE)),0,'Corrected With Uncollectible'!DF103-'Module C Initial'!DF103),'Corrected With Uncollectible'!DF103-'Module C Initial'!DF103)</f>
        <v>704.25</v>
      </c>
      <c r="O103" s="31">
        <f ca="1">IFERROR(IF(AND($A103=VLOOKUP($A103&amp;"."&amp;$C103,UncollectibleLookup,2,FALSE),$C103=VLOOKUP($A103&amp;"."&amp;$C103,UncollectibleLookup,4,FALSE)),0,'Corrected With Uncollectible'!DG103-'Module C Initial'!DG103),'Corrected With Uncollectible'!DG103-'Module C Initial'!DG103)</f>
        <v>563.91000000000349</v>
      </c>
      <c r="P103" s="31">
        <f ca="1">IFERROR(IF(AND($A103=VLOOKUP($A103&amp;"."&amp;$C103,UncollectibleLookup,2,FALSE),$C103=VLOOKUP($A103&amp;"."&amp;$C103,UncollectibleLookup,4,FALSE)),0,'Corrected With Uncollectible'!DH103-'Module C Initial'!DH103),'Corrected With Uncollectible'!DH103-'Module C Initial'!DH103)</f>
        <v>811.09999999999127</v>
      </c>
      <c r="Q103" s="32">
        <f ca="1">IFERROR(IF(AND($A103=VLOOKUP($A103&amp;"."&amp;$C103,UncollectibleLookup,2,FALSE),$C103=VLOOKUP($A103&amp;"."&amp;$C103,UncollectibleLookup,4,FALSE)),0,'Corrected With Uncollectible'!DI103-'Module C Initial'!DI103),'Corrected With Uncollectible'!DI103-'Module C Initial'!DI103)</f>
        <v>38.509999999999764</v>
      </c>
      <c r="R103" s="32">
        <f ca="1">IFERROR(IF(AND($A103=VLOOKUP($A103&amp;"."&amp;$C103,UncollectibleLookup,2,FALSE),$C103=VLOOKUP($A103&amp;"."&amp;$C103,UncollectibleLookup,4,FALSE)),0,'Corrected With Uncollectible'!DJ103-'Module C Initial'!DJ103),'Corrected With Uncollectible'!DJ103-'Module C Initial'!DJ103)</f>
        <v>42.820000000000164</v>
      </c>
      <c r="S103" s="32">
        <f ca="1">IFERROR(IF(AND($A103=VLOOKUP($A103&amp;"."&amp;$C103,UncollectibleLookup,2,FALSE),$C103=VLOOKUP($A103&amp;"."&amp;$C103,UncollectibleLookup,4,FALSE)),0,'Corrected With Uncollectible'!DK103-'Module C Initial'!DK103),'Corrected With Uncollectible'!DK103-'Module C Initial'!DK103)</f>
        <v>33.360000000000127</v>
      </c>
      <c r="T103" s="32">
        <f ca="1">IFERROR(IF(AND($A103=VLOOKUP($A103&amp;"."&amp;$C103,UncollectibleLookup,2,FALSE),$C103=VLOOKUP($A103&amp;"."&amp;$C103,UncollectibleLookup,4,FALSE)),0,'Corrected With Uncollectible'!DL103-'Module C Initial'!DL103),'Corrected With Uncollectible'!DL103-'Module C Initial'!DL103)</f>
        <v>29.860000000000127</v>
      </c>
      <c r="U103" s="32">
        <f ca="1">IFERROR(IF(AND($A103=VLOOKUP($A103&amp;"."&amp;$C103,UncollectibleLookup,2,FALSE),$C103=VLOOKUP($A103&amp;"."&amp;$C103,UncollectibleLookup,4,FALSE)),0,'Corrected With Uncollectible'!DM103-'Module C Initial'!DM103),'Corrected With Uncollectible'!DM103-'Module C Initial'!DM103)</f>
        <v>26.810000000000173</v>
      </c>
      <c r="V103" s="32">
        <f ca="1">IFERROR(IF(AND($A103=VLOOKUP($A103&amp;"."&amp;$C103,UncollectibleLookup,2,FALSE),$C103=VLOOKUP($A103&amp;"."&amp;$C103,UncollectibleLookup,4,FALSE)),0,'Corrected With Uncollectible'!DN103-'Module C Initial'!DN103),'Corrected With Uncollectible'!DN103-'Module C Initial'!DN103)</f>
        <v>24.080000000000155</v>
      </c>
      <c r="W103" s="32">
        <f ca="1">IFERROR(IF(AND($A103=VLOOKUP($A103&amp;"."&amp;$C103,UncollectibleLookup,2,FALSE),$C103=VLOOKUP($A103&amp;"."&amp;$C103,UncollectibleLookup,4,FALSE)),0,'Corrected With Uncollectible'!DO103-'Module C Initial'!DO103),'Corrected With Uncollectible'!DO103-'Module C Initial'!DO103)</f>
        <v>78.239999999999782</v>
      </c>
      <c r="X103" s="32">
        <f ca="1">IFERROR(IF(AND($A103=VLOOKUP($A103&amp;"."&amp;$C103,UncollectibleLookup,2,FALSE),$C103=VLOOKUP($A103&amp;"."&amp;$C103,UncollectibleLookup,4,FALSE)),0,'Corrected With Uncollectible'!DP103-'Module C Initial'!DP103),'Corrected With Uncollectible'!DP103-'Module C Initial'!DP103)</f>
        <v>39.190000000000055</v>
      </c>
      <c r="Y103" s="32">
        <f ca="1">IFERROR(IF(AND($A103=VLOOKUP($A103&amp;"."&amp;$C103,UncollectibleLookup,2,FALSE),$C103=VLOOKUP($A103&amp;"."&amp;$C103,UncollectibleLookup,4,FALSE)),0,'Corrected With Uncollectible'!DQ103-'Module C Initial'!DQ103),'Corrected With Uncollectible'!DQ103-'Module C Initial'!DQ103)</f>
        <v>26.990000000000009</v>
      </c>
      <c r="Z103" s="32">
        <f ca="1">IFERROR(IF(AND($A103=VLOOKUP($A103&amp;"."&amp;$C103,UncollectibleLookup,2,FALSE),$C103=VLOOKUP($A103&amp;"."&amp;$C103,UncollectibleLookup,4,FALSE)),0,'Corrected With Uncollectible'!DR103-'Module C Initial'!DR103),'Corrected With Uncollectible'!DR103-'Module C Initial'!DR103)</f>
        <v>35.210000000000036</v>
      </c>
      <c r="AA103" s="32">
        <f ca="1">IFERROR(IF(AND($A103=VLOOKUP($A103&amp;"."&amp;$C103,UncollectibleLookup,2,FALSE),$C103=VLOOKUP($A103&amp;"."&amp;$C103,UncollectibleLookup,4,FALSE)),0,'Corrected With Uncollectible'!DS103-'Module C Initial'!DS103),'Corrected With Uncollectible'!DS103-'Module C Initial'!DS103)</f>
        <v>28.200000000000273</v>
      </c>
      <c r="AB103" s="32">
        <f ca="1">IFERROR(IF(AND($A103=VLOOKUP($A103&amp;"."&amp;$C103,UncollectibleLookup,2,FALSE),$C103=VLOOKUP($A103&amp;"."&amp;$C103,UncollectibleLookup,4,FALSE)),0,'Corrected With Uncollectible'!DT103-'Module C Initial'!DT103),'Corrected With Uncollectible'!DT103-'Module C Initial'!DT103)</f>
        <v>40.549999999999727</v>
      </c>
      <c r="AC103" s="31">
        <f ca="1">IFERROR(IF(AND($A103=VLOOKUP($A103&amp;"."&amp;$C103,UncollectibleLookup,2,FALSE),$C103=VLOOKUP($A103&amp;"."&amp;$C103,UncollectibleLookup,4,FALSE)),0,'Corrected With Uncollectible'!DU103-'Module C Initial'!DU103),'Corrected With Uncollectible'!DU103-'Module C Initial'!DU103)</f>
        <v>331.32999999999811</v>
      </c>
      <c r="AD103" s="31">
        <f ca="1">IFERROR(IF(AND($A103=VLOOKUP($A103&amp;"."&amp;$C103,UncollectibleLookup,2,FALSE),$C103=VLOOKUP($A103&amp;"."&amp;$C103,UncollectibleLookup,4,FALSE)),0,'Corrected With Uncollectible'!DV103-'Module C Initial'!DV103),'Corrected With Uncollectible'!DV103-'Module C Initial'!DV103)</f>
        <v>364.04000000000087</v>
      </c>
      <c r="AE103" s="31">
        <f ca="1">IFERROR(IF(AND($A103=VLOOKUP($A103&amp;"."&amp;$C103,UncollectibleLookup,2,FALSE),$C103=VLOOKUP($A103&amp;"."&amp;$C103,UncollectibleLookup,4,FALSE)),0,'Corrected With Uncollectible'!DW103-'Module C Initial'!DW103),'Corrected With Uncollectible'!DW103-'Module C Initial'!DW103)</f>
        <v>280.59000000000015</v>
      </c>
      <c r="AF103" s="31">
        <f ca="1">IFERROR(IF(AND($A103=VLOOKUP($A103&amp;"."&amp;$C103,UncollectibleLookup,2,FALSE),$C103=VLOOKUP($A103&amp;"."&amp;$C103,UncollectibleLookup,4,FALSE)),0,'Corrected With Uncollectible'!DX103-'Module C Initial'!DX103),'Corrected With Uncollectible'!DX103-'Module C Initial'!DX103)</f>
        <v>248.10999999999694</v>
      </c>
      <c r="AG103" s="31">
        <f ca="1">IFERROR(IF(AND($A103=VLOOKUP($A103&amp;"."&amp;$C103,UncollectibleLookup,2,FALSE),$C103=VLOOKUP($A103&amp;"."&amp;$C103,UncollectibleLookup,4,FALSE)),0,'Corrected With Uncollectible'!DY103-'Module C Initial'!DY103),'Corrected With Uncollectible'!DY103-'Module C Initial'!DY103)</f>
        <v>220.13999999999942</v>
      </c>
      <c r="AH103" s="31">
        <f ca="1">IFERROR(IF(AND($A103=VLOOKUP($A103&amp;"."&amp;$C103,UncollectibleLookup,2,FALSE),$C103=VLOOKUP($A103&amp;"."&amp;$C103,UncollectibleLookup,4,FALSE)),0,'Corrected With Uncollectible'!DZ103-'Module C Initial'!DZ103),'Corrected With Uncollectible'!DZ103-'Module C Initial'!DZ103)</f>
        <v>195.21999999999935</v>
      </c>
      <c r="AI103" s="31">
        <f ca="1">IFERROR(IF(AND($A103=VLOOKUP($A103&amp;"."&amp;$C103,UncollectibleLookup,2,FALSE),$C103=VLOOKUP($A103&amp;"."&amp;$C103,UncollectibleLookup,4,FALSE)),0,'Corrected With Uncollectible'!EA103-'Module C Initial'!EA103),'Corrected With Uncollectible'!EA103-'Module C Initial'!EA103)</f>
        <v>626.7699999999968</v>
      </c>
      <c r="AJ103" s="31">
        <f ca="1">IFERROR(IF(AND($A103=VLOOKUP($A103&amp;"."&amp;$C103,UncollectibleLookup,2,FALSE),$C103=VLOOKUP($A103&amp;"."&amp;$C103,UncollectibleLookup,4,FALSE)),0,'Corrected With Uncollectible'!EB103-'Module C Initial'!EB103),'Corrected With Uncollectible'!EB103-'Module C Initial'!EB103)</f>
        <v>309.7599999999984</v>
      </c>
      <c r="AK103" s="31">
        <f ca="1">IFERROR(IF(AND($A103=VLOOKUP($A103&amp;"."&amp;$C103,UncollectibleLookup,2,FALSE),$C103=VLOOKUP($A103&amp;"."&amp;$C103,UncollectibleLookup,4,FALSE)),0,'Corrected With Uncollectible'!EC103-'Module C Initial'!EC103),'Corrected With Uncollectible'!EC103-'Module C Initial'!EC103)</f>
        <v>210.44000000000051</v>
      </c>
      <c r="AL103" s="31">
        <f ca="1">IFERROR(IF(AND($A103=VLOOKUP($A103&amp;"."&amp;$C103,UncollectibleLookup,2,FALSE),$C103=VLOOKUP($A103&amp;"."&amp;$C103,UncollectibleLookup,4,FALSE)),0,'Corrected With Uncollectible'!ED103-'Module C Initial'!ED103),'Corrected With Uncollectible'!ED103-'Module C Initial'!ED103)</f>
        <v>270.95999999999913</v>
      </c>
      <c r="AM103" s="31">
        <f ca="1">IFERROR(IF(AND($A103=VLOOKUP($A103&amp;"."&amp;$C103,UncollectibleLookup,2,FALSE),$C103=VLOOKUP($A103&amp;"."&amp;$C103,UncollectibleLookup,4,FALSE)),0,'Corrected With Uncollectible'!EE103-'Module C Initial'!EE103),'Corrected With Uncollectible'!EE103-'Module C Initial'!EE103)</f>
        <v>213.97999999999956</v>
      </c>
      <c r="AN103" s="31">
        <f ca="1">IFERROR(IF(AND($A103=VLOOKUP($A103&amp;"."&amp;$C103,UncollectibleLookup,2,FALSE),$C103=VLOOKUP($A103&amp;"."&amp;$C103,UncollectibleLookup,4,FALSE)),0,'Corrected With Uncollectible'!EF103-'Module C Initial'!EF103),'Corrected With Uncollectible'!EF103-'Module C Initial'!EF103)</f>
        <v>303.61000000000058</v>
      </c>
      <c r="AO103" s="32">
        <f t="shared" ca="1" si="16"/>
        <v>1139.8999999999955</v>
      </c>
      <c r="AP103" s="32">
        <f t="shared" ca="1" si="16"/>
        <v>1263.110000000001</v>
      </c>
      <c r="AQ103" s="32">
        <f t="shared" ca="1" si="16"/>
        <v>981.13000000000784</v>
      </c>
      <c r="AR103" s="32">
        <f t="shared" ca="1" si="16"/>
        <v>875.14999999999009</v>
      </c>
      <c r="AS103" s="32">
        <f t="shared" ca="1" si="16"/>
        <v>783.17000000000075</v>
      </c>
      <c r="AT103" s="32">
        <f t="shared" ca="1" si="16"/>
        <v>700.7999999999995</v>
      </c>
      <c r="AU103" s="32">
        <f t="shared" ca="1" si="21"/>
        <v>2269.9400000000187</v>
      </c>
      <c r="AV103" s="32">
        <f t="shared" ca="1" si="21"/>
        <v>1132.7599999999961</v>
      </c>
      <c r="AW103" s="32">
        <f t="shared" ca="1" si="21"/>
        <v>777.16999999999121</v>
      </c>
      <c r="AX103" s="32">
        <f t="shared" ca="1" si="21"/>
        <v>1010.4199999999992</v>
      </c>
      <c r="AY103" s="32">
        <f t="shared" ca="1" si="21"/>
        <v>806.09000000000333</v>
      </c>
      <c r="AZ103" s="32">
        <f t="shared" ca="1" si="21"/>
        <v>1155.2599999999916</v>
      </c>
      <c r="BA103" s="55">
        <f t="shared" ca="1" si="17"/>
        <v>9.02</v>
      </c>
      <c r="BB103" s="55">
        <f t="shared" ca="1" si="17"/>
        <v>10.029999999999999</v>
      </c>
      <c r="BC103" s="55">
        <f t="shared" ca="1" si="17"/>
        <v>7.81</v>
      </c>
      <c r="BD103" s="55">
        <f t="shared" ca="1" si="17"/>
        <v>6.99</v>
      </c>
      <c r="BE103" s="55">
        <f t="shared" ca="1" si="17"/>
        <v>6.28</v>
      </c>
      <c r="BF103" s="55">
        <f t="shared" ca="1" si="17"/>
        <v>5.64</v>
      </c>
      <c r="BG103" s="55">
        <f t="shared" ca="1" si="22"/>
        <v>18.329999999999998</v>
      </c>
      <c r="BH103" s="55">
        <f t="shared" ca="1" si="22"/>
        <v>9.18</v>
      </c>
      <c r="BI103" s="55">
        <f t="shared" ca="1" si="22"/>
        <v>6.32</v>
      </c>
      <c r="BJ103" s="55">
        <f t="shared" ca="1" si="22"/>
        <v>8.25</v>
      </c>
      <c r="BK103" s="55">
        <f t="shared" ca="1" si="22"/>
        <v>6.6</v>
      </c>
      <c r="BL103" s="55">
        <f t="shared" ca="1" si="22"/>
        <v>9.5</v>
      </c>
      <c r="BM103" s="32">
        <f t="shared" ca="1" si="18"/>
        <v>1148.9199999999955</v>
      </c>
      <c r="BN103" s="32">
        <f t="shared" ca="1" si="18"/>
        <v>1273.140000000001</v>
      </c>
      <c r="BO103" s="32">
        <f t="shared" ca="1" si="18"/>
        <v>988.94000000000779</v>
      </c>
      <c r="BP103" s="32">
        <f t="shared" ca="1" si="18"/>
        <v>882.1399999999901</v>
      </c>
      <c r="BQ103" s="32">
        <f t="shared" ca="1" si="18"/>
        <v>789.45000000000073</v>
      </c>
      <c r="BR103" s="32">
        <f t="shared" ca="1" si="18"/>
        <v>706.43999999999949</v>
      </c>
      <c r="BS103" s="32">
        <f t="shared" ca="1" si="23"/>
        <v>2288.2700000000186</v>
      </c>
      <c r="BT103" s="32">
        <f t="shared" ca="1" si="23"/>
        <v>1141.9399999999962</v>
      </c>
      <c r="BU103" s="32">
        <f t="shared" ca="1" si="23"/>
        <v>783.48999999999126</v>
      </c>
      <c r="BV103" s="32">
        <f t="shared" ca="1" si="23"/>
        <v>1018.6699999999992</v>
      </c>
      <c r="BW103" s="32">
        <f t="shared" ca="1" si="23"/>
        <v>812.69000000000335</v>
      </c>
      <c r="BX103" s="32">
        <f t="shared" ca="1" si="23"/>
        <v>1164.7599999999916</v>
      </c>
    </row>
    <row r="104" spans="1:76">
      <c r="A104" t="s">
        <v>423</v>
      </c>
      <c r="B104" s="1" t="s">
        <v>132</v>
      </c>
      <c r="C104" t="str">
        <f t="shared" ca="1" si="19"/>
        <v>RUN</v>
      </c>
      <c r="D104" t="str">
        <f t="shared" ca="1" si="20"/>
        <v>Rundle Hydro Facility</v>
      </c>
      <c r="E104" s="31">
        <f ca="1">IFERROR(IF(AND($A104=VLOOKUP($A104&amp;"."&amp;$C104,UncollectibleLookup,2,FALSE),$C104=VLOOKUP($A104&amp;"."&amp;$C104,UncollectibleLookup,4,FALSE)),0,'Corrected With Uncollectible'!CW104-'Module C Initial'!CW104),'Corrected With Uncollectible'!CW104-'Module C Initial'!CW104)</f>
        <v>215.26000000000204</v>
      </c>
      <c r="F104" s="31">
        <f ca="1">IFERROR(IF(AND($A104=VLOOKUP($A104&amp;"."&amp;$C104,UncollectibleLookup,2,FALSE),$C104=VLOOKUP($A104&amp;"."&amp;$C104,UncollectibleLookup,4,FALSE)),0,'Corrected With Uncollectible'!CX104-'Module C Initial'!CX104),'Corrected With Uncollectible'!CX104-'Module C Initial'!CX104)</f>
        <v>195.97000000000116</v>
      </c>
      <c r="G104" s="31">
        <f ca="1">IFERROR(IF(AND($A104=VLOOKUP($A104&amp;"."&amp;$C104,UncollectibleLookup,2,FALSE),$C104=VLOOKUP($A104&amp;"."&amp;$C104,UncollectibleLookup,4,FALSE)),0,'Corrected With Uncollectible'!CY104-'Module C Initial'!CY104),'Corrected With Uncollectible'!CY104-'Module C Initial'!CY104)</f>
        <v>184.07999999999811</v>
      </c>
      <c r="H104" s="31">
        <f ca="1">IFERROR(IF(AND($A104=VLOOKUP($A104&amp;"."&amp;$C104,UncollectibleLookup,2,FALSE),$C104=VLOOKUP($A104&amp;"."&amp;$C104,UncollectibleLookup,4,FALSE)),0,'Corrected With Uncollectible'!CZ104-'Module C Initial'!CZ104),'Corrected With Uncollectible'!CZ104-'Module C Initial'!CZ104)</f>
        <v>164.22999999999956</v>
      </c>
      <c r="I104" s="31">
        <f ca="1">IFERROR(IF(AND($A104=VLOOKUP($A104&amp;"."&amp;$C104,UncollectibleLookup,2,FALSE),$C104=VLOOKUP($A104&amp;"."&amp;$C104,UncollectibleLookup,4,FALSE)),0,'Corrected With Uncollectible'!DA104-'Module C Initial'!DA104),'Corrected With Uncollectible'!DA104-'Module C Initial'!DA104)</f>
        <v>189.06000000000131</v>
      </c>
      <c r="J104" s="31">
        <f ca="1">IFERROR(IF(AND($A104=VLOOKUP($A104&amp;"."&amp;$C104,UncollectibleLookup,2,FALSE),$C104=VLOOKUP($A104&amp;"."&amp;$C104,UncollectibleLookup,4,FALSE)),0,'Corrected With Uncollectible'!DB104-'Module C Initial'!DB104),'Corrected With Uncollectible'!DB104-'Module C Initial'!DB104)</f>
        <v>296.33000000000175</v>
      </c>
      <c r="K104" s="31">
        <f ca="1">IFERROR(IF(AND($A104=VLOOKUP($A104&amp;"."&amp;$C104,UncollectibleLookup,2,FALSE),$C104=VLOOKUP($A104&amp;"."&amp;$C104,UncollectibleLookup,4,FALSE)),0,'Corrected With Uncollectible'!DC104-'Module C Initial'!DC104),'Corrected With Uncollectible'!DC104-'Module C Initial'!DC104)</f>
        <v>740.80999999999767</v>
      </c>
      <c r="L104" s="31">
        <f ca="1">IFERROR(IF(AND($A104=VLOOKUP($A104&amp;"."&amp;$C104,UncollectibleLookup,2,FALSE),$C104=VLOOKUP($A104&amp;"."&amp;$C104,UncollectibleLookup,4,FALSE)),0,'Corrected With Uncollectible'!DD104-'Module C Initial'!DD104),'Corrected With Uncollectible'!DD104-'Module C Initial'!DD104)</f>
        <v>242.81999999999971</v>
      </c>
      <c r="M104" s="31">
        <f ca="1">IFERROR(IF(AND($A104=VLOOKUP($A104&amp;"."&amp;$C104,UncollectibleLookup,2,FALSE),$C104=VLOOKUP($A104&amp;"."&amp;$C104,UncollectibleLookup,4,FALSE)),0,'Corrected With Uncollectible'!DE104-'Module C Initial'!DE104),'Corrected With Uncollectible'!DE104-'Module C Initial'!DE104)</f>
        <v>84.969999999999345</v>
      </c>
      <c r="N104" s="31">
        <f ca="1">IFERROR(IF(AND($A104=VLOOKUP($A104&amp;"."&amp;$C104,UncollectibleLookup,2,FALSE),$C104=VLOOKUP($A104&amp;"."&amp;$C104,UncollectibleLookup,4,FALSE)),0,'Corrected With Uncollectible'!DF104-'Module C Initial'!DF104),'Corrected With Uncollectible'!DF104-'Module C Initial'!DF104)</f>
        <v>144.56999999999971</v>
      </c>
      <c r="O104" s="31">
        <f ca="1">IFERROR(IF(AND($A104=VLOOKUP($A104&amp;"."&amp;$C104,UncollectibleLookup,2,FALSE),$C104=VLOOKUP($A104&amp;"."&amp;$C104,UncollectibleLookup,4,FALSE)),0,'Corrected With Uncollectible'!DG104-'Module C Initial'!DG104),'Corrected With Uncollectible'!DG104-'Module C Initial'!DG104)</f>
        <v>140.74999999999818</v>
      </c>
      <c r="P104" s="31">
        <f ca="1">IFERROR(IF(AND($A104=VLOOKUP($A104&amp;"."&amp;$C104,UncollectibleLookup,2,FALSE),$C104=VLOOKUP($A104&amp;"."&amp;$C104,UncollectibleLookup,4,FALSE)),0,'Corrected With Uncollectible'!DH104-'Module C Initial'!DH104),'Corrected With Uncollectible'!DH104-'Module C Initial'!DH104)</f>
        <v>251.90999999999985</v>
      </c>
      <c r="Q104" s="32">
        <f ca="1">IFERROR(IF(AND($A104=VLOOKUP($A104&amp;"."&amp;$C104,UncollectibleLookup,2,FALSE),$C104=VLOOKUP($A104&amp;"."&amp;$C104,UncollectibleLookup,4,FALSE)),0,'Corrected With Uncollectible'!DI104-'Module C Initial'!DI104),'Corrected With Uncollectible'!DI104-'Module C Initial'!DI104)</f>
        <v>10.759999999999991</v>
      </c>
      <c r="R104" s="32">
        <f ca="1">IFERROR(IF(AND($A104=VLOOKUP($A104&amp;"."&amp;$C104,UncollectibleLookup,2,FALSE),$C104=VLOOKUP($A104&amp;"."&amp;$C104,UncollectibleLookup,4,FALSE)),0,'Corrected With Uncollectible'!DJ104-'Module C Initial'!DJ104),'Corrected With Uncollectible'!DJ104-'Module C Initial'!DJ104)</f>
        <v>9.7999999999999545</v>
      </c>
      <c r="S104" s="32">
        <f ca="1">IFERROR(IF(AND($A104=VLOOKUP($A104&amp;"."&amp;$C104,UncollectibleLookup,2,FALSE),$C104=VLOOKUP($A104&amp;"."&amp;$C104,UncollectibleLookup,4,FALSE)),0,'Corrected With Uncollectible'!DK104-'Module C Initial'!DK104),'Corrected With Uncollectible'!DK104-'Module C Initial'!DK104)</f>
        <v>9.2000000000000455</v>
      </c>
      <c r="T104" s="32">
        <f ca="1">IFERROR(IF(AND($A104=VLOOKUP($A104&amp;"."&amp;$C104,UncollectibleLookup,2,FALSE),$C104=VLOOKUP($A104&amp;"."&amp;$C104,UncollectibleLookup,4,FALSE)),0,'Corrected With Uncollectible'!DL104-'Module C Initial'!DL104),'Corrected With Uncollectible'!DL104-'Module C Initial'!DL104)</f>
        <v>8.2099999999999227</v>
      </c>
      <c r="U104" s="32">
        <f ca="1">IFERROR(IF(AND($A104=VLOOKUP($A104&amp;"."&amp;$C104,UncollectibleLookup,2,FALSE),$C104=VLOOKUP($A104&amp;"."&amp;$C104,UncollectibleLookup,4,FALSE)),0,'Corrected With Uncollectible'!DM104-'Module C Initial'!DM104),'Corrected With Uncollectible'!DM104-'Module C Initial'!DM104)</f>
        <v>9.4499999999998181</v>
      </c>
      <c r="V104" s="32">
        <f ca="1">IFERROR(IF(AND($A104=VLOOKUP($A104&amp;"."&amp;$C104,UncollectibleLookup,2,FALSE),$C104=VLOOKUP($A104&amp;"."&amp;$C104,UncollectibleLookup,4,FALSE)),0,'Corrected With Uncollectible'!DN104-'Module C Initial'!DN104),'Corrected With Uncollectible'!DN104-'Module C Initial'!DN104)</f>
        <v>14.820000000000164</v>
      </c>
      <c r="W104" s="32">
        <f ca="1">IFERROR(IF(AND($A104=VLOOKUP($A104&amp;"."&amp;$C104,UncollectibleLookup,2,FALSE),$C104=VLOOKUP($A104&amp;"."&amp;$C104,UncollectibleLookup,4,FALSE)),0,'Corrected With Uncollectible'!DO104-'Module C Initial'!DO104),'Corrected With Uncollectible'!DO104-'Module C Initial'!DO104)</f>
        <v>37.039999999999964</v>
      </c>
      <c r="X104" s="32">
        <f ca="1">IFERROR(IF(AND($A104=VLOOKUP($A104&amp;"."&amp;$C104,UncollectibleLookup,2,FALSE),$C104=VLOOKUP($A104&amp;"."&amp;$C104,UncollectibleLookup,4,FALSE)),0,'Corrected With Uncollectible'!DP104-'Module C Initial'!DP104),'Corrected With Uncollectible'!DP104-'Module C Initial'!DP104)</f>
        <v>12.139999999999873</v>
      </c>
      <c r="Y104" s="32">
        <f ca="1">IFERROR(IF(AND($A104=VLOOKUP($A104&amp;"."&amp;$C104,UncollectibleLookup,2,FALSE),$C104=VLOOKUP($A104&amp;"."&amp;$C104,UncollectibleLookup,4,FALSE)),0,'Corrected With Uncollectible'!DQ104-'Module C Initial'!DQ104),'Corrected With Uncollectible'!DQ104-'Module C Initial'!DQ104)</f>
        <v>4.25</v>
      </c>
      <c r="Z104" s="32">
        <f ca="1">IFERROR(IF(AND($A104=VLOOKUP($A104&amp;"."&amp;$C104,UncollectibleLookup,2,FALSE),$C104=VLOOKUP($A104&amp;"."&amp;$C104,UncollectibleLookup,4,FALSE)),0,'Corrected With Uncollectible'!DR104-'Module C Initial'!DR104),'Corrected With Uncollectible'!DR104-'Module C Initial'!DR104)</f>
        <v>7.2300000000000182</v>
      </c>
      <c r="AA104" s="32">
        <f ca="1">IFERROR(IF(AND($A104=VLOOKUP($A104&amp;"."&amp;$C104,UncollectibleLookup,2,FALSE),$C104=VLOOKUP($A104&amp;"."&amp;$C104,UncollectibleLookup,4,FALSE)),0,'Corrected With Uncollectible'!DS104-'Module C Initial'!DS104),'Corrected With Uncollectible'!DS104-'Module C Initial'!DS104)</f>
        <v>7.0399999999999636</v>
      </c>
      <c r="AB104" s="32">
        <f ca="1">IFERROR(IF(AND($A104=VLOOKUP($A104&amp;"."&amp;$C104,UncollectibleLookup,2,FALSE),$C104=VLOOKUP($A104&amp;"."&amp;$C104,UncollectibleLookup,4,FALSE)),0,'Corrected With Uncollectible'!DT104-'Module C Initial'!DT104),'Corrected With Uncollectible'!DT104-'Module C Initial'!DT104)</f>
        <v>12.589999999999918</v>
      </c>
      <c r="AC104" s="31">
        <f ca="1">IFERROR(IF(AND($A104=VLOOKUP($A104&amp;"."&amp;$C104,UncollectibleLookup,2,FALSE),$C104=VLOOKUP($A104&amp;"."&amp;$C104,UncollectibleLookup,4,FALSE)),0,'Corrected With Uncollectible'!DU104-'Module C Initial'!DU104),'Corrected With Uncollectible'!DU104-'Module C Initial'!DU104)</f>
        <v>92.619999999998981</v>
      </c>
      <c r="AD104" s="31">
        <f ca="1">IFERROR(IF(AND($A104=VLOOKUP($A104&amp;"."&amp;$C104,UncollectibleLookup,2,FALSE),$C104=VLOOKUP($A104&amp;"."&amp;$C104,UncollectibleLookup,4,FALSE)),0,'Corrected With Uncollectible'!DV104-'Module C Initial'!DV104),'Corrected With Uncollectible'!DV104-'Module C Initial'!DV104)</f>
        <v>83.319999999999709</v>
      </c>
      <c r="AE104" s="31">
        <f ca="1">IFERROR(IF(AND($A104=VLOOKUP($A104&amp;"."&amp;$C104,UncollectibleLookup,2,FALSE),$C104=VLOOKUP($A104&amp;"."&amp;$C104,UncollectibleLookup,4,FALSE)),0,'Corrected With Uncollectible'!DW104-'Module C Initial'!DW104),'Corrected With Uncollectible'!DW104-'Module C Initial'!DW104)</f>
        <v>77.420000000000073</v>
      </c>
      <c r="AF104" s="31">
        <f ca="1">IFERROR(IF(AND($A104=VLOOKUP($A104&amp;"."&amp;$C104,UncollectibleLookup,2,FALSE),$C104=VLOOKUP($A104&amp;"."&amp;$C104,UncollectibleLookup,4,FALSE)),0,'Corrected With Uncollectible'!DX104-'Module C Initial'!DX104),'Corrected With Uncollectible'!DX104-'Module C Initial'!DX104)</f>
        <v>68.230000000000473</v>
      </c>
      <c r="AG104" s="31">
        <f ca="1">IFERROR(IF(AND($A104=VLOOKUP($A104&amp;"."&amp;$C104,UncollectibleLookup,2,FALSE),$C104=VLOOKUP($A104&amp;"."&amp;$C104,UncollectibleLookup,4,FALSE)),0,'Corrected With Uncollectible'!DY104-'Module C Initial'!DY104),'Corrected With Uncollectible'!DY104-'Module C Initial'!DY104)</f>
        <v>77.6200000000008</v>
      </c>
      <c r="AH104" s="31">
        <f ca="1">IFERROR(IF(AND($A104=VLOOKUP($A104&amp;"."&amp;$C104,UncollectibleLookup,2,FALSE),$C104=VLOOKUP($A104&amp;"."&amp;$C104,UncollectibleLookup,4,FALSE)),0,'Corrected With Uncollectible'!DZ104-'Module C Initial'!DZ104),'Corrected With Uncollectible'!DZ104-'Module C Initial'!DZ104)</f>
        <v>120.13999999999942</v>
      </c>
      <c r="AI104" s="31">
        <f ca="1">IFERROR(IF(AND($A104=VLOOKUP($A104&amp;"."&amp;$C104,UncollectibleLookup,2,FALSE),$C104=VLOOKUP($A104&amp;"."&amp;$C104,UncollectibleLookup,4,FALSE)),0,'Corrected With Uncollectible'!EA104-'Module C Initial'!EA104),'Corrected With Uncollectible'!EA104-'Module C Initial'!EA104)</f>
        <v>296.70000000000073</v>
      </c>
      <c r="AJ104" s="31">
        <f ca="1">IFERROR(IF(AND($A104=VLOOKUP($A104&amp;"."&amp;$C104,UncollectibleLookup,2,FALSE),$C104=VLOOKUP($A104&amp;"."&amp;$C104,UncollectibleLookup,4,FALSE)),0,'Corrected With Uncollectible'!EB104-'Module C Initial'!EB104),'Corrected With Uncollectible'!EB104-'Module C Initial'!EB104)</f>
        <v>95.959999999999127</v>
      </c>
      <c r="AK104" s="31">
        <f ca="1">IFERROR(IF(AND($A104=VLOOKUP($A104&amp;"."&amp;$C104,UncollectibleLookup,2,FALSE),$C104=VLOOKUP($A104&amp;"."&amp;$C104,UncollectibleLookup,4,FALSE)),0,'Corrected With Uncollectible'!EC104-'Module C Initial'!EC104),'Corrected With Uncollectible'!EC104-'Module C Initial'!EC104)</f>
        <v>33.129999999999654</v>
      </c>
      <c r="AL104" s="31">
        <f ca="1">IFERROR(IF(AND($A104=VLOOKUP($A104&amp;"."&amp;$C104,UncollectibleLookup,2,FALSE),$C104=VLOOKUP($A104&amp;"."&amp;$C104,UncollectibleLookup,4,FALSE)),0,'Corrected With Uncollectible'!ED104-'Module C Initial'!ED104),'Corrected With Uncollectible'!ED104-'Module C Initial'!ED104)</f>
        <v>55.619999999999891</v>
      </c>
      <c r="AM104" s="31">
        <f ca="1">IFERROR(IF(AND($A104=VLOOKUP($A104&amp;"."&amp;$C104,UncollectibleLookup,2,FALSE),$C104=VLOOKUP($A104&amp;"."&amp;$C104,UncollectibleLookup,4,FALSE)),0,'Corrected With Uncollectible'!EE104-'Module C Initial'!EE104),'Corrected With Uncollectible'!EE104-'Module C Initial'!EE104)</f>
        <v>53.409999999999854</v>
      </c>
      <c r="AN104" s="31">
        <f ca="1">IFERROR(IF(AND($A104=VLOOKUP($A104&amp;"."&amp;$C104,UncollectibleLookup,2,FALSE),$C104=VLOOKUP($A104&amp;"."&amp;$C104,UncollectibleLookup,4,FALSE)),0,'Corrected With Uncollectible'!EF104-'Module C Initial'!EF104),'Corrected With Uncollectible'!EF104-'Module C Initial'!EF104)</f>
        <v>94.289999999999054</v>
      </c>
      <c r="AO104" s="32">
        <f t="shared" ca="1" si="16"/>
        <v>318.64000000000101</v>
      </c>
      <c r="AP104" s="32">
        <f t="shared" ca="1" si="16"/>
        <v>289.09000000000083</v>
      </c>
      <c r="AQ104" s="32">
        <f t="shared" ca="1" si="16"/>
        <v>270.69999999999823</v>
      </c>
      <c r="AR104" s="32">
        <f t="shared" ca="1" si="16"/>
        <v>240.66999999999996</v>
      </c>
      <c r="AS104" s="32">
        <f t="shared" ca="1" si="16"/>
        <v>276.13000000000193</v>
      </c>
      <c r="AT104" s="32">
        <f t="shared" ca="1" si="16"/>
        <v>431.29000000000133</v>
      </c>
      <c r="AU104" s="32">
        <f t="shared" ca="1" si="21"/>
        <v>1074.5499999999984</v>
      </c>
      <c r="AV104" s="32">
        <f t="shared" ca="1" si="21"/>
        <v>350.91999999999871</v>
      </c>
      <c r="AW104" s="32">
        <f t="shared" ca="1" si="21"/>
        <v>122.349999999999</v>
      </c>
      <c r="AX104" s="32">
        <f t="shared" ca="1" si="21"/>
        <v>207.41999999999962</v>
      </c>
      <c r="AY104" s="32">
        <f t="shared" ca="1" si="21"/>
        <v>201.199999999998</v>
      </c>
      <c r="AZ104" s="32">
        <f t="shared" ca="1" si="21"/>
        <v>358.78999999999883</v>
      </c>
      <c r="BA104" s="55">
        <f t="shared" ca="1" si="17"/>
        <v>2.52</v>
      </c>
      <c r="BB104" s="55">
        <f t="shared" ca="1" si="17"/>
        <v>2.2999999999999998</v>
      </c>
      <c r="BC104" s="55">
        <f t="shared" ca="1" si="17"/>
        <v>2.16</v>
      </c>
      <c r="BD104" s="55">
        <f t="shared" ca="1" si="17"/>
        <v>1.92</v>
      </c>
      <c r="BE104" s="55">
        <f t="shared" ca="1" si="17"/>
        <v>2.21</v>
      </c>
      <c r="BF104" s="55">
        <f t="shared" ca="1" si="17"/>
        <v>3.47</v>
      </c>
      <c r="BG104" s="55">
        <f t="shared" ca="1" si="22"/>
        <v>8.68</v>
      </c>
      <c r="BH104" s="55">
        <f t="shared" ca="1" si="22"/>
        <v>2.84</v>
      </c>
      <c r="BI104" s="55">
        <f t="shared" ca="1" si="22"/>
        <v>1</v>
      </c>
      <c r="BJ104" s="55">
        <f t="shared" ca="1" si="22"/>
        <v>1.69</v>
      </c>
      <c r="BK104" s="55">
        <f t="shared" ca="1" si="22"/>
        <v>1.65</v>
      </c>
      <c r="BL104" s="55">
        <f t="shared" ca="1" si="22"/>
        <v>2.95</v>
      </c>
      <c r="BM104" s="32">
        <f t="shared" ca="1" si="18"/>
        <v>321.16000000000099</v>
      </c>
      <c r="BN104" s="32">
        <f t="shared" ca="1" si="18"/>
        <v>291.39000000000084</v>
      </c>
      <c r="BO104" s="32">
        <f t="shared" ca="1" si="18"/>
        <v>272.85999999999825</v>
      </c>
      <c r="BP104" s="32">
        <f t="shared" ca="1" si="18"/>
        <v>242.58999999999995</v>
      </c>
      <c r="BQ104" s="32">
        <f t="shared" ca="1" si="18"/>
        <v>278.34000000000191</v>
      </c>
      <c r="BR104" s="32">
        <f t="shared" ca="1" si="18"/>
        <v>434.76000000000136</v>
      </c>
      <c r="BS104" s="32">
        <f t="shared" ca="1" si="23"/>
        <v>1083.2299999999984</v>
      </c>
      <c r="BT104" s="32">
        <f t="shared" ca="1" si="23"/>
        <v>353.75999999999868</v>
      </c>
      <c r="BU104" s="32">
        <f t="shared" ca="1" si="23"/>
        <v>123.349999999999</v>
      </c>
      <c r="BV104" s="32">
        <f t="shared" ca="1" si="23"/>
        <v>209.10999999999962</v>
      </c>
      <c r="BW104" s="32">
        <f t="shared" ca="1" si="23"/>
        <v>202.849999999998</v>
      </c>
      <c r="BX104" s="32">
        <f t="shared" ca="1" si="23"/>
        <v>361.73999999999882</v>
      </c>
    </row>
    <row r="105" spans="1:76">
      <c r="A105" t="s">
        <v>444</v>
      </c>
      <c r="B105" s="1" t="s">
        <v>112</v>
      </c>
      <c r="C105" t="str">
        <f t="shared" ca="1" si="19"/>
        <v>SCL1</v>
      </c>
      <c r="D105" t="str">
        <f t="shared" ca="1" si="20"/>
        <v>Syncrude Industrial System</v>
      </c>
      <c r="E105" s="31">
        <f ca="1">IFERROR(IF(AND($A105=VLOOKUP($A105&amp;"."&amp;$C105,UncollectibleLookup,2,FALSE),$C105=VLOOKUP($A105&amp;"."&amp;$C105,UncollectibleLookup,4,FALSE)),0,'Corrected With Uncollectible'!CW105-'Module C Initial'!CW105),'Corrected With Uncollectible'!CW105-'Module C Initial'!CW105)</f>
        <v>-217.07000000000698</v>
      </c>
      <c r="F105" s="31">
        <f ca="1">IFERROR(IF(AND($A105=VLOOKUP($A105&amp;"."&amp;$C105,UncollectibleLookup,2,FALSE),$C105=VLOOKUP($A105&amp;"."&amp;$C105,UncollectibleLookup,4,FALSE)),0,'Corrected With Uncollectible'!CX105-'Module C Initial'!CX105),'Corrected With Uncollectible'!CX105-'Module C Initial'!CX105)</f>
        <v>-262.5</v>
      </c>
      <c r="G105" s="31">
        <f ca="1">IFERROR(IF(AND($A105=VLOOKUP($A105&amp;"."&amp;$C105,UncollectibleLookup,2,FALSE),$C105=VLOOKUP($A105&amp;"."&amp;$C105,UncollectibleLookup,4,FALSE)),0,'Corrected With Uncollectible'!CY105-'Module C Initial'!CY105),'Corrected With Uncollectible'!CY105-'Module C Initial'!CY105)</f>
        <v>-130.49000000000524</v>
      </c>
      <c r="H105" s="31">
        <f ca="1">IFERROR(IF(AND($A105=VLOOKUP($A105&amp;"."&amp;$C105,UncollectibleLookup,2,FALSE),$C105=VLOOKUP($A105&amp;"."&amp;$C105,UncollectibleLookup,4,FALSE)),0,'Corrected With Uncollectible'!CZ105-'Module C Initial'!CZ105),'Corrected With Uncollectible'!CZ105-'Module C Initial'!CZ105)</f>
        <v>-201.5</v>
      </c>
      <c r="I105" s="31">
        <f ca="1">IFERROR(IF(AND($A105=VLOOKUP($A105&amp;"."&amp;$C105,UncollectibleLookup,2,FALSE),$C105=VLOOKUP($A105&amp;"."&amp;$C105,UncollectibleLookup,4,FALSE)),0,'Corrected With Uncollectible'!DA105-'Module C Initial'!DA105),'Corrected With Uncollectible'!DA105-'Module C Initial'!DA105)</f>
        <v>-88.010000000009313</v>
      </c>
      <c r="J105" s="31">
        <f ca="1">IFERROR(IF(AND($A105=VLOOKUP($A105&amp;"."&amp;$C105,UncollectibleLookup,2,FALSE),$C105=VLOOKUP($A105&amp;"."&amp;$C105,UncollectibleLookup,4,FALSE)),0,'Corrected With Uncollectible'!DB105-'Module C Initial'!DB105),'Corrected With Uncollectible'!DB105-'Module C Initial'!DB105)</f>
        <v>-33.240000000001601</v>
      </c>
      <c r="K105" s="31">
        <f ca="1">IFERROR(IF(AND($A105=VLOOKUP($A105&amp;"."&amp;$C105,UncollectibleLookup,2,FALSE),$C105=VLOOKUP($A105&amp;"."&amp;$C105,UncollectibleLookup,4,FALSE)),0,'Corrected With Uncollectible'!DC105-'Module C Initial'!DC105),'Corrected With Uncollectible'!DC105-'Module C Initial'!DC105)</f>
        <v>-390.07999999995809</v>
      </c>
      <c r="L105" s="31">
        <f ca="1">IFERROR(IF(AND($A105=VLOOKUP($A105&amp;"."&amp;$C105,UncollectibleLookup,2,FALSE),$C105=VLOOKUP($A105&amp;"."&amp;$C105,UncollectibleLookup,4,FALSE)),0,'Corrected With Uncollectible'!DD105-'Module C Initial'!DD105),'Corrected With Uncollectible'!DD105-'Module C Initial'!DD105)</f>
        <v>-99.540000000008149</v>
      </c>
      <c r="M105" s="31">
        <f ca="1">IFERROR(IF(AND($A105=VLOOKUP($A105&amp;"."&amp;$C105,UncollectibleLookup,2,FALSE),$C105=VLOOKUP($A105&amp;"."&amp;$C105,UncollectibleLookup,4,FALSE)),0,'Corrected With Uncollectible'!DE105-'Module C Initial'!DE105),'Corrected With Uncollectible'!DE105-'Module C Initial'!DE105)</f>
        <v>-121.46999999998661</v>
      </c>
      <c r="N105" s="31">
        <f ca="1">IFERROR(IF(AND($A105=VLOOKUP($A105&amp;"."&amp;$C105,UncollectibleLookup,2,FALSE),$C105=VLOOKUP($A105&amp;"."&amp;$C105,UncollectibleLookup,4,FALSE)),0,'Corrected With Uncollectible'!DF105-'Module C Initial'!DF105),'Corrected With Uncollectible'!DF105-'Module C Initial'!DF105)</f>
        <v>-187.04000000000815</v>
      </c>
      <c r="O105" s="31">
        <f ca="1">IFERROR(IF(AND($A105=VLOOKUP($A105&amp;"."&amp;$C105,UncollectibleLookup,2,FALSE),$C105=VLOOKUP($A105&amp;"."&amp;$C105,UncollectibleLookup,4,FALSE)),0,'Corrected With Uncollectible'!DG105-'Module C Initial'!DG105),'Corrected With Uncollectible'!DG105-'Module C Initial'!DG105)</f>
        <v>-176.84999999997672</v>
      </c>
      <c r="P105" s="31">
        <f ca="1">IFERROR(IF(AND($A105=VLOOKUP($A105&amp;"."&amp;$C105,UncollectibleLookup,2,FALSE),$C105=VLOOKUP($A105&amp;"."&amp;$C105,UncollectibleLookup,4,FALSE)),0,'Corrected With Uncollectible'!DH105-'Module C Initial'!DH105),'Corrected With Uncollectible'!DH105-'Module C Initial'!DH105)</f>
        <v>-258.91000000000349</v>
      </c>
      <c r="Q105" s="32">
        <f ca="1">IFERROR(IF(AND($A105=VLOOKUP($A105&amp;"."&amp;$C105,UncollectibleLookup,2,FALSE),$C105=VLOOKUP($A105&amp;"."&amp;$C105,UncollectibleLookup,4,FALSE)),0,'Corrected With Uncollectible'!DI105-'Module C Initial'!DI105),'Corrected With Uncollectible'!DI105-'Module C Initial'!DI105)</f>
        <v>-10.860000000000127</v>
      </c>
      <c r="R105" s="32">
        <f ca="1">IFERROR(IF(AND($A105=VLOOKUP($A105&amp;"."&amp;$C105,UncollectibleLookup,2,FALSE),$C105=VLOOKUP($A105&amp;"."&amp;$C105,UncollectibleLookup,4,FALSE)),0,'Corrected With Uncollectible'!DJ105-'Module C Initial'!DJ105),'Corrected With Uncollectible'!DJ105-'Module C Initial'!DJ105)</f>
        <v>-13.119999999999891</v>
      </c>
      <c r="S105" s="32">
        <f ca="1">IFERROR(IF(AND($A105=VLOOKUP($A105&amp;"."&amp;$C105,UncollectibleLookup,2,FALSE),$C105=VLOOKUP($A105&amp;"."&amp;$C105,UncollectibleLookup,4,FALSE)),0,'Corrected With Uncollectible'!DK105-'Module C Initial'!DK105),'Corrected With Uncollectible'!DK105-'Module C Initial'!DK105)</f>
        <v>-6.5199999999999818</v>
      </c>
      <c r="T105" s="32">
        <f ca="1">IFERROR(IF(AND($A105=VLOOKUP($A105&amp;"."&amp;$C105,UncollectibleLookup,2,FALSE),$C105=VLOOKUP($A105&amp;"."&amp;$C105,UncollectibleLookup,4,FALSE)),0,'Corrected With Uncollectible'!DL105-'Module C Initial'!DL105),'Corrected With Uncollectible'!DL105-'Module C Initial'!DL105)</f>
        <v>-10.070000000000164</v>
      </c>
      <c r="U105" s="32">
        <f ca="1">IFERROR(IF(AND($A105=VLOOKUP($A105&amp;"."&amp;$C105,UncollectibleLookup,2,FALSE),$C105=VLOOKUP($A105&amp;"."&amp;$C105,UncollectibleLookup,4,FALSE)),0,'Corrected With Uncollectible'!DM105-'Module C Initial'!DM105),'Corrected With Uncollectible'!DM105-'Module C Initial'!DM105)</f>
        <v>-4.4000000000000909</v>
      </c>
      <c r="V105" s="32">
        <f ca="1">IFERROR(IF(AND($A105=VLOOKUP($A105&amp;"."&amp;$C105,UncollectibleLookup,2,FALSE),$C105=VLOOKUP($A105&amp;"."&amp;$C105,UncollectibleLookup,4,FALSE)),0,'Corrected With Uncollectible'!DN105-'Module C Initial'!DN105),'Corrected With Uncollectible'!DN105-'Module C Initial'!DN105)</f>
        <v>-1.6599999999999682</v>
      </c>
      <c r="W105" s="32">
        <f ca="1">IFERROR(IF(AND($A105=VLOOKUP($A105&amp;"."&amp;$C105,UncollectibleLookup,2,FALSE),$C105=VLOOKUP($A105&amp;"."&amp;$C105,UncollectibleLookup,4,FALSE)),0,'Corrected With Uncollectible'!DO105-'Module C Initial'!DO105),'Corrected With Uncollectible'!DO105-'Module C Initial'!DO105)</f>
        <v>-19.5</v>
      </c>
      <c r="X105" s="32">
        <f ca="1">IFERROR(IF(AND($A105=VLOOKUP($A105&amp;"."&amp;$C105,UncollectibleLookup,2,FALSE),$C105=VLOOKUP($A105&amp;"."&amp;$C105,UncollectibleLookup,4,FALSE)),0,'Corrected With Uncollectible'!DP105-'Module C Initial'!DP105),'Corrected With Uncollectible'!DP105-'Module C Initial'!DP105)</f>
        <v>-4.9800000000000182</v>
      </c>
      <c r="Y105" s="32">
        <f ca="1">IFERROR(IF(AND($A105=VLOOKUP($A105&amp;"."&amp;$C105,UncollectibleLookup,2,FALSE),$C105=VLOOKUP($A105&amp;"."&amp;$C105,UncollectibleLookup,4,FALSE)),0,'Corrected With Uncollectible'!DQ105-'Module C Initial'!DQ105),'Corrected With Uncollectible'!DQ105-'Module C Initial'!DQ105)</f>
        <v>-6.0700000000001637</v>
      </c>
      <c r="Z105" s="32">
        <f ca="1">IFERROR(IF(AND($A105=VLOOKUP($A105&amp;"."&amp;$C105,UncollectibleLookup,2,FALSE),$C105=VLOOKUP($A105&amp;"."&amp;$C105,UncollectibleLookup,4,FALSE)),0,'Corrected With Uncollectible'!DR105-'Module C Initial'!DR105),'Corrected With Uncollectible'!DR105-'Module C Initial'!DR105)</f>
        <v>-9.3600000000001273</v>
      </c>
      <c r="AA105" s="32">
        <f ca="1">IFERROR(IF(AND($A105=VLOOKUP($A105&amp;"."&amp;$C105,UncollectibleLookup,2,FALSE),$C105=VLOOKUP($A105&amp;"."&amp;$C105,UncollectibleLookup,4,FALSE)),0,'Corrected With Uncollectible'!DS105-'Module C Initial'!DS105),'Corrected With Uncollectible'!DS105-'Module C Initial'!DS105)</f>
        <v>-8.8400000000001455</v>
      </c>
      <c r="AB105" s="32">
        <f ca="1">IFERROR(IF(AND($A105=VLOOKUP($A105&amp;"."&amp;$C105,UncollectibleLookup,2,FALSE),$C105=VLOOKUP($A105&amp;"."&amp;$C105,UncollectibleLookup,4,FALSE)),0,'Corrected With Uncollectible'!DT105-'Module C Initial'!DT105),'Corrected With Uncollectible'!DT105-'Module C Initial'!DT105)</f>
        <v>-12.9399999999996</v>
      </c>
      <c r="AC105" s="31">
        <f ca="1">IFERROR(IF(AND($A105=VLOOKUP($A105&amp;"."&amp;$C105,UncollectibleLookup,2,FALSE),$C105=VLOOKUP($A105&amp;"."&amp;$C105,UncollectibleLookup,4,FALSE)),0,'Corrected With Uncollectible'!DU105-'Module C Initial'!DU105),'Corrected With Uncollectible'!DU105-'Module C Initial'!DU105)</f>
        <v>-93.389999999999418</v>
      </c>
      <c r="AD105" s="31">
        <f ca="1">IFERROR(IF(AND($A105=VLOOKUP($A105&amp;"."&amp;$C105,UncollectibleLookup,2,FALSE),$C105=VLOOKUP($A105&amp;"."&amp;$C105,UncollectibleLookup,4,FALSE)),0,'Corrected With Uncollectible'!DV105-'Module C Initial'!DV105),'Corrected With Uncollectible'!DV105-'Module C Initial'!DV105)</f>
        <v>-111.59999999999854</v>
      </c>
      <c r="AE105" s="31">
        <f ca="1">IFERROR(IF(AND($A105=VLOOKUP($A105&amp;"."&amp;$C105,UncollectibleLookup,2,FALSE),$C105=VLOOKUP($A105&amp;"."&amp;$C105,UncollectibleLookup,4,FALSE)),0,'Corrected With Uncollectible'!DW105-'Module C Initial'!DW105),'Corrected With Uncollectible'!DW105-'Module C Initial'!DW105)</f>
        <v>-54.870000000002619</v>
      </c>
      <c r="AF105" s="31">
        <f ca="1">IFERROR(IF(AND($A105=VLOOKUP($A105&amp;"."&amp;$C105,UncollectibleLookup,2,FALSE),$C105=VLOOKUP($A105&amp;"."&amp;$C105,UncollectibleLookup,4,FALSE)),0,'Corrected With Uncollectible'!DX105-'Module C Initial'!DX105),'Corrected With Uncollectible'!DX105-'Module C Initial'!DX105)</f>
        <v>-83.720000000001164</v>
      </c>
      <c r="AG105" s="31">
        <f ca="1">IFERROR(IF(AND($A105=VLOOKUP($A105&amp;"."&amp;$C105,UncollectibleLookup,2,FALSE),$C105=VLOOKUP($A105&amp;"."&amp;$C105,UncollectibleLookup,4,FALSE)),0,'Corrected With Uncollectible'!DY105-'Module C Initial'!DY105),'Corrected With Uncollectible'!DY105-'Module C Initial'!DY105)</f>
        <v>-36.1299999999992</v>
      </c>
      <c r="AH105" s="31">
        <f ca="1">IFERROR(IF(AND($A105=VLOOKUP($A105&amp;"."&amp;$C105,UncollectibleLookup,2,FALSE),$C105=VLOOKUP($A105&amp;"."&amp;$C105,UncollectibleLookup,4,FALSE)),0,'Corrected With Uncollectible'!DZ105-'Module C Initial'!DZ105),'Corrected With Uncollectible'!DZ105-'Module C Initial'!DZ105)</f>
        <v>-13.470000000000255</v>
      </c>
      <c r="AI105" s="31">
        <f ca="1">IFERROR(IF(AND($A105=VLOOKUP($A105&amp;"."&amp;$C105,UncollectibleLookup,2,FALSE),$C105=VLOOKUP($A105&amp;"."&amp;$C105,UncollectibleLookup,4,FALSE)),0,'Corrected With Uncollectible'!EA105-'Module C Initial'!EA105),'Corrected With Uncollectible'!EA105-'Module C Initial'!EA105)</f>
        <v>-156.22999999999593</v>
      </c>
      <c r="AJ105" s="31">
        <f ca="1">IFERROR(IF(AND($A105=VLOOKUP($A105&amp;"."&amp;$C105,UncollectibleLookup,2,FALSE),$C105=VLOOKUP($A105&amp;"."&amp;$C105,UncollectibleLookup,4,FALSE)),0,'Corrected With Uncollectible'!EB105-'Module C Initial'!EB105),'Corrected With Uncollectible'!EB105-'Module C Initial'!EB105)</f>
        <v>-39.340000000000146</v>
      </c>
      <c r="AK105" s="31">
        <f ca="1">IFERROR(IF(AND($A105=VLOOKUP($A105&amp;"."&amp;$C105,UncollectibleLookup,2,FALSE),$C105=VLOOKUP($A105&amp;"."&amp;$C105,UncollectibleLookup,4,FALSE)),0,'Corrected With Uncollectible'!EC105-'Module C Initial'!EC105),'Corrected With Uncollectible'!EC105-'Module C Initial'!EC105)</f>
        <v>-47.360000000000582</v>
      </c>
      <c r="AL105" s="31">
        <f ca="1">IFERROR(IF(AND($A105=VLOOKUP($A105&amp;"."&amp;$C105,UncollectibleLookup,2,FALSE),$C105=VLOOKUP($A105&amp;"."&amp;$C105,UncollectibleLookup,4,FALSE)),0,'Corrected With Uncollectible'!ED105-'Module C Initial'!ED105),'Corrected With Uncollectible'!ED105-'Module C Initial'!ED105)</f>
        <v>-71.959999999999127</v>
      </c>
      <c r="AM105" s="31">
        <f ca="1">IFERROR(IF(AND($A105=VLOOKUP($A105&amp;"."&amp;$C105,UncollectibleLookup,2,FALSE),$C105=VLOOKUP($A105&amp;"."&amp;$C105,UncollectibleLookup,4,FALSE)),0,'Corrected With Uncollectible'!EE105-'Module C Initial'!EE105),'Corrected With Uncollectible'!EE105-'Module C Initial'!EE105)</f>
        <v>-67.099999999998545</v>
      </c>
      <c r="AN105" s="31">
        <f ca="1">IFERROR(IF(AND($A105=VLOOKUP($A105&amp;"."&amp;$C105,UncollectibleLookup,2,FALSE),$C105=VLOOKUP($A105&amp;"."&amp;$C105,UncollectibleLookup,4,FALSE)),0,'Corrected With Uncollectible'!EF105-'Module C Initial'!EF105),'Corrected With Uncollectible'!EF105-'Module C Initial'!EF105)</f>
        <v>-96.910000000003492</v>
      </c>
      <c r="AO105" s="32">
        <f t="shared" ca="1" si="16"/>
        <v>-321.32000000000653</v>
      </c>
      <c r="AP105" s="32">
        <f t="shared" ca="1" si="16"/>
        <v>-387.21999999999844</v>
      </c>
      <c r="AQ105" s="32">
        <f t="shared" ca="1" si="16"/>
        <v>-191.88000000000784</v>
      </c>
      <c r="AR105" s="32">
        <f t="shared" ca="1" si="16"/>
        <v>-295.29000000000133</v>
      </c>
      <c r="AS105" s="32">
        <f t="shared" ca="1" si="16"/>
        <v>-128.5400000000086</v>
      </c>
      <c r="AT105" s="32">
        <f t="shared" ca="1" si="16"/>
        <v>-48.370000000001824</v>
      </c>
      <c r="AU105" s="32">
        <f t="shared" ca="1" si="21"/>
        <v>-565.80999999995402</v>
      </c>
      <c r="AV105" s="32">
        <f t="shared" ca="1" si="21"/>
        <v>-143.86000000000831</v>
      </c>
      <c r="AW105" s="32">
        <f t="shared" ca="1" si="21"/>
        <v>-174.89999999998736</v>
      </c>
      <c r="AX105" s="32">
        <f t="shared" ca="1" si="21"/>
        <v>-268.3600000000074</v>
      </c>
      <c r="AY105" s="32">
        <f t="shared" ca="1" si="21"/>
        <v>-252.78999999997541</v>
      </c>
      <c r="AZ105" s="32">
        <f t="shared" ca="1" si="21"/>
        <v>-368.76000000000658</v>
      </c>
      <c r="BA105" s="55">
        <f t="shared" ca="1" si="17"/>
        <v>-2.54</v>
      </c>
      <c r="BB105" s="55">
        <f t="shared" ca="1" si="17"/>
        <v>-3.07</v>
      </c>
      <c r="BC105" s="55">
        <f t="shared" ca="1" si="17"/>
        <v>-1.53</v>
      </c>
      <c r="BD105" s="55">
        <f t="shared" ca="1" si="17"/>
        <v>-2.36</v>
      </c>
      <c r="BE105" s="55">
        <f t="shared" ca="1" si="17"/>
        <v>-1.03</v>
      </c>
      <c r="BF105" s="55">
        <f t="shared" ca="1" si="17"/>
        <v>-0.39</v>
      </c>
      <c r="BG105" s="55">
        <f t="shared" ca="1" si="22"/>
        <v>-4.57</v>
      </c>
      <c r="BH105" s="55">
        <f t="shared" ca="1" si="22"/>
        <v>-1.17</v>
      </c>
      <c r="BI105" s="55">
        <f t="shared" ca="1" si="22"/>
        <v>-1.42</v>
      </c>
      <c r="BJ105" s="55">
        <f t="shared" ca="1" si="22"/>
        <v>-2.19</v>
      </c>
      <c r="BK105" s="55">
        <f t="shared" ca="1" si="22"/>
        <v>-2.0699999999999998</v>
      </c>
      <c r="BL105" s="55">
        <f t="shared" ca="1" si="22"/>
        <v>-3.03</v>
      </c>
      <c r="BM105" s="32">
        <f t="shared" ca="1" si="18"/>
        <v>-323.86000000000655</v>
      </c>
      <c r="BN105" s="32">
        <f t="shared" ca="1" si="18"/>
        <v>-390.28999999999843</v>
      </c>
      <c r="BO105" s="32">
        <f t="shared" ca="1" si="18"/>
        <v>-193.41000000000784</v>
      </c>
      <c r="BP105" s="32">
        <f t="shared" ca="1" si="18"/>
        <v>-297.65000000000134</v>
      </c>
      <c r="BQ105" s="32">
        <f t="shared" ca="1" si="18"/>
        <v>-129.5700000000086</v>
      </c>
      <c r="BR105" s="32">
        <f t="shared" ca="1" si="18"/>
        <v>-48.760000000001824</v>
      </c>
      <c r="BS105" s="32">
        <f t="shared" ca="1" si="23"/>
        <v>-570.37999999995407</v>
      </c>
      <c r="BT105" s="32">
        <f t="shared" ca="1" si="23"/>
        <v>-145.0300000000083</v>
      </c>
      <c r="BU105" s="32">
        <f t="shared" ca="1" si="23"/>
        <v>-176.31999999998735</v>
      </c>
      <c r="BV105" s="32">
        <f t="shared" ca="1" si="23"/>
        <v>-270.5500000000074</v>
      </c>
      <c r="BW105" s="32">
        <f t="shared" ca="1" si="23"/>
        <v>-254.8599999999754</v>
      </c>
      <c r="BX105" s="32">
        <f t="shared" ca="1" si="23"/>
        <v>-371.79000000000656</v>
      </c>
    </row>
    <row r="106" spans="1:76">
      <c r="A106" t="s">
        <v>445</v>
      </c>
      <c r="B106" s="1" t="s">
        <v>113</v>
      </c>
      <c r="C106" t="str">
        <f t="shared" ca="1" si="19"/>
        <v>SCR1</v>
      </c>
      <c r="D106" t="str">
        <f t="shared" ca="1" si="20"/>
        <v>Suncor Industrial System</v>
      </c>
      <c r="E106" s="31">
        <f ca="1">IFERROR(IF(AND($A106=VLOOKUP($A106&amp;"."&amp;$C106,UncollectibleLookup,2,FALSE),$C106=VLOOKUP($A106&amp;"."&amp;$C106,UncollectibleLookup,4,FALSE)),0,'Corrected With Uncollectible'!CW106-'Module C Initial'!CW106),'Corrected With Uncollectible'!CW106-'Module C Initial'!CW106)</f>
        <v>1240.6900000000605</v>
      </c>
      <c r="F106" s="31">
        <f ca="1">IFERROR(IF(AND($A106=VLOOKUP($A106&amp;"."&amp;$C106,UncollectibleLookup,2,FALSE),$C106=VLOOKUP($A106&amp;"."&amp;$C106,UncollectibleLookup,4,FALSE)),0,'Corrected With Uncollectible'!CX106-'Module C Initial'!CX106),'Corrected With Uncollectible'!CX106-'Module C Initial'!CX106)</f>
        <v>1581.2800000000279</v>
      </c>
      <c r="G106" s="31">
        <f ca="1">IFERROR(IF(AND($A106=VLOOKUP($A106&amp;"."&amp;$C106,UncollectibleLookup,2,FALSE),$C106=VLOOKUP($A106&amp;"."&amp;$C106,UncollectibleLookup,4,FALSE)),0,'Corrected With Uncollectible'!CY106-'Module C Initial'!CY106),'Corrected With Uncollectible'!CY106-'Module C Initial'!CY106)</f>
        <v>1433.109999999986</v>
      </c>
      <c r="H106" s="31">
        <f ca="1">IFERROR(IF(AND($A106=VLOOKUP($A106&amp;"."&amp;$C106,UncollectibleLookup,2,FALSE),$C106=VLOOKUP($A106&amp;"."&amp;$C106,UncollectibleLookup,4,FALSE)),0,'Corrected With Uncollectible'!CZ106-'Module C Initial'!CZ106),'Corrected With Uncollectible'!CZ106-'Module C Initial'!CZ106)</f>
        <v>894.57999999995809</v>
      </c>
      <c r="I106" s="31">
        <f ca="1">IFERROR(IF(AND($A106=VLOOKUP($A106&amp;"."&amp;$C106,UncollectibleLookup,2,FALSE),$C106=VLOOKUP($A106&amp;"."&amp;$C106,UncollectibleLookup,4,FALSE)),0,'Corrected With Uncollectible'!DA106-'Module C Initial'!DA106),'Corrected With Uncollectible'!DA106-'Module C Initial'!DA106)</f>
        <v>1142.7299999999814</v>
      </c>
      <c r="J106" s="31">
        <f ca="1">IFERROR(IF(AND($A106=VLOOKUP($A106&amp;"."&amp;$C106,UncollectibleLookup,2,FALSE),$C106=VLOOKUP($A106&amp;"."&amp;$C106,UncollectibleLookup,4,FALSE)),0,'Corrected With Uncollectible'!DB106-'Module C Initial'!DB106),'Corrected With Uncollectible'!DB106-'Module C Initial'!DB106)</f>
        <v>1049.6700000000419</v>
      </c>
      <c r="K106" s="31">
        <f ca="1">IFERROR(IF(AND($A106=VLOOKUP($A106&amp;"."&amp;$C106,UncollectibleLookup,2,FALSE),$C106=VLOOKUP($A106&amp;"."&amp;$C106,UncollectibleLookup,4,FALSE)),0,'Corrected With Uncollectible'!DC106-'Module C Initial'!DC106),'Corrected With Uncollectible'!DC106-'Module C Initial'!DC106)</f>
        <v>3700.5</v>
      </c>
      <c r="L106" s="31">
        <f ca="1">IFERROR(IF(AND($A106=VLOOKUP($A106&amp;"."&amp;$C106,UncollectibleLookup,2,FALSE),$C106=VLOOKUP($A106&amp;"."&amp;$C106,UncollectibleLookup,4,FALSE)),0,'Corrected With Uncollectible'!DD106-'Module C Initial'!DD106),'Corrected With Uncollectible'!DD106-'Module C Initial'!DD106)</f>
        <v>1439.5899999999674</v>
      </c>
      <c r="M106" s="31">
        <f ca="1">IFERROR(IF(AND($A106=VLOOKUP($A106&amp;"."&amp;$C106,UncollectibleLookup,2,FALSE),$C106=VLOOKUP($A106&amp;"."&amp;$C106,UncollectibleLookup,4,FALSE)),0,'Corrected With Uncollectible'!DE106-'Module C Initial'!DE106),'Corrected With Uncollectible'!DE106-'Module C Initial'!DE106)</f>
        <v>1086.890000000014</v>
      </c>
      <c r="N106" s="31">
        <f ca="1">IFERROR(IF(AND($A106=VLOOKUP($A106&amp;"."&amp;$C106,UncollectibleLookup,2,FALSE),$C106=VLOOKUP($A106&amp;"."&amp;$C106,UncollectibleLookup,4,FALSE)),0,'Corrected With Uncollectible'!DF106-'Module C Initial'!DF106),'Corrected With Uncollectible'!DF106-'Module C Initial'!DF106)</f>
        <v>1474.1600000000326</v>
      </c>
      <c r="O106" s="31">
        <f ca="1">IFERROR(IF(AND($A106=VLOOKUP($A106&amp;"."&amp;$C106,UncollectibleLookup,2,FALSE),$C106=VLOOKUP($A106&amp;"."&amp;$C106,UncollectibleLookup,4,FALSE)),0,'Corrected With Uncollectible'!DG106-'Module C Initial'!DG106),'Corrected With Uncollectible'!DG106-'Module C Initial'!DG106)</f>
        <v>1432.320000000007</v>
      </c>
      <c r="P106" s="31">
        <f ca="1">IFERROR(IF(AND($A106=VLOOKUP($A106&amp;"."&amp;$C106,UncollectibleLookup,2,FALSE),$C106=VLOOKUP($A106&amp;"."&amp;$C106,UncollectibleLookup,4,FALSE)),0,'Corrected With Uncollectible'!DH106-'Module C Initial'!DH106),'Corrected With Uncollectible'!DH106-'Module C Initial'!DH106)</f>
        <v>2118.890000000014</v>
      </c>
      <c r="Q106" s="32">
        <f ca="1">IFERROR(IF(AND($A106=VLOOKUP($A106&amp;"."&amp;$C106,UncollectibleLookup,2,FALSE),$C106=VLOOKUP($A106&amp;"."&amp;$C106,UncollectibleLookup,4,FALSE)),0,'Corrected With Uncollectible'!DI106-'Module C Initial'!DI106),'Corrected With Uncollectible'!DI106-'Module C Initial'!DI106)</f>
        <v>62.030000000000655</v>
      </c>
      <c r="R106" s="32">
        <f ca="1">IFERROR(IF(AND($A106=VLOOKUP($A106&amp;"."&amp;$C106,UncollectibleLookup,2,FALSE),$C106=VLOOKUP($A106&amp;"."&amp;$C106,UncollectibleLookup,4,FALSE)),0,'Corrected With Uncollectible'!DJ106-'Module C Initial'!DJ106),'Corrected With Uncollectible'!DJ106-'Module C Initial'!DJ106)</f>
        <v>79.070000000001528</v>
      </c>
      <c r="S106" s="32">
        <f ca="1">IFERROR(IF(AND($A106=VLOOKUP($A106&amp;"."&amp;$C106,UncollectibleLookup,2,FALSE),$C106=VLOOKUP($A106&amp;"."&amp;$C106,UncollectibleLookup,4,FALSE)),0,'Corrected With Uncollectible'!DK106-'Module C Initial'!DK106),'Corrected With Uncollectible'!DK106-'Module C Initial'!DK106)</f>
        <v>71.659999999999854</v>
      </c>
      <c r="T106" s="32">
        <f ca="1">IFERROR(IF(AND($A106=VLOOKUP($A106&amp;"."&amp;$C106,UncollectibleLookup,2,FALSE),$C106=VLOOKUP($A106&amp;"."&amp;$C106,UncollectibleLookup,4,FALSE)),0,'Corrected With Uncollectible'!DL106-'Module C Initial'!DL106),'Corrected With Uncollectible'!DL106-'Module C Initial'!DL106)</f>
        <v>44.729999999999563</v>
      </c>
      <c r="U106" s="32">
        <f ca="1">IFERROR(IF(AND($A106=VLOOKUP($A106&amp;"."&amp;$C106,UncollectibleLookup,2,FALSE),$C106=VLOOKUP($A106&amp;"."&amp;$C106,UncollectibleLookup,4,FALSE)),0,'Corrected With Uncollectible'!DM106-'Module C Initial'!DM106),'Corrected With Uncollectible'!DM106-'Module C Initial'!DM106)</f>
        <v>57.140000000000327</v>
      </c>
      <c r="V106" s="32">
        <f ca="1">IFERROR(IF(AND($A106=VLOOKUP($A106&amp;"."&amp;$C106,UncollectibleLookup,2,FALSE),$C106=VLOOKUP($A106&amp;"."&amp;$C106,UncollectibleLookup,4,FALSE)),0,'Corrected With Uncollectible'!DN106-'Module C Initial'!DN106),'Corrected With Uncollectible'!DN106-'Module C Initial'!DN106)</f>
        <v>52.479999999999563</v>
      </c>
      <c r="W106" s="32">
        <f ca="1">IFERROR(IF(AND($A106=VLOOKUP($A106&amp;"."&amp;$C106,UncollectibleLookup,2,FALSE),$C106=VLOOKUP($A106&amp;"."&amp;$C106,UncollectibleLookup,4,FALSE)),0,'Corrected With Uncollectible'!DO106-'Module C Initial'!DO106),'Corrected With Uncollectible'!DO106-'Module C Initial'!DO106)</f>
        <v>185.02999999999884</v>
      </c>
      <c r="X106" s="32">
        <f ca="1">IFERROR(IF(AND($A106=VLOOKUP($A106&amp;"."&amp;$C106,UncollectibleLookup,2,FALSE),$C106=VLOOKUP($A106&amp;"."&amp;$C106,UncollectibleLookup,4,FALSE)),0,'Corrected With Uncollectible'!DP106-'Module C Initial'!DP106),'Corrected With Uncollectible'!DP106-'Module C Initial'!DP106)</f>
        <v>71.979999999999563</v>
      </c>
      <c r="Y106" s="32">
        <f ca="1">IFERROR(IF(AND($A106=VLOOKUP($A106&amp;"."&amp;$C106,UncollectibleLookup,2,FALSE),$C106=VLOOKUP($A106&amp;"."&amp;$C106,UncollectibleLookup,4,FALSE)),0,'Corrected With Uncollectible'!DQ106-'Module C Initial'!DQ106),'Corrected With Uncollectible'!DQ106-'Module C Initial'!DQ106)</f>
        <v>54.349999999998545</v>
      </c>
      <c r="Z106" s="32">
        <f ca="1">IFERROR(IF(AND($A106=VLOOKUP($A106&amp;"."&amp;$C106,UncollectibleLookup,2,FALSE),$C106=VLOOKUP($A106&amp;"."&amp;$C106,UncollectibleLookup,4,FALSE)),0,'Corrected With Uncollectible'!DR106-'Module C Initial'!DR106),'Corrected With Uncollectible'!DR106-'Module C Initial'!DR106)</f>
        <v>73.710000000000946</v>
      </c>
      <c r="AA106" s="32">
        <f ca="1">IFERROR(IF(AND($A106=VLOOKUP($A106&amp;"."&amp;$C106,UncollectibleLookup,2,FALSE),$C106=VLOOKUP($A106&amp;"."&amp;$C106,UncollectibleLookup,4,FALSE)),0,'Corrected With Uncollectible'!DS106-'Module C Initial'!DS106),'Corrected With Uncollectible'!DS106-'Module C Initial'!DS106)</f>
        <v>71.6200000000008</v>
      </c>
      <c r="AB106" s="32">
        <f ca="1">IFERROR(IF(AND($A106=VLOOKUP($A106&amp;"."&amp;$C106,UncollectibleLookup,2,FALSE),$C106=VLOOKUP($A106&amp;"."&amp;$C106,UncollectibleLookup,4,FALSE)),0,'Corrected With Uncollectible'!DT106-'Module C Initial'!DT106),'Corrected With Uncollectible'!DT106-'Module C Initial'!DT106)</f>
        <v>105.94000000000051</v>
      </c>
      <c r="AC106" s="31">
        <f ca="1">IFERROR(IF(AND($A106=VLOOKUP($A106&amp;"."&amp;$C106,UncollectibleLookup,2,FALSE),$C106=VLOOKUP($A106&amp;"."&amp;$C106,UncollectibleLookup,4,FALSE)),0,'Corrected With Uncollectible'!DU106-'Module C Initial'!DU106),'Corrected With Uncollectible'!DU106-'Module C Initial'!DU106)</f>
        <v>533.81999999999243</v>
      </c>
      <c r="AD106" s="31">
        <f ca="1">IFERROR(IF(AND($A106=VLOOKUP($A106&amp;"."&amp;$C106,UncollectibleLookup,2,FALSE),$C106=VLOOKUP($A106&amp;"."&amp;$C106,UncollectibleLookup,4,FALSE)),0,'Corrected With Uncollectible'!DV106-'Module C Initial'!DV106),'Corrected With Uncollectible'!DV106-'Module C Initial'!DV106)</f>
        <v>672.30999999999767</v>
      </c>
      <c r="AE106" s="31">
        <f ca="1">IFERROR(IF(AND($A106=VLOOKUP($A106&amp;"."&amp;$C106,UncollectibleLookup,2,FALSE),$C106=VLOOKUP($A106&amp;"."&amp;$C106,UncollectibleLookup,4,FALSE)),0,'Corrected With Uncollectible'!DW106-'Module C Initial'!DW106),'Corrected With Uncollectible'!DW106-'Module C Initial'!DW106)</f>
        <v>602.70999999999185</v>
      </c>
      <c r="AF106" s="31">
        <f ca="1">IFERROR(IF(AND($A106=VLOOKUP($A106&amp;"."&amp;$C106,UncollectibleLookup,2,FALSE),$C106=VLOOKUP($A106&amp;"."&amp;$C106,UncollectibleLookup,4,FALSE)),0,'Corrected With Uncollectible'!DX106-'Module C Initial'!DX106),'Corrected With Uncollectible'!DX106-'Module C Initial'!DX106)</f>
        <v>371.66999999999825</v>
      </c>
      <c r="AG106" s="31">
        <f ca="1">IFERROR(IF(AND($A106=VLOOKUP($A106&amp;"."&amp;$C106,UncollectibleLookup,2,FALSE),$C106=VLOOKUP($A106&amp;"."&amp;$C106,UncollectibleLookup,4,FALSE)),0,'Corrected With Uncollectible'!DY106-'Module C Initial'!DY106),'Corrected With Uncollectible'!DY106-'Module C Initial'!DY106)</f>
        <v>469.1299999999901</v>
      </c>
      <c r="AH106" s="31">
        <f ca="1">IFERROR(IF(AND($A106=VLOOKUP($A106&amp;"."&amp;$C106,UncollectibleLookup,2,FALSE),$C106=VLOOKUP($A106&amp;"."&amp;$C106,UncollectibleLookup,4,FALSE)),0,'Corrected With Uncollectible'!DZ106-'Module C Initial'!DZ106),'Corrected With Uncollectible'!DZ106-'Module C Initial'!DZ106)</f>
        <v>425.58000000000175</v>
      </c>
      <c r="AI106" s="31">
        <f ca="1">IFERROR(IF(AND($A106=VLOOKUP($A106&amp;"."&amp;$C106,UncollectibleLookup,2,FALSE),$C106=VLOOKUP($A106&amp;"."&amp;$C106,UncollectibleLookup,4,FALSE)),0,'Corrected With Uncollectible'!EA106-'Module C Initial'!EA106),'Corrected With Uncollectible'!EA106-'Module C Initial'!EA106)</f>
        <v>1482.0799999999872</v>
      </c>
      <c r="AJ106" s="31">
        <f ca="1">IFERROR(IF(AND($A106=VLOOKUP($A106&amp;"."&amp;$C106,UncollectibleLookup,2,FALSE),$C106=VLOOKUP($A106&amp;"."&amp;$C106,UncollectibleLookup,4,FALSE)),0,'Corrected With Uncollectible'!EB106-'Module C Initial'!EB106),'Corrected With Uncollectible'!EB106-'Module C Initial'!EB106)</f>
        <v>568.93000000000757</v>
      </c>
      <c r="AK106" s="31">
        <f ca="1">IFERROR(IF(AND($A106=VLOOKUP($A106&amp;"."&amp;$C106,UncollectibleLookup,2,FALSE),$C106=VLOOKUP($A106&amp;"."&amp;$C106,UncollectibleLookup,4,FALSE)),0,'Corrected With Uncollectible'!EC106-'Module C Initial'!EC106),'Corrected With Uncollectible'!EC106-'Module C Initial'!EC106)</f>
        <v>423.7699999999968</v>
      </c>
      <c r="AL106" s="31">
        <f ca="1">IFERROR(IF(AND($A106=VLOOKUP($A106&amp;"."&amp;$C106,UncollectibleLookup,2,FALSE),$C106=VLOOKUP($A106&amp;"."&amp;$C106,UncollectibleLookup,4,FALSE)),0,'Corrected With Uncollectible'!ED106-'Module C Initial'!ED106),'Corrected With Uncollectible'!ED106-'Module C Initial'!ED106)</f>
        <v>567.19000000000233</v>
      </c>
      <c r="AM106" s="31">
        <f ca="1">IFERROR(IF(AND($A106=VLOOKUP($A106&amp;"."&amp;$C106,UncollectibleLookup,2,FALSE),$C106=VLOOKUP($A106&amp;"."&amp;$C106,UncollectibleLookup,4,FALSE)),0,'Corrected With Uncollectible'!EE106-'Module C Initial'!EE106),'Corrected With Uncollectible'!EE106-'Module C Initial'!EE106)</f>
        <v>543.47999999999593</v>
      </c>
      <c r="AN106" s="31">
        <f ca="1">IFERROR(IF(AND($A106=VLOOKUP($A106&amp;"."&amp;$C106,UncollectibleLookup,2,FALSE),$C106=VLOOKUP($A106&amp;"."&amp;$C106,UncollectibleLookup,4,FALSE)),0,'Corrected With Uncollectible'!EF106-'Module C Initial'!EF106),'Corrected With Uncollectible'!EF106-'Module C Initial'!EF106)</f>
        <v>793.11999999999534</v>
      </c>
      <c r="AO106" s="32">
        <f t="shared" ca="1" si="16"/>
        <v>1836.5400000000536</v>
      </c>
      <c r="AP106" s="32">
        <f t="shared" ca="1" si="16"/>
        <v>2332.6600000000271</v>
      </c>
      <c r="AQ106" s="32">
        <f t="shared" ca="1" si="16"/>
        <v>2107.4799999999777</v>
      </c>
      <c r="AR106" s="32">
        <f t="shared" ca="1" si="16"/>
        <v>1310.9799999999559</v>
      </c>
      <c r="AS106" s="32">
        <f t="shared" ca="1" si="16"/>
        <v>1668.9999999999718</v>
      </c>
      <c r="AT106" s="32">
        <f t="shared" ca="1" si="16"/>
        <v>1527.7300000000432</v>
      </c>
      <c r="AU106" s="32">
        <f t="shared" ca="1" si="21"/>
        <v>5367.609999999986</v>
      </c>
      <c r="AV106" s="32">
        <f t="shared" ca="1" si="21"/>
        <v>2080.4999999999745</v>
      </c>
      <c r="AW106" s="32">
        <f t="shared" ca="1" si="21"/>
        <v>1565.0100000000093</v>
      </c>
      <c r="AX106" s="32">
        <f t="shared" ca="1" si="21"/>
        <v>2115.0600000000359</v>
      </c>
      <c r="AY106" s="32">
        <f t="shared" ca="1" si="21"/>
        <v>2047.4200000000037</v>
      </c>
      <c r="AZ106" s="32">
        <f t="shared" ca="1" si="21"/>
        <v>3017.9500000000098</v>
      </c>
      <c r="BA106" s="55">
        <f t="shared" ca="1" si="17"/>
        <v>14.53</v>
      </c>
      <c r="BB106" s="55">
        <f t="shared" ca="1" si="17"/>
        <v>18.52</v>
      </c>
      <c r="BC106" s="55">
        <f t="shared" ca="1" si="17"/>
        <v>16.78</v>
      </c>
      <c r="BD106" s="55">
        <f t="shared" ca="1" si="17"/>
        <v>10.48</v>
      </c>
      <c r="BE106" s="55">
        <f t="shared" ca="1" si="17"/>
        <v>13.38</v>
      </c>
      <c r="BF106" s="55">
        <f t="shared" ca="1" si="17"/>
        <v>12.29</v>
      </c>
      <c r="BG106" s="55">
        <f t="shared" ca="1" si="22"/>
        <v>43.34</v>
      </c>
      <c r="BH106" s="55">
        <f t="shared" ca="1" si="22"/>
        <v>16.86</v>
      </c>
      <c r="BI106" s="55">
        <f t="shared" ca="1" si="22"/>
        <v>12.73</v>
      </c>
      <c r="BJ106" s="55">
        <f t="shared" ca="1" si="22"/>
        <v>17.27</v>
      </c>
      <c r="BK106" s="55">
        <f t="shared" ca="1" si="22"/>
        <v>16.78</v>
      </c>
      <c r="BL106" s="55">
        <f t="shared" ca="1" si="22"/>
        <v>24.82</v>
      </c>
      <c r="BM106" s="32">
        <f t="shared" ca="1" si="18"/>
        <v>1851.0700000000536</v>
      </c>
      <c r="BN106" s="32">
        <f t="shared" ca="1" si="18"/>
        <v>2351.1800000000271</v>
      </c>
      <c r="BO106" s="32">
        <f t="shared" ca="1" si="18"/>
        <v>2124.2599999999779</v>
      </c>
      <c r="BP106" s="32">
        <f t="shared" ca="1" si="18"/>
        <v>1321.4599999999559</v>
      </c>
      <c r="BQ106" s="32">
        <f t="shared" ca="1" si="18"/>
        <v>1682.3799999999719</v>
      </c>
      <c r="BR106" s="32">
        <f t="shared" ca="1" si="18"/>
        <v>1540.0200000000432</v>
      </c>
      <c r="BS106" s="32">
        <f t="shared" ca="1" si="23"/>
        <v>5410.9499999999862</v>
      </c>
      <c r="BT106" s="32">
        <f t="shared" ca="1" si="23"/>
        <v>2097.3599999999747</v>
      </c>
      <c r="BU106" s="32">
        <f t="shared" ca="1" si="23"/>
        <v>1577.7400000000093</v>
      </c>
      <c r="BV106" s="32">
        <f t="shared" ca="1" si="23"/>
        <v>2132.3300000000359</v>
      </c>
      <c r="BW106" s="32">
        <f t="shared" ca="1" si="23"/>
        <v>2064.2000000000039</v>
      </c>
      <c r="BX106" s="32">
        <f t="shared" ca="1" si="23"/>
        <v>3042.77000000001</v>
      </c>
    </row>
    <row r="107" spans="1:76">
      <c r="A107" t="s">
        <v>446</v>
      </c>
      <c r="B107" s="1" t="s">
        <v>114</v>
      </c>
      <c r="C107" t="str">
        <f t="shared" ca="1" si="19"/>
        <v>SCR2</v>
      </c>
      <c r="D107" t="str">
        <f t="shared" ca="1" si="20"/>
        <v>Magrath Wind Facility</v>
      </c>
      <c r="E107" s="31">
        <f ca="1">IFERROR(IF(AND($A107=VLOOKUP($A107&amp;"."&amp;$C107,UncollectibleLookup,2,FALSE),$C107=VLOOKUP($A107&amp;"."&amp;$C107,UncollectibleLookup,4,FALSE)),0,'Corrected With Uncollectible'!CW107-'Module C Initial'!CW107),'Corrected With Uncollectible'!CW107-'Module C Initial'!CW107)</f>
        <v>805.55000000000291</v>
      </c>
      <c r="F107" s="31">
        <f ca="1">IFERROR(IF(AND($A107=VLOOKUP($A107&amp;"."&amp;$C107,UncollectibleLookup,2,FALSE),$C107=VLOOKUP($A107&amp;"."&amp;$C107,UncollectibleLookup,4,FALSE)),0,'Corrected With Uncollectible'!CX107-'Module C Initial'!CX107),'Corrected With Uncollectible'!CX107-'Module C Initial'!CX107)</f>
        <v>473.18999999999869</v>
      </c>
      <c r="G107" s="31">
        <f ca="1">IFERROR(IF(AND($A107=VLOOKUP($A107&amp;"."&amp;$C107,UncollectibleLookup,2,FALSE),$C107=VLOOKUP($A107&amp;"."&amp;$C107,UncollectibleLookup,4,FALSE)),0,'Corrected With Uncollectible'!CY107-'Module C Initial'!CY107),'Corrected With Uncollectible'!CY107-'Module C Initial'!CY107)</f>
        <v>785.04999999999563</v>
      </c>
      <c r="H107" s="31">
        <f ca="1">IFERROR(IF(AND($A107=VLOOKUP($A107&amp;"."&amp;$C107,UncollectibleLookup,2,FALSE),$C107=VLOOKUP($A107&amp;"."&amp;$C107,UncollectibleLookup,4,FALSE)),0,'Corrected With Uncollectible'!CZ107-'Module C Initial'!CZ107),'Corrected With Uncollectible'!CZ107-'Module C Initial'!CZ107)</f>
        <v>404.27999999999884</v>
      </c>
      <c r="I107" s="31">
        <f ca="1">IFERROR(IF(AND($A107=VLOOKUP($A107&amp;"."&amp;$C107,UncollectibleLookup,2,FALSE),$C107=VLOOKUP($A107&amp;"."&amp;$C107,UncollectibleLookup,4,FALSE)),0,'Corrected With Uncollectible'!DA107-'Module C Initial'!DA107),'Corrected With Uncollectible'!DA107-'Module C Initial'!DA107)</f>
        <v>301.89000000000306</v>
      </c>
      <c r="J107" s="31">
        <f ca="1">IFERROR(IF(AND($A107=VLOOKUP($A107&amp;"."&amp;$C107,UncollectibleLookup,2,FALSE),$C107=VLOOKUP($A107&amp;"."&amp;$C107,UncollectibleLookup,4,FALSE)),0,'Corrected With Uncollectible'!DB107-'Module C Initial'!DB107),'Corrected With Uncollectible'!DB107-'Module C Initial'!DB107)</f>
        <v>331.44000000000233</v>
      </c>
      <c r="K107" s="31">
        <f ca="1">IFERROR(IF(AND($A107=VLOOKUP($A107&amp;"."&amp;$C107,UncollectibleLookup,2,FALSE),$C107=VLOOKUP($A107&amp;"."&amp;$C107,UncollectibleLookup,4,FALSE)),0,'Corrected With Uncollectible'!DC107-'Module C Initial'!DC107),'Corrected With Uncollectible'!DC107-'Module C Initial'!DC107)</f>
        <v>521.79000000000087</v>
      </c>
      <c r="L107" s="31">
        <f ca="1">IFERROR(IF(AND($A107=VLOOKUP($A107&amp;"."&amp;$C107,UncollectibleLookup,2,FALSE),$C107=VLOOKUP($A107&amp;"."&amp;$C107,UncollectibleLookup,4,FALSE)),0,'Corrected With Uncollectible'!DD107-'Module C Initial'!DD107),'Corrected With Uncollectible'!DD107-'Module C Initial'!DD107)</f>
        <v>254.31000000000131</v>
      </c>
      <c r="M107" s="31">
        <f ca="1">IFERROR(IF(AND($A107=VLOOKUP($A107&amp;"."&amp;$C107,UncollectibleLookup,2,FALSE),$C107=VLOOKUP($A107&amp;"."&amp;$C107,UncollectibleLookup,4,FALSE)),0,'Corrected With Uncollectible'!DE107-'Module C Initial'!DE107),'Corrected With Uncollectible'!DE107-'Module C Initial'!DE107)</f>
        <v>329.79000000000269</v>
      </c>
      <c r="N107" s="31">
        <f ca="1">IFERROR(IF(AND($A107=VLOOKUP($A107&amp;"."&amp;$C107,UncollectibleLookup,2,FALSE),$C107=VLOOKUP($A107&amp;"."&amp;$C107,UncollectibleLookup,4,FALSE)),0,'Corrected With Uncollectible'!DF107-'Module C Initial'!DF107),'Corrected With Uncollectible'!DF107-'Module C Initial'!DF107)</f>
        <v>733.95999999999913</v>
      </c>
      <c r="O107" s="31">
        <f ca="1">IFERROR(IF(AND($A107=VLOOKUP($A107&amp;"."&amp;$C107,UncollectibleLookup,2,FALSE),$C107=VLOOKUP($A107&amp;"."&amp;$C107,UncollectibleLookup,4,FALSE)),0,'Corrected With Uncollectible'!DG107-'Module C Initial'!DG107),'Corrected With Uncollectible'!DG107-'Module C Initial'!DG107)</f>
        <v>557.86000000000058</v>
      </c>
      <c r="P107" s="31">
        <f ca="1">IFERROR(IF(AND($A107=VLOOKUP($A107&amp;"."&amp;$C107,UncollectibleLookup,2,FALSE),$C107=VLOOKUP($A107&amp;"."&amp;$C107,UncollectibleLookup,4,FALSE)),0,'Corrected With Uncollectible'!DH107-'Module C Initial'!DH107),'Corrected With Uncollectible'!DH107-'Module C Initial'!DH107)</f>
        <v>739.94999999999709</v>
      </c>
      <c r="Q107" s="32">
        <f ca="1">IFERROR(IF(AND($A107=VLOOKUP($A107&amp;"."&amp;$C107,UncollectibleLookup,2,FALSE),$C107=VLOOKUP($A107&amp;"."&amp;$C107,UncollectibleLookup,4,FALSE)),0,'Corrected With Uncollectible'!DI107-'Module C Initial'!DI107),'Corrected With Uncollectible'!DI107-'Module C Initial'!DI107)</f>
        <v>40.279999999999973</v>
      </c>
      <c r="R107" s="32">
        <f ca="1">IFERROR(IF(AND($A107=VLOOKUP($A107&amp;"."&amp;$C107,UncollectibleLookup,2,FALSE),$C107=VLOOKUP($A107&amp;"."&amp;$C107,UncollectibleLookup,4,FALSE)),0,'Corrected With Uncollectible'!DJ107-'Module C Initial'!DJ107),'Corrected With Uncollectible'!DJ107-'Module C Initial'!DJ107)</f>
        <v>23.660000000000082</v>
      </c>
      <c r="S107" s="32">
        <f ca="1">IFERROR(IF(AND($A107=VLOOKUP($A107&amp;"."&amp;$C107,UncollectibleLookup,2,FALSE),$C107=VLOOKUP($A107&amp;"."&amp;$C107,UncollectibleLookup,4,FALSE)),0,'Corrected With Uncollectible'!DK107-'Module C Initial'!DK107),'Corrected With Uncollectible'!DK107-'Module C Initial'!DK107)</f>
        <v>39.25</v>
      </c>
      <c r="T107" s="32">
        <f ca="1">IFERROR(IF(AND($A107=VLOOKUP($A107&amp;"."&amp;$C107,UncollectibleLookup,2,FALSE),$C107=VLOOKUP($A107&amp;"."&amp;$C107,UncollectibleLookup,4,FALSE)),0,'Corrected With Uncollectible'!DL107-'Module C Initial'!DL107),'Corrected With Uncollectible'!DL107-'Module C Initial'!DL107)</f>
        <v>20.220000000000027</v>
      </c>
      <c r="U107" s="32">
        <f ca="1">IFERROR(IF(AND($A107=VLOOKUP($A107&amp;"."&amp;$C107,UncollectibleLookup,2,FALSE),$C107=VLOOKUP($A107&amp;"."&amp;$C107,UncollectibleLookup,4,FALSE)),0,'Corrected With Uncollectible'!DM107-'Module C Initial'!DM107),'Corrected With Uncollectible'!DM107-'Module C Initial'!DM107)</f>
        <v>15.100000000000023</v>
      </c>
      <c r="V107" s="32">
        <f ca="1">IFERROR(IF(AND($A107=VLOOKUP($A107&amp;"."&amp;$C107,UncollectibleLookup,2,FALSE),$C107=VLOOKUP($A107&amp;"."&amp;$C107,UncollectibleLookup,4,FALSE)),0,'Corrected With Uncollectible'!DN107-'Module C Initial'!DN107),'Corrected With Uncollectible'!DN107-'Module C Initial'!DN107)</f>
        <v>16.57000000000005</v>
      </c>
      <c r="W107" s="32">
        <f ca="1">IFERROR(IF(AND($A107=VLOOKUP($A107&amp;"."&amp;$C107,UncollectibleLookup,2,FALSE),$C107=VLOOKUP($A107&amp;"."&amp;$C107,UncollectibleLookup,4,FALSE)),0,'Corrected With Uncollectible'!DO107-'Module C Initial'!DO107),'Corrected With Uncollectible'!DO107-'Module C Initial'!DO107)</f>
        <v>26.089999999999918</v>
      </c>
      <c r="X107" s="32">
        <f ca="1">IFERROR(IF(AND($A107=VLOOKUP($A107&amp;"."&amp;$C107,UncollectibleLookup,2,FALSE),$C107=VLOOKUP($A107&amp;"."&amp;$C107,UncollectibleLookup,4,FALSE)),0,'Corrected With Uncollectible'!DP107-'Module C Initial'!DP107),'Corrected With Uncollectible'!DP107-'Module C Initial'!DP107)</f>
        <v>12.710000000000036</v>
      </c>
      <c r="Y107" s="32">
        <f ca="1">IFERROR(IF(AND($A107=VLOOKUP($A107&amp;"."&amp;$C107,UncollectibleLookup,2,FALSE),$C107=VLOOKUP($A107&amp;"."&amp;$C107,UncollectibleLookup,4,FALSE)),0,'Corrected With Uncollectible'!DQ107-'Module C Initial'!DQ107),'Corrected With Uncollectible'!DQ107-'Module C Initial'!DQ107)</f>
        <v>16.490000000000009</v>
      </c>
      <c r="Z107" s="32">
        <f ca="1">IFERROR(IF(AND($A107=VLOOKUP($A107&amp;"."&amp;$C107,UncollectibleLookup,2,FALSE),$C107=VLOOKUP($A107&amp;"."&amp;$C107,UncollectibleLookup,4,FALSE)),0,'Corrected With Uncollectible'!DR107-'Module C Initial'!DR107),'Corrected With Uncollectible'!DR107-'Module C Initial'!DR107)</f>
        <v>36.700000000000045</v>
      </c>
      <c r="AA107" s="32">
        <f ca="1">IFERROR(IF(AND($A107=VLOOKUP($A107&amp;"."&amp;$C107,UncollectibleLookup,2,FALSE),$C107=VLOOKUP($A107&amp;"."&amp;$C107,UncollectibleLookup,4,FALSE)),0,'Corrected With Uncollectible'!DS107-'Module C Initial'!DS107),'Corrected With Uncollectible'!DS107-'Module C Initial'!DS107)</f>
        <v>27.8900000000001</v>
      </c>
      <c r="AB107" s="32">
        <f ca="1">IFERROR(IF(AND($A107=VLOOKUP($A107&amp;"."&amp;$C107,UncollectibleLookup,2,FALSE),$C107=VLOOKUP($A107&amp;"."&amp;$C107,UncollectibleLookup,4,FALSE)),0,'Corrected With Uncollectible'!DT107-'Module C Initial'!DT107),'Corrected With Uncollectible'!DT107-'Module C Initial'!DT107)</f>
        <v>37</v>
      </c>
      <c r="AC107" s="31">
        <f ca="1">IFERROR(IF(AND($A107=VLOOKUP($A107&amp;"."&amp;$C107,UncollectibleLookup,2,FALSE),$C107=VLOOKUP($A107&amp;"."&amp;$C107,UncollectibleLookup,4,FALSE)),0,'Corrected With Uncollectible'!DU107-'Module C Initial'!DU107),'Corrected With Uncollectible'!DU107-'Module C Initial'!DU107)</f>
        <v>346.59999999999854</v>
      </c>
      <c r="AD107" s="31">
        <f ca="1">IFERROR(IF(AND($A107=VLOOKUP($A107&amp;"."&amp;$C107,UncollectibleLookup,2,FALSE),$C107=VLOOKUP($A107&amp;"."&amp;$C107,UncollectibleLookup,4,FALSE)),0,'Corrected With Uncollectible'!DV107-'Module C Initial'!DV107),'Corrected With Uncollectible'!DV107-'Module C Initial'!DV107)</f>
        <v>201.17999999999847</v>
      </c>
      <c r="AE107" s="31">
        <f ca="1">IFERROR(IF(AND($A107=VLOOKUP($A107&amp;"."&amp;$C107,UncollectibleLookup,2,FALSE),$C107=VLOOKUP($A107&amp;"."&amp;$C107,UncollectibleLookup,4,FALSE)),0,'Corrected With Uncollectible'!DW107-'Module C Initial'!DW107),'Corrected With Uncollectible'!DW107-'Module C Initial'!DW107)</f>
        <v>330.16999999999825</v>
      </c>
      <c r="AF107" s="31">
        <f ca="1">IFERROR(IF(AND($A107=VLOOKUP($A107&amp;"."&amp;$C107,UncollectibleLookup,2,FALSE),$C107=VLOOKUP($A107&amp;"."&amp;$C107,UncollectibleLookup,4,FALSE)),0,'Corrected With Uncollectible'!DX107-'Module C Initial'!DX107),'Corrected With Uncollectible'!DX107-'Module C Initial'!DX107)</f>
        <v>167.96000000000004</v>
      </c>
      <c r="AG107" s="31">
        <f ca="1">IFERROR(IF(AND($A107=VLOOKUP($A107&amp;"."&amp;$C107,UncollectibleLookup,2,FALSE),$C107=VLOOKUP($A107&amp;"."&amp;$C107,UncollectibleLookup,4,FALSE)),0,'Corrected With Uncollectible'!DY107-'Module C Initial'!DY107),'Corrected With Uncollectible'!DY107-'Module C Initial'!DY107)</f>
        <v>123.9399999999996</v>
      </c>
      <c r="AH107" s="31">
        <f ca="1">IFERROR(IF(AND($A107=VLOOKUP($A107&amp;"."&amp;$C107,UncollectibleLookup,2,FALSE),$C107=VLOOKUP($A107&amp;"."&amp;$C107,UncollectibleLookup,4,FALSE)),0,'Corrected With Uncollectible'!DZ107-'Module C Initial'!DZ107),'Corrected With Uncollectible'!DZ107-'Module C Initial'!DZ107)</f>
        <v>134.38000000000011</v>
      </c>
      <c r="AI107" s="31">
        <f ca="1">IFERROR(IF(AND($A107=VLOOKUP($A107&amp;"."&amp;$C107,UncollectibleLookup,2,FALSE),$C107=VLOOKUP($A107&amp;"."&amp;$C107,UncollectibleLookup,4,FALSE)),0,'Corrected With Uncollectible'!EA107-'Module C Initial'!EA107),'Corrected With Uncollectible'!EA107-'Module C Initial'!EA107)</f>
        <v>208.97999999999956</v>
      </c>
      <c r="AJ107" s="31">
        <f ca="1">IFERROR(IF(AND($A107=VLOOKUP($A107&amp;"."&amp;$C107,UncollectibleLookup,2,FALSE),$C107=VLOOKUP($A107&amp;"."&amp;$C107,UncollectibleLookup,4,FALSE)),0,'Corrected With Uncollectible'!EB107-'Module C Initial'!EB107),'Corrected With Uncollectible'!EB107-'Module C Initial'!EB107)</f>
        <v>100.5</v>
      </c>
      <c r="AK107" s="31">
        <f ca="1">IFERROR(IF(AND($A107=VLOOKUP($A107&amp;"."&amp;$C107,UncollectibleLookup,2,FALSE),$C107=VLOOKUP($A107&amp;"."&amp;$C107,UncollectibleLookup,4,FALSE)),0,'Corrected With Uncollectible'!EC107-'Module C Initial'!EC107),'Corrected With Uncollectible'!EC107-'Module C Initial'!EC107)</f>
        <v>128.57999999999993</v>
      </c>
      <c r="AL107" s="31">
        <f ca="1">IFERROR(IF(AND($A107=VLOOKUP($A107&amp;"."&amp;$C107,UncollectibleLookup,2,FALSE),$C107=VLOOKUP($A107&amp;"."&amp;$C107,UncollectibleLookup,4,FALSE)),0,'Corrected With Uncollectible'!ED107-'Module C Initial'!ED107),'Corrected With Uncollectible'!ED107-'Module C Initial'!ED107)</f>
        <v>282.38999999999942</v>
      </c>
      <c r="AM107" s="31">
        <f ca="1">IFERROR(IF(AND($A107=VLOOKUP($A107&amp;"."&amp;$C107,UncollectibleLookup,2,FALSE),$C107=VLOOKUP($A107&amp;"."&amp;$C107,UncollectibleLookup,4,FALSE)),0,'Corrected With Uncollectible'!EE107-'Module C Initial'!EE107),'Corrected With Uncollectible'!EE107-'Module C Initial'!EE107)</f>
        <v>211.68000000000029</v>
      </c>
      <c r="AN107" s="31">
        <f ca="1">IFERROR(IF(AND($A107=VLOOKUP($A107&amp;"."&amp;$C107,UncollectibleLookup,2,FALSE),$C107=VLOOKUP($A107&amp;"."&amp;$C107,UncollectibleLookup,4,FALSE)),0,'Corrected With Uncollectible'!EF107-'Module C Initial'!EF107),'Corrected With Uncollectible'!EF107-'Module C Initial'!EF107)</f>
        <v>276.96999999999935</v>
      </c>
      <c r="AO107" s="32">
        <f t="shared" ca="1" si="16"/>
        <v>1192.4300000000014</v>
      </c>
      <c r="AP107" s="32">
        <f t="shared" ca="1" si="16"/>
        <v>698.02999999999724</v>
      </c>
      <c r="AQ107" s="32">
        <f t="shared" ca="1" si="16"/>
        <v>1154.4699999999939</v>
      </c>
      <c r="AR107" s="32">
        <f t="shared" ca="1" si="16"/>
        <v>592.4599999999989</v>
      </c>
      <c r="AS107" s="32">
        <f t="shared" ca="1" si="16"/>
        <v>440.93000000000268</v>
      </c>
      <c r="AT107" s="32">
        <f t="shared" ca="1" si="16"/>
        <v>482.39000000000249</v>
      </c>
      <c r="AU107" s="32">
        <f t="shared" ca="1" si="21"/>
        <v>756.86000000000035</v>
      </c>
      <c r="AV107" s="32">
        <f t="shared" ca="1" si="21"/>
        <v>367.52000000000135</v>
      </c>
      <c r="AW107" s="32">
        <f t="shared" ca="1" si="21"/>
        <v>474.86000000000263</v>
      </c>
      <c r="AX107" s="32">
        <f t="shared" ca="1" si="21"/>
        <v>1053.0499999999986</v>
      </c>
      <c r="AY107" s="32">
        <f t="shared" ca="1" si="21"/>
        <v>797.43000000000097</v>
      </c>
      <c r="AZ107" s="32">
        <f t="shared" ca="1" si="21"/>
        <v>1053.9199999999964</v>
      </c>
      <c r="BA107" s="55">
        <f t="shared" ca="1" si="17"/>
        <v>9.43</v>
      </c>
      <c r="BB107" s="55">
        <f t="shared" ca="1" si="17"/>
        <v>5.54</v>
      </c>
      <c r="BC107" s="55">
        <f t="shared" ca="1" si="17"/>
        <v>9.19</v>
      </c>
      <c r="BD107" s="55">
        <f t="shared" ca="1" si="17"/>
        <v>4.74</v>
      </c>
      <c r="BE107" s="55">
        <f t="shared" ca="1" si="17"/>
        <v>3.54</v>
      </c>
      <c r="BF107" s="55">
        <f t="shared" ca="1" si="17"/>
        <v>3.88</v>
      </c>
      <c r="BG107" s="55">
        <f t="shared" ca="1" si="22"/>
        <v>6.11</v>
      </c>
      <c r="BH107" s="55">
        <f t="shared" ca="1" si="22"/>
        <v>2.98</v>
      </c>
      <c r="BI107" s="55">
        <f t="shared" ca="1" si="22"/>
        <v>3.86</v>
      </c>
      <c r="BJ107" s="55">
        <f t="shared" ca="1" si="22"/>
        <v>8.6</v>
      </c>
      <c r="BK107" s="55">
        <f t="shared" ca="1" si="22"/>
        <v>6.53</v>
      </c>
      <c r="BL107" s="55">
        <f t="shared" ca="1" si="22"/>
        <v>8.67</v>
      </c>
      <c r="BM107" s="32">
        <f t="shared" ca="1" si="18"/>
        <v>1201.8600000000015</v>
      </c>
      <c r="BN107" s="32">
        <f t="shared" ca="1" si="18"/>
        <v>703.56999999999721</v>
      </c>
      <c r="BO107" s="32">
        <f t="shared" ca="1" si="18"/>
        <v>1163.6599999999939</v>
      </c>
      <c r="BP107" s="32">
        <f t="shared" ca="1" si="18"/>
        <v>597.19999999999891</v>
      </c>
      <c r="BQ107" s="32">
        <f t="shared" ca="1" si="18"/>
        <v>444.4700000000027</v>
      </c>
      <c r="BR107" s="32">
        <f t="shared" ca="1" si="18"/>
        <v>486.27000000000248</v>
      </c>
      <c r="BS107" s="32">
        <f t="shared" ca="1" si="23"/>
        <v>762.97000000000037</v>
      </c>
      <c r="BT107" s="32">
        <f t="shared" ca="1" si="23"/>
        <v>370.50000000000136</v>
      </c>
      <c r="BU107" s="32">
        <f t="shared" ca="1" si="23"/>
        <v>478.72000000000264</v>
      </c>
      <c r="BV107" s="32">
        <f t="shared" ca="1" si="23"/>
        <v>1061.6499999999985</v>
      </c>
      <c r="BW107" s="32">
        <f t="shared" ca="1" si="23"/>
        <v>803.96000000000095</v>
      </c>
      <c r="BX107" s="32">
        <f t="shared" ca="1" si="23"/>
        <v>1062.5899999999965</v>
      </c>
    </row>
    <row r="108" spans="1:76">
      <c r="A108" t="s">
        <v>446</v>
      </c>
      <c r="B108" s="1" t="s">
        <v>115</v>
      </c>
      <c r="C108" t="str">
        <f t="shared" ca="1" si="19"/>
        <v>SCR3</v>
      </c>
      <c r="D108" t="str">
        <f t="shared" ca="1" si="20"/>
        <v>Chin Chute Wind Facility</v>
      </c>
      <c r="E108" s="31">
        <f ca="1">IFERROR(IF(AND($A108=VLOOKUP($A108&amp;"."&amp;$C108,UncollectibleLookup,2,FALSE),$C108=VLOOKUP($A108&amp;"."&amp;$C108,UncollectibleLookup,4,FALSE)),0,'Corrected With Uncollectible'!CW108-'Module C Initial'!CW108),'Corrected With Uncollectible'!CW108-'Module C Initial'!CW108)</f>
        <v>275.18999999999505</v>
      </c>
      <c r="F108" s="31">
        <f ca="1">IFERROR(IF(AND($A108=VLOOKUP($A108&amp;"."&amp;$C108,UncollectibleLookup,2,FALSE),$C108=VLOOKUP($A108&amp;"."&amp;$C108,UncollectibleLookup,4,FALSE)),0,'Corrected With Uncollectible'!CX108-'Module C Initial'!CX108),'Corrected With Uncollectible'!CX108-'Module C Initial'!CX108)</f>
        <v>157.96999999999753</v>
      </c>
      <c r="G108" s="31">
        <f ca="1">IFERROR(IF(AND($A108=VLOOKUP($A108&amp;"."&amp;$C108,UncollectibleLookup,2,FALSE),$C108=VLOOKUP($A108&amp;"."&amp;$C108,UncollectibleLookup,4,FALSE)),0,'Corrected With Uncollectible'!CY108-'Module C Initial'!CY108),'Corrected With Uncollectible'!CY108-'Module C Initial'!CY108)</f>
        <v>276.02000000000407</v>
      </c>
      <c r="H108" s="31">
        <f ca="1">IFERROR(IF(AND($A108=VLOOKUP($A108&amp;"."&amp;$C108,UncollectibleLookup,2,FALSE),$C108=VLOOKUP($A108&amp;"."&amp;$C108,UncollectibleLookup,4,FALSE)),0,'Corrected With Uncollectible'!CZ108-'Module C Initial'!CZ108),'Corrected With Uncollectible'!CZ108-'Module C Initial'!CZ108)</f>
        <v>166.61000000000058</v>
      </c>
      <c r="I108" s="31">
        <f ca="1">IFERROR(IF(AND($A108=VLOOKUP($A108&amp;"."&amp;$C108,UncollectibleLookup,2,FALSE),$C108=VLOOKUP($A108&amp;"."&amp;$C108,UncollectibleLookup,4,FALSE)),0,'Corrected With Uncollectible'!DA108-'Module C Initial'!DA108),'Corrected With Uncollectible'!DA108-'Module C Initial'!DA108)</f>
        <v>112.8700000000008</v>
      </c>
      <c r="J108" s="31">
        <f ca="1">IFERROR(IF(AND($A108=VLOOKUP($A108&amp;"."&amp;$C108,UncollectibleLookup,2,FALSE),$C108=VLOOKUP($A108&amp;"."&amp;$C108,UncollectibleLookup,4,FALSE)),0,'Corrected With Uncollectible'!DB108-'Module C Initial'!DB108),'Corrected With Uncollectible'!DB108-'Module C Initial'!DB108)</f>
        <v>124.42000000000189</v>
      </c>
      <c r="K108" s="31">
        <f ca="1">IFERROR(IF(AND($A108=VLOOKUP($A108&amp;"."&amp;$C108,UncollectibleLookup,2,FALSE),$C108=VLOOKUP($A108&amp;"."&amp;$C108,UncollectibleLookup,4,FALSE)),0,'Corrected With Uncollectible'!DC108-'Module C Initial'!DC108),'Corrected With Uncollectible'!DC108-'Module C Initial'!DC108)</f>
        <v>199.42000000000553</v>
      </c>
      <c r="L108" s="31">
        <f ca="1">IFERROR(IF(AND($A108=VLOOKUP($A108&amp;"."&amp;$C108,UncollectibleLookup,2,FALSE),$C108=VLOOKUP($A108&amp;"."&amp;$C108,UncollectibleLookup,4,FALSE)),0,'Corrected With Uncollectible'!DD108-'Module C Initial'!DD108),'Corrected With Uncollectible'!DD108-'Module C Initial'!DD108)</f>
        <v>108.27000000000044</v>
      </c>
      <c r="M108" s="31">
        <f ca="1">IFERROR(IF(AND($A108=VLOOKUP($A108&amp;"."&amp;$C108,UncollectibleLookup,2,FALSE),$C108=VLOOKUP($A108&amp;"."&amp;$C108,UncollectibleLookup,4,FALSE)),0,'Corrected With Uncollectible'!DE108-'Module C Initial'!DE108),'Corrected With Uncollectible'!DE108-'Module C Initial'!DE108)</f>
        <v>123.63999999999942</v>
      </c>
      <c r="N108" s="31">
        <f ca="1">IFERROR(IF(AND($A108=VLOOKUP($A108&amp;"."&amp;$C108,UncollectibleLookup,2,FALSE),$C108=VLOOKUP($A108&amp;"."&amp;$C108,UncollectibleLookup,4,FALSE)),0,'Corrected With Uncollectible'!DF108-'Module C Initial'!DF108),'Corrected With Uncollectible'!DF108-'Module C Initial'!DF108)</f>
        <v>263.36000000000058</v>
      </c>
      <c r="O108" s="31">
        <f ca="1">IFERROR(IF(AND($A108=VLOOKUP($A108&amp;"."&amp;$C108,UncollectibleLookup,2,FALSE),$C108=VLOOKUP($A108&amp;"."&amp;$C108,UncollectibleLookup,4,FALSE)),0,'Corrected With Uncollectible'!DG108-'Module C Initial'!DG108),'Corrected With Uncollectible'!DG108-'Module C Initial'!DG108)</f>
        <v>207.61999999999898</v>
      </c>
      <c r="P108" s="31">
        <f ca="1">IFERROR(IF(AND($A108=VLOOKUP($A108&amp;"."&amp;$C108,UncollectibleLookup,2,FALSE),$C108=VLOOKUP($A108&amp;"."&amp;$C108,UncollectibleLookup,4,FALSE)),0,'Corrected With Uncollectible'!DH108-'Module C Initial'!DH108),'Corrected With Uncollectible'!DH108-'Module C Initial'!DH108)</f>
        <v>253.82999999999447</v>
      </c>
      <c r="Q108" s="32">
        <f ca="1">IFERROR(IF(AND($A108=VLOOKUP($A108&amp;"."&amp;$C108,UncollectibleLookup,2,FALSE),$C108=VLOOKUP($A108&amp;"."&amp;$C108,UncollectibleLookup,4,FALSE)),0,'Corrected With Uncollectible'!DI108-'Module C Initial'!DI108),'Corrected With Uncollectible'!DI108-'Module C Initial'!DI108)</f>
        <v>13.759999999999991</v>
      </c>
      <c r="R108" s="32">
        <f ca="1">IFERROR(IF(AND($A108=VLOOKUP($A108&amp;"."&amp;$C108,UncollectibleLookup,2,FALSE),$C108=VLOOKUP($A108&amp;"."&amp;$C108,UncollectibleLookup,4,FALSE)),0,'Corrected With Uncollectible'!DJ108-'Module C Initial'!DJ108),'Corrected With Uncollectible'!DJ108-'Module C Initial'!DJ108)</f>
        <v>7.9000000000000909</v>
      </c>
      <c r="S108" s="32">
        <f ca="1">IFERROR(IF(AND($A108=VLOOKUP($A108&amp;"."&amp;$C108,UncollectibleLookup,2,FALSE),$C108=VLOOKUP($A108&amp;"."&amp;$C108,UncollectibleLookup,4,FALSE)),0,'Corrected With Uncollectible'!DK108-'Module C Initial'!DK108),'Corrected With Uncollectible'!DK108-'Module C Initial'!DK108)</f>
        <v>13.799999999999955</v>
      </c>
      <c r="T108" s="32">
        <f ca="1">IFERROR(IF(AND($A108=VLOOKUP($A108&amp;"."&amp;$C108,UncollectibleLookup,2,FALSE),$C108=VLOOKUP($A108&amp;"."&amp;$C108,UncollectibleLookup,4,FALSE)),0,'Corrected With Uncollectible'!DL108-'Module C Initial'!DL108),'Corrected With Uncollectible'!DL108-'Module C Initial'!DL108)</f>
        <v>8.3399999999999181</v>
      </c>
      <c r="U108" s="32">
        <f ca="1">IFERROR(IF(AND($A108=VLOOKUP($A108&amp;"."&amp;$C108,UncollectibleLookup,2,FALSE),$C108=VLOOKUP($A108&amp;"."&amp;$C108,UncollectibleLookup,4,FALSE)),0,'Corrected With Uncollectible'!DM108-'Module C Initial'!DM108),'Corrected With Uncollectible'!DM108-'Module C Initial'!DM108)</f>
        <v>5.6499999999999773</v>
      </c>
      <c r="V108" s="32">
        <f ca="1">IFERROR(IF(AND($A108=VLOOKUP($A108&amp;"."&amp;$C108,UncollectibleLookup,2,FALSE),$C108=VLOOKUP($A108&amp;"."&amp;$C108,UncollectibleLookup,4,FALSE)),0,'Corrected With Uncollectible'!DN108-'Module C Initial'!DN108),'Corrected With Uncollectible'!DN108-'Module C Initial'!DN108)</f>
        <v>6.2199999999999136</v>
      </c>
      <c r="W108" s="32">
        <f ca="1">IFERROR(IF(AND($A108=VLOOKUP($A108&amp;"."&amp;$C108,UncollectibleLookup,2,FALSE),$C108=VLOOKUP($A108&amp;"."&amp;$C108,UncollectibleLookup,4,FALSE)),0,'Corrected With Uncollectible'!DO108-'Module C Initial'!DO108),'Corrected With Uncollectible'!DO108-'Module C Initial'!DO108)</f>
        <v>9.9700000000000273</v>
      </c>
      <c r="X108" s="32">
        <f ca="1">IFERROR(IF(AND($A108=VLOOKUP($A108&amp;"."&amp;$C108,UncollectibleLookup,2,FALSE),$C108=VLOOKUP($A108&amp;"."&amp;$C108,UncollectibleLookup,4,FALSE)),0,'Corrected With Uncollectible'!DP108-'Module C Initial'!DP108),'Corrected With Uncollectible'!DP108-'Module C Initial'!DP108)</f>
        <v>5.4199999999999591</v>
      </c>
      <c r="Y108" s="32">
        <f ca="1">IFERROR(IF(AND($A108=VLOOKUP($A108&amp;"."&amp;$C108,UncollectibleLookup,2,FALSE),$C108=VLOOKUP($A108&amp;"."&amp;$C108,UncollectibleLookup,4,FALSE)),0,'Corrected With Uncollectible'!DQ108-'Module C Initial'!DQ108),'Corrected With Uncollectible'!DQ108-'Module C Initial'!DQ108)</f>
        <v>6.1899999999999409</v>
      </c>
      <c r="Z108" s="32">
        <f ca="1">IFERROR(IF(AND($A108=VLOOKUP($A108&amp;"."&amp;$C108,UncollectibleLookup,2,FALSE),$C108=VLOOKUP($A108&amp;"."&amp;$C108,UncollectibleLookup,4,FALSE)),0,'Corrected With Uncollectible'!DR108-'Module C Initial'!DR108),'Corrected With Uncollectible'!DR108-'Module C Initial'!DR108)</f>
        <v>13.170000000000073</v>
      </c>
      <c r="AA108" s="32">
        <f ca="1">IFERROR(IF(AND($A108=VLOOKUP($A108&amp;"."&amp;$C108,UncollectibleLookup,2,FALSE),$C108=VLOOKUP($A108&amp;"."&amp;$C108,UncollectibleLookup,4,FALSE)),0,'Corrected With Uncollectible'!DS108-'Module C Initial'!DS108),'Corrected With Uncollectible'!DS108-'Module C Initial'!DS108)</f>
        <v>10.379999999999882</v>
      </c>
      <c r="AB108" s="32">
        <f ca="1">IFERROR(IF(AND($A108=VLOOKUP($A108&amp;"."&amp;$C108,UncollectibleLookup,2,FALSE),$C108=VLOOKUP($A108&amp;"."&amp;$C108,UncollectibleLookup,4,FALSE)),0,'Corrected With Uncollectible'!DT108-'Module C Initial'!DT108),'Corrected With Uncollectible'!DT108-'Module C Initial'!DT108)</f>
        <v>12.690000000000055</v>
      </c>
      <c r="AC108" s="31">
        <f ca="1">IFERROR(IF(AND($A108=VLOOKUP($A108&amp;"."&amp;$C108,UncollectibleLookup,2,FALSE),$C108=VLOOKUP($A108&amp;"."&amp;$C108,UncollectibleLookup,4,FALSE)),0,'Corrected With Uncollectible'!DU108-'Module C Initial'!DU108),'Corrected With Uncollectible'!DU108-'Module C Initial'!DU108)</f>
        <v>118.41000000000167</v>
      </c>
      <c r="AD108" s="31">
        <f ca="1">IFERROR(IF(AND($A108=VLOOKUP($A108&amp;"."&amp;$C108,UncollectibleLookup,2,FALSE),$C108=VLOOKUP($A108&amp;"."&amp;$C108,UncollectibleLookup,4,FALSE)),0,'Corrected With Uncollectible'!DV108-'Module C Initial'!DV108),'Corrected With Uncollectible'!DV108-'Module C Initial'!DV108)</f>
        <v>67.170000000000073</v>
      </c>
      <c r="AE108" s="31">
        <f ca="1">IFERROR(IF(AND($A108=VLOOKUP($A108&amp;"."&amp;$C108,UncollectibleLookup,2,FALSE),$C108=VLOOKUP($A108&amp;"."&amp;$C108,UncollectibleLookup,4,FALSE)),0,'Corrected With Uncollectible'!DW108-'Module C Initial'!DW108),'Corrected With Uncollectible'!DW108-'Module C Initial'!DW108)</f>
        <v>116.07999999999993</v>
      </c>
      <c r="AF108" s="31">
        <f ca="1">IFERROR(IF(AND($A108=VLOOKUP($A108&amp;"."&amp;$C108,UncollectibleLookup,2,FALSE),$C108=VLOOKUP($A108&amp;"."&amp;$C108,UncollectibleLookup,4,FALSE)),0,'Corrected With Uncollectible'!DX108-'Module C Initial'!DX108),'Corrected With Uncollectible'!DX108-'Module C Initial'!DX108)</f>
        <v>69.219999999999345</v>
      </c>
      <c r="AG108" s="31">
        <f ca="1">IFERROR(IF(AND($A108=VLOOKUP($A108&amp;"."&amp;$C108,UncollectibleLookup,2,FALSE),$C108=VLOOKUP($A108&amp;"."&amp;$C108,UncollectibleLookup,4,FALSE)),0,'Corrected With Uncollectible'!DY108-'Module C Initial'!DY108),'Corrected With Uncollectible'!DY108-'Module C Initial'!DY108)</f>
        <v>46.329999999999927</v>
      </c>
      <c r="AH108" s="31">
        <f ca="1">IFERROR(IF(AND($A108=VLOOKUP($A108&amp;"."&amp;$C108,UncollectibleLookup,2,FALSE),$C108=VLOOKUP($A108&amp;"."&amp;$C108,UncollectibleLookup,4,FALSE)),0,'Corrected With Uncollectible'!DZ108-'Module C Initial'!DZ108),'Corrected With Uncollectible'!DZ108-'Module C Initial'!DZ108)</f>
        <v>50.449999999999818</v>
      </c>
      <c r="AI108" s="31">
        <f ca="1">IFERROR(IF(AND($A108=VLOOKUP($A108&amp;"."&amp;$C108,UncollectibleLookup,2,FALSE),$C108=VLOOKUP($A108&amp;"."&amp;$C108,UncollectibleLookup,4,FALSE)),0,'Corrected With Uncollectible'!EA108-'Module C Initial'!EA108),'Corrected With Uncollectible'!EA108-'Module C Initial'!EA108)</f>
        <v>79.8700000000008</v>
      </c>
      <c r="AJ108" s="31">
        <f ca="1">IFERROR(IF(AND($A108=VLOOKUP($A108&amp;"."&amp;$C108,UncollectibleLookup,2,FALSE),$C108=VLOOKUP($A108&amp;"."&amp;$C108,UncollectibleLookup,4,FALSE)),0,'Corrected With Uncollectible'!EB108-'Module C Initial'!EB108),'Corrected With Uncollectible'!EB108-'Module C Initial'!EB108)</f>
        <v>42.789999999999964</v>
      </c>
      <c r="AK108" s="31">
        <f ca="1">IFERROR(IF(AND($A108=VLOOKUP($A108&amp;"."&amp;$C108,UncollectibleLookup,2,FALSE),$C108=VLOOKUP($A108&amp;"."&amp;$C108,UncollectibleLookup,4,FALSE)),0,'Corrected With Uncollectible'!EC108-'Module C Initial'!EC108),'Corrected With Uncollectible'!EC108-'Module C Initial'!EC108)</f>
        <v>48.210000000000036</v>
      </c>
      <c r="AL108" s="31">
        <f ca="1">IFERROR(IF(AND($A108=VLOOKUP($A108&amp;"."&amp;$C108,UncollectibleLookup,2,FALSE),$C108=VLOOKUP($A108&amp;"."&amp;$C108,UncollectibleLookup,4,FALSE)),0,'Corrected With Uncollectible'!ED108-'Module C Initial'!ED108),'Corrected With Uncollectible'!ED108-'Module C Initial'!ED108)</f>
        <v>101.32999999999993</v>
      </c>
      <c r="AM108" s="31">
        <f ca="1">IFERROR(IF(AND($A108=VLOOKUP($A108&amp;"."&amp;$C108,UncollectibleLookup,2,FALSE),$C108=VLOOKUP($A108&amp;"."&amp;$C108,UncollectibleLookup,4,FALSE)),0,'Corrected With Uncollectible'!EE108-'Module C Initial'!EE108),'Corrected With Uncollectible'!EE108-'Module C Initial'!EE108)</f>
        <v>78.780000000000655</v>
      </c>
      <c r="AN108" s="31">
        <f ca="1">IFERROR(IF(AND($A108=VLOOKUP($A108&amp;"."&amp;$C108,UncollectibleLookup,2,FALSE),$C108=VLOOKUP($A108&amp;"."&amp;$C108,UncollectibleLookup,4,FALSE)),0,'Corrected With Uncollectible'!EF108-'Module C Initial'!EF108),'Corrected With Uncollectible'!EF108-'Module C Initial'!EF108)</f>
        <v>95.010000000000218</v>
      </c>
      <c r="AO108" s="32">
        <f t="shared" ca="1" si="16"/>
        <v>407.35999999999672</v>
      </c>
      <c r="AP108" s="32">
        <f t="shared" ca="1" si="16"/>
        <v>233.03999999999769</v>
      </c>
      <c r="AQ108" s="32">
        <f t="shared" ca="1" si="16"/>
        <v>405.90000000000396</v>
      </c>
      <c r="AR108" s="32">
        <f t="shared" ca="1" si="16"/>
        <v>244.16999999999985</v>
      </c>
      <c r="AS108" s="32">
        <f t="shared" ca="1" si="16"/>
        <v>164.8500000000007</v>
      </c>
      <c r="AT108" s="32">
        <f t="shared" ca="1" si="16"/>
        <v>181.09000000000162</v>
      </c>
      <c r="AU108" s="32">
        <f t="shared" ca="1" si="21"/>
        <v>289.26000000000636</v>
      </c>
      <c r="AV108" s="32">
        <f t="shared" ca="1" si="21"/>
        <v>156.48000000000036</v>
      </c>
      <c r="AW108" s="32">
        <f t="shared" ca="1" si="21"/>
        <v>178.0399999999994</v>
      </c>
      <c r="AX108" s="32">
        <f t="shared" ca="1" si="21"/>
        <v>377.86000000000058</v>
      </c>
      <c r="AY108" s="32">
        <f t="shared" ca="1" si="21"/>
        <v>296.77999999999952</v>
      </c>
      <c r="AZ108" s="32">
        <f t="shared" ca="1" si="21"/>
        <v>361.52999999999474</v>
      </c>
      <c r="BA108" s="55">
        <f t="shared" ca="1" si="17"/>
        <v>3.22</v>
      </c>
      <c r="BB108" s="55">
        <f t="shared" ca="1" si="17"/>
        <v>1.85</v>
      </c>
      <c r="BC108" s="55">
        <f t="shared" ca="1" si="17"/>
        <v>3.23</v>
      </c>
      <c r="BD108" s="55">
        <f t="shared" ca="1" si="17"/>
        <v>1.95</v>
      </c>
      <c r="BE108" s="55">
        <f t="shared" ca="1" si="17"/>
        <v>1.32</v>
      </c>
      <c r="BF108" s="55">
        <f t="shared" ca="1" si="17"/>
        <v>1.46</v>
      </c>
      <c r="BG108" s="55">
        <f t="shared" ca="1" si="22"/>
        <v>2.34</v>
      </c>
      <c r="BH108" s="55">
        <f t="shared" ca="1" si="22"/>
        <v>1.27</v>
      </c>
      <c r="BI108" s="55">
        <f t="shared" ca="1" si="22"/>
        <v>1.45</v>
      </c>
      <c r="BJ108" s="55">
        <f t="shared" ca="1" si="22"/>
        <v>3.08</v>
      </c>
      <c r="BK108" s="55">
        <f t="shared" ca="1" si="22"/>
        <v>2.4300000000000002</v>
      </c>
      <c r="BL108" s="55">
        <f t="shared" ca="1" si="22"/>
        <v>2.97</v>
      </c>
      <c r="BM108" s="32">
        <f t="shared" ca="1" si="18"/>
        <v>410.57999999999674</v>
      </c>
      <c r="BN108" s="32">
        <f t="shared" ca="1" si="18"/>
        <v>234.88999999999768</v>
      </c>
      <c r="BO108" s="32">
        <f t="shared" ca="1" si="18"/>
        <v>409.13000000000397</v>
      </c>
      <c r="BP108" s="32">
        <f t="shared" ca="1" si="18"/>
        <v>246.11999999999983</v>
      </c>
      <c r="BQ108" s="32">
        <f t="shared" ca="1" si="18"/>
        <v>166.1700000000007</v>
      </c>
      <c r="BR108" s="32">
        <f t="shared" ca="1" si="18"/>
        <v>182.55000000000163</v>
      </c>
      <c r="BS108" s="32">
        <f t="shared" ca="1" si="23"/>
        <v>291.60000000000633</v>
      </c>
      <c r="BT108" s="32">
        <f t="shared" ca="1" si="23"/>
        <v>157.75000000000037</v>
      </c>
      <c r="BU108" s="32">
        <f t="shared" ca="1" si="23"/>
        <v>179.48999999999938</v>
      </c>
      <c r="BV108" s="32">
        <f t="shared" ca="1" si="23"/>
        <v>380.94000000000057</v>
      </c>
      <c r="BW108" s="32">
        <f t="shared" ca="1" si="23"/>
        <v>299.20999999999952</v>
      </c>
      <c r="BX108" s="32">
        <f t="shared" ca="1" si="23"/>
        <v>364.49999999999477</v>
      </c>
    </row>
    <row r="109" spans="1:76">
      <c r="A109" t="s">
        <v>447</v>
      </c>
      <c r="B109" s="1" t="s">
        <v>116</v>
      </c>
      <c r="C109" t="str">
        <f t="shared" ca="1" si="19"/>
        <v>SCTG</v>
      </c>
      <c r="D109" t="str">
        <f t="shared" ca="1" si="20"/>
        <v>Scotford Industrial System</v>
      </c>
      <c r="E109" s="31">
        <f ca="1">IFERROR(IF(AND($A109=VLOOKUP($A109&amp;"."&amp;$C109,UncollectibleLookup,2,FALSE),$C109=VLOOKUP($A109&amp;"."&amp;$C109,UncollectibleLookup,4,FALSE)),0,'Corrected With Uncollectible'!CW109-'Module C Initial'!CW109),'Corrected With Uncollectible'!CW109-'Module C Initial'!CW109)</f>
        <v>44.659999999999854</v>
      </c>
      <c r="F109" s="31">
        <f ca="1">IFERROR(IF(AND($A109=VLOOKUP($A109&amp;"."&amp;$C109,UncollectibleLookup,2,FALSE),$C109=VLOOKUP($A109&amp;"."&amp;$C109,UncollectibleLookup,4,FALSE)),0,'Corrected With Uncollectible'!CX109-'Module C Initial'!CX109),'Corrected With Uncollectible'!CX109-'Module C Initial'!CX109)</f>
        <v>0</v>
      </c>
      <c r="G109" s="31">
        <f ca="1">IFERROR(IF(AND($A109=VLOOKUP($A109&amp;"."&amp;$C109,UncollectibleLookup,2,FALSE),$C109=VLOOKUP($A109&amp;"."&amp;$C109,UncollectibleLookup,4,FALSE)),0,'Corrected With Uncollectible'!CY109-'Module C Initial'!CY109),'Corrected With Uncollectible'!CY109-'Module C Initial'!CY109)</f>
        <v>17.739999999999782</v>
      </c>
      <c r="H109" s="31">
        <f ca="1">IFERROR(IF(AND($A109=VLOOKUP($A109&amp;"."&amp;$C109,UncollectibleLookup,2,FALSE),$C109=VLOOKUP($A109&amp;"."&amp;$C109,UncollectibleLookup,4,FALSE)),0,'Corrected With Uncollectible'!CZ109-'Module C Initial'!CZ109),'Corrected With Uncollectible'!CZ109-'Module C Initial'!CZ109)</f>
        <v>3.8799999999998818</v>
      </c>
      <c r="I109" s="31">
        <f ca="1">IFERROR(IF(AND($A109=VLOOKUP($A109&amp;"."&amp;$C109,UncollectibleLookup,2,FALSE),$C109=VLOOKUP($A109&amp;"."&amp;$C109,UncollectibleLookup,4,FALSE)),0,'Corrected With Uncollectible'!DA109-'Module C Initial'!DA109),'Corrected With Uncollectible'!DA109-'Module C Initial'!DA109)</f>
        <v>14.869999999999891</v>
      </c>
      <c r="J109" s="31">
        <f ca="1">IFERROR(IF(AND($A109=VLOOKUP($A109&amp;"."&amp;$C109,UncollectibleLookup,2,FALSE),$C109=VLOOKUP($A109&amp;"."&amp;$C109,UncollectibleLookup,4,FALSE)),0,'Corrected With Uncollectible'!DB109-'Module C Initial'!DB109),'Corrected With Uncollectible'!DB109-'Module C Initial'!DB109)</f>
        <v>1.9999999999999574E-2</v>
      </c>
      <c r="K109" s="31">
        <f ca="1">IFERROR(IF(AND($A109=VLOOKUP($A109&amp;"."&amp;$C109,UncollectibleLookup,2,FALSE),$C109=VLOOKUP($A109&amp;"."&amp;$C109,UncollectibleLookup,4,FALSE)),0,'Corrected With Uncollectible'!DC109-'Module C Initial'!DC109),'Corrected With Uncollectible'!DC109-'Module C Initial'!DC109)</f>
        <v>0</v>
      </c>
      <c r="L109" s="31">
        <f ca="1">IFERROR(IF(AND($A109=VLOOKUP($A109&amp;"."&amp;$C109,UncollectibleLookup,2,FALSE),$C109=VLOOKUP($A109&amp;"."&amp;$C109,UncollectibleLookup,4,FALSE)),0,'Corrected With Uncollectible'!DD109-'Module C Initial'!DD109),'Corrected With Uncollectible'!DD109-'Module C Initial'!DD109)</f>
        <v>0</v>
      </c>
      <c r="M109" s="31">
        <f ca="1">IFERROR(IF(AND($A109=VLOOKUP($A109&amp;"."&amp;$C109,UncollectibleLookup,2,FALSE),$C109=VLOOKUP($A109&amp;"."&amp;$C109,UncollectibleLookup,4,FALSE)),0,'Corrected With Uncollectible'!DE109-'Module C Initial'!DE109),'Corrected With Uncollectible'!DE109-'Module C Initial'!DE109)</f>
        <v>18.599999999999454</v>
      </c>
      <c r="N109" s="31">
        <f ca="1">IFERROR(IF(AND($A109=VLOOKUP($A109&amp;"."&amp;$C109,UncollectibleLookup,2,FALSE),$C109=VLOOKUP($A109&amp;"."&amp;$C109,UncollectibleLookup,4,FALSE)),0,'Corrected With Uncollectible'!DF109-'Module C Initial'!DF109),'Corrected With Uncollectible'!DF109-'Module C Initial'!DF109)</f>
        <v>1.7700000000000387</v>
      </c>
      <c r="O109" s="31">
        <f ca="1">IFERROR(IF(AND($A109=VLOOKUP($A109&amp;"."&amp;$C109,UncollectibleLookup,2,FALSE),$C109=VLOOKUP($A109&amp;"."&amp;$C109,UncollectibleLookup,4,FALSE)),0,'Corrected With Uncollectible'!DG109-'Module C Initial'!DG109),'Corrected With Uncollectible'!DG109-'Module C Initial'!DG109)</f>
        <v>131.93000000000757</v>
      </c>
      <c r="P109" s="31">
        <f ca="1">IFERROR(IF(AND($A109=VLOOKUP($A109&amp;"."&amp;$C109,UncollectibleLookup,2,FALSE),$C109=VLOOKUP($A109&amp;"."&amp;$C109,UncollectibleLookup,4,FALSE)),0,'Corrected With Uncollectible'!DH109-'Module C Initial'!DH109),'Corrected With Uncollectible'!DH109-'Module C Initial'!DH109)</f>
        <v>200.43999999999505</v>
      </c>
      <c r="Q109" s="32">
        <f ca="1">IFERROR(IF(AND($A109=VLOOKUP($A109&amp;"."&amp;$C109,UncollectibleLookup,2,FALSE),$C109=VLOOKUP($A109&amp;"."&amp;$C109,UncollectibleLookup,4,FALSE)),0,'Corrected With Uncollectible'!DI109-'Module C Initial'!DI109),'Corrected With Uncollectible'!DI109-'Module C Initial'!DI109)</f>
        <v>2.2300000000000182</v>
      </c>
      <c r="R109" s="32">
        <f ca="1">IFERROR(IF(AND($A109=VLOOKUP($A109&amp;"."&amp;$C109,UncollectibleLookup,2,FALSE),$C109=VLOOKUP($A109&amp;"."&amp;$C109,UncollectibleLookup,4,FALSE)),0,'Corrected With Uncollectible'!DJ109-'Module C Initial'!DJ109),'Corrected With Uncollectible'!DJ109-'Module C Initial'!DJ109)</f>
        <v>0</v>
      </c>
      <c r="S109" s="32">
        <f ca="1">IFERROR(IF(AND($A109=VLOOKUP($A109&amp;"."&amp;$C109,UncollectibleLookup,2,FALSE),$C109=VLOOKUP($A109&amp;"."&amp;$C109,UncollectibleLookup,4,FALSE)),0,'Corrected With Uncollectible'!DK109-'Module C Initial'!DK109),'Corrected With Uncollectible'!DK109-'Module C Initial'!DK109)</f>
        <v>0.87999999999999545</v>
      </c>
      <c r="T109" s="32">
        <f ca="1">IFERROR(IF(AND($A109=VLOOKUP($A109&amp;"."&amp;$C109,UncollectibleLookup,2,FALSE),$C109=VLOOKUP($A109&amp;"."&amp;$C109,UncollectibleLookup,4,FALSE)),0,'Corrected With Uncollectible'!DL109-'Module C Initial'!DL109),'Corrected With Uncollectible'!DL109-'Module C Initial'!DL109)</f>
        <v>0.19000000000000128</v>
      </c>
      <c r="U109" s="32">
        <f ca="1">IFERROR(IF(AND($A109=VLOOKUP($A109&amp;"."&amp;$C109,UncollectibleLookup,2,FALSE),$C109=VLOOKUP($A109&amp;"."&amp;$C109,UncollectibleLookup,4,FALSE)),0,'Corrected With Uncollectible'!DM109-'Module C Initial'!DM109),'Corrected With Uncollectible'!DM109-'Module C Initial'!DM109)</f>
        <v>0.73999999999999488</v>
      </c>
      <c r="V109" s="32">
        <f ca="1">IFERROR(IF(AND($A109=VLOOKUP($A109&amp;"."&amp;$C109,UncollectibleLookup,2,FALSE),$C109=VLOOKUP($A109&amp;"."&amp;$C109,UncollectibleLookup,4,FALSE)),0,'Corrected With Uncollectible'!DN109-'Module C Initial'!DN109),'Corrected With Uncollectible'!DN109-'Module C Initial'!DN109)</f>
        <v>0</v>
      </c>
      <c r="W109" s="32">
        <f ca="1">IFERROR(IF(AND($A109=VLOOKUP($A109&amp;"."&amp;$C109,UncollectibleLookup,2,FALSE),$C109=VLOOKUP($A109&amp;"."&amp;$C109,UncollectibleLookup,4,FALSE)),0,'Corrected With Uncollectible'!DO109-'Module C Initial'!DO109),'Corrected With Uncollectible'!DO109-'Module C Initial'!DO109)</f>
        <v>0</v>
      </c>
      <c r="X109" s="32">
        <f ca="1">IFERROR(IF(AND($A109=VLOOKUP($A109&amp;"."&amp;$C109,UncollectibleLookup,2,FALSE),$C109=VLOOKUP($A109&amp;"."&amp;$C109,UncollectibleLookup,4,FALSE)),0,'Corrected With Uncollectible'!DP109-'Module C Initial'!DP109),'Corrected With Uncollectible'!DP109-'Module C Initial'!DP109)</f>
        <v>0</v>
      </c>
      <c r="Y109" s="32">
        <f ca="1">IFERROR(IF(AND($A109=VLOOKUP($A109&amp;"."&amp;$C109,UncollectibleLookup,2,FALSE),$C109=VLOOKUP($A109&amp;"."&amp;$C109,UncollectibleLookup,4,FALSE)),0,'Corrected With Uncollectible'!DQ109-'Module C Initial'!DQ109),'Corrected With Uncollectible'!DQ109-'Module C Initial'!DQ109)</f>
        <v>0.93000000000000682</v>
      </c>
      <c r="Z109" s="32">
        <f ca="1">IFERROR(IF(AND($A109=VLOOKUP($A109&amp;"."&amp;$C109,UncollectibleLookup,2,FALSE),$C109=VLOOKUP($A109&amp;"."&amp;$C109,UncollectibleLookup,4,FALSE)),0,'Corrected With Uncollectible'!DR109-'Module C Initial'!DR109),'Corrected With Uncollectible'!DR109-'Module C Initial'!DR109)</f>
        <v>8.9999999999999858E-2</v>
      </c>
      <c r="AA109" s="32">
        <f ca="1">IFERROR(IF(AND($A109=VLOOKUP($A109&amp;"."&amp;$C109,UncollectibleLookup,2,FALSE),$C109=VLOOKUP($A109&amp;"."&amp;$C109,UncollectibleLookup,4,FALSE)),0,'Corrected With Uncollectible'!DS109-'Module C Initial'!DS109),'Corrected With Uncollectible'!DS109-'Module C Initial'!DS109)</f>
        <v>6.6000000000000227</v>
      </c>
      <c r="AB109" s="32">
        <f ca="1">IFERROR(IF(AND($A109=VLOOKUP($A109&amp;"."&amp;$C109,UncollectibleLookup,2,FALSE),$C109=VLOOKUP($A109&amp;"."&amp;$C109,UncollectibleLookup,4,FALSE)),0,'Corrected With Uncollectible'!DT109-'Module C Initial'!DT109),'Corrected With Uncollectible'!DT109-'Module C Initial'!DT109)</f>
        <v>10.019999999999982</v>
      </c>
      <c r="AC109" s="31">
        <f ca="1">IFERROR(IF(AND($A109=VLOOKUP($A109&amp;"."&amp;$C109,UncollectibleLookup,2,FALSE),$C109=VLOOKUP($A109&amp;"."&amp;$C109,UncollectibleLookup,4,FALSE)),0,'Corrected With Uncollectible'!DU109-'Module C Initial'!DU109),'Corrected With Uncollectible'!DU109-'Module C Initial'!DU109)</f>
        <v>19.2199999999998</v>
      </c>
      <c r="AD109" s="31">
        <f ca="1">IFERROR(IF(AND($A109=VLOOKUP($A109&amp;"."&amp;$C109,UncollectibleLookup,2,FALSE),$C109=VLOOKUP($A109&amp;"."&amp;$C109,UncollectibleLookup,4,FALSE)),0,'Corrected With Uncollectible'!DV109-'Module C Initial'!DV109),'Corrected With Uncollectible'!DV109-'Module C Initial'!DV109)</f>
        <v>0</v>
      </c>
      <c r="AE109" s="31">
        <f ca="1">IFERROR(IF(AND($A109=VLOOKUP($A109&amp;"."&amp;$C109,UncollectibleLookup,2,FALSE),$C109=VLOOKUP($A109&amp;"."&amp;$C109,UncollectibleLookup,4,FALSE)),0,'Corrected With Uncollectible'!DW109-'Module C Initial'!DW109),'Corrected With Uncollectible'!DW109-'Module C Initial'!DW109)</f>
        <v>7.4700000000000273</v>
      </c>
      <c r="AF109" s="31">
        <f ca="1">IFERROR(IF(AND($A109=VLOOKUP($A109&amp;"."&amp;$C109,UncollectibleLookup,2,FALSE),$C109=VLOOKUP($A109&amp;"."&amp;$C109,UncollectibleLookup,4,FALSE)),0,'Corrected With Uncollectible'!DX109-'Module C Initial'!DX109),'Corrected With Uncollectible'!DX109-'Module C Initial'!DX109)</f>
        <v>1.6099999999999852</v>
      </c>
      <c r="AG109" s="31">
        <f ca="1">IFERROR(IF(AND($A109=VLOOKUP($A109&amp;"."&amp;$C109,UncollectibleLookup,2,FALSE),$C109=VLOOKUP($A109&amp;"."&amp;$C109,UncollectibleLookup,4,FALSE)),0,'Corrected With Uncollectible'!DY109-'Module C Initial'!DY109),'Corrected With Uncollectible'!DY109-'Module C Initial'!DY109)</f>
        <v>6.1100000000000136</v>
      </c>
      <c r="AH109" s="31">
        <f ca="1">IFERROR(IF(AND($A109=VLOOKUP($A109&amp;"."&amp;$C109,UncollectibleLookup,2,FALSE),$C109=VLOOKUP($A109&amp;"."&amp;$C109,UncollectibleLookup,4,FALSE)),0,'Corrected With Uncollectible'!DZ109-'Module C Initial'!DZ109),'Corrected With Uncollectible'!DZ109-'Module C Initial'!DZ109)</f>
        <v>1.0000000000000009E-2</v>
      </c>
      <c r="AI109" s="31">
        <f ca="1">IFERROR(IF(AND($A109=VLOOKUP($A109&amp;"."&amp;$C109,UncollectibleLookup,2,FALSE),$C109=VLOOKUP($A109&amp;"."&amp;$C109,UncollectibleLookup,4,FALSE)),0,'Corrected With Uncollectible'!EA109-'Module C Initial'!EA109),'Corrected With Uncollectible'!EA109-'Module C Initial'!EA109)</f>
        <v>0</v>
      </c>
      <c r="AJ109" s="31">
        <f ca="1">IFERROR(IF(AND($A109=VLOOKUP($A109&amp;"."&amp;$C109,UncollectibleLookup,2,FALSE),$C109=VLOOKUP($A109&amp;"."&amp;$C109,UncollectibleLookup,4,FALSE)),0,'Corrected With Uncollectible'!EB109-'Module C Initial'!EB109),'Corrected With Uncollectible'!EB109-'Module C Initial'!EB109)</f>
        <v>0</v>
      </c>
      <c r="AK109" s="31">
        <f ca="1">IFERROR(IF(AND($A109=VLOOKUP($A109&amp;"."&amp;$C109,UncollectibleLookup,2,FALSE),$C109=VLOOKUP($A109&amp;"."&amp;$C109,UncollectibleLookup,4,FALSE)),0,'Corrected With Uncollectible'!EC109-'Module C Initial'!EC109),'Corrected With Uncollectible'!EC109-'Module C Initial'!EC109)</f>
        <v>7.25</v>
      </c>
      <c r="AL109" s="31">
        <f ca="1">IFERROR(IF(AND($A109=VLOOKUP($A109&amp;"."&amp;$C109,UncollectibleLookup,2,FALSE),$C109=VLOOKUP($A109&amp;"."&amp;$C109,UncollectibleLookup,4,FALSE)),0,'Corrected With Uncollectible'!ED109-'Module C Initial'!ED109),'Corrected With Uncollectible'!ED109-'Module C Initial'!ED109)</f>
        <v>0.68000000000000682</v>
      </c>
      <c r="AM109" s="31">
        <f ca="1">IFERROR(IF(AND($A109=VLOOKUP($A109&amp;"."&amp;$C109,UncollectibleLookup,2,FALSE),$C109=VLOOKUP($A109&amp;"."&amp;$C109,UncollectibleLookup,4,FALSE)),0,'Corrected With Uncollectible'!EE109-'Module C Initial'!EE109),'Corrected With Uncollectible'!EE109-'Module C Initial'!EE109)</f>
        <v>50.059999999999491</v>
      </c>
      <c r="AN109" s="31">
        <f ca="1">IFERROR(IF(AND($A109=VLOOKUP($A109&amp;"."&amp;$C109,UncollectibleLookup,2,FALSE),$C109=VLOOKUP($A109&amp;"."&amp;$C109,UncollectibleLookup,4,FALSE)),0,'Corrected With Uncollectible'!EF109-'Module C Initial'!EF109),'Corrected With Uncollectible'!EF109-'Module C Initial'!EF109)</f>
        <v>75.030000000000655</v>
      </c>
      <c r="AO109" s="32">
        <f t="shared" ca="1" si="16"/>
        <v>66.109999999999673</v>
      </c>
      <c r="AP109" s="32">
        <f t="shared" ca="1" si="16"/>
        <v>0</v>
      </c>
      <c r="AQ109" s="32">
        <f t="shared" ca="1" si="16"/>
        <v>26.089999999999804</v>
      </c>
      <c r="AR109" s="32">
        <f t="shared" ca="1" si="16"/>
        <v>5.6799999999998683</v>
      </c>
      <c r="AS109" s="32">
        <f t="shared" ca="1" si="16"/>
        <v>21.719999999999899</v>
      </c>
      <c r="AT109" s="32">
        <f t="shared" ca="1" si="16"/>
        <v>2.9999999999999583E-2</v>
      </c>
      <c r="AU109" s="32">
        <f t="shared" ca="1" si="21"/>
        <v>0</v>
      </c>
      <c r="AV109" s="32">
        <f t="shared" ca="1" si="21"/>
        <v>0</v>
      </c>
      <c r="AW109" s="32">
        <f t="shared" ca="1" si="21"/>
        <v>26.779999999999461</v>
      </c>
      <c r="AX109" s="32">
        <f t="shared" ca="1" si="21"/>
        <v>2.5400000000000453</v>
      </c>
      <c r="AY109" s="32">
        <f t="shared" ca="1" si="21"/>
        <v>188.59000000000708</v>
      </c>
      <c r="AZ109" s="32">
        <f t="shared" ca="1" si="21"/>
        <v>285.48999999999569</v>
      </c>
      <c r="BA109" s="55">
        <f t="shared" ca="1" si="17"/>
        <v>0.52</v>
      </c>
      <c r="BB109" s="55">
        <f t="shared" ca="1" si="17"/>
        <v>0</v>
      </c>
      <c r="BC109" s="55">
        <f t="shared" ca="1" si="17"/>
        <v>0.21</v>
      </c>
      <c r="BD109" s="55">
        <f t="shared" ca="1" si="17"/>
        <v>0.05</v>
      </c>
      <c r="BE109" s="55">
        <f t="shared" ca="1" si="17"/>
        <v>0.17</v>
      </c>
      <c r="BF109" s="55">
        <f t="shared" ca="1" si="17"/>
        <v>0</v>
      </c>
      <c r="BG109" s="55">
        <f t="shared" ca="1" si="22"/>
        <v>0</v>
      </c>
      <c r="BH109" s="55">
        <f t="shared" ca="1" si="22"/>
        <v>0</v>
      </c>
      <c r="BI109" s="55">
        <f t="shared" ca="1" si="22"/>
        <v>0.22</v>
      </c>
      <c r="BJ109" s="55">
        <f t="shared" ca="1" si="22"/>
        <v>0.02</v>
      </c>
      <c r="BK109" s="55">
        <f t="shared" ca="1" si="22"/>
        <v>1.55</v>
      </c>
      <c r="BL109" s="55">
        <f t="shared" ca="1" si="22"/>
        <v>2.35</v>
      </c>
      <c r="BM109" s="32">
        <f t="shared" ca="1" si="18"/>
        <v>66.629999999999669</v>
      </c>
      <c r="BN109" s="32">
        <f t="shared" ca="1" si="18"/>
        <v>0</v>
      </c>
      <c r="BO109" s="32">
        <f t="shared" ca="1" si="18"/>
        <v>26.299999999999805</v>
      </c>
      <c r="BP109" s="32">
        <f t="shared" ca="1" si="18"/>
        <v>5.7299999999998681</v>
      </c>
      <c r="BQ109" s="32">
        <f t="shared" ca="1" si="18"/>
        <v>21.889999999999901</v>
      </c>
      <c r="BR109" s="32">
        <f t="shared" ca="1" si="18"/>
        <v>2.9999999999999583E-2</v>
      </c>
      <c r="BS109" s="32">
        <f t="shared" ca="1" si="23"/>
        <v>0</v>
      </c>
      <c r="BT109" s="32">
        <f t="shared" ca="1" si="23"/>
        <v>0</v>
      </c>
      <c r="BU109" s="32">
        <f t="shared" ca="1" si="23"/>
        <v>26.99999999999946</v>
      </c>
      <c r="BV109" s="32">
        <f t="shared" ca="1" si="23"/>
        <v>2.5600000000000454</v>
      </c>
      <c r="BW109" s="32">
        <f t="shared" ca="1" si="23"/>
        <v>190.14000000000709</v>
      </c>
      <c r="BX109" s="32">
        <f t="shared" ca="1" si="23"/>
        <v>287.83999999999571</v>
      </c>
    </row>
    <row r="110" spans="1:76">
      <c r="A110" t="s">
        <v>424</v>
      </c>
      <c r="B110" s="1" t="s">
        <v>26</v>
      </c>
      <c r="C110" t="str">
        <f t="shared" ca="1" si="19"/>
        <v>SD1</v>
      </c>
      <c r="D110" t="str">
        <f t="shared" ca="1" si="20"/>
        <v>Sundance #1</v>
      </c>
      <c r="E110" s="31">
        <f ca="1">IFERROR(IF(AND($A110=VLOOKUP($A110&amp;"."&amp;$C110,UncollectibleLookup,2,FALSE),$C110=VLOOKUP($A110&amp;"."&amp;$C110,UncollectibleLookup,4,FALSE)),0,'Corrected With Uncollectible'!CW110-'Module C Initial'!CW110),'Corrected With Uncollectible'!CW110-'Module C Initial'!CW110)</f>
        <v>5222.9899999999907</v>
      </c>
      <c r="F110" s="31">
        <f ca="1">IFERROR(IF(AND($A110=VLOOKUP($A110&amp;"."&amp;$C110,UncollectibleLookup,2,FALSE),$C110=VLOOKUP($A110&amp;"."&amp;$C110,UncollectibleLookup,4,FALSE)),0,'Corrected With Uncollectible'!CX110-'Module C Initial'!CX110),'Corrected With Uncollectible'!CX110-'Module C Initial'!CX110)</f>
        <v>6665.0999999998603</v>
      </c>
      <c r="G110" s="31">
        <f ca="1">IFERROR(IF(AND($A110=VLOOKUP($A110&amp;"."&amp;$C110,UncollectibleLookup,2,FALSE),$C110=VLOOKUP($A110&amp;"."&amp;$C110,UncollectibleLookup,4,FALSE)),0,'Corrected With Uncollectible'!CY110-'Module C Initial'!CY110),'Corrected With Uncollectible'!CY110-'Module C Initial'!CY110)</f>
        <v>5816.9399999999441</v>
      </c>
      <c r="H110" s="31">
        <f ca="1">IFERROR(IF(AND($A110=VLOOKUP($A110&amp;"."&amp;$C110,UncollectibleLookup,2,FALSE),$C110=VLOOKUP($A110&amp;"."&amp;$C110,UncollectibleLookup,4,FALSE)),0,'Corrected With Uncollectible'!CZ110-'Module C Initial'!CZ110),'Corrected With Uncollectible'!CZ110-'Module C Initial'!CZ110)</f>
        <v>4591.5399999999208</v>
      </c>
      <c r="I110" s="31">
        <f ca="1">IFERROR(IF(AND($A110=VLOOKUP($A110&amp;"."&amp;$C110,UncollectibleLookup,2,FALSE),$C110=VLOOKUP($A110&amp;"."&amp;$C110,UncollectibleLookup,4,FALSE)),0,'Corrected With Uncollectible'!DA110-'Module C Initial'!DA110),'Corrected With Uncollectible'!DA110-'Module C Initial'!DA110)</f>
        <v>3587.1999999999534</v>
      </c>
      <c r="J110" s="31">
        <f ca="1">IFERROR(IF(AND($A110=VLOOKUP($A110&amp;"."&amp;$C110,UncollectibleLookup,2,FALSE),$C110=VLOOKUP($A110&amp;"."&amp;$C110,UncollectibleLookup,4,FALSE)),0,'Corrected With Uncollectible'!DB110-'Module C Initial'!DB110),'Corrected With Uncollectible'!DB110-'Module C Initial'!DB110)</f>
        <v>0</v>
      </c>
      <c r="K110" s="31">
        <f ca="1">IFERROR(IF(AND($A110=VLOOKUP($A110&amp;"."&amp;$C110,UncollectibleLookup,2,FALSE),$C110=VLOOKUP($A110&amp;"."&amp;$C110,UncollectibleLookup,4,FALSE)),0,'Corrected With Uncollectible'!DC110-'Module C Initial'!DC110),'Corrected With Uncollectible'!DC110-'Module C Initial'!DC110)</f>
        <v>7780.440000000177</v>
      </c>
      <c r="L110" s="31">
        <f ca="1">IFERROR(IF(AND($A110=VLOOKUP($A110&amp;"."&amp;$C110,UncollectibleLookup,2,FALSE),$C110=VLOOKUP($A110&amp;"."&amp;$C110,UncollectibleLookup,4,FALSE)),0,'Corrected With Uncollectible'!DD110-'Module C Initial'!DD110),'Corrected With Uncollectible'!DD110-'Module C Initial'!DD110)</f>
        <v>7314.0300000000279</v>
      </c>
      <c r="M110" s="31">
        <f ca="1">IFERROR(IF(AND($A110=VLOOKUP($A110&amp;"."&amp;$C110,UncollectibleLookup,2,FALSE),$C110=VLOOKUP($A110&amp;"."&amp;$C110,UncollectibleLookup,4,FALSE)),0,'Corrected With Uncollectible'!DE110-'Module C Initial'!DE110),'Corrected With Uncollectible'!DE110-'Module C Initial'!DE110)</f>
        <v>4133.7700000000186</v>
      </c>
      <c r="N110" s="31">
        <f ca="1">IFERROR(IF(AND($A110=VLOOKUP($A110&amp;"."&amp;$C110,UncollectibleLookup,2,FALSE),$C110=VLOOKUP($A110&amp;"."&amp;$C110,UncollectibleLookup,4,FALSE)),0,'Corrected With Uncollectible'!DF110-'Module C Initial'!DF110),'Corrected With Uncollectible'!DF110-'Module C Initial'!DF110)</f>
        <v>6276.2600000000093</v>
      </c>
      <c r="O110" s="31">
        <f ca="1">IFERROR(IF(AND($A110=VLOOKUP($A110&amp;"."&amp;$C110,UncollectibleLookup,2,FALSE),$C110=VLOOKUP($A110&amp;"."&amp;$C110,UncollectibleLookup,4,FALSE)),0,'Corrected With Uncollectible'!DG110-'Module C Initial'!DG110),'Corrected With Uncollectible'!DG110-'Module C Initial'!DG110)</f>
        <v>3987.9200000000419</v>
      </c>
      <c r="P110" s="31">
        <f ca="1">IFERROR(IF(AND($A110=VLOOKUP($A110&amp;"."&amp;$C110,UncollectibleLookup,2,FALSE),$C110=VLOOKUP($A110&amp;"."&amp;$C110,UncollectibleLookup,4,FALSE)),0,'Corrected With Uncollectible'!DH110-'Module C Initial'!DH110),'Corrected With Uncollectible'!DH110-'Module C Initial'!DH110)</f>
        <v>6461.6499999999069</v>
      </c>
      <c r="Q110" s="32">
        <f ca="1">IFERROR(IF(AND($A110=VLOOKUP($A110&amp;"."&amp;$C110,UncollectibleLookup,2,FALSE),$C110=VLOOKUP($A110&amp;"."&amp;$C110,UncollectibleLookup,4,FALSE)),0,'Corrected With Uncollectible'!DI110-'Module C Initial'!DI110),'Corrected With Uncollectible'!DI110-'Module C Initial'!DI110)</f>
        <v>261.15000000000055</v>
      </c>
      <c r="R110" s="32">
        <f ca="1">IFERROR(IF(AND($A110=VLOOKUP($A110&amp;"."&amp;$C110,UncollectibleLookup,2,FALSE),$C110=VLOOKUP($A110&amp;"."&amp;$C110,UncollectibleLookup,4,FALSE)),0,'Corrected With Uncollectible'!DJ110-'Module C Initial'!DJ110),'Corrected With Uncollectible'!DJ110-'Module C Initial'!DJ110)</f>
        <v>333.25</v>
      </c>
      <c r="S110" s="32">
        <f ca="1">IFERROR(IF(AND($A110=VLOOKUP($A110&amp;"."&amp;$C110,UncollectibleLookup,2,FALSE),$C110=VLOOKUP($A110&amp;"."&amp;$C110,UncollectibleLookup,4,FALSE)),0,'Corrected With Uncollectible'!DK110-'Module C Initial'!DK110),'Corrected With Uncollectible'!DK110-'Module C Initial'!DK110)</f>
        <v>290.85000000000036</v>
      </c>
      <c r="T110" s="32">
        <f ca="1">IFERROR(IF(AND($A110=VLOOKUP($A110&amp;"."&amp;$C110,UncollectibleLookup,2,FALSE),$C110=VLOOKUP($A110&amp;"."&amp;$C110,UncollectibleLookup,4,FALSE)),0,'Corrected With Uncollectible'!DL110-'Module C Initial'!DL110),'Corrected With Uncollectible'!DL110-'Module C Initial'!DL110)</f>
        <v>229.57999999999993</v>
      </c>
      <c r="U110" s="32">
        <f ca="1">IFERROR(IF(AND($A110=VLOOKUP($A110&amp;"."&amp;$C110,UncollectibleLookup,2,FALSE),$C110=VLOOKUP($A110&amp;"."&amp;$C110,UncollectibleLookup,4,FALSE)),0,'Corrected With Uncollectible'!DM110-'Module C Initial'!DM110),'Corrected With Uncollectible'!DM110-'Module C Initial'!DM110)</f>
        <v>179.35999999999967</v>
      </c>
      <c r="V110" s="32">
        <f ca="1">IFERROR(IF(AND($A110=VLOOKUP($A110&amp;"."&amp;$C110,UncollectibleLookup,2,FALSE),$C110=VLOOKUP($A110&amp;"."&amp;$C110,UncollectibleLookup,4,FALSE)),0,'Corrected With Uncollectible'!DN110-'Module C Initial'!DN110),'Corrected With Uncollectible'!DN110-'Module C Initial'!DN110)</f>
        <v>0</v>
      </c>
      <c r="W110" s="32">
        <f ca="1">IFERROR(IF(AND($A110=VLOOKUP($A110&amp;"."&amp;$C110,UncollectibleLookup,2,FALSE),$C110=VLOOKUP($A110&amp;"."&amp;$C110,UncollectibleLookup,4,FALSE)),0,'Corrected With Uncollectible'!DO110-'Module C Initial'!DO110),'Corrected With Uncollectible'!DO110-'Module C Initial'!DO110)</f>
        <v>389.02000000000044</v>
      </c>
      <c r="X110" s="32">
        <f ca="1">IFERROR(IF(AND($A110=VLOOKUP($A110&amp;"."&amp;$C110,UncollectibleLookup,2,FALSE),$C110=VLOOKUP($A110&amp;"."&amp;$C110,UncollectibleLookup,4,FALSE)),0,'Corrected With Uncollectible'!DP110-'Module C Initial'!DP110),'Corrected With Uncollectible'!DP110-'Module C Initial'!DP110)</f>
        <v>365.69999999999891</v>
      </c>
      <c r="Y110" s="32">
        <f ca="1">IFERROR(IF(AND($A110=VLOOKUP($A110&amp;"."&amp;$C110,UncollectibleLookup,2,FALSE),$C110=VLOOKUP($A110&amp;"."&amp;$C110,UncollectibleLookup,4,FALSE)),0,'Corrected With Uncollectible'!DQ110-'Module C Initial'!DQ110),'Corrected With Uncollectible'!DQ110-'Module C Initial'!DQ110)</f>
        <v>206.69000000000051</v>
      </c>
      <c r="Z110" s="32">
        <f ca="1">IFERROR(IF(AND($A110=VLOOKUP($A110&amp;"."&amp;$C110,UncollectibleLookup,2,FALSE),$C110=VLOOKUP($A110&amp;"."&amp;$C110,UncollectibleLookup,4,FALSE)),0,'Corrected With Uncollectible'!DR110-'Module C Initial'!DR110),'Corrected With Uncollectible'!DR110-'Module C Initial'!DR110)</f>
        <v>313.82000000000153</v>
      </c>
      <c r="AA110" s="32">
        <f ca="1">IFERROR(IF(AND($A110=VLOOKUP($A110&amp;"."&amp;$C110,UncollectibleLookup,2,FALSE),$C110=VLOOKUP($A110&amp;"."&amp;$C110,UncollectibleLookup,4,FALSE)),0,'Corrected With Uncollectible'!DS110-'Module C Initial'!DS110),'Corrected With Uncollectible'!DS110-'Module C Initial'!DS110)</f>
        <v>199.38999999999942</v>
      </c>
      <c r="AB110" s="32">
        <f ca="1">IFERROR(IF(AND($A110=VLOOKUP($A110&amp;"."&amp;$C110,UncollectibleLookup,2,FALSE),$C110=VLOOKUP($A110&amp;"."&amp;$C110,UncollectibleLookup,4,FALSE)),0,'Corrected With Uncollectible'!DT110-'Module C Initial'!DT110),'Corrected With Uncollectible'!DT110-'Module C Initial'!DT110)</f>
        <v>323.07999999999993</v>
      </c>
      <c r="AC110" s="31">
        <f ca="1">IFERROR(IF(AND($A110=VLOOKUP($A110&amp;"."&amp;$C110,UncollectibleLookup,2,FALSE),$C110=VLOOKUP($A110&amp;"."&amp;$C110,UncollectibleLookup,4,FALSE)),0,'Corrected With Uncollectible'!DU110-'Module C Initial'!DU110),'Corrected With Uncollectible'!DU110-'Module C Initial'!DU110)</f>
        <v>2247.2499999999927</v>
      </c>
      <c r="AD110" s="31">
        <f ca="1">IFERROR(IF(AND($A110=VLOOKUP($A110&amp;"."&amp;$C110,UncollectibleLookup,2,FALSE),$C110=VLOOKUP($A110&amp;"."&amp;$C110,UncollectibleLookup,4,FALSE)),0,'Corrected With Uncollectible'!DV110-'Module C Initial'!DV110),'Corrected With Uncollectible'!DV110-'Module C Initial'!DV110)</f>
        <v>2833.7600000000093</v>
      </c>
      <c r="AE110" s="31">
        <f ca="1">IFERROR(IF(AND($A110=VLOOKUP($A110&amp;"."&amp;$C110,UncollectibleLookup,2,FALSE),$C110=VLOOKUP($A110&amp;"."&amp;$C110,UncollectibleLookup,4,FALSE)),0,'Corrected With Uncollectible'!DW110-'Module C Initial'!DW110),'Corrected With Uncollectible'!DW110-'Module C Initial'!DW110)</f>
        <v>2446.3899999999994</v>
      </c>
      <c r="AF110" s="31">
        <f ca="1">IFERROR(IF(AND($A110=VLOOKUP($A110&amp;"."&amp;$C110,UncollectibleLookup,2,FALSE),$C110=VLOOKUP($A110&amp;"."&amp;$C110,UncollectibleLookup,4,FALSE)),0,'Corrected With Uncollectible'!DX110-'Module C Initial'!DX110),'Corrected With Uncollectible'!DX110-'Module C Initial'!DX110)</f>
        <v>1907.6300000000047</v>
      </c>
      <c r="AG110" s="31">
        <f ca="1">IFERROR(IF(AND($A110=VLOOKUP($A110&amp;"."&amp;$C110,UncollectibleLookup,2,FALSE),$C110=VLOOKUP($A110&amp;"."&amp;$C110,UncollectibleLookup,4,FALSE)),0,'Corrected With Uncollectible'!DY110-'Module C Initial'!DY110),'Corrected With Uncollectible'!DY110-'Module C Initial'!DY110)</f>
        <v>1472.6699999999983</v>
      </c>
      <c r="AH110" s="31">
        <f ca="1">IFERROR(IF(AND($A110=VLOOKUP($A110&amp;"."&amp;$C110,UncollectibleLookup,2,FALSE),$C110=VLOOKUP($A110&amp;"."&amp;$C110,UncollectibleLookup,4,FALSE)),0,'Corrected With Uncollectible'!DZ110-'Module C Initial'!DZ110),'Corrected With Uncollectible'!DZ110-'Module C Initial'!DZ110)</f>
        <v>0</v>
      </c>
      <c r="AI110" s="31">
        <f ca="1">IFERROR(IF(AND($A110=VLOOKUP($A110&amp;"."&amp;$C110,UncollectibleLookup,2,FALSE),$C110=VLOOKUP($A110&amp;"."&amp;$C110,UncollectibleLookup,4,FALSE)),0,'Corrected With Uncollectible'!EA110-'Module C Initial'!EA110),'Corrected With Uncollectible'!EA110-'Module C Initial'!EA110)</f>
        <v>3116.1200000000099</v>
      </c>
      <c r="AJ110" s="31">
        <f ca="1">IFERROR(IF(AND($A110=VLOOKUP($A110&amp;"."&amp;$C110,UncollectibleLookup,2,FALSE),$C110=VLOOKUP($A110&amp;"."&amp;$C110,UncollectibleLookup,4,FALSE)),0,'Corrected With Uncollectible'!EB110-'Module C Initial'!EB110),'Corrected With Uncollectible'!EB110-'Module C Initial'!EB110)</f>
        <v>2890.5</v>
      </c>
      <c r="AK110" s="31">
        <f ca="1">IFERROR(IF(AND($A110=VLOOKUP($A110&amp;"."&amp;$C110,UncollectibleLookup,2,FALSE),$C110=VLOOKUP($A110&amp;"."&amp;$C110,UncollectibleLookup,4,FALSE)),0,'Corrected With Uncollectible'!EC110-'Module C Initial'!EC110),'Corrected With Uncollectible'!EC110-'Module C Initial'!EC110)</f>
        <v>1611.7200000000012</v>
      </c>
      <c r="AL110" s="31">
        <f ca="1">IFERROR(IF(AND($A110=VLOOKUP($A110&amp;"."&amp;$C110,UncollectibleLookup,2,FALSE),$C110=VLOOKUP($A110&amp;"."&amp;$C110,UncollectibleLookup,4,FALSE)),0,'Corrected With Uncollectible'!ED110-'Module C Initial'!ED110),'Corrected With Uncollectible'!ED110-'Module C Initial'!ED110)</f>
        <v>2414.820000000007</v>
      </c>
      <c r="AM110" s="31">
        <f ca="1">IFERROR(IF(AND($A110=VLOOKUP($A110&amp;"."&amp;$C110,UncollectibleLookup,2,FALSE),$C110=VLOOKUP($A110&amp;"."&amp;$C110,UncollectibleLookup,4,FALSE)),0,'Corrected With Uncollectible'!EE110-'Module C Initial'!EE110),'Corrected With Uncollectible'!EE110-'Module C Initial'!EE110)</f>
        <v>1513.1899999999951</v>
      </c>
      <c r="AN110" s="31">
        <f ca="1">IFERROR(IF(AND($A110=VLOOKUP($A110&amp;"."&amp;$C110,UncollectibleLookup,2,FALSE),$C110=VLOOKUP($A110&amp;"."&amp;$C110,UncollectibleLookup,4,FALSE)),0,'Corrected With Uncollectible'!EF110-'Module C Initial'!EF110),'Corrected With Uncollectible'!EF110-'Module C Initial'!EF110)</f>
        <v>2418.6500000000087</v>
      </c>
      <c r="AO110" s="32">
        <f t="shared" ca="1" si="16"/>
        <v>7731.389999999984</v>
      </c>
      <c r="AP110" s="32">
        <f t="shared" ca="1" si="16"/>
        <v>9832.1099999998696</v>
      </c>
      <c r="AQ110" s="32">
        <f t="shared" ca="1" si="16"/>
        <v>8554.1799999999439</v>
      </c>
      <c r="AR110" s="32">
        <f t="shared" ca="1" si="16"/>
        <v>6728.7499999999254</v>
      </c>
      <c r="AS110" s="32">
        <f t="shared" ca="1" si="16"/>
        <v>5239.2299999999514</v>
      </c>
      <c r="AT110" s="32">
        <f t="shared" ca="1" si="16"/>
        <v>0</v>
      </c>
      <c r="AU110" s="32">
        <f t="shared" ca="1" si="21"/>
        <v>11285.580000000187</v>
      </c>
      <c r="AV110" s="32">
        <f t="shared" ca="1" si="21"/>
        <v>10570.230000000027</v>
      </c>
      <c r="AW110" s="32">
        <f t="shared" ca="1" si="21"/>
        <v>5952.1800000000203</v>
      </c>
      <c r="AX110" s="32">
        <f t="shared" ca="1" si="21"/>
        <v>9004.9000000000178</v>
      </c>
      <c r="AY110" s="32">
        <f t="shared" ca="1" si="21"/>
        <v>5700.5000000000364</v>
      </c>
      <c r="AZ110" s="32">
        <f t="shared" ca="1" si="21"/>
        <v>9203.3799999999155</v>
      </c>
      <c r="BA110" s="55">
        <f t="shared" ca="1" si="17"/>
        <v>61.17</v>
      </c>
      <c r="BB110" s="55">
        <f t="shared" ca="1" si="17"/>
        <v>78.06</v>
      </c>
      <c r="BC110" s="55">
        <f t="shared" ca="1" si="17"/>
        <v>68.13</v>
      </c>
      <c r="BD110" s="55">
        <f t="shared" ca="1" si="17"/>
        <v>53.78</v>
      </c>
      <c r="BE110" s="55">
        <f t="shared" ca="1" si="17"/>
        <v>42.01</v>
      </c>
      <c r="BF110" s="55">
        <f t="shared" ca="1" si="17"/>
        <v>0</v>
      </c>
      <c r="BG110" s="55">
        <f t="shared" ca="1" si="22"/>
        <v>91.13</v>
      </c>
      <c r="BH110" s="55">
        <f t="shared" ca="1" si="22"/>
        <v>85.66</v>
      </c>
      <c r="BI110" s="55">
        <f t="shared" ca="1" si="22"/>
        <v>48.42</v>
      </c>
      <c r="BJ110" s="55">
        <f t="shared" ca="1" si="22"/>
        <v>73.510000000000005</v>
      </c>
      <c r="BK110" s="55">
        <f t="shared" ca="1" si="22"/>
        <v>46.71</v>
      </c>
      <c r="BL110" s="55">
        <f t="shared" ca="1" si="22"/>
        <v>75.680000000000007</v>
      </c>
      <c r="BM110" s="32">
        <f t="shared" ca="1" si="18"/>
        <v>7792.559999999984</v>
      </c>
      <c r="BN110" s="32">
        <f t="shared" ca="1" si="18"/>
        <v>9910.1699999998691</v>
      </c>
      <c r="BO110" s="32">
        <f t="shared" ca="1" si="18"/>
        <v>8622.3099999999431</v>
      </c>
      <c r="BP110" s="32">
        <f t="shared" ca="1" si="18"/>
        <v>6782.5299999999252</v>
      </c>
      <c r="BQ110" s="32">
        <f t="shared" ca="1" si="18"/>
        <v>5281.2399999999516</v>
      </c>
      <c r="BR110" s="32">
        <f t="shared" ca="1" si="18"/>
        <v>0</v>
      </c>
      <c r="BS110" s="32">
        <f t="shared" ca="1" si="23"/>
        <v>11376.710000000186</v>
      </c>
      <c r="BT110" s="32">
        <f t="shared" ca="1" si="23"/>
        <v>10655.890000000027</v>
      </c>
      <c r="BU110" s="32">
        <f t="shared" ca="1" si="23"/>
        <v>6000.6000000000204</v>
      </c>
      <c r="BV110" s="32">
        <f t="shared" ca="1" si="23"/>
        <v>9078.410000000018</v>
      </c>
      <c r="BW110" s="32">
        <f t="shared" ca="1" si="23"/>
        <v>5747.2100000000364</v>
      </c>
      <c r="BX110" s="32">
        <f t="shared" ca="1" si="23"/>
        <v>9279.0599999999158</v>
      </c>
    </row>
    <row r="111" spans="1:76">
      <c r="A111" t="s">
        <v>424</v>
      </c>
      <c r="B111" s="1" t="s">
        <v>27</v>
      </c>
      <c r="C111" t="str">
        <f t="shared" ca="1" si="19"/>
        <v>SD2</v>
      </c>
      <c r="D111" t="str">
        <f t="shared" ca="1" si="20"/>
        <v>Sundance #2</v>
      </c>
      <c r="E111" s="31">
        <f ca="1">IFERROR(IF(AND($A111=VLOOKUP($A111&amp;"."&amp;$C111,UncollectibleLookup,2,FALSE),$C111=VLOOKUP($A111&amp;"."&amp;$C111,UncollectibleLookup,4,FALSE)),0,'Corrected With Uncollectible'!CW111-'Module C Initial'!CW111),'Corrected With Uncollectible'!CW111-'Module C Initial'!CW111)</f>
        <v>7205.5</v>
      </c>
      <c r="F111" s="31">
        <f ca="1">IFERROR(IF(AND($A111=VLOOKUP($A111&amp;"."&amp;$C111,UncollectibleLookup,2,FALSE),$C111=VLOOKUP($A111&amp;"."&amp;$C111,UncollectibleLookup,4,FALSE)),0,'Corrected With Uncollectible'!CX111-'Module C Initial'!CX111),'Corrected With Uncollectible'!CX111-'Module C Initial'!CX111)</f>
        <v>7963.5999999999767</v>
      </c>
      <c r="G111" s="31">
        <f ca="1">IFERROR(IF(AND($A111=VLOOKUP($A111&amp;"."&amp;$C111,UncollectibleLookup,2,FALSE),$C111=VLOOKUP($A111&amp;"."&amp;$C111,UncollectibleLookup,4,FALSE)),0,'Corrected With Uncollectible'!CY111-'Module C Initial'!CY111),'Corrected With Uncollectible'!CY111-'Module C Initial'!CY111)</f>
        <v>4651.6299999998882</v>
      </c>
      <c r="H111" s="31">
        <f ca="1">IFERROR(IF(AND($A111=VLOOKUP($A111&amp;"."&amp;$C111,UncollectibleLookup,2,FALSE),$C111=VLOOKUP($A111&amp;"."&amp;$C111,UncollectibleLookup,4,FALSE)),0,'Corrected With Uncollectible'!CZ111-'Module C Initial'!CZ111),'Corrected With Uncollectible'!CZ111-'Module C Initial'!CZ111)</f>
        <v>5574.2099999999627</v>
      </c>
      <c r="I111" s="31">
        <f ca="1">IFERROR(IF(AND($A111=VLOOKUP($A111&amp;"."&amp;$C111,UncollectibleLookup,2,FALSE),$C111=VLOOKUP($A111&amp;"."&amp;$C111,UncollectibleLookup,4,FALSE)),0,'Corrected With Uncollectible'!DA111-'Module C Initial'!DA111),'Corrected With Uncollectible'!DA111-'Module C Initial'!DA111)</f>
        <v>4762.8299999999581</v>
      </c>
      <c r="J111" s="31">
        <f ca="1">IFERROR(IF(AND($A111=VLOOKUP($A111&amp;"."&amp;$C111,UncollectibleLookup,2,FALSE),$C111=VLOOKUP($A111&amp;"."&amp;$C111,UncollectibleLookup,4,FALSE)),0,'Corrected With Uncollectible'!DB111-'Module C Initial'!DB111),'Corrected With Uncollectible'!DB111-'Module C Initial'!DB111)</f>
        <v>4502.9399999999441</v>
      </c>
      <c r="K111" s="31">
        <f ca="1">IFERROR(IF(AND($A111=VLOOKUP($A111&amp;"."&amp;$C111,UncollectibleLookup,2,FALSE),$C111=VLOOKUP($A111&amp;"."&amp;$C111,UncollectibleLookup,4,FALSE)),0,'Corrected With Uncollectible'!DC111-'Module C Initial'!DC111),'Corrected With Uncollectible'!DC111-'Module C Initial'!DC111)</f>
        <v>16358.439999999711</v>
      </c>
      <c r="L111" s="31">
        <f ca="1">IFERROR(IF(AND($A111=VLOOKUP($A111&amp;"."&amp;$C111,UncollectibleLookup,2,FALSE),$C111=VLOOKUP($A111&amp;"."&amp;$C111,UncollectibleLookup,4,FALSE)),0,'Corrected With Uncollectible'!DD111-'Module C Initial'!DD111),'Corrected With Uncollectible'!DD111-'Module C Initial'!DD111)</f>
        <v>8128.7099999999627</v>
      </c>
      <c r="M111" s="31">
        <f ca="1">IFERROR(IF(AND($A111=VLOOKUP($A111&amp;"."&amp;$C111,UncollectibleLookup,2,FALSE),$C111=VLOOKUP($A111&amp;"."&amp;$C111,UncollectibleLookup,4,FALSE)),0,'Corrected With Uncollectible'!DE111-'Module C Initial'!DE111),'Corrected With Uncollectible'!DE111-'Module C Initial'!DE111)</f>
        <v>4884.1500000001397</v>
      </c>
      <c r="N111" s="31">
        <f ca="1">IFERROR(IF(AND($A111=VLOOKUP($A111&amp;"."&amp;$C111,UncollectibleLookup,2,FALSE),$C111=VLOOKUP($A111&amp;"."&amp;$C111,UncollectibleLookup,4,FALSE)),0,'Corrected With Uncollectible'!DF111-'Module C Initial'!DF111),'Corrected With Uncollectible'!DF111-'Module C Initial'!DF111)</f>
        <v>6842.8699999999953</v>
      </c>
      <c r="O111" s="31">
        <f ca="1">IFERROR(IF(AND($A111=VLOOKUP($A111&amp;"."&amp;$C111,UncollectibleLookup,2,FALSE),$C111=VLOOKUP($A111&amp;"."&amp;$C111,UncollectibleLookup,4,FALSE)),0,'Corrected With Uncollectible'!DG111-'Module C Initial'!DG111),'Corrected With Uncollectible'!DG111-'Module C Initial'!DG111)</f>
        <v>5757.8000000000466</v>
      </c>
      <c r="P111" s="31">
        <f ca="1">IFERROR(IF(AND($A111=VLOOKUP($A111&amp;"."&amp;$C111,UncollectibleLookup,2,FALSE),$C111=VLOOKUP($A111&amp;"."&amp;$C111,UncollectibleLookup,4,FALSE)),0,'Corrected With Uncollectible'!DH111-'Module C Initial'!DH111),'Corrected With Uncollectible'!DH111-'Module C Initial'!DH111)</f>
        <v>4629.0400000000373</v>
      </c>
      <c r="Q111" s="32">
        <f ca="1">IFERROR(IF(AND($A111=VLOOKUP($A111&amp;"."&amp;$C111,UncollectibleLookup,2,FALSE),$C111=VLOOKUP($A111&amp;"."&amp;$C111,UncollectibleLookup,4,FALSE)),0,'Corrected With Uncollectible'!DI111-'Module C Initial'!DI111),'Corrected With Uncollectible'!DI111-'Module C Initial'!DI111)</f>
        <v>360.27000000000044</v>
      </c>
      <c r="R111" s="32">
        <f ca="1">IFERROR(IF(AND($A111=VLOOKUP($A111&amp;"."&amp;$C111,UncollectibleLookup,2,FALSE),$C111=VLOOKUP($A111&amp;"."&amp;$C111,UncollectibleLookup,4,FALSE)),0,'Corrected With Uncollectible'!DJ111-'Module C Initial'!DJ111),'Corrected With Uncollectible'!DJ111-'Module C Initial'!DJ111)</f>
        <v>398.18000000000029</v>
      </c>
      <c r="S111" s="32">
        <f ca="1">IFERROR(IF(AND($A111=VLOOKUP($A111&amp;"."&amp;$C111,UncollectibleLookup,2,FALSE),$C111=VLOOKUP($A111&amp;"."&amp;$C111,UncollectibleLookup,4,FALSE)),0,'Corrected With Uncollectible'!DK111-'Module C Initial'!DK111),'Corrected With Uncollectible'!DK111-'Module C Initial'!DK111)</f>
        <v>232.58000000000084</v>
      </c>
      <c r="T111" s="32">
        <f ca="1">IFERROR(IF(AND($A111=VLOOKUP($A111&amp;"."&amp;$C111,UncollectibleLookup,2,FALSE),$C111=VLOOKUP($A111&amp;"."&amp;$C111,UncollectibleLookup,4,FALSE)),0,'Corrected With Uncollectible'!DL111-'Module C Initial'!DL111),'Corrected With Uncollectible'!DL111-'Module C Initial'!DL111)</f>
        <v>278.70999999999913</v>
      </c>
      <c r="U111" s="32">
        <f ca="1">IFERROR(IF(AND($A111=VLOOKUP($A111&amp;"."&amp;$C111,UncollectibleLookup,2,FALSE),$C111=VLOOKUP($A111&amp;"."&amp;$C111,UncollectibleLookup,4,FALSE)),0,'Corrected With Uncollectible'!DM111-'Module C Initial'!DM111),'Corrected With Uncollectible'!DM111-'Module C Initial'!DM111)</f>
        <v>238.14999999999964</v>
      </c>
      <c r="V111" s="32">
        <f ca="1">IFERROR(IF(AND($A111=VLOOKUP($A111&amp;"."&amp;$C111,UncollectibleLookup,2,FALSE),$C111=VLOOKUP($A111&amp;"."&amp;$C111,UncollectibleLookup,4,FALSE)),0,'Corrected With Uncollectible'!DN111-'Module C Initial'!DN111),'Corrected With Uncollectible'!DN111-'Module C Initial'!DN111)</f>
        <v>225.15000000000055</v>
      </c>
      <c r="W111" s="32">
        <f ca="1">IFERROR(IF(AND($A111=VLOOKUP($A111&amp;"."&amp;$C111,UncollectibleLookup,2,FALSE),$C111=VLOOKUP($A111&amp;"."&amp;$C111,UncollectibleLookup,4,FALSE)),0,'Corrected With Uncollectible'!DO111-'Module C Initial'!DO111),'Corrected With Uncollectible'!DO111-'Module C Initial'!DO111)</f>
        <v>817.92000000000189</v>
      </c>
      <c r="X111" s="32">
        <f ca="1">IFERROR(IF(AND($A111=VLOOKUP($A111&amp;"."&amp;$C111,UncollectibleLookup,2,FALSE),$C111=VLOOKUP($A111&amp;"."&amp;$C111,UncollectibleLookup,4,FALSE)),0,'Corrected With Uncollectible'!DP111-'Module C Initial'!DP111),'Corrected With Uncollectible'!DP111-'Module C Initial'!DP111)</f>
        <v>406.44000000000051</v>
      </c>
      <c r="Y111" s="32">
        <f ca="1">IFERROR(IF(AND($A111=VLOOKUP($A111&amp;"."&amp;$C111,UncollectibleLookup,2,FALSE),$C111=VLOOKUP($A111&amp;"."&amp;$C111,UncollectibleLookup,4,FALSE)),0,'Corrected With Uncollectible'!DQ111-'Module C Initial'!DQ111),'Corrected With Uncollectible'!DQ111-'Module C Initial'!DQ111)</f>
        <v>244.21000000000004</v>
      </c>
      <c r="Z111" s="32">
        <f ca="1">IFERROR(IF(AND($A111=VLOOKUP($A111&amp;"."&amp;$C111,UncollectibleLookup,2,FALSE),$C111=VLOOKUP($A111&amp;"."&amp;$C111,UncollectibleLookup,4,FALSE)),0,'Corrected With Uncollectible'!DR111-'Module C Initial'!DR111),'Corrected With Uncollectible'!DR111-'Module C Initial'!DR111)</f>
        <v>342.14999999999964</v>
      </c>
      <c r="AA111" s="32">
        <f ca="1">IFERROR(IF(AND($A111=VLOOKUP($A111&amp;"."&amp;$C111,UncollectibleLookup,2,FALSE),$C111=VLOOKUP($A111&amp;"."&amp;$C111,UncollectibleLookup,4,FALSE)),0,'Corrected With Uncollectible'!DS111-'Module C Initial'!DS111),'Corrected With Uncollectible'!DS111-'Module C Initial'!DS111)</f>
        <v>287.88999999999942</v>
      </c>
      <c r="AB111" s="32">
        <f ca="1">IFERROR(IF(AND($A111=VLOOKUP($A111&amp;"."&amp;$C111,UncollectibleLookup,2,FALSE),$C111=VLOOKUP($A111&amp;"."&amp;$C111,UncollectibleLookup,4,FALSE)),0,'Corrected With Uncollectible'!DT111-'Module C Initial'!DT111),'Corrected With Uncollectible'!DT111-'Module C Initial'!DT111)</f>
        <v>231.44999999999982</v>
      </c>
      <c r="AC111" s="31">
        <f ca="1">IFERROR(IF(AND($A111=VLOOKUP($A111&amp;"."&amp;$C111,UncollectibleLookup,2,FALSE),$C111=VLOOKUP($A111&amp;"."&amp;$C111,UncollectibleLookup,4,FALSE)),0,'Corrected With Uncollectible'!DU111-'Module C Initial'!DU111),'Corrected With Uncollectible'!DU111-'Module C Initial'!DU111)</f>
        <v>3100.2400000000052</v>
      </c>
      <c r="AD111" s="31">
        <f ca="1">IFERROR(IF(AND($A111=VLOOKUP($A111&amp;"."&amp;$C111,UncollectibleLookup,2,FALSE),$C111=VLOOKUP($A111&amp;"."&amp;$C111,UncollectibleLookup,4,FALSE)),0,'Corrected With Uncollectible'!DV111-'Module C Initial'!DV111),'Corrected With Uncollectible'!DV111-'Module C Initial'!DV111)</f>
        <v>3385.8500000000058</v>
      </c>
      <c r="AE111" s="31">
        <f ca="1">IFERROR(IF(AND($A111=VLOOKUP($A111&amp;"."&amp;$C111,UncollectibleLookup,2,FALSE),$C111=VLOOKUP($A111&amp;"."&amp;$C111,UncollectibleLookup,4,FALSE)),0,'Corrected With Uncollectible'!DW111-'Module C Initial'!DW111),'Corrected With Uncollectible'!DW111-'Module C Initial'!DW111)</f>
        <v>1956.3000000000029</v>
      </c>
      <c r="AF111" s="31">
        <f ca="1">IFERROR(IF(AND($A111=VLOOKUP($A111&amp;"."&amp;$C111,UncollectibleLookup,2,FALSE),$C111=VLOOKUP($A111&amp;"."&amp;$C111,UncollectibleLookup,4,FALSE)),0,'Corrected With Uncollectible'!DX111-'Module C Initial'!DX111),'Corrected With Uncollectible'!DX111-'Module C Initial'!DX111)</f>
        <v>2315.8899999999994</v>
      </c>
      <c r="AG111" s="31">
        <f ca="1">IFERROR(IF(AND($A111=VLOOKUP($A111&amp;"."&amp;$C111,UncollectibleLookup,2,FALSE),$C111=VLOOKUP($A111&amp;"."&amp;$C111,UncollectibleLookup,4,FALSE)),0,'Corrected With Uncollectible'!DY111-'Module C Initial'!DY111),'Corrected With Uncollectible'!DY111-'Module C Initial'!DY111)</f>
        <v>1955.3099999999977</v>
      </c>
      <c r="AH111" s="31">
        <f ca="1">IFERROR(IF(AND($A111=VLOOKUP($A111&amp;"."&amp;$C111,UncollectibleLookup,2,FALSE),$C111=VLOOKUP($A111&amp;"."&amp;$C111,UncollectibleLookup,4,FALSE)),0,'Corrected With Uncollectible'!DZ111-'Module C Initial'!DZ111),'Corrected With Uncollectible'!DZ111-'Module C Initial'!DZ111)</f>
        <v>1825.6699999999983</v>
      </c>
      <c r="AI111" s="31">
        <f ca="1">IFERROR(IF(AND($A111=VLOOKUP($A111&amp;"."&amp;$C111,UncollectibleLookup,2,FALSE),$C111=VLOOKUP($A111&amp;"."&amp;$C111,UncollectibleLookup,4,FALSE)),0,'Corrected With Uncollectible'!EA111-'Module C Initial'!EA111),'Corrected With Uncollectible'!EA111-'Module C Initial'!EA111)</f>
        <v>6551.6700000000128</v>
      </c>
      <c r="AJ111" s="31">
        <f ca="1">IFERROR(IF(AND($A111=VLOOKUP($A111&amp;"."&amp;$C111,UncollectibleLookup,2,FALSE),$C111=VLOOKUP($A111&amp;"."&amp;$C111,UncollectibleLookup,4,FALSE)),0,'Corrected With Uncollectible'!EB111-'Module C Initial'!EB111),'Corrected With Uncollectible'!EB111-'Module C Initial'!EB111)</f>
        <v>3212.4600000000064</v>
      </c>
      <c r="AK111" s="31">
        <f ca="1">IFERROR(IF(AND($A111=VLOOKUP($A111&amp;"."&amp;$C111,UncollectibleLookup,2,FALSE),$C111=VLOOKUP($A111&amp;"."&amp;$C111,UncollectibleLookup,4,FALSE)),0,'Corrected With Uncollectible'!EC111-'Module C Initial'!EC111),'Corrected With Uncollectible'!EC111-'Module C Initial'!EC111)</f>
        <v>1904.2900000000081</v>
      </c>
      <c r="AL111" s="31">
        <f ca="1">IFERROR(IF(AND($A111=VLOOKUP($A111&amp;"."&amp;$C111,UncollectibleLookup,2,FALSE),$C111=VLOOKUP($A111&amp;"."&amp;$C111,UncollectibleLookup,4,FALSE)),0,'Corrected With Uncollectible'!ED111-'Module C Initial'!ED111),'Corrected With Uncollectible'!ED111-'Module C Initial'!ED111)</f>
        <v>2632.8199999999924</v>
      </c>
      <c r="AM111" s="31">
        <f ca="1">IFERROR(IF(AND($A111=VLOOKUP($A111&amp;"."&amp;$C111,UncollectibleLookup,2,FALSE),$C111=VLOOKUP($A111&amp;"."&amp;$C111,UncollectibleLookup,4,FALSE)),0,'Corrected With Uncollectible'!EE111-'Module C Initial'!EE111),'Corrected With Uncollectible'!EE111-'Module C Initial'!EE111)</f>
        <v>2184.7799999999988</v>
      </c>
      <c r="AN111" s="31">
        <f ca="1">IFERROR(IF(AND($A111=VLOOKUP($A111&amp;"."&amp;$C111,UncollectibleLookup,2,FALSE),$C111=VLOOKUP($A111&amp;"."&amp;$C111,UncollectibleLookup,4,FALSE)),0,'Corrected With Uncollectible'!EF111-'Module C Initial'!EF111),'Corrected With Uncollectible'!EF111-'Module C Initial'!EF111)</f>
        <v>1732.6900000000023</v>
      </c>
      <c r="AO111" s="32">
        <f t="shared" ca="1" si="16"/>
        <v>10666.010000000006</v>
      </c>
      <c r="AP111" s="32">
        <f t="shared" ca="1" si="16"/>
        <v>11747.629999999983</v>
      </c>
      <c r="AQ111" s="32">
        <f t="shared" ca="1" si="16"/>
        <v>6840.509999999892</v>
      </c>
      <c r="AR111" s="32">
        <f t="shared" ca="1" si="16"/>
        <v>8168.8099999999613</v>
      </c>
      <c r="AS111" s="32">
        <f t="shared" ca="1" si="16"/>
        <v>6956.2899999999554</v>
      </c>
      <c r="AT111" s="32">
        <f t="shared" ca="1" si="16"/>
        <v>6553.7599999999429</v>
      </c>
      <c r="AU111" s="32">
        <f t="shared" ca="1" si="21"/>
        <v>23728.029999999726</v>
      </c>
      <c r="AV111" s="32">
        <f t="shared" ca="1" si="21"/>
        <v>11747.60999999997</v>
      </c>
      <c r="AW111" s="32">
        <f t="shared" ca="1" si="21"/>
        <v>7032.6500000001479</v>
      </c>
      <c r="AX111" s="32">
        <f t="shared" ca="1" si="21"/>
        <v>9817.8399999999874</v>
      </c>
      <c r="AY111" s="32">
        <f t="shared" ca="1" si="21"/>
        <v>8230.4700000000448</v>
      </c>
      <c r="AZ111" s="32">
        <f t="shared" ca="1" si="21"/>
        <v>6593.1800000000394</v>
      </c>
      <c r="BA111" s="55">
        <f t="shared" ca="1" si="17"/>
        <v>84.39</v>
      </c>
      <c r="BB111" s="55">
        <f t="shared" ca="1" si="17"/>
        <v>93.27</v>
      </c>
      <c r="BC111" s="55">
        <f t="shared" ca="1" si="17"/>
        <v>54.48</v>
      </c>
      <c r="BD111" s="55">
        <f t="shared" ca="1" si="17"/>
        <v>65.290000000000006</v>
      </c>
      <c r="BE111" s="55">
        <f t="shared" ca="1" si="17"/>
        <v>55.78</v>
      </c>
      <c r="BF111" s="55">
        <f t="shared" ca="1" si="17"/>
        <v>52.74</v>
      </c>
      <c r="BG111" s="55">
        <f t="shared" ca="1" si="22"/>
        <v>191.59</v>
      </c>
      <c r="BH111" s="55">
        <f t="shared" ca="1" si="22"/>
        <v>95.21</v>
      </c>
      <c r="BI111" s="55">
        <f t="shared" ca="1" si="22"/>
        <v>57.2</v>
      </c>
      <c r="BJ111" s="55">
        <f t="shared" ca="1" si="22"/>
        <v>80.150000000000006</v>
      </c>
      <c r="BK111" s="55">
        <f t="shared" ca="1" si="22"/>
        <v>67.44</v>
      </c>
      <c r="BL111" s="55">
        <f t="shared" ca="1" si="22"/>
        <v>54.22</v>
      </c>
      <c r="BM111" s="32">
        <f t="shared" ca="1" si="18"/>
        <v>10750.400000000005</v>
      </c>
      <c r="BN111" s="32">
        <f t="shared" ca="1" si="18"/>
        <v>11840.899999999983</v>
      </c>
      <c r="BO111" s="32">
        <f t="shared" ca="1" si="18"/>
        <v>6894.9899999998916</v>
      </c>
      <c r="BP111" s="32">
        <f t="shared" ca="1" si="18"/>
        <v>8234.0999999999622</v>
      </c>
      <c r="BQ111" s="32">
        <f t="shared" ca="1" si="18"/>
        <v>7012.0699999999551</v>
      </c>
      <c r="BR111" s="32">
        <f t="shared" ca="1" si="18"/>
        <v>6606.4999999999427</v>
      </c>
      <c r="BS111" s="32">
        <f t="shared" ca="1" si="23"/>
        <v>23919.619999999726</v>
      </c>
      <c r="BT111" s="32">
        <f t="shared" ca="1" si="23"/>
        <v>11842.819999999969</v>
      </c>
      <c r="BU111" s="32">
        <f t="shared" ca="1" si="23"/>
        <v>7089.8500000001477</v>
      </c>
      <c r="BV111" s="32">
        <f t="shared" ca="1" si="23"/>
        <v>9897.989999999987</v>
      </c>
      <c r="BW111" s="32">
        <f t="shared" ca="1" si="23"/>
        <v>8297.9100000000453</v>
      </c>
      <c r="BX111" s="32">
        <f t="shared" ca="1" si="23"/>
        <v>6647.4000000000397</v>
      </c>
    </row>
    <row r="112" spans="1:76">
      <c r="A112" t="s">
        <v>448</v>
      </c>
      <c r="B112" s="1" t="s">
        <v>23</v>
      </c>
      <c r="C112" t="str">
        <f t="shared" ca="1" si="19"/>
        <v>SD3</v>
      </c>
      <c r="D112" t="str">
        <f t="shared" ca="1" si="20"/>
        <v>Sundance #3</v>
      </c>
      <c r="E112" s="31">
        <f ca="1">IFERROR(IF(AND($A112=VLOOKUP($A112&amp;"."&amp;$C112,UncollectibleLookup,2,FALSE),$C112=VLOOKUP($A112&amp;"."&amp;$C112,UncollectibleLookup,4,FALSE)),0,'Corrected With Uncollectible'!CW112-'Module C Initial'!CW112),'Corrected With Uncollectible'!CW112-'Module C Initial'!CW112)</f>
        <v>6703.6699999999255</v>
      </c>
      <c r="F112" s="31">
        <f ca="1">IFERROR(IF(AND($A112=VLOOKUP($A112&amp;"."&amp;$C112,UncollectibleLookup,2,FALSE),$C112=VLOOKUP($A112&amp;"."&amp;$C112,UncollectibleLookup,4,FALSE)),0,'Corrected With Uncollectible'!CX112-'Module C Initial'!CX112),'Corrected With Uncollectible'!CX112-'Module C Initial'!CX112)</f>
        <v>8312.1000000000931</v>
      </c>
      <c r="G112" s="31">
        <f ca="1">IFERROR(IF(AND($A112=VLOOKUP($A112&amp;"."&amp;$C112,UncollectibleLookup,2,FALSE),$C112=VLOOKUP($A112&amp;"."&amp;$C112,UncollectibleLookup,4,FALSE)),0,'Corrected With Uncollectible'!CY112-'Module C Initial'!CY112),'Corrected With Uncollectible'!CY112-'Module C Initial'!CY112)</f>
        <v>7202.8499999998603</v>
      </c>
      <c r="H112" s="31">
        <f ca="1">IFERROR(IF(AND($A112=VLOOKUP($A112&amp;"."&amp;$C112,UncollectibleLookup,2,FALSE),$C112=VLOOKUP($A112&amp;"."&amp;$C112,UncollectibleLookup,4,FALSE)),0,'Corrected With Uncollectible'!CZ112-'Module C Initial'!CZ112),'Corrected With Uncollectible'!CZ112-'Module C Initial'!CZ112)</f>
        <v>6335.2099999999627</v>
      </c>
      <c r="I112" s="31">
        <f ca="1">IFERROR(IF(AND($A112=VLOOKUP($A112&amp;"."&amp;$C112,UncollectibleLookup,2,FALSE),$C112=VLOOKUP($A112&amp;"."&amp;$C112,UncollectibleLookup,4,FALSE)),0,'Corrected With Uncollectible'!DA112-'Module C Initial'!DA112),'Corrected With Uncollectible'!DA112-'Module C Initial'!DA112)</f>
        <v>5180.109999999986</v>
      </c>
      <c r="J112" s="31">
        <f ca="1">IFERROR(IF(AND($A112=VLOOKUP($A112&amp;"."&amp;$C112,UncollectibleLookup,2,FALSE),$C112=VLOOKUP($A112&amp;"."&amp;$C112,UncollectibleLookup,4,FALSE)),0,'Corrected With Uncollectible'!DB112-'Module C Initial'!DB112),'Corrected With Uncollectible'!DB112-'Module C Initial'!DB112)</f>
        <v>5749.859999999986</v>
      </c>
      <c r="K112" s="31">
        <f ca="1">IFERROR(IF(AND($A112=VLOOKUP($A112&amp;"."&amp;$C112,UncollectibleLookup,2,FALSE),$C112=VLOOKUP($A112&amp;"."&amp;$C112,UncollectibleLookup,4,FALSE)),0,'Corrected With Uncollectible'!DC112-'Module C Initial'!DC112),'Corrected With Uncollectible'!DC112-'Module C Initial'!DC112)</f>
        <v>17199.569999999832</v>
      </c>
      <c r="L112" s="31">
        <f ca="1">IFERROR(IF(AND($A112=VLOOKUP($A112&amp;"."&amp;$C112,UncollectibleLookup,2,FALSE),$C112=VLOOKUP($A112&amp;"."&amp;$C112,UncollectibleLookup,4,FALSE)),0,'Corrected With Uncollectible'!DD112-'Module C Initial'!DD112),'Corrected With Uncollectible'!DD112-'Module C Initial'!DD112)</f>
        <v>8154.7800000000279</v>
      </c>
      <c r="M112" s="31">
        <f ca="1">IFERROR(IF(AND($A112=VLOOKUP($A112&amp;"."&amp;$C112,UncollectibleLookup,2,FALSE),$C112=VLOOKUP($A112&amp;"."&amp;$C112,UncollectibleLookup,4,FALSE)),0,'Corrected With Uncollectible'!DE112-'Module C Initial'!DE112),'Corrected With Uncollectible'!DE112-'Module C Initial'!DE112)</f>
        <v>4795.9699999998556</v>
      </c>
      <c r="N112" s="31">
        <f ca="1">IFERROR(IF(AND($A112=VLOOKUP($A112&amp;"."&amp;$C112,UncollectibleLookup,2,FALSE),$C112=VLOOKUP($A112&amp;"."&amp;$C112,UncollectibleLookup,4,FALSE)),0,'Corrected With Uncollectible'!DF112-'Module C Initial'!DF112),'Corrected With Uncollectible'!DF112-'Module C Initial'!DF112)</f>
        <v>5892.3100000000559</v>
      </c>
      <c r="O112" s="31">
        <f ca="1">IFERROR(IF(AND($A112=VLOOKUP($A112&amp;"."&amp;$C112,UncollectibleLookup,2,FALSE),$C112=VLOOKUP($A112&amp;"."&amp;$C112,UncollectibleLookup,4,FALSE)),0,'Corrected With Uncollectible'!DG112-'Module C Initial'!DG112),'Corrected With Uncollectible'!DG112-'Module C Initial'!DG112)</f>
        <v>6412.0899999999674</v>
      </c>
      <c r="P112" s="31">
        <f ca="1">IFERROR(IF(AND($A112=VLOOKUP($A112&amp;"."&amp;$C112,UncollectibleLookup,2,FALSE),$C112=VLOOKUP($A112&amp;"."&amp;$C112,UncollectibleLookup,4,FALSE)),0,'Corrected With Uncollectible'!DH112-'Module C Initial'!DH112),'Corrected With Uncollectible'!DH112-'Module C Initial'!DH112)</f>
        <v>7672.5499999998137</v>
      </c>
      <c r="Q112" s="32">
        <f ca="1">IFERROR(IF(AND($A112=VLOOKUP($A112&amp;"."&amp;$C112,UncollectibleLookup,2,FALSE),$C112=VLOOKUP($A112&amp;"."&amp;$C112,UncollectibleLookup,4,FALSE)),0,'Corrected With Uncollectible'!DI112-'Module C Initial'!DI112),'Corrected With Uncollectible'!DI112-'Module C Initial'!DI112)</f>
        <v>335.18000000000029</v>
      </c>
      <c r="R112" s="32">
        <f ca="1">IFERROR(IF(AND($A112=VLOOKUP($A112&amp;"."&amp;$C112,UncollectibleLookup,2,FALSE),$C112=VLOOKUP($A112&amp;"."&amp;$C112,UncollectibleLookup,4,FALSE)),0,'Corrected With Uncollectible'!DJ112-'Module C Initial'!DJ112),'Corrected With Uncollectible'!DJ112-'Module C Initial'!DJ112)</f>
        <v>415.60000000000036</v>
      </c>
      <c r="S112" s="32">
        <f ca="1">IFERROR(IF(AND($A112=VLOOKUP($A112&amp;"."&amp;$C112,UncollectibleLookup,2,FALSE),$C112=VLOOKUP($A112&amp;"."&amp;$C112,UncollectibleLookup,4,FALSE)),0,'Corrected With Uncollectible'!DK112-'Module C Initial'!DK112),'Corrected With Uncollectible'!DK112-'Module C Initial'!DK112)</f>
        <v>360.13999999999942</v>
      </c>
      <c r="T112" s="32">
        <f ca="1">IFERROR(IF(AND($A112=VLOOKUP($A112&amp;"."&amp;$C112,UncollectibleLookup,2,FALSE),$C112=VLOOKUP($A112&amp;"."&amp;$C112,UncollectibleLookup,4,FALSE)),0,'Corrected With Uncollectible'!DL112-'Module C Initial'!DL112),'Corrected With Uncollectible'!DL112-'Module C Initial'!DL112)</f>
        <v>316.76000000000022</v>
      </c>
      <c r="U112" s="32">
        <f ca="1">IFERROR(IF(AND($A112=VLOOKUP($A112&amp;"."&amp;$C112,UncollectibleLookup,2,FALSE),$C112=VLOOKUP($A112&amp;"."&amp;$C112,UncollectibleLookup,4,FALSE)),0,'Corrected With Uncollectible'!DM112-'Module C Initial'!DM112),'Corrected With Uncollectible'!DM112-'Module C Initial'!DM112)</f>
        <v>259.0099999999984</v>
      </c>
      <c r="V112" s="32">
        <f ca="1">IFERROR(IF(AND($A112=VLOOKUP($A112&amp;"."&amp;$C112,UncollectibleLookup,2,FALSE),$C112=VLOOKUP($A112&amp;"."&amp;$C112,UncollectibleLookup,4,FALSE)),0,'Corrected With Uncollectible'!DN112-'Module C Initial'!DN112),'Corrected With Uncollectible'!DN112-'Module C Initial'!DN112)</f>
        <v>287.48999999999978</v>
      </c>
      <c r="W112" s="32">
        <f ca="1">IFERROR(IF(AND($A112=VLOOKUP($A112&amp;"."&amp;$C112,UncollectibleLookup,2,FALSE),$C112=VLOOKUP($A112&amp;"."&amp;$C112,UncollectibleLookup,4,FALSE)),0,'Corrected With Uncollectible'!DO112-'Module C Initial'!DO112),'Corrected With Uncollectible'!DO112-'Module C Initial'!DO112)</f>
        <v>859.97999999999593</v>
      </c>
      <c r="X112" s="32">
        <f ca="1">IFERROR(IF(AND($A112=VLOOKUP($A112&amp;"."&amp;$C112,UncollectibleLookup,2,FALSE),$C112=VLOOKUP($A112&amp;"."&amp;$C112,UncollectibleLookup,4,FALSE)),0,'Corrected With Uncollectible'!DP112-'Module C Initial'!DP112),'Corrected With Uncollectible'!DP112-'Module C Initial'!DP112)</f>
        <v>407.7400000000016</v>
      </c>
      <c r="Y112" s="32">
        <f ca="1">IFERROR(IF(AND($A112=VLOOKUP($A112&amp;"."&amp;$C112,UncollectibleLookup,2,FALSE),$C112=VLOOKUP($A112&amp;"."&amp;$C112,UncollectibleLookup,4,FALSE)),0,'Corrected With Uncollectible'!DQ112-'Module C Initial'!DQ112),'Corrected With Uncollectible'!DQ112-'Module C Initial'!DQ112)</f>
        <v>239.79000000000087</v>
      </c>
      <c r="Z112" s="32">
        <f ca="1">IFERROR(IF(AND($A112=VLOOKUP($A112&amp;"."&amp;$C112,UncollectibleLookup,2,FALSE),$C112=VLOOKUP($A112&amp;"."&amp;$C112,UncollectibleLookup,4,FALSE)),0,'Corrected With Uncollectible'!DR112-'Module C Initial'!DR112),'Corrected With Uncollectible'!DR112-'Module C Initial'!DR112)</f>
        <v>294.61999999999898</v>
      </c>
      <c r="AA112" s="32">
        <f ca="1">IFERROR(IF(AND($A112=VLOOKUP($A112&amp;"."&amp;$C112,UncollectibleLookup,2,FALSE),$C112=VLOOKUP($A112&amp;"."&amp;$C112,UncollectibleLookup,4,FALSE)),0,'Corrected With Uncollectible'!DS112-'Module C Initial'!DS112),'Corrected With Uncollectible'!DS112-'Module C Initial'!DS112)</f>
        <v>320.61000000000058</v>
      </c>
      <c r="AB112" s="32">
        <f ca="1">IFERROR(IF(AND($A112=VLOOKUP($A112&amp;"."&amp;$C112,UncollectibleLookup,2,FALSE),$C112=VLOOKUP($A112&amp;"."&amp;$C112,UncollectibleLookup,4,FALSE)),0,'Corrected With Uncollectible'!DT112-'Module C Initial'!DT112),'Corrected With Uncollectible'!DT112-'Module C Initial'!DT112)</f>
        <v>383.6299999999992</v>
      </c>
      <c r="AC112" s="31">
        <f ca="1">IFERROR(IF(AND($A112=VLOOKUP($A112&amp;"."&amp;$C112,UncollectibleLookup,2,FALSE),$C112=VLOOKUP($A112&amp;"."&amp;$C112,UncollectibleLookup,4,FALSE)),0,'Corrected With Uncollectible'!DU112-'Module C Initial'!DU112),'Corrected With Uncollectible'!DU112-'Module C Initial'!DU112)</f>
        <v>2884.3199999999924</v>
      </c>
      <c r="AD112" s="31">
        <f ca="1">IFERROR(IF(AND($A112=VLOOKUP($A112&amp;"."&amp;$C112,UncollectibleLookup,2,FALSE),$C112=VLOOKUP($A112&amp;"."&amp;$C112,UncollectibleLookup,4,FALSE)),0,'Corrected With Uncollectible'!DV112-'Module C Initial'!DV112),'Corrected With Uncollectible'!DV112-'Module C Initial'!DV112)</f>
        <v>3534.0099999999948</v>
      </c>
      <c r="AE112" s="31">
        <f ca="1">IFERROR(IF(AND($A112=VLOOKUP($A112&amp;"."&amp;$C112,UncollectibleLookup,2,FALSE),$C112=VLOOKUP($A112&amp;"."&amp;$C112,UncollectibleLookup,4,FALSE)),0,'Corrected With Uncollectible'!DW112-'Module C Initial'!DW112),'Corrected With Uncollectible'!DW112-'Module C Initial'!DW112)</f>
        <v>3029.2400000000052</v>
      </c>
      <c r="AF112" s="31">
        <f ca="1">IFERROR(IF(AND($A112=VLOOKUP($A112&amp;"."&amp;$C112,UncollectibleLookup,2,FALSE),$C112=VLOOKUP($A112&amp;"."&amp;$C112,UncollectibleLookup,4,FALSE)),0,'Corrected With Uncollectible'!DX112-'Module C Initial'!DX112),'Corrected With Uncollectible'!DX112-'Module C Initial'!DX112)</f>
        <v>2632.0599999999977</v>
      </c>
      <c r="AG112" s="31">
        <f ca="1">IFERROR(IF(AND($A112=VLOOKUP($A112&amp;"."&amp;$C112,UncollectibleLookup,2,FALSE),$C112=VLOOKUP($A112&amp;"."&amp;$C112,UncollectibleLookup,4,FALSE)),0,'Corrected With Uncollectible'!DY112-'Module C Initial'!DY112),'Corrected With Uncollectible'!DY112-'Module C Initial'!DY112)</f>
        <v>2126.6100000000006</v>
      </c>
      <c r="AH112" s="31">
        <f ca="1">IFERROR(IF(AND($A112=VLOOKUP($A112&amp;"."&amp;$C112,UncollectibleLookup,2,FALSE),$C112=VLOOKUP($A112&amp;"."&amp;$C112,UncollectibleLookup,4,FALSE)),0,'Corrected With Uncollectible'!DZ112-'Module C Initial'!DZ112),'Corrected With Uncollectible'!DZ112-'Module C Initial'!DZ112)</f>
        <v>2331.2199999999866</v>
      </c>
      <c r="AI112" s="31">
        <f ca="1">IFERROR(IF(AND($A112=VLOOKUP($A112&amp;"."&amp;$C112,UncollectibleLookup,2,FALSE),$C112=VLOOKUP($A112&amp;"."&amp;$C112,UncollectibleLookup,4,FALSE)),0,'Corrected With Uncollectible'!EA112-'Module C Initial'!EA112),'Corrected With Uncollectible'!EA112-'Module C Initial'!EA112)</f>
        <v>6888.5499999999884</v>
      </c>
      <c r="AJ112" s="31">
        <f ca="1">IFERROR(IF(AND($A112=VLOOKUP($A112&amp;"."&amp;$C112,UncollectibleLookup,2,FALSE),$C112=VLOOKUP($A112&amp;"."&amp;$C112,UncollectibleLookup,4,FALSE)),0,'Corrected With Uncollectible'!EB112-'Module C Initial'!EB112),'Corrected With Uncollectible'!EB112-'Module C Initial'!EB112)</f>
        <v>3222.7600000000093</v>
      </c>
      <c r="AK112" s="31">
        <f ca="1">IFERROR(IF(AND($A112=VLOOKUP($A112&amp;"."&amp;$C112,UncollectibleLookup,2,FALSE),$C112=VLOOKUP($A112&amp;"."&amp;$C112,UncollectibleLookup,4,FALSE)),0,'Corrected With Uncollectible'!EC112-'Module C Initial'!EC112),'Corrected With Uncollectible'!EC112-'Module C Initial'!EC112)</f>
        <v>1869.9099999999889</v>
      </c>
      <c r="AL112" s="31">
        <f ca="1">IFERROR(IF(AND($A112=VLOOKUP($A112&amp;"."&amp;$C112,UncollectibleLookup,2,FALSE),$C112=VLOOKUP($A112&amp;"."&amp;$C112,UncollectibleLookup,4,FALSE)),0,'Corrected With Uncollectible'!ED112-'Module C Initial'!ED112),'Corrected With Uncollectible'!ED112-'Module C Initial'!ED112)</f>
        <v>2267.0899999999965</v>
      </c>
      <c r="AM112" s="31">
        <f ca="1">IFERROR(IF(AND($A112=VLOOKUP($A112&amp;"."&amp;$C112,UncollectibleLookup,2,FALSE),$C112=VLOOKUP($A112&amp;"."&amp;$C112,UncollectibleLookup,4,FALSE)),0,'Corrected With Uncollectible'!EE112-'Module C Initial'!EE112),'Corrected With Uncollectible'!EE112-'Module C Initial'!EE112)</f>
        <v>2433.0400000000081</v>
      </c>
      <c r="AN112" s="31">
        <f ca="1">IFERROR(IF(AND($A112=VLOOKUP($A112&amp;"."&amp;$C112,UncollectibleLookup,2,FALSE),$C112=VLOOKUP($A112&amp;"."&amp;$C112,UncollectibleLookup,4,FALSE)),0,'Corrected With Uncollectible'!EF112-'Module C Initial'!EF112),'Corrected With Uncollectible'!EF112-'Module C Initial'!EF112)</f>
        <v>2871.8999999999942</v>
      </c>
      <c r="AO112" s="32">
        <f t="shared" ca="1" si="16"/>
        <v>9923.1699999999182</v>
      </c>
      <c r="AP112" s="32">
        <f t="shared" ca="1" si="16"/>
        <v>12261.710000000088</v>
      </c>
      <c r="AQ112" s="32">
        <f t="shared" ca="1" si="16"/>
        <v>10592.229999999865</v>
      </c>
      <c r="AR112" s="32">
        <f t="shared" ca="1" si="16"/>
        <v>9284.0299999999606</v>
      </c>
      <c r="AS112" s="32">
        <f t="shared" ca="1" si="16"/>
        <v>7565.729999999985</v>
      </c>
      <c r="AT112" s="32">
        <f t="shared" ca="1" si="16"/>
        <v>8368.5699999999724</v>
      </c>
      <c r="AU112" s="32">
        <f t="shared" ca="1" si="21"/>
        <v>24948.099999999817</v>
      </c>
      <c r="AV112" s="32">
        <f t="shared" ca="1" si="21"/>
        <v>11785.280000000039</v>
      </c>
      <c r="AW112" s="32">
        <f t="shared" ca="1" si="21"/>
        <v>6905.6699999998455</v>
      </c>
      <c r="AX112" s="32">
        <f t="shared" ca="1" si="21"/>
        <v>8454.0200000000514</v>
      </c>
      <c r="AY112" s="32">
        <f t="shared" ca="1" si="21"/>
        <v>9165.7399999999761</v>
      </c>
      <c r="AZ112" s="32">
        <f t="shared" ca="1" si="21"/>
        <v>10928.079999999807</v>
      </c>
      <c r="BA112" s="55">
        <f t="shared" ca="1" si="17"/>
        <v>78.52</v>
      </c>
      <c r="BB112" s="55">
        <f t="shared" ca="1" si="17"/>
        <v>97.35</v>
      </c>
      <c r="BC112" s="55">
        <f t="shared" ca="1" si="17"/>
        <v>84.36</v>
      </c>
      <c r="BD112" s="55">
        <f t="shared" ca="1" si="17"/>
        <v>74.2</v>
      </c>
      <c r="BE112" s="55">
        <f t="shared" ca="1" si="17"/>
        <v>60.67</v>
      </c>
      <c r="BF112" s="55">
        <f t="shared" ca="1" si="17"/>
        <v>67.34</v>
      </c>
      <c r="BG112" s="55">
        <f t="shared" ca="1" si="22"/>
        <v>201.45</v>
      </c>
      <c r="BH112" s="55">
        <f t="shared" ca="1" si="22"/>
        <v>95.51</v>
      </c>
      <c r="BI112" s="55">
        <f t="shared" ca="1" si="22"/>
        <v>56.17</v>
      </c>
      <c r="BJ112" s="55">
        <f t="shared" ca="1" si="22"/>
        <v>69.010000000000005</v>
      </c>
      <c r="BK112" s="55">
        <f t="shared" ca="1" si="22"/>
        <v>75.099999999999994</v>
      </c>
      <c r="BL112" s="55">
        <f t="shared" ca="1" si="22"/>
        <v>89.86</v>
      </c>
      <c r="BM112" s="32">
        <f t="shared" ca="1" si="18"/>
        <v>10001.689999999919</v>
      </c>
      <c r="BN112" s="32">
        <f t="shared" ca="1" si="18"/>
        <v>12359.060000000089</v>
      </c>
      <c r="BO112" s="32">
        <f t="shared" ca="1" si="18"/>
        <v>10676.589999999866</v>
      </c>
      <c r="BP112" s="32">
        <f t="shared" ca="1" si="18"/>
        <v>9358.2299999999614</v>
      </c>
      <c r="BQ112" s="32">
        <f t="shared" ca="1" si="18"/>
        <v>7626.3999999999851</v>
      </c>
      <c r="BR112" s="32">
        <f t="shared" ca="1" si="18"/>
        <v>8435.9099999999726</v>
      </c>
      <c r="BS112" s="32">
        <f t="shared" ca="1" si="23"/>
        <v>25149.549999999817</v>
      </c>
      <c r="BT112" s="32">
        <f t="shared" ca="1" si="23"/>
        <v>11880.790000000039</v>
      </c>
      <c r="BU112" s="32">
        <f t="shared" ca="1" si="23"/>
        <v>6961.8399999998455</v>
      </c>
      <c r="BV112" s="32">
        <f t="shared" ca="1" si="23"/>
        <v>8523.0300000000516</v>
      </c>
      <c r="BW112" s="32">
        <f t="shared" ca="1" si="23"/>
        <v>9240.8399999999765</v>
      </c>
      <c r="BX112" s="32">
        <f t="shared" ca="1" si="23"/>
        <v>11017.939999999808</v>
      </c>
    </row>
    <row r="113" spans="1:76">
      <c r="A113" t="s">
        <v>448</v>
      </c>
      <c r="B113" s="1" t="s">
        <v>24</v>
      </c>
      <c r="C113" t="str">
        <f t="shared" ca="1" si="19"/>
        <v>SD4</v>
      </c>
      <c r="D113" t="str">
        <f t="shared" ca="1" si="20"/>
        <v>Sundance #4</v>
      </c>
      <c r="E113" s="31">
        <f ca="1">IFERROR(IF(AND($A113=VLOOKUP($A113&amp;"."&amp;$C113,UncollectibleLookup,2,FALSE),$C113=VLOOKUP($A113&amp;"."&amp;$C113,UncollectibleLookup,4,FALSE)),0,'Corrected With Uncollectible'!CW113-'Module C Initial'!CW113),'Corrected With Uncollectible'!CW113-'Module C Initial'!CW113)</f>
        <v>7684.2499999997672</v>
      </c>
      <c r="F113" s="31">
        <f ca="1">IFERROR(IF(AND($A113=VLOOKUP($A113&amp;"."&amp;$C113,UncollectibleLookup,2,FALSE),$C113=VLOOKUP($A113&amp;"."&amp;$C113,UncollectibleLookup,4,FALSE)),0,'Corrected With Uncollectible'!CX113-'Module C Initial'!CX113),'Corrected With Uncollectible'!CX113-'Module C Initial'!CX113)</f>
        <v>7497.2700000002515</v>
      </c>
      <c r="G113" s="31">
        <f ca="1">IFERROR(IF(AND($A113=VLOOKUP($A113&amp;"."&amp;$C113,UncollectibleLookup,2,FALSE),$C113=VLOOKUP($A113&amp;"."&amp;$C113,UncollectibleLookup,4,FALSE)),0,'Corrected With Uncollectible'!CY113-'Module C Initial'!CY113),'Corrected With Uncollectible'!CY113-'Module C Initial'!CY113)</f>
        <v>6762.1899999999441</v>
      </c>
      <c r="H113" s="31">
        <f ca="1">IFERROR(IF(AND($A113=VLOOKUP($A113&amp;"."&amp;$C113,UncollectibleLookup,2,FALSE),$C113=VLOOKUP($A113&amp;"."&amp;$C113,UncollectibleLookup,4,FALSE)),0,'Corrected With Uncollectible'!CZ113-'Module C Initial'!CZ113),'Corrected With Uncollectible'!CZ113-'Module C Initial'!CZ113)</f>
        <v>6462.4199999999255</v>
      </c>
      <c r="I113" s="31">
        <f ca="1">IFERROR(IF(AND($A113=VLOOKUP($A113&amp;"."&amp;$C113,UncollectibleLookup,2,FALSE),$C113=VLOOKUP($A113&amp;"."&amp;$C113,UncollectibleLookup,4,FALSE)),0,'Corrected With Uncollectible'!DA113-'Module C Initial'!DA113),'Corrected With Uncollectible'!DA113-'Module C Initial'!DA113)</f>
        <v>5727.7700000000186</v>
      </c>
      <c r="J113" s="31">
        <f ca="1">IFERROR(IF(AND($A113=VLOOKUP($A113&amp;"."&amp;$C113,UncollectibleLookup,2,FALSE),$C113=VLOOKUP($A113&amp;"."&amp;$C113,UncollectibleLookup,4,FALSE)),0,'Corrected With Uncollectible'!DB113-'Module C Initial'!DB113),'Corrected With Uncollectible'!DB113-'Module C Initial'!DB113)</f>
        <v>5944.6299999998882</v>
      </c>
      <c r="K113" s="31">
        <f ca="1">IFERROR(IF(AND($A113=VLOOKUP($A113&amp;"."&amp;$C113,UncollectibleLookup,2,FALSE),$C113=VLOOKUP($A113&amp;"."&amp;$C113,UncollectibleLookup,4,FALSE)),0,'Corrected With Uncollectible'!DC113-'Module C Initial'!DC113),'Corrected With Uncollectible'!DC113-'Module C Initial'!DC113)</f>
        <v>4425.0900000000838</v>
      </c>
      <c r="L113" s="31">
        <f ca="1">IFERROR(IF(AND($A113=VLOOKUP($A113&amp;"."&amp;$C113,UncollectibleLookup,2,FALSE),$C113=VLOOKUP($A113&amp;"."&amp;$C113,UncollectibleLookup,4,FALSE)),0,'Corrected With Uncollectible'!DD113-'Module C Initial'!DD113),'Corrected With Uncollectible'!DD113-'Module C Initial'!DD113)</f>
        <v>0</v>
      </c>
      <c r="M113" s="31">
        <f ca="1">IFERROR(IF(AND($A113=VLOOKUP($A113&amp;"."&amp;$C113,UncollectibleLookup,2,FALSE),$C113=VLOOKUP($A113&amp;"."&amp;$C113,UncollectibleLookup,4,FALSE)),0,'Corrected With Uncollectible'!DE113-'Module C Initial'!DE113),'Corrected With Uncollectible'!DE113-'Module C Initial'!DE113)</f>
        <v>1323.6800000000221</v>
      </c>
      <c r="N113" s="31">
        <f ca="1">IFERROR(IF(AND($A113=VLOOKUP($A113&amp;"."&amp;$C113,UncollectibleLookup,2,FALSE),$C113=VLOOKUP($A113&amp;"."&amp;$C113,UncollectibleLookup,4,FALSE)),0,'Corrected With Uncollectible'!DF113-'Module C Initial'!DF113),'Corrected With Uncollectible'!DF113-'Module C Initial'!DF113)</f>
        <v>8043.75</v>
      </c>
      <c r="O113" s="31">
        <f ca="1">IFERROR(IF(AND($A113=VLOOKUP($A113&amp;"."&amp;$C113,UncollectibleLookup,2,FALSE),$C113=VLOOKUP($A113&amp;"."&amp;$C113,UncollectibleLookup,4,FALSE)),0,'Corrected With Uncollectible'!DG113-'Module C Initial'!DG113),'Corrected With Uncollectible'!DG113-'Module C Initial'!DG113)</f>
        <v>7634.2599999997765</v>
      </c>
      <c r="P113" s="31">
        <f ca="1">IFERROR(IF(AND($A113=VLOOKUP($A113&amp;"."&amp;$C113,UncollectibleLookup,2,FALSE),$C113=VLOOKUP($A113&amp;"."&amp;$C113,UncollectibleLookup,4,FALSE)),0,'Corrected With Uncollectible'!DH113-'Module C Initial'!DH113),'Corrected With Uncollectible'!DH113-'Module C Initial'!DH113)</f>
        <v>9524.6699999999255</v>
      </c>
      <c r="Q113" s="32">
        <f ca="1">IFERROR(IF(AND($A113=VLOOKUP($A113&amp;"."&amp;$C113,UncollectibleLookup,2,FALSE),$C113=VLOOKUP($A113&amp;"."&amp;$C113,UncollectibleLookup,4,FALSE)),0,'Corrected With Uncollectible'!DI113-'Module C Initial'!DI113),'Corrected With Uncollectible'!DI113-'Module C Initial'!DI113)</f>
        <v>384.20999999999913</v>
      </c>
      <c r="R113" s="32">
        <f ca="1">IFERROR(IF(AND($A113=VLOOKUP($A113&amp;"."&amp;$C113,UncollectibleLookup,2,FALSE),$C113=VLOOKUP($A113&amp;"."&amp;$C113,UncollectibleLookup,4,FALSE)),0,'Corrected With Uncollectible'!DJ113-'Module C Initial'!DJ113),'Corrected With Uncollectible'!DJ113-'Module C Initial'!DJ113)</f>
        <v>374.85999999999876</v>
      </c>
      <c r="S113" s="32">
        <f ca="1">IFERROR(IF(AND($A113=VLOOKUP($A113&amp;"."&amp;$C113,UncollectibleLookup,2,FALSE),$C113=VLOOKUP($A113&amp;"."&amp;$C113,UncollectibleLookup,4,FALSE)),0,'Corrected With Uncollectible'!DK113-'Module C Initial'!DK113),'Corrected With Uncollectible'!DK113-'Module C Initial'!DK113)</f>
        <v>338.11000000000058</v>
      </c>
      <c r="T113" s="32">
        <f ca="1">IFERROR(IF(AND($A113=VLOOKUP($A113&amp;"."&amp;$C113,UncollectibleLookup,2,FALSE),$C113=VLOOKUP($A113&amp;"."&amp;$C113,UncollectibleLookup,4,FALSE)),0,'Corrected With Uncollectible'!DL113-'Module C Initial'!DL113),'Corrected With Uncollectible'!DL113-'Module C Initial'!DL113)</f>
        <v>323.1200000000008</v>
      </c>
      <c r="U113" s="32">
        <f ca="1">IFERROR(IF(AND($A113=VLOOKUP($A113&amp;"."&amp;$C113,UncollectibleLookup,2,FALSE),$C113=VLOOKUP($A113&amp;"."&amp;$C113,UncollectibleLookup,4,FALSE)),0,'Corrected With Uncollectible'!DM113-'Module C Initial'!DM113),'Corrected With Uncollectible'!DM113-'Module C Initial'!DM113)</f>
        <v>286.38000000000102</v>
      </c>
      <c r="V113" s="32">
        <f ca="1">IFERROR(IF(AND($A113=VLOOKUP($A113&amp;"."&amp;$C113,UncollectibleLookup,2,FALSE),$C113=VLOOKUP($A113&amp;"."&amp;$C113,UncollectibleLookup,4,FALSE)),0,'Corrected With Uncollectible'!DN113-'Module C Initial'!DN113),'Corrected With Uncollectible'!DN113-'Module C Initial'!DN113)</f>
        <v>297.22999999999956</v>
      </c>
      <c r="W113" s="32">
        <f ca="1">IFERROR(IF(AND($A113=VLOOKUP($A113&amp;"."&amp;$C113,UncollectibleLookup,2,FALSE),$C113=VLOOKUP($A113&amp;"."&amp;$C113,UncollectibleLookup,4,FALSE)),0,'Corrected With Uncollectible'!DO113-'Module C Initial'!DO113),'Corrected With Uncollectible'!DO113-'Module C Initial'!DO113)</f>
        <v>221.25</v>
      </c>
      <c r="X113" s="32">
        <f ca="1">IFERROR(IF(AND($A113=VLOOKUP($A113&amp;"."&amp;$C113,UncollectibleLookup,2,FALSE),$C113=VLOOKUP($A113&amp;"."&amp;$C113,UncollectibleLookup,4,FALSE)),0,'Corrected With Uncollectible'!DP113-'Module C Initial'!DP113),'Corrected With Uncollectible'!DP113-'Module C Initial'!DP113)</f>
        <v>0</v>
      </c>
      <c r="Y113" s="32">
        <f ca="1">IFERROR(IF(AND($A113=VLOOKUP($A113&amp;"."&amp;$C113,UncollectibleLookup,2,FALSE),$C113=VLOOKUP($A113&amp;"."&amp;$C113,UncollectibleLookup,4,FALSE)),0,'Corrected With Uncollectible'!DQ113-'Module C Initial'!DQ113),'Corrected With Uncollectible'!DQ113-'Module C Initial'!DQ113)</f>
        <v>66.180000000000291</v>
      </c>
      <c r="Z113" s="32">
        <f ca="1">IFERROR(IF(AND($A113=VLOOKUP($A113&amp;"."&amp;$C113,UncollectibleLookup,2,FALSE),$C113=VLOOKUP($A113&amp;"."&amp;$C113,UncollectibleLookup,4,FALSE)),0,'Corrected With Uncollectible'!DR113-'Module C Initial'!DR113),'Corrected With Uncollectible'!DR113-'Module C Initial'!DR113)</f>
        <v>402.19000000000051</v>
      </c>
      <c r="AA113" s="32">
        <f ca="1">IFERROR(IF(AND($A113=VLOOKUP($A113&amp;"."&amp;$C113,UncollectibleLookup,2,FALSE),$C113=VLOOKUP($A113&amp;"."&amp;$C113,UncollectibleLookup,4,FALSE)),0,'Corrected With Uncollectible'!DS113-'Module C Initial'!DS113),'Corrected With Uncollectible'!DS113-'Module C Initial'!DS113)</f>
        <v>381.70999999999913</v>
      </c>
      <c r="AB113" s="32">
        <f ca="1">IFERROR(IF(AND($A113=VLOOKUP($A113&amp;"."&amp;$C113,UncollectibleLookup,2,FALSE),$C113=VLOOKUP($A113&amp;"."&amp;$C113,UncollectibleLookup,4,FALSE)),0,'Corrected With Uncollectible'!DT113-'Module C Initial'!DT113),'Corrected With Uncollectible'!DT113-'Module C Initial'!DT113)</f>
        <v>476.22999999999956</v>
      </c>
      <c r="AC113" s="31">
        <f ca="1">IFERROR(IF(AND($A113=VLOOKUP($A113&amp;"."&amp;$C113,UncollectibleLookup,2,FALSE),$C113=VLOOKUP($A113&amp;"."&amp;$C113,UncollectibleLookup,4,FALSE)),0,'Corrected With Uncollectible'!DU113-'Module C Initial'!DU113),'Corrected With Uncollectible'!DU113-'Module C Initial'!DU113)</f>
        <v>3306.2299999999959</v>
      </c>
      <c r="AD113" s="31">
        <f ca="1">IFERROR(IF(AND($A113=VLOOKUP($A113&amp;"."&amp;$C113,UncollectibleLookup,2,FALSE),$C113=VLOOKUP($A113&amp;"."&amp;$C113,UncollectibleLookup,4,FALSE)),0,'Corrected With Uncollectible'!DV113-'Module C Initial'!DV113),'Corrected With Uncollectible'!DV113-'Module C Initial'!DV113)</f>
        <v>3187.5699999999924</v>
      </c>
      <c r="AE113" s="31">
        <f ca="1">IFERROR(IF(AND($A113=VLOOKUP($A113&amp;"."&amp;$C113,UncollectibleLookup,2,FALSE),$C113=VLOOKUP($A113&amp;"."&amp;$C113,UncollectibleLookup,4,FALSE)),0,'Corrected With Uncollectible'!DW113-'Module C Initial'!DW113),'Corrected With Uncollectible'!DW113-'Module C Initial'!DW113)</f>
        <v>2843.9200000000128</v>
      </c>
      <c r="AF113" s="31">
        <f ca="1">IFERROR(IF(AND($A113=VLOOKUP($A113&amp;"."&amp;$C113,UncollectibleLookup,2,FALSE),$C113=VLOOKUP($A113&amp;"."&amp;$C113,UncollectibleLookup,4,FALSE)),0,'Corrected With Uncollectible'!DX113-'Module C Initial'!DX113),'Corrected With Uncollectible'!DX113-'Module C Initial'!DX113)</f>
        <v>2684.9100000000035</v>
      </c>
      <c r="AG113" s="31">
        <f ca="1">IFERROR(IF(AND($A113=VLOOKUP($A113&amp;"."&amp;$C113,UncollectibleLookup,2,FALSE),$C113=VLOOKUP($A113&amp;"."&amp;$C113,UncollectibleLookup,4,FALSE)),0,'Corrected With Uncollectible'!DY113-'Module C Initial'!DY113),'Corrected With Uncollectible'!DY113-'Module C Initial'!DY113)</f>
        <v>2351.4499999999971</v>
      </c>
      <c r="AH113" s="31">
        <f ca="1">IFERROR(IF(AND($A113=VLOOKUP($A113&amp;"."&amp;$C113,UncollectibleLookup,2,FALSE),$C113=VLOOKUP($A113&amp;"."&amp;$C113,UncollectibleLookup,4,FALSE)),0,'Corrected With Uncollectible'!DZ113-'Module C Initial'!DZ113),'Corrected With Uncollectible'!DZ113-'Module C Initial'!DZ113)</f>
        <v>2410.1899999999878</v>
      </c>
      <c r="AI113" s="31">
        <f ca="1">IFERROR(IF(AND($A113=VLOOKUP($A113&amp;"."&amp;$C113,UncollectibleLookup,2,FALSE),$C113=VLOOKUP($A113&amp;"."&amp;$C113,UncollectibleLookup,4,FALSE)),0,'Corrected With Uncollectible'!EA113-'Module C Initial'!EA113),'Corrected With Uncollectible'!EA113-'Module C Initial'!EA113)</f>
        <v>1772.2799999999988</v>
      </c>
      <c r="AJ113" s="31">
        <f ca="1">IFERROR(IF(AND($A113=VLOOKUP($A113&amp;"."&amp;$C113,UncollectibleLookup,2,FALSE),$C113=VLOOKUP($A113&amp;"."&amp;$C113,UncollectibleLookup,4,FALSE)),0,'Corrected With Uncollectible'!EB113-'Module C Initial'!EB113),'Corrected With Uncollectible'!EB113-'Module C Initial'!EB113)</f>
        <v>0</v>
      </c>
      <c r="AK113" s="31">
        <f ca="1">IFERROR(IF(AND($A113=VLOOKUP($A113&amp;"."&amp;$C113,UncollectibleLookup,2,FALSE),$C113=VLOOKUP($A113&amp;"."&amp;$C113,UncollectibleLookup,4,FALSE)),0,'Corrected With Uncollectible'!EC113-'Module C Initial'!EC113),'Corrected With Uncollectible'!EC113-'Module C Initial'!EC113)</f>
        <v>516.09000000000015</v>
      </c>
      <c r="AL113" s="31">
        <f ca="1">IFERROR(IF(AND($A113=VLOOKUP($A113&amp;"."&amp;$C113,UncollectibleLookup,2,FALSE),$C113=VLOOKUP($A113&amp;"."&amp;$C113,UncollectibleLookup,4,FALSE)),0,'Corrected With Uncollectible'!ED113-'Module C Initial'!ED113),'Corrected With Uncollectible'!ED113-'Module C Initial'!ED113)</f>
        <v>3094.8600000000006</v>
      </c>
      <c r="AM113" s="31">
        <f ca="1">IFERROR(IF(AND($A113=VLOOKUP($A113&amp;"."&amp;$C113,UncollectibleLookup,2,FALSE),$C113=VLOOKUP($A113&amp;"."&amp;$C113,UncollectibleLookup,4,FALSE)),0,'Corrected With Uncollectible'!EE113-'Module C Initial'!EE113),'Corrected With Uncollectible'!EE113-'Module C Initial'!EE113)</f>
        <v>2896.7899999999936</v>
      </c>
      <c r="AN113" s="31">
        <f ca="1">IFERROR(IF(AND($A113=VLOOKUP($A113&amp;"."&amp;$C113,UncollectibleLookup,2,FALSE),$C113=VLOOKUP($A113&amp;"."&amp;$C113,UncollectibleLookup,4,FALSE)),0,'Corrected With Uncollectible'!EF113-'Module C Initial'!EF113),'Corrected With Uncollectible'!EF113-'Module C Initial'!EF113)</f>
        <v>3565.1600000000035</v>
      </c>
      <c r="AO113" s="32">
        <f t="shared" ca="1" si="16"/>
        <v>11374.689999999762</v>
      </c>
      <c r="AP113" s="32">
        <f t="shared" ca="1" si="16"/>
        <v>11059.700000000243</v>
      </c>
      <c r="AQ113" s="32">
        <f t="shared" ca="1" si="16"/>
        <v>9944.2199999999575</v>
      </c>
      <c r="AR113" s="32">
        <f t="shared" ca="1" si="16"/>
        <v>9470.4499999999298</v>
      </c>
      <c r="AS113" s="32">
        <f t="shared" ca="1" si="16"/>
        <v>8365.6000000000167</v>
      </c>
      <c r="AT113" s="32">
        <f t="shared" ca="1" si="16"/>
        <v>8652.0499999998756</v>
      </c>
      <c r="AU113" s="32">
        <f t="shared" ca="1" si="21"/>
        <v>6418.6200000000827</v>
      </c>
      <c r="AV113" s="32">
        <f t="shared" ca="1" si="21"/>
        <v>0</v>
      </c>
      <c r="AW113" s="32">
        <f t="shared" ca="1" si="21"/>
        <v>1905.9500000000226</v>
      </c>
      <c r="AX113" s="32">
        <f t="shared" ca="1" si="21"/>
        <v>11540.800000000001</v>
      </c>
      <c r="AY113" s="32">
        <f t="shared" ca="1" si="21"/>
        <v>10912.759999999769</v>
      </c>
      <c r="AZ113" s="32">
        <f t="shared" ca="1" si="21"/>
        <v>13566.059999999929</v>
      </c>
      <c r="BA113" s="55">
        <f t="shared" ca="1" si="17"/>
        <v>90</v>
      </c>
      <c r="BB113" s="55">
        <f t="shared" ca="1" si="17"/>
        <v>87.81</v>
      </c>
      <c r="BC113" s="55">
        <f t="shared" ca="1" si="17"/>
        <v>79.2</v>
      </c>
      <c r="BD113" s="55">
        <f t="shared" ca="1" si="17"/>
        <v>75.69</v>
      </c>
      <c r="BE113" s="55">
        <f t="shared" ca="1" si="17"/>
        <v>67.09</v>
      </c>
      <c r="BF113" s="55">
        <f t="shared" ca="1" si="17"/>
        <v>69.63</v>
      </c>
      <c r="BG113" s="55">
        <f t="shared" ca="1" si="22"/>
        <v>51.83</v>
      </c>
      <c r="BH113" s="55">
        <f t="shared" ca="1" si="22"/>
        <v>0</v>
      </c>
      <c r="BI113" s="55">
        <f t="shared" ca="1" si="22"/>
        <v>15.5</v>
      </c>
      <c r="BJ113" s="55">
        <f t="shared" ca="1" si="22"/>
        <v>94.21</v>
      </c>
      <c r="BK113" s="55">
        <f t="shared" ca="1" si="22"/>
        <v>89.41</v>
      </c>
      <c r="BL113" s="55">
        <f t="shared" ca="1" si="22"/>
        <v>111.56</v>
      </c>
      <c r="BM113" s="32">
        <f t="shared" ca="1" si="18"/>
        <v>11464.689999999762</v>
      </c>
      <c r="BN113" s="32">
        <f t="shared" ca="1" si="18"/>
        <v>11147.510000000242</v>
      </c>
      <c r="BO113" s="32">
        <f t="shared" ca="1" si="18"/>
        <v>10023.419999999958</v>
      </c>
      <c r="BP113" s="32">
        <f t="shared" ca="1" si="18"/>
        <v>9546.1399999999303</v>
      </c>
      <c r="BQ113" s="32">
        <f t="shared" ca="1" si="18"/>
        <v>8432.6900000000169</v>
      </c>
      <c r="BR113" s="32">
        <f t="shared" ca="1" si="18"/>
        <v>8721.6799999998748</v>
      </c>
      <c r="BS113" s="32">
        <f t="shared" ca="1" si="23"/>
        <v>6470.4500000000826</v>
      </c>
      <c r="BT113" s="32">
        <f t="shared" ca="1" si="23"/>
        <v>0</v>
      </c>
      <c r="BU113" s="32">
        <f t="shared" ca="1" si="23"/>
        <v>1921.4500000000226</v>
      </c>
      <c r="BV113" s="32">
        <f t="shared" ca="1" si="23"/>
        <v>11635.01</v>
      </c>
      <c r="BW113" s="32">
        <f t="shared" ca="1" si="23"/>
        <v>11002.169999999769</v>
      </c>
      <c r="BX113" s="32">
        <f t="shared" ca="1" si="23"/>
        <v>13677.619999999928</v>
      </c>
    </row>
    <row r="114" spans="1:76">
      <c r="A114" t="s">
        <v>449</v>
      </c>
      <c r="B114" s="1" t="s">
        <v>28</v>
      </c>
      <c r="C114" t="str">
        <f t="shared" ca="1" si="19"/>
        <v>SD5</v>
      </c>
      <c r="D114" t="str">
        <f t="shared" ca="1" si="20"/>
        <v>Sundance #5</v>
      </c>
      <c r="E114" s="31">
        <f ca="1">IFERROR(IF(AND($A114=VLOOKUP($A114&amp;"."&amp;$C114,UncollectibleLookup,2,FALSE),$C114=VLOOKUP($A114&amp;"."&amp;$C114,UncollectibleLookup,4,FALSE)),0,'Corrected With Uncollectible'!CW114-'Module C Initial'!CW114),'Corrected With Uncollectible'!CW114-'Module C Initial'!CW114)</f>
        <v>7763.3699999998789</v>
      </c>
      <c r="F114" s="31">
        <f ca="1">IFERROR(IF(AND($A114=VLOOKUP($A114&amp;"."&amp;$C114,UncollectibleLookup,2,FALSE),$C114=VLOOKUP($A114&amp;"."&amp;$C114,UncollectibleLookup,4,FALSE)),0,'Corrected With Uncollectible'!CX114-'Module C Initial'!CX114),'Corrected With Uncollectible'!CX114-'Module C Initial'!CX114)</f>
        <v>8671.959999999759</v>
      </c>
      <c r="G114" s="31">
        <f ca="1">IFERROR(IF(AND($A114=VLOOKUP($A114&amp;"."&amp;$C114,UncollectibleLookup,2,FALSE),$C114=VLOOKUP($A114&amp;"."&amp;$C114,UncollectibleLookup,4,FALSE)),0,'Corrected With Uncollectible'!CY114-'Module C Initial'!CY114),'Corrected With Uncollectible'!CY114-'Module C Initial'!CY114)</f>
        <v>5811.9500000000698</v>
      </c>
      <c r="H114" s="31">
        <f ca="1">IFERROR(IF(AND($A114=VLOOKUP($A114&amp;"."&amp;$C114,UncollectibleLookup,2,FALSE),$C114=VLOOKUP($A114&amp;"."&amp;$C114,UncollectibleLookup,4,FALSE)),0,'Corrected With Uncollectible'!CZ114-'Module C Initial'!CZ114),'Corrected With Uncollectible'!CZ114-'Module C Initial'!CZ114)</f>
        <v>6473.3100000000559</v>
      </c>
      <c r="I114" s="31">
        <f ca="1">IFERROR(IF(AND($A114=VLOOKUP($A114&amp;"."&amp;$C114,UncollectibleLookup,2,FALSE),$C114=VLOOKUP($A114&amp;"."&amp;$C114,UncollectibleLookup,4,FALSE)),0,'Corrected With Uncollectible'!DA114-'Module C Initial'!DA114),'Corrected With Uncollectible'!DA114-'Module C Initial'!DA114)</f>
        <v>5639.7600000000093</v>
      </c>
      <c r="J114" s="31">
        <f ca="1">IFERROR(IF(AND($A114=VLOOKUP($A114&amp;"."&amp;$C114,UncollectibleLookup,2,FALSE),$C114=VLOOKUP($A114&amp;"."&amp;$C114,UncollectibleLookup,4,FALSE)),0,'Corrected With Uncollectible'!DB114-'Module C Initial'!DB114),'Corrected With Uncollectible'!DB114-'Module C Initial'!DB114)</f>
        <v>6217.9799999999814</v>
      </c>
      <c r="K114" s="31">
        <f ca="1">IFERROR(IF(AND($A114=VLOOKUP($A114&amp;"."&amp;$C114,UncollectibleLookup,2,FALSE),$C114=VLOOKUP($A114&amp;"."&amp;$C114,UncollectibleLookup,4,FALSE)),0,'Corrected With Uncollectible'!DC114-'Module C Initial'!DC114),'Corrected With Uncollectible'!DC114-'Module C Initial'!DC114)</f>
        <v>14028.539999999572</v>
      </c>
      <c r="L114" s="31">
        <f ca="1">IFERROR(IF(AND($A114=VLOOKUP($A114&amp;"."&amp;$C114,UncollectibleLookup,2,FALSE),$C114=VLOOKUP($A114&amp;"."&amp;$C114,UncollectibleLookup,4,FALSE)),0,'Corrected With Uncollectible'!DD114-'Module C Initial'!DD114),'Corrected With Uncollectible'!DD114-'Module C Initial'!DD114)</f>
        <v>955.30999999999767</v>
      </c>
      <c r="M114" s="31">
        <f ca="1">IFERROR(IF(AND($A114=VLOOKUP($A114&amp;"."&amp;$C114,UncollectibleLookup,2,FALSE),$C114=VLOOKUP($A114&amp;"."&amp;$C114,UncollectibleLookup,4,FALSE)),0,'Corrected With Uncollectible'!DE114-'Module C Initial'!DE114),'Corrected With Uncollectible'!DE114-'Module C Initial'!DE114)</f>
        <v>5546.2700000000186</v>
      </c>
      <c r="N114" s="31">
        <f ca="1">IFERROR(IF(AND($A114=VLOOKUP($A114&amp;"."&amp;$C114,UncollectibleLookup,2,FALSE),$C114=VLOOKUP($A114&amp;"."&amp;$C114,UncollectibleLookup,4,FALSE)),0,'Corrected With Uncollectible'!DF114-'Module C Initial'!DF114),'Corrected With Uncollectible'!DF114-'Module C Initial'!DF114)</f>
        <v>8154.5800000003073</v>
      </c>
      <c r="O114" s="31">
        <f ca="1">IFERROR(IF(AND($A114=VLOOKUP($A114&amp;"."&amp;$C114,UncollectibleLookup,2,FALSE),$C114=VLOOKUP($A114&amp;"."&amp;$C114,UncollectibleLookup,4,FALSE)),0,'Corrected With Uncollectible'!DG114-'Module C Initial'!DG114),'Corrected With Uncollectible'!DG114-'Module C Initial'!DG114)</f>
        <v>6135.3999999999069</v>
      </c>
      <c r="P114" s="31">
        <f ca="1">IFERROR(IF(AND($A114=VLOOKUP($A114&amp;"."&amp;$C114,UncollectibleLookup,2,FALSE),$C114=VLOOKUP($A114&amp;"."&amp;$C114,UncollectibleLookup,4,FALSE)),0,'Corrected With Uncollectible'!DH114-'Module C Initial'!DH114),'Corrected With Uncollectible'!DH114-'Module C Initial'!DH114)</f>
        <v>8398.5500000000466</v>
      </c>
      <c r="Q114" s="32">
        <f ca="1">IFERROR(IF(AND($A114=VLOOKUP($A114&amp;"."&amp;$C114,UncollectibleLookup,2,FALSE),$C114=VLOOKUP($A114&amp;"."&amp;$C114,UncollectibleLookup,4,FALSE)),0,'Corrected With Uncollectible'!DI114-'Module C Initial'!DI114),'Corrected With Uncollectible'!DI114-'Module C Initial'!DI114)</f>
        <v>388.15999999999985</v>
      </c>
      <c r="R114" s="32">
        <f ca="1">IFERROR(IF(AND($A114=VLOOKUP($A114&amp;"."&amp;$C114,UncollectibleLookup,2,FALSE),$C114=VLOOKUP($A114&amp;"."&amp;$C114,UncollectibleLookup,4,FALSE)),0,'Corrected With Uncollectible'!DJ114-'Module C Initial'!DJ114),'Corrected With Uncollectible'!DJ114-'Module C Initial'!DJ114)</f>
        <v>433.60000000000036</v>
      </c>
      <c r="S114" s="32">
        <f ca="1">IFERROR(IF(AND($A114=VLOOKUP($A114&amp;"."&amp;$C114,UncollectibleLookup,2,FALSE),$C114=VLOOKUP($A114&amp;"."&amp;$C114,UncollectibleLookup,4,FALSE)),0,'Corrected With Uncollectible'!DK114-'Module C Initial'!DK114),'Corrected With Uncollectible'!DK114-'Module C Initial'!DK114)</f>
        <v>290.60000000000036</v>
      </c>
      <c r="T114" s="32">
        <f ca="1">IFERROR(IF(AND($A114=VLOOKUP($A114&amp;"."&amp;$C114,UncollectibleLookup,2,FALSE),$C114=VLOOKUP($A114&amp;"."&amp;$C114,UncollectibleLookup,4,FALSE)),0,'Corrected With Uncollectible'!DL114-'Module C Initial'!DL114),'Corrected With Uncollectible'!DL114-'Module C Initial'!DL114)</f>
        <v>323.65999999999985</v>
      </c>
      <c r="U114" s="32">
        <f ca="1">IFERROR(IF(AND($A114=VLOOKUP($A114&amp;"."&amp;$C114,UncollectibleLookup,2,FALSE),$C114=VLOOKUP($A114&amp;"."&amp;$C114,UncollectibleLookup,4,FALSE)),0,'Corrected With Uncollectible'!DM114-'Module C Initial'!DM114),'Corrected With Uncollectible'!DM114-'Module C Initial'!DM114)</f>
        <v>281.98999999999978</v>
      </c>
      <c r="V114" s="32">
        <f ca="1">IFERROR(IF(AND($A114=VLOOKUP($A114&amp;"."&amp;$C114,UncollectibleLookup,2,FALSE),$C114=VLOOKUP($A114&amp;"."&amp;$C114,UncollectibleLookup,4,FALSE)),0,'Corrected With Uncollectible'!DN114-'Module C Initial'!DN114),'Corrected With Uncollectible'!DN114-'Module C Initial'!DN114)</f>
        <v>310.89000000000124</v>
      </c>
      <c r="W114" s="32">
        <f ca="1">IFERROR(IF(AND($A114=VLOOKUP($A114&amp;"."&amp;$C114,UncollectibleLookup,2,FALSE),$C114=VLOOKUP($A114&amp;"."&amp;$C114,UncollectibleLookup,4,FALSE)),0,'Corrected With Uncollectible'!DO114-'Module C Initial'!DO114),'Corrected With Uncollectible'!DO114-'Module C Initial'!DO114)</f>
        <v>701.43000000000029</v>
      </c>
      <c r="X114" s="32">
        <f ca="1">IFERROR(IF(AND($A114=VLOOKUP($A114&amp;"."&amp;$C114,UncollectibleLookup,2,FALSE),$C114=VLOOKUP($A114&amp;"."&amp;$C114,UncollectibleLookup,4,FALSE)),0,'Corrected With Uncollectible'!DP114-'Module C Initial'!DP114),'Corrected With Uncollectible'!DP114-'Module C Initial'!DP114)</f>
        <v>47.769999999999754</v>
      </c>
      <c r="Y114" s="32">
        <f ca="1">IFERROR(IF(AND($A114=VLOOKUP($A114&amp;"."&amp;$C114,UncollectibleLookup,2,FALSE),$C114=VLOOKUP($A114&amp;"."&amp;$C114,UncollectibleLookup,4,FALSE)),0,'Corrected With Uncollectible'!DQ114-'Module C Initial'!DQ114),'Corrected With Uncollectible'!DQ114-'Module C Initial'!DQ114)</f>
        <v>277.30999999999949</v>
      </c>
      <c r="Z114" s="32">
        <f ca="1">IFERROR(IF(AND($A114=VLOOKUP($A114&amp;"."&amp;$C114,UncollectibleLookup,2,FALSE),$C114=VLOOKUP($A114&amp;"."&amp;$C114,UncollectibleLookup,4,FALSE)),0,'Corrected With Uncollectible'!DR114-'Module C Initial'!DR114),'Corrected With Uncollectible'!DR114-'Module C Initial'!DR114)</f>
        <v>407.72999999999956</v>
      </c>
      <c r="AA114" s="32">
        <f ca="1">IFERROR(IF(AND($A114=VLOOKUP($A114&amp;"."&amp;$C114,UncollectibleLookup,2,FALSE),$C114=VLOOKUP($A114&amp;"."&amp;$C114,UncollectibleLookup,4,FALSE)),0,'Corrected With Uncollectible'!DS114-'Module C Initial'!DS114),'Corrected With Uncollectible'!DS114-'Module C Initial'!DS114)</f>
        <v>306.77000000000044</v>
      </c>
      <c r="AB114" s="32">
        <f ca="1">IFERROR(IF(AND($A114=VLOOKUP($A114&amp;"."&amp;$C114,UncollectibleLookup,2,FALSE),$C114=VLOOKUP($A114&amp;"."&amp;$C114,UncollectibleLookup,4,FALSE)),0,'Corrected With Uncollectible'!DT114-'Module C Initial'!DT114),'Corrected With Uncollectible'!DT114-'Module C Initial'!DT114)</f>
        <v>419.93000000000029</v>
      </c>
      <c r="AC114" s="31">
        <f ca="1">IFERROR(IF(AND($A114=VLOOKUP($A114&amp;"."&amp;$C114,UncollectibleLookup,2,FALSE),$C114=VLOOKUP($A114&amp;"."&amp;$C114,UncollectibleLookup,4,FALSE)),0,'Corrected With Uncollectible'!DU114-'Module C Initial'!DU114),'Corrected With Uncollectible'!DU114-'Module C Initial'!DU114)</f>
        <v>3340.2700000000041</v>
      </c>
      <c r="AD114" s="31">
        <f ca="1">IFERROR(IF(AND($A114=VLOOKUP($A114&amp;"."&amp;$C114,UncollectibleLookup,2,FALSE),$C114=VLOOKUP($A114&amp;"."&amp;$C114,UncollectibleLookup,4,FALSE)),0,'Corrected With Uncollectible'!DV114-'Module C Initial'!DV114),'Corrected With Uncollectible'!DV114-'Module C Initial'!DV114)</f>
        <v>3687.0099999999948</v>
      </c>
      <c r="AE114" s="31">
        <f ca="1">IFERROR(IF(AND($A114=VLOOKUP($A114&amp;"."&amp;$C114,UncollectibleLookup,2,FALSE),$C114=VLOOKUP($A114&amp;"."&amp;$C114,UncollectibleLookup,4,FALSE)),0,'Corrected With Uncollectible'!DW114-'Module C Initial'!DW114),'Corrected With Uncollectible'!DW114-'Module C Initial'!DW114)</f>
        <v>2444.2800000000134</v>
      </c>
      <c r="AF114" s="31">
        <f ca="1">IFERROR(IF(AND($A114=VLOOKUP($A114&amp;"."&amp;$C114,UncollectibleLookup,2,FALSE),$C114=VLOOKUP($A114&amp;"."&amp;$C114,UncollectibleLookup,4,FALSE)),0,'Corrected With Uncollectible'!DX114-'Module C Initial'!DX114),'Corrected With Uncollectible'!DX114-'Module C Initial'!DX114)</f>
        <v>2689.4400000000023</v>
      </c>
      <c r="AG114" s="31">
        <f ca="1">IFERROR(IF(AND($A114=VLOOKUP($A114&amp;"."&amp;$C114,UncollectibleLookup,2,FALSE),$C114=VLOOKUP($A114&amp;"."&amp;$C114,UncollectibleLookup,4,FALSE)),0,'Corrected With Uncollectible'!DY114-'Module C Initial'!DY114),'Corrected With Uncollectible'!DY114-'Module C Initial'!DY114)</f>
        <v>2315.3199999999924</v>
      </c>
      <c r="AH114" s="31">
        <f ca="1">IFERROR(IF(AND($A114=VLOOKUP($A114&amp;"."&amp;$C114,UncollectibleLookup,2,FALSE),$C114=VLOOKUP($A114&amp;"."&amp;$C114,UncollectibleLookup,4,FALSE)),0,'Corrected With Uncollectible'!DZ114-'Module C Initial'!DZ114),'Corrected With Uncollectible'!DZ114-'Module C Initial'!DZ114)</f>
        <v>2521.0099999999948</v>
      </c>
      <c r="AI114" s="31">
        <f ca="1">IFERROR(IF(AND($A114=VLOOKUP($A114&amp;"."&amp;$C114,UncollectibleLookup,2,FALSE),$C114=VLOOKUP($A114&amp;"."&amp;$C114,UncollectibleLookup,4,FALSE)),0,'Corrected With Uncollectible'!EA114-'Module C Initial'!EA114),'Corrected With Uncollectible'!EA114-'Module C Initial'!EA114)</f>
        <v>5618.5299999999988</v>
      </c>
      <c r="AJ114" s="31">
        <f ca="1">IFERROR(IF(AND($A114=VLOOKUP($A114&amp;"."&amp;$C114,UncollectibleLookup,2,FALSE),$C114=VLOOKUP($A114&amp;"."&amp;$C114,UncollectibleLookup,4,FALSE)),0,'Corrected With Uncollectible'!EB114-'Module C Initial'!EB114),'Corrected With Uncollectible'!EB114-'Module C Initial'!EB114)</f>
        <v>377.53000000000065</v>
      </c>
      <c r="AK114" s="31">
        <f ca="1">IFERROR(IF(AND($A114=VLOOKUP($A114&amp;"."&amp;$C114,UncollectibleLookup,2,FALSE),$C114=VLOOKUP($A114&amp;"."&amp;$C114,UncollectibleLookup,4,FALSE)),0,'Corrected With Uncollectible'!EC114-'Module C Initial'!EC114),'Corrected With Uncollectible'!EC114-'Module C Initial'!EC114)</f>
        <v>2162.4400000000023</v>
      </c>
      <c r="AL114" s="31">
        <f ca="1">IFERROR(IF(AND($A114=VLOOKUP($A114&amp;"."&amp;$C114,UncollectibleLookup,2,FALSE),$C114=VLOOKUP($A114&amp;"."&amp;$C114,UncollectibleLookup,4,FALSE)),0,'Corrected With Uncollectible'!ED114-'Module C Initial'!ED114),'Corrected With Uncollectible'!ED114-'Module C Initial'!ED114)</f>
        <v>3137.5</v>
      </c>
      <c r="AM114" s="31">
        <f ca="1">IFERROR(IF(AND($A114=VLOOKUP($A114&amp;"."&amp;$C114,UncollectibleLookup,2,FALSE),$C114=VLOOKUP($A114&amp;"."&amp;$C114,UncollectibleLookup,4,FALSE)),0,'Corrected With Uncollectible'!EE114-'Module C Initial'!EE114),'Corrected With Uncollectible'!EE114-'Module C Initial'!EE114)</f>
        <v>2328.0500000000029</v>
      </c>
      <c r="AN114" s="31">
        <f ca="1">IFERROR(IF(AND($A114=VLOOKUP($A114&amp;"."&amp;$C114,UncollectibleLookup,2,FALSE),$C114=VLOOKUP($A114&amp;"."&amp;$C114,UncollectibleLookup,4,FALSE)),0,'Corrected With Uncollectible'!EF114-'Module C Initial'!EF114),'Corrected With Uncollectible'!EF114-'Module C Initial'!EF114)</f>
        <v>3143.6399999999994</v>
      </c>
      <c r="AO114" s="32">
        <f t="shared" ca="1" si="16"/>
        <v>11491.799999999883</v>
      </c>
      <c r="AP114" s="32">
        <f t="shared" ca="1" si="16"/>
        <v>12792.569999999754</v>
      </c>
      <c r="AQ114" s="32">
        <f t="shared" ca="1" si="16"/>
        <v>8546.8300000000836</v>
      </c>
      <c r="AR114" s="32">
        <f t="shared" ca="1" si="16"/>
        <v>9486.4100000000581</v>
      </c>
      <c r="AS114" s="32">
        <f t="shared" ca="1" si="16"/>
        <v>8237.0700000000015</v>
      </c>
      <c r="AT114" s="32">
        <f t="shared" ca="1" si="16"/>
        <v>9049.8799999999774</v>
      </c>
      <c r="AU114" s="32">
        <f t="shared" ca="1" si="21"/>
        <v>20348.499999999571</v>
      </c>
      <c r="AV114" s="32">
        <f t="shared" ca="1" si="21"/>
        <v>1380.6099999999981</v>
      </c>
      <c r="AW114" s="32">
        <f t="shared" ca="1" si="21"/>
        <v>7986.0200000000204</v>
      </c>
      <c r="AX114" s="32">
        <f t="shared" ca="1" si="21"/>
        <v>11699.810000000307</v>
      </c>
      <c r="AY114" s="32">
        <f t="shared" ca="1" si="21"/>
        <v>8770.2199999999102</v>
      </c>
      <c r="AZ114" s="32">
        <f t="shared" ca="1" si="21"/>
        <v>11962.120000000046</v>
      </c>
      <c r="BA114" s="55">
        <f t="shared" ca="1" si="17"/>
        <v>90.93</v>
      </c>
      <c r="BB114" s="55">
        <f t="shared" ca="1" si="17"/>
        <v>101.57</v>
      </c>
      <c r="BC114" s="55">
        <f t="shared" ca="1" si="17"/>
        <v>68.069999999999993</v>
      </c>
      <c r="BD114" s="55">
        <f t="shared" ca="1" si="17"/>
        <v>75.819999999999993</v>
      </c>
      <c r="BE114" s="55">
        <f t="shared" ca="1" si="17"/>
        <v>66.05</v>
      </c>
      <c r="BF114" s="55">
        <f t="shared" ca="1" si="17"/>
        <v>72.83</v>
      </c>
      <c r="BG114" s="55">
        <f t="shared" ca="1" si="22"/>
        <v>164.31</v>
      </c>
      <c r="BH114" s="55">
        <f t="shared" ca="1" si="22"/>
        <v>11.19</v>
      </c>
      <c r="BI114" s="55">
        <f t="shared" ca="1" si="22"/>
        <v>64.959999999999994</v>
      </c>
      <c r="BJ114" s="55">
        <f t="shared" ca="1" si="22"/>
        <v>95.51</v>
      </c>
      <c r="BK114" s="55">
        <f t="shared" ca="1" si="22"/>
        <v>71.86</v>
      </c>
      <c r="BL114" s="55">
        <f t="shared" ca="1" si="22"/>
        <v>98.37</v>
      </c>
      <c r="BM114" s="32">
        <f t="shared" ca="1" si="18"/>
        <v>11582.729999999883</v>
      </c>
      <c r="BN114" s="32">
        <f t="shared" ca="1" si="18"/>
        <v>12894.139999999754</v>
      </c>
      <c r="BO114" s="32">
        <f t="shared" ca="1" si="18"/>
        <v>8614.9000000000833</v>
      </c>
      <c r="BP114" s="32">
        <f t="shared" ca="1" si="18"/>
        <v>9562.2300000000578</v>
      </c>
      <c r="BQ114" s="32">
        <f t="shared" ca="1" si="18"/>
        <v>8303.1200000000008</v>
      </c>
      <c r="BR114" s="32">
        <f t="shared" ca="1" si="18"/>
        <v>9122.7099999999773</v>
      </c>
      <c r="BS114" s="32">
        <f t="shared" ca="1" si="23"/>
        <v>20512.809999999572</v>
      </c>
      <c r="BT114" s="32">
        <f t="shared" ca="1" si="23"/>
        <v>1391.7999999999981</v>
      </c>
      <c r="BU114" s="32">
        <f t="shared" ca="1" si="23"/>
        <v>8050.9800000000205</v>
      </c>
      <c r="BV114" s="32">
        <f t="shared" ca="1" si="23"/>
        <v>11795.320000000307</v>
      </c>
      <c r="BW114" s="32">
        <f t="shared" ca="1" si="23"/>
        <v>8842.0799999999108</v>
      </c>
      <c r="BX114" s="32">
        <f t="shared" ca="1" si="23"/>
        <v>12060.490000000047</v>
      </c>
    </row>
    <row r="115" spans="1:76">
      <c r="A115" t="s">
        <v>449</v>
      </c>
      <c r="B115" s="1" t="s">
        <v>29</v>
      </c>
      <c r="C115" t="str">
        <f t="shared" ca="1" si="19"/>
        <v>SD6</v>
      </c>
      <c r="D115" t="str">
        <f t="shared" ca="1" si="20"/>
        <v>Sundance #6</v>
      </c>
      <c r="E115" s="31">
        <f ca="1">IFERROR(IF(AND($A115=VLOOKUP($A115&amp;"."&amp;$C115,UncollectibleLookup,2,FALSE),$C115=VLOOKUP($A115&amp;"."&amp;$C115,UncollectibleLookup,4,FALSE)),0,'Corrected With Uncollectible'!CW115-'Module C Initial'!CW115),'Corrected With Uncollectible'!CW115-'Module C Initial'!CW115)</f>
        <v>7267.6199999998789</v>
      </c>
      <c r="F115" s="31">
        <f ca="1">IFERROR(IF(AND($A115=VLOOKUP($A115&amp;"."&amp;$C115,UncollectibleLookup,2,FALSE),$C115=VLOOKUP($A115&amp;"."&amp;$C115,UncollectibleLookup,4,FALSE)),0,'Corrected With Uncollectible'!CX115-'Module C Initial'!CX115),'Corrected With Uncollectible'!CX115-'Module C Initial'!CX115)</f>
        <v>9247.0100000000093</v>
      </c>
      <c r="G115" s="31">
        <f ca="1">IFERROR(IF(AND($A115=VLOOKUP($A115&amp;"."&amp;$C115,UncollectibleLookup,2,FALSE),$C115=VLOOKUP($A115&amp;"."&amp;$C115,UncollectibleLookup,4,FALSE)),0,'Corrected With Uncollectible'!CY115-'Module C Initial'!CY115),'Corrected With Uncollectible'!CY115-'Module C Initial'!CY115)</f>
        <v>8217.2199999999721</v>
      </c>
      <c r="H115" s="31">
        <f ca="1">IFERROR(IF(AND($A115=VLOOKUP($A115&amp;"."&amp;$C115,UncollectibleLookup,2,FALSE),$C115=VLOOKUP($A115&amp;"."&amp;$C115,UncollectibleLookup,4,FALSE)),0,'Corrected With Uncollectible'!CZ115-'Module C Initial'!CZ115),'Corrected With Uncollectible'!CZ115-'Module C Initial'!CZ115)</f>
        <v>7207.0900000000838</v>
      </c>
      <c r="I115" s="31">
        <f ca="1">IFERROR(IF(AND($A115=VLOOKUP($A115&amp;"."&amp;$C115,UncollectibleLookup,2,FALSE),$C115=VLOOKUP($A115&amp;"."&amp;$C115,UncollectibleLookup,4,FALSE)),0,'Corrected With Uncollectible'!DA115-'Module C Initial'!DA115),'Corrected With Uncollectible'!DA115-'Module C Initial'!DA115)</f>
        <v>6884.020000000135</v>
      </c>
      <c r="J115" s="31">
        <f ca="1">IFERROR(IF(AND($A115=VLOOKUP($A115&amp;"."&amp;$C115,UncollectibleLookup,2,FALSE),$C115=VLOOKUP($A115&amp;"."&amp;$C115,UncollectibleLookup,4,FALSE)),0,'Corrected With Uncollectible'!DB115-'Module C Initial'!DB115),'Corrected With Uncollectible'!DB115-'Module C Initial'!DB115)</f>
        <v>6751.7899999999208</v>
      </c>
      <c r="K115" s="31">
        <f ca="1">IFERROR(IF(AND($A115=VLOOKUP($A115&amp;"."&amp;$C115,UncollectibleLookup,2,FALSE),$C115=VLOOKUP($A115&amp;"."&amp;$C115,UncollectibleLookup,4,FALSE)),0,'Corrected With Uncollectible'!DC115-'Module C Initial'!DC115),'Corrected With Uncollectible'!DC115-'Module C Initial'!DC115)</f>
        <v>20259.790000000037</v>
      </c>
      <c r="L115" s="31">
        <f ca="1">IFERROR(IF(AND($A115=VLOOKUP($A115&amp;"."&amp;$C115,UncollectibleLookup,2,FALSE),$C115=VLOOKUP($A115&amp;"."&amp;$C115,UncollectibleLookup,4,FALSE)),0,'Corrected With Uncollectible'!DD115-'Module C Initial'!DD115),'Corrected With Uncollectible'!DD115-'Module C Initial'!DD115)</f>
        <v>9199.6999999999534</v>
      </c>
      <c r="M115" s="31">
        <f ca="1">IFERROR(IF(AND($A115=VLOOKUP($A115&amp;"."&amp;$C115,UncollectibleLookup,2,FALSE),$C115=VLOOKUP($A115&amp;"."&amp;$C115,UncollectibleLookup,4,FALSE)),0,'Corrected With Uncollectible'!DE115-'Module C Initial'!DE115),'Corrected With Uncollectible'!DE115-'Module C Initial'!DE115)</f>
        <v>6631.9100000000035</v>
      </c>
      <c r="N115" s="31">
        <f ca="1">IFERROR(IF(AND($A115=VLOOKUP($A115&amp;"."&amp;$C115,UncollectibleLookup,2,FALSE),$C115=VLOOKUP($A115&amp;"."&amp;$C115,UncollectibleLookup,4,FALSE)),0,'Corrected With Uncollectible'!DF115-'Module C Initial'!DF115),'Corrected With Uncollectible'!DF115-'Module C Initial'!DF115)</f>
        <v>9190.8300000000745</v>
      </c>
      <c r="O115" s="31">
        <f ca="1">IFERROR(IF(AND($A115=VLOOKUP($A115&amp;"."&amp;$C115,UncollectibleLookup,2,FALSE),$C115=VLOOKUP($A115&amp;"."&amp;$C115,UncollectibleLookup,4,FALSE)),0,'Corrected With Uncollectible'!DG115-'Module C Initial'!DG115),'Corrected With Uncollectible'!DG115-'Module C Initial'!DG115)</f>
        <v>6718.7900000000373</v>
      </c>
      <c r="P115" s="31">
        <f ca="1">IFERROR(IF(AND($A115=VLOOKUP($A115&amp;"."&amp;$C115,UncollectibleLookup,2,FALSE),$C115=VLOOKUP($A115&amp;"."&amp;$C115,UncollectibleLookup,4,FALSE)),0,'Corrected With Uncollectible'!DH115-'Module C Initial'!DH115),'Corrected With Uncollectible'!DH115-'Module C Initial'!DH115)</f>
        <v>8041.1999999999534</v>
      </c>
      <c r="Q115" s="32">
        <f ca="1">IFERROR(IF(AND($A115=VLOOKUP($A115&amp;"."&amp;$C115,UncollectibleLookup,2,FALSE),$C115=VLOOKUP($A115&amp;"."&amp;$C115,UncollectibleLookup,4,FALSE)),0,'Corrected With Uncollectible'!DI115-'Module C Initial'!DI115),'Corrected With Uncollectible'!DI115-'Module C Initial'!DI115)</f>
        <v>363.3799999999992</v>
      </c>
      <c r="R115" s="32">
        <f ca="1">IFERROR(IF(AND($A115=VLOOKUP($A115&amp;"."&amp;$C115,UncollectibleLookup,2,FALSE),$C115=VLOOKUP($A115&amp;"."&amp;$C115,UncollectibleLookup,4,FALSE)),0,'Corrected With Uncollectible'!DJ115-'Module C Initial'!DJ115),'Corrected With Uncollectible'!DJ115-'Module C Initial'!DJ115)</f>
        <v>462.35000000000036</v>
      </c>
      <c r="S115" s="32">
        <f ca="1">IFERROR(IF(AND($A115=VLOOKUP($A115&amp;"."&amp;$C115,UncollectibleLookup,2,FALSE),$C115=VLOOKUP($A115&amp;"."&amp;$C115,UncollectibleLookup,4,FALSE)),0,'Corrected With Uncollectible'!DK115-'Module C Initial'!DK115),'Corrected With Uncollectible'!DK115-'Module C Initial'!DK115)</f>
        <v>410.86000000000058</v>
      </c>
      <c r="T115" s="32">
        <f ca="1">IFERROR(IF(AND($A115=VLOOKUP($A115&amp;"."&amp;$C115,UncollectibleLookup,2,FALSE),$C115=VLOOKUP($A115&amp;"."&amp;$C115,UncollectibleLookup,4,FALSE)),0,'Corrected With Uncollectible'!DL115-'Module C Initial'!DL115),'Corrected With Uncollectible'!DL115-'Module C Initial'!DL115)</f>
        <v>360.35000000000036</v>
      </c>
      <c r="U115" s="32">
        <f ca="1">IFERROR(IF(AND($A115=VLOOKUP($A115&amp;"."&amp;$C115,UncollectibleLookup,2,FALSE),$C115=VLOOKUP($A115&amp;"."&amp;$C115,UncollectibleLookup,4,FALSE)),0,'Corrected With Uncollectible'!DM115-'Module C Initial'!DM115),'Corrected With Uncollectible'!DM115-'Module C Initial'!DM115)</f>
        <v>344.20000000000073</v>
      </c>
      <c r="V115" s="32">
        <f ca="1">IFERROR(IF(AND($A115=VLOOKUP($A115&amp;"."&amp;$C115,UncollectibleLookup,2,FALSE),$C115=VLOOKUP($A115&amp;"."&amp;$C115,UncollectibleLookup,4,FALSE)),0,'Corrected With Uncollectible'!DN115-'Module C Initial'!DN115),'Corrected With Uncollectible'!DN115-'Module C Initial'!DN115)</f>
        <v>337.58999999999833</v>
      </c>
      <c r="W115" s="32">
        <f ca="1">IFERROR(IF(AND($A115=VLOOKUP($A115&amp;"."&amp;$C115,UncollectibleLookup,2,FALSE),$C115=VLOOKUP($A115&amp;"."&amp;$C115,UncollectibleLookup,4,FALSE)),0,'Corrected With Uncollectible'!DO115-'Module C Initial'!DO115),'Corrected With Uncollectible'!DO115-'Module C Initial'!DO115)</f>
        <v>1012.9900000000052</v>
      </c>
      <c r="X115" s="32">
        <f ca="1">IFERROR(IF(AND($A115=VLOOKUP($A115&amp;"."&amp;$C115,UncollectibleLookup,2,FALSE),$C115=VLOOKUP($A115&amp;"."&amp;$C115,UncollectibleLookup,4,FALSE)),0,'Corrected With Uncollectible'!DP115-'Module C Initial'!DP115),'Corrected With Uncollectible'!DP115-'Module C Initial'!DP115)</f>
        <v>459.9800000000032</v>
      </c>
      <c r="Y115" s="32">
        <f ca="1">IFERROR(IF(AND($A115=VLOOKUP($A115&amp;"."&amp;$C115,UncollectibleLookup,2,FALSE),$C115=VLOOKUP($A115&amp;"."&amp;$C115,UncollectibleLookup,4,FALSE)),0,'Corrected With Uncollectible'!DQ115-'Module C Initial'!DQ115),'Corrected With Uncollectible'!DQ115-'Module C Initial'!DQ115)</f>
        <v>331.60000000000036</v>
      </c>
      <c r="Z115" s="32">
        <f ca="1">IFERROR(IF(AND($A115=VLOOKUP($A115&amp;"."&amp;$C115,UncollectibleLookup,2,FALSE),$C115=VLOOKUP($A115&amp;"."&amp;$C115,UncollectibleLookup,4,FALSE)),0,'Corrected With Uncollectible'!DR115-'Module C Initial'!DR115),'Corrected With Uncollectible'!DR115-'Module C Initial'!DR115)</f>
        <v>459.54000000000087</v>
      </c>
      <c r="AA115" s="32">
        <f ca="1">IFERROR(IF(AND($A115=VLOOKUP($A115&amp;"."&amp;$C115,UncollectibleLookup,2,FALSE),$C115=VLOOKUP($A115&amp;"."&amp;$C115,UncollectibleLookup,4,FALSE)),0,'Corrected With Uncollectible'!DS115-'Module C Initial'!DS115),'Corrected With Uncollectible'!DS115-'Module C Initial'!DS115)</f>
        <v>335.94000000000051</v>
      </c>
      <c r="AB115" s="32">
        <f ca="1">IFERROR(IF(AND($A115=VLOOKUP($A115&amp;"."&amp;$C115,UncollectibleLookup,2,FALSE),$C115=VLOOKUP($A115&amp;"."&amp;$C115,UncollectibleLookup,4,FALSE)),0,'Corrected With Uncollectible'!DT115-'Module C Initial'!DT115),'Corrected With Uncollectible'!DT115-'Module C Initial'!DT115)</f>
        <v>402.05999999999949</v>
      </c>
      <c r="AC115" s="31">
        <f ca="1">IFERROR(IF(AND($A115=VLOOKUP($A115&amp;"."&amp;$C115,UncollectibleLookup,2,FALSE),$C115=VLOOKUP($A115&amp;"."&amp;$C115,UncollectibleLookup,4,FALSE)),0,'Corrected With Uncollectible'!DU115-'Module C Initial'!DU115),'Corrected With Uncollectible'!DU115-'Module C Initial'!DU115)</f>
        <v>3126.9700000000012</v>
      </c>
      <c r="AD115" s="31">
        <f ca="1">IFERROR(IF(AND($A115=VLOOKUP($A115&amp;"."&amp;$C115,UncollectibleLookup,2,FALSE),$C115=VLOOKUP($A115&amp;"."&amp;$C115,UncollectibleLookup,4,FALSE)),0,'Corrected With Uncollectible'!DV115-'Module C Initial'!DV115),'Corrected With Uncollectible'!DV115-'Module C Initial'!DV115)</f>
        <v>3931.5</v>
      </c>
      <c r="AE115" s="31">
        <f ca="1">IFERROR(IF(AND($A115=VLOOKUP($A115&amp;"."&amp;$C115,UncollectibleLookup,2,FALSE),$C115=VLOOKUP($A115&amp;"."&amp;$C115,UncollectibleLookup,4,FALSE)),0,'Corrected With Uncollectible'!DW115-'Module C Initial'!DW115),'Corrected With Uncollectible'!DW115-'Module C Initial'!DW115)</f>
        <v>3455.8500000000058</v>
      </c>
      <c r="AF115" s="31">
        <f ca="1">IFERROR(IF(AND($A115=VLOOKUP($A115&amp;"."&amp;$C115,UncollectibleLookup,2,FALSE),$C115=VLOOKUP($A115&amp;"."&amp;$C115,UncollectibleLookup,4,FALSE)),0,'Corrected With Uncollectible'!DX115-'Module C Initial'!DX115),'Corrected With Uncollectible'!DX115-'Module C Initial'!DX115)</f>
        <v>2994.3000000000029</v>
      </c>
      <c r="AG115" s="31">
        <f ca="1">IFERROR(IF(AND($A115=VLOOKUP($A115&amp;"."&amp;$C115,UncollectibleLookup,2,FALSE),$C115=VLOOKUP($A115&amp;"."&amp;$C115,UncollectibleLookup,4,FALSE)),0,'Corrected With Uncollectible'!DY115-'Module C Initial'!DY115),'Corrected With Uncollectible'!DY115-'Module C Initial'!DY115)</f>
        <v>2826.1299999999901</v>
      </c>
      <c r="AH115" s="31">
        <f ca="1">IFERROR(IF(AND($A115=VLOOKUP($A115&amp;"."&amp;$C115,UncollectibleLookup,2,FALSE),$C115=VLOOKUP($A115&amp;"."&amp;$C115,UncollectibleLookup,4,FALSE)),0,'Corrected With Uncollectible'!DZ115-'Module C Initial'!DZ115),'Corrected With Uncollectible'!DZ115-'Module C Initial'!DZ115)</f>
        <v>2737.429999999993</v>
      </c>
      <c r="AI115" s="31">
        <f ca="1">IFERROR(IF(AND($A115=VLOOKUP($A115&amp;"."&amp;$C115,UncollectibleLookup,2,FALSE),$C115=VLOOKUP($A115&amp;"."&amp;$C115,UncollectibleLookup,4,FALSE)),0,'Corrected With Uncollectible'!EA115-'Module C Initial'!EA115),'Corrected With Uncollectible'!EA115-'Module C Initial'!EA115)</f>
        <v>8114.1900000000023</v>
      </c>
      <c r="AJ115" s="31">
        <f ca="1">IFERROR(IF(AND($A115=VLOOKUP($A115&amp;"."&amp;$C115,UncollectibleLookup,2,FALSE),$C115=VLOOKUP($A115&amp;"."&amp;$C115,UncollectibleLookup,4,FALSE)),0,'Corrected With Uncollectible'!EB115-'Module C Initial'!EB115),'Corrected With Uncollectible'!EB115-'Module C Initial'!EB115)</f>
        <v>3635.7099999999919</v>
      </c>
      <c r="AK115" s="31">
        <f ca="1">IFERROR(IF(AND($A115=VLOOKUP($A115&amp;"."&amp;$C115,UncollectibleLookup,2,FALSE),$C115=VLOOKUP($A115&amp;"."&amp;$C115,UncollectibleLookup,4,FALSE)),0,'Corrected With Uncollectible'!EC115-'Module C Initial'!EC115),'Corrected With Uncollectible'!EC115-'Module C Initial'!EC115)</f>
        <v>2585.7200000000012</v>
      </c>
      <c r="AL115" s="31">
        <f ca="1">IFERROR(IF(AND($A115=VLOOKUP($A115&amp;"."&amp;$C115,UncollectibleLookup,2,FALSE),$C115=VLOOKUP($A115&amp;"."&amp;$C115,UncollectibleLookup,4,FALSE)),0,'Corrected With Uncollectible'!ED115-'Module C Initial'!ED115),'Corrected With Uncollectible'!ED115-'Module C Initial'!ED115)</f>
        <v>3536.2100000000064</v>
      </c>
      <c r="AM115" s="31">
        <f ca="1">IFERROR(IF(AND($A115=VLOOKUP($A115&amp;"."&amp;$C115,UncollectibleLookup,2,FALSE),$C115=VLOOKUP($A115&amp;"."&amp;$C115,UncollectibleLookup,4,FALSE)),0,'Corrected With Uncollectible'!EE115-'Module C Initial'!EE115),'Corrected With Uncollectible'!EE115-'Module C Initial'!EE115)</f>
        <v>2549.4099999999889</v>
      </c>
      <c r="AN115" s="31">
        <f ca="1">IFERROR(IF(AND($A115=VLOOKUP($A115&amp;"."&amp;$C115,UncollectibleLookup,2,FALSE),$C115=VLOOKUP($A115&amp;"."&amp;$C115,UncollectibleLookup,4,FALSE)),0,'Corrected With Uncollectible'!EF115-'Module C Initial'!EF115),'Corrected With Uncollectible'!EF115-'Module C Initial'!EF115)</f>
        <v>3009.8899999999994</v>
      </c>
      <c r="AO115" s="32">
        <f t="shared" ca="1" si="16"/>
        <v>10757.969999999879</v>
      </c>
      <c r="AP115" s="32">
        <f t="shared" ca="1" si="16"/>
        <v>13640.86000000001</v>
      </c>
      <c r="AQ115" s="32">
        <f t="shared" ca="1" si="16"/>
        <v>12083.929999999978</v>
      </c>
      <c r="AR115" s="32">
        <f t="shared" ca="1" si="16"/>
        <v>10561.740000000087</v>
      </c>
      <c r="AS115" s="32">
        <f t="shared" ca="1" si="16"/>
        <v>10054.350000000126</v>
      </c>
      <c r="AT115" s="32">
        <f t="shared" ca="1" si="16"/>
        <v>9826.8099999999122</v>
      </c>
      <c r="AU115" s="32">
        <f t="shared" ca="1" si="21"/>
        <v>29386.970000000045</v>
      </c>
      <c r="AV115" s="32">
        <f t="shared" ca="1" si="21"/>
        <v>13295.389999999948</v>
      </c>
      <c r="AW115" s="32">
        <f t="shared" ca="1" si="21"/>
        <v>9549.230000000005</v>
      </c>
      <c r="AX115" s="32">
        <f t="shared" ca="1" si="21"/>
        <v>13186.580000000082</v>
      </c>
      <c r="AY115" s="32">
        <f t="shared" ca="1" si="21"/>
        <v>9604.1400000000267</v>
      </c>
      <c r="AZ115" s="32">
        <f t="shared" ca="1" si="21"/>
        <v>11453.149999999952</v>
      </c>
      <c r="BA115" s="55">
        <f t="shared" ca="1" si="17"/>
        <v>85.12</v>
      </c>
      <c r="BB115" s="55">
        <f t="shared" ca="1" si="17"/>
        <v>108.3</v>
      </c>
      <c r="BC115" s="55">
        <f t="shared" ca="1" si="17"/>
        <v>96.24</v>
      </c>
      <c r="BD115" s="55">
        <f t="shared" ca="1" si="17"/>
        <v>84.41</v>
      </c>
      <c r="BE115" s="55">
        <f t="shared" ca="1" si="17"/>
        <v>80.63</v>
      </c>
      <c r="BF115" s="55">
        <f t="shared" ca="1" si="17"/>
        <v>79.08</v>
      </c>
      <c r="BG115" s="55">
        <f t="shared" ca="1" si="22"/>
        <v>237.29</v>
      </c>
      <c r="BH115" s="55">
        <f t="shared" ca="1" si="22"/>
        <v>107.75</v>
      </c>
      <c r="BI115" s="55">
        <f t="shared" ca="1" si="22"/>
        <v>77.67</v>
      </c>
      <c r="BJ115" s="55">
        <f t="shared" ca="1" si="22"/>
        <v>107.65</v>
      </c>
      <c r="BK115" s="55">
        <f t="shared" ca="1" si="22"/>
        <v>78.69</v>
      </c>
      <c r="BL115" s="55">
        <f t="shared" ca="1" si="22"/>
        <v>94.18</v>
      </c>
      <c r="BM115" s="32">
        <f t="shared" ca="1" si="18"/>
        <v>10843.08999999988</v>
      </c>
      <c r="BN115" s="32">
        <f t="shared" ca="1" si="18"/>
        <v>13749.160000000009</v>
      </c>
      <c r="BO115" s="32">
        <f t="shared" ca="1" si="18"/>
        <v>12180.169999999978</v>
      </c>
      <c r="BP115" s="32">
        <f t="shared" ca="1" si="18"/>
        <v>10646.150000000087</v>
      </c>
      <c r="BQ115" s="32">
        <f t="shared" ca="1" si="18"/>
        <v>10134.980000000125</v>
      </c>
      <c r="BR115" s="32">
        <f t="shared" ca="1" si="18"/>
        <v>9905.8899999999121</v>
      </c>
      <c r="BS115" s="32">
        <f t="shared" ca="1" si="23"/>
        <v>29624.260000000046</v>
      </c>
      <c r="BT115" s="32">
        <f t="shared" ca="1" si="23"/>
        <v>13403.139999999948</v>
      </c>
      <c r="BU115" s="32">
        <f t="shared" ca="1" si="23"/>
        <v>9626.9000000000051</v>
      </c>
      <c r="BV115" s="32">
        <f t="shared" ca="1" si="23"/>
        <v>13294.230000000081</v>
      </c>
      <c r="BW115" s="32">
        <f t="shared" ca="1" si="23"/>
        <v>9682.8300000000272</v>
      </c>
      <c r="BX115" s="32">
        <f t="shared" ca="1" si="23"/>
        <v>11547.329999999953</v>
      </c>
    </row>
    <row r="116" spans="1:76">
      <c r="A116" t="s">
        <v>522</v>
      </c>
      <c r="B116" s="1" t="s">
        <v>384</v>
      </c>
      <c r="C116" t="str">
        <f t="shared" ca="1" si="19"/>
        <v>BCHIMP</v>
      </c>
      <c r="D116" t="str">
        <f t="shared" ca="1" si="20"/>
        <v>Alberta-BC Intertie - Import</v>
      </c>
      <c r="E116" s="31">
        <f ca="1">IFERROR(IF(AND($A116=VLOOKUP($A116&amp;"."&amp;$C116,UncollectibleLookup,2,FALSE),$C116=VLOOKUP($A116&amp;"."&amp;$C116,UncollectibleLookup,4,FALSE)),0,'Corrected With Uncollectible'!CW116-'Module C Initial'!CW116),'Corrected With Uncollectible'!CW116-'Module C Initial'!CW116)</f>
        <v>78.259999999999764</v>
      </c>
      <c r="F116" s="31">
        <f ca="1">IFERROR(IF(AND($A116=VLOOKUP($A116&amp;"."&amp;$C116,UncollectibleLookup,2,FALSE),$C116=VLOOKUP($A116&amp;"."&amp;$C116,UncollectibleLookup,4,FALSE)),0,'Corrected With Uncollectible'!CX116-'Module C Initial'!CX116),'Corrected With Uncollectible'!CX116-'Module C Initial'!CX116)</f>
        <v>292.32000000000153</v>
      </c>
      <c r="G116" s="31">
        <f ca="1">IFERROR(IF(AND($A116=VLOOKUP($A116&amp;"."&amp;$C116,UncollectibleLookup,2,FALSE),$C116=VLOOKUP($A116&amp;"."&amp;$C116,UncollectibleLookup,4,FALSE)),0,'Corrected With Uncollectible'!CY116-'Module C Initial'!CY116),'Corrected With Uncollectible'!CY116-'Module C Initial'!CY116)</f>
        <v>99.860000000000582</v>
      </c>
      <c r="H116" s="31">
        <f ca="1">IFERROR(IF(AND($A116=VLOOKUP($A116&amp;"."&amp;$C116,UncollectibleLookup,2,FALSE),$C116=VLOOKUP($A116&amp;"."&amp;$C116,UncollectibleLookup,4,FALSE)),0,'Corrected With Uncollectible'!CZ116-'Module C Initial'!CZ116),'Corrected With Uncollectible'!CZ116-'Module C Initial'!CZ116)</f>
        <v>14.410000000000082</v>
      </c>
      <c r="I116" s="31">
        <f ca="1">IFERROR(IF(AND($A116=VLOOKUP($A116&amp;"."&amp;$C116,UncollectibleLookup,2,FALSE),$C116=VLOOKUP($A116&amp;"."&amp;$C116,UncollectibleLookup,4,FALSE)),0,'Corrected With Uncollectible'!DA116-'Module C Initial'!DA116),'Corrected With Uncollectible'!DA116-'Module C Initial'!DA116)</f>
        <v>23.549999999999955</v>
      </c>
      <c r="J116" s="31">
        <f ca="1">IFERROR(IF(AND($A116=VLOOKUP($A116&amp;"."&amp;$C116,UncollectibleLookup,2,FALSE),$C116=VLOOKUP($A116&amp;"."&amp;$C116,UncollectibleLookup,4,FALSE)),0,'Corrected With Uncollectible'!DB116-'Module C Initial'!DB116),'Corrected With Uncollectible'!DB116-'Module C Initial'!DB116)</f>
        <v>4.3199999999999932</v>
      </c>
      <c r="K116" s="31">
        <f ca="1">IFERROR(IF(AND($A116=VLOOKUP($A116&amp;"."&amp;$C116,UncollectibleLookup,2,FALSE),$C116=VLOOKUP($A116&amp;"."&amp;$C116,UncollectibleLookup,4,FALSE)),0,'Corrected With Uncollectible'!DC116-'Module C Initial'!DC116),'Corrected With Uncollectible'!DC116-'Module C Initial'!DC116)</f>
        <v>4.3199999999999932</v>
      </c>
      <c r="L116" s="31">
        <f ca="1">IFERROR(IF(AND($A116=VLOOKUP($A116&amp;"."&amp;$C116,UncollectibleLookup,2,FALSE),$C116=VLOOKUP($A116&amp;"."&amp;$C116,UncollectibleLookup,4,FALSE)),0,'Corrected With Uncollectible'!DD116-'Module C Initial'!DD116),'Corrected With Uncollectible'!DD116-'Module C Initial'!DD116)</f>
        <v>0</v>
      </c>
      <c r="M116" s="31">
        <f ca="1">IFERROR(IF(AND($A116=VLOOKUP($A116&amp;"."&amp;$C116,UncollectibleLookup,2,FALSE),$C116=VLOOKUP($A116&amp;"."&amp;$C116,UncollectibleLookup,4,FALSE)),0,'Corrected With Uncollectible'!DE116-'Module C Initial'!DE116),'Corrected With Uncollectible'!DE116-'Module C Initial'!DE116)</f>
        <v>30.389999999999873</v>
      </c>
      <c r="N116" s="31">
        <f ca="1">IFERROR(IF(AND($A116=VLOOKUP($A116&amp;"."&amp;$C116,UncollectibleLookup,2,FALSE),$C116=VLOOKUP($A116&amp;"."&amp;$C116,UncollectibleLookup,4,FALSE)),0,'Corrected With Uncollectible'!DF116-'Module C Initial'!DF116),'Corrected With Uncollectible'!DF116-'Module C Initial'!DF116)</f>
        <v>18.810000000000059</v>
      </c>
      <c r="O116" s="31">
        <f ca="1">IFERROR(IF(AND($A116=VLOOKUP($A116&amp;"."&amp;$C116,UncollectibleLookup,2,FALSE),$C116=VLOOKUP($A116&amp;"."&amp;$C116,UncollectibleLookup,4,FALSE)),0,'Corrected With Uncollectible'!DG116-'Module C Initial'!DG116),'Corrected With Uncollectible'!DG116-'Module C Initial'!DG116)</f>
        <v>6.5300000000000296</v>
      </c>
      <c r="P116" s="31">
        <f ca="1">IFERROR(IF(AND($A116=VLOOKUP($A116&amp;"."&amp;$C116,UncollectibleLookup,2,FALSE),$C116=VLOOKUP($A116&amp;"."&amp;$C116,UncollectibleLookup,4,FALSE)),0,'Corrected With Uncollectible'!DH116-'Module C Initial'!DH116),'Corrected With Uncollectible'!DH116-'Module C Initial'!DH116)</f>
        <v>20.789999999999964</v>
      </c>
      <c r="Q116" s="32">
        <f ca="1">IFERROR(IF(AND($A116=VLOOKUP($A116&amp;"."&amp;$C116,UncollectibleLookup,2,FALSE),$C116=VLOOKUP($A116&amp;"."&amp;$C116,UncollectibleLookup,4,FALSE)),0,'Corrected With Uncollectible'!DI116-'Module C Initial'!DI116),'Corrected With Uncollectible'!DI116-'Module C Initial'!DI116)</f>
        <v>3.9099999999999966</v>
      </c>
      <c r="R116" s="32">
        <f ca="1">IFERROR(IF(AND($A116=VLOOKUP($A116&amp;"."&amp;$C116,UncollectibleLookup,2,FALSE),$C116=VLOOKUP($A116&amp;"."&amp;$C116,UncollectibleLookup,4,FALSE)),0,'Corrected With Uncollectible'!DJ116-'Module C Initial'!DJ116),'Corrected With Uncollectible'!DJ116-'Module C Initial'!DJ116)</f>
        <v>14.620000000000005</v>
      </c>
      <c r="S116" s="32">
        <f ca="1">IFERROR(IF(AND($A116=VLOOKUP($A116&amp;"."&amp;$C116,UncollectibleLookup,2,FALSE),$C116=VLOOKUP($A116&amp;"."&amp;$C116,UncollectibleLookup,4,FALSE)),0,'Corrected With Uncollectible'!DK116-'Module C Initial'!DK116),'Corrected With Uncollectible'!DK116-'Module C Initial'!DK116)</f>
        <v>4.9899999999999807</v>
      </c>
      <c r="T116" s="32">
        <f ca="1">IFERROR(IF(AND($A116=VLOOKUP($A116&amp;"."&amp;$C116,UncollectibleLookup,2,FALSE),$C116=VLOOKUP($A116&amp;"."&amp;$C116,UncollectibleLookup,4,FALSE)),0,'Corrected With Uncollectible'!DL116-'Module C Initial'!DL116),'Corrected With Uncollectible'!DL116-'Module C Initial'!DL116)</f>
        <v>0.72000000000000242</v>
      </c>
      <c r="U116" s="32">
        <f ca="1">IFERROR(IF(AND($A116=VLOOKUP($A116&amp;"."&amp;$C116,UncollectibleLookup,2,FALSE),$C116=VLOOKUP($A116&amp;"."&amp;$C116,UncollectibleLookup,4,FALSE)),0,'Corrected With Uncollectible'!DM116-'Module C Initial'!DM116),'Corrected With Uncollectible'!DM116-'Module C Initial'!DM116)</f>
        <v>1.1799999999999997</v>
      </c>
      <c r="V116" s="32">
        <f ca="1">IFERROR(IF(AND($A116=VLOOKUP($A116&amp;"."&amp;$C116,UncollectibleLookup,2,FALSE),$C116=VLOOKUP($A116&amp;"."&amp;$C116,UncollectibleLookup,4,FALSE)),0,'Corrected With Uncollectible'!DN116-'Module C Initial'!DN116),'Corrected With Uncollectible'!DN116-'Module C Initial'!DN116)</f>
        <v>0.20999999999999908</v>
      </c>
      <c r="W116" s="32">
        <f ca="1">IFERROR(IF(AND($A116=VLOOKUP($A116&amp;"."&amp;$C116,UncollectibleLookup,2,FALSE),$C116=VLOOKUP($A116&amp;"."&amp;$C116,UncollectibleLookup,4,FALSE)),0,'Corrected With Uncollectible'!DO116-'Module C Initial'!DO116),'Corrected With Uncollectible'!DO116-'Module C Initial'!DO116)</f>
        <v>0.22000000000000064</v>
      </c>
      <c r="X116" s="32">
        <f ca="1">IFERROR(IF(AND($A116=VLOOKUP($A116&amp;"."&amp;$C116,UncollectibleLookup,2,FALSE),$C116=VLOOKUP($A116&amp;"."&amp;$C116,UncollectibleLookup,4,FALSE)),0,'Corrected With Uncollectible'!DP116-'Module C Initial'!DP116),'Corrected With Uncollectible'!DP116-'Module C Initial'!DP116)</f>
        <v>0</v>
      </c>
      <c r="Y116" s="32">
        <f ca="1">IFERROR(IF(AND($A116=VLOOKUP($A116&amp;"."&amp;$C116,UncollectibleLookup,2,FALSE),$C116=VLOOKUP($A116&amp;"."&amp;$C116,UncollectibleLookup,4,FALSE)),0,'Corrected With Uncollectible'!DQ116-'Module C Initial'!DQ116),'Corrected With Uncollectible'!DQ116-'Module C Initial'!DQ116)</f>
        <v>1.5200000000000031</v>
      </c>
      <c r="Z116" s="32">
        <f ca="1">IFERROR(IF(AND($A116=VLOOKUP($A116&amp;"."&amp;$C116,UncollectibleLookup,2,FALSE),$C116=VLOOKUP($A116&amp;"."&amp;$C116,UncollectibleLookup,4,FALSE)),0,'Corrected With Uncollectible'!DR116-'Module C Initial'!DR116),'Corrected With Uncollectible'!DR116-'Module C Initial'!DR116)</f>
        <v>0.95000000000000284</v>
      </c>
      <c r="AA116" s="32">
        <f ca="1">IFERROR(IF(AND($A116=VLOOKUP($A116&amp;"."&amp;$C116,UncollectibleLookup,2,FALSE),$C116=VLOOKUP($A116&amp;"."&amp;$C116,UncollectibleLookup,4,FALSE)),0,'Corrected With Uncollectible'!DS116-'Module C Initial'!DS116),'Corrected With Uncollectible'!DS116-'Module C Initial'!DS116)</f>
        <v>0.33000000000000007</v>
      </c>
      <c r="AB116" s="32">
        <f ca="1">IFERROR(IF(AND($A116=VLOOKUP($A116&amp;"."&amp;$C116,UncollectibleLookup,2,FALSE),$C116=VLOOKUP($A116&amp;"."&amp;$C116,UncollectibleLookup,4,FALSE)),0,'Corrected With Uncollectible'!DT116-'Module C Initial'!DT116),'Corrected With Uncollectible'!DT116-'Module C Initial'!DT116)</f>
        <v>1.0399999999999991</v>
      </c>
      <c r="AC116" s="31">
        <f ca="1">IFERROR(IF(AND($A116=VLOOKUP($A116&amp;"."&amp;$C116,UncollectibleLookup,2,FALSE),$C116=VLOOKUP($A116&amp;"."&amp;$C116,UncollectibleLookup,4,FALSE)),0,'Corrected With Uncollectible'!DU116-'Module C Initial'!DU116),'Corrected With Uncollectible'!DU116-'Module C Initial'!DU116)</f>
        <v>33.679999999999836</v>
      </c>
      <c r="AD116" s="31">
        <f ca="1">IFERROR(IF(AND($A116=VLOOKUP($A116&amp;"."&amp;$C116,UncollectibleLookup,2,FALSE),$C116=VLOOKUP($A116&amp;"."&amp;$C116,UncollectibleLookup,4,FALSE)),0,'Corrected With Uncollectible'!DV116-'Module C Initial'!DV116),'Corrected With Uncollectible'!DV116-'Module C Initial'!DV116)</f>
        <v>124.28000000000065</v>
      </c>
      <c r="AE116" s="31">
        <f ca="1">IFERROR(IF(AND($A116=VLOOKUP($A116&amp;"."&amp;$C116,UncollectibleLookup,2,FALSE),$C116=VLOOKUP($A116&amp;"."&amp;$C116,UncollectibleLookup,4,FALSE)),0,'Corrected With Uncollectible'!DW116-'Module C Initial'!DW116),'Corrected With Uncollectible'!DW116-'Module C Initial'!DW116)</f>
        <v>42</v>
      </c>
      <c r="AF116" s="31">
        <f ca="1">IFERROR(IF(AND($A116=VLOOKUP($A116&amp;"."&amp;$C116,UncollectibleLookup,2,FALSE),$C116=VLOOKUP($A116&amp;"."&amp;$C116,UncollectibleLookup,4,FALSE)),0,'Corrected With Uncollectible'!DX116-'Module C Initial'!DX116),'Corrected With Uncollectible'!DX116-'Module C Initial'!DX116)</f>
        <v>5.9799999999999898</v>
      </c>
      <c r="AG116" s="31">
        <f ca="1">IFERROR(IF(AND($A116=VLOOKUP($A116&amp;"."&amp;$C116,UncollectibleLookup,2,FALSE),$C116=VLOOKUP($A116&amp;"."&amp;$C116,UncollectibleLookup,4,FALSE)),0,'Corrected With Uncollectible'!DY116-'Module C Initial'!DY116),'Corrected With Uncollectible'!DY116-'Module C Initial'!DY116)</f>
        <v>9.6700000000000159</v>
      </c>
      <c r="AH116" s="31">
        <f ca="1">IFERROR(IF(AND($A116=VLOOKUP($A116&amp;"."&amp;$C116,UncollectibleLookup,2,FALSE),$C116=VLOOKUP($A116&amp;"."&amp;$C116,UncollectibleLookup,4,FALSE)),0,'Corrected With Uncollectible'!DZ116-'Module C Initial'!DZ116),'Corrected With Uncollectible'!DZ116-'Module C Initial'!DZ116)</f>
        <v>1.75</v>
      </c>
      <c r="AI116" s="31">
        <f ca="1">IFERROR(IF(AND($A116=VLOOKUP($A116&amp;"."&amp;$C116,UncollectibleLookup,2,FALSE),$C116=VLOOKUP($A116&amp;"."&amp;$C116,UncollectibleLookup,4,FALSE)),0,'Corrected With Uncollectible'!EA116-'Module C Initial'!EA116),'Corrected With Uncollectible'!EA116-'Module C Initial'!EA116)</f>
        <v>1.730000000000004</v>
      </c>
      <c r="AJ116" s="31">
        <f ca="1">IFERROR(IF(AND($A116=VLOOKUP($A116&amp;"."&amp;$C116,UncollectibleLookup,2,FALSE),$C116=VLOOKUP($A116&amp;"."&amp;$C116,UncollectibleLookup,4,FALSE)),0,'Corrected With Uncollectible'!EB116-'Module C Initial'!EB116),'Corrected With Uncollectible'!EB116-'Module C Initial'!EB116)</f>
        <v>0</v>
      </c>
      <c r="AK116" s="31">
        <f ca="1">IFERROR(IF(AND($A116=VLOOKUP($A116&amp;"."&amp;$C116,UncollectibleLookup,2,FALSE),$C116=VLOOKUP($A116&amp;"."&amp;$C116,UncollectibleLookup,4,FALSE)),0,'Corrected With Uncollectible'!EC116-'Module C Initial'!EC116),'Corrected With Uncollectible'!EC116-'Module C Initial'!EC116)</f>
        <v>11.850000000000023</v>
      </c>
      <c r="AL116" s="31">
        <f ca="1">IFERROR(IF(AND($A116=VLOOKUP($A116&amp;"."&amp;$C116,UncollectibleLookup,2,FALSE),$C116=VLOOKUP($A116&amp;"."&amp;$C116,UncollectibleLookup,4,FALSE)),0,'Corrected With Uncollectible'!ED116-'Module C Initial'!ED116),'Corrected With Uncollectible'!ED116-'Module C Initial'!ED116)</f>
        <v>7.2400000000000091</v>
      </c>
      <c r="AM116" s="31">
        <f ca="1">IFERROR(IF(AND($A116=VLOOKUP($A116&amp;"."&amp;$C116,UncollectibleLookup,2,FALSE),$C116=VLOOKUP($A116&amp;"."&amp;$C116,UncollectibleLookup,4,FALSE)),0,'Corrected With Uncollectible'!EE116-'Module C Initial'!EE116),'Corrected With Uncollectible'!EE116-'Module C Initial'!EE116)</f>
        <v>2.480000000000004</v>
      </c>
      <c r="AN116" s="31">
        <f ca="1">IFERROR(IF(AND($A116=VLOOKUP($A116&amp;"."&amp;$C116,UncollectibleLookup,2,FALSE),$C116=VLOOKUP($A116&amp;"."&amp;$C116,UncollectibleLookup,4,FALSE)),0,'Corrected With Uncollectible'!EF116-'Module C Initial'!EF116),'Corrected With Uncollectible'!EF116-'Module C Initial'!EF116)</f>
        <v>7.7799999999999727</v>
      </c>
      <c r="AO116" s="32">
        <f t="shared" ca="1" si="16"/>
        <v>115.8499999999996</v>
      </c>
      <c r="AP116" s="32">
        <f t="shared" ca="1" si="16"/>
        <v>431.22000000000219</v>
      </c>
      <c r="AQ116" s="32">
        <f t="shared" ca="1" si="16"/>
        <v>146.85000000000056</v>
      </c>
      <c r="AR116" s="32">
        <f t="shared" ca="1" si="16"/>
        <v>21.110000000000074</v>
      </c>
      <c r="AS116" s="32">
        <f t="shared" ca="1" si="16"/>
        <v>34.39999999999997</v>
      </c>
      <c r="AT116" s="32">
        <f t="shared" ca="1" si="16"/>
        <v>6.2799999999999923</v>
      </c>
      <c r="AU116" s="32">
        <f t="shared" ca="1" si="21"/>
        <v>6.2699999999999978</v>
      </c>
      <c r="AV116" s="32">
        <f t="shared" ca="1" si="21"/>
        <v>0</v>
      </c>
      <c r="AW116" s="32">
        <f t="shared" ca="1" si="21"/>
        <v>43.759999999999899</v>
      </c>
      <c r="AX116" s="32">
        <f t="shared" ca="1" si="21"/>
        <v>27.000000000000071</v>
      </c>
      <c r="AY116" s="32">
        <f t="shared" ca="1" si="21"/>
        <v>9.3400000000000336</v>
      </c>
      <c r="AZ116" s="32">
        <f t="shared" ca="1" si="21"/>
        <v>29.609999999999935</v>
      </c>
      <c r="BA116" s="55">
        <f t="shared" ca="1" si="17"/>
        <v>0.92</v>
      </c>
      <c r="BB116" s="55">
        <f t="shared" ca="1" si="17"/>
        <v>3.42</v>
      </c>
      <c r="BC116" s="55">
        <f t="shared" ca="1" si="17"/>
        <v>1.17</v>
      </c>
      <c r="BD116" s="55">
        <f t="shared" ca="1" si="17"/>
        <v>0.17</v>
      </c>
      <c r="BE116" s="55">
        <f t="shared" ca="1" si="17"/>
        <v>0.28000000000000003</v>
      </c>
      <c r="BF116" s="55">
        <f t="shared" ca="1" si="17"/>
        <v>0.05</v>
      </c>
      <c r="BG116" s="55">
        <f t="shared" ca="1" si="22"/>
        <v>0.05</v>
      </c>
      <c r="BH116" s="55">
        <f t="shared" ca="1" si="22"/>
        <v>0</v>
      </c>
      <c r="BI116" s="55">
        <f t="shared" ca="1" si="22"/>
        <v>0.36</v>
      </c>
      <c r="BJ116" s="55">
        <f t="shared" ca="1" si="22"/>
        <v>0.22</v>
      </c>
      <c r="BK116" s="55">
        <f t="shared" ca="1" si="22"/>
        <v>0.08</v>
      </c>
      <c r="BL116" s="55">
        <f t="shared" ca="1" si="22"/>
        <v>0.24</v>
      </c>
      <c r="BM116" s="32">
        <f t="shared" ca="1" si="18"/>
        <v>116.7699999999996</v>
      </c>
      <c r="BN116" s="32">
        <f t="shared" ca="1" si="18"/>
        <v>434.6400000000022</v>
      </c>
      <c r="BO116" s="32">
        <f t="shared" ca="1" si="18"/>
        <v>148.02000000000055</v>
      </c>
      <c r="BP116" s="32">
        <f t="shared" ca="1" si="18"/>
        <v>21.280000000000076</v>
      </c>
      <c r="BQ116" s="32">
        <f t="shared" ca="1" si="18"/>
        <v>34.679999999999971</v>
      </c>
      <c r="BR116" s="32">
        <f t="shared" ca="1" si="18"/>
        <v>6.3299999999999921</v>
      </c>
      <c r="BS116" s="32">
        <f t="shared" ca="1" si="23"/>
        <v>6.3199999999999976</v>
      </c>
      <c r="BT116" s="32">
        <f t="shared" ca="1" si="23"/>
        <v>0</v>
      </c>
      <c r="BU116" s="32">
        <f t="shared" ca="1" si="23"/>
        <v>44.119999999999898</v>
      </c>
      <c r="BV116" s="32">
        <f t="shared" ca="1" si="23"/>
        <v>27.22000000000007</v>
      </c>
      <c r="BW116" s="32">
        <f t="shared" ca="1" si="23"/>
        <v>9.4200000000000337</v>
      </c>
      <c r="BX116" s="32">
        <f t="shared" ca="1" si="23"/>
        <v>29.849999999999934</v>
      </c>
    </row>
    <row r="117" spans="1:76">
      <c r="A117" t="s">
        <v>424</v>
      </c>
      <c r="B117" s="1" t="s">
        <v>30</v>
      </c>
      <c r="C117" t="str">
        <f t="shared" ca="1" si="19"/>
        <v>SH1</v>
      </c>
      <c r="D117" t="str">
        <f t="shared" ca="1" si="20"/>
        <v>Sheerness #1</v>
      </c>
      <c r="E117" s="31">
        <f ca="1">IFERROR(IF(AND($A117=VLOOKUP($A117&amp;"."&amp;$C117,UncollectibleLookup,2,FALSE),$C117=VLOOKUP($A117&amp;"."&amp;$C117,UncollectibleLookup,4,FALSE)),0,'Corrected With Uncollectible'!CW117-'Module C Initial'!CW117),'Corrected With Uncollectible'!CW117-'Module C Initial'!CW117)</f>
        <v>1663.7199999999721</v>
      </c>
      <c r="F117" s="31">
        <f ca="1">IFERROR(IF(AND($A117=VLOOKUP($A117&amp;"."&amp;$C117,UncollectibleLookup,2,FALSE),$C117=VLOOKUP($A117&amp;"."&amp;$C117,UncollectibleLookup,4,FALSE)),0,'Corrected With Uncollectible'!CX117-'Module C Initial'!CX117),'Corrected With Uncollectible'!CX117-'Module C Initial'!CX117)</f>
        <v>1883.1500000000233</v>
      </c>
      <c r="G117" s="31">
        <f ca="1">IFERROR(IF(AND($A117=VLOOKUP($A117&amp;"."&amp;$C117,UncollectibleLookup,2,FALSE),$C117=VLOOKUP($A117&amp;"."&amp;$C117,UncollectibleLookup,4,FALSE)),0,'Corrected With Uncollectible'!CY117-'Module C Initial'!CY117),'Corrected With Uncollectible'!CY117-'Module C Initial'!CY117)</f>
        <v>1425.2900000000373</v>
      </c>
      <c r="H117" s="31">
        <f ca="1">IFERROR(IF(AND($A117=VLOOKUP($A117&amp;"."&amp;$C117,UncollectibleLookup,2,FALSE),$C117=VLOOKUP($A117&amp;"."&amp;$C117,UncollectibleLookup,4,FALSE)),0,'Corrected With Uncollectible'!CZ117-'Module C Initial'!CZ117),'Corrected With Uncollectible'!CZ117-'Module C Initial'!CZ117)</f>
        <v>1402.6600000000326</v>
      </c>
      <c r="I117" s="31">
        <f ca="1">IFERROR(IF(AND($A117=VLOOKUP($A117&amp;"."&amp;$C117,UncollectibleLookup,2,FALSE),$C117=VLOOKUP($A117&amp;"."&amp;$C117,UncollectibleLookup,4,FALSE)),0,'Corrected With Uncollectible'!DA117-'Module C Initial'!DA117),'Corrected With Uncollectible'!DA117-'Module C Initial'!DA117)</f>
        <v>1281.1199999999953</v>
      </c>
      <c r="J117" s="31">
        <f ca="1">IFERROR(IF(AND($A117=VLOOKUP($A117&amp;"."&amp;$C117,UncollectibleLookup,2,FALSE),$C117=VLOOKUP($A117&amp;"."&amp;$C117,UncollectibleLookup,4,FALSE)),0,'Corrected With Uncollectible'!DB117-'Module C Initial'!DB117),'Corrected With Uncollectible'!DB117-'Module C Initial'!DB117)</f>
        <v>1153.4000000000233</v>
      </c>
      <c r="K117" s="31">
        <f ca="1">IFERROR(IF(AND($A117=VLOOKUP($A117&amp;"."&amp;$C117,UncollectibleLookup,2,FALSE),$C117=VLOOKUP($A117&amp;"."&amp;$C117,UncollectibleLookup,4,FALSE)),0,'Corrected With Uncollectible'!DC117-'Module C Initial'!DC117),'Corrected With Uncollectible'!DC117-'Module C Initial'!DC117)</f>
        <v>4236.0400000000373</v>
      </c>
      <c r="L117" s="31">
        <f ca="1">IFERROR(IF(AND($A117=VLOOKUP($A117&amp;"."&amp;$C117,UncollectibleLookup,2,FALSE),$C117=VLOOKUP($A117&amp;"."&amp;$C117,UncollectibleLookup,4,FALSE)),0,'Corrected With Uncollectible'!DD117-'Module C Initial'!DD117),'Corrected With Uncollectible'!DD117-'Module C Initial'!DD117)</f>
        <v>1506.3199999999488</v>
      </c>
      <c r="M117" s="31">
        <f ca="1">IFERROR(IF(AND($A117=VLOOKUP($A117&amp;"."&amp;$C117,UncollectibleLookup,2,FALSE),$C117=VLOOKUP($A117&amp;"."&amp;$C117,UncollectibleLookup,4,FALSE)),0,'Corrected With Uncollectible'!DE117-'Module C Initial'!DE117),'Corrected With Uncollectible'!DE117-'Module C Initial'!DE117)</f>
        <v>1086.6199999999953</v>
      </c>
      <c r="N117" s="31">
        <f ca="1">IFERROR(IF(AND($A117=VLOOKUP($A117&amp;"."&amp;$C117,UncollectibleLookup,2,FALSE),$C117=VLOOKUP($A117&amp;"."&amp;$C117,UncollectibleLookup,4,FALSE)),0,'Corrected With Uncollectible'!DF117-'Module C Initial'!DF117),'Corrected With Uncollectible'!DF117-'Module C Initial'!DF117)</f>
        <v>1569.5599999999395</v>
      </c>
      <c r="O117" s="31">
        <f ca="1">IFERROR(IF(AND($A117=VLOOKUP($A117&amp;"."&amp;$C117,UncollectibleLookup,2,FALSE),$C117=VLOOKUP($A117&amp;"."&amp;$C117,UncollectibleLookup,4,FALSE)),0,'Corrected With Uncollectible'!DG117-'Module C Initial'!DG117),'Corrected With Uncollectible'!DG117-'Module C Initial'!DG117)</f>
        <v>1369.7000000000698</v>
      </c>
      <c r="P117" s="31">
        <f ca="1">IFERROR(IF(AND($A117=VLOOKUP($A117&amp;"."&amp;$C117,UncollectibleLookup,2,FALSE),$C117=VLOOKUP($A117&amp;"."&amp;$C117,UncollectibleLookup,4,FALSE)),0,'Corrected With Uncollectible'!DH117-'Module C Initial'!DH117),'Corrected With Uncollectible'!DH117-'Module C Initial'!DH117)</f>
        <v>1808.359999999986</v>
      </c>
      <c r="Q117" s="32">
        <f ca="1">IFERROR(IF(AND($A117=VLOOKUP($A117&amp;"."&amp;$C117,UncollectibleLookup,2,FALSE),$C117=VLOOKUP($A117&amp;"."&amp;$C117,UncollectibleLookup,4,FALSE)),0,'Corrected With Uncollectible'!DI117-'Module C Initial'!DI117),'Corrected With Uncollectible'!DI117-'Module C Initial'!DI117)</f>
        <v>83.179999999993015</v>
      </c>
      <c r="R117" s="32">
        <f ca="1">IFERROR(IF(AND($A117=VLOOKUP($A117&amp;"."&amp;$C117,UncollectibleLookup,2,FALSE),$C117=VLOOKUP($A117&amp;"."&amp;$C117,UncollectibleLookup,4,FALSE)),0,'Corrected With Uncollectible'!DJ117-'Module C Initial'!DJ117),'Corrected With Uncollectible'!DJ117-'Module C Initial'!DJ117)</f>
        <v>94.159999999996217</v>
      </c>
      <c r="S117" s="32">
        <f ca="1">IFERROR(IF(AND($A117=VLOOKUP($A117&amp;"."&amp;$C117,UncollectibleLookup,2,FALSE),$C117=VLOOKUP($A117&amp;"."&amp;$C117,UncollectibleLookup,4,FALSE)),0,'Corrected With Uncollectible'!DK117-'Module C Initial'!DK117),'Corrected With Uncollectible'!DK117-'Module C Initial'!DK117)</f>
        <v>71.260000000002037</v>
      </c>
      <c r="T117" s="32">
        <f ca="1">IFERROR(IF(AND($A117=VLOOKUP($A117&amp;"."&amp;$C117,UncollectibleLookup,2,FALSE),$C117=VLOOKUP($A117&amp;"."&amp;$C117,UncollectibleLookup,4,FALSE)),0,'Corrected With Uncollectible'!DL117-'Module C Initial'!DL117),'Corrected With Uncollectible'!DL117-'Module C Initial'!DL117)</f>
        <v>70.129999999997381</v>
      </c>
      <c r="U117" s="32">
        <f ca="1">IFERROR(IF(AND($A117=VLOOKUP($A117&amp;"."&amp;$C117,UncollectibleLookup,2,FALSE),$C117=VLOOKUP($A117&amp;"."&amp;$C117,UncollectibleLookup,4,FALSE)),0,'Corrected With Uncollectible'!DM117-'Module C Initial'!DM117),'Corrected With Uncollectible'!DM117-'Module C Initial'!DM117)</f>
        <v>64.05000000000291</v>
      </c>
      <c r="V117" s="32">
        <f ca="1">IFERROR(IF(AND($A117=VLOOKUP($A117&amp;"."&amp;$C117,UncollectibleLookup,2,FALSE),$C117=VLOOKUP($A117&amp;"."&amp;$C117,UncollectibleLookup,4,FALSE)),0,'Corrected With Uncollectible'!DN117-'Module C Initial'!DN117),'Corrected With Uncollectible'!DN117-'Module C Initial'!DN117)</f>
        <v>57.670000000001892</v>
      </c>
      <c r="W117" s="32">
        <f ca="1">IFERROR(IF(AND($A117=VLOOKUP($A117&amp;"."&amp;$C117,UncollectibleLookup,2,FALSE),$C117=VLOOKUP($A117&amp;"."&amp;$C117,UncollectibleLookup,4,FALSE)),0,'Corrected With Uncollectible'!DO117-'Module C Initial'!DO117),'Corrected With Uncollectible'!DO117-'Module C Initial'!DO117)</f>
        <v>211.80000000000291</v>
      </c>
      <c r="X117" s="32">
        <f ca="1">IFERROR(IF(AND($A117=VLOOKUP($A117&amp;"."&amp;$C117,UncollectibleLookup,2,FALSE),$C117=VLOOKUP($A117&amp;"."&amp;$C117,UncollectibleLookup,4,FALSE)),0,'Corrected With Uncollectible'!DP117-'Module C Initial'!DP117),'Corrected With Uncollectible'!DP117-'Module C Initial'!DP117)</f>
        <v>75.319999999999709</v>
      </c>
      <c r="Y117" s="32">
        <f ca="1">IFERROR(IF(AND($A117=VLOOKUP($A117&amp;"."&amp;$C117,UncollectibleLookup,2,FALSE),$C117=VLOOKUP($A117&amp;"."&amp;$C117,UncollectibleLookup,4,FALSE)),0,'Corrected With Uncollectible'!DQ117-'Module C Initial'!DQ117),'Corrected With Uncollectible'!DQ117-'Module C Initial'!DQ117)</f>
        <v>54.330000000001746</v>
      </c>
      <c r="Z117" s="32">
        <f ca="1">IFERROR(IF(AND($A117=VLOOKUP($A117&amp;"."&amp;$C117,UncollectibleLookup,2,FALSE),$C117=VLOOKUP($A117&amp;"."&amp;$C117,UncollectibleLookup,4,FALSE)),0,'Corrected With Uncollectible'!DR117-'Module C Initial'!DR117),'Corrected With Uncollectible'!DR117-'Module C Initial'!DR117)</f>
        <v>78.480000000003201</v>
      </c>
      <c r="AA117" s="32">
        <f ca="1">IFERROR(IF(AND($A117=VLOOKUP($A117&amp;"."&amp;$C117,UncollectibleLookup,2,FALSE),$C117=VLOOKUP($A117&amp;"."&amp;$C117,UncollectibleLookup,4,FALSE)),0,'Corrected With Uncollectible'!DS117-'Module C Initial'!DS117),'Corrected With Uncollectible'!DS117-'Module C Initial'!DS117)</f>
        <v>68.479999999999563</v>
      </c>
      <c r="AB117" s="32">
        <f ca="1">IFERROR(IF(AND($A117=VLOOKUP($A117&amp;"."&amp;$C117,UncollectibleLookup,2,FALSE),$C117=VLOOKUP($A117&amp;"."&amp;$C117,UncollectibleLookup,4,FALSE)),0,'Corrected With Uncollectible'!DT117-'Module C Initial'!DT117),'Corrected With Uncollectible'!DT117-'Module C Initial'!DT117)</f>
        <v>90.42000000000553</v>
      </c>
      <c r="AC117" s="31">
        <f ca="1">IFERROR(IF(AND($A117=VLOOKUP($A117&amp;"."&amp;$C117,UncollectibleLookup,2,FALSE),$C117=VLOOKUP($A117&amp;"."&amp;$C117,UncollectibleLookup,4,FALSE)),0,'Corrected With Uncollectible'!DU117-'Module C Initial'!DU117),'Corrected With Uncollectible'!DU117-'Module C Initial'!DU117)</f>
        <v>715.8300000000163</v>
      </c>
      <c r="AD117" s="31">
        <f ca="1">IFERROR(IF(AND($A117=VLOOKUP($A117&amp;"."&amp;$C117,UncollectibleLookup,2,FALSE),$C117=VLOOKUP($A117&amp;"."&amp;$C117,UncollectibleLookup,4,FALSE)),0,'Corrected With Uncollectible'!DV117-'Module C Initial'!DV117),'Corrected With Uncollectible'!DV117-'Module C Initial'!DV117)</f>
        <v>800.65000000002328</v>
      </c>
      <c r="AE117" s="31">
        <f ca="1">IFERROR(IF(AND($A117=VLOOKUP($A117&amp;"."&amp;$C117,UncollectibleLookup,2,FALSE),$C117=VLOOKUP($A117&amp;"."&amp;$C117,UncollectibleLookup,4,FALSE)),0,'Corrected With Uncollectible'!DW117-'Module C Initial'!DW117),'Corrected With Uncollectible'!DW117-'Module C Initial'!DW117)</f>
        <v>599.42000000001281</v>
      </c>
      <c r="AF117" s="31">
        <f ca="1">IFERROR(IF(AND($A117=VLOOKUP($A117&amp;"."&amp;$C117,UncollectibleLookup,2,FALSE),$C117=VLOOKUP($A117&amp;"."&amp;$C117,UncollectibleLookup,4,FALSE)),0,'Corrected With Uncollectible'!DX117-'Module C Initial'!DX117),'Corrected With Uncollectible'!DX117-'Module C Initial'!DX117)</f>
        <v>582.76000000000931</v>
      </c>
      <c r="AG117" s="31">
        <f ca="1">IFERROR(IF(AND($A117=VLOOKUP($A117&amp;"."&amp;$C117,UncollectibleLookup,2,FALSE),$C117=VLOOKUP($A117&amp;"."&amp;$C117,UncollectibleLookup,4,FALSE)),0,'Corrected With Uncollectible'!DY117-'Module C Initial'!DY117),'Corrected With Uncollectible'!DY117-'Module C Initial'!DY117)</f>
        <v>525.94000000000233</v>
      </c>
      <c r="AH117" s="31">
        <f ca="1">IFERROR(IF(AND($A117=VLOOKUP($A117&amp;"."&amp;$C117,UncollectibleLookup,2,FALSE),$C117=VLOOKUP($A117&amp;"."&amp;$C117,UncollectibleLookup,4,FALSE)),0,'Corrected With Uncollectible'!DZ117-'Module C Initial'!DZ117),'Corrected With Uncollectible'!DZ117-'Module C Initial'!DZ117)</f>
        <v>467.63999999998487</v>
      </c>
      <c r="AI117" s="31">
        <f ca="1">IFERROR(IF(AND($A117=VLOOKUP($A117&amp;"."&amp;$C117,UncollectibleLookup,2,FALSE),$C117=VLOOKUP($A117&amp;"."&amp;$C117,UncollectibleLookup,4,FALSE)),0,'Corrected With Uncollectible'!EA117-'Module C Initial'!EA117),'Corrected With Uncollectible'!EA117-'Module C Initial'!EA117)</f>
        <v>1696.5700000000652</v>
      </c>
      <c r="AJ117" s="31">
        <f ca="1">IFERROR(IF(AND($A117=VLOOKUP($A117&amp;"."&amp;$C117,UncollectibleLookup,2,FALSE),$C117=VLOOKUP($A117&amp;"."&amp;$C117,UncollectibleLookup,4,FALSE)),0,'Corrected With Uncollectible'!EB117-'Module C Initial'!EB117),'Corrected With Uncollectible'!EB117-'Module C Initial'!EB117)</f>
        <v>595.29999999998836</v>
      </c>
      <c r="AK117" s="31">
        <f ca="1">IFERROR(IF(AND($A117=VLOOKUP($A117&amp;"."&amp;$C117,UncollectibleLookup,2,FALSE),$C117=VLOOKUP($A117&amp;"."&amp;$C117,UncollectibleLookup,4,FALSE)),0,'Corrected With Uncollectible'!EC117-'Module C Initial'!EC117),'Corrected With Uncollectible'!EC117-'Module C Initial'!EC117)</f>
        <v>423.66000000000349</v>
      </c>
      <c r="AL117" s="31">
        <f ca="1">IFERROR(IF(AND($A117=VLOOKUP($A117&amp;"."&amp;$C117,UncollectibleLookup,2,FALSE),$C117=VLOOKUP($A117&amp;"."&amp;$C117,UncollectibleLookup,4,FALSE)),0,'Corrected With Uncollectible'!ED117-'Module C Initial'!ED117),'Corrected With Uncollectible'!ED117-'Module C Initial'!ED117)</f>
        <v>603.88999999998487</v>
      </c>
      <c r="AM117" s="31">
        <f ca="1">IFERROR(IF(AND($A117=VLOOKUP($A117&amp;"."&amp;$C117,UncollectibleLookup,2,FALSE),$C117=VLOOKUP($A117&amp;"."&amp;$C117,UncollectibleLookup,4,FALSE)),0,'Corrected With Uncollectible'!EE117-'Module C Initial'!EE117),'Corrected With Uncollectible'!EE117-'Module C Initial'!EE117)</f>
        <v>519.72999999998137</v>
      </c>
      <c r="AN117" s="31">
        <f ca="1">IFERROR(IF(AND($A117=VLOOKUP($A117&amp;"."&amp;$C117,UncollectibleLookup,2,FALSE),$C117=VLOOKUP($A117&amp;"."&amp;$C117,UncollectibleLookup,4,FALSE)),0,'Corrected With Uncollectible'!EF117-'Module C Initial'!EF117),'Corrected With Uncollectible'!EF117-'Module C Initial'!EF117)</f>
        <v>676.87999999997555</v>
      </c>
      <c r="AO117" s="32">
        <f t="shared" ca="1" si="16"/>
        <v>2462.7299999999814</v>
      </c>
      <c r="AP117" s="32">
        <f t="shared" ca="1" si="16"/>
        <v>2777.9600000000428</v>
      </c>
      <c r="AQ117" s="32">
        <f t="shared" ca="1" si="16"/>
        <v>2095.9700000000521</v>
      </c>
      <c r="AR117" s="32">
        <f t="shared" ca="1" si="16"/>
        <v>2055.5500000000393</v>
      </c>
      <c r="AS117" s="32">
        <f t="shared" ca="1" si="16"/>
        <v>1871.1100000000006</v>
      </c>
      <c r="AT117" s="32">
        <f t="shared" ca="1" si="16"/>
        <v>1678.71000000001</v>
      </c>
      <c r="AU117" s="32">
        <f t="shared" ca="1" si="21"/>
        <v>6144.4100000001054</v>
      </c>
      <c r="AV117" s="32">
        <f t="shared" ca="1" si="21"/>
        <v>2176.9399999999368</v>
      </c>
      <c r="AW117" s="32">
        <f t="shared" ca="1" si="21"/>
        <v>1564.6100000000006</v>
      </c>
      <c r="AX117" s="32">
        <f t="shared" ca="1" si="21"/>
        <v>2251.9299999999275</v>
      </c>
      <c r="AY117" s="32">
        <f t="shared" ca="1" si="21"/>
        <v>1957.9100000000508</v>
      </c>
      <c r="AZ117" s="32">
        <f t="shared" ca="1" si="21"/>
        <v>2575.6599999999671</v>
      </c>
      <c r="BA117" s="55">
        <f t="shared" ca="1" si="17"/>
        <v>19.489999999999998</v>
      </c>
      <c r="BB117" s="55">
        <f t="shared" ca="1" si="17"/>
        <v>22.06</v>
      </c>
      <c r="BC117" s="55">
        <f t="shared" ca="1" si="17"/>
        <v>16.690000000000001</v>
      </c>
      <c r="BD117" s="55">
        <f t="shared" ca="1" si="17"/>
        <v>16.43</v>
      </c>
      <c r="BE117" s="55">
        <f t="shared" ca="1" si="17"/>
        <v>15</v>
      </c>
      <c r="BF117" s="55">
        <f t="shared" ca="1" si="17"/>
        <v>13.51</v>
      </c>
      <c r="BG117" s="55">
        <f t="shared" ca="1" si="22"/>
        <v>49.61</v>
      </c>
      <c r="BH117" s="55">
        <f t="shared" ca="1" si="22"/>
        <v>17.64</v>
      </c>
      <c r="BI117" s="55">
        <f t="shared" ca="1" si="22"/>
        <v>12.73</v>
      </c>
      <c r="BJ117" s="55">
        <f t="shared" ca="1" si="22"/>
        <v>18.38</v>
      </c>
      <c r="BK117" s="55">
        <f t="shared" ca="1" si="22"/>
        <v>16.04</v>
      </c>
      <c r="BL117" s="55">
        <f t="shared" ca="1" si="22"/>
        <v>21.18</v>
      </c>
      <c r="BM117" s="32">
        <f t="shared" ca="1" si="18"/>
        <v>2482.2199999999812</v>
      </c>
      <c r="BN117" s="32">
        <f t="shared" ca="1" si="18"/>
        <v>2800.0200000000427</v>
      </c>
      <c r="BO117" s="32">
        <f t="shared" ca="1" si="18"/>
        <v>2112.6600000000522</v>
      </c>
      <c r="BP117" s="32">
        <f t="shared" ca="1" si="18"/>
        <v>2071.9800000000391</v>
      </c>
      <c r="BQ117" s="32">
        <f t="shared" ca="1" si="18"/>
        <v>1886.1100000000006</v>
      </c>
      <c r="BR117" s="32">
        <f t="shared" ca="1" si="18"/>
        <v>1692.22000000001</v>
      </c>
      <c r="BS117" s="32">
        <f t="shared" ca="1" si="23"/>
        <v>6194.020000000105</v>
      </c>
      <c r="BT117" s="32">
        <f t="shared" ca="1" si="23"/>
        <v>2194.5799999999367</v>
      </c>
      <c r="BU117" s="32">
        <f t="shared" ca="1" si="23"/>
        <v>1577.3400000000006</v>
      </c>
      <c r="BV117" s="32">
        <f t="shared" ca="1" si="23"/>
        <v>2270.3099999999276</v>
      </c>
      <c r="BW117" s="32">
        <f t="shared" ca="1" si="23"/>
        <v>1973.9500000000507</v>
      </c>
      <c r="BX117" s="32">
        <f t="shared" ca="1" si="23"/>
        <v>2596.8399999999669</v>
      </c>
    </row>
    <row r="118" spans="1:76">
      <c r="A118" t="s">
        <v>424</v>
      </c>
      <c r="B118" s="1" t="s">
        <v>31</v>
      </c>
      <c r="C118" t="str">
        <f t="shared" ca="1" si="19"/>
        <v>SH2</v>
      </c>
      <c r="D118" t="str">
        <f t="shared" ca="1" si="20"/>
        <v>Sheerness #2</v>
      </c>
      <c r="E118" s="31">
        <f ca="1">IFERROR(IF(AND($A118=VLOOKUP($A118&amp;"."&amp;$C118,UncollectibleLookup,2,FALSE),$C118=VLOOKUP($A118&amp;"."&amp;$C118,UncollectibleLookup,4,FALSE)),0,'Corrected With Uncollectible'!CW118-'Module C Initial'!CW118),'Corrected With Uncollectible'!CW118-'Module C Initial'!CW118)</f>
        <v>3337.5300000000279</v>
      </c>
      <c r="F118" s="31">
        <f ca="1">IFERROR(IF(AND($A118=VLOOKUP($A118&amp;"."&amp;$C118,UncollectibleLookup,2,FALSE),$C118=VLOOKUP($A118&amp;"."&amp;$C118,UncollectibleLookup,4,FALSE)),0,'Corrected With Uncollectible'!CX118-'Module C Initial'!CX118),'Corrected With Uncollectible'!CX118-'Module C Initial'!CX118)</f>
        <v>3797.0399999999208</v>
      </c>
      <c r="G118" s="31">
        <f ca="1">IFERROR(IF(AND($A118=VLOOKUP($A118&amp;"."&amp;$C118,UncollectibleLookup,2,FALSE),$C118=VLOOKUP($A118&amp;"."&amp;$C118,UncollectibleLookup,4,FALSE)),0,'Corrected With Uncollectible'!CY118-'Module C Initial'!CY118),'Corrected With Uncollectible'!CY118-'Module C Initial'!CY118)</f>
        <v>3085.7899999999208</v>
      </c>
      <c r="H118" s="31">
        <f ca="1">IFERROR(IF(AND($A118=VLOOKUP($A118&amp;"."&amp;$C118,UncollectibleLookup,2,FALSE),$C118=VLOOKUP($A118&amp;"."&amp;$C118,UncollectibleLookup,4,FALSE)),0,'Corrected With Uncollectible'!CZ118-'Module C Initial'!CZ118),'Corrected With Uncollectible'!CZ118-'Module C Initial'!CZ118)</f>
        <v>1198.8800000000047</v>
      </c>
      <c r="I118" s="31">
        <f ca="1">IFERROR(IF(AND($A118=VLOOKUP($A118&amp;"."&amp;$C118,UncollectibleLookup,2,FALSE),$C118=VLOOKUP($A118&amp;"."&amp;$C118,UncollectibleLookup,4,FALSE)),0,'Corrected With Uncollectible'!DA118-'Module C Initial'!DA118),'Corrected With Uncollectible'!DA118-'Module C Initial'!DA118)</f>
        <v>2345.2199999999721</v>
      </c>
      <c r="J118" s="31">
        <f ca="1">IFERROR(IF(AND($A118=VLOOKUP($A118&amp;"."&amp;$C118,UncollectibleLookup,2,FALSE),$C118=VLOOKUP($A118&amp;"."&amp;$C118,UncollectibleLookup,4,FALSE)),0,'Corrected With Uncollectible'!DB118-'Module C Initial'!DB118),'Corrected With Uncollectible'!DB118-'Module C Initial'!DB118)</f>
        <v>2569.3199999999488</v>
      </c>
      <c r="K118" s="31">
        <f ca="1">IFERROR(IF(AND($A118=VLOOKUP($A118&amp;"."&amp;$C118,UncollectibleLookup,2,FALSE),$C118=VLOOKUP($A118&amp;"."&amp;$C118,UncollectibleLookup,4,FALSE)),0,'Corrected With Uncollectible'!DC118-'Module C Initial'!DC118),'Corrected With Uncollectible'!DC118-'Module C Initial'!DC118)</f>
        <v>8451.2099999999627</v>
      </c>
      <c r="L118" s="31">
        <f ca="1">IFERROR(IF(AND($A118=VLOOKUP($A118&amp;"."&amp;$C118,UncollectibleLookup,2,FALSE),$C118=VLOOKUP($A118&amp;"."&amp;$C118,UncollectibleLookup,4,FALSE)),0,'Corrected With Uncollectible'!DD118-'Module C Initial'!DD118),'Corrected With Uncollectible'!DD118-'Module C Initial'!DD118)</f>
        <v>3962.3699999999953</v>
      </c>
      <c r="M118" s="31">
        <f ca="1">IFERROR(IF(AND($A118=VLOOKUP($A118&amp;"."&amp;$C118,UncollectibleLookup,2,FALSE),$C118=VLOOKUP($A118&amp;"."&amp;$C118,UncollectibleLookup,4,FALSE)),0,'Corrected With Uncollectible'!DE118-'Module C Initial'!DE118),'Corrected With Uncollectible'!DE118-'Module C Initial'!DE118)</f>
        <v>2571.0999999999767</v>
      </c>
      <c r="N118" s="31">
        <f ca="1">IFERROR(IF(AND($A118=VLOOKUP($A118&amp;"."&amp;$C118,UncollectibleLookup,2,FALSE),$C118=VLOOKUP($A118&amp;"."&amp;$C118,UncollectibleLookup,4,FALSE)),0,'Corrected With Uncollectible'!DF118-'Module C Initial'!DF118),'Corrected With Uncollectible'!DF118-'Module C Initial'!DF118)</f>
        <v>3419.7100000000792</v>
      </c>
      <c r="O118" s="31">
        <f ca="1">IFERROR(IF(AND($A118=VLOOKUP($A118&amp;"."&amp;$C118,UncollectibleLookup,2,FALSE),$C118=VLOOKUP($A118&amp;"."&amp;$C118,UncollectibleLookup,4,FALSE)),0,'Corrected With Uncollectible'!DG118-'Module C Initial'!DG118),'Corrected With Uncollectible'!DG118-'Module C Initial'!DG118)</f>
        <v>2527.1900000000605</v>
      </c>
      <c r="P118" s="31">
        <f ca="1">IFERROR(IF(AND($A118=VLOOKUP($A118&amp;"."&amp;$C118,UncollectibleLookup,2,FALSE),$C118=VLOOKUP($A118&amp;"."&amp;$C118,UncollectibleLookup,4,FALSE)),0,'Corrected With Uncollectible'!DH118-'Module C Initial'!DH118),'Corrected With Uncollectible'!DH118-'Module C Initial'!DH118)</f>
        <v>3594.9399999999441</v>
      </c>
      <c r="Q118" s="32">
        <f ca="1">IFERROR(IF(AND($A118=VLOOKUP($A118&amp;"."&amp;$C118,UncollectibleLookup,2,FALSE),$C118=VLOOKUP($A118&amp;"."&amp;$C118,UncollectibleLookup,4,FALSE)),0,'Corrected With Uncollectible'!DI118-'Module C Initial'!DI118),'Corrected With Uncollectible'!DI118-'Module C Initial'!DI118)</f>
        <v>166.86999999999898</v>
      </c>
      <c r="R118" s="32">
        <f ca="1">IFERROR(IF(AND($A118=VLOOKUP($A118&amp;"."&amp;$C118,UncollectibleLookup,2,FALSE),$C118=VLOOKUP($A118&amp;"."&amp;$C118,UncollectibleLookup,4,FALSE)),0,'Corrected With Uncollectible'!DJ118-'Module C Initial'!DJ118),'Corrected With Uncollectible'!DJ118-'Module C Initial'!DJ118)</f>
        <v>189.84999999999854</v>
      </c>
      <c r="S118" s="32">
        <f ca="1">IFERROR(IF(AND($A118=VLOOKUP($A118&amp;"."&amp;$C118,UncollectibleLookup,2,FALSE),$C118=VLOOKUP($A118&amp;"."&amp;$C118,UncollectibleLookup,4,FALSE)),0,'Corrected With Uncollectible'!DK118-'Module C Initial'!DK118),'Corrected With Uncollectible'!DK118-'Module C Initial'!DK118)</f>
        <v>154.28999999999724</v>
      </c>
      <c r="T118" s="32">
        <f ca="1">IFERROR(IF(AND($A118=VLOOKUP($A118&amp;"."&amp;$C118,UncollectibleLookup,2,FALSE),$C118=VLOOKUP($A118&amp;"."&amp;$C118,UncollectibleLookup,4,FALSE)),0,'Corrected With Uncollectible'!DL118-'Module C Initial'!DL118),'Corrected With Uncollectible'!DL118-'Module C Initial'!DL118)</f>
        <v>59.949999999998909</v>
      </c>
      <c r="U118" s="32">
        <f ca="1">IFERROR(IF(AND($A118=VLOOKUP($A118&amp;"."&amp;$C118,UncollectibleLookup,2,FALSE),$C118=VLOOKUP($A118&amp;"."&amp;$C118,UncollectibleLookup,4,FALSE)),0,'Corrected With Uncollectible'!DM118-'Module C Initial'!DM118),'Corrected With Uncollectible'!DM118-'Module C Initial'!DM118)</f>
        <v>117.26000000000204</v>
      </c>
      <c r="V118" s="32">
        <f ca="1">IFERROR(IF(AND($A118=VLOOKUP($A118&amp;"."&amp;$C118,UncollectibleLookup,2,FALSE),$C118=VLOOKUP($A118&amp;"."&amp;$C118,UncollectibleLookup,4,FALSE)),0,'Corrected With Uncollectible'!DN118-'Module C Initial'!DN118),'Corrected With Uncollectible'!DN118-'Module C Initial'!DN118)</f>
        <v>128.47000000000116</v>
      </c>
      <c r="W118" s="32">
        <f ca="1">IFERROR(IF(AND($A118=VLOOKUP($A118&amp;"."&amp;$C118,UncollectibleLookup,2,FALSE),$C118=VLOOKUP($A118&amp;"."&amp;$C118,UncollectibleLookup,4,FALSE)),0,'Corrected With Uncollectible'!DO118-'Module C Initial'!DO118),'Corrected With Uncollectible'!DO118-'Module C Initial'!DO118)</f>
        <v>422.55999999999767</v>
      </c>
      <c r="X118" s="32">
        <f ca="1">IFERROR(IF(AND($A118=VLOOKUP($A118&amp;"."&amp;$C118,UncollectibleLookup,2,FALSE),$C118=VLOOKUP($A118&amp;"."&amp;$C118,UncollectibleLookup,4,FALSE)),0,'Corrected With Uncollectible'!DP118-'Module C Initial'!DP118),'Corrected With Uncollectible'!DP118-'Module C Initial'!DP118)</f>
        <v>198.11999999999898</v>
      </c>
      <c r="Y118" s="32">
        <f ca="1">IFERROR(IF(AND($A118=VLOOKUP($A118&amp;"."&amp;$C118,UncollectibleLookup,2,FALSE),$C118=VLOOKUP($A118&amp;"."&amp;$C118,UncollectibleLookup,4,FALSE)),0,'Corrected With Uncollectible'!DQ118-'Module C Initial'!DQ118),'Corrected With Uncollectible'!DQ118-'Module C Initial'!DQ118)</f>
        <v>128.56000000000131</v>
      </c>
      <c r="Z118" s="32">
        <f ca="1">IFERROR(IF(AND($A118=VLOOKUP($A118&amp;"."&amp;$C118,UncollectibleLookup,2,FALSE),$C118=VLOOKUP($A118&amp;"."&amp;$C118,UncollectibleLookup,4,FALSE)),0,'Corrected With Uncollectible'!DR118-'Module C Initial'!DR118),'Corrected With Uncollectible'!DR118-'Module C Initial'!DR118)</f>
        <v>170.9900000000016</v>
      </c>
      <c r="AA118" s="32">
        <f ca="1">IFERROR(IF(AND($A118=VLOOKUP($A118&amp;"."&amp;$C118,UncollectibleLookup,2,FALSE),$C118=VLOOKUP($A118&amp;"."&amp;$C118,UncollectibleLookup,4,FALSE)),0,'Corrected With Uncollectible'!DS118-'Module C Initial'!DS118),'Corrected With Uncollectible'!DS118-'Module C Initial'!DS118)</f>
        <v>126.36000000000058</v>
      </c>
      <c r="AB118" s="32">
        <f ca="1">IFERROR(IF(AND($A118=VLOOKUP($A118&amp;"."&amp;$C118,UncollectibleLookup,2,FALSE),$C118=VLOOKUP($A118&amp;"."&amp;$C118,UncollectibleLookup,4,FALSE)),0,'Corrected With Uncollectible'!DT118-'Module C Initial'!DT118),'Corrected With Uncollectible'!DT118-'Module C Initial'!DT118)</f>
        <v>179.7400000000016</v>
      </c>
      <c r="AC118" s="31">
        <f ca="1">IFERROR(IF(AND($A118=VLOOKUP($A118&amp;"."&amp;$C118,UncollectibleLookup,2,FALSE),$C118=VLOOKUP($A118&amp;"."&amp;$C118,UncollectibleLookup,4,FALSE)),0,'Corrected With Uncollectible'!DU118-'Module C Initial'!DU118),'Corrected With Uncollectible'!DU118-'Module C Initial'!DU118)</f>
        <v>1436.0100000000093</v>
      </c>
      <c r="AD118" s="31">
        <f ca="1">IFERROR(IF(AND($A118=VLOOKUP($A118&amp;"."&amp;$C118,UncollectibleLookup,2,FALSE),$C118=VLOOKUP($A118&amp;"."&amp;$C118,UncollectibleLookup,4,FALSE)),0,'Corrected With Uncollectible'!DV118-'Module C Initial'!DV118),'Corrected With Uncollectible'!DV118-'Module C Initial'!DV118)</f>
        <v>1614.3699999999953</v>
      </c>
      <c r="AE118" s="31">
        <f ca="1">IFERROR(IF(AND($A118=VLOOKUP($A118&amp;"."&amp;$C118,UncollectibleLookup,2,FALSE),$C118=VLOOKUP($A118&amp;"."&amp;$C118,UncollectibleLookup,4,FALSE)),0,'Corrected With Uncollectible'!DW118-'Module C Initial'!DW118),'Corrected With Uncollectible'!DW118-'Module C Initial'!DW118)</f>
        <v>1297.7699999999895</v>
      </c>
      <c r="AF118" s="31">
        <f ca="1">IFERROR(IF(AND($A118=VLOOKUP($A118&amp;"."&amp;$C118,UncollectibleLookup,2,FALSE),$C118=VLOOKUP($A118&amp;"."&amp;$C118,UncollectibleLookup,4,FALSE)),0,'Corrected With Uncollectible'!DX118-'Module C Initial'!DX118),'Corrected With Uncollectible'!DX118-'Module C Initial'!DX118)</f>
        <v>498.08999999999651</v>
      </c>
      <c r="AG118" s="31">
        <f ca="1">IFERROR(IF(AND($A118=VLOOKUP($A118&amp;"."&amp;$C118,UncollectibleLookup,2,FALSE),$C118=VLOOKUP($A118&amp;"."&amp;$C118,UncollectibleLookup,4,FALSE)),0,'Corrected With Uncollectible'!DY118-'Module C Initial'!DY118),'Corrected With Uncollectible'!DY118-'Module C Initial'!DY118)</f>
        <v>962.80000000001746</v>
      </c>
      <c r="AH118" s="31">
        <f ca="1">IFERROR(IF(AND($A118=VLOOKUP($A118&amp;"."&amp;$C118,UncollectibleLookup,2,FALSE),$C118=VLOOKUP($A118&amp;"."&amp;$C118,UncollectibleLookup,4,FALSE)),0,'Corrected With Uncollectible'!DZ118-'Module C Initial'!DZ118),'Corrected With Uncollectible'!DZ118-'Module C Initial'!DZ118)</f>
        <v>1041.7000000000116</v>
      </c>
      <c r="AI118" s="31">
        <f ca="1">IFERROR(IF(AND($A118=VLOOKUP($A118&amp;"."&amp;$C118,UncollectibleLookup,2,FALSE),$C118=VLOOKUP($A118&amp;"."&amp;$C118,UncollectibleLookup,4,FALSE)),0,'Corrected With Uncollectible'!EA118-'Module C Initial'!EA118),'Corrected With Uncollectible'!EA118-'Module C Initial'!EA118)</f>
        <v>3384.7699999999604</v>
      </c>
      <c r="AJ118" s="31">
        <f ca="1">IFERROR(IF(AND($A118=VLOOKUP($A118&amp;"."&amp;$C118,UncollectibleLookup,2,FALSE),$C118=VLOOKUP($A118&amp;"."&amp;$C118,UncollectibleLookup,4,FALSE)),0,'Corrected With Uncollectible'!EB118-'Module C Initial'!EB118),'Corrected With Uncollectible'!EB118-'Module C Initial'!EB118)</f>
        <v>1565.929999999993</v>
      </c>
      <c r="AK118" s="31">
        <f ca="1">IFERROR(IF(AND($A118=VLOOKUP($A118&amp;"."&amp;$C118,UncollectibleLookup,2,FALSE),$C118=VLOOKUP($A118&amp;"."&amp;$C118,UncollectibleLookup,4,FALSE)),0,'Corrected With Uncollectible'!EC118-'Module C Initial'!EC118),'Corrected With Uncollectible'!EC118-'Module C Initial'!EC118)</f>
        <v>1002.4499999999825</v>
      </c>
      <c r="AL118" s="31">
        <f ca="1">IFERROR(IF(AND($A118=VLOOKUP($A118&amp;"."&amp;$C118,UncollectibleLookup,2,FALSE),$C118=VLOOKUP($A118&amp;"."&amp;$C118,UncollectibleLookup,4,FALSE)),0,'Corrected With Uncollectible'!ED118-'Module C Initial'!ED118),'Corrected With Uncollectible'!ED118-'Module C Initial'!ED118)</f>
        <v>1315.75</v>
      </c>
      <c r="AM118" s="31">
        <f ca="1">IFERROR(IF(AND($A118=VLOOKUP($A118&amp;"."&amp;$C118,UncollectibleLookup,2,FALSE),$C118=VLOOKUP($A118&amp;"."&amp;$C118,UncollectibleLookup,4,FALSE)),0,'Corrected With Uncollectible'!EE118-'Module C Initial'!EE118),'Corrected With Uncollectible'!EE118-'Module C Initial'!EE118)</f>
        <v>958.92999999999302</v>
      </c>
      <c r="AN118" s="31">
        <f ca="1">IFERROR(IF(AND($A118=VLOOKUP($A118&amp;"."&amp;$C118,UncollectibleLookup,2,FALSE),$C118=VLOOKUP($A118&amp;"."&amp;$C118,UncollectibleLookup,4,FALSE)),0,'Corrected With Uncollectible'!EF118-'Module C Initial'!EF118),'Corrected With Uncollectible'!EF118-'Module C Initial'!EF118)</f>
        <v>1345.6199999999953</v>
      </c>
      <c r="AO118" s="32">
        <f t="shared" ca="1" si="16"/>
        <v>4940.4100000000362</v>
      </c>
      <c r="AP118" s="32">
        <f t="shared" ca="1" si="16"/>
        <v>5601.2599999999147</v>
      </c>
      <c r="AQ118" s="32">
        <f t="shared" ca="1" si="16"/>
        <v>4537.8499999999076</v>
      </c>
      <c r="AR118" s="32">
        <f t="shared" ca="1" si="16"/>
        <v>1756.92</v>
      </c>
      <c r="AS118" s="32">
        <f t="shared" ca="1" si="16"/>
        <v>3425.2799999999916</v>
      </c>
      <c r="AT118" s="32">
        <f t="shared" ca="1" si="16"/>
        <v>3739.4899999999616</v>
      </c>
      <c r="AU118" s="32">
        <f t="shared" ca="1" si="21"/>
        <v>12258.539999999921</v>
      </c>
      <c r="AV118" s="32">
        <f t="shared" ca="1" si="21"/>
        <v>5726.4199999999873</v>
      </c>
      <c r="AW118" s="32">
        <f t="shared" ca="1" si="21"/>
        <v>3702.1099999999606</v>
      </c>
      <c r="AX118" s="32">
        <f t="shared" ca="1" si="21"/>
        <v>4906.4500000000808</v>
      </c>
      <c r="AY118" s="32">
        <f t="shared" ca="1" si="21"/>
        <v>3612.4800000000541</v>
      </c>
      <c r="AZ118" s="32">
        <f t="shared" ca="1" si="21"/>
        <v>5120.2999999999411</v>
      </c>
      <c r="BA118" s="55">
        <f t="shared" ca="1" si="17"/>
        <v>39.090000000000003</v>
      </c>
      <c r="BB118" s="55">
        <f t="shared" ca="1" si="17"/>
        <v>44.47</v>
      </c>
      <c r="BC118" s="55">
        <f t="shared" ca="1" si="17"/>
        <v>36.14</v>
      </c>
      <c r="BD118" s="55">
        <f t="shared" ca="1" si="17"/>
        <v>14.04</v>
      </c>
      <c r="BE118" s="55">
        <f t="shared" ca="1" si="17"/>
        <v>27.47</v>
      </c>
      <c r="BF118" s="55">
        <f t="shared" ca="1" si="17"/>
        <v>30.09</v>
      </c>
      <c r="BG118" s="55">
        <f t="shared" ca="1" si="22"/>
        <v>98.98</v>
      </c>
      <c r="BH118" s="55">
        <f t="shared" ca="1" si="22"/>
        <v>46.41</v>
      </c>
      <c r="BI118" s="55">
        <f t="shared" ca="1" si="22"/>
        <v>30.11</v>
      </c>
      <c r="BJ118" s="55">
        <f t="shared" ca="1" si="22"/>
        <v>40.049999999999997</v>
      </c>
      <c r="BK118" s="55">
        <f t="shared" ca="1" si="22"/>
        <v>29.6</v>
      </c>
      <c r="BL118" s="55">
        <f t="shared" ca="1" si="22"/>
        <v>42.1</v>
      </c>
      <c r="BM118" s="32">
        <f t="shared" ca="1" si="18"/>
        <v>4979.5000000000364</v>
      </c>
      <c r="BN118" s="32">
        <f t="shared" ca="1" si="18"/>
        <v>5645.729999999915</v>
      </c>
      <c r="BO118" s="32">
        <f t="shared" ca="1" si="18"/>
        <v>4573.9899999999079</v>
      </c>
      <c r="BP118" s="32">
        <f t="shared" ca="1" si="18"/>
        <v>1770.96</v>
      </c>
      <c r="BQ118" s="32">
        <f t="shared" ca="1" si="18"/>
        <v>3452.7499999999914</v>
      </c>
      <c r="BR118" s="32">
        <f t="shared" ca="1" si="18"/>
        <v>3769.5799999999617</v>
      </c>
      <c r="BS118" s="32">
        <f t="shared" ca="1" si="23"/>
        <v>12357.51999999992</v>
      </c>
      <c r="BT118" s="32">
        <f t="shared" ca="1" si="23"/>
        <v>5772.8299999999872</v>
      </c>
      <c r="BU118" s="32">
        <f t="shared" ca="1" si="23"/>
        <v>3732.2199999999607</v>
      </c>
      <c r="BV118" s="32">
        <f t="shared" ca="1" si="23"/>
        <v>4946.5000000000809</v>
      </c>
      <c r="BW118" s="32">
        <f t="shared" ca="1" si="23"/>
        <v>3642.080000000054</v>
      </c>
      <c r="BX118" s="32">
        <f t="shared" ca="1" si="23"/>
        <v>5162.3999999999414</v>
      </c>
    </row>
    <row r="119" spans="1:76">
      <c r="A119" t="s">
        <v>447</v>
      </c>
      <c r="B119" s="1" t="s">
        <v>117</v>
      </c>
      <c r="C119" t="str">
        <f t="shared" ca="1" si="19"/>
        <v>SHCG</v>
      </c>
      <c r="D119" t="str">
        <f t="shared" ca="1" si="20"/>
        <v>Shell Caroline</v>
      </c>
      <c r="E119" s="31">
        <f ca="1">IFERROR(IF(AND($A119=VLOOKUP($A119&amp;"."&amp;$C119,UncollectibleLookup,2,FALSE),$C119=VLOOKUP($A119&amp;"."&amp;$C119,UncollectibleLookup,4,FALSE)),0,'Corrected With Uncollectible'!CW119-'Module C Initial'!CW119),'Corrected With Uncollectible'!CW119-'Module C Initial'!CW119)</f>
        <v>0</v>
      </c>
      <c r="F119" s="31">
        <f ca="1">IFERROR(IF(AND($A119=VLOOKUP($A119&amp;"."&amp;$C119,UncollectibleLookup,2,FALSE),$C119=VLOOKUP($A119&amp;"."&amp;$C119,UncollectibleLookup,4,FALSE)),0,'Corrected With Uncollectible'!CX119-'Module C Initial'!CX119),'Corrected With Uncollectible'!CX119-'Module C Initial'!CX119)</f>
        <v>0</v>
      </c>
      <c r="G119" s="31">
        <f ca="1">IFERROR(IF(AND($A119=VLOOKUP($A119&amp;"."&amp;$C119,UncollectibleLookup,2,FALSE),$C119=VLOOKUP($A119&amp;"."&amp;$C119,UncollectibleLookup,4,FALSE)),0,'Corrected With Uncollectible'!CY119-'Module C Initial'!CY119),'Corrected With Uncollectible'!CY119-'Module C Initial'!CY119)</f>
        <v>0</v>
      </c>
      <c r="H119" s="31">
        <f ca="1">IFERROR(IF(AND($A119=VLOOKUP($A119&amp;"."&amp;$C119,UncollectibleLookup,2,FALSE),$C119=VLOOKUP($A119&amp;"."&amp;$C119,UncollectibleLookup,4,FALSE)),0,'Corrected With Uncollectible'!CZ119-'Module C Initial'!CZ119),'Corrected With Uncollectible'!CZ119-'Module C Initial'!CZ119)</f>
        <v>0</v>
      </c>
      <c r="I119" s="31">
        <f ca="1">IFERROR(IF(AND($A119=VLOOKUP($A119&amp;"."&amp;$C119,UncollectibleLookup,2,FALSE),$C119=VLOOKUP($A119&amp;"."&amp;$C119,UncollectibleLookup,4,FALSE)),0,'Corrected With Uncollectible'!DA119-'Module C Initial'!DA119),'Corrected With Uncollectible'!DA119-'Module C Initial'!DA119)</f>
        <v>0</v>
      </c>
      <c r="J119" s="31">
        <f ca="1">IFERROR(IF(AND($A119=VLOOKUP($A119&amp;"."&amp;$C119,UncollectibleLookup,2,FALSE),$C119=VLOOKUP($A119&amp;"."&amp;$C119,UncollectibleLookup,4,FALSE)),0,'Corrected With Uncollectible'!DB119-'Module C Initial'!DB119),'Corrected With Uncollectible'!DB119-'Module C Initial'!DB119)</f>
        <v>0</v>
      </c>
      <c r="K119" s="31">
        <f ca="1">IFERROR(IF(AND($A119=VLOOKUP($A119&amp;"."&amp;$C119,UncollectibleLookup,2,FALSE),$C119=VLOOKUP($A119&amp;"."&amp;$C119,UncollectibleLookup,4,FALSE)),0,'Corrected With Uncollectible'!DC119-'Module C Initial'!DC119),'Corrected With Uncollectible'!DC119-'Module C Initial'!DC119)</f>
        <v>0</v>
      </c>
      <c r="L119" s="31">
        <f ca="1">IFERROR(IF(AND($A119=VLOOKUP($A119&amp;"."&amp;$C119,UncollectibleLookup,2,FALSE),$C119=VLOOKUP($A119&amp;"."&amp;$C119,UncollectibleLookup,4,FALSE)),0,'Corrected With Uncollectible'!DD119-'Module C Initial'!DD119),'Corrected With Uncollectible'!DD119-'Module C Initial'!DD119)</f>
        <v>0</v>
      </c>
      <c r="M119" s="31">
        <f ca="1">IFERROR(IF(AND($A119=VLOOKUP($A119&amp;"."&amp;$C119,UncollectibleLookup,2,FALSE),$C119=VLOOKUP($A119&amp;"."&amp;$C119,UncollectibleLookup,4,FALSE)),0,'Corrected With Uncollectible'!DE119-'Module C Initial'!DE119),'Corrected With Uncollectible'!DE119-'Module C Initial'!DE119)</f>
        <v>0</v>
      </c>
      <c r="N119" s="31">
        <f ca="1">IFERROR(IF(AND($A119=VLOOKUP($A119&amp;"."&amp;$C119,UncollectibleLookup,2,FALSE),$C119=VLOOKUP($A119&amp;"."&amp;$C119,UncollectibleLookup,4,FALSE)),0,'Corrected With Uncollectible'!DF119-'Module C Initial'!DF119),'Corrected With Uncollectible'!DF119-'Module C Initial'!DF119)</f>
        <v>0</v>
      </c>
      <c r="O119" s="31">
        <f ca="1">IFERROR(IF(AND($A119=VLOOKUP($A119&amp;"."&amp;$C119,UncollectibleLookup,2,FALSE),$C119=VLOOKUP($A119&amp;"."&amp;$C119,UncollectibleLookup,4,FALSE)),0,'Corrected With Uncollectible'!DG119-'Module C Initial'!DG119),'Corrected With Uncollectible'!DG119-'Module C Initial'!DG119)</f>
        <v>0</v>
      </c>
      <c r="P119" s="31">
        <f ca="1">IFERROR(IF(AND($A119=VLOOKUP($A119&amp;"."&amp;$C119,UncollectibleLookup,2,FALSE),$C119=VLOOKUP($A119&amp;"."&amp;$C119,UncollectibleLookup,4,FALSE)),0,'Corrected With Uncollectible'!DH119-'Module C Initial'!DH119),'Corrected With Uncollectible'!DH119-'Module C Initial'!DH119)</f>
        <v>0</v>
      </c>
      <c r="Q119" s="32">
        <f ca="1">IFERROR(IF(AND($A119=VLOOKUP($A119&amp;"."&amp;$C119,UncollectibleLookup,2,FALSE),$C119=VLOOKUP($A119&amp;"."&amp;$C119,UncollectibleLookup,4,FALSE)),0,'Corrected With Uncollectible'!DI119-'Module C Initial'!DI119),'Corrected With Uncollectible'!DI119-'Module C Initial'!DI119)</f>
        <v>0</v>
      </c>
      <c r="R119" s="32">
        <f ca="1">IFERROR(IF(AND($A119=VLOOKUP($A119&amp;"."&amp;$C119,UncollectibleLookup,2,FALSE),$C119=VLOOKUP($A119&amp;"."&amp;$C119,UncollectibleLookup,4,FALSE)),0,'Corrected With Uncollectible'!DJ119-'Module C Initial'!DJ119),'Corrected With Uncollectible'!DJ119-'Module C Initial'!DJ119)</f>
        <v>0</v>
      </c>
      <c r="S119" s="32">
        <f ca="1">IFERROR(IF(AND($A119=VLOOKUP($A119&amp;"."&amp;$C119,UncollectibleLookup,2,FALSE),$C119=VLOOKUP($A119&amp;"."&amp;$C119,UncollectibleLookup,4,FALSE)),0,'Corrected With Uncollectible'!DK119-'Module C Initial'!DK119),'Corrected With Uncollectible'!DK119-'Module C Initial'!DK119)</f>
        <v>0</v>
      </c>
      <c r="T119" s="32">
        <f ca="1">IFERROR(IF(AND($A119=VLOOKUP($A119&amp;"."&amp;$C119,UncollectibleLookup,2,FALSE),$C119=VLOOKUP($A119&amp;"."&amp;$C119,UncollectibleLookup,4,FALSE)),0,'Corrected With Uncollectible'!DL119-'Module C Initial'!DL119),'Corrected With Uncollectible'!DL119-'Module C Initial'!DL119)</f>
        <v>0</v>
      </c>
      <c r="U119" s="32">
        <f ca="1">IFERROR(IF(AND($A119=VLOOKUP($A119&amp;"."&amp;$C119,UncollectibleLookup,2,FALSE),$C119=VLOOKUP($A119&amp;"."&amp;$C119,UncollectibleLookup,4,FALSE)),0,'Corrected With Uncollectible'!DM119-'Module C Initial'!DM119),'Corrected With Uncollectible'!DM119-'Module C Initial'!DM119)</f>
        <v>0</v>
      </c>
      <c r="V119" s="32">
        <f ca="1">IFERROR(IF(AND($A119=VLOOKUP($A119&amp;"."&amp;$C119,UncollectibleLookup,2,FALSE),$C119=VLOOKUP($A119&amp;"."&amp;$C119,UncollectibleLookup,4,FALSE)),0,'Corrected With Uncollectible'!DN119-'Module C Initial'!DN119),'Corrected With Uncollectible'!DN119-'Module C Initial'!DN119)</f>
        <v>0</v>
      </c>
      <c r="W119" s="32">
        <f ca="1">IFERROR(IF(AND($A119=VLOOKUP($A119&amp;"."&amp;$C119,UncollectibleLookup,2,FALSE),$C119=VLOOKUP($A119&amp;"."&amp;$C119,UncollectibleLookup,4,FALSE)),0,'Corrected With Uncollectible'!DO119-'Module C Initial'!DO119),'Corrected With Uncollectible'!DO119-'Module C Initial'!DO119)</f>
        <v>0</v>
      </c>
      <c r="X119" s="32">
        <f ca="1">IFERROR(IF(AND($A119=VLOOKUP($A119&amp;"."&amp;$C119,UncollectibleLookup,2,FALSE),$C119=VLOOKUP($A119&amp;"."&amp;$C119,UncollectibleLookup,4,FALSE)),0,'Corrected With Uncollectible'!DP119-'Module C Initial'!DP119),'Corrected With Uncollectible'!DP119-'Module C Initial'!DP119)</f>
        <v>0</v>
      </c>
      <c r="Y119" s="32">
        <f ca="1">IFERROR(IF(AND($A119=VLOOKUP($A119&amp;"."&amp;$C119,UncollectibleLookup,2,FALSE),$C119=VLOOKUP($A119&amp;"."&amp;$C119,UncollectibleLookup,4,FALSE)),0,'Corrected With Uncollectible'!DQ119-'Module C Initial'!DQ119),'Corrected With Uncollectible'!DQ119-'Module C Initial'!DQ119)</f>
        <v>0</v>
      </c>
      <c r="Z119" s="32">
        <f ca="1">IFERROR(IF(AND($A119=VLOOKUP($A119&amp;"."&amp;$C119,UncollectibleLookup,2,FALSE),$C119=VLOOKUP($A119&amp;"."&amp;$C119,UncollectibleLookup,4,FALSE)),0,'Corrected With Uncollectible'!DR119-'Module C Initial'!DR119),'Corrected With Uncollectible'!DR119-'Module C Initial'!DR119)</f>
        <v>0</v>
      </c>
      <c r="AA119" s="32">
        <f ca="1">IFERROR(IF(AND($A119=VLOOKUP($A119&amp;"."&amp;$C119,UncollectibleLookup,2,FALSE),$C119=VLOOKUP($A119&amp;"."&amp;$C119,UncollectibleLookup,4,FALSE)),0,'Corrected With Uncollectible'!DS119-'Module C Initial'!DS119),'Corrected With Uncollectible'!DS119-'Module C Initial'!DS119)</f>
        <v>0</v>
      </c>
      <c r="AB119" s="32">
        <f ca="1">IFERROR(IF(AND($A119=VLOOKUP($A119&amp;"."&amp;$C119,UncollectibleLookup,2,FALSE),$C119=VLOOKUP($A119&amp;"."&amp;$C119,UncollectibleLookup,4,FALSE)),0,'Corrected With Uncollectible'!DT119-'Module C Initial'!DT119),'Corrected With Uncollectible'!DT119-'Module C Initial'!DT119)</f>
        <v>0</v>
      </c>
      <c r="AC119" s="31">
        <f ca="1">IFERROR(IF(AND($A119=VLOOKUP($A119&amp;"."&amp;$C119,UncollectibleLookup,2,FALSE),$C119=VLOOKUP($A119&amp;"."&amp;$C119,UncollectibleLookup,4,FALSE)),0,'Corrected With Uncollectible'!DU119-'Module C Initial'!DU119),'Corrected With Uncollectible'!DU119-'Module C Initial'!DU119)</f>
        <v>0</v>
      </c>
      <c r="AD119" s="31">
        <f ca="1">IFERROR(IF(AND($A119=VLOOKUP($A119&amp;"."&amp;$C119,UncollectibleLookup,2,FALSE),$C119=VLOOKUP($A119&amp;"."&amp;$C119,UncollectibleLookup,4,FALSE)),0,'Corrected With Uncollectible'!DV119-'Module C Initial'!DV119),'Corrected With Uncollectible'!DV119-'Module C Initial'!DV119)</f>
        <v>0</v>
      </c>
      <c r="AE119" s="31">
        <f ca="1">IFERROR(IF(AND($A119=VLOOKUP($A119&amp;"."&amp;$C119,UncollectibleLookup,2,FALSE),$C119=VLOOKUP($A119&amp;"."&amp;$C119,UncollectibleLookup,4,FALSE)),0,'Corrected With Uncollectible'!DW119-'Module C Initial'!DW119),'Corrected With Uncollectible'!DW119-'Module C Initial'!DW119)</f>
        <v>0</v>
      </c>
      <c r="AF119" s="31">
        <f ca="1">IFERROR(IF(AND($A119=VLOOKUP($A119&amp;"."&amp;$C119,UncollectibleLookup,2,FALSE),$C119=VLOOKUP($A119&amp;"."&amp;$C119,UncollectibleLookup,4,FALSE)),0,'Corrected With Uncollectible'!DX119-'Module C Initial'!DX119),'Corrected With Uncollectible'!DX119-'Module C Initial'!DX119)</f>
        <v>0</v>
      </c>
      <c r="AG119" s="31">
        <f ca="1">IFERROR(IF(AND($A119=VLOOKUP($A119&amp;"."&amp;$C119,UncollectibleLookup,2,FALSE),$C119=VLOOKUP($A119&amp;"."&amp;$C119,UncollectibleLookup,4,FALSE)),0,'Corrected With Uncollectible'!DY119-'Module C Initial'!DY119),'Corrected With Uncollectible'!DY119-'Module C Initial'!DY119)</f>
        <v>0</v>
      </c>
      <c r="AH119" s="31">
        <f ca="1">IFERROR(IF(AND($A119=VLOOKUP($A119&amp;"."&amp;$C119,UncollectibleLookup,2,FALSE),$C119=VLOOKUP($A119&amp;"."&amp;$C119,UncollectibleLookup,4,FALSE)),0,'Corrected With Uncollectible'!DZ119-'Module C Initial'!DZ119),'Corrected With Uncollectible'!DZ119-'Module C Initial'!DZ119)</f>
        <v>0</v>
      </c>
      <c r="AI119" s="31">
        <f ca="1">IFERROR(IF(AND($A119=VLOOKUP($A119&amp;"."&amp;$C119,UncollectibleLookup,2,FALSE),$C119=VLOOKUP($A119&amp;"."&amp;$C119,UncollectibleLookup,4,FALSE)),0,'Corrected With Uncollectible'!EA119-'Module C Initial'!EA119),'Corrected With Uncollectible'!EA119-'Module C Initial'!EA119)</f>
        <v>0</v>
      </c>
      <c r="AJ119" s="31">
        <f ca="1">IFERROR(IF(AND($A119=VLOOKUP($A119&amp;"."&amp;$C119,UncollectibleLookup,2,FALSE),$C119=VLOOKUP($A119&amp;"."&amp;$C119,UncollectibleLookup,4,FALSE)),0,'Corrected With Uncollectible'!EB119-'Module C Initial'!EB119),'Corrected With Uncollectible'!EB119-'Module C Initial'!EB119)</f>
        <v>0</v>
      </c>
      <c r="AK119" s="31">
        <f ca="1">IFERROR(IF(AND($A119=VLOOKUP($A119&amp;"."&amp;$C119,UncollectibleLookup,2,FALSE),$C119=VLOOKUP($A119&amp;"."&amp;$C119,UncollectibleLookup,4,FALSE)),0,'Corrected With Uncollectible'!EC119-'Module C Initial'!EC119),'Corrected With Uncollectible'!EC119-'Module C Initial'!EC119)</f>
        <v>0</v>
      </c>
      <c r="AL119" s="31">
        <f ca="1">IFERROR(IF(AND($A119=VLOOKUP($A119&amp;"."&amp;$C119,UncollectibleLookup,2,FALSE),$C119=VLOOKUP($A119&amp;"."&amp;$C119,UncollectibleLookup,4,FALSE)),0,'Corrected With Uncollectible'!ED119-'Module C Initial'!ED119),'Corrected With Uncollectible'!ED119-'Module C Initial'!ED119)</f>
        <v>0</v>
      </c>
      <c r="AM119" s="31">
        <f ca="1">IFERROR(IF(AND($A119=VLOOKUP($A119&amp;"."&amp;$C119,UncollectibleLookup,2,FALSE),$C119=VLOOKUP($A119&amp;"."&amp;$C119,UncollectibleLookup,4,FALSE)),0,'Corrected With Uncollectible'!EE119-'Module C Initial'!EE119),'Corrected With Uncollectible'!EE119-'Module C Initial'!EE119)</f>
        <v>0</v>
      </c>
      <c r="AN119" s="31">
        <f ca="1">IFERROR(IF(AND($A119=VLOOKUP($A119&amp;"."&amp;$C119,UncollectibleLookup,2,FALSE),$C119=VLOOKUP($A119&amp;"."&amp;$C119,UncollectibleLookup,4,FALSE)),0,'Corrected With Uncollectible'!EF119-'Module C Initial'!EF119),'Corrected With Uncollectible'!EF119-'Module C Initial'!EF119)</f>
        <v>0</v>
      </c>
      <c r="AO119" s="32">
        <f t="shared" ca="1" si="16"/>
        <v>0</v>
      </c>
      <c r="AP119" s="32">
        <f t="shared" ca="1" si="16"/>
        <v>0</v>
      </c>
      <c r="AQ119" s="32">
        <f t="shared" ca="1" si="16"/>
        <v>0</v>
      </c>
      <c r="AR119" s="32">
        <f t="shared" ref="AR119:AW141" ca="1" si="24">H119+T119+AF119</f>
        <v>0</v>
      </c>
      <c r="AS119" s="32">
        <f t="shared" ca="1" si="24"/>
        <v>0</v>
      </c>
      <c r="AT119" s="32">
        <f t="shared" ca="1" si="24"/>
        <v>0</v>
      </c>
      <c r="AU119" s="32">
        <f t="shared" ca="1" si="21"/>
        <v>0</v>
      </c>
      <c r="AV119" s="32">
        <f t="shared" ca="1" si="21"/>
        <v>0</v>
      </c>
      <c r="AW119" s="32">
        <f t="shared" ca="1" si="21"/>
        <v>0</v>
      </c>
      <c r="AX119" s="32">
        <f t="shared" ca="1" si="21"/>
        <v>0</v>
      </c>
      <c r="AY119" s="32">
        <f t="shared" ca="1" si="21"/>
        <v>0</v>
      </c>
      <c r="AZ119" s="32">
        <f t="shared" ca="1" si="21"/>
        <v>0</v>
      </c>
      <c r="BA119" s="55">
        <f t="shared" ca="1" si="17"/>
        <v>0</v>
      </c>
      <c r="BB119" s="55">
        <f t="shared" ca="1" si="17"/>
        <v>0</v>
      </c>
      <c r="BC119" s="55">
        <f t="shared" ca="1" si="17"/>
        <v>0</v>
      </c>
      <c r="BD119" s="55">
        <f t="shared" ref="BD119:BI141" ca="1" si="25">ROUND(H119*BD$3,2)</f>
        <v>0</v>
      </c>
      <c r="BE119" s="55">
        <f t="shared" ca="1" si="25"/>
        <v>0</v>
      </c>
      <c r="BF119" s="55">
        <f t="shared" ca="1" si="25"/>
        <v>0</v>
      </c>
      <c r="BG119" s="55">
        <f t="shared" ca="1" si="22"/>
        <v>0</v>
      </c>
      <c r="BH119" s="55">
        <f t="shared" ca="1" si="22"/>
        <v>0</v>
      </c>
      <c r="BI119" s="55">
        <f t="shared" ca="1" si="22"/>
        <v>0</v>
      </c>
      <c r="BJ119" s="55">
        <f t="shared" ca="1" si="22"/>
        <v>0</v>
      </c>
      <c r="BK119" s="55">
        <f t="shared" ca="1" si="22"/>
        <v>0</v>
      </c>
      <c r="BL119" s="55">
        <f t="shared" ca="1" si="22"/>
        <v>0</v>
      </c>
      <c r="BM119" s="32">
        <f t="shared" ca="1" si="18"/>
        <v>0</v>
      </c>
      <c r="BN119" s="32">
        <f t="shared" ca="1" si="18"/>
        <v>0</v>
      </c>
      <c r="BO119" s="32">
        <f t="shared" ca="1" si="18"/>
        <v>0</v>
      </c>
      <c r="BP119" s="32">
        <f t="shared" ref="BP119:BU141" ca="1" si="26">AR119+BD119</f>
        <v>0</v>
      </c>
      <c r="BQ119" s="32">
        <f t="shared" ca="1" si="26"/>
        <v>0</v>
      </c>
      <c r="BR119" s="32">
        <f t="shared" ca="1" si="26"/>
        <v>0</v>
      </c>
      <c r="BS119" s="32">
        <f t="shared" ca="1" si="23"/>
        <v>0</v>
      </c>
      <c r="BT119" s="32">
        <f t="shared" ca="1" si="23"/>
        <v>0</v>
      </c>
      <c r="BU119" s="32">
        <f t="shared" ca="1" si="23"/>
        <v>0</v>
      </c>
      <c r="BV119" s="32">
        <f t="shared" ca="1" si="23"/>
        <v>0</v>
      </c>
      <c r="BW119" s="32">
        <f t="shared" ca="1" si="23"/>
        <v>0</v>
      </c>
      <c r="BX119" s="32">
        <f t="shared" ca="1" si="23"/>
        <v>0</v>
      </c>
    </row>
    <row r="120" spans="1:76">
      <c r="A120" t="s">
        <v>450</v>
      </c>
      <c r="B120" s="1" t="s">
        <v>97</v>
      </c>
      <c r="C120" t="str">
        <f t="shared" ca="1" si="19"/>
        <v>BCHIMP</v>
      </c>
      <c r="D120" t="str">
        <f t="shared" ca="1" si="20"/>
        <v>Alberta-BC Intertie - Import</v>
      </c>
      <c r="E120" s="31">
        <f ca="1">IFERROR(IF(AND($A120=VLOOKUP($A120&amp;"."&amp;$C120,UncollectibleLookup,2,FALSE),$C120=VLOOKUP($A120&amp;"."&amp;$C120,UncollectibleLookup,4,FALSE)),0,'Corrected With Uncollectible'!CW120-'Module C Initial'!CW120),'Corrected With Uncollectible'!CW120-'Module C Initial'!CW120)</f>
        <v>508.84999999999854</v>
      </c>
      <c r="F120" s="31">
        <f ca="1">IFERROR(IF(AND($A120=VLOOKUP($A120&amp;"."&amp;$C120,UncollectibleLookup,2,FALSE),$C120=VLOOKUP($A120&amp;"."&amp;$C120,UncollectibleLookup,4,FALSE)),0,'Corrected With Uncollectible'!CX120-'Module C Initial'!CX120),'Corrected With Uncollectible'!CX120-'Module C Initial'!CX120)</f>
        <v>816.44000000000233</v>
      </c>
      <c r="G120" s="31">
        <f ca="1">IFERROR(IF(AND($A120=VLOOKUP($A120&amp;"."&amp;$C120,UncollectibleLookup,2,FALSE),$C120=VLOOKUP($A120&amp;"."&amp;$C120,UncollectibleLookup,4,FALSE)),0,'Corrected With Uncollectible'!CY120-'Module C Initial'!CY120),'Corrected With Uncollectible'!CY120-'Module C Initial'!CY120)</f>
        <v>1313.8399999999965</v>
      </c>
      <c r="H120" s="31">
        <f ca="1">IFERROR(IF(AND($A120=VLOOKUP($A120&amp;"."&amp;$C120,UncollectibleLookup,2,FALSE),$C120=VLOOKUP($A120&amp;"."&amp;$C120,UncollectibleLookup,4,FALSE)),0,'Corrected With Uncollectible'!CZ120-'Module C Initial'!CZ120),'Corrected With Uncollectible'!CZ120-'Module C Initial'!CZ120)</f>
        <v>733.59999999999854</v>
      </c>
      <c r="I120" s="31">
        <f ca="1">IFERROR(IF(AND($A120=VLOOKUP($A120&amp;"."&amp;$C120,UncollectibleLookup,2,FALSE),$C120=VLOOKUP($A120&amp;"."&amp;$C120,UncollectibleLookup,4,FALSE)),0,'Corrected With Uncollectible'!DA120-'Module C Initial'!DA120),'Corrected With Uncollectible'!DA120-'Module C Initial'!DA120)</f>
        <v>244.79000000000087</v>
      </c>
      <c r="J120" s="31">
        <f ca="1">IFERROR(IF(AND($A120=VLOOKUP($A120&amp;"."&amp;$C120,UncollectibleLookup,2,FALSE),$C120=VLOOKUP($A120&amp;"."&amp;$C120,UncollectibleLookup,4,FALSE)),0,'Corrected With Uncollectible'!DB120-'Module C Initial'!DB120),'Corrected With Uncollectible'!DB120-'Module C Initial'!DB120)</f>
        <v>885.66000000001077</v>
      </c>
      <c r="K120" s="31">
        <f ca="1">IFERROR(IF(AND($A120=VLOOKUP($A120&amp;"."&amp;$C120,UncollectibleLookup,2,FALSE),$C120=VLOOKUP($A120&amp;"."&amp;$C120,UncollectibleLookup,4,FALSE)),0,'Corrected With Uncollectible'!DC120-'Module C Initial'!DC120),'Corrected With Uncollectible'!DC120-'Module C Initial'!DC120)</f>
        <v>3129.7300000000105</v>
      </c>
      <c r="L120" s="31">
        <f ca="1">IFERROR(IF(AND($A120=VLOOKUP($A120&amp;"."&amp;$C120,UncollectibleLookup,2,FALSE),$C120=VLOOKUP($A120&amp;"."&amp;$C120,UncollectibleLookup,4,FALSE)),0,'Corrected With Uncollectible'!DD120-'Module C Initial'!DD120),'Corrected With Uncollectible'!DD120-'Module C Initial'!DD120)</f>
        <v>1295.0500000000175</v>
      </c>
      <c r="M120" s="31">
        <f ca="1">IFERROR(IF(AND($A120=VLOOKUP($A120&amp;"."&amp;$C120,UncollectibleLookup,2,FALSE),$C120=VLOOKUP($A120&amp;"."&amp;$C120,UncollectibleLookup,4,FALSE)),0,'Corrected With Uncollectible'!DE120-'Module C Initial'!DE120),'Corrected With Uncollectible'!DE120-'Module C Initial'!DE120)</f>
        <v>436.41000000000349</v>
      </c>
      <c r="N120" s="31">
        <f ca="1">IFERROR(IF(AND($A120=VLOOKUP($A120&amp;"."&amp;$C120,UncollectibleLookup,2,FALSE),$C120=VLOOKUP($A120&amp;"."&amp;$C120,UncollectibleLookup,4,FALSE)),0,'Corrected With Uncollectible'!DF120-'Module C Initial'!DF120),'Corrected With Uncollectible'!DF120-'Module C Initial'!DF120)</f>
        <v>463.4900000000016</v>
      </c>
      <c r="O120" s="31">
        <f ca="1">IFERROR(IF(AND($A120=VLOOKUP($A120&amp;"."&amp;$C120,UncollectibleLookup,2,FALSE),$C120=VLOOKUP($A120&amp;"."&amp;$C120,UncollectibleLookup,4,FALSE)),0,'Corrected With Uncollectible'!DG120-'Module C Initial'!DG120),'Corrected With Uncollectible'!DG120-'Module C Initial'!DG120)</f>
        <v>310.32999999999993</v>
      </c>
      <c r="P120" s="31">
        <f ca="1">IFERROR(IF(AND($A120=VLOOKUP($A120&amp;"."&amp;$C120,UncollectibleLookup,2,FALSE),$C120=VLOOKUP($A120&amp;"."&amp;$C120,UncollectibleLookup,4,FALSE)),0,'Corrected With Uncollectible'!DH120-'Module C Initial'!DH120),'Corrected With Uncollectible'!DH120-'Module C Initial'!DH120)</f>
        <v>941.76999999998952</v>
      </c>
      <c r="Q120" s="32">
        <f ca="1">IFERROR(IF(AND($A120=VLOOKUP($A120&amp;"."&amp;$C120,UncollectibleLookup,2,FALSE),$C120=VLOOKUP($A120&amp;"."&amp;$C120,UncollectibleLookup,4,FALSE)),0,'Corrected With Uncollectible'!DI120-'Module C Initial'!DI120),'Corrected With Uncollectible'!DI120-'Module C Initial'!DI120)</f>
        <v>25.450000000000045</v>
      </c>
      <c r="R120" s="32">
        <f ca="1">IFERROR(IF(AND($A120=VLOOKUP($A120&amp;"."&amp;$C120,UncollectibleLookup,2,FALSE),$C120=VLOOKUP($A120&amp;"."&amp;$C120,UncollectibleLookup,4,FALSE)),0,'Corrected With Uncollectible'!DJ120-'Module C Initial'!DJ120),'Corrected With Uncollectible'!DJ120-'Module C Initial'!DJ120)</f>
        <v>40.819999999999936</v>
      </c>
      <c r="S120" s="32">
        <f ca="1">IFERROR(IF(AND($A120=VLOOKUP($A120&amp;"."&amp;$C120,UncollectibleLookup,2,FALSE),$C120=VLOOKUP($A120&amp;"."&amp;$C120,UncollectibleLookup,4,FALSE)),0,'Corrected With Uncollectible'!DK120-'Module C Initial'!DK120),'Corrected With Uncollectible'!DK120-'Module C Initial'!DK120)</f>
        <v>65.690000000000055</v>
      </c>
      <c r="T120" s="32">
        <f ca="1">IFERROR(IF(AND($A120=VLOOKUP($A120&amp;"."&amp;$C120,UncollectibleLookup,2,FALSE),$C120=VLOOKUP($A120&amp;"."&amp;$C120,UncollectibleLookup,4,FALSE)),0,'Corrected With Uncollectible'!DL120-'Module C Initial'!DL120),'Corrected With Uncollectible'!DL120-'Module C Initial'!DL120)</f>
        <v>36.680000000000064</v>
      </c>
      <c r="U120" s="32">
        <f ca="1">IFERROR(IF(AND($A120=VLOOKUP($A120&amp;"."&amp;$C120,UncollectibleLookup,2,FALSE),$C120=VLOOKUP($A120&amp;"."&amp;$C120,UncollectibleLookup,4,FALSE)),0,'Corrected With Uncollectible'!DM120-'Module C Initial'!DM120),'Corrected With Uncollectible'!DM120-'Module C Initial'!DM120)</f>
        <v>12.229999999999961</v>
      </c>
      <c r="V120" s="32">
        <f ca="1">IFERROR(IF(AND($A120=VLOOKUP($A120&amp;"."&amp;$C120,UncollectibleLookup,2,FALSE),$C120=VLOOKUP($A120&amp;"."&amp;$C120,UncollectibleLookup,4,FALSE)),0,'Corrected With Uncollectible'!DN120-'Module C Initial'!DN120),'Corrected With Uncollectible'!DN120-'Module C Initial'!DN120)</f>
        <v>44.279999999999973</v>
      </c>
      <c r="W120" s="32">
        <f ca="1">IFERROR(IF(AND($A120=VLOOKUP($A120&amp;"."&amp;$C120,UncollectibleLookup,2,FALSE),$C120=VLOOKUP($A120&amp;"."&amp;$C120,UncollectibleLookup,4,FALSE)),0,'Corrected With Uncollectible'!DO120-'Module C Initial'!DO120),'Corrected With Uncollectible'!DO120-'Module C Initial'!DO120)</f>
        <v>156.48999999999978</v>
      </c>
      <c r="X120" s="32">
        <f ca="1">IFERROR(IF(AND($A120=VLOOKUP($A120&amp;"."&amp;$C120,UncollectibleLookup,2,FALSE),$C120=VLOOKUP($A120&amp;"."&amp;$C120,UncollectibleLookup,4,FALSE)),0,'Corrected With Uncollectible'!DP120-'Module C Initial'!DP120),'Corrected With Uncollectible'!DP120-'Module C Initial'!DP120)</f>
        <v>64.75</v>
      </c>
      <c r="Y120" s="32">
        <f ca="1">IFERROR(IF(AND($A120=VLOOKUP($A120&amp;"."&amp;$C120,UncollectibleLookup,2,FALSE),$C120=VLOOKUP($A120&amp;"."&amp;$C120,UncollectibleLookup,4,FALSE)),0,'Corrected With Uncollectible'!DQ120-'Module C Initial'!DQ120),'Corrected With Uncollectible'!DQ120-'Module C Initial'!DQ120)</f>
        <v>21.82000000000005</v>
      </c>
      <c r="Z120" s="32">
        <f ca="1">IFERROR(IF(AND($A120=VLOOKUP($A120&amp;"."&amp;$C120,UncollectibleLookup,2,FALSE),$C120=VLOOKUP($A120&amp;"."&amp;$C120,UncollectibleLookup,4,FALSE)),0,'Corrected With Uncollectible'!DR120-'Module C Initial'!DR120),'Corrected With Uncollectible'!DR120-'Module C Initial'!DR120)</f>
        <v>23.180000000000064</v>
      </c>
      <c r="AA120" s="32">
        <f ca="1">IFERROR(IF(AND($A120=VLOOKUP($A120&amp;"."&amp;$C120,UncollectibleLookup,2,FALSE),$C120=VLOOKUP($A120&amp;"."&amp;$C120,UncollectibleLookup,4,FALSE)),0,'Corrected With Uncollectible'!DS120-'Module C Initial'!DS120),'Corrected With Uncollectible'!DS120-'Module C Initial'!DS120)</f>
        <v>15.509999999999991</v>
      </c>
      <c r="AB120" s="32">
        <f ca="1">IFERROR(IF(AND($A120=VLOOKUP($A120&amp;"."&amp;$C120,UncollectibleLookup,2,FALSE),$C120=VLOOKUP($A120&amp;"."&amp;$C120,UncollectibleLookup,4,FALSE)),0,'Corrected With Uncollectible'!DT120-'Module C Initial'!DT120),'Corrected With Uncollectible'!DT120-'Module C Initial'!DT120)</f>
        <v>47.090000000000146</v>
      </c>
      <c r="AC120" s="31">
        <f ca="1">IFERROR(IF(AND($A120=VLOOKUP($A120&amp;"."&amp;$C120,UncollectibleLookup,2,FALSE),$C120=VLOOKUP($A120&amp;"."&amp;$C120,UncollectibleLookup,4,FALSE)),0,'Corrected With Uncollectible'!DU120-'Module C Initial'!DU120),'Corrected With Uncollectible'!DU120-'Module C Initial'!DU120)</f>
        <v>218.94000000000051</v>
      </c>
      <c r="AD120" s="31">
        <f ca="1">IFERROR(IF(AND($A120=VLOOKUP($A120&amp;"."&amp;$C120,UncollectibleLookup,2,FALSE),$C120=VLOOKUP($A120&amp;"."&amp;$C120,UncollectibleLookup,4,FALSE)),0,'Corrected With Uncollectible'!DV120-'Module C Initial'!DV120),'Corrected With Uncollectible'!DV120-'Module C Initial'!DV120)</f>
        <v>347.11999999999898</v>
      </c>
      <c r="AE120" s="31">
        <f ca="1">IFERROR(IF(AND($A120=VLOOKUP($A120&amp;"."&amp;$C120,UncollectibleLookup,2,FALSE),$C120=VLOOKUP($A120&amp;"."&amp;$C120,UncollectibleLookup,4,FALSE)),0,'Corrected With Uncollectible'!DW120-'Module C Initial'!DW120),'Corrected With Uncollectible'!DW120-'Module C Initial'!DW120)</f>
        <v>552.56000000000131</v>
      </c>
      <c r="AF120" s="31">
        <f ca="1">IFERROR(IF(AND($A120=VLOOKUP($A120&amp;"."&amp;$C120,UncollectibleLookup,2,FALSE),$C120=VLOOKUP($A120&amp;"."&amp;$C120,UncollectibleLookup,4,FALSE)),0,'Corrected With Uncollectible'!DX120-'Module C Initial'!DX120),'Corrected With Uncollectible'!DX120-'Module C Initial'!DX120)</f>
        <v>304.78000000000065</v>
      </c>
      <c r="AG120" s="31">
        <f ca="1">IFERROR(IF(AND($A120=VLOOKUP($A120&amp;"."&amp;$C120,UncollectibleLookup,2,FALSE),$C120=VLOOKUP($A120&amp;"."&amp;$C120,UncollectibleLookup,4,FALSE)),0,'Corrected With Uncollectible'!DY120-'Module C Initial'!DY120),'Corrected With Uncollectible'!DY120-'Module C Initial'!DY120)</f>
        <v>100.5</v>
      </c>
      <c r="AH120" s="31">
        <f ca="1">IFERROR(IF(AND($A120=VLOOKUP($A120&amp;"."&amp;$C120,UncollectibleLookup,2,FALSE),$C120=VLOOKUP($A120&amp;"."&amp;$C120,UncollectibleLookup,4,FALSE)),0,'Corrected With Uncollectible'!DZ120-'Module C Initial'!DZ120),'Corrected With Uncollectible'!DZ120-'Module C Initial'!DZ120)</f>
        <v>359.07999999999993</v>
      </c>
      <c r="AI120" s="31">
        <f ca="1">IFERROR(IF(AND($A120=VLOOKUP($A120&amp;"."&amp;$C120,UncollectibleLookup,2,FALSE),$C120=VLOOKUP($A120&amp;"."&amp;$C120,UncollectibleLookup,4,FALSE)),0,'Corrected With Uncollectible'!EA120-'Module C Initial'!EA120),'Corrected With Uncollectible'!EA120-'Module C Initial'!EA120)</f>
        <v>1253.4700000000012</v>
      </c>
      <c r="AJ120" s="31">
        <f ca="1">IFERROR(IF(AND($A120=VLOOKUP($A120&amp;"."&amp;$C120,UncollectibleLookup,2,FALSE),$C120=VLOOKUP($A120&amp;"."&amp;$C120,UncollectibleLookup,4,FALSE)),0,'Corrected With Uncollectible'!EB120-'Module C Initial'!EB120),'Corrected With Uncollectible'!EB120-'Module C Initial'!EB120)</f>
        <v>511.79999999999927</v>
      </c>
      <c r="AK120" s="31">
        <f ca="1">IFERROR(IF(AND($A120=VLOOKUP($A120&amp;"."&amp;$C120,UncollectibleLookup,2,FALSE),$C120=VLOOKUP($A120&amp;"."&amp;$C120,UncollectibleLookup,4,FALSE)),0,'Corrected With Uncollectible'!EC120-'Module C Initial'!EC120),'Corrected With Uncollectible'!EC120-'Module C Initial'!EC120)</f>
        <v>170.14999999999964</v>
      </c>
      <c r="AL120" s="31">
        <f ca="1">IFERROR(IF(AND($A120=VLOOKUP($A120&amp;"."&amp;$C120,UncollectibleLookup,2,FALSE),$C120=VLOOKUP($A120&amp;"."&amp;$C120,UncollectibleLookup,4,FALSE)),0,'Corrected With Uncollectible'!ED120-'Module C Initial'!ED120),'Corrected With Uncollectible'!ED120-'Module C Initial'!ED120)</f>
        <v>178.32999999999993</v>
      </c>
      <c r="AM120" s="31">
        <f ca="1">IFERROR(IF(AND($A120=VLOOKUP($A120&amp;"."&amp;$C120,UncollectibleLookup,2,FALSE),$C120=VLOOKUP($A120&amp;"."&amp;$C120,UncollectibleLookup,4,FALSE)),0,'Corrected With Uncollectible'!EE120-'Module C Initial'!EE120),'Corrected With Uncollectible'!EE120-'Module C Initial'!EE120)</f>
        <v>117.75999999999931</v>
      </c>
      <c r="AN120" s="31">
        <f ca="1">IFERROR(IF(AND($A120=VLOOKUP($A120&amp;"."&amp;$C120,UncollectibleLookup,2,FALSE),$C120=VLOOKUP($A120&amp;"."&amp;$C120,UncollectibleLookup,4,FALSE)),0,'Corrected With Uncollectible'!EF120-'Module C Initial'!EF120),'Corrected With Uncollectible'!EF120-'Module C Initial'!EF120)</f>
        <v>352.51000000000022</v>
      </c>
      <c r="AO120" s="32">
        <f t="shared" ref="AO120:AQ141" ca="1" si="27">E120+Q120+AC120</f>
        <v>753.2399999999991</v>
      </c>
      <c r="AP120" s="32">
        <f t="shared" ca="1" si="27"/>
        <v>1204.3800000000012</v>
      </c>
      <c r="AQ120" s="32">
        <f t="shared" ca="1" si="27"/>
        <v>1932.0899999999979</v>
      </c>
      <c r="AR120" s="32">
        <f t="shared" ca="1" si="24"/>
        <v>1075.0599999999993</v>
      </c>
      <c r="AS120" s="32">
        <f t="shared" ca="1" si="24"/>
        <v>357.52000000000083</v>
      </c>
      <c r="AT120" s="32">
        <f t="shared" ca="1" si="24"/>
        <v>1289.0200000000107</v>
      </c>
      <c r="AU120" s="32">
        <f t="shared" ca="1" si="21"/>
        <v>4539.6900000000114</v>
      </c>
      <c r="AV120" s="32">
        <f t="shared" ca="1" si="21"/>
        <v>1871.6000000000167</v>
      </c>
      <c r="AW120" s="32">
        <f t="shared" ca="1" si="21"/>
        <v>628.38000000000318</v>
      </c>
      <c r="AX120" s="32">
        <f t="shared" ca="1" si="21"/>
        <v>665.00000000000159</v>
      </c>
      <c r="AY120" s="32">
        <f t="shared" ca="1" si="21"/>
        <v>443.59999999999923</v>
      </c>
      <c r="AZ120" s="32">
        <f t="shared" ca="1" si="21"/>
        <v>1341.3699999999899</v>
      </c>
      <c r="BA120" s="55">
        <f t="shared" ref="BA120:BC141" ca="1" si="28">ROUND(E120*BA$3,2)</f>
        <v>5.96</v>
      </c>
      <c r="BB120" s="55">
        <f t="shared" ca="1" si="28"/>
        <v>9.56</v>
      </c>
      <c r="BC120" s="55">
        <f t="shared" ca="1" si="28"/>
        <v>15.39</v>
      </c>
      <c r="BD120" s="55">
        <f t="shared" ca="1" si="25"/>
        <v>8.59</v>
      </c>
      <c r="BE120" s="55">
        <f t="shared" ca="1" si="25"/>
        <v>2.87</v>
      </c>
      <c r="BF120" s="55">
        <f t="shared" ca="1" si="25"/>
        <v>10.37</v>
      </c>
      <c r="BG120" s="55">
        <f t="shared" ca="1" si="22"/>
        <v>36.659999999999997</v>
      </c>
      <c r="BH120" s="55">
        <f t="shared" ca="1" si="22"/>
        <v>15.17</v>
      </c>
      <c r="BI120" s="55">
        <f t="shared" ca="1" si="22"/>
        <v>5.1100000000000003</v>
      </c>
      <c r="BJ120" s="55">
        <f t="shared" ca="1" si="22"/>
        <v>5.43</v>
      </c>
      <c r="BK120" s="55">
        <f t="shared" ca="1" si="22"/>
        <v>3.63</v>
      </c>
      <c r="BL120" s="55">
        <f t="shared" ca="1" si="22"/>
        <v>11.03</v>
      </c>
      <c r="BM120" s="32">
        <f t="shared" ref="BM120:BO141" ca="1" si="29">AO120+BA120</f>
        <v>759.19999999999914</v>
      </c>
      <c r="BN120" s="32">
        <f t="shared" ca="1" si="29"/>
        <v>1213.9400000000012</v>
      </c>
      <c r="BO120" s="32">
        <f t="shared" ca="1" si="29"/>
        <v>1947.479999999998</v>
      </c>
      <c r="BP120" s="32">
        <f t="shared" ca="1" si="26"/>
        <v>1083.6499999999992</v>
      </c>
      <c r="BQ120" s="32">
        <f t="shared" ca="1" si="26"/>
        <v>360.39000000000084</v>
      </c>
      <c r="BR120" s="32">
        <f t="shared" ca="1" si="26"/>
        <v>1299.3900000000106</v>
      </c>
      <c r="BS120" s="32">
        <f t="shared" ca="1" si="23"/>
        <v>4576.3500000000113</v>
      </c>
      <c r="BT120" s="32">
        <f t="shared" ca="1" si="23"/>
        <v>1886.7700000000168</v>
      </c>
      <c r="BU120" s="32">
        <f t="shared" ca="1" si="23"/>
        <v>633.49000000000319</v>
      </c>
      <c r="BV120" s="32">
        <f t="shared" ca="1" si="23"/>
        <v>670.43000000000154</v>
      </c>
      <c r="BW120" s="32">
        <f t="shared" ca="1" si="23"/>
        <v>447.22999999999922</v>
      </c>
      <c r="BX120" s="32">
        <f t="shared" ca="1" si="23"/>
        <v>1352.3999999999899</v>
      </c>
    </row>
    <row r="121" spans="1:76">
      <c r="A121" t="s">
        <v>423</v>
      </c>
      <c r="B121" s="1" t="s">
        <v>133</v>
      </c>
      <c r="C121" t="str">
        <f t="shared" ca="1" si="19"/>
        <v>SPR</v>
      </c>
      <c r="D121" t="str">
        <f t="shared" ca="1" si="20"/>
        <v>Spray Hydro Facility</v>
      </c>
      <c r="E121" s="31">
        <f ca="1">IFERROR(IF(AND($A121=VLOOKUP($A121&amp;"."&amp;$C121,UncollectibleLookup,2,FALSE),$C121=VLOOKUP($A121&amp;"."&amp;$C121,UncollectibleLookup,4,FALSE)),0,'Corrected With Uncollectible'!CW121-'Module C Initial'!CW121),'Corrected With Uncollectible'!CW121-'Module C Initial'!CW121)</f>
        <v>657.7100000000064</v>
      </c>
      <c r="F121" s="31">
        <f ca="1">IFERROR(IF(AND($A121=VLOOKUP($A121&amp;"."&amp;$C121,UncollectibleLookup,2,FALSE),$C121=VLOOKUP($A121&amp;"."&amp;$C121,UncollectibleLookup,4,FALSE)),0,'Corrected With Uncollectible'!CX121-'Module C Initial'!CX121),'Corrected With Uncollectible'!CX121-'Module C Initial'!CX121)</f>
        <v>572.69000000000233</v>
      </c>
      <c r="G121" s="31">
        <f ca="1">IFERROR(IF(AND($A121=VLOOKUP($A121&amp;"."&amp;$C121,UncollectibleLookup,2,FALSE),$C121=VLOOKUP($A121&amp;"."&amp;$C121,UncollectibleLookup,4,FALSE)),0,'Corrected With Uncollectible'!CY121-'Module C Initial'!CY121),'Corrected With Uncollectible'!CY121-'Module C Initial'!CY121)</f>
        <v>528.41000000000349</v>
      </c>
      <c r="H121" s="31">
        <f ca="1">IFERROR(IF(AND($A121=VLOOKUP($A121&amp;"."&amp;$C121,UncollectibleLookup,2,FALSE),$C121=VLOOKUP($A121&amp;"."&amp;$C121,UncollectibleLookup,4,FALSE)),0,'Corrected With Uncollectible'!CZ121-'Module C Initial'!CZ121),'Corrected With Uncollectible'!CZ121-'Module C Initial'!CZ121)</f>
        <v>488.1200000000099</v>
      </c>
      <c r="I121" s="31">
        <f ca="1">IFERROR(IF(AND($A121=VLOOKUP($A121&amp;"."&amp;$C121,UncollectibleLookup,2,FALSE),$C121=VLOOKUP($A121&amp;"."&amp;$C121,UncollectibleLookup,4,FALSE)),0,'Corrected With Uncollectible'!DA121-'Module C Initial'!DA121),'Corrected With Uncollectible'!DA121-'Module C Initial'!DA121)</f>
        <v>548.19000000000233</v>
      </c>
      <c r="J121" s="31">
        <f ca="1">IFERROR(IF(AND($A121=VLOOKUP($A121&amp;"."&amp;$C121,UncollectibleLookup,2,FALSE),$C121=VLOOKUP($A121&amp;"."&amp;$C121,UncollectibleLookup,4,FALSE)),0,'Corrected With Uncollectible'!DB121-'Module C Initial'!DB121),'Corrected With Uncollectible'!DB121-'Module C Initial'!DB121)</f>
        <v>859.66000000000349</v>
      </c>
      <c r="K121" s="31">
        <f ca="1">IFERROR(IF(AND($A121=VLOOKUP($A121&amp;"."&amp;$C121,UncollectibleLookup,2,FALSE),$C121=VLOOKUP($A121&amp;"."&amp;$C121,UncollectibleLookup,4,FALSE)),0,'Corrected With Uncollectible'!DC121-'Module C Initial'!DC121),'Corrected With Uncollectible'!DC121-'Module C Initial'!DC121)</f>
        <v>2198.9500000000116</v>
      </c>
      <c r="L121" s="31">
        <f ca="1">IFERROR(IF(AND($A121=VLOOKUP($A121&amp;"."&amp;$C121,UncollectibleLookup,2,FALSE),$C121=VLOOKUP($A121&amp;"."&amp;$C121,UncollectibleLookup,4,FALSE)),0,'Corrected With Uncollectible'!DD121-'Module C Initial'!DD121),'Corrected With Uncollectible'!DD121-'Module C Initial'!DD121)</f>
        <v>710.16999999999825</v>
      </c>
      <c r="M121" s="31">
        <f ca="1">IFERROR(IF(AND($A121=VLOOKUP($A121&amp;"."&amp;$C121,UncollectibleLookup,2,FALSE),$C121=VLOOKUP($A121&amp;"."&amp;$C121,UncollectibleLookup,4,FALSE)),0,'Corrected With Uncollectible'!DE121-'Module C Initial'!DE121),'Corrected With Uncollectible'!DE121-'Module C Initial'!DE121)</f>
        <v>248.77000000000044</v>
      </c>
      <c r="N121" s="31">
        <f ca="1">IFERROR(IF(AND($A121=VLOOKUP($A121&amp;"."&amp;$C121,UncollectibleLookup,2,FALSE),$C121=VLOOKUP($A121&amp;"."&amp;$C121,UncollectibleLookup,4,FALSE)),0,'Corrected With Uncollectible'!DF121-'Module C Initial'!DF121),'Corrected With Uncollectible'!DF121-'Module C Initial'!DF121)</f>
        <v>426.16000000000349</v>
      </c>
      <c r="O121" s="31">
        <f ca="1">IFERROR(IF(AND($A121=VLOOKUP($A121&amp;"."&amp;$C121,UncollectibleLookup,2,FALSE),$C121=VLOOKUP($A121&amp;"."&amp;$C121,UncollectibleLookup,4,FALSE)),0,'Corrected With Uncollectible'!DG121-'Module C Initial'!DG121),'Corrected With Uncollectible'!DG121-'Module C Initial'!DG121)</f>
        <v>421.67000000000553</v>
      </c>
      <c r="P121" s="31">
        <f ca="1">IFERROR(IF(AND($A121=VLOOKUP($A121&amp;"."&amp;$C121,UncollectibleLookup,2,FALSE),$C121=VLOOKUP($A121&amp;"."&amp;$C121,UncollectibleLookup,4,FALSE)),0,'Corrected With Uncollectible'!DH121-'Module C Initial'!DH121),'Corrected With Uncollectible'!DH121-'Module C Initial'!DH121)</f>
        <v>731.1200000000099</v>
      </c>
      <c r="Q121" s="32">
        <f ca="1">IFERROR(IF(AND($A121=VLOOKUP($A121&amp;"."&amp;$C121,UncollectibleLookup,2,FALSE),$C121=VLOOKUP($A121&amp;"."&amp;$C121,UncollectibleLookup,4,FALSE)),0,'Corrected With Uncollectible'!DI121-'Module C Initial'!DI121),'Corrected With Uncollectible'!DI121-'Module C Initial'!DI121)</f>
        <v>32.889999999999873</v>
      </c>
      <c r="R121" s="32">
        <f ca="1">IFERROR(IF(AND($A121=VLOOKUP($A121&amp;"."&amp;$C121,UncollectibleLookup,2,FALSE),$C121=VLOOKUP($A121&amp;"."&amp;$C121,UncollectibleLookup,4,FALSE)),0,'Corrected With Uncollectible'!DJ121-'Module C Initial'!DJ121),'Corrected With Uncollectible'!DJ121-'Module C Initial'!DJ121)</f>
        <v>28.639999999999873</v>
      </c>
      <c r="S121" s="32">
        <f ca="1">IFERROR(IF(AND($A121=VLOOKUP($A121&amp;"."&amp;$C121,UncollectibleLookup,2,FALSE),$C121=VLOOKUP($A121&amp;"."&amp;$C121,UncollectibleLookup,4,FALSE)),0,'Corrected With Uncollectible'!DK121-'Module C Initial'!DK121),'Corrected With Uncollectible'!DK121-'Module C Initial'!DK121)</f>
        <v>26.420000000000073</v>
      </c>
      <c r="T121" s="32">
        <f ca="1">IFERROR(IF(AND($A121=VLOOKUP($A121&amp;"."&amp;$C121,UncollectibleLookup,2,FALSE),$C121=VLOOKUP($A121&amp;"."&amp;$C121,UncollectibleLookup,4,FALSE)),0,'Corrected With Uncollectible'!DL121-'Module C Initial'!DL121),'Corrected With Uncollectible'!DL121-'Module C Initial'!DL121)</f>
        <v>24.400000000000091</v>
      </c>
      <c r="U121" s="32">
        <f ca="1">IFERROR(IF(AND($A121=VLOOKUP($A121&amp;"."&amp;$C121,UncollectibleLookup,2,FALSE),$C121=VLOOKUP($A121&amp;"."&amp;$C121,UncollectibleLookup,4,FALSE)),0,'Corrected With Uncollectible'!DM121-'Module C Initial'!DM121),'Corrected With Uncollectible'!DM121-'Module C Initial'!DM121)</f>
        <v>27.410000000000309</v>
      </c>
      <c r="V121" s="32">
        <f ca="1">IFERROR(IF(AND($A121=VLOOKUP($A121&amp;"."&amp;$C121,UncollectibleLookup,2,FALSE),$C121=VLOOKUP($A121&amp;"."&amp;$C121,UncollectibleLookup,4,FALSE)),0,'Corrected With Uncollectible'!DN121-'Module C Initial'!DN121),'Corrected With Uncollectible'!DN121-'Module C Initial'!DN121)</f>
        <v>42.990000000000691</v>
      </c>
      <c r="W121" s="32">
        <f ca="1">IFERROR(IF(AND($A121=VLOOKUP($A121&amp;"."&amp;$C121,UncollectibleLookup,2,FALSE),$C121=VLOOKUP($A121&amp;"."&amp;$C121,UncollectibleLookup,4,FALSE)),0,'Corrected With Uncollectible'!DO121-'Module C Initial'!DO121),'Corrected With Uncollectible'!DO121-'Module C Initial'!DO121)</f>
        <v>109.95000000000073</v>
      </c>
      <c r="X121" s="32">
        <f ca="1">IFERROR(IF(AND($A121=VLOOKUP($A121&amp;"."&amp;$C121,UncollectibleLookup,2,FALSE),$C121=VLOOKUP($A121&amp;"."&amp;$C121,UncollectibleLookup,4,FALSE)),0,'Corrected With Uncollectible'!DP121-'Module C Initial'!DP121),'Corrected With Uncollectible'!DP121-'Module C Initial'!DP121)</f>
        <v>35.5</v>
      </c>
      <c r="Y121" s="32">
        <f ca="1">IFERROR(IF(AND($A121=VLOOKUP($A121&amp;"."&amp;$C121,UncollectibleLookup,2,FALSE),$C121=VLOOKUP($A121&amp;"."&amp;$C121,UncollectibleLookup,4,FALSE)),0,'Corrected With Uncollectible'!DQ121-'Module C Initial'!DQ121),'Corrected With Uncollectible'!DQ121-'Module C Initial'!DQ121)</f>
        <v>12.440000000000055</v>
      </c>
      <c r="Z121" s="32">
        <f ca="1">IFERROR(IF(AND($A121=VLOOKUP($A121&amp;"."&amp;$C121,UncollectibleLookup,2,FALSE),$C121=VLOOKUP($A121&amp;"."&amp;$C121,UncollectibleLookup,4,FALSE)),0,'Corrected With Uncollectible'!DR121-'Module C Initial'!DR121),'Corrected With Uncollectible'!DR121-'Module C Initial'!DR121)</f>
        <v>21.309999999999945</v>
      </c>
      <c r="AA121" s="32">
        <f ca="1">IFERROR(IF(AND($A121=VLOOKUP($A121&amp;"."&amp;$C121,UncollectibleLookup,2,FALSE),$C121=VLOOKUP($A121&amp;"."&amp;$C121,UncollectibleLookup,4,FALSE)),0,'Corrected With Uncollectible'!DS121-'Module C Initial'!DS121),'Corrected With Uncollectible'!DS121-'Module C Initial'!DS121)</f>
        <v>21.080000000000382</v>
      </c>
      <c r="AB121" s="32">
        <f ca="1">IFERROR(IF(AND($A121=VLOOKUP($A121&amp;"."&amp;$C121,UncollectibleLookup,2,FALSE),$C121=VLOOKUP($A121&amp;"."&amp;$C121,UncollectibleLookup,4,FALSE)),0,'Corrected With Uncollectible'!DT121-'Module C Initial'!DT121),'Corrected With Uncollectible'!DT121-'Module C Initial'!DT121)</f>
        <v>36.5600000000004</v>
      </c>
      <c r="AC121" s="31">
        <f ca="1">IFERROR(IF(AND($A121=VLOOKUP($A121&amp;"."&amp;$C121,UncollectibleLookup,2,FALSE),$C121=VLOOKUP($A121&amp;"."&amp;$C121,UncollectibleLookup,4,FALSE)),0,'Corrected With Uncollectible'!DU121-'Module C Initial'!DU121),'Corrected With Uncollectible'!DU121-'Module C Initial'!DU121)</f>
        <v>282.98999999999796</v>
      </c>
      <c r="AD121" s="31">
        <f ca="1">IFERROR(IF(AND($A121=VLOOKUP($A121&amp;"."&amp;$C121,UncollectibleLookup,2,FALSE),$C121=VLOOKUP($A121&amp;"."&amp;$C121,UncollectibleLookup,4,FALSE)),0,'Corrected With Uncollectible'!DV121-'Module C Initial'!DV121),'Corrected With Uncollectible'!DV121-'Module C Initial'!DV121)</f>
        <v>243.4900000000016</v>
      </c>
      <c r="AE121" s="31">
        <f ca="1">IFERROR(IF(AND($A121=VLOOKUP($A121&amp;"."&amp;$C121,UncollectibleLookup,2,FALSE),$C121=VLOOKUP($A121&amp;"."&amp;$C121,UncollectibleLookup,4,FALSE)),0,'Corrected With Uncollectible'!DW121-'Module C Initial'!DW121),'Corrected With Uncollectible'!DW121-'Module C Initial'!DW121)</f>
        <v>222.22999999999956</v>
      </c>
      <c r="AF121" s="31">
        <f ca="1">IFERROR(IF(AND($A121=VLOOKUP($A121&amp;"."&amp;$C121,UncollectibleLookup,2,FALSE),$C121=VLOOKUP($A121&amp;"."&amp;$C121,UncollectibleLookup,4,FALSE)),0,'Corrected With Uncollectible'!DX121-'Module C Initial'!DX121),'Corrected With Uncollectible'!DX121-'Module C Initial'!DX121)</f>
        <v>202.79999999999927</v>
      </c>
      <c r="AG121" s="31">
        <f ca="1">IFERROR(IF(AND($A121=VLOOKUP($A121&amp;"."&amp;$C121,UncollectibleLookup,2,FALSE),$C121=VLOOKUP($A121&amp;"."&amp;$C121,UncollectibleLookup,4,FALSE)),0,'Corrected With Uncollectible'!DY121-'Module C Initial'!DY121),'Corrected With Uncollectible'!DY121-'Module C Initial'!DY121)</f>
        <v>225.04999999999927</v>
      </c>
      <c r="AH121" s="31">
        <f ca="1">IFERROR(IF(AND($A121=VLOOKUP($A121&amp;"."&amp;$C121,UncollectibleLookup,2,FALSE),$C121=VLOOKUP($A121&amp;"."&amp;$C121,UncollectibleLookup,4,FALSE)),0,'Corrected With Uncollectible'!DZ121-'Module C Initial'!DZ121),'Corrected With Uncollectible'!DZ121-'Module C Initial'!DZ121)</f>
        <v>348.54000000000087</v>
      </c>
      <c r="AI121" s="31">
        <f ca="1">IFERROR(IF(AND($A121=VLOOKUP($A121&amp;"."&amp;$C121,UncollectibleLookup,2,FALSE),$C121=VLOOKUP($A121&amp;"."&amp;$C121,UncollectibleLookup,4,FALSE)),0,'Corrected With Uncollectible'!EA121-'Module C Initial'!EA121),'Corrected With Uncollectible'!EA121-'Module C Initial'!EA121)</f>
        <v>880.69999999999709</v>
      </c>
      <c r="AJ121" s="31">
        <f ca="1">IFERROR(IF(AND($A121=VLOOKUP($A121&amp;"."&amp;$C121,UncollectibleLookup,2,FALSE),$C121=VLOOKUP($A121&amp;"."&amp;$C121,UncollectibleLookup,4,FALSE)),0,'Corrected With Uncollectible'!EB121-'Module C Initial'!EB121),'Corrected With Uncollectible'!EB121-'Module C Initial'!EB121)</f>
        <v>280.65000000000146</v>
      </c>
      <c r="AK121" s="31">
        <f ca="1">IFERROR(IF(AND($A121=VLOOKUP($A121&amp;"."&amp;$C121,UncollectibleLookup,2,FALSE),$C121=VLOOKUP($A121&amp;"."&amp;$C121,UncollectibleLookup,4,FALSE)),0,'Corrected With Uncollectible'!EC121-'Module C Initial'!EC121),'Corrected With Uncollectible'!EC121-'Module C Initial'!EC121)</f>
        <v>97</v>
      </c>
      <c r="AL121" s="31">
        <f ca="1">IFERROR(IF(AND($A121=VLOOKUP($A121&amp;"."&amp;$C121,UncollectibleLookup,2,FALSE),$C121=VLOOKUP($A121&amp;"."&amp;$C121,UncollectibleLookup,4,FALSE)),0,'Corrected With Uncollectible'!ED121-'Module C Initial'!ED121),'Corrected With Uncollectible'!ED121-'Module C Initial'!ED121)</f>
        <v>163.96999999999753</v>
      </c>
      <c r="AM121" s="31">
        <f ca="1">IFERROR(IF(AND($A121=VLOOKUP($A121&amp;"."&amp;$C121,UncollectibleLookup,2,FALSE),$C121=VLOOKUP($A121&amp;"."&amp;$C121,UncollectibleLookup,4,FALSE)),0,'Corrected With Uncollectible'!EE121-'Module C Initial'!EE121),'Corrected With Uncollectible'!EE121-'Module C Initial'!EE121)</f>
        <v>160</v>
      </c>
      <c r="AN121" s="31">
        <f ca="1">IFERROR(IF(AND($A121=VLOOKUP($A121&amp;"."&amp;$C121,UncollectibleLookup,2,FALSE),$C121=VLOOKUP($A121&amp;"."&amp;$C121,UncollectibleLookup,4,FALSE)),0,'Corrected With Uncollectible'!EF121-'Module C Initial'!EF121),'Corrected With Uncollectible'!EF121-'Module C Initial'!EF121)</f>
        <v>273.65999999999985</v>
      </c>
      <c r="AO121" s="32">
        <f t="shared" ca="1" si="27"/>
        <v>973.59000000000424</v>
      </c>
      <c r="AP121" s="32">
        <f t="shared" ca="1" si="27"/>
        <v>844.8200000000038</v>
      </c>
      <c r="AQ121" s="32">
        <f t="shared" ca="1" si="27"/>
        <v>777.06000000000313</v>
      </c>
      <c r="AR121" s="32">
        <f t="shared" ca="1" si="24"/>
        <v>715.32000000000926</v>
      </c>
      <c r="AS121" s="32">
        <f t="shared" ca="1" si="24"/>
        <v>800.65000000000191</v>
      </c>
      <c r="AT121" s="32">
        <f t="shared" ca="1" si="24"/>
        <v>1251.1900000000051</v>
      </c>
      <c r="AU121" s="32">
        <f t="shared" ca="1" si="21"/>
        <v>3189.6000000000095</v>
      </c>
      <c r="AV121" s="32">
        <f t="shared" ca="1" si="21"/>
        <v>1026.3199999999997</v>
      </c>
      <c r="AW121" s="32">
        <f t="shared" ca="1" si="21"/>
        <v>358.21000000000049</v>
      </c>
      <c r="AX121" s="32">
        <f t="shared" ca="1" si="21"/>
        <v>611.44000000000096</v>
      </c>
      <c r="AY121" s="32">
        <f t="shared" ca="1" si="21"/>
        <v>602.75000000000591</v>
      </c>
      <c r="AZ121" s="32">
        <f t="shared" ca="1" si="21"/>
        <v>1041.3400000000101</v>
      </c>
      <c r="BA121" s="55">
        <f t="shared" ca="1" si="28"/>
        <v>7.7</v>
      </c>
      <c r="BB121" s="55">
        <f t="shared" ca="1" si="28"/>
        <v>6.71</v>
      </c>
      <c r="BC121" s="55">
        <f t="shared" ca="1" si="28"/>
        <v>6.19</v>
      </c>
      <c r="BD121" s="55">
        <f t="shared" ca="1" si="25"/>
        <v>5.72</v>
      </c>
      <c r="BE121" s="55">
        <f t="shared" ca="1" si="25"/>
        <v>6.42</v>
      </c>
      <c r="BF121" s="55">
        <f t="shared" ca="1" si="25"/>
        <v>10.07</v>
      </c>
      <c r="BG121" s="55">
        <f t="shared" ca="1" si="22"/>
        <v>25.75</v>
      </c>
      <c r="BH121" s="55">
        <f t="shared" ca="1" si="22"/>
        <v>8.32</v>
      </c>
      <c r="BI121" s="55">
        <f t="shared" ca="1" si="22"/>
        <v>2.91</v>
      </c>
      <c r="BJ121" s="55">
        <f t="shared" ca="1" si="22"/>
        <v>4.99</v>
      </c>
      <c r="BK121" s="55">
        <f t="shared" ca="1" si="22"/>
        <v>4.9400000000000004</v>
      </c>
      <c r="BL121" s="55">
        <f t="shared" ca="1" si="22"/>
        <v>8.56</v>
      </c>
      <c r="BM121" s="32">
        <f t="shared" ca="1" si="29"/>
        <v>981.29000000000428</v>
      </c>
      <c r="BN121" s="32">
        <f t="shared" ca="1" si="29"/>
        <v>851.53000000000384</v>
      </c>
      <c r="BO121" s="32">
        <f t="shared" ca="1" si="29"/>
        <v>783.25000000000318</v>
      </c>
      <c r="BP121" s="32">
        <f t="shared" ca="1" si="26"/>
        <v>721.04000000000929</v>
      </c>
      <c r="BQ121" s="32">
        <f t="shared" ca="1" si="26"/>
        <v>807.07000000000187</v>
      </c>
      <c r="BR121" s="32">
        <f t="shared" ca="1" si="26"/>
        <v>1261.260000000005</v>
      </c>
      <c r="BS121" s="32">
        <f t="shared" ca="1" si="23"/>
        <v>3215.3500000000095</v>
      </c>
      <c r="BT121" s="32">
        <f t="shared" ca="1" si="23"/>
        <v>1034.6399999999996</v>
      </c>
      <c r="BU121" s="32">
        <f t="shared" ca="1" si="23"/>
        <v>361.12000000000052</v>
      </c>
      <c r="BV121" s="32">
        <f t="shared" ca="1" si="23"/>
        <v>616.43000000000097</v>
      </c>
      <c r="BW121" s="32">
        <f t="shared" ca="1" si="23"/>
        <v>607.69000000000597</v>
      </c>
      <c r="BX121" s="32">
        <f t="shared" ca="1" si="23"/>
        <v>1049.9000000000101</v>
      </c>
    </row>
    <row r="122" spans="1:76">
      <c r="A122" t="s">
        <v>450</v>
      </c>
      <c r="B122" s="1" t="s">
        <v>98</v>
      </c>
      <c r="C122" t="str">
        <f t="shared" ca="1" si="19"/>
        <v>SPCIMP</v>
      </c>
      <c r="D122" t="str">
        <f t="shared" ca="1" si="20"/>
        <v>Alberta-Saskatchewan Intertie - Import</v>
      </c>
      <c r="E122" s="31">
        <f ca="1">IFERROR(IF(AND($A122=VLOOKUP($A122&amp;"."&amp;$C122,UncollectibleLookup,2,FALSE),$C122=VLOOKUP($A122&amp;"."&amp;$C122,UncollectibleLookup,4,FALSE)),0,'Corrected With Uncollectible'!CW122-'Module C Initial'!CW122),'Corrected With Uncollectible'!CW122-'Module C Initial'!CW122)</f>
        <v>347.15999999999622</v>
      </c>
      <c r="F122" s="31">
        <f ca="1">IFERROR(IF(AND($A122=VLOOKUP($A122&amp;"."&amp;$C122,UncollectibleLookup,2,FALSE),$C122=VLOOKUP($A122&amp;"."&amp;$C122,UncollectibleLookup,4,FALSE)),0,'Corrected With Uncollectible'!CX122-'Module C Initial'!CX122),'Corrected With Uncollectible'!CX122-'Module C Initial'!CX122)</f>
        <v>119.28999999999905</v>
      </c>
      <c r="G122" s="31">
        <f ca="1">IFERROR(IF(AND($A122=VLOOKUP($A122&amp;"."&amp;$C122,UncollectibleLookup,2,FALSE),$C122=VLOOKUP($A122&amp;"."&amp;$C122,UncollectibleLookup,4,FALSE)),0,'Corrected With Uncollectible'!CY122-'Module C Initial'!CY122),'Corrected With Uncollectible'!CY122-'Module C Initial'!CY122)</f>
        <v>317.41999999999825</v>
      </c>
      <c r="H122" s="31">
        <f ca="1">IFERROR(IF(AND($A122=VLOOKUP($A122&amp;"."&amp;$C122,UncollectibleLookup,2,FALSE),$C122=VLOOKUP($A122&amp;"."&amp;$C122,UncollectibleLookup,4,FALSE)),0,'Corrected With Uncollectible'!CZ122-'Module C Initial'!CZ122),'Corrected With Uncollectible'!CZ122-'Module C Initial'!CZ122)</f>
        <v>461.43000000000029</v>
      </c>
      <c r="I122" s="31">
        <f ca="1">IFERROR(IF(AND($A122=VLOOKUP($A122&amp;"."&amp;$C122,UncollectibleLookup,2,FALSE),$C122=VLOOKUP($A122&amp;"."&amp;$C122,UncollectibleLookup,4,FALSE)),0,'Corrected With Uncollectible'!DA122-'Module C Initial'!DA122),'Corrected With Uncollectible'!DA122-'Module C Initial'!DA122)</f>
        <v>244.12999999999738</v>
      </c>
      <c r="J122" s="31">
        <f ca="1">IFERROR(IF(AND($A122=VLOOKUP($A122&amp;"."&amp;$C122,UncollectibleLookup,2,FALSE),$C122=VLOOKUP($A122&amp;"."&amp;$C122,UncollectibleLookup,4,FALSE)),0,'Corrected With Uncollectible'!DB122-'Module C Initial'!DB122),'Corrected With Uncollectible'!DB122-'Module C Initial'!DB122)</f>
        <v>345.51000000000204</v>
      </c>
      <c r="K122" s="31">
        <f ca="1">IFERROR(IF(AND($A122=VLOOKUP($A122&amp;"."&amp;$C122,UncollectibleLookup,2,FALSE),$C122=VLOOKUP($A122&amp;"."&amp;$C122,UncollectibleLookup,4,FALSE)),0,'Corrected With Uncollectible'!DC122-'Module C Initial'!DC122),'Corrected With Uncollectible'!DC122-'Module C Initial'!DC122)</f>
        <v>2777.7999999999884</v>
      </c>
      <c r="L122" s="31">
        <f ca="1">IFERROR(IF(AND($A122=VLOOKUP($A122&amp;"."&amp;$C122,UncollectibleLookup,2,FALSE),$C122=VLOOKUP($A122&amp;"."&amp;$C122,UncollectibleLookup,4,FALSE)),0,'Corrected With Uncollectible'!DD122-'Module C Initial'!DD122),'Corrected With Uncollectible'!DD122-'Module C Initial'!DD122)</f>
        <v>1346.8099999999977</v>
      </c>
      <c r="M122" s="31">
        <f ca="1">IFERROR(IF(AND($A122=VLOOKUP($A122&amp;"."&amp;$C122,UncollectibleLookup,2,FALSE),$C122=VLOOKUP($A122&amp;"."&amp;$C122,UncollectibleLookup,4,FALSE)),0,'Corrected With Uncollectible'!DE122-'Module C Initial'!DE122),'Corrected With Uncollectible'!DE122-'Module C Initial'!DE122)</f>
        <v>454.72000000000116</v>
      </c>
      <c r="N122" s="31">
        <f ca="1">IFERROR(IF(AND($A122=VLOOKUP($A122&amp;"."&amp;$C122,UncollectibleLookup,2,FALSE),$C122=VLOOKUP($A122&amp;"."&amp;$C122,UncollectibleLookup,4,FALSE)),0,'Corrected With Uncollectible'!DF122-'Module C Initial'!DF122),'Corrected With Uncollectible'!DF122-'Module C Initial'!DF122)</f>
        <v>627.15000000000146</v>
      </c>
      <c r="O122" s="31">
        <f ca="1">IFERROR(IF(AND($A122=VLOOKUP($A122&amp;"."&amp;$C122,UncollectibleLookup,2,FALSE),$C122=VLOOKUP($A122&amp;"."&amp;$C122,UncollectibleLookup,4,FALSE)),0,'Corrected With Uncollectible'!DG122-'Module C Initial'!DG122),'Corrected With Uncollectible'!DG122-'Module C Initial'!DG122)</f>
        <v>185.87000000000262</v>
      </c>
      <c r="P122" s="31">
        <f ca="1">IFERROR(IF(AND($A122=VLOOKUP($A122&amp;"."&amp;$C122,UncollectibleLookup,2,FALSE),$C122=VLOOKUP($A122&amp;"."&amp;$C122,UncollectibleLookup,4,FALSE)),0,'Corrected With Uncollectible'!DH122-'Module C Initial'!DH122),'Corrected With Uncollectible'!DH122-'Module C Initial'!DH122)</f>
        <v>246.72999999999956</v>
      </c>
      <c r="Q122" s="32">
        <f ca="1">IFERROR(IF(AND($A122=VLOOKUP($A122&amp;"."&amp;$C122,UncollectibleLookup,2,FALSE),$C122=VLOOKUP($A122&amp;"."&amp;$C122,UncollectibleLookup,4,FALSE)),0,'Corrected With Uncollectible'!DI122-'Module C Initial'!DI122),'Corrected With Uncollectible'!DI122-'Module C Initial'!DI122)</f>
        <v>17.3599999999999</v>
      </c>
      <c r="R122" s="32">
        <f ca="1">IFERROR(IF(AND($A122=VLOOKUP($A122&amp;"."&amp;$C122,UncollectibleLookup,2,FALSE),$C122=VLOOKUP($A122&amp;"."&amp;$C122,UncollectibleLookup,4,FALSE)),0,'Corrected With Uncollectible'!DJ122-'Module C Initial'!DJ122),'Corrected With Uncollectible'!DJ122-'Module C Initial'!DJ122)</f>
        <v>5.9599999999999795</v>
      </c>
      <c r="S122" s="32">
        <f ca="1">IFERROR(IF(AND($A122=VLOOKUP($A122&amp;"."&amp;$C122,UncollectibleLookup,2,FALSE),$C122=VLOOKUP($A122&amp;"."&amp;$C122,UncollectibleLookup,4,FALSE)),0,'Corrected With Uncollectible'!DK122-'Module C Initial'!DK122),'Corrected With Uncollectible'!DK122-'Module C Initial'!DK122)</f>
        <v>15.869999999999891</v>
      </c>
      <c r="T122" s="32">
        <f ca="1">IFERROR(IF(AND($A122=VLOOKUP($A122&amp;"."&amp;$C122,UncollectibleLookup,2,FALSE),$C122=VLOOKUP($A122&amp;"."&amp;$C122,UncollectibleLookup,4,FALSE)),0,'Corrected With Uncollectible'!DL122-'Module C Initial'!DL122),'Corrected With Uncollectible'!DL122-'Module C Initial'!DL122)</f>
        <v>23.069999999999936</v>
      </c>
      <c r="U122" s="32">
        <f ca="1">IFERROR(IF(AND($A122=VLOOKUP($A122&amp;"."&amp;$C122,UncollectibleLookup,2,FALSE),$C122=VLOOKUP($A122&amp;"."&amp;$C122,UncollectibleLookup,4,FALSE)),0,'Corrected With Uncollectible'!DM122-'Module C Initial'!DM122),'Corrected With Uncollectible'!DM122-'Module C Initial'!DM122)</f>
        <v>12.209999999999923</v>
      </c>
      <c r="V122" s="32">
        <f ca="1">IFERROR(IF(AND($A122=VLOOKUP($A122&amp;"."&amp;$C122,UncollectibleLookup,2,FALSE),$C122=VLOOKUP($A122&amp;"."&amp;$C122,UncollectibleLookup,4,FALSE)),0,'Corrected With Uncollectible'!DN122-'Module C Initial'!DN122),'Corrected With Uncollectible'!DN122-'Module C Initial'!DN122)</f>
        <v>17.269999999999982</v>
      </c>
      <c r="W122" s="32">
        <f ca="1">IFERROR(IF(AND($A122=VLOOKUP($A122&amp;"."&amp;$C122,UncollectibleLookup,2,FALSE),$C122=VLOOKUP($A122&amp;"."&amp;$C122,UncollectibleLookup,4,FALSE)),0,'Corrected With Uncollectible'!DO122-'Module C Initial'!DO122),'Corrected With Uncollectible'!DO122-'Module C Initial'!DO122)</f>
        <v>138.88999999999942</v>
      </c>
      <c r="X122" s="32">
        <f ca="1">IFERROR(IF(AND($A122=VLOOKUP($A122&amp;"."&amp;$C122,UncollectibleLookup,2,FALSE),$C122=VLOOKUP($A122&amp;"."&amp;$C122,UncollectibleLookup,4,FALSE)),0,'Corrected With Uncollectible'!DP122-'Module C Initial'!DP122),'Corrected With Uncollectible'!DP122-'Module C Initial'!DP122)</f>
        <v>67.340000000000146</v>
      </c>
      <c r="Y122" s="32">
        <f ca="1">IFERROR(IF(AND($A122=VLOOKUP($A122&amp;"."&amp;$C122,UncollectibleLookup,2,FALSE),$C122=VLOOKUP($A122&amp;"."&amp;$C122,UncollectibleLookup,4,FALSE)),0,'Corrected With Uncollectible'!DQ122-'Module C Initial'!DQ122),'Corrected With Uncollectible'!DQ122-'Module C Initial'!DQ122)</f>
        <v>22.730000000000018</v>
      </c>
      <c r="Z122" s="32">
        <f ca="1">IFERROR(IF(AND($A122=VLOOKUP($A122&amp;"."&amp;$C122,UncollectibleLookup,2,FALSE),$C122=VLOOKUP($A122&amp;"."&amp;$C122,UncollectibleLookup,4,FALSE)),0,'Corrected With Uncollectible'!DR122-'Module C Initial'!DR122),'Corrected With Uncollectible'!DR122-'Module C Initial'!DR122)</f>
        <v>31.360000000000127</v>
      </c>
      <c r="AA122" s="32">
        <f ca="1">IFERROR(IF(AND($A122=VLOOKUP($A122&amp;"."&amp;$C122,UncollectibleLookup,2,FALSE),$C122=VLOOKUP($A122&amp;"."&amp;$C122,UncollectibleLookup,4,FALSE)),0,'Corrected With Uncollectible'!DS122-'Module C Initial'!DS122),'Corrected With Uncollectible'!DS122-'Module C Initial'!DS122)</f>
        <v>9.2900000000000773</v>
      </c>
      <c r="AB122" s="32">
        <f ca="1">IFERROR(IF(AND($A122=VLOOKUP($A122&amp;"."&amp;$C122,UncollectibleLookup,2,FALSE),$C122=VLOOKUP($A122&amp;"."&amp;$C122,UncollectibleLookup,4,FALSE)),0,'Corrected With Uncollectible'!DT122-'Module C Initial'!DT122),'Corrected With Uncollectible'!DT122-'Module C Initial'!DT122)</f>
        <v>12.330000000000041</v>
      </c>
      <c r="AC122" s="31">
        <f ca="1">IFERROR(IF(AND($A122=VLOOKUP($A122&amp;"."&amp;$C122,UncollectibleLookup,2,FALSE),$C122=VLOOKUP($A122&amp;"."&amp;$C122,UncollectibleLookup,4,FALSE)),0,'Corrected With Uncollectible'!DU122-'Module C Initial'!DU122),'Corrected With Uncollectible'!DU122-'Module C Initial'!DU122)</f>
        <v>149.3700000000008</v>
      </c>
      <c r="AD122" s="31">
        <f ca="1">IFERROR(IF(AND($A122=VLOOKUP($A122&amp;"."&amp;$C122,UncollectibleLookup,2,FALSE),$C122=VLOOKUP($A122&amp;"."&amp;$C122,UncollectibleLookup,4,FALSE)),0,'Corrected With Uncollectible'!DV122-'Module C Initial'!DV122),'Corrected With Uncollectible'!DV122-'Module C Initial'!DV122)</f>
        <v>50.710000000000036</v>
      </c>
      <c r="AE122" s="31">
        <f ca="1">IFERROR(IF(AND($A122=VLOOKUP($A122&amp;"."&amp;$C122,UncollectibleLookup,2,FALSE),$C122=VLOOKUP($A122&amp;"."&amp;$C122,UncollectibleLookup,4,FALSE)),0,'Corrected With Uncollectible'!DW122-'Module C Initial'!DW122),'Corrected With Uncollectible'!DW122-'Module C Initial'!DW122)</f>
        <v>133.48999999999978</v>
      </c>
      <c r="AF122" s="31">
        <f ca="1">IFERROR(IF(AND($A122=VLOOKUP($A122&amp;"."&amp;$C122,UncollectibleLookup,2,FALSE),$C122=VLOOKUP($A122&amp;"."&amp;$C122,UncollectibleLookup,4,FALSE)),0,'Corrected With Uncollectible'!DX122-'Module C Initial'!DX122),'Corrected With Uncollectible'!DX122-'Module C Initial'!DX122)</f>
        <v>191.69999999999891</v>
      </c>
      <c r="AG122" s="31">
        <f ca="1">IFERROR(IF(AND($A122=VLOOKUP($A122&amp;"."&amp;$C122,UncollectibleLookup,2,FALSE),$C122=VLOOKUP($A122&amp;"."&amp;$C122,UncollectibleLookup,4,FALSE)),0,'Corrected With Uncollectible'!DY122-'Module C Initial'!DY122),'Corrected With Uncollectible'!DY122-'Module C Initial'!DY122)</f>
        <v>100.22000000000025</v>
      </c>
      <c r="AH122" s="31">
        <f ca="1">IFERROR(IF(AND($A122=VLOOKUP($A122&amp;"."&amp;$C122,UncollectibleLookup,2,FALSE),$C122=VLOOKUP($A122&amp;"."&amp;$C122,UncollectibleLookup,4,FALSE)),0,'Corrected With Uncollectible'!DZ122-'Module C Initial'!DZ122),'Corrected With Uncollectible'!DZ122-'Module C Initial'!DZ122)</f>
        <v>140.09000000000015</v>
      </c>
      <c r="AI122" s="31">
        <f ca="1">IFERROR(IF(AND($A122=VLOOKUP($A122&amp;"."&amp;$C122,UncollectibleLookup,2,FALSE),$C122=VLOOKUP($A122&amp;"."&amp;$C122,UncollectibleLookup,4,FALSE)),0,'Corrected With Uncollectible'!EA122-'Module C Initial'!EA122),'Corrected With Uncollectible'!EA122-'Module C Initial'!EA122)</f>
        <v>1112.5200000000041</v>
      </c>
      <c r="AJ122" s="31">
        <f ca="1">IFERROR(IF(AND($A122=VLOOKUP($A122&amp;"."&amp;$C122,UncollectibleLookup,2,FALSE),$C122=VLOOKUP($A122&amp;"."&amp;$C122,UncollectibleLookup,4,FALSE)),0,'Corrected With Uncollectible'!EB122-'Module C Initial'!EB122),'Corrected With Uncollectible'!EB122-'Module C Initial'!EB122)</f>
        <v>532.2599999999984</v>
      </c>
      <c r="AK122" s="31">
        <f ca="1">IFERROR(IF(AND($A122=VLOOKUP($A122&amp;"."&amp;$C122,UncollectibleLookup,2,FALSE),$C122=VLOOKUP($A122&amp;"."&amp;$C122,UncollectibleLookup,4,FALSE)),0,'Corrected With Uncollectible'!EC122-'Module C Initial'!EC122),'Corrected With Uncollectible'!EC122-'Module C Initial'!EC122)</f>
        <v>177.29000000000087</v>
      </c>
      <c r="AL122" s="31">
        <f ca="1">IFERROR(IF(AND($A122=VLOOKUP($A122&amp;"."&amp;$C122,UncollectibleLookup,2,FALSE),$C122=VLOOKUP($A122&amp;"."&amp;$C122,UncollectibleLookup,4,FALSE)),0,'Corrected With Uncollectible'!ED122-'Module C Initial'!ED122),'Corrected With Uncollectible'!ED122-'Module C Initial'!ED122)</f>
        <v>241.29999999999927</v>
      </c>
      <c r="AM122" s="31">
        <f ca="1">IFERROR(IF(AND($A122=VLOOKUP($A122&amp;"."&amp;$C122,UncollectibleLookup,2,FALSE),$C122=VLOOKUP($A122&amp;"."&amp;$C122,UncollectibleLookup,4,FALSE)),0,'Corrected With Uncollectible'!EE122-'Module C Initial'!EE122),'Corrected With Uncollectible'!EE122-'Module C Initial'!EE122)</f>
        <v>70.529999999999745</v>
      </c>
      <c r="AN122" s="31">
        <f ca="1">IFERROR(IF(AND($A122=VLOOKUP($A122&amp;"."&amp;$C122,UncollectibleLookup,2,FALSE),$C122=VLOOKUP($A122&amp;"."&amp;$C122,UncollectibleLookup,4,FALSE)),0,'Corrected With Uncollectible'!EF122-'Module C Initial'!EF122),'Corrected With Uncollectible'!EF122-'Module C Initial'!EF122)</f>
        <v>92.350000000000364</v>
      </c>
      <c r="AO122" s="32">
        <f t="shared" ca="1" si="27"/>
        <v>513.88999999999692</v>
      </c>
      <c r="AP122" s="32">
        <f t="shared" ca="1" si="27"/>
        <v>175.95999999999907</v>
      </c>
      <c r="AQ122" s="32">
        <f t="shared" ca="1" si="27"/>
        <v>466.77999999999793</v>
      </c>
      <c r="AR122" s="32">
        <f t="shared" ca="1" si="24"/>
        <v>676.19999999999914</v>
      </c>
      <c r="AS122" s="32">
        <f t="shared" ca="1" si="24"/>
        <v>356.55999999999756</v>
      </c>
      <c r="AT122" s="32">
        <f t="shared" ca="1" si="24"/>
        <v>502.87000000000216</v>
      </c>
      <c r="AU122" s="32">
        <f t="shared" ca="1" si="21"/>
        <v>4029.2099999999919</v>
      </c>
      <c r="AV122" s="32">
        <f t="shared" ca="1" si="21"/>
        <v>1946.4099999999962</v>
      </c>
      <c r="AW122" s="32">
        <f t="shared" ca="1" si="21"/>
        <v>654.74000000000206</v>
      </c>
      <c r="AX122" s="32">
        <f t="shared" ca="1" si="21"/>
        <v>899.81000000000085</v>
      </c>
      <c r="AY122" s="32">
        <f t="shared" ca="1" si="21"/>
        <v>265.69000000000244</v>
      </c>
      <c r="AZ122" s="32">
        <f t="shared" ca="1" si="21"/>
        <v>351.40999999999997</v>
      </c>
      <c r="BA122" s="55">
        <f t="shared" ca="1" si="28"/>
        <v>4.07</v>
      </c>
      <c r="BB122" s="55">
        <f t="shared" ca="1" si="28"/>
        <v>1.4</v>
      </c>
      <c r="BC122" s="55">
        <f t="shared" ca="1" si="28"/>
        <v>3.72</v>
      </c>
      <c r="BD122" s="55">
        <f t="shared" ca="1" si="25"/>
        <v>5.4</v>
      </c>
      <c r="BE122" s="55">
        <f t="shared" ca="1" si="25"/>
        <v>2.86</v>
      </c>
      <c r="BF122" s="55">
        <f t="shared" ca="1" si="25"/>
        <v>4.05</v>
      </c>
      <c r="BG122" s="55">
        <f t="shared" ca="1" si="22"/>
        <v>32.53</v>
      </c>
      <c r="BH122" s="55">
        <f t="shared" ca="1" si="22"/>
        <v>15.77</v>
      </c>
      <c r="BI122" s="55">
        <f t="shared" ca="1" si="22"/>
        <v>5.33</v>
      </c>
      <c r="BJ122" s="55">
        <f t="shared" ca="1" si="22"/>
        <v>7.35</v>
      </c>
      <c r="BK122" s="55">
        <f t="shared" ca="1" si="22"/>
        <v>2.1800000000000002</v>
      </c>
      <c r="BL122" s="55">
        <f t="shared" ca="1" si="22"/>
        <v>2.89</v>
      </c>
      <c r="BM122" s="32">
        <f t="shared" ca="1" si="29"/>
        <v>517.95999999999697</v>
      </c>
      <c r="BN122" s="32">
        <f t="shared" ca="1" si="29"/>
        <v>177.35999999999908</v>
      </c>
      <c r="BO122" s="32">
        <f t="shared" ca="1" si="29"/>
        <v>470.49999999999795</v>
      </c>
      <c r="BP122" s="32">
        <f t="shared" ca="1" si="26"/>
        <v>681.59999999999911</v>
      </c>
      <c r="BQ122" s="32">
        <f t="shared" ca="1" si="26"/>
        <v>359.41999999999757</v>
      </c>
      <c r="BR122" s="32">
        <f t="shared" ca="1" si="26"/>
        <v>506.92000000000218</v>
      </c>
      <c r="BS122" s="32">
        <f t="shared" ca="1" si="23"/>
        <v>4061.7399999999921</v>
      </c>
      <c r="BT122" s="32">
        <f t="shared" ca="1" si="23"/>
        <v>1962.1799999999962</v>
      </c>
      <c r="BU122" s="32">
        <f t="shared" ca="1" si="23"/>
        <v>660.0700000000021</v>
      </c>
      <c r="BV122" s="32">
        <f t="shared" ca="1" si="23"/>
        <v>907.16000000000088</v>
      </c>
      <c r="BW122" s="32">
        <f t="shared" ca="1" si="23"/>
        <v>267.87000000000245</v>
      </c>
      <c r="BX122" s="32">
        <f t="shared" ca="1" si="23"/>
        <v>354.29999999999995</v>
      </c>
    </row>
    <row r="123" spans="1:76">
      <c r="A123" t="s">
        <v>450</v>
      </c>
      <c r="B123" s="1" t="s">
        <v>99</v>
      </c>
      <c r="C123" t="str">
        <f t="shared" ca="1" si="19"/>
        <v>BCHEXP</v>
      </c>
      <c r="D123" t="str">
        <f t="shared" ca="1" si="20"/>
        <v>Alberta-BC Intertie - Export</v>
      </c>
      <c r="E123" s="31">
        <f ca="1">IFERROR(IF(AND($A123=VLOOKUP($A123&amp;"."&amp;$C123,UncollectibleLookup,2,FALSE),$C123=VLOOKUP($A123&amp;"."&amp;$C123,UncollectibleLookup,4,FALSE)),0,'Corrected With Uncollectible'!CW123-'Module C Initial'!CW123),'Corrected With Uncollectible'!CW123-'Module C Initial'!CW123)</f>
        <v>1.8299999999999841</v>
      </c>
      <c r="F123" s="31">
        <f ca="1">IFERROR(IF(AND($A123=VLOOKUP($A123&amp;"."&amp;$C123,UncollectibleLookup,2,FALSE),$C123=VLOOKUP($A123&amp;"."&amp;$C123,UncollectibleLookup,4,FALSE)),0,'Corrected With Uncollectible'!CX123-'Module C Initial'!CX123),'Corrected With Uncollectible'!CX123-'Module C Initial'!CX123)</f>
        <v>1.6399999999999864</v>
      </c>
      <c r="G123" s="31">
        <f ca="1">IFERROR(IF(AND($A123=VLOOKUP($A123&amp;"."&amp;$C123,UncollectibleLookup,2,FALSE),$C123=VLOOKUP($A123&amp;"."&amp;$C123,UncollectibleLookup,4,FALSE)),0,'Corrected With Uncollectible'!CY123-'Module C Initial'!CY123),'Corrected With Uncollectible'!CY123-'Module C Initial'!CY123)</f>
        <v>0</v>
      </c>
      <c r="H123" s="31">
        <f ca="1">IFERROR(IF(AND($A123=VLOOKUP($A123&amp;"."&amp;$C123,UncollectibleLookup,2,FALSE),$C123=VLOOKUP($A123&amp;"."&amp;$C123,UncollectibleLookup,4,FALSE)),0,'Corrected With Uncollectible'!CZ123-'Module C Initial'!CZ123),'Corrected With Uncollectible'!CZ123-'Module C Initial'!CZ123)</f>
        <v>0</v>
      </c>
      <c r="I123" s="31">
        <f ca="1">IFERROR(IF(AND($A123=VLOOKUP($A123&amp;"."&amp;$C123,UncollectibleLookup,2,FALSE),$C123=VLOOKUP($A123&amp;"."&amp;$C123,UncollectibleLookup,4,FALSE)),0,'Corrected With Uncollectible'!DA123-'Module C Initial'!DA123),'Corrected With Uncollectible'!DA123-'Module C Initial'!DA123)</f>
        <v>0</v>
      </c>
      <c r="J123" s="31">
        <f ca="1">IFERROR(IF(AND($A123=VLOOKUP($A123&amp;"."&amp;$C123,UncollectibleLookup,2,FALSE),$C123=VLOOKUP($A123&amp;"."&amp;$C123,UncollectibleLookup,4,FALSE)),0,'Corrected With Uncollectible'!DB123-'Module C Initial'!DB123),'Corrected With Uncollectible'!DB123-'Module C Initial'!DB123)</f>
        <v>11.620000000000005</v>
      </c>
      <c r="K123" s="31">
        <f ca="1">IFERROR(IF(AND($A123=VLOOKUP($A123&amp;"."&amp;$C123,UncollectibleLookup,2,FALSE),$C123=VLOOKUP($A123&amp;"."&amp;$C123,UncollectibleLookup,4,FALSE)),0,'Corrected With Uncollectible'!DC123-'Module C Initial'!DC123),'Corrected With Uncollectible'!DC123-'Module C Initial'!DC123)</f>
        <v>3.2199999999999704</v>
      </c>
      <c r="L123" s="31">
        <f ca="1">IFERROR(IF(AND($A123=VLOOKUP($A123&amp;"."&amp;$C123,UncollectibleLookup,2,FALSE),$C123=VLOOKUP($A123&amp;"."&amp;$C123,UncollectibleLookup,4,FALSE)),0,'Corrected With Uncollectible'!DD123-'Module C Initial'!DD123),'Corrected With Uncollectible'!DD123-'Module C Initial'!DD123)</f>
        <v>26.059999999999945</v>
      </c>
      <c r="M123" s="31">
        <f ca="1">IFERROR(IF(AND($A123=VLOOKUP($A123&amp;"."&amp;$C123,UncollectibleLookup,2,FALSE),$C123=VLOOKUP($A123&amp;"."&amp;$C123,UncollectibleLookup,4,FALSE)),0,'Corrected With Uncollectible'!DE123-'Module C Initial'!DE123),'Corrected With Uncollectible'!DE123-'Module C Initial'!DE123)</f>
        <v>4.7900000000000205</v>
      </c>
      <c r="N123" s="31">
        <f ca="1">IFERROR(IF(AND($A123=VLOOKUP($A123&amp;"."&amp;$C123,UncollectibleLookup,2,FALSE),$C123=VLOOKUP($A123&amp;"."&amp;$C123,UncollectibleLookup,4,FALSE)),0,'Corrected With Uncollectible'!DF123-'Module C Initial'!DF123),'Corrected With Uncollectible'!DF123-'Module C Initial'!DF123)</f>
        <v>16.159999999999968</v>
      </c>
      <c r="O123" s="31">
        <f ca="1">IFERROR(IF(AND($A123=VLOOKUP($A123&amp;"."&amp;$C123,UncollectibleLookup,2,FALSE),$C123=VLOOKUP($A123&amp;"."&amp;$C123,UncollectibleLookup,4,FALSE)),0,'Corrected With Uncollectible'!DG123-'Module C Initial'!DG123),'Corrected With Uncollectible'!DG123-'Module C Initial'!DG123)</f>
        <v>1.3499999999999943</v>
      </c>
      <c r="P123" s="31">
        <f ca="1">IFERROR(IF(AND($A123=VLOOKUP($A123&amp;"."&amp;$C123,UncollectibleLookup,2,FALSE),$C123=VLOOKUP($A123&amp;"."&amp;$C123,UncollectibleLookup,4,FALSE)),0,'Corrected With Uncollectible'!DH123-'Module C Initial'!DH123),'Corrected With Uncollectible'!DH123-'Module C Initial'!DH123)</f>
        <v>11.289999999999964</v>
      </c>
      <c r="Q123" s="32">
        <f ca="1">IFERROR(IF(AND($A123=VLOOKUP($A123&amp;"."&amp;$C123,UncollectibleLookup,2,FALSE),$C123=VLOOKUP($A123&amp;"."&amp;$C123,UncollectibleLookup,4,FALSE)),0,'Corrected With Uncollectible'!DI123-'Module C Initial'!DI123),'Corrected With Uncollectible'!DI123-'Module C Initial'!DI123)</f>
        <v>8.9999999999999858E-2</v>
      </c>
      <c r="R123" s="32">
        <f ca="1">IFERROR(IF(AND($A123=VLOOKUP($A123&amp;"."&amp;$C123,UncollectibleLookup,2,FALSE),$C123=VLOOKUP($A123&amp;"."&amp;$C123,UncollectibleLookup,4,FALSE)),0,'Corrected With Uncollectible'!DJ123-'Module C Initial'!DJ123),'Corrected With Uncollectible'!DJ123-'Module C Initial'!DJ123)</f>
        <v>8.0000000000000071E-2</v>
      </c>
      <c r="S123" s="32">
        <f ca="1">IFERROR(IF(AND($A123=VLOOKUP($A123&amp;"."&amp;$C123,UncollectibleLookup,2,FALSE),$C123=VLOOKUP($A123&amp;"."&amp;$C123,UncollectibleLookup,4,FALSE)),0,'Corrected With Uncollectible'!DK123-'Module C Initial'!DK123),'Corrected With Uncollectible'!DK123-'Module C Initial'!DK123)</f>
        <v>0</v>
      </c>
      <c r="T123" s="32">
        <f ca="1">IFERROR(IF(AND($A123=VLOOKUP($A123&amp;"."&amp;$C123,UncollectibleLookup,2,FALSE),$C123=VLOOKUP($A123&amp;"."&amp;$C123,UncollectibleLookup,4,FALSE)),0,'Corrected With Uncollectible'!DL123-'Module C Initial'!DL123),'Corrected With Uncollectible'!DL123-'Module C Initial'!DL123)</f>
        <v>0</v>
      </c>
      <c r="U123" s="32">
        <f ca="1">IFERROR(IF(AND($A123=VLOOKUP($A123&amp;"."&amp;$C123,UncollectibleLookup,2,FALSE),$C123=VLOOKUP($A123&amp;"."&amp;$C123,UncollectibleLookup,4,FALSE)),0,'Corrected With Uncollectible'!DM123-'Module C Initial'!DM123),'Corrected With Uncollectible'!DM123-'Module C Initial'!DM123)</f>
        <v>0</v>
      </c>
      <c r="V123" s="32">
        <f ca="1">IFERROR(IF(AND($A123=VLOOKUP($A123&amp;"."&amp;$C123,UncollectibleLookup,2,FALSE),$C123=VLOOKUP($A123&amp;"."&amp;$C123,UncollectibleLookup,4,FALSE)),0,'Corrected With Uncollectible'!DN123-'Module C Initial'!DN123),'Corrected With Uncollectible'!DN123-'Module C Initial'!DN123)</f>
        <v>0.57999999999999829</v>
      </c>
      <c r="W123" s="32">
        <f ca="1">IFERROR(IF(AND($A123=VLOOKUP($A123&amp;"."&amp;$C123,UncollectibleLookup,2,FALSE),$C123=VLOOKUP($A123&amp;"."&amp;$C123,UncollectibleLookup,4,FALSE)),0,'Corrected With Uncollectible'!DO123-'Module C Initial'!DO123),'Corrected With Uncollectible'!DO123-'Module C Initial'!DO123)</f>
        <v>0.16000000000000014</v>
      </c>
      <c r="X123" s="32">
        <f ca="1">IFERROR(IF(AND($A123=VLOOKUP($A123&amp;"."&amp;$C123,UncollectibleLookup,2,FALSE),$C123=VLOOKUP($A123&amp;"."&amp;$C123,UncollectibleLookup,4,FALSE)),0,'Corrected With Uncollectible'!DP123-'Module C Initial'!DP123),'Corrected With Uncollectible'!DP123-'Module C Initial'!DP123)</f>
        <v>1.3100000000000023</v>
      </c>
      <c r="Y123" s="32">
        <f ca="1">IFERROR(IF(AND($A123=VLOOKUP($A123&amp;"."&amp;$C123,UncollectibleLookup,2,FALSE),$C123=VLOOKUP($A123&amp;"."&amp;$C123,UncollectibleLookup,4,FALSE)),0,'Corrected With Uncollectible'!DQ123-'Module C Initial'!DQ123),'Corrected With Uncollectible'!DQ123-'Module C Initial'!DQ123)</f>
        <v>0.23999999999999844</v>
      </c>
      <c r="Z123" s="32">
        <f ca="1">IFERROR(IF(AND($A123=VLOOKUP($A123&amp;"."&amp;$C123,UncollectibleLookup,2,FALSE),$C123=VLOOKUP($A123&amp;"."&amp;$C123,UncollectibleLookup,4,FALSE)),0,'Corrected With Uncollectible'!DR123-'Module C Initial'!DR123),'Corrected With Uncollectible'!DR123-'Module C Initial'!DR123)</f>
        <v>0.80999999999999517</v>
      </c>
      <c r="AA123" s="32">
        <f ca="1">IFERROR(IF(AND($A123=VLOOKUP($A123&amp;"."&amp;$C123,UncollectibleLookup,2,FALSE),$C123=VLOOKUP($A123&amp;"."&amp;$C123,UncollectibleLookup,4,FALSE)),0,'Corrected With Uncollectible'!DS123-'Module C Initial'!DS123),'Corrected With Uncollectible'!DS123-'Module C Initial'!DS123)</f>
        <v>6.999999999999984E-2</v>
      </c>
      <c r="AB123" s="32">
        <f ca="1">IFERROR(IF(AND($A123=VLOOKUP($A123&amp;"."&amp;$C123,UncollectibleLookup,2,FALSE),$C123=VLOOKUP($A123&amp;"."&amp;$C123,UncollectibleLookup,4,FALSE)),0,'Corrected With Uncollectible'!DT123-'Module C Initial'!DT123),'Corrected With Uncollectible'!DT123-'Module C Initial'!DT123)</f>
        <v>0.55999999999999872</v>
      </c>
      <c r="AC123" s="31">
        <f ca="1">IFERROR(IF(AND($A123=VLOOKUP($A123&amp;"."&amp;$C123,UncollectibleLookup,2,FALSE),$C123=VLOOKUP($A123&amp;"."&amp;$C123,UncollectibleLookup,4,FALSE)),0,'Corrected With Uncollectible'!DU123-'Module C Initial'!DU123),'Corrected With Uncollectible'!DU123-'Module C Initial'!DU123)</f>
        <v>0.78999999999999915</v>
      </c>
      <c r="AD123" s="31">
        <f ca="1">IFERROR(IF(AND($A123=VLOOKUP($A123&amp;"."&amp;$C123,UncollectibleLookup,2,FALSE),$C123=VLOOKUP($A123&amp;"."&amp;$C123,UncollectibleLookup,4,FALSE)),0,'Corrected With Uncollectible'!DV123-'Module C Initial'!DV123),'Corrected With Uncollectible'!DV123-'Module C Initial'!DV123)</f>
        <v>0.70000000000000284</v>
      </c>
      <c r="AE123" s="31">
        <f ca="1">IFERROR(IF(AND($A123=VLOOKUP($A123&amp;"."&amp;$C123,UncollectibleLookup,2,FALSE),$C123=VLOOKUP($A123&amp;"."&amp;$C123,UncollectibleLookup,4,FALSE)),0,'Corrected With Uncollectible'!DW123-'Module C Initial'!DW123),'Corrected With Uncollectible'!DW123-'Module C Initial'!DW123)</f>
        <v>0</v>
      </c>
      <c r="AF123" s="31">
        <f ca="1">IFERROR(IF(AND($A123=VLOOKUP($A123&amp;"."&amp;$C123,UncollectibleLookup,2,FALSE),$C123=VLOOKUP($A123&amp;"."&amp;$C123,UncollectibleLookup,4,FALSE)),0,'Corrected With Uncollectible'!DX123-'Module C Initial'!DX123),'Corrected With Uncollectible'!DX123-'Module C Initial'!DX123)</f>
        <v>0</v>
      </c>
      <c r="AG123" s="31">
        <f ca="1">IFERROR(IF(AND($A123=VLOOKUP($A123&amp;"."&amp;$C123,UncollectibleLookup,2,FALSE),$C123=VLOOKUP($A123&amp;"."&amp;$C123,UncollectibleLookup,4,FALSE)),0,'Corrected With Uncollectible'!DY123-'Module C Initial'!DY123),'Corrected With Uncollectible'!DY123-'Module C Initial'!DY123)</f>
        <v>0</v>
      </c>
      <c r="AH123" s="31">
        <f ca="1">IFERROR(IF(AND($A123=VLOOKUP($A123&amp;"."&amp;$C123,UncollectibleLookup,2,FALSE),$C123=VLOOKUP($A123&amp;"."&amp;$C123,UncollectibleLookup,4,FALSE)),0,'Corrected With Uncollectible'!DZ123-'Module C Initial'!DZ123),'Corrected With Uncollectible'!DZ123-'Module C Initial'!DZ123)</f>
        <v>4.710000000000008</v>
      </c>
      <c r="AI123" s="31">
        <f ca="1">IFERROR(IF(AND($A123=VLOOKUP($A123&amp;"."&amp;$C123,UncollectibleLookup,2,FALSE),$C123=VLOOKUP($A123&amp;"."&amp;$C123,UncollectibleLookup,4,FALSE)),0,'Corrected With Uncollectible'!EA123-'Module C Initial'!EA123),'Corrected With Uncollectible'!EA123-'Module C Initial'!EA123)</f>
        <v>1.2899999999999991</v>
      </c>
      <c r="AJ123" s="31">
        <f ca="1">IFERROR(IF(AND($A123=VLOOKUP($A123&amp;"."&amp;$C123,UncollectibleLookup,2,FALSE),$C123=VLOOKUP($A123&amp;"."&amp;$C123,UncollectibleLookup,4,FALSE)),0,'Corrected With Uncollectible'!EB123-'Module C Initial'!EB123),'Corrected With Uncollectible'!EB123-'Module C Initial'!EB123)</f>
        <v>10.300000000000011</v>
      </c>
      <c r="AK123" s="31">
        <f ca="1">IFERROR(IF(AND($A123=VLOOKUP($A123&amp;"."&amp;$C123,UncollectibleLookup,2,FALSE),$C123=VLOOKUP($A123&amp;"."&amp;$C123,UncollectibleLookup,4,FALSE)),0,'Corrected With Uncollectible'!EC123-'Module C Initial'!EC123),'Corrected With Uncollectible'!EC123-'Module C Initial'!EC123)</f>
        <v>1.8599999999999994</v>
      </c>
      <c r="AL123" s="31">
        <f ca="1">IFERROR(IF(AND($A123=VLOOKUP($A123&amp;"."&amp;$C123,UncollectibleLookup,2,FALSE),$C123=VLOOKUP($A123&amp;"."&amp;$C123,UncollectibleLookup,4,FALSE)),0,'Corrected With Uncollectible'!ED123-'Module C Initial'!ED123),'Corrected With Uncollectible'!ED123-'Module C Initial'!ED123)</f>
        <v>6.2100000000000364</v>
      </c>
      <c r="AM123" s="31">
        <f ca="1">IFERROR(IF(AND($A123=VLOOKUP($A123&amp;"."&amp;$C123,UncollectibleLookup,2,FALSE),$C123=VLOOKUP($A123&amp;"."&amp;$C123,UncollectibleLookup,4,FALSE)),0,'Corrected With Uncollectible'!EE123-'Module C Initial'!EE123),'Corrected With Uncollectible'!EE123-'Module C Initial'!EE123)</f>
        <v>0.50999999999999801</v>
      </c>
      <c r="AN123" s="31">
        <f ca="1">IFERROR(IF(AND($A123=VLOOKUP($A123&amp;"."&amp;$C123,UncollectibleLookup,2,FALSE),$C123=VLOOKUP($A123&amp;"."&amp;$C123,UncollectibleLookup,4,FALSE)),0,'Corrected With Uncollectible'!EF123-'Module C Initial'!EF123),'Corrected With Uncollectible'!EF123-'Module C Initial'!EF123)</f>
        <v>4.2299999999999898</v>
      </c>
      <c r="AO123" s="32">
        <f t="shared" ca="1" si="27"/>
        <v>2.7099999999999831</v>
      </c>
      <c r="AP123" s="32">
        <f t="shared" ca="1" si="27"/>
        <v>2.4199999999999893</v>
      </c>
      <c r="AQ123" s="32">
        <f t="shared" ca="1" si="27"/>
        <v>0</v>
      </c>
      <c r="AR123" s="32">
        <f t="shared" ca="1" si="24"/>
        <v>0</v>
      </c>
      <c r="AS123" s="32">
        <f t="shared" ca="1" si="24"/>
        <v>0</v>
      </c>
      <c r="AT123" s="32">
        <f t="shared" ca="1" si="24"/>
        <v>16.910000000000011</v>
      </c>
      <c r="AU123" s="32">
        <f t="shared" ca="1" si="21"/>
        <v>4.6699999999999697</v>
      </c>
      <c r="AV123" s="32">
        <f t="shared" ca="1" si="21"/>
        <v>37.669999999999959</v>
      </c>
      <c r="AW123" s="32">
        <f t="shared" ca="1" si="21"/>
        <v>6.8900000000000183</v>
      </c>
      <c r="AX123" s="32">
        <f t="shared" ca="1" si="21"/>
        <v>23.18</v>
      </c>
      <c r="AY123" s="32">
        <f t="shared" ca="1" si="21"/>
        <v>1.9299999999999922</v>
      </c>
      <c r="AZ123" s="32">
        <f t="shared" ca="1" si="21"/>
        <v>16.079999999999952</v>
      </c>
      <c r="BA123" s="55">
        <f t="shared" ca="1" si="28"/>
        <v>0.02</v>
      </c>
      <c r="BB123" s="55">
        <f t="shared" ca="1" si="28"/>
        <v>0.02</v>
      </c>
      <c r="BC123" s="55">
        <f t="shared" ca="1" si="28"/>
        <v>0</v>
      </c>
      <c r="BD123" s="55">
        <f t="shared" ca="1" si="25"/>
        <v>0</v>
      </c>
      <c r="BE123" s="55">
        <f t="shared" ca="1" si="25"/>
        <v>0</v>
      </c>
      <c r="BF123" s="55">
        <f t="shared" ca="1" si="25"/>
        <v>0.14000000000000001</v>
      </c>
      <c r="BG123" s="55">
        <f t="shared" ca="1" si="22"/>
        <v>0.04</v>
      </c>
      <c r="BH123" s="55">
        <f t="shared" ca="1" si="22"/>
        <v>0.31</v>
      </c>
      <c r="BI123" s="55">
        <f t="shared" ca="1" si="22"/>
        <v>0.06</v>
      </c>
      <c r="BJ123" s="55">
        <f t="shared" ca="1" si="22"/>
        <v>0.19</v>
      </c>
      <c r="BK123" s="55">
        <f t="shared" ca="1" si="22"/>
        <v>0.02</v>
      </c>
      <c r="BL123" s="55">
        <f t="shared" ca="1" si="22"/>
        <v>0.13</v>
      </c>
      <c r="BM123" s="32">
        <f t="shared" ca="1" si="29"/>
        <v>2.7299999999999831</v>
      </c>
      <c r="BN123" s="32">
        <f t="shared" ca="1" si="29"/>
        <v>2.4399999999999893</v>
      </c>
      <c r="BO123" s="32">
        <f t="shared" ca="1" si="29"/>
        <v>0</v>
      </c>
      <c r="BP123" s="32">
        <f t="shared" ca="1" si="26"/>
        <v>0</v>
      </c>
      <c r="BQ123" s="32">
        <f t="shared" ca="1" si="26"/>
        <v>0</v>
      </c>
      <c r="BR123" s="32">
        <f t="shared" ca="1" si="26"/>
        <v>17.050000000000011</v>
      </c>
      <c r="BS123" s="32">
        <f t="shared" ca="1" si="23"/>
        <v>4.7099999999999698</v>
      </c>
      <c r="BT123" s="32">
        <f t="shared" ca="1" si="23"/>
        <v>37.979999999999961</v>
      </c>
      <c r="BU123" s="32">
        <f t="shared" ca="1" si="23"/>
        <v>6.9500000000000179</v>
      </c>
      <c r="BV123" s="32">
        <f t="shared" ca="1" si="23"/>
        <v>23.37</v>
      </c>
      <c r="BW123" s="32">
        <f t="shared" ca="1" si="23"/>
        <v>1.9499999999999922</v>
      </c>
      <c r="BX123" s="32">
        <f t="shared" ca="1" si="23"/>
        <v>16.209999999999951</v>
      </c>
    </row>
    <row r="124" spans="1:76">
      <c r="A124" t="s">
        <v>450</v>
      </c>
      <c r="B124" s="1" t="s">
        <v>100</v>
      </c>
      <c r="C124" t="str">
        <f t="shared" ca="1" si="19"/>
        <v>SPCEXP</v>
      </c>
      <c r="D124" t="str">
        <f t="shared" ca="1" si="20"/>
        <v>Alberta-Saskatchewan Intertie - Export</v>
      </c>
      <c r="E124" s="31">
        <f ca="1">IFERROR(IF(AND($A124=VLOOKUP($A124&amp;"."&amp;$C124,UncollectibleLookup,2,FALSE),$C124=VLOOKUP($A124&amp;"."&amp;$C124,UncollectibleLookup,4,FALSE)),0,'Corrected With Uncollectible'!CW124-'Module C Initial'!CW124),'Corrected With Uncollectible'!CW124-'Module C Initial'!CW124)</f>
        <v>133.48999999999978</v>
      </c>
      <c r="F124" s="31">
        <f ca="1">IFERROR(IF(AND($A124=VLOOKUP($A124&amp;"."&amp;$C124,UncollectibleLookup,2,FALSE),$C124=VLOOKUP($A124&amp;"."&amp;$C124,UncollectibleLookup,4,FALSE)),0,'Corrected With Uncollectible'!CX124-'Module C Initial'!CX124),'Corrected With Uncollectible'!CX124-'Module C Initial'!CX124)</f>
        <v>215.61000000000058</v>
      </c>
      <c r="G124" s="31">
        <f ca="1">IFERROR(IF(AND($A124=VLOOKUP($A124&amp;"."&amp;$C124,UncollectibleLookup,2,FALSE),$C124=VLOOKUP($A124&amp;"."&amp;$C124,UncollectibleLookup,4,FALSE)),0,'Corrected With Uncollectible'!CY124-'Module C Initial'!CY124),'Corrected With Uncollectible'!CY124-'Module C Initial'!CY124)</f>
        <v>97.729999999999563</v>
      </c>
      <c r="H124" s="31">
        <f ca="1">IFERROR(IF(AND($A124=VLOOKUP($A124&amp;"."&amp;$C124,UncollectibleLookup,2,FALSE),$C124=VLOOKUP($A124&amp;"."&amp;$C124,UncollectibleLookup,4,FALSE)),0,'Corrected With Uncollectible'!CZ124-'Module C Initial'!CZ124),'Corrected With Uncollectible'!CZ124-'Module C Initial'!CZ124)</f>
        <v>32.729999999999791</v>
      </c>
      <c r="I124" s="31">
        <f ca="1">IFERROR(IF(AND($A124=VLOOKUP($A124&amp;"."&amp;$C124,UncollectibleLookup,2,FALSE),$C124=VLOOKUP($A124&amp;"."&amp;$C124,UncollectibleLookup,4,FALSE)),0,'Corrected With Uncollectible'!DA124-'Module C Initial'!DA124),'Corrected With Uncollectible'!DA124-'Module C Initial'!DA124)</f>
        <v>77.260000000000218</v>
      </c>
      <c r="J124" s="31">
        <f ca="1">IFERROR(IF(AND($A124=VLOOKUP($A124&amp;"."&amp;$C124,UncollectibleLookup,2,FALSE),$C124=VLOOKUP($A124&amp;"."&amp;$C124,UncollectibleLookup,4,FALSE)),0,'Corrected With Uncollectible'!DB124-'Module C Initial'!DB124),'Corrected With Uncollectible'!DB124-'Module C Initial'!DB124)</f>
        <v>10.949999999999932</v>
      </c>
      <c r="K124" s="31">
        <f ca="1">IFERROR(IF(AND($A124=VLOOKUP($A124&amp;"."&amp;$C124,UncollectibleLookup,2,FALSE),$C124=VLOOKUP($A124&amp;"."&amp;$C124,UncollectibleLookup,4,FALSE)),0,'Corrected With Uncollectible'!DC124-'Module C Initial'!DC124),'Corrected With Uncollectible'!DC124-'Module C Initial'!DC124)</f>
        <v>26.6099999999999</v>
      </c>
      <c r="L124" s="31">
        <f ca="1">IFERROR(IF(AND($A124=VLOOKUP($A124&amp;"."&amp;$C124,UncollectibleLookup,2,FALSE),$C124=VLOOKUP($A124&amp;"."&amp;$C124,UncollectibleLookup,4,FALSE)),0,'Corrected With Uncollectible'!DD124-'Module C Initial'!DD124),'Corrected With Uncollectible'!DD124-'Module C Initial'!DD124)</f>
        <v>10.870000000000005</v>
      </c>
      <c r="M124" s="31">
        <f ca="1">IFERROR(IF(AND($A124=VLOOKUP($A124&amp;"."&amp;$C124,UncollectibleLookup,2,FALSE),$C124=VLOOKUP($A124&amp;"."&amp;$C124,UncollectibleLookup,4,FALSE)),0,'Corrected With Uncollectible'!DE124-'Module C Initial'!DE124),'Corrected With Uncollectible'!DE124-'Module C Initial'!DE124)</f>
        <v>151.57999999999993</v>
      </c>
      <c r="N124" s="31">
        <f ca="1">IFERROR(IF(AND($A124=VLOOKUP($A124&amp;"."&amp;$C124,UncollectibleLookup,2,FALSE),$C124=VLOOKUP($A124&amp;"."&amp;$C124,UncollectibleLookup,4,FALSE)),0,'Corrected With Uncollectible'!DF124-'Module C Initial'!DF124),'Corrected With Uncollectible'!DF124-'Module C Initial'!DF124)</f>
        <v>1.2999999999999972</v>
      </c>
      <c r="O124" s="31">
        <f ca="1">IFERROR(IF(AND($A124=VLOOKUP($A124&amp;"."&amp;$C124,UncollectibleLookup,2,FALSE),$C124=VLOOKUP($A124&amp;"."&amp;$C124,UncollectibleLookup,4,FALSE)),0,'Corrected With Uncollectible'!DG124-'Module C Initial'!DG124),'Corrected With Uncollectible'!DG124-'Module C Initial'!DG124)</f>
        <v>113.3100000000004</v>
      </c>
      <c r="P124" s="31">
        <f ca="1">IFERROR(IF(AND($A124=VLOOKUP($A124&amp;"."&amp;$C124,UncollectibleLookup,2,FALSE),$C124=VLOOKUP($A124&amp;"."&amp;$C124,UncollectibleLookup,4,FALSE)),0,'Corrected With Uncollectible'!DH124-'Module C Initial'!DH124),'Corrected With Uncollectible'!DH124-'Module C Initial'!DH124)</f>
        <v>161.90999999999985</v>
      </c>
      <c r="Q124" s="32">
        <f ca="1">IFERROR(IF(AND($A124=VLOOKUP($A124&amp;"."&amp;$C124,UncollectibleLookup,2,FALSE),$C124=VLOOKUP($A124&amp;"."&amp;$C124,UncollectibleLookup,4,FALSE)),0,'Corrected With Uncollectible'!DI124-'Module C Initial'!DI124),'Corrected With Uncollectible'!DI124-'Module C Initial'!DI124)</f>
        <v>6.6800000000000068</v>
      </c>
      <c r="R124" s="32">
        <f ca="1">IFERROR(IF(AND($A124=VLOOKUP($A124&amp;"."&amp;$C124,UncollectibleLookup,2,FALSE),$C124=VLOOKUP($A124&amp;"."&amp;$C124,UncollectibleLookup,4,FALSE)),0,'Corrected With Uncollectible'!DJ124-'Module C Initial'!DJ124),'Corrected With Uncollectible'!DJ124-'Module C Initial'!DJ124)</f>
        <v>10.78000000000003</v>
      </c>
      <c r="S124" s="32">
        <f ca="1">IFERROR(IF(AND($A124=VLOOKUP($A124&amp;"."&amp;$C124,UncollectibleLookup,2,FALSE),$C124=VLOOKUP($A124&amp;"."&amp;$C124,UncollectibleLookup,4,FALSE)),0,'Corrected With Uncollectible'!DK124-'Module C Initial'!DK124),'Corrected With Uncollectible'!DK124-'Module C Initial'!DK124)</f>
        <v>4.8900000000000148</v>
      </c>
      <c r="T124" s="32">
        <f ca="1">IFERROR(IF(AND($A124=VLOOKUP($A124&amp;"."&amp;$C124,UncollectibleLookup,2,FALSE),$C124=VLOOKUP($A124&amp;"."&amp;$C124,UncollectibleLookup,4,FALSE)),0,'Corrected With Uncollectible'!DL124-'Module C Initial'!DL124),'Corrected With Uncollectible'!DL124-'Module C Initial'!DL124)</f>
        <v>1.6400000000000006</v>
      </c>
      <c r="U124" s="32">
        <f ca="1">IFERROR(IF(AND($A124=VLOOKUP($A124&amp;"."&amp;$C124,UncollectibleLookup,2,FALSE),$C124=VLOOKUP($A124&amp;"."&amp;$C124,UncollectibleLookup,4,FALSE)),0,'Corrected With Uncollectible'!DM124-'Module C Initial'!DM124),'Corrected With Uncollectible'!DM124-'Module C Initial'!DM124)</f>
        <v>3.8600000000000136</v>
      </c>
      <c r="V124" s="32">
        <f ca="1">IFERROR(IF(AND($A124=VLOOKUP($A124&amp;"."&amp;$C124,UncollectibleLookup,2,FALSE),$C124=VLOOKUP($A124&amp;"."&amp;$C124,UncollectibleLookup,4,FALSE)),0,'Corrected With Uncollectible'!DN124-'Module C Initial'!DN124),'Corrected With Uncollectible'!DN124-'Module C Initial'!DN124)</f>
        <v>0.55000000000000071</v>
      </c>
      <c r="W124" s="32">
        <f ca="1">IFERROR(IF(AND($A124=VLOOKUP($A124&amp;"."&amp;$C124,UncollectibleLookup,2,FALSE),$C124=VLOOKUP($A124&amp;"."&amp;$C124,UncollectibleLookup,4,FALSE)),0,'Corrected With Uncollectible'!DO124-'Module C Initial'!DO124),'Corrected With Uncollectible'!DO124-'Module C Initial'!DO124)</f>
        <v>1.3299999999999983</v>
      </c>
      <c r="X124" s="32">
        <f ca="1">IFERROR(IF(AND($A124=VLOOKUP($A124&amp;"."&amp;$C124,UncollectibleLookup,2,FALSE),$C124=VLOOKUP($A124&amp;"."&amp;$C124,UncollectibleLookup,4,FALSE)),0,'Corrected With Uncollectible'!DP124-'Module C Initial'!DP124),'Corrected With Uncollectible'!DP124-'Module C Initial'!DP124)</f>
        <v>0.5400000000000027</v>
      </c>
      <c r="Y124" s="32">
        <f ca="1">IFERROR(IF(AND($A124=VLOOKUP($A124&amp;"."&amp;$C124,UncollectibleLookup,2,FALSE),$C124=VLOOKUP($A124&amp;"."&amp;$C124,UncollectibleLookup,4,FALSE)),0,'Corrected With Uncollectible'!DQ124-'Module C Initial'!DQ124),'Corrected With Uncollectible'!DQ124-'Module C Initial'!DQ124)</f>
        <v>7.5799999999999841</v>
      </c>
      <c r="Z124" s="32">
        <f ca="1">IFERROR(IF(AND($A124=VLOOKUP($A124&amp;"."&amp;$C124,UncollectibleLookup,2,FALSE),$C124=VLOOKUP($A124&amp;"."&amp;$C124,UncollectibleLookup,4,FALSE)),0,'Corrected With Uncollectible'!DR124-'Module C Initial'!DR124),'Corrected With Uncollectible'!DR124-'Module C Initial'!DR124)</f>
        <v>6.999999999999984E-2</v>
      </c>
      <c r="AA124" s="32">
        <f ca="1">IFERROR(IF(AND($A124=VLOOKUP($A124&amp;"."&amp;$C124,UncollectibleLookup,2,FALSE),$C124=VLOOKUP($A124&amp;"."&amp;$C124,UncollectibleLookup,4,FALSE)),0,'Corrected With Uncollectible'!DS124-'Module C Initial'!DS124),'Corrected With Uncollectible'!DS124-'Module C Initial'!DS124)</f>
        <v>5.6700000000000159</v>
      </c>
      <c r="AB124" s="32">
        <f ca="1">IFERROR(IF(AND($A124=VLOOKUP($A124&amp;"."&amp;$C124,UncollectibleLookup,2,FALSE),$C124=VLOOKUP($A124&amp;"."&amp;$C124,UncollectibleLookup,4,FALSE)),0,'Corrected With Uncollectible'!DT124-'Module C Initial'!DT124),'Corrected With Uncollectible'!DT124-'Module C Initial'!DT124)</f>
        <v>8.0900000000000318</v>
      </c>
      <c r="AC124" s="31">
        <f ca="1">IFERROR(IF(AND($A124=VLOOKUP($A124&amp;"."&amp;$C124,UncollectibleLookup,2,FALSE),$C124=VLOOKUP($A124&amp;"."&amp;$C124,UncollectibleLookup,4,FALSE)),0,'Corrected With Uncollectible'!DU124-'Module C Initial'!DU124),'Corrected With Uncollectible'!DU124-'Module C Initial'!DU124)</f>
        <v>57.440000000000055</v>
      </c>
      <c r="AD124" s="31">
        <f ca="1">IFERROR(IF(AND($A124=VLOOKUP($A124&amp;"."&amp;$C124,UncollectibleLookup,2,FALSE),$C124=VLOOKUP($A124&amp;"."&amp;$C124,UncollectibleLookup,4,FALSE)),0,'Corrected With Uncollectible'!DV124-'Module C Initial'!DV124),'Corrected With Uncollectible'!DV124-'Module C Initial'!DV124)</f>
        <v>91.670000000000073</v>
      </c>
      <c r="AE124" s="31">
        <f ca="1">IFERROR(IF(AND($A124=VLOOKUP($A124&amp;"."&amp;$C124,UncollectibleLookup,2,FALSE),$C124=VLOOKUP($A124&amp;"."&amp;$C124,UncollectibleLookup,4,FALSE)),0,'Corrected With Uncollectible'!DW124-'Module C Initial'!DW124),'Corrected With Uncollectible'!DW124-'Module C Initial'!DW124)</f>
        <v>41.1099999999999</v>
      </c>
      <c r="AF124" s="31">
        <f ca="1">IFERROR(IF(AND($A124=VLOOKUP($A124&amp;"."&amp;$C124,UncollectibleLookup,2,FALSE),$C124=VLOOKUP($A124&amp;"."&amp;$C124,UncollectibleLookup,4,FALSE)),0,'Corrected With Uncollectible'!DX124-'Module C Initial'!DX124),'Corrected With Uncollectible'!DX124-'Module C Initial'!DX124)</f>
        <v>13.599999999999966</v>
      </c>
      <c r="AG124" s="31">
        <f ca="1">IFERROR(IF(AND($A124=VLOOKUP($A124&amp;"."&amp;$C124,UncollectibleLookup,2,FALSE),$C124=VLOOKUP($A124&amp;"."&amp;$C124,UncollectibleLookup,4,FALSE)),0,'Corrected With Uncollectible'!DY124-'Module C Initial'!DY124),'Corrected With Uncollectible'!DY124-'Module C Initial'!DY124)</f>
        <v>31.720000000000027</v>
      </c>
      <c r="AH124" s="31">
        <f ca="1">IFERROR(IF(AND($A124=VLOOKUP($A124&amp;"."&amp;$C124,UncollectibleLookup,2,FALSE),$C124=VLOOKUP($A124&amp;"."&amp;$C124,UncollectibleLookup,4,FALSE)),0,'Corrected With Uncollectible'!DZ124-'Module C Initial'!DZ124),'Corrected With Uncollectible'!DZ124-'Module C Initial'!DZ124)</f>
        <v>4.4399999999999977</v>
      </c>
      <c r="AI124" s="31">
        <f ca="1">IFERROR(IF(AND($A124=VLOOKUP($A124&amp;"."&amp;$C124,UncollectibleLookup,2,FALSE),$C124=VLOOKUP($A124&amp;"."&amp;$C124,UncollectibleLookup,4,FALSE)),0,'Corrected With Uncollectible'!EA124-'Module C Initial'!EA124),'Corrected With Uncollectible'!EA124-'Module C Initial'!EA124)</f>
        <v>10.660000000000025</v>
      </c>
      <c r="AJ124" s="31">
        <f ca="1">IFERROR(IF(AND($A124=VLOOKUP($A124&amp;"."&amp;$C124,UncollectibleLookup,2,FALSE),$C124=VLOOKUP($A124&amp;"."&amp;$C124,UncollectibleLookup,4,FALSE)),0,'Corrected With Uncollectible'!EB124-'Module C Initial'!EB124),'Corrected With Uncollectible'!EB124-'Module C Initial'!EB124)</f>
        <v>4.2900000000000205</v>
      </c>
      <c r="AK124" s="31">
        <f ca="1">IFERROR(IF(AND($A124=VLOOKUP($A124&amp;"."&amp;$C124,UncollectibleLookup,2,FALSE),$C124=VLOOKUP($A124&amp;"."&amp;$C124,UncollectibleLookup,4,FALSE)),0,'Corrected With Uncollectible'!EC124-'Module C Initial'!EC124),'Corrected With Uncollectible'!EC124-'Module C Initial'!EC124)</f>
        <v>59.100000000000136</v>
      </c>
      <c r="AL124" s="31">
        <f ca="1">IFERROR(IF(AND($A124=VLOOKUP($A124&amp;"."&amp;$C124,UncollectibleLookup,2,FALSE),$C124=VLOOKUP($A124&amp;"."&amp;$C124,UncollectibleLookup,4,FALSE)),0,'Corrected With Uncollectible'!ED124-'Module C Initial'!ED124),'Corrected With Uncollectible'!ED124-'Module C Initial'!ED124)</f>
        <v>0.5</v>
      </c>
      <c r="AM124" s="31">
        <f ca="1">IFERROR(IF(AND($A124=VLOOKUP($A124&amp;"."&amp;$C124,UncollectibleLookup,2,FALSE),$C124=VLOOKUP($A124&amp;"."&amp;$C124,UncollectibleLookup,4,FALSE)),0,'Corrected With Uncollectible'!EE124-'Module C Initial'!EE124),'Corrected With Uncollectible'!EE124-'Module C Initial'!EE124)</f>
        <v>42.990000000000009</v>
      </c>
      <c r="AN124" s="31">
        <f ca="1">IFERROR(IF(AND($A124=VLOOKUP($A124&amp;"."&amp;$C124,UncollectibleLookup,2,FALSE),$C124=VLOOKUP($A124&amp;"."&amp;$C124,UncollectibleLookup,4,FALSE)),0,'Corrected With Uncollectible'!EF124-'Module C Initial'!EF124),'Corrected With Uncollectible'!EF124-'Module C Initial'!EF124)</f>
        <v>60.610000000000127</v>
      </c>
      <c r="AO124" s="32">
        <f t="shared" ca="1" si="27"/>
        <v>197.60999999999984</v>
      </c>
      <c r="AP124" s="32">
        <f t="shared" ca="1" si="27"/>
        <v>318.06000000000068</v>
      </c>
      <c r="AQ124" s="32">
        <f t="shared" ca="1" si="27"/>
        <v>143.72999999999948</v>
      </c>
      <c r="AR124" s="32">
        <f t="shared" ca="1" si="24"/>
        <v>47.969999999999757</v>
      </c>
      <c r="AS124" s="32">
        <f t="shared" ca="1" si="24"/>
        <v>112.84000000000026</v>
      </c>
      <c r="AT124" s="32">
        <f t="shared" ca="1" si="24"/>
        <v>15.93999999999993</v>
      </c>
      <c r="AU124" s="32">
        <f t="shared" ca="1" si="21"/>
        <v>38.599999999999923</v>
      </c>
      <c r="AV124" s="32">
        <f t="shared" ca="1" si="21"/>
        <v>15.700000000000028</v>
      </c>
      <c r="AW124" s="32">
        <f t="shared" ca="1" si="21"/>
        <v>218.26000000000005</v>
      </c>
      <c r="AX124" s="32">
        <f t="shared" ca="1" si="21"/>
        <v>1.869999999999997</v>
      </c>
      <c r="AY124" s="32">
        <f t="shared" ca="1" si="21"/>
        <v>161.97000000000043</v>
      </c>
      <c r="AZ124" s="32">
        <f t="shared" ca="1" si="21"/>
        <v>230.61</v>
      </c>
      <c r="BA124" s="55">
        <f t="shared" ca="1" si="28"/>
        <v>1.56</v>
      </c>
      <c r="BB124" s="55">
        <f t="shared" ca="1" si="28"/>
        <v>2.5299999999999998</v>
      </c>
      <c r="BC124" s="55">
        <f t="shared" ca="1" si="28"/>
        <v>1.1399999999999999</v>
      </c>
      <c r="BD124" s="55">
        <f t="shared" ca="1" si="25"/>
        <v>0.38</v>
      </c>
      <c r="BE124" s="55">
        <f t="shared" ca="1" si="25"/>
        <v>0.9</v>
      </c>
      <c r="BF124" s="55">
        <f t="shared" ca="1" si="25"/>
        <v>0.13</v>
      </c>
      <c r="BG124" s="55">
        <f t="shared" ca="1" si="22"/>
        <v>0.31</v>
      </c>
      <c r="BH124" s="55">
        <f t="shared" ca="1" si="22"/>
        <v>0.13</v>
      </c>
      <c r="BI124" s="55">
        <f t="shared" ca="1" si="22"/>
        <v>1.78</v>
      </c>
      <c r="BJ124" s="55">
        <f t="shared" ca="1" si="22"/>
        <v>0.02</v>
      </c>
      <c r="BK124" s="55">
        <f t="shared" ca="1" si="22"/>
        <v>1.33</v>
      </c>
      <c r="BL124" s="55">
        <f t="shared" ca="1" si="22"/>
        <v>1.9</v>
      </c>
      <c r="BM124" s="32">
        <f t="shared" ca="1" si="29"/>
        <v>199.16999999999985</v>
      </c>
      <c r="BN124" s="32">
        <f t="shared" ca="1" si="29"/>
        <v>320.59000000000066</v>
      </c>
      <c r="BO124" s="32">
        <f t="shared" ca="1" si="29"/>
        <v>144.86999999999946</v>
      </c>
      <c r="BP124" s="32">
        <f t="shared" ca="1" si="26"/>
        <v>48.34999999999976</v>
      </c>
      <c r="BQ124" s="32">
        <f t="shared" ca="1" si="26"/>
        <v>113.74000000000026</v>
      </c>
      <c r="BR124" s="32">
        <f t="shared" ca="1" si="26"/>
        <v>16.069999999999929</v>
      </c>
      <c r="BS124" s="32">
        <f t="shared" ca="1" si="23"/>
        <v>38.909999999999926</v>
      </c>
      <c r="BT124" s="32">
        <f t="shared" ca="1" si="23"/>
        <v>15.830000000000028</v>
      </c>
      <c r="BU124" s="32">
        <f t="shared" ca="1" si="23"/>
        <v>220.04000000000005</v>
      </c>
      <c r="BV124" s="32">
        <f t="shared" ca="1" si="23"/>
        <v>1.889999999999997</v>
      </c>
      <c r="BW124" s="32">
        <f t="shared" ca="1" si="23"/>
        <v>163.30000000000044</v>
      </c>
      <c r="BX124" s="32">
        <f t="shared" ca="1" si="23"/>
        <v>232.51000000000002</v>
      </c>
    </row>
    <row r="125" spans="1:76">
      <c r="A125" t="s">
        <v>513</v>
      </c>
      <c r="B125" s="1" t="s">
        <v>284</v>
      </c>
      <c r="C125" t="str">
        <f t="shared" ca="1" si="19"/>
        <v>ST1</v>
      </c>
      <c r="D125" t="str">
        <f t="shared" ca="1" si="20"/>
        <v>Sturgeon #1</v>
      </c>
      <c r="E125" s="31">
        <f ca="1">IFERROR(IF(AND($A125=VLOOKUP($A125&amp;"."&amp;$C125,UncollectibleLookup,2,FALSE),$C125=VLOOKUP($A125&amp;"."&amp;$C125,UncollectibleLookup,4,FALSE)),0,'Corrected With Uncollectible'!CW125-'Module C Initial'!CW125),'Corrected With Uncollectible'!CW125-'Module C Initial'!CW125)</f>
        <v>2.1100000000000136</v>
      </c>
      <c r="F125" s="31">
        <f ca="1">IFERROR(IF(AND($A125=VLOOKUP($A125&amp;"."&amp;$C125,UncollectibleLookup,2,FALSE),$C125=VLOOKUP($A125&amp;"."&amp;$C125,UncollectibleLookup,4,FALSE)),0,'Corrected With Uncollectible'!CX125-'Module C Initial'!CX125),'Corrected With Uncollectible'!CX125-'Module C Initial'!CX125)</f>
        <v>0</v>
      </c>
      <c r="G125" s="31">
        <f ca="1">IFERROR(IF(AND($A125=VLOOKUP($A125&amp;"."&amp;$C125,UncollectibleLookup,2,FALSE),$C125=VLOOKUP($A125&amp;"."&amp;$C125,UncollectibleLookup,4,FALSE)),0,'Corrected With Uncollectible'!CY125-'Module C Initial'!CY125),'Corrected With Uncollectible'!CY125-'Module C Initial'!CY125)</f>
        <v>0</v>
      </c>
      <c r="H125" s="31">
        <f ca="1">IFERROR(IF(AND($A125=VLOOKUP($A125&amp;"."&amp;$C125,UncollectibleLookup,2,FALSE),$C125=VLOOKUP($A125&amp;"."&amp;$C125,UncollectibleLookup,4,FALSE)),0,'Corrected With Uncollectible'!CZ125-'Module C Initial'!CZ125),'Corrected With Uncollectible'!CZ125-'Module C Initial'!CZ125)</f>
        <v>0</v>
      </c>
      <c r="I125" s="31">
        <f ca="1">IFERROR(IF(AND($A125=VLOOKUP($A125&amp;"."&amp;$C125,UncollectibleLookup,2,FALSE),$C125=VLOOKUP($A125&amp;"."&amp;$C125,UncollectibleLookup,4,FALSE)),0,'Corrected With Uncollectible'!DA125-'Module C Initial'!DA125),'Corrected With Uncollectible'!DA125-'Module C Initial'!DA125)</f>
        <v>0</v>
      </c>
      <c r="J125" s="31">
        <f ca="1">IFERROR(IF(AND($A125=VLOOKUP($A125&amp;"."&amp;$C125,UncollectibleLookup,2,FALSE),$C125=VLOOKUP($A125&amp;"."&amp;$C125,UncollectibleLookup,4,FALSE)),0,'Corrected With Uncollectible'!DB125-'Module C Initial'!DB125),'Corrected With Uncollectible'!DB125-'Module C Initial'!DB125)</f>
        <v>35.380000000000109</v>
      </c>
      <c r="K125" s="31">
        <f ca="1">IFERROR(IF(AND($A125=VLOOKUP($A125&amp;"."&amp;$C125,UncollectibleLookup,2,FALSE),$C125=VLOOKUP($A125&amp;"."&amp;$C125,UncollectibleLookup,4,FALSE)),0,'Corrected With Uncollectible'!DC125-'Module C Initial'!DC125),'Corrected With Uncollectible'!DC125-'Module C Initial'!DC125)</f>
        <v>2.5300000000000011</v>
      </c>
      <c r="L125" s="31">
        <f ca="1">IFERROR(IF(AND($A125=VLOOKUP($A125&amp;"."&amp;$C125,UncollectibleLookup,2,FALSE),$C125=VLOOKUP($A125&amp;"."&amp;$C125,UncollectibleLookup,4,FALSE)),0,'Corrected With Uncollectible'!DD125-'Module C Initial'!DD125),'Corrected With Uncollectible'!DD125-'Module C Initial'!DD125)</f>
        <v>0</v>
      </c>
      <c r="M125" s="31">
        <f ca="1">IFERROR(IF(AND($A125=VLOOKUP($A125&amp;"."&amp;$C125,UncollectibleLookup,2,FALSE),$C125=VLOOKUP($A125&amp;"."&amp;$C125,UncollectibleLookup,4,FALSE)),0,'Corrected With Uncollectible'!DE125-'Module C Initial'!DE125),'Corrected With Uncollectible'!DE125-'Module C Initial'!DE125)</f>
        <v>0</v>
      </c>
      <c r="N125" s="31">
        <f ca="1">IFERROR(IF(AND($A125=VLOOKUP($A125&amp;"."&amp;$C125,UncollectibleLookup,2,FALSE),$C125=VLOOKUP($A125&amp;"."&amp;$C125,UncollectibleLookup,4,FALSE)),0,'Corrected With Uncollectible'!DF125-'Module C Initial'!DF125),'Corrected With Uncollectible'!DF125-'Module C Initial'!DF125)</f>
        <v>0</v>
      </c>
      <c r="O125" s="31">
        <f ca="1">IFERROR(IF(AND($A125=VLOOKUP($A125&amp;"."&amp;$C125,UncollectibleLookup,2,FALSE),$C125=VLOOKUP($A125&amp;"."&amp;$C125,UncollectibleLookup,4,FALSE)),0,'Corrected With Uncollectible'!DG125-'Module C Initial'!DG125),'Corrected With Uncollectible'!DG125-'Module C Initial'!DG125)</f>
        <v>0</v>
      </c>
      <c r="P125" s="31">
        <f ca="1">IFERROR(IF(AND($A125=VLOOKUP($A125&amp;"."&amp;$C125,UncollectibleLookup,2,FALSE),$C125=VLOOKUP($A125&amp;"."&amp;$C125,UncollectibleLookup,4,FALSE)),0,'Corrected With Uncollectible'!DH125-'Module C Initial'!DH125),'Corrected With Uncollectible'!DH125-'Module C Initial'!DH125)</f>
        <v>0</v>
      </c>
      <c r="Q125" s="32">
        <f ca="1">IFERROR(IF(AND($A125=VLOOKUP($A125&amp;"."&amp;$C125,UncollectibleLookup,2,FALSE),$C125=VLOOKUP($A125&amp;"."&amp;$C125,UncollectibleLookup,4,FALSE)),0,'Corrected With Uncollectible'!DI125-'Module C Initial'!DI125),'Corrected With Uncollectible'!DI125-'Module C Initial'!DI125)</f>
        <v>0.10999999999999988</v>
      </c>
      <c r="R125" s="32">
        <f ca="1">IFERROR(IF(AND($A125=VLOOKUP($A125&amp;"."&amp;$C125,UncollectibleLookup,2,FALSE),$C125=VLOOKUP($A125&amp;"."&amp;$C125,UncollectibleLookup,4,FALSE)),0,'Corrected With Uncollectible'!DJ125-'Module C Initial'!DJ125),'Corrected With Uncollectible'!DJ125-'Module C Initial'!DJ125)</f>
        <v>0</v>
      </c>
      <c r="S125" s="32">
        <f ca="1">IFERROR(IF(AND($A125=VLOOKUP($A125&amp;"."&amp;$C125,UncollectibleLookup,2,FALSE),$C125=VLOOKUP($A125&amp;"."&amp;$C125,UncollectibleLookup,4,FALSE)),0,'Corrected With Uncollectible'!DK125-'Module C Initial'!DK125),'Corrected With Uncollectible'!DK125-'Module C Initial'!DK125)</f>
        <v>0</v>
      </c>
      <c r="T125" s="32">
        <f ca="1">IFERROR(IF(AND($A125=VLOOKUP($A125&amp;"."&amp;$C125,UncollectibleLookup,2,FALSE),$C125=VLOOKUP($A125&amp;"."&amp;$C125,UncollectibleLookup,4,FALSE)),0,'Corrected With Uncollectible'!DL125-'Module C Initial'!DL125),'Corrected With Uncollectible'!DL125-'Module C Initial'!DL125)</f>
        <v>0</v>
      </c>
      <c r="U125" s="32">
        <f ca="1">IFERROR(IF(AND($A125=VLOOKUP($A125&amp;"."&amp;$C125,UncollectibleLookup,2,FALSE),$C125=VLOOKUP($A125&amp;"."&amp;$C125,UncollectibleLookup,4,FALSE)),0,'Corrected With Uncollectible'!DM125-'Module C Initial'!DM125),'Corrected With Uncollectible'!DM125-'Module C Initial'!DM125)</f>
        <v>0</v>
      </c>
      <c r="V125" s="32">
        <f ca="1">IFERROR(IF(AND($A125=VLOOKUP($A125&amp;"."&amp;$C125,UncollectibleLookup,2,FALSE),$C125=VLOOKUP($A125&amp;"."&amp;$C125,UncollectibleLookup,4,FALSE)),0,'Corrected With Uncollectible'!DN125-'Module C Initial'!DN125),'Corrected With Uncollectible'!DN125-'Module C Initial'!DN125)</f>
        <v>1.7700000000000031</v>
      </c>
      <c r="W125" s="32">
        <f ca="1">IFERROR(IF(AND($A125=VLOOKUP($A125&amp;"."&amp;$C125,UncollectibleLookup,2,FALSE),$C125=VLOOKUP($A125&amp;"."&amp;$C125,UncollectibleLookup,4,FALSE)),0,'Corrected With Uncollectible'!DO125-'Module C Initial'!DO125),'Corrected With Uncollectible'!DO125-'Module C Initial'!DO125)</f>
        <v>0.12999999999999989</v>
      </c>
      <c r="X125" s="32">
        <f ca="1">IFERROR(IF(AND($A125=VLOOKUP($A125&amp;"."&amp;$C125,UncollectibleLookup,2,FALSE),$C125=VLOOKUP($A125&amp;"."&amp;$C125,UncollectibleLookup,4,FALSE)),0,'Corrected With Uncollectible'!DP125-'Module C Initial'!DP125),'Corrected With Uncollectible'!DP125-'Module C Initial'!DP125)</f>
        <v>0</v>
      </c>
      <c r="Y125" s="32">
        <f ca="1">IFERROR(IF(AND($A125=VLOOKUP($A125&amp;"."&amp;$C125,UncollectibleLookup,2,FALSE),$C125=VLOOKUP($A125&amp;"."&amp;$C125,UncollectibleLookup,4,FALSE)),0,'Corrected With Uncollectible'!DQ125-'Module C Initial'!DQ125),'Corrected With Uncollectible'!DQ125-'Module C Initial'!DQ125)</f>
        <v>0</v>
      </c>
      <c r="Z125" s="32">
        <f ca="1">IFERROR(IF(AND($A125=VLOOKUP($A125&amp;"."&amp;$C125,UncollectibleLookup,2,FALSE),$C125=VLOOKUP($A125&amp;"."&amp;$C125,UncollectibleLookup,4,FALSE)),0,'Corrected With Uncollectible'!DR125-'Module C Initial'!DR125),'Corrected With Uncollectible'!DR125-'Module C Initial'!DR125)</f>
        <v>0</v>
      </c>
      <c r="AA125" s="32">
        <f ca="1">IFERROR(IF(AND($A125=VLOOKUP($A125&amp;"."&amp;$C125,UncollectibleLookup,2,FALSE),$C125=VLOOKUP($A125&amp;"."&amp;$C125,UncollectibleLookup,4,FALSE)),0,'Corrected With Uncollectible'!DS125-'Module C Initial'!DS125),'Corrected With Uncollectible'!DS125-'Module C Initial'!DS125)</f>
        <v>0</v>
      </c>
      <c r="AB125" s="32">
        <f ca="1">IFERROR(IF(AND($A125=VLOOKUP($A125&amp;"."&amp;$C125,UncollectibleLookup,2,FALSE),$C125=VLOOKUP($A125&amp;"."&amp;$C125,UncollectibleLookup,4,FALSE)),0,'Corrected With Uncollectible'!DT125-'Module C Initial'!DT125),'Corrected With Uncollectible'!DT125-'Module C Initial'!DT125)</f>
        <v>0</v>
      </c>
      <c r="AC125" s="31">
        <f ca="1">IFERROR(IF(AND($A125=VLOOKUP($A125&amp;"."&amp;$C125,UncollectibleLookup,2,FALSE),$C125=VLOOKUP($A125&amp;"."&amp;$C125,UncollectibleLookup,4,FALSE)),0,'Corrected With Uncollectible'!DU125-'Module C Initial'!DU125),'Corrected With Uncollectible'!DU125-'Module C Initial'!DU125)</f>
        <v>0.91000000000000014</v>
      </c>
      <c r="AD125" s="31">
        <f ca="1">IFERROR(IF(AND($A125=VLOOKUP($A125&amp;"."&amp;$C125,UncollectibleLookup,2,FALSE),$C125=VLOOKUP($A125&amp;"."&amp;$C125,UncollectibleLookup,4,FALSE)),0,'Corrected With Uncollectible'!DV125-'Module C Initial'!DV125),'Corrected With Uncollectible'!DV125-'Module C Initial'!DV125)</f>
        <v>0</v>
      </c>
      <c r="AE125" s="31">
        <f ca="1">IFERROR(IF(AND($A125=VLOOKUP($A125&amp;"."&amp;$C125,UncollectibleLookup,2,FALSE),$C125=VLOOKUP($A125&amp;"."&amp;$C125,UncollectibleLookup,4,FALSE)),0,'Corrected With Uncollectible'!DW125-'Module C Initial'!DW125),'Corrected With Uncollectible'!DW125-'Module C Initial'!DW125)</f>
        <v>0</v>
      </c>
      <c r="AF125" s="31">
        <f ca="1">IFERROR(IF(AND($A125=VLOOKUP($A125&amp;"."&amp;$C125,UncollectibleLookup,2,FALSE),$C125=VLOOKUP($A125&amp;"."&amp;$C125,UncollectibleLookup,4,FALSE)),0,'Corrected With Uncollectible'!DX125-'Module C Initial'!DX125),'Corrected With Uncollectible'!DX125-'Module C Initial'!DX125)</f>
        <v>0</v>
      </c>
      <c r="AG125" s="31">
        <f ca="1">IFERROR(IF(AND($A125=VLOOKUP($A125&amp;"."&amp;$C125,UncollectibleLookup,2,FALSE),$C125=VLOOKUP($A125&amp;"."&amp;$C125,UncollectibleLookup,4,FALSE)),0,'Corrected With Uncollectible'!DY125-'Module C Initial'!DY125),'Corrected With Uncollectible'!DY125-'Module C Initial'!DY125)</f>
        <v>0</v>
      </c>
      <c r="AH125" s="31">
        <f ca="1">IFERROR(IF(AND($A125=VLOOKUP($A125&amp;"."&amp;$C125,UncollectibleLookup,2,FALSE),$C125=VLOOKUP($A125&amp;"."&amp;$C125,UncollectibleLookup,4,FALSE)),0,'Corrected With Uncollectible'!DZ125-'Module C Initial'!DZ125),'Corrected With Uncollectible'!DZ125-'Module C Initial'!DZ125)</f>
        <v>14.340000000000003</v>
      </c>
      <c r="AI125" s="31">
        <f ca="1">IFERROR(IF(AND($A125=VLOOKUP($A125&amp;"."&amp;$C125,UncollectibleLookup,2,FALSE),$C125=VLOOKUP($A125&amp;"."&amp;$C125,UncollectibleLookup,4,FALSE)),0,'Corrected With Uncollectible'!EA125-'Module C Initial'!EA125),'Corrected With Uncollectible'!EA125-'Module C Initial'!EA125)</f>
        <v>1.0099999999999998</v>
      </c>
      <c r="AJ125" s="31">
        <f ca="1">IFERROR(IF(AND($A125=VLOOKUP($A125&amp;"."&amp;$C125,UncollectibleLookup,2,FALSE),$C125=VLOOKUP($A125&amp;"."&amp;$C125,UncollectibleLookup,4,FALSE)),0,'Corrected With Uncollectible'!EB125-'Module C Initial'!EB125),'Corrected With Uncollectible'!EB125-'Module C Initial'!EB125)</f>
        <v>0</v>
      </c>
      <c r="AK125" s="31">
        <f ca="1">IFERROR(IF(AND($A125=VLOOKUP($A125&amp;"."&amp;$C125,UncollectibleLookup,2,FALSE),$C125=VLOOKUP($A125&amp;"."&amp;$C125,UncollectibleLookup,4,FALSE)),0,'Corrected With Uncollectible'!EC125-'Module C Initial'!EC125),'Corrected With Uncollectible'!EC125-'Module C Initial'!EC125)</f>
        <v>0</v>
      </c>
      <c r="AL125" s="31">
        <f ca="1">IFERROR(IF(AND($A125=VLOOKUP($A125&amp;"."&amp;$C125,UncollectibleLookup,2,FALSE),$C125=VLOOKUP($A125&amp;"."&amp;$C125,UncollectibleLookup,4,FALSE)),0,'Corrected With Uncollectible'!ED125-'Module C Initial'!ED125),'Corrected With Uncollectible'!ED125-'Module C Initial'!ED125)</f>
        <v>0</v>
      </c>
      <c r="AM125" s="31">
        <f ca="1">IFERROR(IF(AND($A125=VLOOKUP($A125&amp;"."&amp;$C125,UncollectibleLookup,2,FALSE),$C125=VLOOKUP($A125&amp;"."&amp;$C125,UncollectibleLookup,4,FALSE)),0,'Corrected With Uncollectible'!EE125-'Module C Initial'!EE125),'Corrected With Uncollectible'!EE125-'Module C Initial'!EE125)</f>
        <v>0</v>
      </c>
      <c r="AN125" s="31">
        <f ca="1">IFERROR(IF(AND($A125=VLOOKUP($A125&amp;"."&amp;$C125,UncollectibleLookup,2,FALSE),$C125=VLOOKUP($A125&amp;"."&amp;$C125,UncollectibleLookup,4,FALSE)),0,'Corrected With Uncollectible'!EF125-'Module C Initial'!EF125),'Corrected With Uncollectible'!EF125-'Module C Initial'!EF125)</f>
        <v>0</v>
      </c>
      <c r="AO125" s="32">
        <f t="shared" ca="1" si="27"/>
        <v>3.1300000000000137</v>
      </c>
      <c r="AP125" s="32">
        <f t="shared" ca="1" si="27"/>
        <v>0</v>
      </c>
      <c r="AQ125" s="32">
        <f t="shared" ca="1" si="27"/>
        <v>0</v>
      </c>
      <c r="AR125" s="32">
        <f t="shared" ca="1" si="24"/>
        <v>0</v>
      </c>
      <c r="AS125" s="32">
        <f t="shared" ca="1" si="24"/>
        <v>0</v>
      </c>
      <c r="AT125" s="32">
        <f t="shared" ca="1" si="24"/>
        <v>51.490000000000116</v>
      </c>
      <c r="AU125" s="32">
        <f t="shared" ca="1" si="21"/>
        <v>3.6700000000000008</v>
      </c>
      <c r="AV125" s="32">
        <f t="shared" ca="1" si="21"/>
        <v>0</v>
      </c>
      <c r="AW125" s="32">
        <f t="shared" ca="1" si="21"/>
        <v>0</v>
      </c>
      <c r="AX125" s="32">
        <f t="shared" ca="1" si="21"/>
        <v>0</v>
      </c>
      <c r="AY125" s="32">
        <f t="shared" ca="1" si="21"/>
        <v>0</v>
      </c>
      <c r="AZ125" s="32">
        <f t="shared" ca="1" si="21"/>
        <v>0</v>
      </c>
      <c r="BA125" s="55">
        <f t="shared" ca="1" si="28"/>
        <v>0.02</v>
      </c>
      <c r="BB125" s="55">
        <f t="shared" ca="1" si="28"/>
        <v>0</v>
      </c>
      <c r="BC125" s="55">
        <f t="shared" ca="1" si="28"/>
        <v>0</v>
      </c>
      <c r="BD125" s="55">
        <f t="shared" ca="1" si="25"/>
        <v>0</v>
      </c>
      <c r="BE125" s="55">
        <f t="shared" ca="1" si="25"/>
        <v>0</v>
      </c>
      <c r="BF125" s="55">
        <f t="shared" ca="1" si="25"/>
        <v>0.41</v>
      </c>
      <c r="BG125" s="55">
        <f t="shared" ca="1" si="22"/>
        <v>0.03</v>
      </c>
      <c r="BH125" s="55">
        <f t="shared" ca="1" si="22"/>
        <v>0</v>
      </c>
      <c r="BI125" s="55">
        <f t="shared" ca="1" si="22"/>
        <v>0</v>
      </c>
      <c r="BJ125" s="55">
        <f t="shared" ca="1" si="22"/>
        <v>0</v>
      </c>
      <c r="BK125" s="55">
        <f t="shared" ca="1" si="22"/>
        <v>0</v>
      </c>
      <c r="BL125" s="55">
        <f t="shared" ca="1" si="22"/>
        <v>0</v>
      </c>
      <c r="BM125" s="32">
        <f t="shared" ca="1" si="29"/>
        <v>3.1500000000000137</v>
      </c>
      <c r="BN125" s="32">
        <f t="shared" ca="1" si="29"/>
        <v>0</v>
      </c>
      <c r="BO125" s="32">
        <f t="shared" ca="1" si="29"/>
        <v>0</v>
      </c>
      <c r="BP125" s="32">
        <f t="shared" ca="1" si="26"/>
        <v>0</v>
      </c>
      <c r="BQ125" s="32">
        <f t="shared" ca="1" si="26"/>
        <v>0</v>
      </c>
      <c r="BR125" s="32">
        <f t="shared" ca="1" si="26"/>
        <v>51.900000000000112</v>
      </c>
      <c r="BS125" s="32">
        <f t="shared" ca="1" si="23"/>
        <v>3.7000000000000006</v>
      </c>
      <c r="BT125" s="32">
        <f t="shared" ca="1" si="23"/>
        <v>0</v>
      </c>
      <c r="BU125" s="32">
        <f t="shared" ca="1" si="23"/>
        <v>0</v>
      </c>
      <c r="BV125" s="32">
        <f t="shared" ca="1" si="23"/>
        <v>0</v>
      </c>
      <c r="BW125" s="32">
        <f t="shared" ca="1" si="23"/>
        <v>0</v>
      </c>
      <c r="BX125" s="32">
        <f t="shared" ca="1" si="23"/>
        <v>0</v>
      </c>
    </row>
    <row r="126" spans="1:76">
      <c r="A126" t="s">
        <v>513</v>
      </c>
      <c r="B126" s="1" t="s">
        <v>285</v>
      </c>
      <c r="C126" t="str">
        <f t="shared" ca="1" si="19"/>
        <v>ST2</v>
      </c>
      <c r="D126" t="str">
        <f t="shared" ca="1" si="20"/>
        <v>Sturgeon #2</v>
      </c>
      <c r="E126" s="31">
        <f ca="1">IFERROR(IF(AND($A126=VLOOKUP($A126&amp;"."&amp;$C126,UncollectibleLookup,2,FALSE),$C126=VLOOKUP($A126&amp;"."&amp;$C126,UncollectibleLookup,4,FALSE)),0,'Corrected With Uncollectible'!CW126-'Module C Initial'!CW126),'Corrected With Uncollectible'!CW126-'Module C Initial'!CW126)</f>
        <v>0.23000000000000398</v>
      </c>
      <c r="F126" s="31">
        <f ca="1">IFERROR(IF(AND($A126=VLOOKUP($A126&amp;"."&amp;$C126,UncollectibleLookup,2,FALSE),$C126=VLOOKUP($A126&amp;"."&amp;$C126,UncollectibleLookup,4,FALSE)),0,'Corrected With Uncollectible'!CX126-'Module C Initial'!CX126),'Corrected With Uncollectible'!CX126-'Module C Initial'!CX126)</f>
        <v>0</v>
      </c>
      <c r="G126" s="31">
        <f ca="1">IFERROR(IF(AND($A126=VLOOKUP($A126&amp;"."&amp;$C126,UncollectibleLookup,2,FALSE),$C126=VLOOKUP($A126&amp;"."&amp;$C126,UncollectibleLookup,4,FALSE)),0,'Corrected With Uncollectible'!CY126-'Module C Initial'!CY126),'Corrected With Uncollectible'!CY126-'Module C Initial'!CY126)</f>
        <v>0</v>
      </c>
      <c r="H126" s="31">
        <f ca="1">IFERROR(IF(AND($A126=VLOOKUP($A126&amp;"."&amp;$C126,UncollectibleLookup,2,FALSE),$C126=VLOOKUP($A126&amp;"."&amp;$C126,UncollectibleLookup,4,FALSE)),0,'Corrected With Uncollectible'!CZ126-'Module C Initial'!CZ126),'Corrected With Uncollectible'!CZ126-'Module C Initial'!CZ126)</f>
        <v>0</v>
      </c>
      <c r="I126" s="31">
        <f ca="1">IFERROR(IF(AND($A126=VLOOKUP($A126&amp;"."&amp;$C126,UncollectibleLookup,2,FALSE),$C126=VLOOKUP($A126&amp;"."&amp;$C126,UncollectibleLookup,4,FALSE)),0,'Corrected With Uncollectible'!DA126-'Module C Initial'!DA126),'Corrected With Uncollectible'!DA126-'Module C Initial'!DA126)</f>
        <v>0</v>
      </c>
      <c r="J126" s="31">
        <f ca="1">IFERROR(IF(AND($A126=VLOOKUP($A126&amp;"."&amp;$C126,UncollectibleLookup,2,FALSE),$C126=VLOOKUP($A126&amp;"."&amp;$C126,UncollectibleLookup,4,FALSE)),0,'Corrected With Uncollectible'!DB126-'Module C Initial'!DB126),'Corrected With Uncollectible'!DB126-'Module C Initial'!DB126)</f>
        <v>0.31999999999999318</v>
      </c>
      <c r="K126" s="31">
        <f ca="1">IFERROR(IF(AND($A126=VLOOKUP($A126&amp;"."&amp;$C126,UncollectibleLookup,2,FALSE),$C126=VLOOKUP($A126&amp;"."&amp;$C126,UncollectibleLookup,4,FALSE)),0,'Corrected With Uncollectible'!DC126-'Module C Initial'!DC126),'Corrected With Uncollectible'!DC126-'Module C Initial'!DC126)</f>
        <v>0.31999999999999318</v>
      </c>
      <c r="L126" s="31">
        <f ca="1">IFERROR(IF(AND($A126=VLOOKUP($A126&amp;"."&amp;$C126,UncollectibleLookup,2,FALSE),$C126=VLOOKUP($A126&amp;"."&amp;$C126,UncollectibleLookup,4,FALSE)),0,'Corrected With Uncollectible'!DD126-'Module C Initial'!DD126),'Corrected With Uncollectible'!DD126-'Module C Initial'!DD126)</f>
        <v>0</v>
      </c>
      <c r="M126" s="31">
        <f ca="1">IFERROR(IF(AND($A126=VLOOKUP($A126&amp;"."&amp;$C126,UncollectibleLookup,2,FALSE),$C126=VLOOKUP($A126&amp;"."&amp;$C126,UncollectibleLookup,4,FALSE)),0,'Corrected With Uncollectible'!DE126-'Module C Initial'!DE126),'Corrected With Uncollectible'!DE126-'Module C Initial'!DE126)</f>
        <v>0</v>
      </c>
      <c r="N126" s="31">
        <f ca="1">IFERROR(IF(AND($A126=VLOOKUP($A126&amp;"."&amp;$C126,UncollectibleLookup,2,FALSE),$C126=VLOOKUP($A126&amp;"."&amp;$C126,UncollectibleLookup,4,FALSE)),0,'Corrected With Uncollectible'!DF126-'Module C Initial'!DF126),'Corrected With Uncollectible'!DF126-'Module C Initial'!DF126)</f>
        <v>0</v>
      </c>
      <c r="O126" s="31">
        <f ca="1">IFERROR(IF(AND($A126=VLOOKUP($A126&amp;"."&amp;$C126,UncollectibleLookup,2,FALSE),$C126=VLOOKUP($A126&amp;"."&amp;$C126,UncollectibleLookup,4,FALSE)),0,'Corrected With Uncollectible'!DG126-'Module C Initial'!DG126),'Corrected With Uncollectible'!DG126-'Module C Initial'!DG126)</f>
        <v>0</v>
      </c>
      <c r="P126" s="31">
        <f ca="1">IFERROR(IF(AND($A126=VLOOKUP($A126&amp;"."&amp;$C126,UncollectibleLookup,2,FALSE),$C126=VLOOKUP($A126&amp;"."&amp;$C126,UncollectibleLookup,4,FALSE)),0,'Corrected With Uncollectible'!DH126-'Module C Initial'!DH126),'Corrected With Uncollectible'!DH126-'Module C Initial'!DH126)</f>
        <v>0</v>
      </c>
      <c r="Q126" s="32">
        <f ca="1">IFERROR(IF(AND($A126=VLOOKUP($A126&amp;"."&amp;$C126,UncollectibleLookup,2,FALSE),$C126=VLOOKUP($A126&amp;"."&amp;$C126,UncollectibleLookup,4,FALSE)),0,'Corrected With Uncollectible'!DI126-'Module C Initial'!DI126),'Corrected With Uncollectible'!DI126-'Module C Initial'!DI126)</f>
        <v>1.0000000000000231E-2</v>
      </c>
      <c r="R126" s="32">
        <f ca="1">IFERROR(IF(AND($A126=VLOOKUP($A126&amp;"."&amp;$C126,UncollectibleLookup,2,FALSE),$C126=VLOOKUP($A126&amp;"."&amp;$C126,UncollectibleLookup,4,FALSE)),0,'Corrected With Uncollectible'!DJ126-'Module C Initial'!DJ126),'Corrected With Uncollectible'!DJ126-'Module C Initial'!DJ126)</f>
        <v>0</v>
      </c>
      <c r="S126" s="32">
        <f ca="1">IFERROR(IF(AND($A126=VLOOKUP($A126&amp;"."&amp;$C126,UncollectibleLookup,2,FALSE),$C126=VLOOKUP($A126&amp;"."&amp;$C126,UncollectibleLookup,4,FALSE)),0,'Corrected With Uncollectible'!DK126-'Module C Initial'!DK126),'Corrected With Uncollectible'!DK126-'Module C Initial'!DK126)</f>
        <v>0</v>
      </c>
      <c r="T126" s="32">
        <f ca="1">IFERROR(IF(AND($A126=VLOOKUP($A126&amp;"."&amp;$C126,UncollectibleLookup,2,FALSE),$C126=VLOOKUP($A126&amp;"."&amp;$C126,UncollectibleLookup,4,FALSE)),0,'Corrected With Uncollectible'!DL126-'Module C Initial'!DL126),'Corrected With Uncollectible'!DL126-'Module C Initial'!DL126)</f>
        <v>0</v>
      </c>
      <c r="U126" s="32">
        <f ca="1">IFERROR(IF(AND($A126=VLOOKUP($A126&amp;"."&amp;$C126,UncollectibleLookup,2,FALSE),$C126=VLOOKUP($A126&amp;"."&amp;$C126,UncollectibleLookup,4,FALSE)),0,'Corrected With Uncollectible'!DM126-'Module C Initial'!DM126),'Corrected With Uncollectible'!DM126-'Module C Initial'!DM126)</f>
        <v>0</v>
      </c>
      <c r="V126" s="32">
        <f ca="1">IFERROR(IF(AND($A126=VLOOKUP($A126&amp;"."&amp;$C126,UncollectibleLookup,2,FALSE),$C126=VLOOKUP($A126&amp;"."&amp;$C126,UncollectibleLookup,4,FALSE)),0,'Corrected With Uncollectible'!DN126-'Module C Initial'!DN126),'Corrected With Uncollectible'!DN126-'Module C Initial'!DN126)</f>
        <v>1.0000000000000231E-2</v>
      </c>
      <c r="W126" s="32">
        <f ca="1">IFERROR(IF(AND($A126=VLOOKUP($A126&amp;"."&amp;$C126,UncollectibleLookup,2,FALSE),$C126=VLOOKUP($A126&amp;"."&amp;$C126,UncollectibleLookup,4,FALSE)),0,'Corrected With Uncollectible'!DO126-'Module C Initial'!DO126),'Corrected With Uncollectible'!DO126-'Module C Initial'!DO126)</f>
        <v>1.0000000000000231E-2</v>
      </c>
      <c r="X126" s="32">
        <f ca="1">IFERROR(IF(AND($A126=VLOOKUP($A126&amp;"."&amp;$C126,UncollectibleLookup,2,FALSE),$C126=VLOOKUP($A126&amp;"."&amp;$C126,UncollectibleLookup,4,FALSE)),0,'Corrected With Uncollectible'!DP126-'Module C Initial'!DP126),'Corrected With Uncollectible'!DP126-'Module C Initial'!DP126)</f>
        <v>0</v>
      </c>
      <c r="Y126" s="32">
        <f ca="1">IFERROR(IF(AND($A126=VLOOKUP($A126&amp;"."&amp;$C126,UncollectibleLookup,2,FALSE),$C126=VLOOKUP($A126&amp;"."&amp;$C126,UncollectibleLookup,4,FALSE)),0,'Corrected With Uncollectible'!DQ126-'Module C Initial'!DQ126),'Corrected With Uncollectible'!DQ126-'Module C Initial'!DQ126)</f>
        <v>0</v>
      </c>
      <c r="Z126" s="32">
        <f ca="1">IFERROR(IF(AND($A126=VLOOKUP($A126&amp;"."&amp;$C126,UncollectibleLookup,2,FALSE),$C126=VLOOKUP($A126&amp;"."&amp;$C126,UncollectibleLookup,4,FALSE)),0,'Corrected With Uncollectible'!DR126-'Module C Initial'!DR126),'Corrected With Uncollectible'!DR126-'Module C Initial'!DR126)</f>
        <v>0</v>
      </c>
      <c r="AA126" s="32">
        <f ca="1">IFERROR(IF(AND($A126=VLOOKUP($A126&amp;"."&amp;$C126,UncollectibleLookup,2,FALSE),$C126=VLOOKUP($A126&amp;"."&amp;$C126,UncollectibleLookup,4,FALSE)),0,'Corrected With Uncollectible'!DS126-'Module C Initial'!DS126),'Corrected With Uncollectible'!DS126-'Module C Initial'!DS126)</f>
        <v>0</v>
      </c>
      <c r="AB126" s="32">
        <f ca="1">IFERROR(IF(AND($A126=VLOOKUP($A126&amp;"."&amp;$C126,UncollectibleLookup,2,FALSE),$C126=VLOOKUP($A126&amp;"."&amp;$C126,UncollectibleLookup,4,FALSE)),0,'Corrected With Uncollectible'!DT126-'Module C Initial'!DT126),'Corrected With Uncollectible'!DT126-'Module C Initial'!DT126)</f>
        <v>0</v>
      </c>
      <c r="AC126" s="31">
        <f ca="1">IFERROR(IF(AND($A126=VLOOKUP($A126&amp;"."&amp;$C126,UncollectibleLookup,2,FALSE),$C126=VLOOKUP($A126&amp;"."&amp;$C126,UncollectibleLookup,4,FALSE)),0,'Corrected With Uncollectible'!DU126-'Module C Initial'!DU126),'Corrected With Uncollectible'!DU126-'Module C Initial'!DU126)</f>
        <v>9.9999999999997868E-2</v>
      </c>
      <c r="AD126" s="31">
        <f ca="1">IFERROR(IF(AND($A126=VLOOKUP($A126&amp;"."&amp;$C126,UncollectibleLookup,2,FALSE),$C126=VLOOKUP($A126&amp;"."&amp;$C126,UncollectibleLookup,4,FALSE)),0,'Corrected With Uncollectible'!DV126-'Module C Initial'!DV126),'Corrected With Uncollectible'!DV126-'Module C Initial'!DV126)</f>
        <v>0</v>
      </c>
      <c r="AE126" s="31">
        <f ca="1">IFERROR(IF(AND($A126=VLOOKUP($A126&amp;"."&amp;$C126,UncollectibleLookup,2,FALSE),$C126=VLOOKUP($A126&amp;"."&amp;$C126,UncollectibleLookup,4,FALSE)),0,'Corrected With Uncollectible'!DW126-'Module C Initial'!DW126),'Corrected With Uncollectible'!DW126-'Module C Initial'!DW126)</f>
        <v>0</v>
      </c>
      <c r="AF126" s="31">
        <f ca="1">IFERROR(IF(AND($A126=VLOOKUP($A126&amp;"."&amp;$C126,UncollectibleLookup,2,FALSE),$C126=VLOOKUP($A126&amp;"."&amp;$C126,UncollectibleLookup,4,FALSE)),0,'Corrected With Uncollectible'!DX126-'Module C Initial'!DX126),'Corrected With Uncollectible'!DX126-'Module C Initial'!DX126)</f>
        <v>0</v>
      </c>
      <c r="AG126" s="31">
        <f ca="1">IFERROR(IF(AND($A126=VLOOKUP($A126&amp;"."&amp;$C126,UncollectibleLookup,2,FALSE),$C126=VLOOKUP($A126&amp;"."&amp;$C126,UncollectibleLookup,4,FALSE)),0,'Corrected With Uncollectible'!DY126-'Module C Initial'!DY126),'Corrected With Uncollectible'!DY126-'Module C Initial'!DY126)</f>
        <v>0</v>
      </c>
      <c r="AH126" s="31">
        <f ca="1">IFERROR(IF(AND($A126=VLOOKUP($A126&amp;"."&amp;$C126,UncollectibleLookup,2,FALSE),$C126=VLOOKUP($A126&amp;"."&amp;$C126,UncollectibleLookup,4,FALSE)),0,'Corrected With Uncollectible'!DZ126-'Module C Initial'!DZ126),'Corrected With Uncollectible'!DZ126-'Module C Initial'!DZ126)</f>
        <v>0.13000000000000256</v>
      </c>
      <c r="AI126" s="31">
        <f ca="1">IFERROR(IF(AND($A126=VLOOKUP($A126&amp;"."&amp;$C126,UncollectibleLookup,2,FALSE),$C126=VLOOKUP($A126&amp;"."&amp;$C126,UncollectibleLookup,4,FALSE)),0,'Corrected With Uncollectible'!EA126-'Module C Initial'!EA126),'Corrected With Uncollectible'!EA126-'Module C Initial'!EA126)</f>
        <v>0.12999999999999901</v>
      </c>
      <c r="AJ126" s="31">
        <f ca="1">IFERROR(IF(AND($A126=VLOOKUP($A126&amp;"."&amp;$C126,UncollectibleLookup,2,FALSE),$C126=VLOOKUP($A126&amp;"."&amp;$C126,UncollectibleLookup,4,FALSE)),0,'Corrected With Uncollectible'!EB126-'Module C Initial'!EB126),'Corrected With Uncollectible'!EB126-'Module C Initial'!EB126)</f>
        <v>0</v>
      </c>
      <c r="AK126" s="31">
        <f ca="1">IFERROR(IF(AND($A126=VLOOKUP($A126&amp;"."&amp;$C126,UncollectibleLookup,2,FALSE),$C126=VLOOKUP($A126&amp;"."&amp;$C126,UncollectibleLookup,4,FALSE)),0,'Corrected With Uncollectible'!EC126-'Module C Initial'!EC126),'Corrected With Uncollectible'!EC126-'Module C Initial'!EC126)</f>
        <v>0</v>
      </c>
      <c r="AL126" s="31">
        <f ca="1">IFERROR(IF(AND($A126=VLOOKUP($A126&amp;"."&amp;$C126,UncollectibleLookup,2,FALSE),$C126=VLOOKUP($A126&amp;"."&amp;$C126,UncollectibleLookup,4,FALSE)),0,'Corrected With Uncollectible'!ED126-'Module C Initial'!ED126),'Corrected With Uncollectible'!ED126-'Module C Initial'!ED126)</f>
        <v>0</v>
      </c>
      <c r="AM126" s="31">
        <f ca="1">IFERROR(IF(AND($A126=VLOOKUP($A126&amp;"."&amp;$C126,UncollectibleLookup,2,FALSE),$C126=VLOOKUP($A126&amp;"."&amp;$C126,UncollectibleLookup,4,FALSE)),0,'Corrected With Uncollectible'!EE126-'Module C Initial'!EE126),'Corrected With Uncollectible'!EE126-'Module C Initial'!EE126)</f>
        <v>0</v>
      </c>
      <c r="AN126" s="31">
        <f ca="1">IFERROR(IF(AND($A126=VLOOKUP($A126&amp;"."&amp;$C126,UncollectibleLookup,2,FALSE),$C126=VLOOKUP($A126&amp;"."&amp;$C126,UncollectibleLookup,4,FALSE)),0,'Corrected With Uncollectible'!EF126-'Module C Initial'!EF126),'Corrected With Uncollectible'!EF126-'Module C Initial'!EF126)</f>
        <v>0</v>
      </c>
      <c r="AO126" s="32">
        <f t="shared" ca="1" si="27"/>
        <v>0.34000000000000208</v>
      </c>
      <c r="AP126" s="32">
        <f t="shared" ca="1" si="27"/>
        <v>0</v>
      </c>
      <c r="AQ126" s="32">
        <f t="shared" ca="1" si="27"/>
        <v>0</v>
      </c>
      <c r="AR126" s="32">
        <f t="shared" ca="1" si="24"/>
        <v>0</v>
      </c>
      <c r="AS126" s="32">
        <f t="shared" ca="1" si="24"/>
        <v>0</v>
      </c>
      <c r="AT126" s="32">
        <f t="shared" ca="1" si="24"/>
        <v>0.45999999999999597</v>
      </c>
      <c r="AU126" s="32">
        <f t="shared" ca="1" si="21"/>
        <v>0.45999999999999241</v>
      </c>
      <c r="AV126" s="32">
        <f t="shared" ca="1" si="21"/>
        <v>0</v>
      </c>
      <c r="AW126" s="32">
        <f t="shared" ca="1" si="21"/>
        <v>0</v>
      </c>
      <c r="AX126" s="32">
        <f t="shared" ca="1" si="21"/>
        <v>0</v>
      </c>
      <c r="AY126" s="32">
        <f t="shared" ca="1" si="21"/>
        <v>0</v>
      </c>
      <c r="AZ126" s="32">
        <f t="shared" ca="1" si="21"/>
        <v>0</v>
      </c>
      <c r="BA126" s="55">
        <f t="shared" ca="1" si="28"/>
        <v>0</v>
      </c>
      <c r="BB126" s="55">
        <f t="shared" ca="1" si="28"/>
        <v>0</v>
      </c>
      <c r="BC126" s="55">
        <f t="shared" ca="1" si="28"/>
        <v>0</v>
      </c>
      <c r="BD126" s="55">
        <f t="shared" ca="1" si="25"/>
        <v>0</v>
      </c>
      <c r="BE126" s="55">
        <f t="shared" ca="1" si="25"/>
        <v>0</v>
      </c>
      <c r="BF126" s="55">
        <f t="shared" ca="1" si="25"/>
        <v>0</v>
      </c>
      <c r="BG126" s="55">
        <f t="shared" ca="1" si="22"/>
        <v>0</v>
      </c>
      <c r="BH126" s="55">
        <f t="shared" ca="1" si="22"/>
        <v>0</v>
      </c>
      <c r="BI126" s="55">
        <f t="shared" ca="1" si="22"/>
        <v>0</v>
      </c>
      <c r="BJ126" s="55">
        <f t="shared" ca="1" si="22"/>
        <v>0</v>
      </c>
      <c r="BK126" s="55">
        <f t="shared" ca="1" si="22"/>
        <v>0</v>
      </c>
      <c r="BL126" s="55">
        <f t="shared" ca="1" si="22"/>
        <v>0</v>
      </c>
      <c r="BM126" s="32">
        <f t="shared" ca="1" si="29"/>
        <v>0.34000000000000208</v>
      </c>
      <c r="BN126" s="32">
        <f t="shared" ca="1" si="29"/>
        <v>0</v>
      </c>
      <c r="BO126" s="32">
        <f t="shared" ca="1" si="29"/>
        <v>0</v>
      </c>
      <c r="BP126" s="32">
        <f t="shared" ca="1" si="26"/>
        <v>0</v>
      </c>
      <c r="BQ126" s="32">
        <f t="shared" ca="1" si="26"/>
        <v>0</v>
      </c>
      <c r="BR126" s="32">
        <f t="shared" ca="1" si="26"/>
        <v>0.45999999999999597</v>
      </c>
      <c r="BS126" s="32">
        <f t="shared" ca="1" si="23"/>
        <v>0.45999999999999241</v>
      </c>
      <c r="BT126" s="32">
        <f t="shared" ca="1" si="23"/>
        <v>0</v>
      </c>
      <c r="BU126" s="32">
        <f t="shared" ca="1" si="23"/>
        <v>0</v>
      </c>
      <c r="BV126" s="32">
        <f t="shared" ca="1" si="23"/>
        <v>0</v>
      </c>
      <c r="BW126" s="32">
        <f t="shared" ca="1" si="23"/>
        <v>0</v>
      </c>
      <c r="BX126" s="32">
        <f t="shared" ca="1" si="23"/>
        <v>0</v>
      </c>
    </row>
    <row r="127" spans="1:76">
      <c r="A127" t="s">
        <v>421</v>
      </c>
      <c r="B127" s="1" t="s">
        <v>65</v>
      </c>
      <c r="C127" t="str">
        <f t="shared" ca="1" si="19"/>
        <v>TAB1</v>
      </c>
      <c r="D127" t="str">
        <f t="shared" ca="1" si="20"/>
        <v>Taber Wind Facility</v>
      </c>
      <c r="E127" s="31">
        <f ca="1">IFERROR(IF(AND($A127=VLOOKUP($A127&amp;"."&amp;$C127,UncollectibleLookup,2,FALSE),$C127=VLOOKUP($A127&amp;"."&amp;$C127,UncollectibleLookup,4,FALSE)),0,'Corrected With Uncollectible'!CW127-'Module C Initial'!CW127),'Corrected With Uncollectible'!CW127-'Module C Initial'!CW127)</f>
        <v>0</v>
      </c>
      <c r="F127" s="31">
        <f ca="1">IFERROR(IF(AND($A127=VLOOKUP($A127&amp;"."&amp;$C127,UncollectibleLookup,2,FALSE),$C127=VLOOKUP($A127&amp;"."&amp;$C127,UncollectibleLookup,4,FALSE)),0,'Corrected With Uncollectible'!CX127-'Module C Initial'!CX127),'Corrected With Uncollectible'!CX127-'Module C Initial'!CX127)</f>
        <v>0</v>
      </c>
      <c r="G127" s="31">
        <f ca="1">IFERROR(IF(AND($A127=VLOOKUP($A127&amp;"."&amp;$C127,UncollectibleLookup,2,FALSE),$C127=VLOOKUP($A127&amp;"."&amp;$C127,UncollectibleLookup,4,FALSE)),0,'Corrected With Uncollectible'!CY127-'Module C Initial'!CY127),'Corrected With Uncollectible'!CY127-'Module C Initial'!CY127)</f>
        <v>2.2999999999999545</v>
      </c>
      <c r="H127" s="31">
        <f ca="1">IFERROR(IF(AND($A127=VLOOKUP($A127&amp;"."&amp;$C127,UncollectibleLookup,2,FALSE),$C127=VLOOKUP($A127&amp;"."&amp;$C127,UncollectibleLookup,4,FALSE)),0,'Corrected With Uncollectible'!CZ127-'Module C Initial'!CZ127),'Corrected With Uncollectible'!CZ127-'Module C Initial'!CZ127)</f>
        <v>39.159999999999854</v>
      </c>
      <c r="I127" s="31">
        <f ca="1">IFERROR(IF(AND($A127=VLOOKUP($A127&amp;"."&amp;$C127,UncollectibleLookup,2,FALSE),$C127=VLOOKUP($A127&amp;"."&amp;$C127,UncollectibleLookup,4,FALSE)),0,'Corrected With Uncollectible'!DA127-'Module C Initial'!DA127),'Corrected With Uncollectible'!DA127-'Module C Initial'!DA127)</f>
        <v>71.670000000000073</v>
      </c>
      <c r="J127" s="31">
        <f ca="1">IFERROR(IF(AND($A127=VLOOKUP($A127&amp;"."&amp;$C127,UncollectibleLookup,2,FALSE),$C127=VLOOKUP($A127&amp;"."&amp;$C127,UncollectibleLookup,4,FALSE)),0,'Corrected With Uncollectible'!DB127-'Module C Initial'!DB127),'Corrected With Uncollectible'!DB127-'Module C Initial'!DB127)</f>
        <v>125.21999999999753</v>
      </c>
      <c r="K127" s="31">
        <f ca="1">IFERROR(IF(AND($A127=VLOOKUP($A127&amp;"."&amp;$C127,UncollectibleLookup,2,FALSE),$C127=VLOOKUP($A127&amp;"."&amp;$C127,UncollectibleLookup,4,FALSE)),0,'Corrected With Uncollectible'!DC127-'Module C Initial'!DC127),'Corrected With Uncollectible'!DC127-'Module C Initial'!DC127)</f>
        <v>313.74000000000524</v>
      </c>
      <c r="L127" s="31">
        <f ca="1">IFERROR(IF(AND($A127=VLOOKUP($A127&amp;"."&amp;$C127,UncollectibleLookup,2,FALSE),$C127=VLOOKUP($A127&amp;"."&amp;$C127,UncollectibleLookup,4,FALSE)),0,'Corrected With Uncollectible'!DD127-'Module C Initial'!DD127),'Corrected With Uncollectible'!DD127-'Module C Initial'!DD127)</f>
        <v>236.65999999999985</v>
      </c>
      <c r="M127" s="31">
        <f ca="1">IFERROR(IF(AND($A127=VLOOKUP($A127&amp;"."&amp;$C127,UncollectibleLookup,2,FALSE),$C127=VLOOKUP($A127&amp;"."&amp;$C127,UncollectibleLookup,4,FALSE)),0,'Corrected With Uncollectible'!DE127-'Module C Initial'!DE127),'Corrected With Uncollectible'!DE127-'Module C Initial'!DE127)</f>
        <v>261.15000000000146</v>
      </c>
      <c r="N127" s="31">
        <f ca="1">IFERROR(IF(AND($A127=VLOOKUP($A127&amp;"."&amp;$C127,UncollectibleLookup,2,FALSE),$C127=VLOOKUP($A127&amp;"."&amp;$C127,UncollectibleLookup,4,FALSE)),0,'Corrected With Uncollectible'!DF127-'Module C Initial'!DF127),'Corrected With Uncollectible'!DF127-'Module C Initial'!DF127)</f>
        <v>635.10000000000582</v>
      </c>
      <c r="O127" s="31">
        <f ca="1">IFERROR(IF(AND($A127=VLOOKUP($A127&amp;"."&amp;$C127,UncollectibleLookup,2,FALSE),$C127=VLOOKUP($A127&amp;"."&amp;$C127,UncollectibleLookup,4,FALSE)),0,'Corrected With Uncollectible'!DG127-'Module C Initial'!DG127),'Corrected With Uncollectible'!DG127-'Module C Initial'!DG127)</f>
        <v>458.8799999999901</v>
      </c>
      <c r="P127" s="31">
        <f ca="1">IFERROR(IF(AND($A127=VLOOKUP($A127&amp;"."&amp;$C127,UncollectibleLookup,2,FALSE),$C127=VLOOKUP($A127&amp;"."&amp;$C127,UncollectibleLookup,4,FALSE)),0,'Corrected With Uncollectible'!DH127-'Module C Initial'!DH127),'Corrected With Uncollectible'!DH127-'Module C Initial'!DH127)</f>
        <v>474.65999999999622</v>
      </c>
      <c r="Q127" s="32">
        <f ca="1">IFERROR(IF(AND($A127=VLOOKUP($A127&amp;"."&amp;$C127,UncollectibleLookup,2,FALSE),$C127=VLOOKUP($A127&amp;"."&amp;$C127,UncollectibleLookup,4,FALSE)),0,'Corrected With Uncollectible'!DI127-'Module C Initial'!DI127),'Corrected With Uncollectible'!DI127-'Module C Initial'!DI127)</f>
        <v>0</v>
      </c>
      <c r="R127" s="32">
        <f ca="1">IFERROR(IF(AND($A127=VLOOKUP($A127&amp;"."&amp;$C127,UncollectibleLookup,2,FALSE),$C127=VLOOKUP($A127&amp;"."&amp;$C127,UncollectibleLookup,4,FALSE)),0,'Corrected With Uncollectible'!DJ127-'Module C Initial'!DJ127),'Corrected With Uncollectible'!DJ127-'Module C Initial'!DJ127)</f>
        <v>0</v>
      </c>
      <c r="S127" s="32">
        <f ca="1">IFERROR(IF(AND($A127=VLOOKUP($A127&amp;"."&amp;$C127,UncollectibleLookup,2,FALSE),$C127=VLOOKUP($A127&amp;"."&amp;$C127,UncollectibleLookup,4,FALSE)),0,'Corrected With Uncollectible'!DK127-'Module C Initial'!DK127),'Corrected With Uncollectible'!DK127-'Module C Initial'!DK127)</f>
        <v>0.11000000000000121</v>
      </c>
      <c r="T127" s="32">
        <f ca="1">IFERROR(IF(AND($A127=VLOOKUP($A127&amp;"."&amp;$C127,UncollectibleLookup,2,FALSE),$C127=VLOOKUP($A127&amp;"."&amp;$C127,UncollectibleLookup,4,FALSE)),0,'Corrected With Uncollectible'!DL127-'Module C Initial'!DL127),'Corrected With Uncollectible'!DL127-'Module C Initial'!DL127)</f>
        <v>1.9499999999999886</v>
      </c>
      <c r="U127" s="32">
        <f ca="1">IFERROR(IF(AND($A127=VLOOKUP($A127&amp;"."&amp;$C127,UncollectibleLookup,2,FALSE),$C127=VLOOKUP($A127&amp;"."&amp;$C127,UncollectibleLookup,4,FALSE)),0,'Corrected With Uncollectible'!DM127-'Module C Initial'!DM127),'Corrected With Uncollectible'!DM127-'Module C Initial'!DM127)</f>
        <v>3.5799999999999841</v>
      </c>
      <c r="V127" s="32">
        <f ca="1">IFERROR(IF(AND($A127=VLOOKUP($A127&amp;"."&amp;$C127,UncollectibleLookup,2,FALSE),$C127=VLOOKUP($A127&amp;"."&amp;$C127,UncollectibleLookup,4,FALSE)),0,'Corrected With Uncollectible'!DN127-'Module C Initial'!DN127),'Corrected With Uncollectible'!DN127-'Module C Initial'!DN127)</f>
        <v>6.2599999999999909</v>
      </c>
      <c r="W127" s="32">
        <f ca="1">IFERROR(IF(AND($A127=VLOOKUP($A127&amp;"."&amp;$C127,UncollectibleLookup,2,FALSE),$C127=VLOOKUP($A127&amp;"."&amp;$C127,UncollectibleLookup,4,FALSE)),0,'Corrected With Uncollectible'!DO127-'Module C Initial'!DO127),'Corrected With Uncollectible'!DO127-'Module C Initial'!DO127)</f>
        <v>15.689999999999827</v>
      </c>
      <c r="X127" s="32">
        <f ca="1">IFERROR(IF(AND($A127=VLOOKUP($A127&amp;"."&amp;$C127,UncollectibleLookup,2,FALSE),$C127=VLOOKUP($A127&amp;"."&amp;$C127,UncollectibleLookup,4,FALSE)),0,'Corrected With Uncollectible'!DP127-'Module C Initial'!DP127),'Corrected With Uncollectible'!DP127-'Module C Initial'!DP127)</f>
        <v>11.829999999999927</v>
      </c>
      <c r="Y127" s="32">
        <f ca="1">IFERROR(IF(AND($A127=VLOOKUP($A127&amp;"."&amp;$C127,UncollectibleLookup,2,FALSE),$C127=VLOOKUP($A127&amp;"."&amp;$C127,UncollectibleLookup,4,FALSE)),0,'Corrected With Uncollectible'!DQ127-'Module C Initial'!DQ127),'Corrected With Uncollectible'!DQ127-'Module C Initial'!DQ127)</f>
        <v>13.060000000000173</v>
      </c>
      <c r="Z127" s="32">
        <f ca="1">IFERROR(IF(AND($A127=VLOOKUP($A127&amp;"."&amp;$C127,UncollectibleLookup,2,FALSE),$C127=VLOOKUP($A127&amp;"."&amp;$C127,UncollectibleLookup,4,FALSE)),0,'Corrected With Uncollectible'!DR127-'Module C Initial'!DR127),'Corrected With Uncollectible'!DR127-'Module C Initial'!DR127)</f>
        <v>31.75</v>
      </c>
      <c r="AA127" s="32">
        <f ca="1">IFERROR(IF(AND($A127=VLOOKUP($A127&amp;"."&amp;$C127,UncollectibleLookup,2,FALSE),$C127=VLOOKUP($A127&amp;"."&amp;$C127,UncollectibleLookup,4,FALSE)),0,'Corrected With Uncollectible'!DS127-'Module C Initial'!DS127),'Corrected With Uncollectible'!DS127-'Module C Initial'!DS127)</f>
        <v>22.940000000000055</v>
      </c>
      <c r="AB127" s="32">
        <f ca="1">IFERROR(IF(AND($A127=VLOOKUP($A127&amp;"."&amp;$C127,UncollectibleLookup,2,FALSE),$C127=VLOOKUP($A127&amp;"."&amp;$C127,UncollectibleLookup,4,FALSE)),0,'Corrected With Uncollectible'!DT127-'Module C Initial'!DT127),'Corrected With Uncollectible'!DT127-'Module C Initial'!DT127)</f>
        <v>23.730000000000018</v>
      </c>
      <c r="AC127" s="31">
        <f ca="1">IFERROR(IF(AND($A127=VLOOKUP($A127&amp;"."&amp;$C127,UncollectibleLookup,2,FALSE),$C127=VLOOKUP($A127&amp;"."&amp;$C127,UncollectibleLookup,4,FALSE)),0,'Corrected With Uncollectible'!DU127-'Module C Initial'!DU127),'Corrected With Uncollectible'!DU127-'Module C Initial'!DU127)</f>
        <v>0</v>
      </c>
      <c r="AD127" s="31">
        <f ca="1">IFERROR(IF(AND($A127=VLOOKUP($A127&amp;"."&amp;$C127,UncollectibleLookup,2,FALSE),$C127=VLOOKUP($A127&amp;"."&amp;$C127,UncollectibleLookup,4,FALSE)),0,'Corrected With Uncollectible'!DV127-'Module C Initial'!DV127),'Corrected With Uncollectible'!DV127-'Module C Initial'!DV127)</f>
        <v>0</v>
      </c>
      <c r="AE127" s="31">
        <f ca="1">IFERROR(IF(AND($A127=VLOOKUP($A127&amp;"."&amp;$C127,UncollectibleLookup,2,FALSE),$C127=VLOOKUP($A127&amp;"."&amp;$C127,UncollectibleLookup,4,FALSE)),0,'Corrected With Uncollectible'!DW127-'Module C Initial'!DW127),'Corrected With Uncollectible'!DW127-'Module C Initial'!DW127)</f>
        <v>0.95999999999999375</v>
      </c>
      <c r="AF127" s="31">
        <f ca="1">IFERROR(IF(AND($A127=VLOOKUP($A127&amp;"."&amp;$C127,UncollectibleLookup,2,FALSE),$C127=VLOOKUP($A127&amp;"."&amp;$C127,UncollectibleLookup,4,FALSE)),0,'Corrected With Uncollectible'!DX127-'Module C Initial'!DX127),'Corrected With Uncollectible'!DX127-'Module C Initial'!DX127)</f>
        <v>16.269999999999982</v>
      </c>
      <c r="AG127" s="31">
        <f ca="1">IFERROR(IF(AND($A127=VLOOKUP($A127&amp;"."&amp;$C127,UncollectibleLookup,2,FALSE),$C127=VLOOKUP($A127&amp;"."&amp;$C127,UncollectibleLookup,4,FALSE)),0,'Corrected With Uncollectible'!DY127-'Module C Initial'!DY127),'Corrected With Uncollectible'!DY127-'Module C Initial'!DY127)</f>
        <v>29.420000000000073</v>
      </c>
      <c r="AH127" s="31">
        <f ca="1">IFERROR(IF(AND($A127=VLOOKUP($A127&amp;"."&amp;$C127,UncollectibleLookup,2,FALSE),$C127=VLOOKUP($A127&amp;"."&amp;$C127,UncollectibleLookup,4,FALSE)),0,'Corrected With Uncollectible'!DZ127-'Module C Initial'!DZ127),'Corrected With Uncollectible'!DZ127-'Module C Initial'!DZ127)</f>
        <v>50.770000000000437</v>
      </c>
      <c r="AI127" s="31">
        <f ca="1">IFERROR(IF(AND($A127=VLOOKUP($A127&amp;"."&amp;$C127,UncollectibleLookup,2,FALSE),$C127=VLOOKUP($A127&amp;"."&amp;$C127,UncollectibleLookup,4,FALSE)),0,'Corrected With Uncollectible'!EA127-'Module C Initial'!EA127),'Corrected With Uncollectible'!EA127-'Module C Initial'!EA127)</f>
        <v>125.64999999999964</v>
      </c>
      <c r="AJ127" s="31">
        <f ca="1">IFERROR(IF(AND($A127=VLOOKUP($A127&amp;"."&amp;$C127,UncollectibleLookup,2,FALSE),$C127=VLOOKUP($A127&amp;"."&amp;$C127,UncollectibleLookup,4,FALSE)),0,'Corrected With Uncollectible'!EB127-'Module C Initial'!EB127),'Corrected With Uncollectible'!EB127-'Module C Initial'!EB127)</f>
        <v>93.530000000000655</v>
      </c>
      <c r="AK127" s="31">
        <f ca="1">IFERROR(IF(AND($A127=VLOOKUP($A127&amp;"."&amp;$C127,UncollectibleLookup,2,FALSE),$C127=VLOOKUP($A127&amp;"."&amp;$C127,UncollectibleLookup,4,FALSE)),0,'Corrected With Uncollectible'!EC127-'Module C Initial'!EC127),'Corrected With Uncollectible'!EC127-'Module C Initial'!EC127)</f>
        <v>101.81999999999971</v>
      </c>
      <c r="AL127" s="31">
        <f ca="1">IFERROR(IF(AND($A127=VLOOKUP($A127&amp;"."&amp;$C127,UncollectibleLookup,2,FALSE),$C127=VLOOKUP($A127&amp;"."&amp;$C127,UncollectibleLookup,4,FALSE)),0,'Corrected With Uncollectible'!ED127-'Module C Initial'!ED127),'Corrected With Uncollectible'!ED127-'Module C Initial'!ED127)</f>
        <v>244.36000000000058</v>
      </c>
      <c r="AM127" s="31">
        <f ca="1">IFERROR(IF(AND($A127=VLOOKUP($A127&amp;"."&amp;$C127,UncollectibleLookup,2,FALSE),$C127=VLOOKUP($A127&amp;"."&amp;$C127,UncollectibleLookup,4,FALSE)),0,'Corrected With Uncollectible'!EE127-'Module C Initial'!EE127),'Corrected With Uncollectible'!EE127-'Module C Initial'!EE127)</f>
        <v>174.11999999999898</v>
      </c>
      <c r="AN127" s="31">
        <f ca="1">IFERROR(IF(AND($A127=VLOOKUP($A127&amp;"."&amp;$C127,UncollectibleLookup,2,FALSE),$C127=VLOOKUP($A127&amp;"."&amp;$C127,UncollectibleLookup,4,FALSE)),0,'Corrected With Uncollectible'!EF127-'Module C Initial'!EF127),'Corrected With Uncollectible'!EF127-'Module C Initial'!EF127)</f>
        <v>177.66999999999825</v>
      </c>
      <c r="AO127" s="32">
        <f t="shared" ca="1" si="27"/>
        <v>0</v>
      </c>
      <c r="AP127" s="32">
        <f t="shared" ca="1" si="27"/>
        <v>0</v>
      </c>
      <c r="AQ127" s="32">
        <f t="shared" ca="1" si="27"/>
        <v>3.3699999999999495</v>
      </c>
      <c r="AR127" s="32">
        <f t="shared" ca="1" si="24"/>
        <v>57.379999999999825</v>
      </c>
      <c r="AS127" s="32">
        <f t="shared" ca="1" si="24"/>
        <v>104.67000000000013</v>
      </c>
      <c r="AT127" s="32">
        <f t="shared" ca="1" si="24"/>
        <v>182.24999999999795</v>
      </c>
      <c r="AU127" s="32">
        <f t="shared" ca="1" si="21"/>
        <v>455.0800000000047</v>
      </c>
      <c r="AV127" s="32">
        <f t="shared" ca="1" si="21"/>
        <v>342.02000000000044</v>
      </c>
      <c r="AW127" s="32">
        <f t="shared" ca="1" si="21"/>
        <v>376.03000000000134</v>
      </c>
      <c r="AX127" s="32">
        <f t="shared" ca="1" si="21"/>
        <v>911.2100000000064</v>
      </c>
      <c r="AY127" s="32">
        <f t="shared" ca="1" si="21"/>
        <v>655.93999999998914</v>
      </c>
      <c r="AZ127" s="32">
        <f t="shared" ca="1" si="21"/>
        <v>676.05999999999449</v>
      </c>
      <c r="BA127" s="55">
        <f t="shared" ca="1" si="28"/>
        <v>0</v>
      </c>
      <c r="BB127" s="55">
        <f t="shared" ca="1" si="28"/>
        <v>0</v>
      </c>
      <c r="BC127" s="55">
        <f t="shared" ca="1" si="28"/>
        <v>0.03</v>
      </c>
      <c r="BD127" s="55">
        <f t="shared" ca="1" si="25"/>
        <v>0.46</v>
      </c>
      <c r="BE127" s="55">
        <f t="shared" ca="1" si="25"/>
        <v>0.84</v>
      </c>
      <c r="BF127" s="55">
        <f t="shared" ca="1" si="25"/>
        <v>1.47</v>
      </c>
      <c r="BG127" s="55">
        <f t="shared" ca="1" si="22"/>
        <v>3.67</v>
      </c>
      <c r="BH127" s="55">
        <f t="shared" ca="1" si="22"/>
        <v>2.77</v>
      </c>
      <c r="BI127" s="55">
        <f t="shared" ca="1" si="22"/>
        <v>3.06</v>
      </c>
      <c r="BJ127" s="55">
        <f t="shared" ca="1" si="22"/>
        <v>7.44</v>
      </c>
      <c r="BK127" s="55">
        <f t="shared" ca="1" si="22"/>
        <v>5.37</v>
      </c>
      <c r="BL127" s="55">
        <f t="shared" ca="1" si="22"/>
        <v>5.56</v>
      </c>
      <c r="BM127" s="32">
        <f t="shared" ca="1" si="29"/>
        <v>0</v>
      </c>
      <c r="BN127" s="32">
        <f t="shared" ca="1" si="29"/>
        <v>0</v>
      </c>
      <c r="BO127" s="32">
        <f t="shared" ca="1" si="29"/>
        <v>3.3999999999999493</v>
      </c>
      <c r="BP127" s="32">
        <f t="shared" ca="1" si="26"/>
        <v>57.839999999999826</v>
      </c>
      <c r="BQ127" s="32">
        <f t="shared" ca="1" si="26"/>
        <v>105.51000000000013</v>
      </c>
      <c r="BR127" s="32">
        <f t="shared" ca="1" si="26"/>
        <v>183.71999999999795</v>
      </c>
      <c r="BS127" s="32">
        <f t="shared" ca="1" si="23"/>
        <v>458.75000000000472</v>
      </c>
      <c r="BT127" s="32">
        <f t="shared" ca="1" si="23"/>
        <v>344.79000000000042</v>
      </c>
      <c r="BU127" s="32">
        <f t="shared" ca="1" si="23"/>
        <v>379.09000000000134</v>
      </c>
      <c r="BV127" s="32">
        <f t="shared" ca="1" si="23"/>
        <v>918.65000000000646</v>
      </c>
      <c r="BW127" s="32">
        <f t="shared" ca="1" si="23"/>
        <v>661.30999999998915</v>
      </c>
      <c r="BX127" s="32">
        <f t="shared" ca="1" si="23"/>
        <v>681.61999999999443</v>
      </c>
    </row>
    <row r="128" spans="1:76">
      <c r="A128" t="s">
        <v>485</v>
      </c>
      <c r="B128" s="1" t="s">
        <v>118</v>
      </c>
      <c r="C128" t="str">
        <f t="shared" ca="1" si="19"/>
        <v>TAY1</v>
      </c>
      <c r="D128" t="str">
        <f t="shared" ca="1" si="20"/>
        <v>Taylor Hydro Facility</v>
      </c>
      <c r="E128" s="31">
        <f ca="1">IFERROR(IF(AND($A128=VLOOKUP($A128&amp;"."&amp;$C128,UncollectibleLookup,2,FALSE),$C128=VLOOKUP($A128&amp;"."&amp;$C128,UncollectibleLookup,4,FALSE)),0,'Corrected With Uncollectible'!CW128-'Module C Initial'!CW128),'Corrected With Uncollectible'!CW128-'Module C Initial'!CW128)</f>
        <v>0</v>
      </c>
      <c r="F128" s="31">
        <f ca="1">IFERROR(IF(AND($A128=VLOOKUP($A128&amp;"."&amp;$C128,UncollectibleLookup,2,FALSE),$C128=VLOOKUP($A128&amp;"."&amp;$C128,UncollectibleLookup,4,FALSE)),0,'Corrected With Uncollectible'!CX128-'Module C Initial'!CX128),'Corrected With Uncollectible'!CX128-'Module C Initial'!CX128)</f>
        <v>0</v>
      </c>
      <c r="G128" s="31">
        <f ca="1">IFERROR(IF(AND($A128=VLOOKUP($A128&amp;"."&amp;$C128,UncollectibleLookup,2,FALSE),$C128=VLOOKUP($A128&amp;"."&amp;$C128,UncollectibleLookup,4,FALSE)),0,'Corrected With Uncollectible'!CY128-'Module C Initial'!CY128),'Corrected With Uncollectible'!CY128-'Module C Initial'!CY128)</f>
        <v>0</v>
      </c>
      <c r="H128" s="31">
        <f ca="1">IFERROR(IF(AND($A128=VLOOKUP($A128&amp;"."&amp;$C128,UncollectibleLookup,2,FALSE),$C128=VLOOKUP($A128&amp;"."&amp;$C128,UncollectibleLookup,4,FALSE)),0,'Corrected With Uncollectible'!CZ128-'Module C Initial'!CZ128),'Corrected With Uncollectible'!CZ128-'Module C Initial'!CZ128)</f>
        <v>0</v>
      </c>
      <c r="I128" s="31">
        <f ca="1">IFERROR(IF(AND($A128=VLOOKUP($A128&amp;"."&amp;$C128,UncollectibleLookup,2,FALSE),$C128=VLOOKUP($A128&amp;"."&amp;$C128,UncollectibleLookup,4,FALSE)),0,'Corrected With Uncollectible'!DA128-'Module C Initial'!DA128),'Corrected With Uncollectible'!DA128-'Module C Initial'!DA128)</f>
        <v>486.63999999999942</v>
      </c>
      <c r="J128" s="31">
        <f ca="1">IFERROR(IF(AND($A128=VLOOKUP($A128&amp;"."&amp;$C128,UncollectibleLookup,2,FALSE),$C128=VLOOKUP($A128&amp;"."&amp;$C128,UncollectibleLookup,4,FALSE)),0,'Corrected With Uncollectible'!DB128-'Module C Initial'!DB128),'Corrected With Uncollectible'!DB128-'Module C Initial'!DB128)</f>
        <v>831</v>
      </c>
      <c r="K128" s="31">
        <f ca="1">IFERROR(IF(AND($A128=VLOOKUP($A128&amp;"."&amp;$C128,UncollectibleLookup,2,FALSE),$C128=VLOOKUP($A128&amp;"."&amp;$C128,UncollectibleLookup,4,FALSE)),0,'Corrected With Uncollectible'!DC128-'Module C Initial'!DC128),'Corrected With Uncollectible'!DC128-'Module C Initial'!DC128)</f>
        <v>2779.9100000000035</v>
      </c>
      <c r="L128" s="31">
        <f ca="1">IFERROR(IF(AND($A128=VLOOKUP($A128&amp;"."&amp;$C128,UncollectibleLookup,2,FALSE),$C128=VLOOKUP($A128&amp;"."&amp;$C128,UncollectibleLookup,4,FALSE)),0,'Corrected With Uncollectible'!DD128-'Module C Initial'!DD128),'Corrected With Uncollectible'!DD128-'Module C Initial'!DD128)</f>
        <v>1334.0099999999948</v>
      </c>
      <c r="M128" s="31">
        <f ca="1">IFERROR(IF(AND($A128=VLOOKUP($A128&amp;"."&amp;$C128,UncollectibleLookup,2,FALSE),$C128=VLOOKUP($A128&amp;"."&amp;$C128,UncollectibleLookup,4,FALSE)),0,'Corrected With Uncollectible'!DE128-'Module C Initial'!DE128),'Corrected With Uncollectible'!DE128-'Module C Initial'!DE128)</f>
        <v>751.84000000000015</v>
      </c>
      <c r="N128" s="31">
        <f ca="1">IFERROR(IF(AND($A128=VLOOKUP($A128&amp;"."&amp;$C128,UncollectibleLookup,2,FALSE),$C128=VLOOKUP($A128&amp;"."&amp;$C128,UncollectibleLookup,4,FALSE)),0,'Corrected With Uncollectible'!DF128-'Module C Initial'!DF128),'Corrected With Uncollectible'!DF128-'Module C Initial'!DF128)</f>
        <v>248.82999999999993</v>
      </c>
      <c r="O128" s="31">
        <f ca="1">IFERROR(IF(AND($A128=VLOOKUP($A128&amp;"."&amp;$C128,UncollectibleLookup,2,FALSE),$C128=VLOOKUP($A128&amp;"."&amp;$C128,UncollectibleLookup,4,FALSE)),0,'Corrected With Uncollectible'!DG128-'Module C Initial'!DG128),'Corrected With Uncollectible'!DG128-'Module C Initial'!DG128)</f>
        <v>0</v>
      </c>
      <c r="P128" s="31">
        <f ca="1">IFERROR(IF(AND($A128=VLOOKUP($A128&amp;"."&amp;$C128,UncollectibleLookup,2,FALSE),$C128=VLOOKUP($A128&amp;"."&amp;$C128,UncollectibleLookup,4,FALSE)),0,'Corrected With Uncollectible'!DH128-'Module C Initial'!DH128),'Corrected With Uncollectible'!DH128-'Module C Initial'!DH128)</f>
        <v>0</v>
      </c>
      <c r="Q128" s="32">
        <f ca="1">IFERROR(IF(AND($A128=VLOOKUP($A128&amp;"."&amp;$C128,UncollectibleLookup,2,FALSE),$C128=VLOOKUP($A128&amp;"."&amp;$C128,UncollectibleLookup,4,FALSE)),0,'Corrected With Uncollectible'!DI128-'Module C Initial'!DI128),'Corrected With Uncollectible'!DI128-'Module C Initial'!DI128)</f>
        <v>0</v>
      </c>
      <c r="R128" s="32">
        <f ca="1">IFERROR(IF(AND($A128=VLOOKUP($A128&amp;"."&amp;$C128,UncollectibleLookup,2,FALSE),$C128=VLOOKUP($A128&amp;"."&amp;$C128,UncollectibleLookup,4,FALSE)),0,'Corrected With Uncollectible'!DJ128-'Module C Initial'!DJ128),'Corrected With Uncollectible'!DJ128-'Module C Initial'!DJ128)</f>
        <v>0</v>
      </c>
      <c r="S128" s="32">
        <f ca="1">IFERROR(IF(AND($A128=VLOOKUP($A128&amp;"."&amp;$C128,UncollectibleLookup,2,FALSE),$C128=VLOOKUP($A128&amp;"."&amp;$C128,UncollectibleLookup,4,FALSE)),0,'Corrected With Uncollectible'!DK128-'Module C Initial'!DK128),'Corrected With Uncollectible'!DK128-'Module C Initial'!DK128)</f>
        <v>0</v>
      </c>
      <c r="T128" s="32">
        <f ca="1">IFERROR(IF(AND($A128=VLOOKUP($A128&amp;"."&amp;$C128,UncollectibleLookup,2,FALSE),$C128=VLOOKUP($A128&amp;"."&amp;$C128,UncollectibleLookup,4,FALSE)),0,'Corrected With Uncollectible'!DL128-'Module C Initial'!DL128),'Corrected With Uncollectible'!DL128-'Module C Initial'!DL128)</f>
        <v>0</v>
      </c>
      <c r="U128" s="32">
        <f ca="1">IFERROR(IF(AND($A128=VLOOKUP($A128&amp;"."&amp;$C128,UncollectibleLookup,2,FALSE),$C128=VLOOKUP($A128&amp;"."&amp;$C128,UncollectibleLookup,4,FALSE)),0,'Corrected With Uncollectible'!DM128-'Module C Initial'!DM128),'Corrected With Uncollectible'!DM128-'Module C Initial'!DM128)</f>
        <v>24.330000000000041</v>
      </c>
      <c r="V128" s="32">
        <f ca="1">IFERROR(IF(AND($A128=VLOOKUP($A128&amp;"."&amp;$C128,UncollectibleLookup,2,FALSE),$C128=VLOOKUP($A128&amp;"."&amp;$C128,UncollectibleLookup,4,FALSE)),0,'Corrected With Uncollectible'!DN128-'Module C Initial'!DN128),'Corrected With Uncollectible'!DN128-'Module C Initial'!DN128)</f>
        <v>41.549999999999841</v>
      </c>
      <c r="W128" s="32">
        <f ca="1">IFERROR(IF(AND($A128=VLOOKUP($A128&amp;"."&amp;$C128,UncollectibleLookup,2,FALSE),$C128=VLOOKUP($A128&amp;"."&amp;$C128,UncollectibleLookup,4,FALSE)),0,'Corrected With Uncollectible'!DO128-'Module C Initial'!DO128),'Corrected With Uncollectible'!DO128-'Module C Initial'!DO128)</f>
        <v>139</v>
      </c>
      <c r="X128" s="32">
        <f ca="1">IFERROR(IF(AND($A128=VLOOKUP($A128&amp;"."&amp;$C128,UncollectibleLookup,2,FALSE),$C128=VLOOKUP($A128&amp;"."&amp;$C128,UncollectibleLookup,4,FALSE)),0,'Corrected With Uncollectible'!DP128-'Module C Initial'!DP128),'Corrected With Uncollectible'!DP128-'Module C Initial'!DP128)</f>
        <v>66.700000000000045</v>
      </c>
      <c r="Y128" s="32">
        <f ca="1">IFERROR(IF(AND($A128=VLOOKUP($A128&amp;"."&amp;$C128,UncollectibleLookup,2,FALSE),$C128=VLOOKUP($A128&amp;"."&amp;$C128,UncollectibleLookup,4,FALSE)),0,'Corrected With Uncollectible'!DQ128-'Module C Initial'!DQ128),'Corrected With Uncollectible'!DQ128-'Module C Initial'!DQ128)</f>
        <v>37.590000000000032</v>
      </c>
      <c r="Z128" s="32">
        <f ca="1">IFERROR(IF(AND($A128=VLOOKUP($A128&amp;"."&amp;$C128,UncollectibleLookup,2,FALSE),$C128=VLOOKUP($A128&amp;"."&amp;$C128,UncollectibleLookup,4,FALSE)),0,'Corrected With Uncollectible'!DR128-'Module C Initial'!DR128),'Corrected With Uncollectible'!DR128-'Module C Initial'!DR128)</f>
        <v>12.439999999999998</v>
      </c>
      <c r="AA128" s="32">
        <f ca="1">IFERROR(IF(AND($A128=VLOOKUP($A128&amp;"."&amp;$C128,UncollectibleLookup,2,FALSE),$C128=VLOOKUP($A128&amp;"."&amp;$C128,UncollectibleLookup,4,FALSE)),0,'Corrected With Uncollectible'!DS128-'Module C Initial'!DS128),'Corrected With Uncollectible'!DS128-'Module C Initial'!DS128)</f>
        <v>0</v>
      </c>
      <c r="AB128" s="32">
        <f ca="1">IFERROR(IF(AND($A128=VLOOKUP($A128&amp;"."&amp;$C128,UncollectibleLookup,2,FALSE),$C128=VLOOKUP($A128&amp;"."&amp;$C128,UncollectibleLookup,4,FALSE)),0,'Corrected With Uncollectible'!DT128-'Module C Initial'!DT128),'Corrected With Uncollectible'!DT128-'Module C Initial'!DT128)</f>
        <v>0</v>
      </c>
      <c r="AC128" s="31">
        <f ca="1">IFERROR(IF(AND($A128=VLOOKUP($A128&amp;"."&amp;$C128,UncollectibleLookup,2,FALSE),$C128=VLOOKUP($A128&amp;"."&amp;$C128,UncollectibleLookup,4,FALSE)),0,'Corrected With Uncollectible'!DU128-'Module C Initial'!DU128),'Corrected With Uncollectible'!DU128-'Module C Initial'!DU128)</f>
        <v>0</v>
      </c>
      <c r="AD128" s="31">
        <f ca="1">IFERROR(IF(AND($A128=VLOOKUP($A128&amp;"."&amp;$C128,UncollectibleLookup,2,FALSE),$C128=VLOOKUP($A128&amp;"."&amp;$C128,UncollectibleLookup,4,FALSE)),0,'Corrected With Uncollectible'!DV128-'Module C Initial'!DV128),'Corrected With Uncollectible'!DV128-'Module C Initial'!DV128)</f>
        <v>0</v>
      </c>
      <c r="AE128" s="31">
        <f ca="1">IFERROR(IF(AND($A128=VLOOKUP($A128&amp;"."&amp;$C128,UncollectibleLookup,2,FALSE),$C128=VLOOKUP($A128&amp;"."&amp;$C128,UncollectibleLookup,4,FALSE)),0,'Corrected With Uncollectible'!DW128-'Module C Initial'!DW128),'Corrected With Uncollectible'!DW128-'Module C Initial'!DW128)</f>
        <v>0</v>
      </c>
      <c r="AF128" s="31">
        <f ca="1">IFERROR(IF(AND($A128=VLOOKUP($A128&amp;"."&amp;$C128,UncollectibleLookup,2,FALSE),$C128=VLOOKUP($A128&amp;"."&amp;$C128,UncollectibleLookup,4,FALSE)),0,'Corrected With Uncollectible'!DX128-'Module C Initial'!DX128),'Corrected With Uncollectible'!DX128-'Module C Initial'!DX128)</f>
        <v>0</v>
      </c>
      <c r="AG128" s="31">
        <f ca="1">IFERROR(IF(AND($A128=VLOOKUP($A128&amp;"."&amp;$C128,UncollectibleLookup,2,FALSE),$C128=VLOOKUP($A128&amp;"."&amp;$C128,UncollectibleLookup,4,FALSE)),0,'Corrected With Uncollectible'!DY128-'Module C Initial'!DY128),'Corrected With Uncollectible'!DY128-'Module C Initial'!DY128)</f>
        <v>199.77999999999975</v>
      </c>
      <c r="AH128" s="31">
        <f ca="1">IFERROR(IF(AND($A128=VLOOKUP($A128&amp;"."&amp;$C128,UncollectibleLookup,2,FALSE),$C128=VLOOKUP($A128&amp;"."&amp;$C128,UncollectibleLookup,4,FALSE)),0,'Corrected With Uncollectible'!DZ128-'Module C Initial'!DZ128),'Corrected With Uncollectible'!DZ128-'Module C Initial'!DZ128)</f>
        <v>336.91999999999916</v>
      </c>
      <c r="AI128" s="31">
        <f ca="1">IFERROR(IF(AND($A128=VLOOKUP($A128&amp;"."&amp;$C128,UncollectibleLookup,2,FALSE),$C128=VLOOKUP($A128&amp;"."&amp;$C128,UncollectibleLookup,4,FALSE)),0,'Corrected With Uncollectible'!EA128-'Module C Initial'!EA128),'Corrected With Uncollectible'!EA128-'Module C Initial'!EA128)</f>
        <v>1113.3700000000026</v>
      </c>
      <c r="AJ128" s="31">
        <f ca="1">IFERROR(IF(AND($A128=VLOOKUP($A128&amp;"."&amp;$C128,UncollectibleLookup,2,FALSE),$C128=VLOOKUP($A128&amp;"."&amp;$C128,UncollectibleLookup,4,FALSE)),0,'Corrected With Uncollectible'!EB128-'Module C Initial'!EB128),'Corrected With Uncollectible'!EB128-'Module C Initial'!EB128)</f>
        <v>527.20000000000073</v>
      </c>
      <c r="AK128" s="31">
        <f ca="1">IFERROR(IF(AND($A128=VLOOKUP($A128&amp;"."&amp;$C128,UncollectibleLookup,2,FALSE),$C128=VLOOKUP($A128&amp;"."&amp;$C128,UncollectibleLookup,4,FALSE)),0,'Corrected With Uncollectible'!EC128-'Module C Initial'!EC128),'Corrected With Uncollectible'!EC128-'Module C Initial'!EC128)</f>
        <v>293.13000000000011</v>
      </c>
      <c r="AL128" s="31">
        <f ca="1">IFERROR(IF(AND($A128=VLOOKUP($A128&amp;"."&amp;$C128,UncollectibleLookup,2,FALSE),$C128=VLOOKUP($A128&amp;"."&amp;$C128,UncollectibleLookup,4,FALSE)),0,'Corrected With Uncollectible'!ED128-'Module C Initial'!ED128),'Corrected With Uncollectible'!ED128-'Module C Initial'!ED128)</f>
        <v>95.730000000000018</v>
      </c>
      <c r="AM128" s="31">
        <f ca="1">IFERROR(IF(AND($A128=VLOOKUP($A128&amp;"."&amp;$C128,UncollectibleLookup,2,FALSE),$C128=VLOOKUP($A128&amp;"."&amp;$C128,UncollectibleLookup,4,FALSE)),0,'Corrected With Uncollectible'!EE128-'Module C Initial'!EE128),'Corrected With Uncollectible'!EE128-'Module C Initial'!EE128)</f>
        <v>0</v>
      </c>
      <c r="AN128" s="31">
        <f ca="1">IFERROR(IF(AND($A128=VLOOKUP($A128&amp;"."&amp;$C128,UncollectibleLookup,2,FALSE),$C128=VLOOKUP($A128&amp;"."&amp;$C128,UncollectibleLookup,4,FALSE)),0,'Corrected With Uncollectible'!EF128-'Module C Initial'!EF128),'Corrected With Uncollectible'!EF128-'Module C Initial'!EF128)</f>
        <v>0</v>
      </c>
      <c r="AO128" s="32">
        <f t="shared" ca="1" si="27"/>
        <v>0</v>
      </c>
      <c r="AP128" s="32">
        <f t="shared" ca="1" si="27"/>
        <v>0</v>
      </c>
      <c r="AQ128" s="32">
        <f t="shared" ca="1" si="27"/>
        <v>0</v>
      </c>
      <c r="AR128" s="32">
        <f t="shared" ca="1" si="24"/>
        <v>0</v>
      </c>
      <c r="AS128" s="32">
        <f t="shared" ca="1" si="24"/>
        <v>710.7499999999992</v>
      </c>
      <c r="AT128" s="32">
        <f t="shared" ca="1" si="24"/>
        <v>1209.4699999999989</v>
      </c>
      <c r="AU128" s="32">
        <f t="shared" ca="1" si="21"/>
        <v>4032.2800000000061</v>
      </c>
      <c r="AV128" s="32">
        <f t="shared" ca="1" si="21"/>
        <v>1927.9099999999955</v>
      </c>
      <c r="AW128" s="32">
        <f t="shared" ca="1" si="21"/>
        <v>1082.5600000000004</v>
      </c>
      <c r="AX128" s="32">
        <f t="shared" ca="1" si="21"/>
        <v>356.99999999999994</v>
      </c>
      <c r="AY128" s="32">
        <f t="shared" ca="1" si="21"/>
        <v>0</v>
      </c>
      <c r="AZ128" s="32">
        <f t="shared" ca="1" si="21"/>
        <v>0</v>
      </c>
      <c r="BA128" s="55">
        <f t="shared" ca="1" si="28"/>
        <v>0</v>
      </c>
      <c r="BB128" s="55">
        <f t="shared" ca="1" si="28"/>
        <v>0</v>
      </c>
      <c r="BC128" s="55">
        <f t="shared" ca="1" si="28"/>
        <v>0</v>
      </c>
      <c r="BD128" s="55">
        <f t="shared" ca="1" si="25"/>
        <v>0</v>
      </c>
      <c r="BE128" s="55">
        <f t="shared" ca="1" si="25"/>
        <v>5.7</v>
      </c>
      <c r="BF128" s="55">
        <f t="shared" ca="1" si="25"/>
        <v>9.73</v>
      </c>
      <c r="BG128" s="55">
        <f t="shared" ca="1" si="22"/>
        <v>32.56</v>
      </c>
      <c r="BH128" s="55">
        <f t="shared" ca="1" si="22"/>
        <v>15.62</v>
      </c>
      <c r="BI128" s="55">
        <f t="shared" ca="1" si="22"/>
        <v>8.81</v>
      </c>
      <c r="BJ128" s="55">
        <f t="shared" ca="1" si="22"/>
        <v>2.91</v>
      </c>
      <c r="BK128" s="55">
        <f t="shared" ca="1" si="22"/>
        <v>0</v>
      </c>
      <c r="BL128" s="55">
        <f t="shared" ca="1" si="22"/>
        <v>0</v>
      </c>
      <c r="BM128" s="32">
        <f t="shared" ca="1" si="29"/>
        <v>0</v>
      </c>
      <c r="BN128" s="32">
        <f t="shared" ca="1" si="29"/>
        <v>0</v>
      </c>
      <c r="BO128" s="32">
        <f t="shared" ca="1" si="29"/>
        <v>0</v>
      </c>
      <c r="BP128" s="32">
        <f t="shared" ca="1" si="26"/>
        <v>0</v>
      </c>
      <c r="BQ128" s="32">
        <f t="shared" ca="1" si="26"/>
        <v>716.44999999999925</v>
      </c>
      <c r="BR128" s="32">
        <f t="shared" ca="1" si="26"/>
        <v>1219.1999999999989</v>
      </c>
      <c r="BS128" s="32">
        <f t="shared" ca="1" si="23"/>
        <v>4064.8400000000061</v>
      </c>
      <c r="BT128" s="32">
        <f t="shared" ca="1" si="23"/>
        <v>1943.5299999999954</v>
      </c>
      <c r="BU128" s="32">
        <f t="shared" ca="1" si="23"/>
        <v>1091.3700000000003</v>
      </c>
      <c r="BV128" s="32">
        <f t="shared" ca="1" si="23"/>
        <v>359.90999999999997</v>
      </c>
      <c r="BW128" s="32">
        <f t="shared" ca="1" si="23"/>
        <v>0</v>
      </c>
      <c r="BX128" s="32">
        <f t="shared" ca="1" si="23"/>
        <v>0</v>
      </c>
    </row>
    <row r="129" spans="1:76">
      <c r="A129" t="s">
        <v>485</v>
      </c>
      <c r="B129" s="1" t="s">
        <v>286</v>
      </c>
      <c r="C129" t="str">
        <f t="shared" ca="1" si="19"/>
        <v>TAY2</v>
      </c>
      <c r="D129" t="str">
        <f t="shared" ca="1" si="20"/>
        <v>Taylor Wind Facility</v>
      </c>
      <c r="E129" s="31">
        <f ca="1">IFERROR(IF(AND($A129=VLOOKUP($A129&amp;"."&amp;$C129,UncollectibleLookup,2,FALSE),$C129=VLOOKUP($A129&amp;"."&amp;$C129,UncollectibleLookup,4,FALSE)),0,'Corrected With Uncollectible'!CW129-'Module C Initial'!CW129),'Corrected With Uncollectible'!CW129-'Module C Initial'!CW129)</f>
        <v>67.670000000000073</v>
      </c>
      <c r="F129" s="31">
        <f ca="1">IFERROR(IF(AND($A129=VLOOKUP($A129&amp;"."&amp;$C129,UncollectibleLookup,2,FALSE),$C129=VLOOKUP($A129&amp;"."&amp;$C129,UncollectibleLookup,4,FALSE)),0,'Corrected With Uncollectible'!CX129-'Module C Initial'!CX129),'Corrected With Uncollectible'!CX129-'Module C Initial'!CX129)</f>
        <v>54.389999999999873</v>
      </c>
      <c r="G129" s="31">
        <f ca="1">IFERROR(IF(AND($A129=VLOOKUP($A129&amp;"."&amp;$C129,UncollectibleLookup,2,FALSE),$C129=VLOOKUP($A129&amp;"."&amp;$C129,UncollectibleLookup,4,FALSE)),0,'Corrected With Uncollectible'!CY129-'Module C Initial'!CY129),'Corrected With Uncollectible'!CY129-'Module C Initial'!CY129)</f>
        <v>73.490000000000236</v>
      </c>
      <c r="H129" s="31">
        <f ca="1">IFERROR(IF(AND($A129=VLOOKUP($A129&amp;"."&amp;$C129,UncollectibleLookup,2,FALSE),$C129=VLOOKUP($A129&amp;"."&amp;$C129,UncollectibleLookup,4,FALSE)),0,'Corrected With Uncollectible'!CZ129-'Module C Initial'!CZ129),'Corrected With Uncollectible'!CZ129-'Module C Initial'!CZ129)</f>
        <v>38.420000000000073</v>
      </c>
      <c r="I129" s="31">
        <f ca="1">IFERROR(IF(AND($A129=VLOOKUP($A129&amp;"."&amp;$C129,UncollectibleLookup,2,FALSE),$C129=VLOOKUP($A129&amp;"."&amp;$C129,UncollectibleLookup,4,FALSE)),0,'Corrected With Uncollectible'!DA129-'Module C Initial'!DA129),'Corrected With Uncollectible'!DA129-'Module C Initial'!DA129)</f>
        <v>25.430000000000064</v>
      </c>
      <c r="J129" s="31">
        <f ca="1">IFERROR(IF(AND($A129=VLOOKUP($A129&amp;"."&amp;$C129,UncollectibleLookup,2,FALSE),$C129=VLOOKUP($A129&amp;"."&amp;$C129,UncollectibleLookup,4,FALSE)),0,'Corrected With Uncollectible'!DB129-'Module C Initial'!DB129),'Corrected With Uncollectible'!DB129-'Module C Initial'!DB129)</f>
        <v>28.25</v>
      </c>
      <c r="K129" s="31">
        <f ca="1">IFERROR(IF(AND($A129=VLOOKUP($A129&amp;"."&amp;$C129,UncollectibleLookup,2,FALSE),$C129=VLOOKUP($A129&amp;"."&amp;$C129,UncollectibleLookup,4,FALSE)),0,'Corrected With Uncollectible'!DC129-'Module C Initial'!DC129),'Corrected With Uncollectible'!DC129-'Module C Initial'!DC129)</f>
        <v>34.819999999999936</v>
      </c>
      <c r="L129" s="31">
        <f ca="1">IFERROR(IF(AND($A129=VLOOKUP($A129&amp;"."&amp;$C129,UncollectibleLookup,2,FALSE),$C129=VLOOKUP($A129&amp;"."&amp;$C129,UncollectibleLookup,4,FALSE)),0,'Corrected With Uncollectible'!DD129-'Module C Initial'!DD129),'Corrected With Uncollectible'!DD129-'Module C Initial'!DD129)</f>
        <v>22.529999999999973</v>
      </c>
      <c r="M129" s="31">
        <f ca="1">IFERROR(IF(AND($A129=VLOOKUP($A129&amp;"."&amp;$C129,UncollectibleLookup,2,FALSE),$C129=VLOOKUP($A129&amp;"."&amp;$C129,UncollectibleLookup,4,FALSE)),0,'Corrected With Uncollectible'!DE129-'Module C Initial'!DE129),'Corrected With Uncollectible'!DE129-'Module C Initial'!DE129)</f>
        <v>21.950000000000045</v>
      </c>
      <c r="N129" s="31">
        <f ca="1">IFERROR(IF(AND($A129=VLOOKUP($A129&amp;"."&amp;$C129,UncollectibleLookup,2,FALSE),$C129=VLOOKUP($A129&amp;"."&amp;$C129,UncollectibleLookup,4,FALSE)),0,'Corrected With Uncollectible'!DF129-'Module C Initial'!DF129),'Corrected With Uncollectible'!DF129-'Module C Initial'!DF129)</f>
        <v>74.270000000000437</v>
      </c>
      <c r="O129" s="31">
        <f ca="1">IFERROR(IF(AND($A129=VLOOKUP($A129&amp;"."&amp;$C129,UncollectibleLookup,2,FALSE),$C129=VLOOKUP($A129&amp;"."&amp;$C129,UncollectibleLookup,4,FALSE)),0,'Corrected With Uncollectible'!DG129-'Module C Initial'!DG129),'Corrected With Uncollectible'!DG129-'Module C Initial'!DG129)</f>
        <v>51.889999999999873</v>
      </c>
      <c r="P129" s="31">
        <f ca="1">IFERROR(IF(AND($A129=VLOOKUP($A129&amp;"."&amp;$C129,UncollectibleLookup,2,FALSE),$C129=VLOOKUP($A129&amp;"."&amp;$C129,UncollectibleLookup,4,FALSE)),0,'Corrected With Uncollectible'!DH129-'Module C Initial'!DH129),'Corrected With Uncollectible'!DH129-'Module C Initial'!DH129)</f>
        <v>60.5</v>
      </c>
      <c r="Q129" s="32">
        <f ca="1">IFERROR(IF(AND($A129=VLOOKUP($A129&amp;"."&amp;$C129,UncollectibleLookup,2,FALSE),$C129=VLOOKUP($A129&amp;"."&amp;$C129,UncollectibleLookup,4,FALSE)),0,'Corrected With Uncollectible'!DI129-'Module C Initial'!DI129),'Corrected With Uncollectible'!DI129-'Module C Initial'!DI129)</f>
        <v>3.3799999999999955</v>
      </c>
      <c r="R129" s="32">
        <f ca="1">IFERROR(IF(AND($A129=VLOOKUP($A129&amp;"."&amp;$C129,UncollectibleLookup,2,FALSE),$C129=VLOOKUP($A129&amp;"."&amp;$C129,UncollectibleLookup,4,FALSE)),0,'Corrected With Uncollectible'!DJ129-'Module C Initial'!DJ129),'Corrected With Uncollectible'!DJ129-'Module C Initial'!DJ129)</f>
        <v>2.7199999999999989</v>
      </c>
      <c r="S129" s="32">
        <f ca="1">IFERROR(IF(AND($A129=VLOOKUP($A129&amp;"."&amp;$C129,UncollectibleLookup,2,FALSE),$C129=VLOOKUP($A129&amp;"."&amp;$C129,UncollectibleLookup,4,FALSE)),0,'Corrected With Uncollectible'!DK129-'Module C Initial'!DK129),'Corrected With Uncollectible'!DK129-'Module C Initial'!DK129)</f>
        <v>3.6699999999999875</v>
      </c>
      <c r="T129" s="32">
        <f ca="1">IFERROR(IF(AND($A129=VLOOKUP($A129&amp;"."&amp;$C129,UncollectibleLookup,2,FALSE),$C129=VLOOKUP($A129&amp;"."&amp;$C129,UncollectibleLookup,4,FALSE)),0,'Corrected With Uncollectible'!DL129-'Module C Initial'!DL129),'Corrected With Uncollectible'!DL129-'Module C Initial'!DL129)</f>
        <v>1.9200000000000017</v>
      </c>
      <c r="U129" s="32">
        <f ca="1">IFERROR(IF(AND($A129=VLOOKUP($A129&amp;"."&amp;$C129,UncollectibleLookup,2,FALSE),$C129=VLOOKUP($A129&amp;"."&amp;$C129,UncollectibleLookup,4,FALSE)),0,'Corrected With Uncollectible'!DM129-'Module C Initial'!DM129),'Corrected With Uncollectible'!DM129-'Module C Initial'!DM129)</f>
        <v>1.269999999999996</v>
      </c>
      <c r="V129" s="32">
        <f ca="1">IFERROR(IF(AND($A129=VLOOKUP($A129&amp;"."&amp;$C129,UncollectibleLookup,2,FALSE),$C129=VLOOKUP($A129&amp;"."&amp;$C129,UncollectibleLookup,4,FALSE)),0,'Corrected With Uncollectible'!DN129-'Module C Initial'!DN129),'Corrected With Uncollectible'!DN129-'Module C Initial'!DN129)</f>
        <v>1.4100000000000037</v>
      </c>
      <c r="W129" s="32">
        <f ca="1">IFERROR(IF(AND($A129=VLOOKUP($A129&amp;"."&amp;$C129,UncollectibleLookup,2,FALSE),$C129=VLOOKUP($A129&amp;"."&amp;$C129,UncollectibleLookup,4,FALSE)),0,'Corrected With Uncollectible'!DO129-'Module C Initial'!DO129),'Corrected With Uncollectible'!DO129-'Module C Initial'!DO129)</f>
        <v>1.75</v>
      </c>
      <c r="X129" s="32">
        <f ca="1">IFERROR(IF(AND($A129=VLOOKUP($A129&amp;"."&amp;$C129,UncollectibleLookup,2,FALSE),$C129=VLOOKUP($A129&amp;"."&amp;$C129,UncollectibleLookup,4,FALSE)),0,'Corrected With Uncollectible'!DP129-'Module C Initial'!DP129),'Corrected With Uncollectible'!DP129-'Module C Initial'!DP129)</f>
        <v>1.1299999999999955</v>
      </c>
      <c r="Y129" s="32">
        <f ca="1">IFERROR(IF(AND($A129=VLOOKUP($A129&amp;"."&amp;$C129,UncollectibleLookup,2,FALSE),$C129=VLOOKUP($A129&amp;"."&amp;$C129,UncollectibleLookup,4,FALSE)),0,'Corrected With Uncollectible'!DQ129-'Module C Initial'!DQ129),'Corrected With Uncollectible'!DQ129-'Module C Initial'!DQ129)</f>
        <v>1.0899999999999963</v>
      </c>
      <c r="Z129" s="32">
        <f ca="1">IFERROR(IF(AND($A129=VLOOKUP($A129&amp;"."&amp;$C129,UncollectibleLookup,2,FALSE),$C129=VLOOKUP($A129&amp;"."&amp;$C129,UncollectibleLookup,4,FALSE)),0,'Corrected With Uncollectible'!DR129-'Module C Initial'!DR129),'Corrected With Uncollectible'!DR129-'Module C Initial'!DR129)</f>
        <v>3.710000000000008</v>
      </c>
      <c r="AA129" s="32">
        <f ca="1">IFERROR(IF(AND($A129=VLOOKUP($A129&amp;"."&amp;$C129,UncollectibleLookup,2,FALSE),$C129=VLOOKUP($A129&amp;"."&amp;$C129,UncollectibleLookup,4,FALSE)),0,'Corrected With Uncollectible'!DS129-'Module C Initial'!DS129),'Corrected With Uncollectible'!DS129-'Module C Initial'!DS129)</f>
        <v>2.5900000000000034</v>
      </c>
      <c r="AB129" s="32">
        <f ca="1">IFERROR(IF(AND($A129=VLOOKUP($A129&amp;"."&amp;$C129,UncollectibleLookup,2,FALSE),$C129=VLOOKUP($A129&amp;"."&amp;$C129,UncollectibleLookup,4,FALSE)),0,'Corrected With Uncollectible'!DT129-'Module C Initial'!DT129),'Corrected With Uncollectible'!DT129-'Module C Initial'!DT129)</f>
        <v>3.019999999999996</v>
      </c>
      <c r="AC129" s="31">
        <f ca="1">IFERROR(IF(AND($A129=VLOOKUP($A129&amp;"."&amp;$C129,UncollectibleLookup,2,FALSE),$C129=VLOOKUP($A129&amp;"."&amp;$C129,UncollectibleLookup,4,FALSE)),0,'Corrected With Uncollectible'!DU129-'Module C Initial'!DU129),'Corrected With Uncollectible'!DU129-'Module C Initial'!DU129)</f>
        <v>29.1099999999999</v>
      </c>
      <c r="AD129" s="31">
        <f ca="1">IFERROR(IF(AND($A129=VLOOKUP($A129&amp;"."&amp;$C129,UncollectibleLookup,2,FALSE),$C129=VLOOKUP($A129&amp;"."&amp;$C129,UncollectibleLookup,4,FALSE)),0,'Corrected With Uncollectible'!DV129-'Module C Initial'!DV129),'Corrected With Uncollectible'!DV129-'Module C Initial'!DV129)</f>
        <v>23.129999999999995</v>
      </c>
      <c r="AE129" s="31">
        <f ca="1">IFERROR(IF(AND($A129=VLOOKUP($A129&amp;"."&amp;$C129,UncollectibleLookup,2,FALSE),$C129=VLOOKUP($A129&amp;"."&amp;$C129,UncollectibleLookup,4,FALSE)),0,'Corrected With Uncollectible'!DW129-'Module C Initial'!DW129),'Corrected With Uncollectible'!DW129-'Module C Initial'!DW129)</f>
        <v>30.910000000000082</v>
      </c>
      <c r="AF129" s="31">
        <f ca="1">IFERROR(IF(AND($A129=VLOOKUP($A129&amp;"."&amp;$C129,UncollectibleLookup,2,FALSE),$C129=VLOOKUP($A129&amp;"."&amp;$C129,UncollectibleLookup,4,FALSE)),0,'Corrected With Uncollectible'!DX129-'Module C Initial'!DX129),'Corrected With Uncollectible'!DX129-'Module C Initial'!DX129)</f>
        <v>15.969999999999914</v>
      </c>
      <c r="AG129" s="31">
        <f ca="1">IFERROR(IF(AND($A129=VLOOKUP($A129&amp;"."&amp;$C129,UncollectibleLookup,2,FALSE),$C129=VLOOKUP($A129&amp;"."&amp;$C129,UncollectibleLookup,4,FALSE)),0,'Corrected With Uncollectible'!DY129-'Module C Initial'!DY129),'Corrected With Uncollectible'!DY129-'Module C Initial'!DY129)</f>
        <v>10.439999999999998</v>
      </c>
      <c r="AH129" s="31">
        <f ca="1">IFERROR(IF(AND($A129=VLOOKUP($A129&amp;"."&amp;$C129,UncollectibleLookup,2,FALSE),$C129=VLOOKUP($A129&amp;"."&amp;$C129,UncollectibleLookup,4,FALSE)),0,'Corrected With Uncollectible'!DZ129-'Module C Initial'!DZ129),'Corrected With Uncollectible'!DZ129-'Module C Initial'!DZ129)</f>
        <v>11.449999999999989</v>
      </c>
      <c r="AI129" s="31">
        <f ca="1">IFERROR(IF(AND($A129=VLOOKUP($A129&amp;"."&amp;$C129,UncollectibleLookup,2,FALSE),$C129=VLOOKUP($A129&amp;"."&amp;$C129,UncollectibleLookup,4,FALSE)),0,'Corrected With Uncollectible'!EA129-'Module C Initial'!EA129),'Corrected With Uncollectible'!EA129-'Module C Initial'!EA129)</f>
        <v>13.949999999999989</v>
      </c>
      <c r="AJ129" s="31">
        <f ca="1">IFERROR(IF(AND($A129=VLOOKUP($A129&amp;"."&amp;$C129,UncollectibleLookup,2,FALSE),$C129=VLOOKUP($A129&amp;"."&amp;$C129,UncollectibleLookup,4,FALSE)),0,'Corrected With Uncollectible'!EB129-'Module C Initial'!EB129),'Corrected With Uncollectible'!EB129-'Module C Initial'!EB129)</f>
        <v>8.9099999999999682</v>
      </c>
      <c r="AK129" s="31">
        <f ca="1">IFERROR(IF(AND($A129=VLOOKUP($A129&amp;"."&amp;$C129,UncollectibleLookup,2,FALSE),$C129=VLOOKUP($A129&amp;"."&amp;$C129,UncollectibleLookup,4,FALSE)),0,'Corrected With Uncollectible'!EC129-'Module C Initial'!EC129),'Corrected With Uncollectible'!EC129-'Module C Initial'!EC129)</f>
        <v>8.5600000000000023</v>
      </c>
      <c r="AL129" s="31">
        <f ca="1">IFERROR(IF(AND($A129=VLOOKUP($A129&amp;"."&amp;$C129,UncollectibleLookup,2,FALSE),$C129=VLOOKUP($A129&amp;"."&amp;$C129,UncollectibleLookup,4,FALSE)),0,'Corrected With Uncollectible'!ED129-'Module C Initial'!ED129),'Corrected With Uncollectible'!ED129-'Module C Initial'!ED129)</f>
        <v>28.569999999999936</v>
      </c>
      <c r="AM129" s="31">
        <f ca="1">IFERROR(IF(AND($A129=VLOOKUP($A129&amp;"."&amp;$C129,UncollectibleLookup,2,FALSE),$C129=VLOOKUP($A129&amp;"."&amp;$C129,UncollectibleLookup,4,FALSE)),0,'Corrected With Uncollectible'!EE129-'Module C Initial'!EE129),'Corrected With Uncollectible'!EE129-'Module C Initial'!EE129)</f>
        <v>19.67999999999995</v>
      </c>
      <c r="AN129" s="31">
        <f ca="1">IFERROR(IF(AND($A129=VLOOKUP($A129&amp;"."&amp;$C129,UncollectibleLookup,2,FALSE),$C129=VLOOKUP($A129&amp;"."&amp;$C129,UncollectibleLookup,4,FALSE)),0,'Corrected With Uncollectible'!EF129-'Module C Initial'!EF129),'Corrected With Uncollectible'!EF129-'Module C Initial'!EF129)</f>
        <v>22.649999999999977</v>
      </c>
      <c r="AO129" s="32">
        <f t="shared" ca="1" si="27"/>
        <v>100.15999999999997</v>
      </c>
      <c r="AP129" s="32">
        <f t="shared" ca="1" si="27"/>
        <v>80.239999999999867</v>
      </c>
      <c r="AQ129" s="32">
        <f t="shared" ca="1" si="27"/>
        <v>108.07000000000031</v>
      </c>
      <c r="AR129" s="32">
        <f t="shared" ca="1" si="24"/>
        <v>56.309999999999988</v>
      </c>
      <c r="AS129" s="32">
        <f t="shared" ca="1" si="24"/>
        <v>37.140000000000057</v>
      </c>
      <c r="AT129" s="32">
        <f t="shared" ca="1" si="24"/>
        <v>41.109999999999992</v>
      </c>
      <c r="AU129" s="32">
        <f t="shared" ca="1" si="21"/>
        <v>50.519999999999925</v>
      </c>
      <c r="AV129" s="32">
        <f t="shared" ca="1" si="21"/>
        <v>32.569999999999936</v>
      </c>
      <c r="AW129" s="32">
        <f t="shared" ca="1" si="21"/>
        <v>31.600000000000044</v>
      </c>
      <c r="AX129" s="32">
        <f t="shared" ca="1" si="21"/>
        <v>106.55000000000038</v>
      </c>
      <c r="AY129" s="32">
        <f t="shared" ca="1" si="21"/>
        <v>74.159999999999826</v>
      </c>
      <c r="AZ129" s="32">
        <f t="shared" ca="1" si="21"/>
        <v>86.169999999999973</v>
      </c>
      <c r="BA129" s="55">
        <f t="shared" ca="1" si="28"/>
        <v>0.79</v>
      </c>
      <c r="BB129" s="55">
        <f t="shared" ca="1" si="28"/>
        <v>0.64</v>
      </c>
      <c r="BC129" s="55">
        <f t="shared" ca="1" si="28"/>
        <v>0.86</v>
      </c>
      <c r="BD129" s="55">
        <f t="shared" ca="1" si="25"/>
        <v>0.45</v>
      </c>
      <c r="BE129" s="55">
        <f t="shared" ca="1" si="25"/>
        <v>0.3</v>
      </c>
      <c r="BF129" s="55">
        <f t="shared" ca="1" si="25"/>
        <v>0.33</v>
      </c>
      <c r="BG129" s="55">
        <f t="shared" ca="1" si="22"/>
        <v>0.41</v>
      </c>
      <c r="BH129" s="55">
        <f t="shared" ca="1" si="22"/>
        <v>0.26</v>
      </c>
      <c r="BI129" s="55">
        <f t="shared" ca="1" si="22"/>
        <v>0.26</v>
      </c>
      <c r="BJ129" s="55">
        <f t="shared" ca="1" si="22"/>
        <v>0.87</v>
      </c>
      <c r="BK129" s="55">
        <f t="shared" ca="1" si="22"/>
        <v>0.61</v>
      </c>
      <c r="BL129" s="55">
        <f t="shared" ca="1" si="22"/>
        <v>0.71</v>
      </c>
      <c r="BM129" s="32">
        <f t="shared" ca="1" si="29"/>
        <v>100.94999999999997</v>
      </c>
      <c r="BN129" s="32">
        <f t="shared" ca="1" si="29"/>
        <v>80.879999999999868</v>
      </c>
      <c r="BO129" s="32">
        <f t="shared" ca="1" si="29"/>
        <v>108.93000000000031</v>
      </c>
      <c r="BP129" s="32">
        <f t="shared" ca="1" si="26"/>
        <v>56.759999999999991</v>
      </c>
      <c r="BQ129" s="32">
        <f t="shared" ca="1" si="26"/>
        <v>37.440000000000055</v>
      </c>
      <c r="BR129" s="32">
        <f t="shared" ca="1" si="26"/>
        <v>41.439999999999991</v>
      </c>
      <c r="BS129" s="32">
        <f t="shared" ca="1" si="23"/>
        <v>50.929999999999922</v>
      </c>
      <c r="BT129" s="32">
        <f t="shared" ca="1" si="23"/>
        <v>32.829999999999934</v>
      </c>
      <c r="BU129" s="32">
        <f t="shared" ca="1" si="23"/>
        <v>31.860000000000046</v>
      </c>
      <c r="BV129" s="32">
        <f t="shared" ca="1" si="23"/>
        <v>107.42000000000039</v>
      </c>
      <c r="BW129" s="32">
        <f t="shared" ca="1" si="23"/>
        <v>74.769999999999825</v>
      </c>
      <c r="BX129" s="32">
        <f t="shared" ca="1" si="23"/>
        <v>86.879999999999967</v>
      </c>
    </row>
    <row r="130" spans="1:76">
      <c r="A130" t="s">
        <v>424</v>
      </c>
      <c r="B130" s="1" t="s">
        <v>141</v>
      </c>
      <c r="C130" t="str">
        <f t="shared" ca="1" si="19"/>
        <v>TC01</v>
      </c>
      <c r="D130" t="str">
        <f t="shared" ca="1" si="20"/>
        <v>Carseland Industrial System</v>
      </c>
      <c r="E130" s="31">
        <f ca="1">IFERROR(IF(AND($A130=VLOOKUP($A130&amp;"."&amp;$C130,UncollectibleLookup,2,FALSE),$C130=VLOOKUP($A130&amp;"."&amp;$C130,UncollectibleLookup,4,FALSE)),0,'Corrected With Uncollectible'!CW130-'Module C Initial'!CW130),'Corrected With Uncollectible'!CW130-'Module C Initial'!CW130)</f>
        <v>1172.8199999999779</v>
      </c>
      <c r="F130" s="31">
        <f ca="1">IFERROR(IF(AND($A130=VLOOKUP($A130&amp;"."&amp;$C130,UncollectibleLookup,2,FALSE),$C130=VLOOKUP($A130&amp;"."&amp;$C130,UncollectibleLookup,4,FALSE)),0,'Corrected With Uncollectible'!CX130-'Module C Initial'!CX130),'Corrected With Uncollectible'!CX130-'Module C Initial'!CX130)</f>
        <v>1272.4500000000116</v>
      </c>
      <c r="G130" s="31">
        <f ca="1">IFERROR(IF(AND($A130=VLOOKUP($A130&amp;"."&amp;$C130,UncollectibleLookup,2,FALSE),$C130=VLOOKUP($A130&amp;"."&amp;$C130,UncollectibleLookup,4,FALSE)),0,'Corrected With Uncollectible'!CY130-'Module C Initial'!CY130),'Corrected With Uncollectible'!CY130-'Module C Initial'!CY130)</f>
        <v>1029.2999999999884</v>
      </c>
      <c r="H130" s="31">
        <f ca="1">IFERROR(IF(AND($A130=VLOOKUP($A130&amp;"."&amp;$C130,UncollectibleLookup,2,FALSE),$C130=VLOOKUP($A130&amp;"."&amp;$C130,UncollectibleLookup,4,FALSE)),0,'Corrected With Uncollectible'!CZ130-'Module C Initial'!CZ130),'Corrected With Uncollectible'!CZ130-'Module C Initial'!CZ130)</f>
        <v>966.48000000001048</v>
      </c>
      <c r="I130" s="31">
        <f ca="1">IFERROR(IF(AND($A130=VLOOKUP($A130&amp;"."&amp;$C130,UncollectibleLookup,2,FALSE),$C130=VLOOKUP($A130&amp;"."&amp;$C130,UncollectibleLookup,4,FALSE)),0,'Corrected With Uncollectible'!DA130-'Module C Initial'!DA130),'Corrected With Uncollectible'!DA130-'Module C Initial'!DA130)</f>
        <v>933.51000000000931</v>
      </c>
      <c r="J130" s="31">
        <f ca="1">IFERROR(IF(AND($A130=VLOOKUP($A130&amp;"."&amp;$C130,UncollectibleLookup,2,FALSE),$C130=VLOOKUP($A130&amp;"."&amp;$C130,UncollectibleLookup,4,FALSE)),0,'Corrected With Uncollectible'!DB130-'Module C Initial'!DB130),'Corrected With Uncollectible'!DB130-'Module C Initial'!DB130)</f>
        <v>875.02999999999884</v>
      </c>
      <c r="K130" s="31">
        <f ca="1">IFERROR(IF(AND($A130=VLOOKUP($A130&amp;"."&amp;$C130,UncollectibleLookup,2,FALSE),$C130=VLOOKUP($A130&amp;"."&amp;$C130,UncollectibleLookup,4,FALSE)),0,'Corrected With Uncollectible'!DC130-'Module C Initial'!DC130),'Corrected With Uncollectible'!DC130-'Module C Initial'!DC130)</f>
        <v>3018.9699999999721</v>
      </c>
      <c r="L130" s="31">
        <f ca="1">IFERROR(IF(AND($A130=VLOOKUP($A130&amp;"."&amp;$C130,UncollectibleLookup,2,FALSE),$C130=VLOOKUP($A130&amp;"."&amp;$C130,UncollectibleLookup,4,FALSE)),0,'Corrected With Uncollectible'!DD130-'Module C Initial'!DD130),'Corrected With Uncollectible'!DD130-'Module C Initial'!DD130)</f>
        <v>1386.9300000000221</v>
      </c>
      <c r="M130" s="31">
        <f ca="1">IFERROR(IF(AND($A130=VLOOKUP($A130&amp;"."&amp;$C130,UncollectibleLookup,2,FALSE),$C130=VLOOKUP($A130&amp;"."&amp;$C130,UncollectibleLookup,4,FALSE)),0,'Corrected With Uncollectible'!DE130-'Module C Initial'!DE130),'Corrected With Uncollectible'!DE130-'Module C Initial'!DE130)</f>
        <v>885.02999999999884</v>
      </c>
      <c r="N130" s="31">
        <f ca="1">IFERROR(IF(AND($A130=VLOOKUP($A130&amp;"."&amp;$C130,UncollectibleLookup,2,FALSE),$C130=VLOOKUP($A130&amp;"."&amp;$C130,UncollectibleLookup,4,FALSE)),0,'Corrected With Uncollectible'!DF130-'Module C Initial'!DF130),'Corrected With Uncollectible'!DF130-'Module C Initial'!DF130)</f>
        <v>1181.8999999999942</v>
      </c>
      <c r="O130" s="31">
        <f ca="1">IFERROR(IF(AND($A130=VLOOKUP($A130&amp;"."&amp;$C130,UncollectibleLookup,2,FALSE),$C130=VLOOKUP($A130&amp;"."&amp;$C130,UncollectibleLookup,4,FALSE)),0,'Corrected With Uncollectible'!DG130-'Module C Initial'!DG130),'Corrected With Uncollectible'!DG130-'Module C Initial'!DG130)</f>
        <v>1005.8800000000047</v>
      </c>
      <c r="P130" s="31">
        <f ca="1">IFERROR(IF(AND($A130=VLOOKUP($A130&amp;"."&amp;$C130,UncollectibleLookup,2,FALSE),$C130=VLOOKUP($A130&amp;"."&amp;$C130,UncollectibleLookup,4,FALSE)),0,'Corrected With Uncollectible'!DH130-'Module C Initial'!DH130),'Corrected With Uncollectible'!DH130-'Module C Initial'!DH130)</f>
        <v>1273.2999999999884</v>
      </c>
      <c r="Q130" s="32">
        <f ca="1">IFERROR(IF(AND($A130=VLOOKUP($A130&amp;"."&amp;$C130,UncollectibleLookup,2,FALSE),$C130=VLOOKUP($A130&amp;"."&amp;$C130,UncollectibleLookup,4,FALSE)),0,'Corrected With Uncollectible'!DI130-'Module C Initial'!DI130),'Corrected With Uncollectible'!DI130-'Module C Initial'!DI130)</f>
        <v>58.640000000001237</v>
      </c>
      <c r="R130" s="32">
        <f ca="1">IFERROR(IF(AND($A130=VLOOKUP($A130&amp;"."&amp;$C130,UncollectibleLookup,2,FALSE),$C130=VLOOKUP($A130&amp;"."&amp;$C130,UncollectibleLookup,4,FALSE)),0,'Corrected With Uncollectible'!DJ130-'Module C Initial'!DJ130),'Corrected With Uncollectible'!DJ130-'Module C Initial'!DJ130)</f>
        <v>63.630000000001019</v>
      </c>
      <c r="S130" s="32">
        <f ca="1">IFERROR(IF(AND($A130=VLOOKUP($A130&amp;"."&amp;$C130,UncollectibleLookup,2,FALSE),$C130=VLOOKUP($A130&amp;"."&amp;$C130,UncollectibleLookup,4,FALSE)),0,'Corrected With Uncollectible'!DK130-'Module C Initial'!DK130),'Corrected With Uncollectible'!DK130-'Module C Initial'!DK130)</f>
        <v>51.470000000000255</v>
      </c>
      <c r="T130" s="32">
        <f ca="1">IFERROR(IF(AND($A130=VLOOKUP($A130&amp;"."&amp;$C130,UncollectibleLookup,2,FALSE),$C130=VLOOKUP($A130&amp;"."&amp;$C130,UncollectibleLookup,4,FALSE)),0,'Corrected With Uncollectible'!DL130-'Module C Initial'!DL130),'Corrected With Uncollectible'!DL130-'Module C Initial'!DL130)</f>
        <v>48.319999999999709</v>
      </c>
      <c r="U130" s="32">
        <f ca="1">IFERROR(IF(AND($A130=VLOOKUP($A130&amp;"."&amp;$C130,UncollectibleLookup,2,FALSE),$C130=VLOOKUP($A130&amp;"."&amp;$C130,UncollectibleLookup,4,FALSE)),0,'Corrected With Uncollectible'!DM130-'Module C Initial'!DM130),'Corrected With Uncollectible'!DM130-'Module C Initial'!DM130)</f>
        <v>46.670000000000073</v>
      </c>
      <c r="V130" s="32">
        <f ca="1">IFERROR(IF(AND($A130=VLOOKUP($A130&amp;"."&amp;$C130,UncollectibleLookup,2,FALSE),$C130=VLOOKUP($A130&amp;"."&amp;$C130,UncollectibleLookup,4,FALSE)),0,'Corrected With Uncollectible'!DN130-'Module C Initial'!DN130),'Corrected With Uncollectible'!DN130-'Module C Initial'!DN130)</f>
        <v>43.75</v>
      </c>
      <c r="W130" s="32">
        <f ca="1">IFERROR(IF(AND($A130=VLOOKUP($A130&amp;"."&amp;$C130,UncollectibleLookup,2,FALSE),$C130=VLOOKUP($A130&amp;"."&amp;$C130,UncollectibleLookup,4,FALSE)),0,'Corrected With Uncollectible'!DO130-'Module C Initial'!DO130),'Corrected With Uncollectible'!DO130-'Module C Initial'!DO130)</f>
        <v>150.94999999999709</v>
      </c>
      <c r="X130" s="32">
        <f ca="1">IFERROR(IF(AND($A130=VLOOKUP($A130&amp;"."&amp;$C130,UncollectibleLookup,2,FALSE),$C130=VLOOKUP($A130&amp;"."&amp;$C130,UncollectibleLookup,4,FALSE)),0,'Corrected With Uncollectible'!DP130-'Module C Initial'!DP130),'Corrected With Uncollectible'!DP130-'Module C Initial'!DP130)</f>
        <v>69.350000000000364</v>
      </c>
      <c r="Y130" s="32">
        <f ca="1">IFERROR(IF(AND($A130=VLOOKUP($A130&amp;"."&amp;$C130,UncollectibleLookup,2,FALSE),$C130=VLOOKUP($A130&amp;"."&amp;$C130,UncollectibleLookup,4,FALSE)),0,'Corrected With Uncollectible'!DQ130-'Module C Initial'!DQ130),'Corrected With Uncollectible'!DQ130-'Module C Initial'!DQ130)</f>
        <v>44.25</v>
      </c>
      <c r="Z130" s="32">
        <f ca="1">IFERROR(IF(AND($A130=VLOOKUP($A130&amp;"."&amp;$C130,UncollectibleLookup,2,FALSE),$C130=VLOOKUP($A130&amp;"."&amp;$C130,UncollectibleLookup,4,FALSE)),0,'Corrected With Uncollectible'!DR130-'Module C Initial'!DR130),'Corrected With Uncollectible'!DR130-'Module C Initial'!DR130)</f>
        <v>59.100000000000364</v>
      </c>
      <c r="AA130" s="32">
        <f ca="1">IFERROR(IF(AND($A130=VLOOKUP($A130&amp;"."&amp;$C130,UncollectibleLookup,2,FALSE),$C130=VLOOKUP($A130&amp;"."&amp;$C130,UncollectibleLookup,4,FALSE)),0,'Corrected With Uncollectible'!DS130-'Module C Initial'!DS130),'Corrected With Uncollectible'!DS130-'Module C Initial'!DS130)</f>
        <v>50.289999999999964</v>
      </c>
      <c r="AB130" s="32">
        <f ca="1">IFERROR(IF(AND($A130=VLOOKUP($A130&amp;"."&amp;$C130,UncollectibleLookup,2,FALSE),$C130=VLOOKUP($A130&amp;"."&amp;$C130,UncollectibleLookup,4,FALSE)),0,'Corrected With Uncollectible'!DT130-'Module C Initial'!DT130),'Corrected With Uncollectible'!DT130-'Module C Initial'!DT130)</f>
        <v>63.670000000000073</v>
      </c>
      <c r="AC130" s="31">
        <f ca="1">IFERROR(IF(AND($A130=VLOOKUP($A130&amp;"."&amp;$C130,UncollectibleLookup,2,FALSE),$C130=VLOOKUP($A130&amp;"."&amp;$C130,UncollectibleLookup,4,FALSE)),0,'Corrected With Uncollectible'!DU130-'Module C Initial'!DU130),'Corrected With Uncollectible'!DU130-'Module C Initial'!DU130)</f>
        <v>504.61000000000058</v>
      </c>
      <c r="AD130" s="31">
        <f ca="1">IFERROR(IF(AND($A130=VLOOKUP($A130&amp;"."&amp;$C130,UncollectibleLookup,2,FALSE),$C130=VLOOKUP($A130&amp;"."&amp;$C130,UncollectibleLookup,4,FALSE)),0,'Corrected With Uncollectible'!DV130-'Module C Initial'!DV130),'Corrected With Uncollectible'!DV130-'Module C Initial'!DV130)</f>
        <v>541</v>
      </c>
      <c r="AE130" s="31">
        <f ca="1">IFERROR(IF(AND($A130=VLOOKUP($A130&amp;"."&amp;$C130,UncollectibleLookup,2,FALSE),$C130=VLOOKUP($A130&amp;"."&amp;$C130,UncollectibleLookup,4,FALSE)),0,'Corrected With Uncollectible'!DW130-'Module C Initial'!DW130),'Corrected With Uncollectible'!DW130-'Module C Initial'!DW130)</f>
        <v>432.87999999999738</v>
      </c>
      <c r="AF130" s="31">
        <f ca="1">IFERROR(IF(AND($A130=VLOOKUP($A130&amp;"."&amp;$C130,UncollectibleLookup,2,FALSE),$C130=VLOOKUP($A130&amp;"."&amp;$C130,UncollectibleLookup,4,FALSE)),0,'Corrected With Uncollectible'!DX130-'Module C Initial'!DX130),'Corrected With Uncollectible'!DX130-'Module C Initial'!DX130)</f>
        <v>401.54000000000087</v>
      </c>
      <c r="AG130" s="31">
        <f ca="1">IFERROR(IF(AND($A130=VLOOKUP($A130&amp;"."&amp;$C130,UncollectibleLookup,2,FALSE),$C130=VLOOKUP($A130&amp;"."&amp;$C130,UncollectibleLookup,4,FALSE)),0,'Corrected With Uncollectible'!DY130-'Module C Initial'!DY130),'Corrected With Uncollectible'!DY130-'Module C Initial'!DY130)</f>
        <v>383.2300000000032</v>
      </c>
      <c r="AH130" s="31">
        <f ca="1">IFERROR(IF(AND($A130=VLOOKUP($A130&amp;"."&amp;$C130,UncollectibleLookup,2,FALSE),$C130=VLOOKUP($A130&amp;"."&amp;$C130,UncollectibleLookup,4,FALSE)),0,'Corrected With Uncollectible'!DZ130-'Module C Initial'!DZ130),'Corrected With Uncollectible'!DZ130-'Module C Initial'!DZ130)</f>
        <v>354.7699999999968</v>
      </c>
      <c r="AI130" s="31">
        <f ca="1">IFERROR(IF(AND($A130=VLOOKUP($A130&amp;"."&amp;$C130,UncollectibleLookup,2,FALSE),$C130=VLOOKUP($A130&amp;"."&amp;$C130,UncollectibleLookup,4,FALSE)),0,'Corrected With Uncollectible'!EA130-'Module C Initial'!EA130),'Corrected With Uncollectible'!EA130-'Module C Initial'!EA130)</f>
        <v>1209.1199999999953</v>
      </c>
      <c r="AJ130" s="31">
        <f ca="1">IFERROR(IF(AND($A130=VLOOKUP($A130&amp;"."&amp;$C130,UncollectibleLookup,2,FALSE),$C130=VLOOKUP($A130&amp;"."&amp;$C130,UncollectibleLookup,4,FALSE)),0,'Corrected With Uncollectible'!EB130-'Module C Initial'!EB130),'Corrected With Uncollectible'!EB130-'Module C Initial'!EB130)</f>
        <v>548.1200000000099</v>
      </c>
      <c r="AK130" s="31">
        <f ca="1">IFERROR(IF(AND($A130=VLOOKUP($A130&amp;"."&amp;$C130,UncollectibleLookup,2,FALSE),$C130=VLOOKUP($A130&amp;"."&amp;$C130,UncollectibleLookup,4,FALSE)),0,'Corrected With Uncollectible'!EC130-'Module C Initial'!EC130),'Corrected With Uncollectible'!EC130-'Module C Initial'!EC130)</f>
        <v>345.06000000000495</v>
      </c>
      <c r="AL130" s="31">
        <f ca="1">IFERROR(IF(AND($A130=VLOOKUP($A130&amp;"."&amp;$C130,UncollectibleLookup,2,FALSE),$C130=VLOOKUP($A130&amp;"."&amp;$C130,UncollectibleLookup,4,FALSE)),0,'Corrected With Uncollectible'!ED130-'Module C Initial'!ED130),'Corrected With Uncollectible'!ED130-'Module C Initial'!ED130)</f>
        <v>454.73999999999796</v>
      </c>
      <c r="AM130" s="31">
        <f ca="1">IFERROR(IF(AND($A130=VLOOKUP($A130&amp;"."&amp;$C130,UncollectibleLookup,2,FALSE),$C130=VLOOKUP($A130&amp;"."&amp;$C130,UncollectibleLookup,4,FALSE)),0,'Corrected With Uncollectible'!EE130-'Module C Initial'!EE130),'Corrected With Uncollectible'!EE130-'Module C Initial'!EE130)</f>
        <v>381.68000000000029</v>
      </c>
      <c r="AN130" s="31">
        <f ca="1">IFERROR(IF(AND($A130=VLOOKUP($A130&amp;"."&amp;$C130,UncollectibleLookup,2,FALSE),$C130=VLOOKUP($A130&amp;"."&amp;$C130,UncollectibleLookup,4,FALSE)),0,'Corrected With Uncollectible'!EF130-'Module C Initial'!EF130),'Corrected With Uncollectible'!EF130-'Module C Initial'!EF130)</f>
        <v>476.60999999999331</v>
      </c>
      <c r="AO130" s="32">
        <f t="shared" ca="1" si="27"/>
        <v>1736.0699999999797</v>
      </c>
      <c r="AP130" s="32">
        <f t="shared" ca="1" si="27"/>
        <v>1877.0800000000127</v>
      </c>
      <c r="AQ130" s="32">
        <f t="shared" ca="1" si="27"/>
        <v>1513.649999999986</v>
      </c>
      <c r="AR130" s="32">
        <f t="shared" ca="1" si="24"/>
        <v>1416.3400000000111</v>
      </c>
      <c r="AS130" s="32">
        <f t="shared" ca="1" si="24"/>
        <v>1363.4100000000126</v>
      </c>
      <c r="AT130" s="32">
        <f t="shared" ca="1" si="24"/>
        <v>1273.5499999999956</v>
      </c>
      <c r="AU130" s="32">
        <f t="shared" ca="1" si="21"/>
        <v>4379.0399999999645</v>
      </c>
      <c r="AV130" s="32">
        <f t="shared" ca="1" si="21"/>
        <v>2004.4000000000324</v>
      </c>
      <c r="AW130" s="32">
        <f t="shared" ca="1" si="21"/>
        <v>1274.3400000000038</v>
      </c>
      <c r="AX130" s="32">
        <f t="shared" ca="1" si="21"/>
        <v>1695.7399999999925</v>
      </c>
      <c r="AY130" s="32">
        <f t="shared" ca="1" si="21"/>
        <v>1437.8500000000049</v>
      </c>
      <c r="AZ130" s="32">
        <f t="shared" ca="1" si="21"/>
        <v>1813.5799999999817</v>
      </c>
      <c r="BA130" s="55">
        <f t="shared" ca="1" si="28"/>
        <v>13.74</v>
      </c>
      <c r="BB130" s="55">
        <f t="shared" ca="1" si="28"/>
        <v>14.9</v>
      </c>
      <c r="BC130" s="55">
        <f t="shared" ca="1" si="28"/>
        <v>12.06</v>
      </c>
      <c r="BD130" s="55">
        <f t="shared" ca="1" si="25"/>
        <v>11.32</v>
      </c>
      <c r="BE130" s="55">
        <f t="shared" ca="1" si="25"/>
        <v>10.93</v>
      </c>
      <c r="BF130" s="55">
        <f t="shared" ca="1" si="25"/>
        <v>10.25</v>
      </c>
      <c r="BG130" s="55">
        <f t="shared" ca="1" si="22"/>
        <v>35.36</v>
      </c>
      <c r="BH130" s="55">
        <f t="shared" ca="1" si="22"/>
        <v>16.239999999999998</v>
      </c>
      <c r="BI130" s="55">
        <f t="shared" ca="1" si="22"/>
        <v>10.37</v>
      </c>
      <c r="BJ130" s="55">
        <f t="shared" ca="1" si="22"/>
        <v>13.84</v>
      </c>
      <c r="BK130" s="55">
        <f t="shared" ca="1" si="22"/>
        <v>11.78</v>
      </c>
      <c r="BL130" s="55">
        <f t="shared" ca="1" si="22"/>
        <v>14.91</v>
      </c>
      <c r="BM130" s="32">
        <f t="shared" ca="1" si="29"/>
        <v>1749.8099999999797</v>
      </c>
      <c r="BN130" s="32">
        <f t="shared" ca="1" si="29"/>
        <v>1891.9800000000128</v>
      </c>
      <c r="BO130" s="32">
        <f t="shared" ca="1" si="29"/>
        <v>1525.7099999999859</v>
      </c>
      <c r="BP130" s="32">
        <f t="shared" ca="1" si="26"/>
        <v>1427.660000000011</v>
      </c>
      <c r="BQ130" s="32">
        <f t="shared" ca="1" si="26"/>
        <v>1374.3400000000127</v>
      </c>
      <c r="BR130" s="32">
        <f t="shared" ca="1" si="26"/>
        <v>1283.7999999999956</v>
      </c>
      <c r="BS130" s="32">
        <f t="shared" ca="1" si="23"/>
        <v>4414.3999999999642</v>
      </c>
      <c r="BT130" s="32">
        <f t="shared" ca="1" si="23"/>
        <v>2020.6400000000324</v>
      </c>
      <c r="BU130" s="32">
        <f t="shared" ca="1" si="23"/>
        <v>1284.7100000000037</v>
      </c>
      <c r="BV130" s="32">
        <f t="shared" ca="1" si="23"/>
        <v>1709.5799999999924</v>
      </c>
      <c r="BW130" s="32">
        <f t="shared" ca="1" si="23"/>
        <v>1449.6300000000049</v>
      </c>
      <c r="BX130" s="32">
        <f t="shared" ca="1" si="23"/>
        <v>1828.4899999999818</v>
      </c>
    </row>
    <row r="131" spans="1:76">
      <c r="A131" t="s">
        <v>424</v>
      </c>
      <c r="B131" s="1" t="s">
        <v>142</v>
      </c>
      <c r="C131" t="str">
        <f t="shared" ca="1" si="19"/>
        <v>TC02</v>
      </c>
      <c r="D131" t="str">
        <f t="shared" ca="1" si="20"/>
        <v>Redwater Industrial System</v>
      </c>
      <c r="E131" s="31">
        <f ca="1">IFERROR(IF(AND($A131=VLOOKUP($A131&amp;"."&amp;$C131,UncollectibleLookup,2,FALSE),$C131=VLOOKUP($A131&amp;"."&amp;$C131,UncollectibleLookup,4,FALSE)),0,'Corrected With Uncollectible'!CW131-'Module C Initial'!CW131),'Corrected With Uncollectible'!CW131-'Module C Initial'!CW131)</f>
        <v>323.20999999999913</v>
      </c>
      <c r="F131" s="31">
        <f ca="1">IFERROR(IF(AND($A131=VLOOKUP($A131&amp;"."&amp;$C131,UncollectibleLookup,2,FALSE),$C131=VLOOKUP($A131&amp;"."&amp;$C131,UncollectibleLookup,4,FALSE)),0,'Corrected With Uncollectible'!CX131-'Module C Initial'!CX131),'Corrected With Uncollectible'!CX131-'Module C Initial'!CX131)</f>
        <v>363.34000000000378</v>
      </c>
      <c r="G131" s="31">
        <f ca="1">IFERROR(IF(AND($A131=VLOOKUP($A131&amp;"."&amp;$C131,UncollectibleLookup,2,FALSE),$C131=VLOOKUP($A131&amp;"."&amp;$C131,UncollectibleLookup,4,FALSE)),0,'Corrected With Uncollectible'!CY131-'Module C Initial'!CY131),'Corrected With Uncollectible'!CY131-'Module C Initial'!CY131)</f>
        <v>288</v>
      </c>
      <c r="H131" s="31">
        <f ca="1">IFERROR(IF(AND($A131=VLOOKUP($A131&amp;"."&amp;$C131,UncollectibleLookup,2,FALSE),$C131=VLOOKUP($A131&amp;"."&amp;$C131,UncollectibleLookup,4,FALSE)),0,'Corrected With Uncollectible'!CZ131-'Module C Initial'!CZ131),'Corrected With Uncollectible'!CZ131-'Module C Initial'!CZ131)</f>
        <v>233.67000000000189</v>
      </c>
      <c r="I131" s="31">
        <f ca="1">IFERROR(IF(AND($A131=VLOOKUP($A131&amp;"."&amp;$C131,UncollectibleLookup,2,FALSE),$C131=VLOOKUP($A131&amp;"."&amp;$C131,UncollectibleLookup,4,FALSE)),0,'Corrected With Uncollectible'!DA131-'Module C Initial'!DA131),'Corrected With Uncollectible'!DA131-'Module C Initial'!DA131)</f>
        <v>195.96000000000276</v>
      </c>
      <c r="J131" s="31">
        <f ca="1">IFERROR(IF(AND($A131=VLOOKUP($A131&amp;"."&amp;$C131,UncollectibleLookup,2,FALSE),$C131=VLOOKUP($A131&amp;"."&amp;$C131,UncollectibleLookup,4,FALSE)),0,'Corrected With Uncollectible'!DB131-'Module C Initial'!DB131),'Corrected With Uncollectible'!DB131-'Module C Initial'!DB131)</f>
        <v>220.48999999999796</v>
      </c>
      <c r="K131" s="31">
        <f ca="1">IFERROR(IF(AND($A131=VLOOKUP($A131&amp;"."&amp;$C131,UncollectibleLookup,2,FALSE),$C131=VLOOKUP($A131&amp;"."&amp;$C131,UncollectibleLookup,4,FALSE)),0,'Corrected With Uncollectible'!DC131-'Module C Initial'!DC131),'Corrected With Uncollectible'!DC131-'Module C Initial'!DC131)</f>
        <v>623.29999999998836</v>
      </c>
      <c r="L131" s="31">
        <f ca="1">IFERROR(IF(AND($A131=VLOOKUP($A131&amp;"."&amp;$C131,UncollectibleLookup,2,FALSE),$C131=VLOOKUP($A131&amp;"."&amp;$C131,UncollectibleLookup,4,FALSE)),0,'Corrected With Uncollectible'!DD131-'Module C Initial'!DD131),'Corrected With Uncollectible'!DD131-'Module C Initial'!DD131)</f>
        <v>330.5</v>
      </c>
      <c r="M131" s="31">
        <f ca="1">IFERROR(IF(AND($A131=VLOOKUP($A131&amp;"."&amp;$C131,UncollectibleLookup,2,FALSE),$C131=VLOOKUP($A131&amp;"."&amp;$C131,UncollectibleLookup,4,FALSE)),0,'Corrected With Uncollectible'!DE131-'Module C Initial'!DE131),'Corrected With Uncollectible'!DE131-'Module C Initial'!DE131)</f>
        <v>226.63000000000102</v>
      </c>
      <c r="N131" s="31">
        <f ca="1">IFERROR(IF(AND($A131=VLOOKUP($A131&amp;"."&amp;$C131,UncollectibleLookup,2,FALSE),$C131=VLOOKUP($A131&amp;"."&amp;$C131,UncollectibleLookup,4,FALSE)),0,'Corrected With Uncollectible'!DF131-'Module C Initial'!DF131),'Corrected With Uncollectible'!DF131-'Module C Initial'!DF131)</f>
        <v>318.88999999999942</v>
      </c>
      <c r="O131" s="31">
        <f ca="1">IFERROR(IF(AND($A131=VLOOKUP($A131&amp;"."&amp;$C131,UncollectibleLookup,2,FALSE),$C131=VLOOKUP($A131&amp;"."&amp;$C131,UncollectibleLookup,4,FALSE)),0,'Corrected With Uncollectible'!DG131-'Module C Initial'!DG131),'Corrected With Uncollectible'!DG131-'Module C Initial'!DG131)</f>
        <v>256.29000000000087</v>
      </c>
      <c r="P131" s="31">
        <f ca="1">IFERROR(IF(AND($A131=VLOOKUP($A131&amp;"."&amp;$C131,UncollectibleLookup,2,FALSE),$C131=VLOOKUP($A131&amp;"."&amp;$C131,UncollectibleLookup,4,FALSE)),0,'Corrected With Uncollectible'!DH131-'Module C Initial'!DH131),'Corrected With Uncollectible'!DH131-'Module C Initial'!DH131)</f>
        <v>344.80999999999767</v>
      </c>
      <c r="Q131" s="32">
        <f ca="1">IFERROR(IF(AND($A131=VLOOKUP($A131&amp;"."&amp;$C131,UncollectibleLookup,2,FALSE),$C131=VLOOKUP($A131&amp;"."&amp;$C131,UncollectibleLookup,4,FALSE)),0,'Corrected With Uncollectible'!DI131-'Module C Initial'!DI131),'Corrected With Uncollectible'!DI131-'Module C Initial'!DI131)</f>
        <v>16.160000000000025</v>
      </c>
      <c r="R131" s="32">
        <f ca="1">IFERROR(IF(AND($A131=VLOOKUP($A131&amp;"."&amp;$C131,UncollectibleLookup,2,FALSE),$C131=VLOOKUP($A131&amp;"."&amp;$C131,UncollectibleLookup,4,FALSE)),0,'Corrected With Uncollectible'!DJ131-'Module C Initial'!DJ131),'Corrected With Uncollectible'!DJ131-'Module C Initial'!DJ131)</f>
        <v>18.170000000000016</v>
      </c>
      <c r="S131" s="32">
        <f ca="1">IFERROR(IF(AND($A131=VLOOKUP($A131&amp;"."&amp;$C131,UncollectibleLookup,2,FALSE),$C131=VLOOKUP($A131&amp;"."&amp;$C131,UncollectibleLookup,4,FALSE)),0,'Corrected With Uncollectible'!DK131-'Module C Initial'!DK131),'Corrected With Uncollectible'!DK131-'Module C Initial'!DK131)</f>
        <v>14.400000000000034</v>
      </c>
      <c r="T131" s="32">
        <f ca="1">IFERROR(IF(AND($A131=VLOOKUP($A131&amp;"."&amp;$C131,UncollectibleLookup,2,FALSE),$C131=VLOOKUP($A131&amp;"."&amp;$C131,UncollectibleLookup,4,FALSE)),0,'Corrected With Uncollectible'!DL131-'Module C Initial'!DL131),'Corrected With Uncollectible'!DL131-'Module C Initial'!DL131)</f>
        <v>11.67999999999995</v>
      </c>
      <c r="U131" s="32">
        <f ca="1">IFERROR(IF(AND($A131=VLOOKUP($A131&amp;"."&amp;$C131,UncollectibleLookup,2,FALSE),$C131=VLOOKUP($A131&amp;"."&amp;$C131,UncollectibleLookup,4,FALSE)),0,'Corrected With Uncollectible'!DM131-'Module C Initial'!DM131),'Corrected With Uncollectible'!DM131-'Module C Initial'!DM131)</f>
        <v>9.7900000000000205</v>
      </c>
      <c r="V131" s="32">
        <f ca="1">IFERROR(IF(AND($A131=VLOOKUP($A131&amp;"."&amp;$C131,UncollectibleLookup,2,FALSE),$C131=VLOOKUP($A131&amp;"."&amp;$C131,UncollectibleLookup,4,FALSE)),0,'Corrected With Uncollectible'!DN131-'Module C Initial'!DN131),'Corrected With Uncollectible'!DN131-'Module C Initial'!DN131)</f>
        <v>11.029999999999973</v>
      </c>
      <c r="W131" s="32">
        <f ca="1">IFERROR(IF(AND($A131=VLOOKUP($A131&amp;"."&amp;$C131,UncollectibleLookup,2,FALSE),$C131=VLOOKUP($A131&amp;"."&amp;$C131,UncollectibleLookup,4,FALSE)),0,'Corrected With Uncollectible'!DO131-'Module C Initial'!DO131),'Corrected With Uncollectible'!DO131-'Module C Initial'!DO131)</f>
        <v>31.170000000000073</v>
      </c>
      <c r="X131" s="32">
        <f ca="1">IFERROR(IF(AND($A131=VLOOKUP($A131&amp;"."&amp;$C131,UncollectibleLookup,2,FALSE),$C131=VLOOKUP($A131&amp;"."&amp;$C131,UncollectibleLookup,4,FALSE)),0,'Corrected With Uncollectible'!DP131-'Module C Initial'!DP131),'Corrected With Uncollectible'!DP131-'Module C Initial'!DP131)</f>
        <v>16.529999999999973</v>
      </c>
      <c r="Y131" s="32">
        <f ca="1">IFERROR(IF(AND($A131=VLOOKUP($A131&amp;"."&amp;$C131,UncollectibleLookup,2,FALSE),$C131=VLOOKUP($A131&amp;"."&amp;$C131,UncollectibleLookup,4,FALSE)),0,'Corrected With Uncollectible'!DQ131-'Module C Initial'!DQ131),'Corrected With Uncollectible'!DQ131-'Module C Initial'!DQ131)</f>
        <v>11.329999999999984</v>
      </c>
      <c r="Z131" s="32">
        <f ca="1">IFERROR(IF(AND($A131=VLOOKUP($A131&amp;"."&amp;$C131,UncollectibleLookup,2,FALSE),$C131=VLOOKUP($A131&amp;"."&amp;$C131,UncollectibleLookup,4,FALSE)),0,'Corrected With Uncollectible'!DR131-'Module C Initial'!DR131),'Corrected With Uncollectible'!DR131-'Module C Initial'!DR131)</f>
        <v>15.939999999999998</v>
      </c>
      <c r="AA131" s="32">
        <f ca="1">IFERROR(IF(AND($A131=VLOOKUP($A131&amp;"."&amp;$C131,UncollectibleLookup,2,FALSE),$C131=VLOOKUP($A131&amp;"."&amp;$C131,UncollectibleLookup,4,FALSE)),0,'Corrected With Uncollectible'!DS131-'Module C Initial'!DS131),'Corrected With Uncollectible'!DS131-'Module C Initial'!DS131)</f>
        <v>12.810000000000002</v>
      </c>
      <c r="AB131" s="32">
        <f ca="1">IFERROR(IF(AND($A131=VLOOKUP($A131&amp;"."&amp;$C131,UncollectibleLookup,2,FALSE),$C131=VLOOKUP($A131&amp;"."&amp;$C131,UncollectibleLookup,4,FALSE)),0,'Corrected With Uncollectible'!DT131-'Module C Initial'!DT131),'Corrected With Uncollectible'!DT131-'Module C Initial'!DT131)</f>
        <v>17.240000000000009</v>
      </c>
      <c r="AC131" s="31">
        <f ca="1">IFERROR(IF(AND($A131=VLOOKUP($A131&amp;"."&amp;$C131,UncollectibleLookup,2,FALSE),$C131=VLOOKUP($A131&amp;"."&amp;$C131,UncollectibleLookup,4,FALSE)),0,'Corrected With Uncollectible'!DU131-'Module C Initial'!DU131),'Corrected With Uncollectible'!DU131-'Module C Initial'!DU131)</f>
        <v>139.05999999999995</v>
      </c>
      <c r="AD131" s="31">
        <f ca="1">IFERROR(IF(AND($A131=VLOOKUP($A131&amp;"."&amp;$C131,UncollectibleLookup,2,FALSE),$C131=VLOOKUP($A131&amp;"."&amp;$C131,UncollectibleLookup,4,FALSE)),0,'Corrected With Uncollectible'!DV131-'Module C Initial'!DV131),'Corrected With Uncollectible'!DV131-'Module C Initial'!DV131)</f>
        <v>154.48000000000002</v>
      </c>
      <c r="AE131" s="31">
        <f ca="1">IFERROR(IF(AND($A131=VLOOKUP($A131&amp;"."&amp;$C131,UncollectibleLookup,2,FALSE),$C131=VLOOKUP($A131&amp;"."&amp;$C131,UncollectibleLookup,4,FALSE)),0,'Corrected With Uncollectible'!DW131-'Module C Initial'!DW131),'Corrected With Uncollectible'!DW131-'Module C Initial'!DW131)</f>
        <v>121.12000000000035</v>
      </c>
      <c r="AF131" s="31">
        <f ca="1">IFERROR(IF(AND($A131=VLOOKUP($A131&amp;"."&amp;$C131,UncollectibleLookup,2,FALSE),$C131=VLOOKUP($A131&amp;"."&amp;$C131,UncollectibleLookup,4,FALSE)),0,'Corrected With Uncollectible'!DX131-'Module C Initial'!DX131),'Corrected With Uncollectible'!DX131-'Module C Initial'!DX131)</f>
        <v>97.080000000000382</v>
      </c>
      <c r="AG131" s="31">
        <f ca="1">IFERROR(IF(AND($A131=VLOOKUP($A131&amp;"."&amp;$C131,UncollectibleLookup,2,FALSE),$C131=VLOOKUP($A131&amp;"."&amp;$C131,UncollectibleLookup,4,FALSE)),0,'Corrected With Uncollectible'!DY131-'Module C Initial'!DY131),'Corrected With Uncollectible'!DY131-'Module C Initial'!DY131)</f>
        <v>80.449999999999818</v>
      </c>
      <c r="AH131" s="31">
        <f ca="1">IFERROR(IF(AND($A131=VLOOKUP($A131&amp;"."&amp;$C131,UncollectibleLookup,2,FALSE),$C131=VLOOKUP($A131&amp;"."&amp;$C131,UncollectibleLookup,4,FALSE)),0,'Corrected With Uncollectible'!DZ131-'Module C Initial'!DZ131),'Corrected With Uncollectible'!DZ131-'Module C Initial'!DZ131)</f>
        <v>89.389999999999873</v>
      </c>
      <c r="AI131" s="31">
        <f ca="1">IFERROR(IF(AND($A131=VLOOKUP($A131&amp;"."&amp;$C131,UncollectibleLookup,2,FALSE),$C131=VLOOKUP($A131&amp;"."&amp;$C131,UncollectibleLookup,4,FALSE)),0,'Corrected With Uncollectible'!EA131-'Module C Initial'!EA131),'Corrected With Uncollectible'!EA131-'Module C Initial'!EA131)</f>
        <v>249.63999999999942</v>
      </c>
      <c r="AJ131" s="31">
        <f ca="1">IFERROR(IF(AND($A131=VLOOKUP($A131&amp;"."&amp;$C131,UncollectibleLookup,2,FALSE),$C131=VLOOKUP($A131&amp;"."&amp;$C131,UncollectibleLookup,4,FALSE)),0,'Corrected With Uncollectible'!EB131-'Module C Initial'!EB131),'Corrected With Uncollectible'!EB131-'Module C Initial'!EB131)</f>
        <v>130.60999999999967</v>
      </c>
      <c r="AK131" s="31">
        <f ca="1">IFERROR(IF(AND($A131=VLOOKUP($A131&amp;"."&amp;$C131,UncollectibleLookup,2,FALSE),$C131=VLOOKUP($A131&amp;"."&amp;$C131,UncollectibleLookup,4,FALSE)),0,'Corrected With Uncollectible'!EC131-'Module C Initial'!EC131),'Corrected With Uncollectible'!EC131-'Module C Initial'!EC131)</f>
        <v>88.360000000000127</v>
      </c>
      <c r="AL131" s="31">
        <f ca="1">IFERROR(IF(AND($A131=VLOOKUP($A131&amp;"."&amp;$C131,UncollectibleLookup,2,FALSE),$C131=VLOOKUP($A131&amp;"."&amp;$C131,UncollectibleLookup,4,FALSE)),0,'Corrected With Uncollectible'!ED131-'Module C Initial'!ED131),'Corrected With Uncollectible'!ED131-'Module C Initial'!ED131)</f>
        <v>122.69000000000005</v>
      </c>
      <c r="AM131" s="31">
        <f ca="1">IFERROR(IF(AND($A131=VLOOKUP($A131&amp;"."&amp;$C131,UncollectibleLookup,2,FALSE),$C131=VLOOKUP($A131&amp;"."&amp;$C131,UncollectibleLookup,4,FALSE)),0,'Corrected With Uncollectible'!EE131-'Module C Initial'!EE131),'Corrected With Uncollectible'!EE131-'Module C Initial'!EE131)</f>
        <v>97.25</v>
      </c>
      <c r="AN131" s="31">
        <f ca="1">IFERROR(IF(AND($A131=VLOOKUP($A131&amp;"."&amp;$C131,UncollectibleLookup,2,FALSE),$C131=VLOOKUP($A131&amp;"."&amp;$C131,UncollectibleLookup,4,FALSE)),0,'Corrected With Uncollectible'!EF131-'Module C Initial'!EF131),'Corrected With Uncollectible'!EF131-'Module C Initial'!EF131)</f>
        <v>129.05999999999995</v>
      </c>
      <c r="AO131" s="32">
        <f t="shared" ca="1" si="27"/>
        <v>478.4299999999991</v>
      </c>
      <c r="AP131" s="32">
        <f t="shared" ca="1" si="27"/>
        <v>535.99000000000387</v>
      </c>
      <c r="AQ131" s="32">
        <f t="shared" ca="1" si="27"/>
        <v>423.52000000000038</v>
      </c>
      <c r="AR131" s="32">
        <f t="shared" ca="1" si="24"/>
        <v>342.43000000000222</v>
      </c>
      <c r="AS131" s="32">
        <f t="shared" ca="1" si="24"/>
        <v>286.2000000000026</v>
      </c>
      <c r="AT131" s="32">
        <f t="shared" ca="1" si="24"/>
        <v>320.90999999999781</v>
      </c>
      <c r="AU131" s="32">
        <f t="shared" ca="1" si="21"/>
        <v>904.10999999998785</v>
      </c>
      <c r="AV131" s="32">
        <f t="shared" ca="1" si="21"/>
        <v>477.63999999999965</v>
      </c>
      <c r="AW131" s="32">
        <f t="shared" ca="1" si="21"/>
        <v>326.32000000000113</v>
      </c>
      <c r="AX131" s="32">
        <f t="shared" ca="1" si="21"/>
        <v>457.51999999999947</v>
      </c>
      <c r="AY131" s="32">
        <f t="shared" ca="1" si="21"/>
        <v>366.35000000000088</v>
      </c>
      <c r="AZ131" s="32">
        <f t="shared" ca="1" si="21"/>
        <v>491.10999999999763</v>
      </c>
      <c r="BA131" s="55">
        <f t="shared" ca="1" si="28"/>
        <v>3.79</v>
      </c>
      <c r="BB131" s="55">
        <f t="shared" ca="1" si="28"/>
        <v>4.26</v>
      </c>
      <c r="BC131" s="55">
        <f t="shared" ca="1" si="28"/>
        <v>3.37</v>
      </c>
      <c r="BD131" s="55">
        <f t="shared" ca="1" si="25"/>
        <v>2.74</v>
      </c>
      <c r="BE131" s="55">
        <f t="shared" ca="1" si="25"/>
        <v>2.2999999999999998</v>
      </c>
      <c r="BF131" s="55">
        <f t="shared" ca="1" si="25"/>
        <v>2.58</v>
      </c>
      <c r="BG131" s="55">
        <f t="shared" ca="1" si="22"/>
        <v>7.3</v>
      </c>
      <c r="BH131" s="55">
        <f t="shared" ca="1" si="22"/>
        <v>3.87</v>
      </c>
      <c r="BI131" s="55">
        <f t="shared" ca="1" si="22"/>
        <v>2.65</v>
      </c>
      <c r="BJ131" s="55">
        <f t="shared" ca="1" si="22"/>
        <v>3.73</v>
      </c>
      <c r="BK131" s="55">
        <f t="shared" ca="1" si="22"/>
        <v>3</v>
      </c>
      <c r="BL131" s="55">
        <f t="shared" ca="1" si="22"/>
        <v>4.04</v>
      </c>
      <c r="BM131" s="32">
        <f t="shared" ca="1" si="29"/>
        <v>482.21999999999912</v>
      </c>
      <c r="BN131" s="32">
        <f t="shared" ca="1" si="29"/>
        <v>540.25000000000387</v>
      </c>
      <c r="BO131" s="32">
        <f t="shared" ca="1" si="29"/>
        <v>426.89000000000038</v>
      </c>
      <c r="BP131" s="32">
        <f t="shared" ca="1" si="26"/>
        <v>345.17000000000223</v>
      </c>
      <c r="BQ131" s="32">
        <f t="shared" ca="1" si="26"/>
        <v>288.50000000000261</v>
      </c>
      <c r="BR131" s="32">
        <f t="shared" ca="1" si="26"/>
        <v>323.48999999999779</v>
      </c>
      <c r="BS131" s="32">
        <f t="shared" ca="1" si="23"/>
        <v>911.4099999999878</v>
      </c>
      <c r="BT131" s="32">
        <f t="shared" ca="1" si="23"/>
        <v>481.50999999999965</v>
      </c>
      <c r="BU131" s="32">
        <f t="shared" ca="1" si="23"/>
        <v>328.97000000000111</v>
      </c>
      <c r="BV131" s="32">
        <f t="shared" ca="1" si="23"/>
        <v>461.24999999999949</v>
      </c>
      <c r="BW131" s="32">
        <f t="shared" ca="1" si="23"/>
        <v>369.35000000000088</v>
      </c>
      <c r="BX131" s="32">
        <f t="shared" ca="1" si="23"/>
        <v>495.14999999999765</v>
      </c>
    </row>
    <row r="132" spans="1:76">
      <c r="A132" t="s">
        <v>424</v>
      </c>
      <c r="B132" s="1" t="s">
        <v>391</v>
      </c>
      <c r="C132" t="str">
        <f t="shared" ca="1" si="19"/>
        <v>BCHIMP</v>
      </c>
      <c r="D132" t="str">
        <f t="shared" ca="1" si="20"/>
        <v>Alberta-BC Intertie - Import</v>
      </c>
      <c r="E132" s="31">
        <f ca="1">IFERROR(IF(AND($A132=VLOOKUP($A132&amp;"."&amp;$C132,UncollectibleLookup,2,FALSE),$C132=VLOOKUP($A132&amp;"."&amp;$C132,UncollectibleLookup,4,FALSE)),0,'Corrected With Uncollectible'!CW132-'Module C Initial'!CW132),'Corrected With Uncollectible'!CW132-'Module C Initial'!CW132)</f>
        <v>191.96999999999935</v>
      </c>
      <c r="F132" s="31">
        <f ca="1">IFERROR(IF(AND($A132=VLOOKUP($A132&amp;"."&amp;$C132,UncollectibleLookup,2,FALSE),$C132=VLOOKUP($A132&amp;"."&amp;$C132,UncollectibleLookup,4,FALSE)),0,'Corrected With Uncollectible'!CX132-'Module C Initial'!CX132),'Corrected With Uncollectible'!CX132-'Module C Initial'!CX132)</f>
        <v>16.810000000000173</v>
      </c>
      <c r="G132" s="31">
        <f ca="1">IFERROR(IF(AND($A132=VLOOKUP($A132&amp;"."&amp;$C132,UncollectibleLookup,2,FALSE),$C132=VLOOKUP($A132&amp;"."&amp;$C132,UncollectibleLookup,4,FALSE)),0,'Corrected With Uncollectible'!CY132-'Module C Initial'!CY132),'Corrected With Uncollectible'!CY132-'Module C Initial'!CY132)</f>
        <v>610.77999999999884</v>
      </c>
      <c r="H132" s="31">
        <f ca="1">IFERROR(IF(AND($A132=VLOOKUP($A132&amp;"."&amp;$C132,UncollectibleLookup,2,FALSE),$C132=VLOOKUP($A132&amp;"."&amp;$C132,UncollectibleLookup,4,FALSE)),0,'Corrected With Uncollectible'!CZ132-'Module C Initial'!CZ132),'Corrected With Uncollectible'!CZ132-'Module C Initial'!CZ132)</f>
        <v>118.70000000000073</v>
      </c>
      <c r="I132" s="31">
        <f ca="1">IFERROR(IF(AND($A132=VLOOKUP($A132&amp;"."&amp;$C132,UncollectibleLookup,2,FALSE),$C132=VLOOKUP($A132&amp;"."&amp;$C132,UncollectibleLookup,4,FALSE)),0,'Corrected With Uncollectible'!DA132-'Module C Initial'!DA132),'Corrected With Uncollectible'!DA132-'Module C Initial'!DA132)</f>
        <v>0</v>
      </c>
      <c r="J132" s="31">
        <f ca="1">IFERROR(IF(AND($A132=VLOOKUP($A132&amp;"."&amp;$C132,UncollectibleLookup,2,FALSE),$C132=VLOOKUP($A132&amp;"."&amp;$C132,UncollectibleLookup,4,FALSE)),0,'Corrected With Uncollectible'!DB132-'Module C Initial'!DB132),'Corrected With Uncollectible'!DB132-'Module C Initial'!DB132)</f>
        <v>0</v>
      </c>
      <c r="K132" s="31">
        <f ca="1">IFERROR(IF(AND($A132=VLOOKUP($A132&amp;"."&amp;$C132,UncollectibleLookup,2,FALSE),$C132=VLOOKUP($A132&amp;"."&amp;$C132,UncollectibleLookup,4,FALSE)),0,'Corrected With Uncollectible'!DC132-'Module C Initial'!DC132),'Corrected With Uncollectible'!DC132-'Module C Initial'!DC132)</f>
        <v>0</v>
      </c>
      <c r="L132" s="31">
        <f ca="1">IFERROR(IF(AND($A132=VLOOKUP($A132&amp;"."&amp;$C132,UncollectibleLookup,2,FALSE),$C132=VLOOKUP($A132&amp;"."&amp;$C132,UncollectibleLookup,4,FALSE)),0,'Corrected With Uncollectible'!DD132-'Module C Initial'!DD132),'Corrected With Uncollectible'!DD132-'Module C Initial'!DD132)</f>
        <v>0</v>
      </c>
      <c r="M132" s="31">
        <f ca="1">IFERROR(IF(AND($A132=VLOOKUP($A132&amp;"."&amp;$C132,UncollectibleLookup,2,FALSE),$C132=VLOOKUP($A132&amp;"."&amp;$C132,UncollectibleLookup,4,FALSE)),0,'Corrected With Uncollectible'!DE132-'Module C Initial'!DE132),'Corrected With Uncollectible'!DE132-'Module C Initial'!DE132)</f>
        <v>0</v>
      </c>
      <c r="N132" s="31">
        <f ca="1">IFERROR(IF(AND($A132=VLOOKUP($A132&amp;"."&amp;$C132,UncollectibleLookup,2,FALSE),$C132=VLOOKUP($A132&amp;"."&amp;$C132,UncollectibleLookup,4,FALSE)),0,'Corrected With Uncollectible'!DF132-'Module C Initial'!DF132),'Corrected With Uncollectible'!DF132-'Module C Initial'!DF132)</f>
        <v>0</v>
      </c>
      <c r="O132" s="31">
        <f ca="1">IFERROR(IF(AND($A132=VLOOKUP($A132&amp;"."&amp;$C132,UncollectibleLookup,2,FALSE),$C132=VLOOKUP($A132&amp;"."&amp;$C132,UncollectibleLookup,4,FALSE)),0,'Corrected With Uncollectible'!DG132-'Module C Initial'!DG132),'Corrected With Uncollectible'!DG132-'Module C Initial'!DG132)</f>
        <v>0</v>
      </c>
      <c r="P132" s="31">
        <f ca="1">IFERROR(IF(AND($A132=VLOOKUP($A132&amp;"."&amp;$C132,UncollectibleLookup,2,FALSE),$C132=VLOOKUP($A132&amp;"."&amp;$C132,UncollectibleLookup,4,FALSE)),0,'Corrected With Uncollectible'!DH132-'Module C Initial'!DH132),'Corrected With Uncollectible'!DH132-'Module C Initial'!DH132)</f>
        <v>0</v>
      </c>
      <c r="Q132" s="32">
        <f ca="1">IFERROR(IF(AND($A132=VLOOKUP($A132&amp;"."&amp;$C132,UncollectibleLookup,2,FALSE),$C132=VLOOKUP($A132&amp;"."&amp;$C132,UncollectibleLookup,4,FALSE)),0,'Corrected With Uncollectible'!DI132-'Module C Initial'!DI132),'Corrected With Uncollectible'!DI132-'Module C Initial'!DI132)</f>
        <v>9.6000000000000227</v>
      </c>
      <c r="R132" s="32">
        <f ca="1">IFERROR(IF(AND($A132=VLOOKUP($A132&amp;"."&amp;$C132,UncollectibleLookup,2,FALSE),$C132=VLOOKUP($A132&amp;"."&amp;$C132,UncollectibleLookup,4,FALSE)),0,'Corrected With Uncollectible'!DJ132-'Module C Initial'!DJ132),'Corrected With Uncollectible'!DJ132-'Module C Initial'!DJ132)</f>
        <v>0.85000000000000142</v>
      </c>
      <c r="S132" s="32">
        <f ca="1">IFERROR(IF(AND($A132=VLOOKUP($A132&amp;"."&amp;$C132,UncollectibleLookup,2,FALSE),$C132=VLOOKUP($A132&amp;"."&amp;$C132,UncollectibleLookup,4,FALSE)),0,'Corrected With Uncollectible'!DK132-'Module C Initial'!DK132),'Corrected With Uncollectible'!DK132-'Module C Initial'!DK132)</f>
        <v>30.540000000000191</v>
      </c>
      <c r="T132" s="32">
        <f ca="1">IFERROR(IF(AND($A132=VLOOKUP($A132&amp;"."&amp;$C132,UncollectibleLookup,2,FALSE),$C132=VLOOKUP($A132&amp;"."&amp;$C132,UncollectibleLookup,4,FALSE)),0,'Corrected With Uncollectible'!DL132-'Module C Initial'!DL132),'Corrected With Uncollectible'!DL132-'Module C Initial'!DL132)</f>
        <v>5.9300000000000068</v>
      </c>
      <c r="U132" s="32">
        <f ca="1">IFERROR(IF(AND($A132=VLOOKUP($A132&amp;"."&amp;$C132,UncollectibleLookup,2,FALSE),$C132=VLOOKUP($A132&amp;"."&amp;$C132,UncollectibleLookup,4,FALSE)),0,'Corrected With Uncollectible'!DM132-'Module C Initial'!DM132),'Corrected With Uncollectible'!DM132-'Module C Initial'!DM132)</f>
        <v>0</v>
      </c>
      <c r="V132" s="32">
        <f ca="1">IFERROR(IF(AND($A132=VLOOKUP($A132&amp;"."&amp;$C132,UncollectibleLookup,2,FALSE),$C132=VLOOKUP($A132&amp;"."&amp;$C132,UncollectibleLookup,4,FALSE)),0,'Corrected With Uncollectible'!DN132-'Module C Initial'!DN132),'Corrected With Uncollectible'!DN132-'Module C Initial'!DN132)</f>
        <v>0</v>
      </c>
      <c r="W132" s="32">
        <f ca="1">IFERROR(IF(AND($A132=VLOOKUP($A132&amp;"."&amp;$C132,UncollectibleLookup,2,FALSE),$C132=VLOOKUP($A132&amp;"."&amp;$C132,UncollectibleLookup,4,FALSE)),0,'Corrected With Uncollectible'!DO132-'Module C Initial'!DO132),'Corrected With Uncollectible'!DO132-'Module C Initial'!DO132)</f>
        <v>0</v>
      </c>
      <c r="X132" s="32">
        <f ca="1">IFERROR(IF(AND($A132=VLOOKUP($A132&amp;"."&amp;$C132,UncollectibleLookup,2,FALSE),$C132=VLOOKUP($A132&amp;"."&amp;$C132,UncollectibleLookup,4,FALSE)),0,'Corrected With Uncollectible'!DP132-'Module C Initial'!DP132),'Corrected With Uncollectible'!DP132-'Module C Initial'!DP132)</f>
        <v>0</v>
      </c>
      <c r="Y132" s="32">
        <f ca="1">IFERROR(IF(AND($A132=VLOOKUP($A132&amp;"."&amp;$C132,UncollectibleLookup,2,FALSE),$C132=VLOOKUP($A132&amp;"."&amp;$C132,UncollectibleLookup,4,FALSE)),0,'Corrected With Uncollectible'!DQ132-'Module C Initial'!DQ132),'Corrected With Uncollectible'!DQ132-'Module C Initial'!DQ132)</f>
        <v>0</v>
      </c>
      <c r="Z132" s="32">
        <f ca="1">IFERROR(IF(AND($A132=VLOOKUP($A132&amp;"."&amp;$C132,UncollectibleLookup,2,FALSE),$C132=VLOOKUP($A132&amp;"."&amp;$C132,UncollectibleLookup,4,FALSE)),0,'Corrected With Uncollectible'!DR132-'Module C Initial'!DR132),'Corrected With Uncollectible'!DR132-'Module C Initial'!DR132)</f>
        <v>0</v>
      </c>
      <c r="AA132" s="32">
        <f ca="1">IFERROR(IF(AND($A132=VLOOKUP($A132&amp;"."&amp;$C132,UncollectibleLookup,2,FALSE),$C132=VLOOKUP($A132&amp;"."&amp;$C132,UncollectibleLookup,4,FALSE)),0,'Corrected With Uncollectible'!DS132-'Module C Initial'!DS132),'Corrected With Uncollectible'!DS132-'Module C Initial'!DS132)</f>
        <v>0</v>
      </c>
      <c r="AB132" s="32">
        <f ca="1">IFERROR(IF(AND($A132=VLOOKUP($A132&amp;"."&amp;$C132,UncollectibleLookup,2,FALSE),$C132=VLOOKUP($A132&amp;"."&amp;$C132,UncollectibleLookup,4,FALSE)),0,'Corrected With Uncollectible'!DT132-'Module C Initial'!DT132),'Corrected With Uncollectible'!DT132-'Module C Initial'!DT132)</f>
        <v>0</v>
      </c>
      <c r="AC132" s="31">
        <f ca="1">IFERROR(IF(AND($A132=VLOOKUP($A132&amp;"."&amp;$C132,UncollectibleLookup,2,FALSE),$C132=VLOOKUP($A132&amp;"."&amp;$C132,UncollectibleLookup,4,FALSE)),0,'Corrected With Uncollectible'!DU132-'Module C Initial'!DU132),'Corrected With Uncollectible'!DU132-'Module C Initial'!DU132)</f>
        <v>82.590000000000146</v>
      </c>
      <c r="AD132" s="31">
        <f ca="1">IFERROR(IF(AND($A132=VLOOKUP($A132&amp;"."&amp;$C132,UncollectibleLookup,2,FALSE),$C132=VLOOKUP($A132&amp;"."&amp;$C132,UncollectibleLookup,4,FALSE)),0,'Corrected With Uncollectible'!DV132-'Module C Initial'!DV132),'Corrected With Uncollectible'!DV132-'Module C Initial'!DV132)</f>
        <v>7.1399999999999864</v>
      </c>
      <c r="AE132" s="31">
        <f ca="1">IFERROR(IF(AND($A132=VLOOKUP($A132&amp;"."&amp;$C132,UncollectibleLookup,2,FALSE),$C132=VLOOKUP($A132&amp;"."&amp;$C132,UncollectibleLookup,4,FALSE)),0,'Corrected With Uncollectible'!DW132-'Module C Initial'!DW132),'Corrected With Uncollectible'!DW132-'Module C Initial'!DW132)</f>
        <v>256.8700000000008</v>
      </c>
      <c r="AF132" s="31">
        <f ca="1">IFERROR(IF(AND($A132=VLOOKUP($A132&amp;"."&amp;$C132,UncollectibleLookup,2,FALSE),$C132=VLOOKUP($A132&amp;"."&amp;$C132,UncollectibleLookup,4,FALSE)),0,'Corrected With Uncollectible'!DX132-'Module C Initial'!DX132),'Corrected With Uncollectible'!DX132-'Module C Initial'!DX132)</f>
        <v>49.309999999999945</v>
      </c>
      <c r="AG132" s="31">
        <f ca="1">IFERROR(IF(AND($A132=VLOOKUP($A132&amp;"."&amp;$C132,UncollectibleLookup,2,FALSE),$C132=VLOOKUP($A132&amp;"."&amp;$C132,UncollectibleLookup,4,FALSE)),0,'Corrected With Uncollectible'!DY132-'Module C Initial'!DY132),'Corrected With Uncollectible'!DY132-'Module C Initial'!DY132)</f>
        <v>0</v>
      </c>
      <c r="AH132" s="31">
        <f ca="1">IFERROR(IF(AND($A132=VLOOKUP($A132&amp;"."&amp;$C132,UncollectibleLookup,2,FALSE),$C132=VLOOKUP($A132&amp;"."&amp;$C132,UncollectibleLookup,4,FALSE)),0,'Corrected With Uncollectible'!DZ132-'Module C Initial'!DZ132),'Corrected With Uncollectible'!DZ132-'Module C Initial'!DZ132)</f>
        <v>0</v>
      </c>
      <c r="AI132" s="31">
        <f ca="1">IFERROR(IF(AND($A132=VLOOKUP($A132&amp;"."&amp;$C132,UncollectibleLookup,2,FALSE),$C132=VLOOKUP($A132&amp;"."&amp;$C132,UncollectibleLookup,4,FALSE)),0,'Corrected With Uncollectible'!EA132-'Module C Initial'!EA132),'Corrected With Uncollectible'!EA132-'Module C Initial'!EA132)</f>
        <v>0</v>
      </c>
      <c r="AJ132" s="31">
        <f ca="1">IFERROR(IF(AND($A132=VLOOKUP($A132&amp;"."&amp;$C132,UncollectibleLookup,2,FALSE),$C132=VLOOKUP($A132&amp;"."&amp;$C132,UncollectibleLookup,4,FALSE)),0,'Corrected With Uncollectible'!EB132-'Module C Initial'!EB132),'Corrected With Uncollectible'!EB132-'Module C Initial'!EB132)</f>
        <v>0</v>
      </c>
      <c r="AK132" s="31">
        <f ca="1">IFERROR(IF(AND($A132=VLOOKUP($A132&amp;"."&amp;$C132,UncollectibleLookup,2,FALSE),$C132=VLOOKUP($A132&amp;"."&amp;$C132,UncollectibleLookup,4,FALSE)),0,'Corrected With Uncollectible'!EC132-'Module C Initial'!EC132),'Corrected With Uncollectible'!EC132-'Module C Initial'!EC132)</f>
        <v>0</v>
      </c>
      <c r="AL132" s="31">
        <f ca="1">IFERROR(IF(AND($A132=VLOOKUP($A132&amp;"."&amp;$C132,UncollectibleLookup,2,FALSE),$C132=VLOOKUP($A132&amp;"."&amp;$C132,UncollectibleLookup,4,FALSE)),0,'Corrected With Uncollectible'!ED132-'Module C Initial'!ED132),'Corrected With Uncollectible'!ED132-'Module C Initial'!ED132)</f>
        <v>0</v>
      </c>
      <c r="AM132" s="31">
        <f ca="1">IFERROR(IF(AND($A132=VLOOKUP($A132&amp;"."&amp;$C132,UncollectibleLookup,2,FALSE),$C132=VLOOKUP($A132&amp;"."&amp;$C132,UncollectibleLookup,4,FALSE)),0,'Corrected With Uncollectible'!EE132-'Module C Initial'!EE132),'Corrected With Uncollectible'!EE132-'Module C Initial'!EE132)</f>
        <v>0</v>
      </c>
      <c r="AN132" s="31">
        <f ca="1">IFERROR(IF(AND($A132=VLOOKUP($A132&amp;"."&amp;$C132,UncollectibleLookup,2,FALSE),$C132=VLOOKUP($A132&amp;"."&amp;$C132,UncollectibleLookup,4,FALSE)),0,'Corrected With Uncollectible'!EF132-'Module C Initial'!EF132),'Corrected With Uncollectible'!EF132-'Module C Initial'!EF132)</f>
        <v>0</v>
      </c>
      <c r="AO132" s="32">
        <f t="shared" ca="1" si="27"/>
        <v>284.15999999999951</v>
      </c>
      <c r="AP132" s="32">
        <f t="shared" ca="1" si="27"/>
        <v>24.800000000000161</v>
      </c>
      <c r="AQ132" s="32">
        <f t="shared" ca="1" si="27"/>
        <v>898.18999999999983</v>
      </c>
      <c r="AR132" s="32">
        <f t="shared" ca="1" si="24"/>
        <v>173.94000000000068</v>
      </c>
      <c r="AS132" s="32">
        <f t="shared" ca="1" si="24"/>
        <v>0</v>
      </c>
      <c r="AT132" s="32">
        <f t="shared" ca="1" si="24"/>
        <v>0</v>
      </c>
      <c r="AU132" s="32">
        <f t="shared" ca="1" si="21"/>
        <v>0</v>
      </c>
      <c r="AV132" s="32">
        <f t="shared" ca="1" si="21"/>
        <v>0</v>
      </c>
      <c r="AW132" s="32">
        <f t="shared" ca="1" si="21"/>
        <v>0</v>
      </c>
      <c r="AX132" s="32">
        <f t="shared" ref="AX132:AZ141" ca="1" si="30">N132+Z132+AL132</f>
        <v>0</v>
      </c>
      <c r="AY132" s="32">
        <f t="shared" ca="1" si="30"/>
        <v>0</v>
      </c>
      <c r="AZ132" s="32">
        <f t="shared" ca="1" si="30"/>
        <v>0</v>
      </c>
      <c r="BA132" s="55">
        <f t="shared" ca="1" si="28"/>
        <v>2.25</v>
      </c>
      <c r="BB132" s="55">
        <f t="shared" ca="1" si="28"/>
        <v>0.2</v>
      </c>
      <c r="BC132" s="55">
        <f t="shared" ca="1" si="28"/>
        <v>7.15</v>
      </c>
      <c r="BD132" s="55">
        <f t="shared" ca="1" si="25"/>
        <v>1.39</v>
      </c>
      <c r="BE132" s="55">
        <f t="shared" ca="1" si="25"/>
        <v>0</v>
      </c>
      <c r="BF132" s="55">
        <f t="shared" ca="1" si="25"/>
        <v>0</v>
      </c>
      <c r="BG132" s="55">
        <f t="shared" ca="1" si="22"/>
        <v>0</v>
      </c>
      <c r="BH132" s="55">
        <f t="shared" ca="1" si="22"/>
        <v>0</v>
      </c>
      <c r="BI132" s="55">
        <f t="shared" ca="1" si="22"/>
        <v>0</v>
      </c>
      <c r="BJ132" s="55">
        <f t="shared" ref="BJ132:BL141" ca="1" si="31">ROUND(N132*BJ$3,2)</f>
        <v>0</v>
      </c>
      <c r="BK132" s="55">
        <f t="shared" ca="1" si="31"/>
        <v>0</v>
      </c>
      <c r="BL132" s="55">
        <f t="shared" ca="1" si="31"/>
        <v>0</v>
      </c>
      <c r="BM132" s="32">
        <f t="shared" ca="1" si="29"/>
        <v>286.40999999999951</v>
      </c>
      <c r="BN132" s="32">
        <f t="shared" ca="1" si="29"/>
        <v>25.00000000000016</v>
      </c>
      <c r="BO132" s="32">
        <f t="shared" ca="1" si="29"/>
        <v>905.3399999999998</v>
      </c>
      <c r="BP132" s="32">
        <f t="shared" ca="1" si="26"/>
        <v>175.33000000000067</v>
      </c>
      <c r="BQ132" s="32">
        <f t="shared" ca="1" si="26"/>
        <v>0</v>
      </c>
      <c r="BR132" s="32">
        <f t="shared" ca="1" si="26"/>
        <v>0</v>
      </c>
      <c r="BS132" s="32">
        <f t="shared" ca="1" si="23"/>
        <v>0</v>
      </c>
      <c r="BT132" s="32">
        <f t="shared" ca="1" si="23"/>
        <v>0</v>
      </c>
      <c r="BU132" s="32">
        <f t="shared" ca="1" si="23"/>
        <v>0</v>
      </c>
      <c r="BV132" s="32">
        <f t="shared" ref="BV132:BX141" ca="1" si="32">AX132+BJ132</f>
        <v>0</v>
      </c>
      <c r="BW132" s="32">
        <f t="shared" ca="1" si="32"/>
        <v>0</v>
      </c>
      <c r="BX132" s="32">
        <f t="shared" ca="1" si="32"/>
        <v>0</v>
      </c>
    </row>
    <row r="133" spans="1:76">
      <c r="A133" t="s">
        <v>424</v>
      </c>
      <c r="B133" s="1" t="s">
        <v>335</v>
      </c>
      <c r="C133" t="str">
        <f t="shared" ref="C133:C141" ca="1" si="33">VLOOKUP($B133,LocationLookup,2,FALSE)</f>
        <v>BCHEXP</v>
      </c>
      <c r="D133" t="str">
        <f t="shared" ref="D133:D141" ca="1" si="34">VLOOKUP($C133,LossFactorLookup,2,FALSE)</f>
        <v>Alberta-BC Intertie - Export</v>
      </c>
      <c r="E133" s="31">
        <f ca="1">IFERROR(IF(AND($A133=VLOOKUP($A133&amp;"."&amp;$C133,UncollectibleLookup,2,FALSE),$C133=VLOOKUP($A133&amp;"."&amp;$C133,UncollectibleLookup,4,FALSE)),0,'Corrected With Uncollectible'!CW133-'Module C Initial'!CW133),'Corrected With Uncollectible'!CW133-'Module C Initial'!CW133)</f>
        <v>151.76000000000022</v>
      </c>
      <c r="F133" s="31">
        <f ca="1">IFERROR(IF(AND($A133=VLOOKUP($A133&amp;"."&amp;$C133,UncollectibleLookup,2,FALSE),$C133=VLOOKUP($A133&amp;"."&amp;$C133,UncollectibleLookup,4,FALSE)),0,'Corrected With Uncollectible'!CX133-'Module C Initial'!CX133),'Corrected With Uncollectible'!CX133-'Module C Initial'!CX133)</f>
        <v>171.18000000000029</v>
      </c>
      <c r="G133" s="31">
        <f ca="1">IFERROR(IF(AND($A133=VLOOKUP($A133&amp;"."&amp;$C133,UncollectibleLookup,2,FALSE),$C133=VLOOKUP($A133&amp;"."&amp;$C133,UncollectibleLookup,4,FALSE)),0,'Corrected With Uncollectible'!CY133-'Module C Initial'!CY133),'Corrected With Uncollectible'!CY133-'Module C Initial'!CY133)</f>
        <v>33.759999999999991</v>
      </c>
      <c r="H133" s="31">
        <f ca="1">IFERROR(IF(AND($A133=VLOOKUP($A133&amp;"."&amp;$C133,UncollectibleLookup,2,FALSE),$C133=VLOOKUP($A133&amp;"."&amp;$C133,UncollectibleLookup,4,FALSE)),0,'Corrected With Uncollectible'!CZ133-'Module C Initial'!CZ133),'Corrected With Uncollectible'!CZ133-'Module C Initial'!CZ133)</f>
        <v>48.75</v>
      </c>
      <c r="I133" s="31">
        <f ca="1">IFERROR(IF(AND($A133=VLOOKUP($A133&amp;"."&amp;$C133,UncollectibleLookup,2,FALSE),$C133=VLOOKUP($A133&amp;"."&amp;$C133,UncollectibleLookup,4,FALSE)),0,'Corrected With Uncollectible'!DA133-'Module C Initial'!DA133),'Corrected With Uncollectible'!DA133-'Module C Initial'!DA133)</f>
        <v>0</v>
      </c>
      <c r="J133" s="31">
        <f ca="1">IFERROR(IF(AND($A133=VLOOKUP($A133&amp;"."&amp;$C133,UncollectibleLookup,2,FALSE),$C133=VLOOKUP($A133&amp;"."&amp;$C133,UncollectibleLookup,4,FALSE)),0,'Corrected With Uncollectible'!DB133-'Module C Initial'!DB133),'Corrected With Uncollectible'!DB133-'Module C Initial'!DB133)</f>
        <v>0</v>
      </c>
      <c r="K133" s="31">
        <f ca="1">IFERROR(IF(AND($A133=VLOOKUP($A133&amp;"."&amp;$C133,UncollectibleLookup,2,FALSE),$C133=VLOOKUP($A133&amp;"."&amp;$C133,UncollectibleLookup,4,FALSE)),0,'Corrected With Uncollectible'!DC133-'Module C Initial'!DC133),'Corrected With Uncollectible'!DC133-'Module C Initial'!DC133)</f>
        <v>0</v>
      </c>
      <c r="L133" s="31">
        <f ca="1">IFERROR(IF(AND($A133=VLOOKUP($A133&amp;"."&amp;$C133,UncollectibleLookup,2,FALSE),$C133=VLOOKUP($A133&amp;"."&amp;$C133,UncollectibleLookup,4,FALSE)),0,'Corrected With Uncollectible'!DD133-'Module C Initial'!DD133),'Corrected With Uncollectible'!DD133-'Module C Initial'!DD133)</f>
        <v>0</v>
      </c>
      <c r="M133" s="31">
        <f ca="1">IFERROR(IF(AND($A133=VLOOKUP($A133&amp;"."&amp;$C133,UncollectibleLookup,2,FALSE),$C133=VLOOKUP($A133&amp;"."&amp;$C133,UncollectibleLookup,4,FALSE)),0,'Corrected With Uncollectible'!DE133-'Module C Initial'!DE133),'Corrected With Uncollectible'!DE133-'Module C Initial'!DE133)</f>
        <v>0</v>
      </c>
      <c r="N133" s="31">
        <f ca="1">IFERROR(IF(AND($A133=VLOOKUP($A133&amp;"."&amp;$C133,UncollectibleLookup,2,FALSE),$C133=VLOOKUP($A133&amp;"."&amp;$C133,UncollectibleLookup,4,FALSE)),0,'Corrected With Uncollectible'!DF133-'Module C Initial'!DF133),'Corrected With Uncollectible'!DF133-'Module C Initial'!DF133)</f>
        <v>0</v>
      </c>
      <c r="O133" s="31">
        <f ca="1">IFERROR(IF(AND($A133=VLOOKUP($A133&amp;"."&amp;$C133,UncollectibleLookup,2,FALSE),$C133=VLOOKUP($A133&amp;"."&amp;$C133,UncollectibleLookup,4,FALSE)),0,'Corrected With Uncollectible'!DG133-'Module C Initial'!DG133),'Corrected With Uncollectible'!DG133-'Module C Initial'!DG133)</f>
        <v>0</v>
      </c>
      <c r="P133" s="31">
        <f ca="1">IFERROR(IF(AND($A133=VLOOKUP($A133&amp;"."&amp;$C133,UncollectibleLookup,2,FALSE),$C133=VLOOKUP($A133&amp;"."&amp;$C133,UncollectibleLookup,4,FALSE)),0,'Corrected With Uncollectible'!DH133-'Module C Initial'!DH133),'Corrected With Uncollectible'!DH133-'Module C Initial'!DH133)</f>
        <v>0</v>
      </c>
      <c r="Q133" s="32">
        <f ca="1">IFERROR(IF(AND($A133=VLOOKUP($A133&amp;"."&amp;$C133,UncollectibleLookup,2,FALSE),$C133=VLOOKUP($A133&amp;"."&amp;$C133,UncollectibleLookup,4,FALSE)),0,'Corrected With Uncollectible'!DI133-'Module C Initial'!DI133),'Corrected With Uncollectible'!DI133-'Module C Initial'!DI133)</f>
        <v>7.589999999999975</v>
      </c>
      <c r="R133" s="32">
        <f ca="1">IFERROR(IF(AND($A133=VLOOKUP($A133&amp;"."&amp;$C133,UncollectibleLookup,2,FALSE),$C133=VLOOKUP($A133&amp;"."&amp;$C133,UncollectibleLookup,4,FALSE)),0,'Corrected With Uncollectible'!DJ133-'Module C Initial'!DJ133),'Corrected With Uncollectible'!DJ133-'Module C Initial'!DJ133)</f>
        <v>8.5600000000000023</v>
      </c>
      <c r="S133" s="32">
        <f ca="1">IFERROR(IF(AND($A133=VLOOKUP($A133&amp;"."&amp;$C133,UncollectibleLookup,2,FALSE),$C133=VLOOKUP($A133&amp;"."&amp;$C133,UncollectibleLookup,4,FALSE)),0,'Corrected With Uncollectible'!DK133-'Module C Initial'!DK133),'Corrected With Uncollectible'!DK133-'Module C Initial'!DK133)</f>
        <v>1.6899999999999977</v>
      </c>
      <c r="T133" s="32">
        <f ca="1">IFERROR(IF(AND($A133=VLOOKUP($A133&amp;"."&amp;$C133,UncollectibleLookup,2,FALSE),$C133=VLOOKUP($A133&amp;"."&amp;$C133,UncollectibleLookup,4,FALSE)),0,'Corrected With Uncollectible'!DL133-'Module C Initial'!DL133),'Corrected With Uncollectible'!DL133-'Module C Initial'!DL133)</f>
        <v>2.4299999999999926</v>
      </c>
      <c r="U133" s="32">
        <f ca="1">IFERROR(IF(AND($A133=VLOOKUP($A133&amp;"."&amp;$C133,UncollectibleLookup,2,FALSE),$C133=VLOOKUP($A133&amp;"."&amp;$C133,UncollectibleLookup,4,FALSE)),0,'Corrected With Uncollectible'!DM133-'Module C Initial'!DM133),'Corrected With Uncollectible'!DM133-'Module C Initial'!DM133)</f>
        <v>0</v>
      </c>
      <c r="V133" s="32">
        <f ca="1">IFERROR(IF(AND($A133=VLOOKUP($A133&amp;"."&amp;$C133,UncollectibleLookup,2,FALSE),$C133=VLOOKUP($A133&amp;"."&amp;$C133,UncollectibleLookup,4,FALSE)),0,'Corrected With Uncollectible'!DN133-'Module C Initial'!DN133),'Corrected With Uncollectible'!DN133-'Module C Initial'!DN133)</f>
        <v>0</v>
      </c>
      <c r="W133" s="32">
        <f ca="1">IFERROR(IF(AND($A133=VLOOKUP($A133&amp;"."&amp;$C133,UncollectibleLookup,2,FALSE),$C133=VLOOKUP($A133&amp;"."&amp;$C133,UncollectibleLookup,4,FALSE)),0,'Corrected With Uncollectible'!DO133-'Module C Initial'!DO133),'Corrected With Uncollectible'!DO133-'Module C Initial'!DO133)</f>
        <v>0</v>
      </c>
      <c r="X133" s="32">
        <f ca="1">IFERROR(IF(AND($A133=VLOOKUP($A133&amp;"."&amp;$C133,UncollectibleLookup,2,FALSE),$C133=VLOOKUP($A133&amp;"."&amp;$C133,UncollectibleLookup,4,FALSE)),0,'Corrected With Uncollectible'!DP133-'Module C Initial'!DP133),'Corrected With Uncollectible'!DP133-'Module C Initial'!DP133)</f>
        <v>0</v>
      </c>
      <c r="Y133" s="32">
        <f ca="1">IFERROR(IF(AND($A133=VLOOKUP($A133&amp;"."&amp;$C133,UncollectibleLookup,2,FALSE),$C133=VLOOKUP($A133&amp;"."&amp;$C133,UncollectibleLookup,4,FALSE)),0,'Corrected With Uncollectible'!DQ133-'Module C Initial'!DQ133),'Corrected With Uncollectible'!DQ133-'Module C Initial'!DQ133)</f>
        <v>0</v>
      </c>
      <c r="Z133" s="32">
        <f ca="1">IFERROR(IF(AND($A133=VLOOKUP($A133&amp;"."&amp;$C133,UncollectibleLookup,2,FALSE),$C133=VLOOKUP($A133&amp;"."&amp;$C133,UncollectibleLookup,4,FALSE)),0,'Corrected With Uncollectible'!DR133-'Module C Initial'!DR133),'Corrected With Uncollectible'!DR133-'Module C Initial'!DR133)</f>
        <v>0</v>
      </c>
      <c r="AA133" s="32">
        <f ca="1">IFERROR(IF(AND($A133=VLOOKUP($A133&amp;"."&amp;$C133,UncollectibleLookup,2,FALSE),$C133=VLOOKUP($A133&amp;"."&amp;$C133,UncollectibleLookup,4,FALSE)),0,'Corrected With Uncollectible'!DS133-'Module C Initial'!DS133),'Corrected With Uncollectible'!DS133-'Module C Initial'!DS133)</f>
        <v>0</v>
      </c>
      <c r="AB133" s="32">
        <f ca="1">IFERROR(IF(AND($A133=VLOOKUP($A133&amp;"."&amp;$C133,UncollectibleLookup,2,FALSE),$C133=VLOOKUP($A133&amp;"."&amp;$C133,UncollectibleLookup,4,FALSE)),0,'Corrected With Uncollectible'!DT133-'Module C Initial'!DT133),'Corrected With Uncollectible'!DT133-'Module C Initial'!DT133)</f>
        <v>0</v>
      </c>
      <c r="AC133" s="31">
        <f ca="1">IFERROR(IF(AND($A133=VLOOKUP($A133&amp;"."&amp;$C133,UncollectibleLookup,2,FALSE),$C133=VLOOKUP($A133&amp;"."&amp;$C133,UncollectibleLookup,4,FALSE)),0,'Corrected With Uncollectible'!DU133-'Module C Initial'!DU133),'Corrected With Uncollectible'!DU133-'Module C Initial'!DU133)</f>
        <v>65.300000000000182</v>
      </c>
      <c r="AD133" s="31">
        <f ca="1">IFERROR(IF(AND($A133=VLOOKUP($A133&amp;"."&amp;$C133,UncollectibleLookup,2,FALSE),$C133=VLOOKUP($A133&amp;"."&amp;$C133,UncollectibleLookup,4,FALSE)),0,'Corrected With Uncollectible'!DV133-'Module C Initial'!DV133),'Corrected With Uncollectible'!DV133-'Module C Initial'!DV133)</f>
        <v>72.770000000000437</v>
      </c>
      <c r="AE133" s="31">
        <f ca="1">IFERROR(IF(AND($A133=VLOOKUP($A133&amp;"."&amp;$C133,UncollectibleLookup,2,FALSE),$C133=VLOOKUP($A133&amp;"."&amp;$C133,UncollectibleLookup,4,FALSE)),0,'Corrected With Uncollectible'!DW133-'Module C Initial'!DW133),'Corrected With Uncollectible'!DW133-'Module C Initial'!DW133)</f>
        <v>14.200000000000045</v>
      </c>
      <c r="AF133" s="31">
        <f ca="1">IFERROR(IF(AND($A133=VLOOKUP($A133&amp;"."&amp;$C133,UncollectibleLookup,2,FALSE),$C133=VLOOKUP($A133&amp;"."&amp;$C133,UncollectibleLookup,4,FALSE)),0,'Corrected With Uncollectible'!DX133-'Module C Initial'!DX133),'Corrected With Uncollectible'!DX133-'Module C Initial'!DX133)</f>
        <v>20.259999999999991</v>
      </c>
      <c r="AG133" s="31">
        <f ca="1">IFERROR(IF(AND($A133=VLOOKUP($A133&amp;"."&amp;$C133,UncollectibleLookup,2,FALSE),$C133=VLOOKUP($A133&amp;"."&amp;$C133,UncollectibleLookup,4,FALSE)),0,'Corrected With Uncollectible'!DY133-'Module C Initial'!DY133),'Corrected With Uncollectible'!DY133-'Module C Initial'!DY133)</f>
        <v>0</v>
      </c>
      <c r="AH133" s="31">
        <f ca="1">IFERROR(IF(AND($A133=VLOOKUP($A133&amp;"."&amp;$C133,UncollectibleLookup,2,FALSE),$C133=VLOOKUP($A133&amp;"."&amp;$C133,UncollectibleLookup,4,FALSE)),0,'Corrected With Uncollectible'!DZ133-'Module C Initial'!DZ133),'Corrected With Uncollectible'!DZ133-'Module C Initial'!DZ133)</f>
        <v>0</v>
      </c>
      <c r="AI133" s="31">
        <f ca="1">IFERROR(IF(AND($A133=VLOOKUP($A133&amp;"."&amp;$C133,UncollectibleLookup,2,FALSE),$C133=VLOOKUP($A133&amp;"."&amp;$C133,UncollectibleLookup,4,FALSE)),0,'Corrected With Uncollectible'!EA133-'Module C Initial'!EA133),'Corrected With Uncollectible'!EA133-'Module C Initial'!EA133)</f>
        <v>0</v>
      </c>
      <c r="AJ133" s="31">
        <f ca="1">IFERROR(IF(AND($A133=VLOOKUP($A133&amp;"."&amp;$C133,UncollectibleLookup,2,FALSE),$C133=VLOOKUP($A133&amp;"."&amp;$C133,UncollectibleLookup,4,FALSE)),0,'Corrected With Uncollectible'!EB133-'Module C Initial'!EB133),'Corrected With Uncollectible'!EB133-'Module C Initial'!EB133)</f>
        <v>0</v>
      </c>
      <c r="AK133" s="31">
        <f ca="1">IFERROR(IF(AND($A133=VLOOKUP($A133&amp;"."&amp;$C133,UncollectibleLookup,2,FALSE),$C133=VLOOKUP($A133&amp;"."&amp;$C133,UncollectibleLookup,4,FALSE)),0,'Corrected With Uncollectible'!EC133-'Module C Initial'!EC133),'Corrected With Uncollectible'!EC133-'Module C Initial'!EC133)</f>
        <v>0</v>
      </c>
      <c r="AL133" s="31">
        <f ca="1">IFERROR(IF(AND($A133=VLOOKUP($A133&amp;"."&amp;$C133,UncollectibleLookup,2,FALSE),$C133=VLOOKUP($A133&amp;"."&amp;$C133,UncollectibleLookup,4,FALSE)),0,'Corrected With Uncollectible'!ED133-'Module C Initial'!ED133),'Corrected With Uncollectible'!ED133-'Module C Initial'!ED133)</f>
        <v>0</v>
      </c>
      <c r="AM133" s="31">
        <f ca="1">IFERROR(IF(AND($A133=VLOOKUP($A133&amp;"."&amp;$C133,UncollectibleLookup,2,FALSE),$C133=VLOOKUP($A133&amp;"."&amp;$C133,UncollectibleLookup,4,FALSE)),0,'Corrected With Uncollectible'!EE133-'Module C Initial'!EE133),'Corrected With Uncollectible'!EE133-'Module C Initial'!EE133)</f>
        <v>0</v>
      </c>
      <c r="AN133" s="31">
        <f ca="1">IFERROR(IF(AND($A133=VLOOKUP($A133&amp;"."&amp;$C133,UncollectibleLookup,2,FALSE),$C133=VLOOKUP($A133&amp;"."&amp;$C133,UncollectibleLookup,4,FALSE)),0,'Corrected With Uncollectible'!EF133-'Module C Initial'!EF133),'Corrected With Uncollectible'!EF133-'Module C Initial'!EF133)</f>
        <v>0</v>
      </c>
      <c r="AO133" s="32">
        <f t="shared" ca="1" si="27"/>
        <v>224.65000000000038</v>
      </c>
      <c r="AP133" s="32">
        <f t="shared" ca="1" si="27"/>
        <v>252.51000000000073</v>
      </c>
      <c r="AQ133" s="32">
        <f t="shared" ca="1" si="27"/>
        <v>49.650000000000034</v>
      </c>
      <c r="AR133" s="32">
        <f t="shared" ca="1" si="24"/>
        <v>71.439999999999984</v>
      </c>
      <c r="AS133" s="32">
        <f t="shared" ca="1" si="24"/>
        <v>0</v>
      </c>
      <c r="AT133" s="32">
        <f t="shared" ca="1" si="24"/>
        <v>0</v>
      </c>
      <c r="AU133" s="32">
        <f t="shared" ca="1" si="24"/>
        <v>0</v>
      </c>
      <c r="AV133" s="32">
        <f t="shared" ca="1" si="24"/>
        <v>0</v>
      </c>
      <c r="AW133" s="32">
        <f t="shared" ca="1" si="24"/>
        <v>0</v>
      </c>
      <c r="AX133" s="32">
        <f t="shared" ca="1" si="30"/>
        <v>0</v>
      </c>
      <c r="AY133" s="32">
        <f t="shared" ca="1" si="30"/>
        <v>0</v>
      </c>
      <c r="AZ133" s="32">
        <f t="shared" ca="1" si="30"/>
        <v>0</v>
      </c>
      <c r="BA133" s="55">
        <f t="shared" ca="1" si="28"/>
        <v>1.78</v>
      </c>
      <c r="BB133" s="55">
        <f t="shared" ca="1" si="28"/>
        <v>2</v>
      </c>
      <c r="BC133" s="55">
        <f t="shared" ca="1" si="28"/>
        <v>0.4</v>
      </c>
      <c r="BD133" s="55">
        <f t="shared" ca="1" si="25"/>
        <v>0.56999999999999995</v>
      </c>
      <c r="BE133" s="55">
        <f t="shared" ca="1" si="25"/>
        <v>0</v>
      </c>
      <c r="BF133" s="55">
        <f t="shared" ca="1" si="25"/>
        <v>0</v>
      </c>
      <c r="BG133" s="55">
        <f t="shared" ca="1" si="25"/>
        <v>0</v>
      </c>
      <c r="BH133" s="55">
        <f t="shared" ca="1" si="25"/>
        <v>0</v>
      </c>
      <c r="BI133" s="55">
        <f t="shared" ca="1" si="25"/>
        <v>0</v>
      </c>
      <c r="BJ133" s="55">
        <f t="shared" ca="1" si="31"/>
        <v>0</v>
      </c>
      <c r="BK133" s="55">
        <f t="shared" ca="1" si="31"/>
        <v>0</v>
      </c>
      <c r="BL133" s="55">
        <f t="shared" ca="1" si="31"/>
        <v>0</v>
      </c>
      <c r="BM133" s="32">
        <f t="shared" ca="1" si="29"/>
        <v>226.43000000000038</v>
      </c>
      <c r="BN133" s="32">
        <f t="shared" ca="1" si="29"/>
        <v>254.51000000000073</v>
      </c>
      <c r="BO133" s="32">
        <f t="shared" ca="1" si="29"/>
        <v>50.050000000000033</v>
      </c>
      <c r="BP133" s="32">
        <f t="shared" ca="1" si="26"/>
        <v>72.009999999999977</v>
      </c>
      <c r="BQ133" s="32">
        <f t="shared" ca="1" si="26"/>
        <v>0</v>
      </c>
      <c r="BR133" s="32">
        <f t="shared" ca="1" si="26"/>
        <v>0</v>
      </c>
      <c r="BS133" s="32">
        <f t="shared" ca="1" si="26"/>
        <v>0</v>
      </c>
      <c r="BT133" s="32">
        <f t="shared" ca="1" si="26"/>
        <v>0</v>
      </c>
      <c r="BU133" s="32">
        <f t="shared" ca="1" si="26"/>
        <v>0</v>
      </c>
      <c r="BV133" s="32">
        <f t="shared" ca="1" si="32"/>
        <v>0</v>
      </c>
      <c r="BW133" s="32">
        <f t="shared" ca="1" si="32"/>
        <v>0</v>
      </c>
      <c r="BX133" s="32">
        <f t="shared" ca="1" si="32"/>
        <v>0</v>
      </c>
    </row>
    <row r="134" spans="1:76">
      <c r="A134" t="s">
        <v>451</v>
      </c>
      <c r="B134" s="1" t="s">
        <v>144</v>
      </c>
      <c r="C134" t="str">
        <f t="shared" ca="1" si="33"/>
        <v>BCHIMP</v>
      </c>
      <c r="D134" t="str">
        <f t="shared" ca="1" si="34"/>
        <v>Alberta-BC Intertie - Import</v>
      </c>
      <c r="E134" s="31">
        <f ca="1">IFERROR(IF(AND($A134=VLOOKUP($A134&amp;"."&amp;$C134,UncollectibleLookup,2,FALSE),$C134=VLOOKUP($A134&amp;"."&amp;$C134,UncollectibleLookup,4,FALSE)),0,'Corrected With Uncollectible'!CW134-'Module C Initial'!CW134),'Corrected With Uncollectible'!CW134-'Module C Initial'!CW134)</f>
        <v>119.06999999999971</v>
      </c>
      <c r="F134" s="31">
        <f ca="1">IFERROR(IF(AND($A134=VLOOKUP($A134&amp;"."&amp;$C134,UncollectibleLookup,2,FALSE),$C134=VLOOKUP($A134&amp;"."&amp;$C134,UncollectibleLookup,4,FALSE)),0,'Corrected With Uncollectible'!CX134-'Module C Initial'!CX134),'Corrected With Uncollectible'!CX134-'Module C Initial'!CX134)</f>
        <v>310.15999999999985</v>
      </c>
      <c r="G134" s="31">
        <f ca="1">IFERROR(IF(AND($A134=VLOOKUP($A134&amp;"."&amp;$C134,UncollectibleLookup,2,FALSE),$C134=VLOOKUP($A134&amp;"."&amp;$C134,UncollectibleLookup,4,FALSE)),0,'Corrected With Uncollectible'!CY134-'Module C Initial'!CY134),'Corrected With Uncollectible'!CY134-'Module C Initial'!CY134)</f>
        <v>371.75</v>
      </c>
      <c r="H134" s="31">
        <f ca="1">IFERROR(IF(AND($A134=VLOOKUP($A134&amp;"."&amp;$C134,UncollectibleLookup,2,FALSE),$C134=VLOOKUP($A134&amp;"."&amp;$C134,UncollectibleLookup,4,FALSE)),0,'Corrected With Uncollectible'!CZ134-'Module C Initial'!CZ134),'Corrected With Uncollectible'!CZ134-'Module C Initial'!CZ134)</f>
        <v>71.610000000000582</v>
      </c>
      <c r="I134" s="31">
        <f ca="1">IFERROR(IF(AND($A134=VLOOKUP($A134&amp;"."&amp;$C134,UncollectibleLookup,2,FALSE),$C134=VLOOKUP($A134&amp;"."&amp;$C134,UncollectibleLookup,4,FALSE)),0,'Corrected With Uncollectible'!DA134-'Module C Initial'!DA134),'Corrected With Uncollectible'!DA134-'Module C Initial'!DA134)</f>
        <v>229.61999999999898</v>
      </c>
      <c r="J134" s="31">
        <f ca="1">IFERROR(IF(AND($A134=VLOOKUP($A134&amp;"."&amp;$C134,UncollectibleLookup,2,FALSE),$C134=VLOOKUP($A134&amp;"."&amp;$C134,UncollectibleLookup,4,FALSE)),0,'Corrected With Uncollectible'!DB134-'Module C Initial'!DB134),'Corrected With Uncollectible'!DB134-'Module C Initial'!DB134)</f>
        <v>166.42000000000007</v>
      </c>
      <c r="K134" s="31">
        <f ca="1">IFERROR(IF(AND($A134=VLOOKUP($A134&amp;"."&amp;$C134,UncollectibleLookup,2,FALSE),$C134=VLOOKUP($A134&amp;"."&amp;$C134,UncollectibleLookup,4,FALSE)),0,'Corrected With Uncollectible'!DC134-'Module C Initial'!DC134),'Corrected With Uncollectible'!DC134-'Module C Initial'!DC134)</f>
        <v>187.72000000000116</v>
      </c>
      <c r="L134" s="31">
        <f ca="1">IFERROR(IF(AND($A134=VLOOKUP($A134&amp;"."&amp;$C134,UncollectibleLookup,2,FALSE),$C134=VLOOKUP($A134&amp;"."&amp;$C134,UncollectibleLookup,4,FALSE)),0,'Corrected With Uncollectible'!DD134-'Module C Initial'!DD134),'Corrected With Uncollectible'!DD134-'Module C Initial'!DD134)</f>
        <v>130.19999999999891</v>
      </c>
      <c r="M134" s="31">
        <f ca="1">IFERROR(IF(AND($A134=VLOOKUP($A134&amp;"."&amp;$C134,UncollectibleLookup,2,FALSE),$C134=VLOOKUP($A134&amp;"."&amp;$C134,UncollectibleLookup,4,FALSE)),0,'Corrected With Uncollectible'!DE134-'Module C Initial'!DE134),'Corrected With Uncollectible'!DE134-'Module C Initial'!DE134)</f>
        <v>492.69000000000233</v>
      </c>
      <c r="N134" s="31">
        <f ca="1">IFERROR(IF(AND($A134=VLOOKUP($A134&amp;"."&amp;$C134,UncollectibleLookup,2,FALSE),$C134=VLOOKUP($A134&amp;"."&amp;$C134,UncollectibleLookup,4,FALSE)),0,'Corrected With Uncollectible'!DF134-'Module C Initial'!DF134),'Corrected With Uncollectible'!DF134-'Module C Initial'!DF134)</f>
        <v>371.48999999999796</v>
      </c>
      <c r="O134" s="31">
        <f ca="1">IFERROR(IF(AND($A134=VLOOKUP($A134&amp;"."&amp;$C134,UncollectibleLookup,2,FALSE),$C134=VLOOKUP($A134&amp;"."&amp;$C134,UncollectibleLookup,4,FALSE)),0,'Corrected With Uncollectible'!DG134-'Module C Initial'!DG134),'Corrected With Uncollectible'!DG134-'Module C Initial'!DG134)</f>
        <v>49.450000000000273</v>
      </c>
      <c r="P134" s="31">
        <f ca="1">IFERROR(IF(AND($A134=VLOOKUP($A134&amp;"."&amp;$C134,UncollectibleLookup,2,FALSE),$C134=VLOOKUP($A134&amp;"."&amp;$C134,UncollectibleLookup,4,FALSE)),0,'Corrected With Uncollectible'!DH134-'Module C Initial'!DH134),'Corrected With Uncollectible'!DH134-'Module C Initial'!DH134)</f>
        <v>38.839999999999918</v>
      </c>
      <c r="Q134" s="32">
        <f ca="1">IFERROR(IF(AND($A134=VLOOKUP($A134&amp;"."&amp;$C134,UncollectibleLookup,2,FALSE),$C134=VLOOKUP($A134&amp;"."&amp;$C134,UncollectibleLookup,4,FALSE)),0,'Corrected With Uncollectible'!DI134-'Module C Initial'!DI134),'Corrected With Uncollectible'!DI134-'Module C Initial'!DI134)</f>
        <v>5.9499999999999886</v>
      </c>
      <c r="R134" s="32">
        <f ca="1">IFERROR(IF(AND($A134=VLOOKUP($A134&amp;"."&amp;$C134,UncollectibleLookup,2,FALSE),$C134=VLOOKUP($A134&amp;"."&amp;$C134,UncollectibleLookup,4,FALSE)),0,'Corrected With Uncollectible'!DJ134-'Module C Initial'!DJ134),'Corrected With Uncollectible'!DJ134-'Module C Initial'!DJ134)</f>
        <v>15.5</v>
      </c>
      <c r="S134" s="32">
        <f ca="1">IFERROR(IF(AND($A134=VLOOKUP($A134&amp;"."&amp;$C134,UncollectibleLookup,2,FALSE),$C134=VLOOKUP($A134&amp;"."&amp;$C134,UncollectibleLookup,4,FALSE)),0,'Corrected With Uncollectible'!DK134-'Module C Initial'!DK134),'Corrected With Uncollectible'!DK134-'Module C Initial'!DK134)</f>
        <v>18.580000000000041</v>
      </c>
      <c r="T134" s="32">
        <f ca="1">IFERROR(IF(AND($A134=VLOOKUP($A134&amp;"."&amp;$C134,UncollectibleLookup,2,FALSE),$C134=VLOOKUP($A134&amp;"."&amp;$C134,UncollectibleLookup,4,FALSE)),0,'Corrected With Uncollectible'!DL134-'Module C Initial'!DL134),'Corrected With Uncollectible'!DL134-'Module C Initial'!DL134)</f>
        <v>3.5799999999999841</v>
      </c>
      <c r="U134" s="32">
        <f ca="1">IFERROR(IF(AND($A134=VLOOKUP($A134&amp;"."&amp;$C134,UncollectibleLookup,2,FALSE),$C134=VLOOKUP($A134&amp;"."&amp;$C134,UncollectibleLookup,4,FALSE)),0,'Corrected With Uncollectible'!DM134-'Module C Initial'!DM134),'Corrected With Uncollectible'!DM134-'Module C Initial'!DM134)</f>
        <v>11.480000000000018</v>
      </c>
      <c r="V134" s="32">
        <f ca="1">IFERROR(IF(AND($A134=VLOOKUP($A134&amp;"."&amp;$C134,UncollectibleLookup,2,FALSE),$C134=VLOOKUP($A134&amp;"."&amp;$C134,UncollectibleLookup,4,FALSE)),0,'Corrected With Uncollectible'!DN134-'Module C Initial'!DN134),'Corrected With Uncollectible'!DN134-'Module C Initial'!DN134)</f>
        <v>8.32000000000005</v>
      </c>
      <c r="W134" s="32">
        <f ca="1">IFERROR(IF(AND($A134=VLOOKUP($A134&amp;"."&amp;$C134,UncollectibleLookup,2,FALSE),$C134=VLOOKUP($A134&amp;"."&amp;$C134,UncollectibleLookup,4,FALSE)),0,'Corrected With Uncollectible'!DO134-'Module C Initial'!DO134),'Corrected With Uncollectible'!DO134-'Module C Initial'!DO134)</f>
        <v>9.3899999999999864</v>
      </c>
      <c r="X134" s="32">
        <f ca="1">IFERROR(IF(AND($A134=VLOOKUP($A134&amp;"."&amp;$C134,UncollectibleLookup,2,FALSE),$C134=VLOOKUP($A134&amp;"."&amp;$C134,UncollectibleLookup,4,FALSE)),0,'Corrected With Uncollectible'!DP134-'Module C Initial'!DP134),'Corrected With Uncollectible'!DP134-'Module C Initial'!DP134)</f>
        <v>6.5099999999999909</v>
      </c>
      <c r="Y134" s="32">
        <f ca="1">IFERROR(IF(AND($A134=VLOOKUP($A134&amp;"."&amp;$C134,UncollectibleLookup,2,FALSE),$C134=VLOOKUP($A134&amp;"."&amp;$C134,UncollectibleLookup,4,FALSE)),0,'Corrected With Uncollectible'!DQ134-'Module C Initial'!DQ134),'Corrected With Uncollectible'!DQ134-'Module C Initial'!DQ134)</f>
        <v>24.639999999999986</v>
      </c>
      <c r="Z134" s="32">
        <f ca="1">IFERROR(IF(AND($A134=VLOOKUP($A134&amp;"."&amp;$C134,UncollectibleLookup,2,FALSE),$C134=VLOOKUP($A134&amp;"."&amp;$C134,UncollectibleLookup,4,FALSE)),0,'Corrected With Uncollectible'!DR134-'Module C Initial'!DR134),'Corrected With Uncollectible'!DR134-'Module C Initial'!DR134)</f>
        <v>18.569999999999936</v>
      </c>
      <c r="AA134" s="32">
        <f ca="1">IFERROR(IF(AND($A134=VLOOKUP($A134&amp;"."&amp;$C134,UncollectibleLookup,2,FALSE),$C134=VLOOKUP($A134&amp;"."&amp;$C134,UncollectibleLookup,4,FALSE)),0,'Corrected With Uncollectible'!DS134-'Module C Initial'!DS134),'Corrected With Uncollectible'!DS134-'Module C Initial'!DS134)</f>
        <v>2.4699999999999989</v>
      </c>
      <c r="AB134" s="32">
        <f ca="1">IFERROR(IF(AND($A134=VLOOKUP($A134&amp;"."&amp;$C134,UncollectibleLookup,2,FALSE),$C134=VLOOKUP($A134&amp;"."&amp;$C134,UncollectibleLookup,4,FALSE)),0,'Corrected With Uncollectible'!DT134-'Module C Initial'!DT134),'Corrected With Uncollectible'!DT134-'Module C Initial'!DT134)</f>
        <v>1.9399999999999977</v>
      </c>
      <c r="AC134" s="31">
        <f ca="1">IFERROR(IF(AND($A134=VLOOKUP($A134&amp;"."&amp;$C134,UncollectibleLookup,2,FALSE),$C134=VLOOKUP($A134&amp;"."&amp;$C134,UncollectibleLookup,4,FALSE)),0,'Corrected With Uncollectible'!DU134-'Module C Initial'!DU134),'Corrected With Uncollectible'!DU134-'Module C Initial'!DU134)</f>
        <v>51.230000000000018</v>
      </c>
      <c r="AD134" s="31">
        <f ca="1">IFERROR(IF(AND($A134=VLOOKUP($A134&amp;"."&amp;$C134,UncollectibleLookup,2,FALSE),$C134=VLOOKUP($A134&amp;"."&amp;$C134,UncollectibleLookup,4,FALSE)),0,'Corrected With Uncollectible'!DV134-'Module C Initial'!DV134),'Corrected With Uncollectible'!DV134-'Module C Initial'!DV134)</f>
        <v>131.85999999999967</v>
      </c>
      <c r="AE134" s="31">
        <f ca="1">IFERROR(IF(AND($A134=VLOOKUP($A134&amp;"."&amp;$C134,UncollectibleLookup,2,FALSE),$C134=VLOOKUP($A134&amp;"."&amp;$C134,UncollectibleLookup,4,FALSE)),0,'Corrected With Uncollectible'!DW134-'Module C Initial'!DW134),'Corrected With Uncollectible'!DW134-'Module C Initial'!DW134)</f>
        <v>156.34000000000015</v>
      </c>
      <c r="AF134" s="31">
        <f ca="1">IFERROR(IF(AND($A134=VLOOKUP($A134&amp;"."&amp;$C134,UncollectibleLookup,2,FALSE),$C134=VLOOKUP($A134&amp;"."&amp;$C134,UncollectibleLookup,4,FALSE)),0,'Corrected With Uncollectible'!DX134-'Module C Initial'!DX134),'Corrected With Uncollectible'!DX134-'Module C Initial'!DX134)</f>
        <v>29.75</v>
      </c>
      <c r="AG134" s="31">
        <f ca="1">IFERROR(IF(AND($A134=VLOOKUP($A134&amp;"."&amp;$C134,UncollectibleLookup,2,FALSE),$C134=VLOOKUP($A134&amp;"."&amp;$C134,UncollectibleLookup,4,FALSE)),0,'Corrected With Uncollectible'!DY134-'Module C Initial'!DY134),'Corrected With Uncollectible'!DY134-'Module C Initial'!DY134)</f>
        <v>94.269999999999982</v>
      </c>
      <c r="AH134" s="31">
        <f ca="1">IFERROR(IF(AND($A134=VLOOKUP($A134&amp;"."&amp;$C134,UncollectibleLookup,2,FALSE),$C134=VLOOKUP($A134&amp;"."&amp;$C134,UncollectibleLookup,4,FALSE)),0,'Corrected With Uncollectible'!DZ134-'Module C Initial'!DZ134),'Corrected With Uncollectible'!DZ134-'Module C Initial'!DZ134)</f>
        <v>67.480000000000018</v>
      </c>
      <c r="AI134" s="31">
        <f ca="1">IFERROR(IF(AND($A134=VLOOKUP($A134&amp;"."&amp;$C134,UncollectibleLookup,2,FALSE),$C134=VLOOKUP($A134&amp;"."&amp;$C134,UncollectibleLookup,4,FALSE)),0,'Corrected With Uncollectible'!EA134-'Module C Initial'!EA134),'Corrected With Uncollectible'!EA134-'Module C Initial'!EA134)</f>
        <v>75.179999999999836</v>
      </c>
      <c r="AJ134" s="31">
        <f ca="1">IFERROR(IF(AND($A134=VLOOKUP($A134&amp;"."&amp;$C134,UncollectibleLookup,2,FALSE),$C134=VLOOKUP($A134&amp;"."&amp;$C134,UncollectibleLookup,4,FALSE)),0,'Corrected With Uncollectible'!EB134-'Module C Initial'!EB134),'Corrected With Uncollectible'!EB134-'Module C Initial'!EB134)</f>
        <v>51.460000000000036</v>
      </c>
      <c r="AK134" s="31">
        <f ca="1">IFERROR(IF(AND($A134=VLOOKUP($A134&amp;"."&amp;$C134,UncollectibleLookup,2,FALSE),$C134=VLOOKUP($A134&amp;"."&amp;$C134,UncollectibleLookup,4,FALSE)),0,'Corrected With Uncollectible'!EC134-'Module C Initial'!EC134),'Corrected With Uncollectible'!EC134-'Module C Initial'!EC134)</f>
        <v>192.09999999999945</v>
      </c>
      <c r="AL134" s="31">
        <f ca="1">IFERROR(IF(AND($A134=VLOOKUP($A134&amp;"."&amp;$C134,UncollectibleLookup,2,FALSE),$C134=VLOOKUP($A134&amp;"."&amp;$C134,UncollectibleLookup,4,FALSE)),0,'Corrected With Uncollectible'!ED134-'Module C Initial'!ED134),'Corrected With Uncollectible'!ED134-'Module C Initial'!ED134)</f>
        <v>142.93000000000029</v>
      </c>
      <c r="AM134" s="31">
        <f ca="1">IFERROR(IF(AND($A134=VLOOKUP($A134&amp;"."&amp;$C134,UncollectibleLookup,2,FALSE),$C134=VLOOKUP($A134&amp;"."&amp;$C134,UncollectibleLookup,4,FALSE)),0,'Corrected With Uncollectible'!EE134-'Module C Initial'!EE134),'Corrected With Uncollectible'!EE134-'Module C Initial'!EE134)</f>
        <v>18.759999999999991</v>
      </c>
      <c r="AN134" s="31">
        <f ca="1">IFERROR(IF(AND($A134=VLOOKUP($A134&amp;"."&amp;$C134,UncollectibleLookup,2,FALSE),$C134=VLOOKUP($A134&amp;"."&amp;$C134,UncollectibleLookup,4,FALSE)),0,'Corrected With Uncollectible'!EF134-'Module C Initial'!EF134),'Corrected With Uncollectible'!EF134-'Module C Initial'!EF134)</f>
        <v>14.539999999999964</v>
      </c>
      <c r="AO134" s="32">
        <f t="shared" ca="1" si="27"/>
        <v>176.24999999999972</v>
      </c>
      <c r="AP134" s="32">
        <f t="shared" ca="1" si="27"/>
        <v>457.51999999999953</v>
      </c>
      <c r="AQ134" s="32">
        <f t="shared" ca="1" si="27"/>
        <v>546.67000000000019</v>
      </c>
      <c r="AR134" s="32">
        <f t="shared" ca="1" si="24"/>
        <v>104.94000000000057</v>
      </c>
      <c r="AS134" s="32">
        <f t="shared" ca="1" si="24"/>
        <v>335.36999999999898</v>
      </c>
      <c r="AT134" s="32">
        <f t="shared" ca="1" si="24"/>
        <v>242.22000000000014</v>
      </c>
      <c r="AU134" s="32">
        <f t="shared" ca="1" si="24"/>
        <v>272.29000000000099</v>
      </c>
      <c r="AV134" s="32">
        <f t="shared" ca="1" si="24"/>
        <v>188.16999999999894</v>
      </c>
      <c r="AW134" s="32">
        <f t="shared" ca="1" si="24"/>
        <v>709.43000000000177</v>
      </c>
      <c r="AX134" s="32">
        <f t="shared" ca="1" si="30"/>
        <v>532.98999999999819</v>
      </c>
      <c r="AY134" s="32">
        <f t="shared" ca="1" si="30"/>
        <v>70.680000000000263</v>
      </c>
      <c r="AZ134" s="32">
        <f t="shared" ca="1" si="30"/>
        <v>55.319999999999879</v>
      </c>
      <c r="BA134" s="55">
        <f t="shared" ca="1" si="28"/>
        <v>1.39</v>
      </c>
      <c r="BB134" s="55">
        <f t="shared" ca="1" si="28"/>
        <v>3.63</v>
      </c>
      <c r="BC134" s="55">
        <f t="shared" ca="1" si="28"/>
        <v>4.3499999999999996</v>
      </c>
      <c r="BD134" s="55">
        <f t="shared" ca="1" si="25"/>
        <v>0.84</v>
      </c>
      <c r="BE134" s="55">
        <f t="shared" ca="1" si="25"/>
        <v>2.69</v>
      </c>
      <c r="BF134" s="55">
        <f t="shared" ca="1" si="25"/>
        <v>1.95</v>
      </c>
      <c r="BG134" s="55">
        <f t="shared" ca="1" si="25"/>
        <v>2.2000000000000002</v>
      </c>
      <c r="BH134" s="55">
        <f t="shared" ca="1" si="25"/>
        <v>1.52</v>
      </c>
      <c r="BI134" s="55">
        <f t="shared" ca="1" si="25"/>
        <v>5.77</v>
      </c>
      <c r="BJ134" s="55">
        <f t="shared" ca="1" si="31"/>
        <v>4.3499999999999996</v>
      </c>
      <c r="BK134" s="55">
        <f t="shared" ca="1" si="31"/>
        <v>0.57999999999999996</v>
      </c>
      <c r="BL134" s="55">
        <f t="shared" ca="1" si="31"/>
        <v>0.45</v>
      </c>
      <c r="BM134" s="32">
        <f t="shared" ca="1" si="29"/>
        <v>177.6399999999997</v>
      </c>
      <c r="BN134" s="32">
        <f t="shared" ca="1" si="29"/>
        <v>461.14999999999952</v>
      </c>
      <c r="BO134" s="32">
        <f t="shared" ca="1" si="29"/>
        <v>551.02000000000021</v>
      </c>
      <c r="BP134" s="32">
        <f t="shared" ca="1" si="26"/>
        <v>105.78000000000057</v>
      </c>
      <c r="BQ134" s="32">
        <f t="shared" ca="1" si="26"/>
        <v>338.05999999999898</v>
      </c>
      <c r="BR134" s="32">
        <f t="shared" ca="1" si="26"/>
        <v>244.17000000000013</v>
      </c>
      <c r="BS134" s="32">
        <f t="shared" ca="1" si="26"/>
        <v>274.49000000000098</v>
      </c>
      <c r="BT134" s="32">
        <f t="shared" ca="1" si="26"/>
        <v>189.68999999999895</v>
      </c>
      <c r="BU134" s="32">
        <f t="shared" ca="1" si="26"/>
        <v>715.20000000000175</v>
      </c>
      <c r="BV134" s="32">
        <f t="shared" ca="1" si="32"/>
        <v>537.33999999999821</v>
      </c>
      <c r="BW134" s="32">
        <f t="shared" ca="1" si="32"/>
        <v>71.260000000000261</v>
      </c>
      <c r="BX134" s="32">
        <f t="shared" ca="1" si="32"/>
        <v>55.769999999999882</v>
      </c>
    </row>
    <row r="135" spans="1:76">
      <c r="A135" t="s">
        <v>451</v>
      </c>
      <c r="B135" s="1" t="s">
        <v>145</v>
      </c>
      <c r="C135" t="str">
        <f t="shared" ca="1" si="33"/>
        <v>BCHEXP</v>
      </c>
      <c r="D135" t="str">
        <f t="shared" ca="1" si="34"/>
        <v>Alberta-BC Intertie - Export</v>
      </c>
      <c r="E135" s="31">
        <f ca="1">IFERROR(IF(AND($A135=VLOOKUP($A135&amp;"."&amp;$C135,UncollectibleLookup,2,FALSE),$C135=VLOOKUP($A135&amp;"."&amp;$C135,UncollectibleLookup,4,FALSE)),0,'Corrected With Uncollectible'!CW135-'Module C Initial'!CW135),'Corrected With Uncollectible'!CW135-'Module C Initial'!CW135)</f>
        <v>33.8900000000001</v>
      </c>
      <c r="F135" s="31">
        <f ca="1">IFERROR(IF(AND($A135=VLOOKUP($A135&amp;"."&amp;$C135,UncollectibleLookup,2,FALSE),$C135=VLOOKUP($A135&amp;"."&amp;$C135,UncollectibleLookup,4,FALSE)),0,'Corrected With Uncollectible'!CX135-'Module C Initial'!CX135),'Corrected With Uncollectible'!CX135-'Module C Initial'!CX135)</f>
        <v>27.869999999999891</v>
      </c>
      <c r="G135" s="31">
        <f ca="1">IFERROR(IF(AND($A135=VLOOKUP($A135&amp;"."&amp;$C135,UncollectibleLookup,2,FALSE),$C135=VLOOKUP($A135&amp;"."&amp;$C135,UncollectibleLookup,4,FALSE)),0,'Corrected With Uncollectible'!CY135-'Module C Initial'!CY135),'Corrected With Uncollectible'!CY135-'Module C Initial'!CY135)</f>
        <v>0.49000000000000199</v>
      </c>
      <c r="H135" s="31">
        <f ca="1">IFERROR(IF(AND($A135=VLOOKUP($A135&amp;"."&amp;$C135,UncollectibleLookup,2,FALSE),$C135=VLOOKUP($A135&amp;"."&amp;$C135,UncollectibleLookup,4,FALSE)),0,'Corrected With Uncollectible'!CZ135-'Module C Initial'!CZ135),'Corrected With Uncollectible'!CZ135-'Module C Initial'!CZ135)</f>
        <v>45.889999999999873</v>
      </c>
      <c r="I135" s="31">
        <f ca="1">IFERROR(IF(AND($A135=VLOOKUP($A135&amp;"."&amp;$C135,UncollectibleLookup,2,FALSE),$C135=VLOOKUP($A135&amp;"."&amp;$C135,UncollectibleLookup,4,FALSE)),0,'Corrected With Uncollectible'!DA135-'Module C Initial'!DA135),'Corrected With Uncollectible'!DA135-'Module C Initial'!DA135)</f>
        <v>51.880000000000109</v>
      </c>
      <c r="J135" s="31">
        <f ca="1">IFERROR(IF(AND($A135=VLOOKUP($A135&amp;"."&amp;$C135,UncollectibleLookup,2,FALSE),$C135=VLOOKUP($A135&amp;"."&amp;$C135,UncollectibleLookup,4,FALSE)),0,'Corrected With Uncollectible'!DB135-'Module C Initial'!DB135),'Corrected With Uncollectible'!DB135-'Module C Initial'!DB135)</f>
        <v>12.809999999999945</v>
      </c>
      <c r="K135" s="31">
        <f ca="1">IFERROR(IF(AND($A135=VLOOKUP($A135&amp;"."&amp;$C135,UncollectibleLookup,2,FALSE),$C135=VLOOKUP($A135&amp;"."&amp;$C135,UncollectibleLookup,4,FALSE)),0,'Corrected With Uncollectible'!DC135-'Module C Initial'!DC135),'Corrected With Uncollectible'!DC135-'Module C Initial'!DC135)</f>
        <v>3.8500000000000227</v>
      </c>
      <c r="L135" s="31">
        <f ca="1">IFERROR(IF(AND($A135=VLOOKUP($A135&amp;"."&amp;$C135,UncollectibleLookup,2,FALSE),$C135=VLOOKUP($A135&amp;"."&amp;$C135,UncollectibleLookup,4,FALSE)),0,'Corrected With Uncollectible'!DD135-'Module C Initial'!DD135),'Corrected With Uncollectible'!DD135-'Module C Initial'!DD135)</f>
        <v>44.529999999999745</v>
      </c>
      <c r="M135" s="31">
        <f ca="1">IFERROR(IF(AND($A135=VLOOKUP($A135&amp;"."&amp;$C135,UncollectibleLookup,2,FALSE),$C135=VLOOKUP($A135&amp;"."&amp;$C135,UncollectibleLookup,4,FALSE)),0,'Corrected With Uncollectible'!DE135-'Module C Initial'!DE135),'Corrected With Uncollectible'!DE135-'Module C Initial'!DE135)</f>
        <v>71.619999999998981</v>
      </c>
      <c r="N135" s="31">
        <f ca="1">IFERROR(IF(AND($A135=VLOOKUP($A135&amp;"."&amp;$C135,UncollectibleLookup,2,FALSE),$C135=VLOOKUP($A135&amp;"."&amp;$C135,UncollectibleLookup,4,FALSE)),0,'Corrected With Uncollectible'!DF135-'Module C Initial'!DF135),'Corrected With Uncollectible'!DF135-'Module C Initial'!DF135)</f>
        <v>88.859999999999673</v>
      </c>
      <c r="O135" s="31">
        <f ca="1">IFERROR(IF(AND($A135=VLOOKUP($A135&amp;"."&amp;$C135,UncollectibleLookup,2,FALSE),$C135=VLOOKUP($A135&amp;"."&amp;$C135,UncollectibleLookup,4,FALSE)),0,'Corrected With Uncollectible'!DG135-'Module C Initial'!DG135),'Corrected With Uncollectible'!DG135-'Module C Initial'!DG135)</f>
        <v>175.29000000000087</v>
      </c>
      <c r="P135" s="31">
        <f ca="1">IFERROR(IF(AND($A135=VLOOKUP($A135&amp;"."&amp;$C135,UncollectibleLookup,2,FALSE),$C135=VLOOKUP($A135&amp;"."&amp;$C135,UncollectibleLookup,4,FALSE)),0,'Corrected With Uncollectible'!DH135-'Module C Initial'!DH135),'Corrected With Uncollectible'!DH135-'Module C Initial'!DH135)</f>
        <v>26.710000000000036</v>
      </c>
      <c r="Q135" s="32">
        <f ca="1">IFERROR(IF(AND($A135=VLOOKUP($A135&amp;"."&amp;$C135,UncollectibleLookup,2,FALSE),$C135=VLOOKUP($A135&amp;"."&amp;$C135,UncollectibleLookup,4,FALSE)),0,'Corrected With Uncollectible'!DI135-'Module C Initial'!DI135),'Corrected With Uncollectible'!DI135-'Module C Initial'!DI135)</f>
        <v>1.6899999999999977</v>
      </c>
      <c r="R135" s="32">
        <f ca="1">IFERROR(IF(AND($A135=VLOOKUP($A135&amp;"."&amp;$C135,UncollectibleLookup,2,FALSE),$C135=VLOOKUP($A135&amp;"."&amp;$C135,UncollectibleLookup,4,FALSE)),0,'Corrected With Uncollectible'!DJ135-'Module C Initial'!DJ135),'Corrected With Uncollectible'!DJ135-'Module C Initial'!DJ135)</f>
        <v>1.3900000000000006</v>
      </c>
      <c r="S135" s="32">
        <f ca="1">IFERROR(IF(AND($A135=VLOOKUP($A135&amp;"."&amp;$C135,UncollectibleLookup,2,FALSE),$C135=VLOOKUP($A135&amp;"."&amp;$C135,UncollectibleLookup,4,FALSE)),0,'Corrected With Uncollectible'!DK135-'Module C Initial'!DK135),'Corrected With Uncollectible'!DK135-'Module C Initial'!DK135)</f>
        <v>2.9999999999999805E-2</v>
      </c>
      <c r="T135" s="32">
        <f ca="1">IFERROR(IF(AND($A135=VLOOKUP($A135&amp;"."&amp;$C135,UncollectibleLookup,2,FALSE),$C135=VLOOKUP($A135&amp;"."&amp;$C135,UncollectibleLookup,4,FALSE)),0,'Corrected With Uncollectible'!DL135-'Module C Initial'!DL135),'Corrected With Uncollectible'!DL135-'Module C Initial'!DL135)</f>
        <v>2.3000000000000114</v>
      </c>
      <c r="U135" s="32">
        <f ca="1">IFERROR(IF(AND($A135=VLOOKUP($A135&amp;"."&amp;$C135,UncollectibleLookup,2,FALSE),$C135=VLOOKUP($A135&amp;"."&amp;$C135,UncollectibleLookup,4,FALSE)),0,'Corrected With Uncollectible'!DM135-'Module C Initial'!DM135),'Corrected With Uncollectible'!DM135-'Module C Initial'!DM135)</f>
        <v>2.5900000000000034</v>
      </c>
      <c r="V135" s="32">
        <f ca="1">IFERROR(IF(AND($A135=VLOOKUP($A135&amp;"."&amp;$C135,UncollectibleLookup,2,FALSE),$C135=VLOOKUP($A135&amp;"."&amp;$C135,UncollectibleLookup,4,FALSE)),0,'Corrected With Uncollectible'!DN135-'Module C Initial'!DN135),'Corrected With Uncollectible'!DN135-'Module C Initial'!DN135)</f>
        <v>0.64000000000000057</v>
      </c>
      <c r="W135" s="32">
        <f ca="1">IFERROR(IF(AND($A135=VLOOKUP($A135&amp;"."&amp;$C135,UncollectibleLookup,2,FALSE),$C135=VLOOKUP($A135&amp;"."&amp;$C135,UncollectibleLookup,4,FALSE)),0,'Corrected With Uncollectible'!DO135-'Module C Initial'!DO135),'Corrected With Uncollectible'!DO135-'Module C Initial'!DO135)</f>
        <v>0.19999999999999929</v>
      </c>
      <c r="X135" s="32">
        <f ca="1">IFERROR(IF(AND($A135=VLOOKUP($A135&amp;"."&amp;$C135,UncollectibleLookup,2,FALSE),$C135=VLOOKUP($A135&amp;"."&amp;$C135,UncollectibleLookup,4,FALSE)),0,'Corrected With Uncollectible'!DP135-'Module C Initial'!DP135),'Corrected With Uncollectible'!DP135-'Module C Initial'!DP135)</f>
        <v>2.2199999999999989</v>
      </c>
      <c r="Y135" s="32">
        <f ca="1">IFERROR(IF(AND($A135=VLOOKUP($A135&amp;"."&amp;$C135,UncollectibleLookup,2,FALSE),$C135=VLOOKUP($A135&amp;"."&amp;$C135,UncollectibleLookup,4,FALSE)),0,'Corrected With Uncollectible'!DQ135-'Module C Initial'!DQ135),'Corrected With Uncollectible'!DQ135-'Module C Initial'!DQ135)</f>
        <v>3.5799999999999841</v>
      </c>
      <c r="Z135" s="32">
        <f ca="1">IFERROR(IF(AND($A135=VLOOKUP($A135&amp;"."&amp;$C135,UncollectibleLookup,2,FALSE),$C135=VLOOKUP($A135&amp;"."&amp;$C135,UncollectibleLookup,4,FALSE)),0,'Corrected With Uncollectible'!DR135-'Module C Initial'!DR135),'Corrected With Uncollectible'!DR135-'Module C Initial'!DR135)</f>
        <v>4.4499999999999886</v>
      </c>
      <c r="AA135" s="32">
        <f ca="1">IFERROR(IF(AND($A135=VLOOKUP($A135&amp;"."&amp;$C135,UncollectibleLookup,2,FALSE),$C135=VLOOKUP($A135&amp;"."&amp;$C135,UncollectibleLookup,4,FALSE)),0,'Corrected With Uncollectible'!DS135-'Module C Initial'!DS135),'Corrected With Uncollectible'!DS135-'Module C Initial'!DS135)</f>
        <v>8.7599999999999909</v>
      </c>
      <c r="AB135" s="32">
        <f ca="1">IFERROR(IF(AND($A135=VLOOKUP($A135&amp;"."&amp;$C135,UncollectibleLookup,2,FALSE),$C135=VLOOKUP($A135&amp;"."&amp;$C135,UncollectibleLookup,4,FALSE)),0,'Corrected With Uncollectible'!DT135-'Module C Initial'!DT135),'Corrected With Uncollectible'!DT135-'Module C Initial'!DT135)</f>
        <v>1.3400000000000034</v>
      </c>
      <c r="AC135" s="31">
        <f ca="1">IFERROR(IF(AND($A135=VLOOKUP($A135&amp;"."&amp;$C135,UncollectibleLookup,2,FALSE),$C135=VLOOKUP($A135&amp;"."&amp;$C135,UncollectibleLookup,4,FALSE)),0,'Corrected With Uncollectible'!DU135-'Module C Initial'!DU135),'Corrected With Uncollectible'!DU135-'Module C Initial'!DU135)</f>
        <v>14.590000000000032</v>
      </c>
      <c r="AD135" s="31">
        <f ca="1">IFERROR(IF(AND($A135=VLOOKUP($A135&amp;"."&amp;$C135,UncollectibleLookup,2,FALSE),$C135=VLOOKUP($A135&amp;"."&amp;$C135,UncollectibleLookup,4,FALSE)),0,'Corrected With Uncollectible'!DV135-'Module C Initial'!DV135),'Corrected With Uncollectible'!DV135-'Module C Initial'!DV135)</f>
        <v>11.850000000000023</v>
      </c>
      <c r="AE135" s="31">
        <f ca="1">IFERROR(IF(AND($A135=VLOOKUP($A135&amp;"."&amp;$C135,UncollectibleLookup,2,FALSE),$C135=VLOOKUP($A135&amp;"."&amp;$C135,UncollectibleLookup,4,FALSE)),0,'Corrected With Uncollectible'!DW135-'Module C Initial'!DW135),'Corrected With Uncollectible'!DW135-'Module C Initial'!DW135)</f>
        <v>0.21000000000000085</v>
      </c>
      <c r="AF135" s="31">
        <f ca="1">IFERROR(IF(AND($A135=VLOOKUP($A135&amp;"."&amp;$C135,UncollectibleLookup,2,FALSE),$C135=VLOOKUP($A135&amp;"."&amp;$C135,UncollectibleLookup,4,FALSE)),0,'Corrected With Uncollectible'!DX135-'Module C Initial'!DX135),'Corrected With Uncollectible'!DX135-'Module C Initial'!DX135)</f>
        <v>19.069999999999936</v>
      </c>
      <c r="AG135" s="31">
        <f ca="1">IFERROR(IF(AND($A135=VLOOKUP($A135&amp;"."&amp;$C135,UncollectibleLookup,2,FALSE),$C135=VLOOKUP($A135&amp;"."&amp;$C135,UncollectibleLookup,4,FALSE)),0,'Corrected With Uncollectible'!DY135-'Module C Initial'!DY135),'Corrected With Uncollectible'!DY135-'Module C Initial'!DY135)</f>
        <v>21.290000000000077</v>
      </c>
      <c r="AH135" s="31">
        <f ca="1">IFERROR(IF(AND($A135=VLOOKUP($A135&amp;"."&amp;$C135,UncollectibleLookup,2,FALSE),$C135=VLOOKUP($A135&amp;"."&amp;$C135,UncollectibleLookup,4,FALSE)),0,'Corrected With Uncollectible'!DZ135-'Module C Initial'!DZ135),'Corrected With Uncollectible'!DZ135-'Module C Initial'!DZ135)</f>
        <v>5.1899999999999977</v>
      </c>
      <c r="AI135" s="31">
        <f ca="1">IFERROR(IF(AND($A135=VLOOKUP($A135&amp;"."&amp;$C135,UncollectibleLookup,2,FALSE),$C135=VLOOKUP($A135&amp;"."&amp;$C135,UncollectibleLookup,4,FALSE)),0,'Corrected With Uncollectible'!EA135-'Module C Initial'!EA135),'Corrected With Uncollectible'!EA135-'Module C Initial'!EA135)</f>
        <v>1.5499999999999972</v>
      </c>
      <c r="AJ135" s="31">
        <f ca="1">IFERROR(IF(AND($A135=VLOOKUP($A135&amp;"."&amp;$C135,UncollectibleLookup,2,FALSE),$C135=VLOOKUP($A135&amp;"."&amp;$C135,UncollectibleLookup,4,FALSE)),0,'Corrected With Uncollectible'!EB135-'Module C Initial'!EB135),'Corrected With Uncollectible'!EB135-'Module C Initial'!EB135)</f>
        <v>17.599999999999909</v>
      </c>
      <c r="AK135" s="31">
        <f ca="1">IFERROR(IF(AND($A135=VLOOKUP($A135&amp;"."&amp;$C135,UncollectibleLookup,2,FALSE),$C135=VLOOKUP($A135&amp;"."&amp;$C135,UncollectibleLookup,4,FALSE)),0,'Corrected With Uncollectible'!EC135-'Module C Initial'!EC135),'Corrected With Uncollectible'!EC135-'Module C Initial'!EC135)</f>
        <v>27.930000000000064</v>
      </c>
      <c r="AL135" s="31">
        <f ca="1">IFERROR(IF(AND($A135=VLOOKUP($A135&amp;"."&amp;$C135,UncollectibleLookup,2,FALSE),$C135=VLOOKUP($A135&amp;"."&amp;$C135,UncollectibleLookup,4,FALSE)),0,'Corrected With Uncollectible'!ED135-'Module C Initial'!ED135),'Corrected With Uncollectible'!ED135-'Module C Initial'!ED135)</f>
        <v>34.189999999999827</v>
      </c>
      <c r="AM135" s="31">
        <f ca="1">IFERROR(IF(AND($A135=VLOOKUP($A135&amp;"."&amp;$C135,UncollectibleLookup,2,FALSE),$C135=VLOOKUP($A135&amp;"."&amp;$C135,UncollectibleLookup,4,FALSE)),0,'Corrected With Uncollectible'!EE135-'Module C Initial'!EE135),'Corrected With Uncollectible'!EE135-'Module C Initial'!EE135)</f>
        <v>66.510000000000218</v>
      </c>
      <c r="AN135" s="31">
        <f ca="1">IFERROR(IF(AND($A135=VLOOKUP($A135&amp;"."&amp;$C135,UncollectibleLookup,2,FALSE),$C135=VLOOKUP($A135&amp;"."&amp;$C135,UncollectibleLookup,4,FALSE)),0,'Corrected With Uncollectible'!EF135-'Module C Initial'!EF135),'Corrected With Uncollectible'!EF135-'Module C Initial'!EF135)</f>
        <v>10</v>
      </c>
      <c r="AO135" s="32">
        <f t="shared" ca="1" si="27"/>
        <v>50.17000000000013</v>
      </c>
      <c r="AP135" s="32">
        <f t="shared" ca="1" si="27"/>
        <v>41.109999999999914</v>
      </c>
      <c r="AQ135" s="32">
        <f t="shared" ca="1" si="27"/>
        <v>0.73000000000000265</v>
      </c>
      <c r="AR135" s="32">
        <f t="shared" ca="1" si="24"/>
        <v>67.25999999999982</v>
      </c>
      <c r="AS135" s="32">
        <f t="shared" ca="1" si="24"/>
        <v>75.76000000000019</v>
      </c>
      <c r="AT135" s="32">
        <f t="shared" ca="1" si="24"/>
        <v>18.639999999999944</v>
      </c>
      <c r="AU135" s="32">
        <f t="shared" ca="1" si="24"/>
        <v>5.6000000000000192</v>
      </c>
      <c r="AV135" s="32">
        <f t="shared" ca="1" si="24"/>
        <v>64.349999999999653</v>
      </c>
      <c r="AW135" s="32">
        <f t="shared" ca="1" si="24"/>
        <v>103.12999999999903</v>
      </c>
      <c r="AX135" s="32">
        <f t="shared" ca="1" si="30"/>
        <v>127.49999999999949</v>
      </c>
      <c r="AY135" s="32">
        <f t="shared" ca="1" si="30"/>
        <v>250.56000000000108</v>
      </c>
      <c r="AZ135" s="32">
        <f t="shared" ca="1" si="30"/>
        <v>38.05000000000004</v>
      </c>
      <c r="BA135" s="55">
        <f t="shared" ca="1" si="28"/>
        <v>0.4</v>
      </c>
      <c r="BB135" s="55">
        <f t="shared" ca="1" si="28"/>
        <v>0.33</v>
      </c>
      <c r="BC135" s="55">
        <f t="shared" ca="1" si="28"/>
        <v>0.01</v>
      </c>
      <c r="BD135" s="55">
        <f t="shared" ca="1" si="25"/>
        <v>0.54</v>
      </c>
      <c r="BE135" s="55">
        <f t="shared" ca="1" si="25"/>
        <v>0.61</v>
      </c>
      <c r="BF135" s="55">
        <f t="shared" ca="1" si="25"/>
        <v>0.15</v>
      </c>
      <c r="BG135" s="55">
        <f t="shared" ca="1" si="25"/>
        <v>0.05</v>
      </c>
      <c r="BH135" s="55">
        <f t="shared" ca="1" si="25"/>
        <v>0.52</v>
      </c>
      <c r="BI135" s="55">
        <f t="shared" ca="1" si="25"/>
        <v>0.84</v>
      </c>
      <c r="BJ135" s="55">
        <f t="shared" ca="1" si="31"/>
        <v>1.04</v>
      </c>
      <c r="BK135" s="55">
        <f t="shared" ca="1" si="31"/>
        <v>2.0499999999999998</v>
      </c>
      <c r="BL135" s="55">
        <f t="shared" ca="1" si="31"/>
        <v>0.31</v>
      </c>
      <c r="BM135" s="32">
        <f t="shared" ca="1" si="29"/>
        <v>50.570000000000128</v>
      </c>
      <c r="BN135" s="32">
        <f t="shared" ca="1" si="29"/>
        <v>41.439999999999912</v>
      </c>
      <c r="BO135" s="32">
        <f t="shared" ca="1" si="29"/>
        <v>0.74000000000000266</v>
      </c>
      <c r="BP135" s="32">
        <f t="shared" ca="1" si="26"/>
        <v>67.799999999999827</v>
      </c>
      <c r="BQ135" s="32">
        <f t="shared" ca="1" si="26"/>
        <v>76.370000000000189</v>
      </c>
      <c r="BR135" s="32">
        <f t="shared" ca="1" si="26"/>
        <v>18.789999999999942</v>
      </c>
      <c r="BS135" s="32">
        <f t="shared" ca="1" si="26"/>
        <v>5.650000000000019</v>
      </c>
      <c r="BT135" s="32">
        <f t="shared" ca="1" si="26"/>
        <v>64.869999999999649</v>
      </c>
      <c r="BU135" s="32">
        <f t="shared" ca="1" si="26"/>
        <v>103.96999999999903</v>
      </c>
      <c r="BV135" s="32">
        <f t="shared" ca="1" si="32"/>
        <v>128.53999999999948</v>
      </c>
      <c r="BW135" s="32">
        <f t="shared" ca="1" si="32"/>
        <v>252.61000000000109</v>
      </c>
      <c r="BX135" s="32">
        <f t="shared" ca="1" si="32"/>
        <v>38.360000000000042</v>
      </c>
    </row>
    <row r="136" spans="1:76">
      <c r="A136" t="s">
        <v>423</v>
      </c>
      <c r="B136" s="1" t="s">
        <v>134</v>
      </c>
      <c r="C136" t="str">
        <f t="shared" ca="1" si="33"/>
        <v>THS</v>
      </c>
      <c r="D136" t="str">
        <f t="shared" ca="1" si="34"/>
        <v>Three Sisters Hydro Plant</v>
      </c>
      <c r="E136" s="31">
        <f ca="1">IFERROR(IF(AND($A136=VLOOKUP($A136&amp;"."&amp;$C136,UncollectibleLookup,2,FALSE),$C136=VLOOKUP($A136&amp;"."&amp;$C136,UncollectibleLookup,4,FALSE)),0,'Corrected With Uncollectible'!CW136-'Module C Initial'!CW136),'Corrected With Uncollectible'!CW136-'Module C Initial'!CW136)</f>
        <v>13.460000000000036</v>
      </c>
      <c r="F136" s="31">
        <f ca="1">IFERROR(IF(AND($A136=VLOOKUP($A136&amp;"."&amp;$C136,UncollectibleLookup,2,FALSE),$C136=VLOOKUP($A136&amp;"."&amp;$C136,UncollectibleLookup,4,FALSE)),0,'Corrected With Uncollectible'!CX136-'Module C Initial'!CX136),'Corrected With Uncollectible'!CX136-'Module C Initial'!CX136)</f>
        <v>7.8899999999998727</v>
      </c>
      <c r="G136" s="31">
        <f ca="1">IFERROR(IF(AND($A136=VLOOKUP($A136&amp;"."&amp;$C136,UncollectibleLookup,2,FALSE),$C136=VLOOKUP($A136&amp;"."&amp;$C136,UncollectibleLookup,4,FALSE)),0,'Corrected With Uncollectible'!CY136-'Module C Initial'!CY136),'Corrected With Uncollectible'!CY136-'Module C Initial'!CY136)</f>
        <v>3.3600000000000136</v>
      </c>
      <c r="H136" s="31">
        <f ca="1">IFERROR(IF(AND($A136=VLOOKUP($A136&amp;"."&amp;$C136,UncollectibleLookup,2,FALSE),$C136=VLOOKUP($A136&amp;"."&amp;$C136,UncollectibleLookup,4,FALSE)),0,'Corrected With Uncollectible'!CZ136-'Module C Initial'!CZ136),'Corrected With Uncollectible'!CZ136-'Module C Initial'!CZ136)</f>
        <v>0</v>
      </c>
      <c r="I136" s="31">
        <f ca="1">IFERROR(IF(AND($A136=VLOOKUP($A136&amp;"."&amp;$C136,UncollectibleLookup,2,FALSE),$C136=VLOOKUP($A136&amp;"."&amp;$C136,UncollectibleLookup,4,FALSE)),0,'Corrected With Uncollectible'!DA136-'Module C Initial'!DA136),'Corrected With Uncollectible'!DA136-'Module C Initial'!DA136)</f>
        <v>0</v>
      </c>
      <c r="J136" s="31">
        <f ca="1">IFERROR(IF(AND($A136=VLOOKUP($A136&amp;"."&amp;$C136,UncollectibleLookup,2,FALSE),$C136=VLOOKUP($A136&amp;"."&amp;$C136,UncollectibleLookup,4,FALSE)),0,'Corrected With Uncollectible'!DB136-'Module C Initial'!DB136),'Corrected With Uncollectible'!DB136-'Module C Initial'!DB136)</f>
        <v>3.9099999999999682</v>
      </c>
      <c r="K136" s="31">
        <f ca="1">IFERROR(IF(AND($A136=VLOOKUP($A136&amp;"."&amp;$C136,UncollectibleLookup,2,FALSE),$C136=VLOOKUP($A136&amp;"."&amp;$C136,UncollectibleLookup,4,FALSE)),0,'Corrected With Uncollectible'!DC136-'Module C Initial'!DC136),'Corrected With Uncollectible'!DC136-'Module C Initial'!DC136)</f>
        <v>67.449999999998909</v>
      </c>
      <c r="L136" s="31">
        <f ca="1">IFERROR(IF(AND($A136=VLOOKUP($A136&amp;"."&amp;$C136,UncollectibleLookup,2,FALSE),$C136=VLOOKUP($A136&amp;"."&amp;$C136,UncollectibleLookup,4,FALSE)),0,'Corrected With Uncollectible'!DD136-'Module C Initial'!DD136),'Corrected With Uncollectible'!DD136-'Module C Initial'!DD136)</f>
        <v>26.229999999999563</v>
      </c>
      <c r="M136" s="31">
        <f ca="1">IFERROR(IF(AND($A136=VLOOKUP($A136&amp;"."&amp;$C136,UncollectibleLookup,2,FALSE),$C136=VLOOKUP($A136&amp;"."&amp;$C136,UncollectibleLookup,4,FALSE)),0,'Corrected With Uncollectible'!DE136-'Module C Initial'!DE136),'Corrected With Uncollectible'!DE136-'Module C Initial'!DE136)</f>
        <v>6.4700000000000273</v>
      </c>
      <c r="N136" s="31">
        <f ca="1">IFERROR(IF(AND($A136=VLOOKUP($A136&amp;"."&amp;$C136,UncollectibleLookup,2,FALSE),$C136=VLOOKUP($A136&amp;"."&amp;$C136,UncollectibleLookup,4,FALSE)),0,'Corrected With Uncollectible'!DF136-'Module C Initial'!DF136),'Corrected With Uncollectible'!DF136-'Module C Initial'!DF136)</f>
        <v>13.009999999999991</v>
      </c>
      <c r="O136" s="31">
        <f ca="1">IFERROR(IF(AND($A136=VLOOKUP($A136&amp;"."&amp;$C136,UncollectibleLookup,2,FALSE),$C136=VLOOKUP($A136&amp;"."&amp;$C136,UncollectibleLookup,4,FALSE)),0,'Corrected With Uncollectible'!DG136-'Module C Initial'!DG136),'Corrected With Uncollectible'!DG136-'Module C Initial'!DG136)</f>
        <v>12.289999999999964</v>
      </c>
      <c r="P136" s="31">
        <f ca="1">IFERROR(IF(AND($A136=VLOOKUP($A136&amp;"."&amp;$C136,UncollectibleLookup,2,FALSE),$C136=VLOOKUP($A136&amp;"."&amp;$C136,UncollectibleLookup,4,FALSE)),0,'Corrected With Uncollectible'!DH136-'Module C Initial'!DH136),'Corrected With Uncollectible'!DH136-'Module C Initial'!DH136)</f>
        <v>21.260000000000218</v>
      </c>
      <c r="Q136" s="32">
        <f ca="1">IFERROR(IF(AND($A136=VLOOKUP($A136&amp;"."&amp;$C136,UncollectibleLookup,2,FALSE),$C136=VLOOKUP($A136&amp;"."&amp;$C136,UncollectibleLookup,4,FALSE)),0,'Corrected With Uncollectible'!DI136-'Module C Initial'!DI136),'Corrected With Uncollectible'!DI136-'Module C Initial'!DI136)</f>
        <v>0.68000000000000682</v>
      </c>
      <c r="R136" s="32">
        <f ca="1">IFERROR(IF(AND($A136=VLOOKUP($A136&amp;"."&amp;$C136,UncollectibleLookup,2,FALSE),$C136=VLOOKUP($A136&amp;"."&amp;$C136,UncollectibleLookup,4,FALSE)),0,'Corrected With Uncollectible'!DJ136-'Module C Initial'!DJ136),'Corrected With Uncollectible'!DJ136-'Module C Initial'!DJ136)</f>
        <v>0.39000000000000057</v>
      </c>
      <c r="S136" s="32">
        <f ca="1">IFERROR(IF(AND($A136=VLOOKUP($A136&amp;"."&amp;$C136,UncollectibleLookup,2,FALSE),$C136=VLOOKUP($A136&amp;"."&amp;$C136,UncollectibleLookup,4,FALSE)),0,'Corrected With Uncollectible'!DK136-'Module C Initial'!DK136),'Corrected With Uncollectible'!DK136-'Module C Initial'!DK136)</f>
        <v>0.16000000000000014</v>
      </c>
      <c r="T136" s="32">
        <f ca="1">IFERROR(IF(AND($A136=VLOOKUP($A136&amp;"."&amp;$C136,UncollectibleLookup,2,FALSE),$C136=VLOOKUP($A136&amp;"."&amp;$C136,UncollectibleLookup,4,FALSE)),0,'Corrected With Uncollectible'!DL136-'Module C Initial'!DL136),'Corrected With Uncollectible'!DL136-'Module C Initial'!DL136)</f>
        <v>0</v>
      </c>
      <c r="U136" s="32">
        <f ca="1">IFERROR(IF(AND($A136=VLOOKUP($A136&amp;"."&amp;$C136,UncollectibleLookup,2,FALSE),$C136=VLOOKUP($A136&amp;"."&amp;$C136,UncollectibleLookup,4,FALSE)),0,'Corrected With Uncollectible'!DM136-'Module C Initial'!DM136),'Corrected With Uncollectible'!DM136-'Module C Initial'!DM136)</f>
        <v>0</v>
      </c>
      <c r="V136" s="32">
        <f ca="1">IFERROR(IF(AND($A136=VLOOKUP($A136&amp;"."&amp;$C136,UncollectibleLookup,2,FALSE),$C136=VLOOKUP($A136&amp;"."&amp;$C136,UncollectibleLookup,4,FALSE)),0,'Corrected With Uncollectible'!DN136-'Module C Initial'!DN136),'Corrected With Uncollectible'!DN136-'Module C Initial'!DN136)</f>
        <v>0.20000000000000284</v>
      </c>
      <c r="W136" s="32">
        <f ca="1">IFERROR(IF(AND($A136=VLOOKUP($A136&amp;"."&amp;$C136,UncollectibleLookup,2,FALSE),$C136=VLOOKUP($A136&amp;"."&amp;$C136,UncollectibleLookup,4,FALSE)),0,'Corrected With Uncollectible'!DO136-'Module C Initial'!DO136),'Corrected With Uncollectible'!DO136-'Module C Initial'!DO136)</f>
        <v>3.3700000000000045</v>
      </c>
      <c r="X136" s="32">
        <f ca="1">IFERROR(IF(AND($A136=VLOOKUP($A136&amp;"."&amp;$C136,UncollectibleLookup,2,FALSE),$C136=VLOOKUP($A136&amp;"."&amp;$C136,UncollectibleLookup,4,FALSE)),0,'Corrected With Uncollectible'!DP136-'Module C Initial'!DP136),'Corrected With Uncollectible'!DP136-'Module C Initial'!DP136)</f>
        <v>1.3100000000000023</v>
      </c>
      <c r="Y136" s="32">
        <f ca="1">IFERROR(IF(AND($A136=VLOOKUP($A136&amp;"."&amp;$C136,UncollectibleLookup,2,FALSE),$C136=VLOOKUP($A136&amp;"."&amp;$C136,UncollectibleLookup,4,FALSE)),0,'Corrected With Uncollectible'!DQ136-'Module C Initial'!DQ136),'Corrected With Uncollectible'!DQ136-'Module C Initial'!DQ136)</f>
        <v>0.32000000000000028</v>
      </c>
      <c r="Z136" s="32">
        <f ca="1">IFERROR(IF(AND($A136=VLOOKUP($A136&amp;"."&amp;$C136,UncollectibleLookup,2,FALSE),$C136=VLOOKUP($A136&amp;"."&amp;$C136,UncollectibleLookup,4,FALSE)),0,'Corrected With Uncollectible'!DR136-'Module C Initial'!DR136),'Corrected With Uncollectible'!DR136-'Module C Initial'!DR136)</f>
        <v>0.65000000000000568</v>
      </c>
      <c r="AA136" s="32">
        <f ca="1">IFERROR(IF(AND($A136=VLOOKUP($A136&amp;"."&amp;$C136,UncollectibleLookup,2,FALSE),$C136=VLOOKUP($A136&amp;"."&amp;$C136,UncollectibleLookup,4,FALSE)),0,'Corrected With Uncollectible'!DS136-'Module C Initial'!DS136),'Corrected With Uncollectible'!DS136-'Module C Initial'!DS136)</f>
        <v>0.62000000000000455</v>
      </c>
      <c r="AB136" s="32">
        <f ca="1">IFERROR(IF(AND($A136=VLOOKUP($A136&amp;"."&amp;$C136,UncollectibleLookup,2,FALSE),$C136=VLOOKUP($A136&amp;"."&amp;$C136,UncollectibleLookup,4,FALSE)),0,'Corrected With Uncollectible'!DT136-'Module C Initial'!DT136),'Corrected With Uncollectible'!DT136-'Module C Initial'!DT136)</f>
        <v>1.0600000000000023</v>
      </c>
      <c r="AC136" s="31">
        <f ca="1">IFERROR(IF(AND($A136=VLOOKUP($A136&amp;"."&amp;$C136,UncollectibleLookup,2,FALSE),$C136=VLOOKUP($A136&amp;"."&amp;$C136,UncollectibleLookup,4,FALSE)),0,'Corrected With Uncollectible'!DU136-'Module C Initial'!DU136),'Corrected With Uncollectible'!DU136-'Module C Initial'!DU136)</f>
        <v>5.7900000000000773</v>
      </c>
      <c r="AD136" s="31">
        <f ca="1">IFERROR(IF(AND($A136=VLOOKUP($A136&amp;"."&amp;$C136,UncollectibleLookup,2,FALSE),$C136=VLOOKUP($A136&amp;"."&amp;$C136,UncollectibleLookup,4,FALSE)),0,'Corrected With Uncollectible'!DV136-'Module C Initial'!DV136),'Corrected With Uncollectible'!DV136-'Module C Initial'!DV136)</f>
        <v>3.3500000000000227</v>
      </c>
      <c r="AE136" s="31">
        <f ca="1">IFERROR(IF(AND($A136=VLOOKUP($A136&amp;"."&amp;$C136,UncollectibleLookup,2,FALSE),$C136=VLOOKUP($A136&amp;"."&amp;$C136,UncollectibleLookup,4,FALSE)),0,'Corrected With Uncollectible'!DW136-'Module C Initial'!DW136),'Corrected With Uncollectible'!DW136-'Module C Initial'!DW136)</f>
        <v>1.4199999999999875</v>
      </c>
      <c r="AF136" s="31">
        <f ca="1">IFERROR(IF(AND($A136=VLOOKUP($A136&amp;"."&amp;$C136,UncollectibleLookup,2,FALSE),$C136=VLOOKUP($A136&amp;"."&amp;$C136,UncollectibleLookup,4,FALSE)),0,'Corrected With Uncollectible'!DX136-'Module C Initial'!DX136),'Corrected With Uncollectible'!DX136-'Module C Initial'!DX136)</f>
        <v>0</v>
      </c>
      <c r="AG136" s="31">
        <f ca="1">IFERROR(IF(AND($A136=VLOOKUP($A136&amp;"."&amp;$C136,UncollectibleLookup,2,FALSE),$C136=VLOOKUP($A136&amp;"."&amp;$C136,UncollectibleLookup,4,FALSE)),0,'Corrected With Uncollectible'!DY136-'Module C Initial'!DY136),'Corrected With Uncollectible'!DY136-'Module C Initial'!DY136)</f>
        <v>0</v>
      </c>
      <c r="AH136" s="31">
        <f ca="1">IFERROR(IF(AND($A136=VLOOKUP($A136&amp;"."&amp;$C136,UncollectibleLookup,2,FALSE),$C136=VLOOKUP($A136&amp;"."&amp;$C136,UncollectibleLookup,4,FALSE)),0,'Corrected With Uncollectible'!DZ136-'Module C Initial'!DZ136),'Corrected With Uncollectible'!DZ136-'Module C Initial'!DZ136)</f>
        <v>1.5900000000000034</v>
      </c>
      <c r="AI136" s="31">
        <f ca="1">IFERROR(IF(AND($A136=VLOOKUP($A136&amp;"."&amp;$C136,UncollectibleLookup,2,FALSE),$C136=VLOOKUP($A136&amp;"."&amp;$C136,UncollectibleLookup,4,FALSE)),0,'Corrected With Uncollectible'!EA136-'Module C Initial'!EA136),'Corrected With Uncollectible'!EA136-'Module C Initial'!EA136)</f>
        <v>27.019999999999982</v>
      </c>
      <c r="AJ136" s="31">
        <f ca="1">IFERROR(IF(AND($A136=VLOOKUP($A136&amp;"."&amp;$C136,UncollectibleLookup,2,FALSE),$C136=VLOOKUP($A136&amp;"."&amp;$C136,UncollectibleLookup,4,FALSE)),0,'Corrected With Uncollectible'!EB136-'Module C Initial'!EB136),'Corrected With Uncollectible'!EB136-'Module C Initial'!EB136)</f>
        <v>10.369999999999891</v>
      </c>
      <c r="AK136" s="31">
        <f ca="1">IFERROR(IF(AND($A136=VLOOKUP($A136&amp;"."&amp;$C136,UncollectibleLookup,2,FALSE),$C136=VLOOKUP($A136&amp;"."&amp;$C136,UncollectibleLookup,4,FALSE)),0,'Corrected With Uncollectible'!EC136-'Module C Initial'!EC136),'Corrected With Uncollectible'!EC136-'Module C Initial'!EC136)</f>
        <v>2.5199999999999818</v>
      </c>
      <c r="AL136" s="31">
        <f ca="1">IFERROR(IF(AND($A136=VLOOKUP($A136&amp;"."&amp;$C136,UncollectibleLookup,2,FALSE),$C136=VLOOKUP($A136&amp;"."&amp;$C136,UncollectibleLookup,4,FALSE)),0,'Corrected With Uncollectible'!ED136-'Module C Initial'!ED136),'Corrected With Uncollectible'!ED136-'Module C Initial'!ED136)</f>
        <v>5</v>
      </c>
      <c r="AM136" s="31">
        <f ca="1">IFERROR(IF(AND($A136=VLOOKUP($A136&amp;"."&amp;$C136,UncollectibleLookup,2,FALSE),$C136=VLOOKUP($A136&amp;"."&amp;$C136,UncollectibleLookup,4,FALSE)),0,'Corrected With Uncollectible'!EE136-'Module C Initial'!EE136),'Corrected With Uncollectible'!EE136-'Module C Initial'!EE136)</f>
        <v>4.6600000000000819</v>
      </c>
      <c r="AN136" s="31">
        <f ca="1">IFERROR(IF(AND($A136=VLOOKUP($A136&amp;"."&amp;$C136,UncollectibleLookup,2,FALSE),$C136=VLOOKUP($A136&amp;"."&amp;$C136,UncollectibleLookup,4,FALSE)),0,'Corrected With Uncollectible'!EF136-'Module C Initial'!EF136),'Corrected With Uncollectible'!EF136-'Module C Initial'!EF136)</f>
        <v>7.9600000000000364</v>
      </c>
      <c r="AO136" s="32">
        <f t="shared" ca="1" si="27"/>
        <v>19.930000000000121</v>
      </c>
      <c r="AP136" s="32">
        <f t="shared" ca="1" si="27"/>
        <v>11.629999999999896</v>
      </c>
      <c r="AQ136" s="32">
        <f t="shared" ca="1" si="27"/>
        <v>4.9400000000000013</v>
      </c>
      <c r="AR136" s="32">
        <f t="shared" ca="1" si="24"/>
        <v>0</v>
      </c>
      <c r="AS136" s="32">
        <f t="shared" ca="1" si="24"/>
        <v>0</v>
      </c>
      <c r="AT136" s="32">
        <f t="shared" ca="1" si="24"/>
        <v>5.6999999999999744</v>
      </c>
      <c r="AU136" s="32">
        <f t="shared" ca="1" si="24"/>
        <v>97.839999999998895</v>
      </c>
      <c r="AV136" s="32">
        <f t="shared" ca="1" si="24"/>
        <v>37.909999999999457</v>
      </c>
      <c r="AW136" s="32">
        <f t="shared" ca="1" si="24"/>
        <v>9.3100000000000094</v>
      </c>
      <c r="AX136" s="32">
        <f t="shared" ca="1" si="30"/>
        <v>18.659999999999997</v>
      </c>
      <c r="AY136" s="32">
        <f t="shared" ca="1" si="30"/>
        <v>17.57000000000005</v>
      </c>
      <c r="AZ136" s="32">
        <f t="shared" ca="1" si="30"/>
        <v>30.280000000000257</v>
      </c>
      <c r="BA136" s="55">
        <f t="shared" ca="1" si="28"/>
        <v>0.16</v>
      </c>
      <c r="BB136" s="55">
        <f t="shared" ca="1" si="28"/>
        <v>0.09</v>
      </c>
      <c r="BC136" s="55">
        <f t="shared" ca="1" si="28"/>
        <v>0.04</v>
      </c>
      <c r="BD136" s="55">
        <f t="shared" ca="1" si="25"/>
        <v>0</v>
      </c>
      <c r="BE136" s="55">
        <f t="shared" ca="1" si="25"/>
        <v>0</v>
      </c>
      <c r="BF136" s="55">
        <f t="shared" ca="1" si="25"/>
        <v>0.05</v>
      </c>
      <c r="BG136" s="55">
        <f t="shared" ca="1" si="25"/>
        <v>0.79</v>
      </c>
      <c r="BH136" s="55">
        <f t="shared" ca="1" si="25"/>
        <v>0.31</v>
      </c>
      <c r="BI136" s="55">
        <f t="shared" ca="1" si="25"/>
        <v>0.08</v>
      </c>
      <c r="BJ136" s="55">
        <f t="shared" ca="1" si="31"/>
        <v>0.15</v>
      </c>
      <c r="BK136" s="55">
        <f t="shared" ca="1" si="31"/>
        <v>0.14000000000000001</v>
      </c>
      <c r="BL136" s="55">
        <f t="shared" ca="1" si="31"/>
        <v>0.25</v>
      </c>
      <c r="BM136" s="32">
        <f t="shared" ca="1" si="29"/>
        <v>20.090000000000121</v>
      </c>
      <c r="BN136" s="32">
        <f t="shared" ca="1" si="29"/>
        <v>11.719999999999896</v>
      </c>
      <c r="BO136" s="32">
        <f t="shared" ca="1" si="29"/>
        <v>4.9800000000000013</v>
      </c>
      <c r="BP136" s="32">
        <f t="shared" ca="1" si="26"/>
        <v>0</v>
      </c>
      <c r="BQ136" s="32">
        <f t="shared" ca="1" si="26"/>
        <v>0</v>
      </c>
      <c r="BR136" s="32">
        <f t="shared" ca="1" si="26"/>
        <v>5.7499999999999742</v>
      </c>
      <c r="BS136" s="32">
        <f t="shared" ca="1" si="26"/>
        <v>98.629999999998901</v>
      </c>
      <c r="BT136" s="32">
        <f t="shared" ca="1" si="26"/>
        <v>38.219999999999459</v>
      </c>
      <c r="BU136" s="32">
        <f t="shared" ca="1" si="26"/>
        <v>9.3900000000000095</v>
      </c>
      <c r="BV136" s="32">
        <f t="shared" ca="1" si="32"/>
        <v>18.809999999999995</v>
      </c>
      <c r="BW136" s="32">
        <f t="shared" ca="1" si="32"/>
        <v>17.710000000000051</v>
      </c>
      <c r="BX136" s="32">
        <f t="shared" ca="1" si="32"/>
        <v>30.530000000000257</v>
      </c>
    </row>
    <row r="137" spans="1:76">
      <c r="A137" t="s">
        <v>523</v>
      </c>
      <c r="B137" s="1" t="s">
        <v>400</v>
      </c>
      <c r="C137" t="str">
        <f t="shared" ca="1" si="33"/>
        <v>BCHIMP</v>
      </c>
      <c r="D137" t="str">
        <f t="shared" ca="1" si="34"/>
        <v>Alberta-BC Intertie - Import</v>
      </c>
      <c r="E137" s="31">
        <f ca="1">IFERROR(IF(AND($A137=VLOOKUP($A137&amp;"."&amp;$C137,UncollectibleLookup,2,FALSE),$C137=VLOOKUP($A137&amp;"."&amp;$C137,UncollectibleLookup,4,FALSE)),0,'Corrected With Uncollectible'!CW137-'Module C Initial'!CW137),'Corrected With Uncollectible'!CW137-'Module C Initial'!CW137)</f>
        <v>0</v>
      </c>
      <c r="F137" s="31">
        <f ca="1">IFERROR(IF(AND($A137=VLOOKUP($A137&amp;"."&amp;$C137,UncollectibleLookup,2,FALSE),$C137=VLOOKUP($A137&amp;"."&amp;$C137,UncollectibleLookup,4,FALSE)),0,'Corrected With Uncollectible'!CX137-'Module C Initial'!CX137),'Corrected With Uncollectible'!CX137-'Module C Initial'!CX137)</f>
        <v>0</v>
      </c>
      <c r="G137" s="31">
        <f ca="1">IFERROR(IF(AND($A137=VLOOKUP($A137&amp;"."&amp;$C137,UncollectibleLookup,2,FALSE),$C137=VLOOKUP($A137&amp;"."&amp;$C137,UncollectibleLookup,4,FALSE)),0,'Corrected With Uncollectible'!CY137-'Module C Initial'!CY137),'Corrected With Uncollectible'!CY137-'Module C Initial'!CY137)</f>
        <v>0</v>
      </c>
      <c r="H137" s="31">
        <f ca="1">IFERROR(IF(AND($A137=VLOOKUP($A137&amp;"."&amp;$C137,UncollectibleLookup,2,FALSE),$C137=VLOOKUP($A137&amp;"."&amp;$C137,UncollectibleLookup,4,FALSE)),0,'Corrected With Uncollectible'!CZ137-'Module C Initial'!CZ137),'Corrected With Uncollectible'!CZ137-'Module C Initial'!CZ137)</f>
        <v>0</v>
      </c>
      <c r="I137" s="31">
        <f ca="1">IFERROR(IF(AND($A137=VLOOKUP($A137&amp;"."&amp;$C137,UncollectibleLookup,2,FALSE),$C137=VLOOKUP($A137&amp;"."&amp;$C137,UncollectibleLookup,4,FALSE)),0,'Corrected With Uncollectible'!DA137-'Module C Initial'!DA137),'Corrected With Uncollectible'!DA137-'Module C Initial'!DA137)</f>
        <v>237.36000000000058</v>
      </c>
      <c r="J137" s="31">
        <f ca="1">IFERROR(IF(AND($A137=VLOOKUP($A137&amp;"."&amp;$C137,UncollectibleLookup,2,FALSE),$C137=VLOOKUP($A137&amp;"."&amp;$C137,UncollectibleLookup,4,FALSE)),0,'Corrected With Uncollectible'!DB137-'Module C Initial'!DB137),'Corrected With Uncollectible'!DB137-'Module C Initial'!DB137)</f>
        <v>232.63000000000102</v>
      </c>
      <c r="K137" s="31">
        <f ca="1">IFERROR(IF(AND($A137=VLOOKUP($A137&amp;"."&amp;$C137,UncollectibleLookup,2,FALSE),$C137=VLOOKUP($A137&amp;"."&amp;$C137,UncollectibleLookup,4,FALSE)),0,'Corrected With Uncollectible'!DC137-'Module C Initial'!DC137),'Corrected With Uncollectible'!DC137-'Module C Initial'!DC137)</f>
        <v>4802.0999999999767</v>
      </c>
      <c r="L137" s="31">
        <f ca="1">IFERROR(IF(AND($A137=VLOOKUP($A137&amp;"."&amp;$C137,UncollectibleLookup,2,FALSE),$C137=VLOOKUP($A137&amp;"."&amp;$C137,UncollectibleLookup,4,FALSE)),0,'Corrected With Uncollectible'!DD137-'Module C Initial'!DD137),'Corrected With Uncollectible'!DD137-'Module C Initial'!DD137)</f>
        <v>1049.2200000000012</v>
      </c>
      <c r="M137" s="31">
        <f ca="1">IFERROR(IF(AND($A137=VLOOKUP($A137&amp;"."&amp;$C137,UncollectibleLookup,2,FALSE),$C137=VLOOKUP($A137&amp;"."&amp;$C137,UncollectibleLookup,4,FALSE)),0,'Corrected With Uncollectible'!DE137-'Module C Initial'!DE137),'Corrected With Uncollectible'!DE137-'Module C Initial'!DE137)</f>
        <v>136.80000000000109</v>
      </c>
      <c r="N137" s="31">
        <f ca="1">IFERROR(IF(AND($A137=VLOOKUP($A137&amp;"."&amp;$C137,UncollectibleLookup,2,FALSE),$C137=VLOOKUP($A137&amp;"."&amp;$C137,UncollectibleLookup,4,FALSE)),0,'Corrected With Uncollectible'!DF137-'Module C Initial'!DF137),'Corrected With Uncollectible'!DF137-'Module C Initial'!DF137)</f>
        <v>310.30999999999767</v>
      </c>
      <c r="O137" s="31">
        <f ca="1">IFERROR(IF(AND($A137=VLOOKUP($A137&amp;"."&amp;$C137,UncollectibleLookup,2,FALSE),$C137=VLOOKUP($A137&amp;"."&amp;$C137,UncollectibleLookup,4,FALSE)),0,'Corrected With Uncollectible'!DG137-'Module C Initial'!DG137),'Corrected With Uncollectible'!DG137-'Module C Initial'!DG137)</f>
        <v>95.850000000000364</v>
      </c>
      <c r="P137" s="31">
        <f ca="1">IFERROR(IF(AND($A137=VLOOKUP($A137&amp;"."&amp;$C137,UncollectibleLookup,2,FALSE),$C137=VLOOKUP($A137&amp;"."&amp;$C137,UncollectibleLookup,4,FALSE)),0,'Corrected With Uncollectible'!DH137-'Module C Initial'!DH137),'Corrected With Uncollectible'!DH137-'Module C Initial'!DH137)</f>
        <v>422.61999999999898</v>
      </c>
      <c r="Q137" s="32">
        <f ca="1">IFERROR(IF(AND($A137=VLOOKUP($A137&amp;"."&amp;$C137,UncollectibleLookup,2,FALSE),$C137=VLOOKUP($A137&amp;"."&amp;$C137,UncollectibleLookup,4,FALSE)),0,'Corrected With Uncollectible'!DI137-'Module C Initial'!DI137),'Corrected With Uncollectible'!DI137-'Module C Initial'!DI137)</f>
        <v>0</v>
      </c>
      <c r="R137" s="32">
        <f ca="1">IFERROR(IF(AND($A137=VLOOKUP($A137&amp;"."&amp;$C137,UncollectibleLookup,2,FALSE),$C137=VLOOKUP($A137&amp;"."&amp;$C137,UncollectibleLookup,4,FALSE)),0,'Corrected With Uncollectible'!DJ137-'Module C Initial'!DJ137),'Corrected With Uncollectible'!DJ137-'Module C Initial'!DJ137)</f>
        <v>0</v>
      </c>
      <c r="S137" s="32">
        <f ca="1">IFERROR(IF(AND($A137=VLOOKUP($A137&amp;"."&amp;$C137,UncollectibleLookup,2,FALSE),$C137=VLOOKUP($A137&amp;"."&amp;$C137,UncollectibleLookup,4,FALSE)),0,'Corrected With Uncollectible'!DK137-'Module C Initial'!DK137),'Corrected With Uncollectible'!DK137-'Module C Initial'!DK137)</f>
        <v>0</v>
      </c>
      <c r="T137" s="32">
        <f ca="1">IFERROR(IF(AND($A137=VLOOKUP($A137&amp;"."&amp;$C137,UncollectibleLookup,2,FALSE),$C137=VLOOKUP($A137&amp;"."&amp;$C137,UncollectibleLookup,4,FALSE)),0,'Corrected With Uncollectible'!DL137-'Module C Initial'!DL137),'Corrected With Uncollectible'!DL137-'Module C Initial'!DL137)</f>
        <v>0</v>
      </c>
      <c r="U137" s="32">
        <f ca="1">IFERROR(IF(AND($A137=VLOOKUP($A137&amp;"."&amp;$C137,UncollectibleLookup,2,FALSE),$C137=VLOOKUP($A137&amp;"."&amp;$C137,UncollectibleLookup,4,FALSE)),0,'Corrected With Uncollectible'!DM137-'Module C Initial'!DM137),'Corrected With Uncollectible'!DM137-'Module C Initial'!DM137)</f>
        <v>11.860000000000014</v>
      </c>
      <c r="V137" s="32">
        <f ca="1">IFERROR(IF(AND($A137=VLOOKUP($A137&amp;"."&amp;$C137,UncollectibleLookup,2,FALSE),$C137=VLOOKUP($A137&amp;"."&amp;$C137,UncollectibleLookup,4,FALSE)),0,'Corrected With Uncollectible'!DN137-'Module C Initial'!DN137),'Corrected With Uncollectible'!DN137-'Module C Initial'!DN137)</f>
        <v>11.629999999999995</v>
      </c>
      <c r="W137" s="32">
        <f ca="1">IFERROR(IF(AND($A137=VLOOKUP($A137&amp;"."&amp;$C137,UncollectibleLookup,2,FALSE),$C137=VLOOKUP($A137&amp;"."&amp;$C137,UncollectibleLookup,4,FALSE)),0,'Corrected With Uncollectible'!DO137-'Module C Initial'!DO137),'Corrected With Uncollectible'!DO137-'Module C Initial'!DO137)</f>
        <v>240.09999999999854</v>
      </c>
      <c r="X137" s="32">
        <f ca="1">IFERROR(IF(AND($A137=VLOOKUP($A137&amp;"."&amp;$C137,UncollectibleLookup,2,FALSE),$C137=VLOOKUP($A137&amp;"."&amp;$C137,UncollectibleLookup,4,FALSE)),0,'Corrected With Uncollectible'!DP137-'Module C Initial'!DP137),'Corrected With Uncollectible'!DP137-'Module C Initial'!DP137)</f>
        <v>52.460000000000036</v>
      </c>
      <c r="Y137" s="32">
        <f ca="1">IFERROR(IF(AND($A137=VLOOKUP($A137&amp;"."&amp;$C137,UncollectibleLookup,2,FALSE),$C137=VLOOKUP($A137&amp;"."&amp;$C137,UncollectibleLookup,4,FALSE)),0,'Corrected With Uncollectible'!DQ137-'Module C Initial'!DQ137),'Corrected With Uncollectible'!DQ137-'Module C Initial'!DQ137)</f>
        <v>6.8400000000000318</v>
      </c>
      <c r="Z137" s="32">
        <f ca="1">IFERROR(IF(AND($A137=VLOOKUP($A137&amp;"."&amp;$C137,UncollectibleLookup,2,FALSE),$C137=VLOOKUP($A137&amp;"."&amp;$C137,UncollectibleLookup,4,FALSE)),0,'Corrected With Uncollectible'!DR137-'Module C Initial'!DR137),'Corrected With Uncollectible'!DR137-'Module C Initial'!DR137)</f>
        <v>15.509999999999991</v>
      </c>
      <c r="AA137" s="32">
        <f ca="1">IFERROR(IF(AND($A137=VLOOKUP($A137&amp;"."&amp;$C137,UncollectibleLookup,2,FALSE),$C137=VLOOKUP($A137&amp;"."&amp;$C137,UncollectibleLookup,4,FALSE)),0,'Corrected With Uncollectible'!DS137-'Module C Initial'!DS137),'Corrected With Uncollectible'!DS137-'Module C Initial'!DS137)</f>
        <v>4.789999999999992</v>
      </c>
      <c r="AB137" s="32">
        <f ca="1">IFERROR(IF(AND($A137=VLOOKUP($A137&amp;"."&amp;$C137,UncollectibleLookup,2,FALSE),$C137=VLOOKUP($A137&amp;"."&amp;$C137,UncollectibleLookup,4,FALSE)),0,'Corrected With Uncollectible'!DT137-'Module C Initial'!DT137),'Corrected With Uncollectible'!DT137-'Module C Initial'!DT137)</f>
        <v>21.129999999999995</v>
      </c>
      <c r="AC137" s="31">
        <f ca="1">IFERROR(IF(AND($A137=VLOOKUP($A137&amp;"."&amp;$C137,UncollectibleLookup,2,FALSE),$C137=VLOOKUP($A137&amp;"."&amp;$C137,UncollectibleLookup,4,FALSE)),0,'Corrected With Uncollectible'!DU137-'Module C Initial'!DU137),'Corrected With Uncollectible'!DU137-'Module C Initial'!DU137)</f>
        <v>0</v>
      </c>
      <c r="AD137" s="31">
        <f ca="1">IFERROR(IF(AND($A137=VLOOKUP($A137&amp;"."&amp;$C137,UncollectibleLookup,2,FALSE),$C137=VLOOKUP($A137&amp;"."&amp;$C137,UncollectibleLookup,4,FALSE)),0,'Corrected With Uncollectible'!DV137-'Module C Initial'!DV137),'Corrected With Uncollectible'!DV137-'Module C Initial'!DV137)</f>
        <v>0</v>
      </c>
      <c r="AE137" s="31">
        <f ca="1">IFERROR(IF(AND($A137=VLOOKUP($A137&amp;"."&amp;$C137,UncollectibleLookup,2,FALSE),$C137=VLOOKUP($A137&amp;"."&amp;$C137,UncollectibleLookup,4,FALSE)),0,'Corrected With Uncollectible'!DW137-'Module C Initial'!DW137),'Corrected With Uncollectible'!DW137-'Module C Initial'!DW137)</f>
        <v>0</v>
      </c>
      <c r="AF137" s="31">
        <f ca="1">IFERROR(IF(AND($A137=VLOOKUP($A137&amp;"."&amp;$C137,UncollectibleLookup,2,FALSE),$C137=VLOOKUP($A137&amp;"."&amp;$C137,UncollectibleLookup,4,FALSE)),0,'Corrected With Uncollectible'!DX137-'Module C Initial'!DX137),'Corrected With Uncollectible'!DX137-'Module C Initial'!DX137)</f>
        <v>0</v>
      </c>
      <c r="AG137" s="31">
        <f ca="1">IFERROR(IF(AND($A137=VLOOKUP($A137&amp;"."&amp;$C137,UncollectibleLookup,2,FALSE),$C137=VLOOKUP($A137&amp;"."&amp;$C137,UncollectibleLookup,4,FALSE)),0,'Corrected With Uncollectible'!DY137-'Module C Initial'!DY137),'Corrected With Uncollectible'!DY137-'Module C Initial'!DY137)</f>
        <v>97.4399999999996</v>
      </c>
      <c r="AH137" s="31">
        <f ca="1">IFERROR(IF(AND($A137=VLOOKUP($A137&amp;"."&amp;$C137,UncollectibleLookup,2,FALSE),$C137=VLOOKUP($A137&amp;"."&amp;$C137,UncollectibleLookup,4,FALSE)),0,'Corrected With Uncollectible'!DZ137-'Module C Initial'!DZ137),'Corrected With Uncollectible'!DZ137-'Module C Initial'!DZ137)</f>
        <v>94.3100000000004</v>
      </c>
      <c r="AI137" s="31">
        <f ca="1">IFERROR(IF(AND($A137=VLOOKUP($A137&amp;"."&amp;$C137,UncollectibleLookup,2,FALSE),$C137=VLOOKUP($A137&amp;"."&amp;$C137,UncollectibleLookup,4,FALSE)),0,'Corrected With Uncollectible'!EA137-'Module C Initial'!EA137),'Corrected With Uncollectible'!EA137-'Module C Initial'!EA137)</f>
        <v>1923.2799999999988</v>
      </c>
      <c r="AJ137" s="31">
        <f ca="1">IFERROR(IF(AND($A137=VLOOKUP($A137&amp;"."&amp;$C137,UncollectibleLookup,2,FALSE),$C137=VLOOKUP($A137&amp;"."&amp;$C137,UncollectibleLookup,4,FALSE)),0,'Corrected With Uncollectible'!EB137-'Module C Initial'!EB137),'Corrected With Uncollectible'!EB137-'Module C Initial'!EB137)</f>
        <v>414.65000000000146</v>
      </c>
      <c r="AK137" s="31">
        <f ca="1">IFERROR(IF(AND($A137=VLOOKUP($A137&amp;"."&amp;$C137,UncollectibleLookup,2,FALSE),$C137=VLOOKUP($A137&amp;"."&amp;$C137,UncollectibleLookup,4,FALSE)),0,'Corrected With Uncollectible'!EC137-'Module C Initial'!EC137),'Corrected With Uncollectible'!EC137-'Module C Initial'!EC137)</f>
        <v>53.340000000000146</v>
      </c>
      <c r="AL137" s="31">
        <f ca="1">IFERROR(IF(AND($A137=VLOOKUP($A137&amp;"."&amp;$C137,UncollectibleLookup,2,FALSE),$C137=VLOOKUP($A137&amp;"."&amp;$C137,UncollectibleLookup,4,FALSE)),0,'Corrected With Uncollectible'!ED137-'Module C Initial'!ED137),'Corrected With Uncollectible'!ED137-'Module C Initial'!ED137)</f>
        <v>119.38999999999942</v>
      </c>
      <c r="AM137" s="31">
        <f ca="1">IFERROR(IF(AND($A137=VLOOKUP($A137&amp;"."&amp;$C137,UncollectibleLookup,2,FALSE),$C137=VLOOKUP($A137&amp;"."&amp;$C137,UncollectibleLookup,4,FALSE)),0,'Corrected With Uncollectible'!EE137-'Module C Initial'!EE137),'Corrected With Uncollectible'!EE137-'Module C Initial'!EE137)</f>
        <v>36.369999999999891</v>
      </c>
      <c r="AN137" s="31">
        <f ca="1">IFERROR(IF(AND($A137=VLOOKUP($A137&amp;"."&amp;$C137,UncollectibleLookup,2,FALSE),$C137=VLOOKUP($A137&amp;"."&amp;$C137,UncollectibleLookup,4,FALSE)),0,'Corrected With Uncollectible'!EF137-'Module C Initial'!EF137),'Corrected With Uncollectible'!EF137-'Module C Initial'!EF137)</f>
        <v>158.1899999999996</v>
      </c>
      <c r="AO137" s="32">
        <f t="shared" ca="1" si="27"/>
        <v>0</v>
      </c>
      <c r="AP137" s="32">
        <f t="shared" ca="1" si="27"/>
        <v>0</v>
      </c>
      <c r="AQ137" s="32">
        <f t="shared" ca="1" si="27"/>
        <v>0</v>
      </c>
      <c r="AR137" s="32">
        <f t="shared" ca="1" si="24"/>
        <v>0</v>
      </c>
      <c r="AS137" s="32">
        <f t="shared" ca="1" si="24"/>
        <v>346.6600000000002</v>
      </c>
      <c r="AT137" s="32">
        <f t="shared" ca="1" si="24"/>
        <v>338.57000000000141</v>
      </c>
      <c r="AU137" s="32">
        <f t="shared" ca="1" si="24"/>
        <v>6965.4799999999741</v>
      </c>
      <c r="AV137" s="32">
        <f t="shared" ca="1" si="24"/>
        <v>1516.3300000000027</v>
      </c>
      <c r="AW137" s="32">
        <f t="shared" ca="1" si="24"/>
        <v>196.98000000000127</v>
      </c>
      <c r="AX137" s="32">
        <f t="shared" ca="1" si="30"/>
        <v>445.20999999999708</v>
      </c>
      <c r="AY137" s="32">
        <f t="shared" ca="1" si="30"/>
        <v>137.01000000000025</v>
      </c>
      <c r="AZ137" s="32">
        <f t="shared" ca="1" si="30"/>
        <v>601.93999999999858</v>
      </c>
      <c r="BA137" s="55">
        <f t="shared" ca="1" si="28"/>
        <v>0</v>
      </c>
      <c r="BB137" s="55">
        <f t="shared" ca="1" si="28"/>
        <v>0</v>
      </c>
      <c r="BC137" s="55">
        <f t="shared" ca="1" si="28"/>
        <v>0</v>
      </c>
      <c r="BD137" s="55">
        <f t="shared" ca="1" si="25"/>
        <v>0</v>
      </c>
      <c r="BE137" s="55">
        <f t="shared" ca="1" si="25"/>
        <v>2.78</v>
      </c>
      <c r="BF137" s="55">
        <f t="shared" ca="1" si="25"/>
        <v>2.72</v>
      </c>
      <c r="BG137" s="55">
        <f t="shared" ca="1" si="25"/>
        <v>56.24</v>
      </c>
      <c r="BH137" s="55">
        <f t="shared" ca="1" si="25"/>
        <v>12.29</v>
      </c>
      <c r="BI137" s="55">
        <f t="shared" ca="1" si="25"/>
        <v>1.6</v>
      </c>
      <c r="BJ137" s="55">
        <f t="shared" ca="1" si="31"/>
        <v>3.63</v>
      </c>
      <c r="BK137" s="55">
        <f t="shared" ca="1" si="31"/>
        <v>1.1200000000000001</v>
      </c>
      <c r="BL137" s="55">
        <f t="shared" ca="1" si="31"/>
        <v>4.95</v>
      </c>
      <c r="BM137" s="32">
        <f t="shared" ca="1" si="29"/>
        <v>0</v>
      </c>
      <c r="BN137" s="32">
        <f t="shared" ca="1" si="29"/>
        <v>0</v>
      </c>
      <c r="BO137" s="32">
        <f t="shared" ca="1" si="29"/>
        <v>0</v>
      </c>
      <c r="BP137" s="32">
        <f t="shared" ca="1" si="26"/>
        <v>0</v>
      </c>
      <c r="BQ137" s="32">
        <f t="shared" ca="1" si="26"/>
        <v>349.44000000000017</v>
      </c>
      <c r="BR137" s="32">
        <f t="shared" ca="1" si="26"/>
        <v>341.29000000000144</v>
      </c>
      <c r="BS137" s="32">
        <f t="shared" ca="1" si="26"/>
        <v>7021.7199999999739</v>
      </c>
      <c r="BT137" s="32">
        <f t="shared" ca="1" si="26"/>
        <v>1528.6200000000026</v>
      </c>
      <c r="BU137" s="32">
        <f t="shared" ca="1" si="26"/>
        <v>198.58000000000126</v>
      </c>
      <c r="BV137" s="32">
        <f t="shared" ca="1" si="32"/>
        <v>448.83999999999708</v>
      </c>
      <c r="BW137" s="32">
        <f t="shared" ca="1" si="32"/>
        <v>138.13000000000025</v>
      </c>
      <c r="BX137" s="32">
        <f t="shared" ca="1" si="32"/>
        <v>606.88999999999862</v>
      </c>
    </row>
    <row r="138" spans="1:76">
      <c r="A138" t="s">
        <v>523</v>
      </c>
      <c r="B138" s="1" t="s">
        <v>342</v>
      </c>
      <c r="C138" t="str">
        <f t="shared" ca="1" si="33"/>
        <v>BCHEXP</v>
      </c>
      <c r="D138" t="str">
        <f t="shared" ca="1" si="34"/>
        <v>Alberta-BC Intertie - Export</v>
      </c>
      <c r="E138" s="31">
        <f ca="1">IFERROR(IF(AND($A138=VLOOKUP($A138&amp;"."&amp;$C138,UncollectibleLookup,2,FALSE),$C138=VLOOKUP($A138&amp;"."&amp;$C138,UncollectibleLookup,4,FALSE)),0,'Corrected With Uncollectible'!CW138-'Module C Initial'!CW138),'Corrected With Uncollectible'!CW138-'Module C Initial'!CW138)</f>
        <v>0</v>
      </c>
      <c r="F138" s="31">
        <f ca="1">IFERROR(IF(AND($A138=VLOOKUP($A138&amp;"."&amp;$C138,UncollectibleLookup,2,FALSE),$C138=VLOOKUP($A138&amp;"."&amp;$C138,UncollectibleLookup,4,FALSE)),0,'Corrected With Uncollectible'!CX138-'Module C Initial'!CX138),'Corrected With Uncollectible'!CX138-'Module C Initial'!CX138)</f>
        <v>0</v>
      </c>
      <c r="G138" s="31">
        <f ca="1">IFERROR(IF(AND($A138=VLOOKUP($A138&amp;"."&amp;$C138,UncollectibleLookup,2,FALSE),$C138=VLOOKUP($A138&amp;"."&amp;$C138,UncollectibleLookup,4,FALSE)),0,'Corrected With Uncollectible'!CY138-'Module C Initial'!CY138),'Corrected With Uncollectible'!CY138-'Module C Initial'!CY138)</f>
        <v>0</v>
      </c>
      <c r="H138" s="31">
        <f ca="1">IFERROR(IF(AND($A138=VLOOKUP($A138&amp;"."&amp;$C138,UncollectibleLookup,2,FALSE),$C138=VLOOKUP($A138&amp;"."&amp;$C138,UncollectibleLookup,4,FALSE)),0,'Corrected With Uncollectible'!CZ138-'Module C Initial'!CZ138),'Corrected With Uncollectible'!CZ138-'Module C Initial'!CZ138)</f>
        <v>0</v>
      </c>
      <c r="I138" s="31">
        <f ca="1">IFERROR(IF(AND($A138=VLOOKUP($A138&amp;"."&amp;$C138,UncollectibleLookup,2,FALSE),$C138=VLOOKUP($A138&amp;"."&amp;$C138,UncollectibleLookup,4,FALSE)),0,'Corrected With Uncollectible'!DA138-'Module C Initial'!DA138),'Corrected With Uncollectible'!DA138-'Module C Initial'!DA138)</f>
        <v>48.610000000000127</v>
      </c>
      <c r="J138" s="31">
        <f ca="1">IFERROR(IF(AND($A138=VLOOKUP($A138&amp;"."&amp;$C138,UncollectibleLookup,2,FALSE),$C138=VLOOKUP($A138&amp;"."&amp;$C138,UncollectibleLookup,4,FALSE)),0,'Corrected With Uncollectible'!DB138-'Module C Initial'!DB138),'Corrected With Uncollectible'!DB138-'Module C Initial'!DB138)</f>
        <v>61.480000000000473</v>
      </c>
      <c r="K138" s="31">
        <f ca="1">IFERROR(IF(AND($A138=VLOOKUP($A138&amp;"."&amp;$C138,UncollectibleLookup,2,FALSE),$C138=VLOOKUP($A138&amp;"."&amp;$C138,UncollectibleLookup,4,FALSE)),0,'Corrected With Uncollectible'!DC138-'Module C Initial'!DC138),'Corrected With Uncollectible'!DC138-'Module C Initial'!DC138)</f>
        <v>10.360000000000127</v>
      </c>
      <c r="L138" s="31">
        <f ca="1">IFERROR(IF(AND($A138=VLOOKUP($A138&amp;"."&amp;$C138,UncollectibleLookup,2,FALSE),$C138=VLOOKUP($A138&amp;"."&amp;$C138,UncollectibleLookup,4,FALSE)),0,'Corrected With Uncollectible'!DD138-'Module C Initial'!DD138),'Corrected With Uncollectible'!DD138-'Module C Initial'!DD138)</f>
        <v>123.02999999999884</v>
      </c>
      <c r="M138" s="31">
        <f ca="1">IFERROR(IF(AND($A138=VLOOKUP($A138&amp;"."&amp;$C138,UncollectibleLookup,2,FALSE),$C138=VLOOKUP($A138&amp;"."&amp;$C138,UncollectibleLookup,4,FALSE)),0,'Corrected With Uncollectible'!DE138-'Module C Initial'!DE138),'Corrected With Uncollectible'!DE138-'Module C Initial'!DE138)</f>
        <v>83.539999999999964</v>
      </c>
      <c r="N138" s="31">
        <f ca="1">IFERROR(IF(AND($A138=VLOOKUP($A138&amp;"."&amp;$C138,UncollectibleLookup,2,FALSE),$C138=VLOOKUP($A138&amp;"."&amp;$C138,UncollectibleLookup,4,FALSE)),0,'Corrected With Uncollectible'!DF138-'Module C Initial'!DF138),'Corrected With Uncollectible'!DF138-'Module C Initial'!DF138)</f>
        <v>35.940000000000055</v>
      </c>
      <c r="O138" s="31">
        <f ca="1">IFERROR(IF(AND($A138=VLOOKUP($A138&amp;"."&amp;$C138,UncollectibleLookup,2,FALSE),$C138=VLOOKUP($A138&amp;"."&amp;$C138,UncollectibleLookup,4,FALSE)),0,'Corrected With Uncollectible'!DG138-'Module C Initial'!DG138),'Corrected With Uncollectible'!DG138-'Module C Initial'!DG138)</f>
        <v>84.960000000000946</v>
      </c>
      <c r="P138" s="31">
        <f ca="1">IFERROR(IF(AND($A138=VLOOKUP($A138&amp;"."&amp;$C138,UncollectibleLookup,2,FALSE),$C138=VLOOKUP($A138&amp;"."&amp;$C138,UncollectibleLookup,4,FALSE)),0,'Corrected With Uncollectible'!DH138-'Module C Initial'!DH138),'Corrected With Uncollectible'!DH138-'Module C Initial'!DH138)</f>
        <v>59.990000000000236</v>
      </c>
      <c r="Q138" s="32">
        <f ca="1">IFERROR(IF(AND($A138=VLOOKUP($A138&amp;"."&amp;$C138,UncollectibleLookup,2,FALSE),$C138=VLOOKUP($A138&amp;"."&amp;$C138,UncollectibleLookup,4,FALSE)),0,'Corrected With Uncollectible'!DI138-'Module C Initial'!DI138),'Corrected With Uncollectible'!DI138-'Module C Initial'!DI138)</f>
        <v>0</v>
      </c>
      <c r="R138" s="32">
        <f ca="1">IFERROR(IF(AND($A138=VLOOKUP($A138&amp;"."&amp;$C138,UncollectibleLookup,2,FALSE),$C138=VLOOKUP($A138&amp;"."&amp;$C138,UncollectibleLookup,4,FALSE)),0,'Corrected With Uncollectible'!DJ138-'Module C Initial'!DJ138),'Corrected With Uncollectible'!DJ138-'Module C Initial'!DJ138)</f>
        <v>0</v>
      </c>
      <c r="S138" s="32">
        <f ca="1">IFERROR(IF(AND($A138=VLOOKUP($A138&amp;"."&amp;$C138,UncollectibleLookup,2,FALSE),$C138=VLOOKUP($A138&amp;"."&amp;$C138,UncollectibleLookup,4,FALSE)),0,'Corrected With Uncollectible'!DK138-'Module C Initial'!DK138),'Corrected With Uncollectible'!DK138-'Module C Initial'!DK138)</f>
        <v>0</v>
      </c>
      <c r="T138" s="32">
        <f ca="1">IFERROR(IF(AND($A138=VLOOKUP($A138&amp;"."&amp;$C138,UncollectibleLookup,2,FALSE),$C138=VLOOKUP($A138&amp;"."&amp;$C138,UncollectibleLookup,4,FALSE)),0,'Corrected With Uncollectible'!DL138-'Module C Initial'!DL138),'Corrected With Uncollectible'!DL138-'Module C Initial'!DL138)</f>
        <v>0</v>
      </c>
      <c r="U138" s="32">
        <f ca="1">IFERROR(IF(AND($A138=VLOOKUP($A138&amp;"."&amp;$C138,UncollectibleLookup,2,FALSE),$C138=VLOOKUP($A138&amp;"."&amp;$C138,UncollectibleLookup,4,FALSE)),0,'Corrected With Uncollectible'!DM138-'Module C Initial'!DM138),'Corrected With Uncollectible'!DM138-'Module C Initial'!DM138)</f>
        <v>2.4299999999999926</v>
      </c>
      <c r="V138" s="32">
        <f ca="1">IFERROR(IF(AND($A138=VLOOKUP($A138&amp;"."&amp;$C138,UncollectibleLookup,2,FALSE),$C138=VLOOKUP($A138&amp;"."&amp;$C138,UncollectibleLookup,4,FALSE)),0,'Corrected With Uncollectible'!DN138-'Module C Initial'!DN138),'Corrected With Uncollectible'!DN138-'Module C Initial'!DN138)</f>
        <v>3.0800000000000125</v>
      </c>
      <c r="W138" s="32">
        <f ca="1">IFERROR(IF(AND($A138=VLOOKUP($A138&amp;"."&amp;$C138,UncollectibleLookup,2,FALSE),$C138=VLOOKUP($A138&amp;"."&amp;$C138,UncollectibleLookup,4,FALSE)),0,'Corrected With Uncollectible'!DO138-'Module C Initial'!DO138),'Corrected With Uncollectible'!DO138-'Module C Initial'!DO138)</f>
        <v>0.51000000000000156</v>
      </c>
      <c r="X138" s="32">
        <f ca="1">IFERROR(IF(AND($A138=VLOOKUP($A138&amp;"."&amp;$C138,UncollectibleLookup,2,FALSE),$C138=VLOOKUP($A138&amp;"."&amp;$C138,UncollectibleLookup,4,FALSE)),0,'Corrected With Uncollectible'!DP138-'Module C Initial'!DP138),'Corrected With Uncollectible'!DP138-'Module C Initial'!DP138)</f>
        <v>6.1499999999999773</v>
      </c>
      <c r="Y138" s="32">
        <f ca="1">IFERROR(IF(AND($A138=VLOOKUP($A138&amp;"."&amp;$C138,UncollectibleLookup,2,FALSE),$C138=VLOOKUP($A138&amp;"."&amp;$C138,UncollectibleLookup,4,FALSE)),0,'Corrected With Uncollectible'!DQ138-'Module C Initial'!DQ138),'Corrected With Uncollectible'!DQ138-'Module C Initial'!DQ138)</f>
        <v>4.1800000000000068</v>
      </c>
      <c r="Z138" s="32">
        <f ca="1">IFERROR(IF(AND($A138=VLOOKUP($A138&amp;"."&amp;$C138,UncollectibleLookup,2,FALSE),$C138=VLOOKUP($A138&amp;"."&amp;$C138,UncollectibleLookup,4,FALSE)),0,'Corrected With Uncollectible'!DR138-'Module C Initial'!DR138),'Corrected With Uncollectible'!DR138-'Module C Initial'!DR138)</f>
        <v>1.8000000000000114</v>
      </c>
      <c r="AA138" s="32">
        <f ca="1">IFERROR(IF(AND($A138=VLOOKUP($A138&amp;"."&amp;$C138,UncollectibleLookup,2,FALSE),$C138=VLOOKUP($A138&amp;"."&amp;$C138,UncollectibleLookup,4,FALSE)),0,'Corrected With Uncollectible'!DS138-'Module C Initial'!DS138),'Corrected With Uncollectible'!DS138-'Module C Initial'!DS138)</f>
        <v>4.25</v>
      </c>
      <c r="AB138" s="32">
        <f ca="1">IFERROR(IF(AND($A138=VLOOKUP($A138&amp;"."&amp;$C138,UncollectibleLookup,2,FALSE),$C138=VLOOKUP($A138&amp;"."&amp;$C138,UncollectibleLookup,4,FALSE)),0,'Corrected With Uncollectible'!DT138-'Module C Initial'!DT138),'Corrected With Uncollectible'!DT138-'Module C Initial'!DT138)</f>
        <v>3</v>
      </c>
      <c r="AC138" s="31">
        <f ca="1">IFERROR(IF(AND($A138=VLOOKUP($A138&amp;"."&amp;$C138,UncollectibleLookup,2,FALSE),$C138=VLOOKUP($A138&amp;"."&amp;$C138,UncollectibleLookup,4,FALSE)),0,'Corrected With Uncollectible'!DU138-'Module C Initial'!DU138),'Corrected With Uncollectible'!DU138-'Module C Initial'!DU138)</f>
        <v>0</v>
      </c>
      <c r="AD138" s="31">
        <f ca="1">IFERROR(IF(AND($A138=VLOOKUP($A138&amp;"."&amp;$C138,UncollectibleLookup,2,FALSE),$C138=VLOOKUP($A138&amp;"."&amp;$C138,UncollectibleLookup,4,FALSE)),0,'Corrected With Uncollectible'!DV138-'Module C Initial'!DV138),'Corrected With Uncollectible'!DV138-'Module C Initial'!DV138)</f>
        <v>0</v>
      </c>
      <c r="AE138" s="31">
        <f ca="1">IFERROR(IF(AND($A138=VLOOKUP($A138&amp;"."&amp;$C138,UncollectibleLookup,2,FALSE),$C138=VLOOKUP($A138&amp;"."&amp;$C138,UncollectibleLookup,4,FALSE)),0,'Corrected With Uncollectible'!DW138-'Module C Initial'!DW138),'Corrected With Uncollectible'!DW138-'Module C Initial'!DW138)</f>
        <v>0</v>
      </c>
      <c r="AF138" s="31">
        <f ca="1">IFERROR(IF(AND($A138=VLOOKUP($A138&amp;"."&amp;$C138,UncollectibleLookup,2,FALSE),$C138=VLOOKUP($A138&amp;"."&amp;$C138,UncollectibleLookup,4,FALSE)),0,'Corrected With Uncollectible'!DX138-'Module C Initial'!DX138),'Corrected With Uncollectible'!DX138-'Module C Initial'!DX138)</f>
        <v>0</v>
      </c>
      <c r="AG138" s="31">
        <f ca="1">IFERROR(IF(AND($A138=VLOOKUP($A138&amp;"."&amp;$C138,UncollectibleLookup,2,FALSE),$C138=VLOOKUP($A138&amp;"."&amp;$C138,UncollectibleLookup,4,FALSE)),0,'Corrected With Uncollectible'!DY138-'Module C Initial'!DY138),'Corrected With Uncollectible'!DY138-'Module C Initial'!DY138)</f>
        <v>19.960000000000036</v>
      </c>
      <c r="AH138" s="31">
        <f ca="1">IFERROR(IF(AND($A138=VLOOKUP($A138&amp;"."&amp;$C138,UncollectibleLookup,2,FALSE),$C138=VLOOKUP($A138&amp;"."&amp;$C138,UncollectibleLookup,4,FALSE)),0,'Corrected With Uncollectible'!DZ138-'Module C Initial'!DZ138),'Corrected With Uncollectible'!DZ138-'Module C Initial'!DZ138)</f>
        <v>24.920000000000073</v>
      </c>
      <c r="AI138" s="31">
        <f ca="1">IFERROR(IF(AND($A138=VLOOKUP($A138&amp;"."&amp;$C138,UncollectibleLookup,2,FALSE),$C138=VLOOKUP($A138&amp;"."&amp;$C138,UncollectibleLookup,4,FALSE)),0,'Corrected With Uncollectible'!EA138-'Module C Initial'!EA138),'Corrected With Uncollectible'!EA138-'Module C Initial'!EA138)</f>
        <v>4.1500000000000057</v>
      </c>
      <c r="AJ138" s="31">
        <f ca="1">IFERROR(IF(AND($A138=VLOOKUP($A138&amp;"."&amp;$C138,UncollectibleLookup,2,FALSE),$C138=VLOOKUP($A138&amp;"."&amp;$C138,UncollectibleLookup,4,FALSE)),0,'Corrected With Uncollectible'!EB138-'Module C Initial'!EB138),'Corrected With Uncollectible'!EB138-'Module C Initial'!EB138)</f>
        <v>48.620000000000118</v>
      </c>
      <c r="AK138" s="31">
        <f ca="1">IFERROR(IF(AND($A138=VLOOKUP($A138&amp;"."&amp;$C138,UncollectibleLookup,2,FALSE),$C138=VLOOKUP($A138&amp;"."&amp;$C138,UncollectibleLookup,4,FALSE)),0,'Corrected With Uncollectible'!EC138-'Module C Initial'!EC138),'Corrected With Uncollectible'!EC138-'Module C Initial'!EC138)</f>
        <v>32.570000000000164</v>
      </c>
      <c r="AL138" s="31">
        <f ca="1">IFERROR(IF(AND($A138=VLOOKUP($A138&amp;"."&amp;$C138,UncollectibleLookup,2,FALSE),$C138=VLOOKUP($A138&amp;"."&amp;$C138,UncollectibleLookup,4,FALSE)),0,'Corrected With Uncollectible'!ED138-'Module C Initial'!ED138),'Corrected With Uncollectible'!ED138-'Module C Initial'!ED138)</f>
        <v>13.829999999999927</v>
      </c>
      <c r="AM138" s="31">
        <f ca="1">IFERROR(IF(AND($A138=VLOOKUP($A138&amp;"."&amp;$C138,UncollectibleLookup,2,FALSE),$C138=VLOOKUP($A138&amp;"."&amp;$C138,UncollectibleLookup,4,FALSE)),0,'Corrected With Uncollectible'!EE138-'Module C Initial'!EE138),'Corrected With Uncollectible'!EE138-'Module C Initial'!EE138)</f>
        <v>32.240000000000009</v>
      </c>
      <c r="AN138" s="31">
        <f ca="1">IFERROR(IF(AND($A138=VLOOKUP($A138&amp;"."&amp;$C138,UncollectibleLookup,2,FALSE),$C138=VLOOKUP($A138&amp;"."&amp;$C138,UncollectibleLookup,4,FALSE)),0,'Corrected With Uncollectible'!EF138-'Module C Initial'!EF138),'Corrected With Uncollectible'!EF138-'Module C Initial'!EF138)</f>
        <v>22.460000000000036</v>
      </c>
      <c r="AO138" s="32">
        <f t="shared" ca="1" si="27"/>
        <v>0</v>
      </c>
      <c r="AP138" s="32">
        <f t="shared" ca="1" si="27"/>
        <v>0</v>
      </c>
      <c r="AQ138" s="32">
        <f t="shared" ca="1" si="27"/>
        <v>0</v>
      </c>
      <c r="AR138" s="32">
        <f t="shared" ca="1" si="24"/>
        <v>0</v>
      </c>
      <c r="AS138" s="32">
        <f t="shared" ca="1" si="24"/>
        <v>71.000000000000156</v>
      </c>
      <c r="AT138" s="32">
        <f t="shared" ca="1" si="24"/>
        <v>89.480000000000558</v>
      </c>
      <c r="AU138" s="32">
        <f t="shared" ca="1" si="24"/>
        <v>15.020000000000135</v>
      </c>
      <c r="AV138" s="32">
        <f t="shared" ca="1" si="24"/>
        <v>177.79999999999893</v>
      </c>
      <c r="AW138" s="32">
        <f t="shared" ca="1" si="24"/>
        <v>120.29000000000013</v>
      </c>
      <c r="AX138" s="32">
        <f t="shared" ca="1" si="30"/>
        <v>51.569999999999993</v>
      </c>
      <c r="AY138" s="32">
        <f t="shared" ca="1" si="30"/>
        <v>121.45000000000095</v>
      </c>
      <c r="AZ138" s="32">
        <f t="shared" ca="1" si="30"/>
        <v>85.450000000000273</v>
      </c>
      <c r="BA138" s="55">
        <f t="shared" ca="1" si="28"/>
        <v>0</v>
      </c>
      <c r="BB138" s="55">
        <f t="shared" ca="1" si="28"/>
        <v>0</v>
      </c>
      <c r="BC138" s="55">
        <f t="shared" ca="1" si="28"/>
        <v>0</v>
      </c>
      <c r="BD138" s="55">
        <f t="shared" ca="1" si="25"/>
        <v>0</v>
      </c>
      <c r="BE138" s="55">
        <f t="shared" ca="1" si="25"/>
        <v>0.56999999999999995</v>
      </c>
      <c r="BF138" s="55">
        <f t="shared" ca="1" si="25"/>
        <v>0.72</v>
      </c>
      <c r="BG138" s="55">
        <f t="shared" ca="1" si="25"/>
        <v>0.12</v>
      </c>
      <c r="BH138" s="55">
        <f t="shared" ca="1" si="25"/>
        <v>1.44</v>
      </c>
      <c r="BI138" s="55">
        <f t="shared" ca="1" si="25"/>
        <v>0.98</v>
      </c>
      <c r="BJ138" s="55">
        <f t="shared" ca="1" si="31"/>
        <v>0.42</v>
      </c>
      <c r="BK138" s="55">
        <f t="shared" ca="1" si="31"/>
        <v>1</v>
      </c>
      <c r="BL138" s="55">
        <f t="shared" ca="1" si="31"/>
        <v>0.7</v>
      </c>
      <c r="BM138" s="32">
        <f t="shared" ca="1" si="29"/>
        <v>0</v>
      </c>
      <c r="BN138" s="32">
        <f t="shared" ca="1" si="29"/>
        <v>0</v>
      </c>
      <c r="BO138" s="32">
        <f t="shared" ca="1" si="29"/>
        <v>0</v>
      </c>
      <c r="BP138" s="32">
        <f t="shared" ca="1" si="26"/>
        <v>0</v>
      </c>
      <c r="BQ138" s="32">
        <f t="shared" ca="1" si="26"/>
        <v>71.570000000000149</v>
      </c>
      <c r="BR138" s="32">
        <f t="shared" ca="1" si="26"/>
        <v>90.200000000000557</v>
      </c>
      <c r="BS138" s="32">
        <f t="shared" ca="1" si="26"/>
        <v>15.140000000000134</v>
      </c>
      <c r="BT138" s="32">
        <f t="shared" ca="1" si="26"/>
        <v>179.23999999999893</v>
      </c>
      <c r="BU138" s="32">
        <f t="shared" ca="1" si="26"/>
        <v>121.27000000000014</v>
      </c>
      <c r="BV138" s="32">
        <f t="shared" ca="1" si="32"/>
        <v>51.989999999999995</v>
      </c>
      <c r="BW138" s="32">
        <f t="shared" ca="1" si="32"/>
        <v>122.45000000000095</v>
      </c>
      <c r="BX138" s="32">
        <f t="shared" ca="1" si="32"/>
        <v>86.150000000000276</v>
      </c>
    </row>
    <row r="139" spans="1:76">
      <c r="A139" t="s">
        <v>442</v>
      </c>
      <c r="B139" s="1" t="s">
        <v>53</v>
      </c>
      <c r="C139" t="str">
        <f t="shared" ca="1" si="33"/>
        <v>VVW1</v>
      </c>
      <c r="D139" t="str">
        <f t="shared" ca="1" si="34"/>
        <v>Valleyview #1</v>
      </c>
      <c r="E139" s="31">
        <f ca="1">IFERROR(IF(AND($A139=VLOOKUP($A139&amp;"."&amp;$C139,UncollectibleLookup,2,FALSE),$C139=VLOOKUP($A139&amp;"."&amp;$C139,UncollectibleLookup,4,FALSE)),0,'Corrected With Uncollectible'!CW139-'Module C Initial'!CW139),'Corrected With Uncollectible'!CW139-'Module C Initial'!CW139)</f>
        <v>29.430000000000121</v>
      </c>
      <c r="F139" s="31">
        <f ca="1">IFERROR(IF(AND($A139=VLOOKUP($A139&amp;"."&amp;$C139,UncollectibleLookup,2,FALSE),$C139=VLOOKUP($A139&amp;"."&amp;$C139,UncollectibleLookup,4,FALSE)),0,'Corrected With Uncollectible'!CX139-'Module C Initial'!CX139),'Corrected With Uncollectible'!CX139-'Module C Initial'!CX139)</f>
        <v>38.589999999999918</v>
      </c>
      <c r="G139" s="31">
        <f ca="1">IFERROR(IF(AND($A139=VLOOKUP($A139&amp;"."&amp;$C139,UncollectibleLookup,2,FALSE),$C139=VLOOKUP($A139&amp;"."&amp;$C139,UncollectibleLookup,4,FALSE)),0,'Corrected With Uncollectible'!CY139-'Module C Initial'!CY139),'Corrected With Uncollectible'!CY139-'Module C Initial'!CY139)</f>
        <v>25.099999999999909</v>
      </c>
      <c r="H139" s="31">
        <f ca="1">IFERROR(IF(AND($A139=VLOOKUP($A139&amp;"."&amp;$C139,UncollectibleLookup,2,FALSE),$C139=VLOOKUP($A139&amp;"."&amp;$C139,UncollectibleLookup,4,FALSE)),0,'Corrected With Uncollectible'!CZ139-'Module C Initial'!CZ139),'Corrected With Uncollectible'!CZ139-'Module C Initial'!CZ139)</f>
        <v>80.649999999999977</v>
      </c>
      <c r="I139" s="31">
        <f ca="1">IFERROR(IF(AND($A139=VLOOKUP($A139&amp;"."&amp;$C139,UncollectibleLookup,2,FALSE),$C139=VLOOKUP($A139&amp;"."&amp;$C139,UncollectibleLookup,4,FALSE)),0,'Corrected With Uncollectible'!DA139-'Module C Initial'!DA139),'Corrected With Uncollectible'!DA139-'Module C Initial'!DA139)</f>
        <v>4.5000000000000142</v>
      </c>
      <c r="J139" s="31">
        <f ca="1">IFERROR(IF(AND($A139=VLOOKUP($A139&amp;"."&amp;$C139,UncollectibleLookup,2,FALSE),$C139=VLOOKUP($A139&amp;"."&amp;$C139,UncollectibleLookup,4,FALSE)),0,'Corrected With Uncollectible'!DB139-'Module C Initial'!DB139),'Corrected With Uncollectible'!DB139-'Module C Initial'!DB139)</f>
        <v>42.829999999999927</v>
      </c>
      <c r="K139" s="31">
        <f ca="1">IFERROR(IF(AND($A139=VLOOKUP($A139&amp;"."&amp;$C139,UncollectibleLookup,2,FALSE),$C139=VLOOKUP($A139&amp;"."&amp;$C139,UncollectibleLookup,4,FALSE)),0,'Corrected With Uncollectible'!DC139-'Module C Initial'!DC139),'Corrected With Uncollectible'!DC139-'Module C Initial'!DC139)</f>
        <v>457.14000000000124</v>
      </c>
      <c r="L139" s="31">
        <f ca="1">IFERROR(IF(AND($A139=VLOOKUP($A139&amp;"."&amp;$C139,UncollectibleLookup,2,FALSE),$C139=VLOOKUP($A139&amp;"."&amp;$C139,UncollectibleLookup,4,FALSE)),0,'Corrected With Uncollectible'!DD139-'Module C Initial'!DD139),'Corrected With Uncollectible'!DD139-'Module C Initial'!DD139)</f>
        <v>215.39999999999986</v>
      </c>
      <c r="M139" s="31">
        <f ca="1">IFERROR(IF(AND($A139=VLOOKUP($A139&amp;"."&amp;$C139,UncollectibleLookup,2,FALSE),$C139=VLOOKUP($A139&amp;"."&amp;$C139,UncollectibleLookup,4,FALSE)),0,'Corrected With Uncollectible'!DE139-'Module C Initial'!DE139),'Corrected With Uncollectible'!DE139-'Module C Initial'!DE139)</f>
        <v>18.96999999999997</v>
      </c>
      <c r="N139" s="31">
        <f ca="1">IFERROR(IF(AND($A139=VLOOKUP($A139&amp;"."&amp;$C139,UncollectibleLookup,2,FALSE),$C139=VLOOKUP($A139&amp;"."&amp;$C139,UncollectibleLookup,4,FALSE)),0,'Corrected With Uncollectible'!DF139-'Module C Initial'!DF139),'Corrected With Uncollectible'!DF139-'Module C Initial'!DF139)</f>
        <v>10.02000000000001</v>
      </c>
      <c r="O139" s="31">
        <f ca="1">IFERROR(IF(AND($A139=VLOOKUP($A139&amp;"."&amp;$C139,UncollectibleLookup,2,FALSE),$C139=VLOOKUP($A139&amp;"."&amp;$C139,UncollectibleLookup,4,FALSE)),0,'Corrected With Uncollectible'!DG139-'Module C Initial'!DG139),'Corrected With Uncollectible'!DG139-'Module C Initial'!DG139)</f>
        <v>28.060000000000059</v>
      </c>
      <c r="P139" s="31">
        <f ca="1">IFERROR(IF(AND($A139=VLOOKUP($A139&amp;"."&amp;$C139,UncollectibleLookup,2,FALSE),$C139=VLOOKUP($A139&amp;"."&amp;$C139,UncollectibleLookup,4,FALSE)),0,'Corrected With Uncollectible'!DH139-'Module C Initial'!DH139),'Corrected With Uncollectible'!DH139-'Module C Initial'!DH139)</f>
        <v>18.439999999999969</v>
      </c>
      <c r="Q139" s="32">
        <f ca="1">IFERROR(IF(AND($A139=VLOOKUP($A139&amp;"."&amp;$C139,UncollectibleLookup,2,FALSE),$C139=VLOOKUP($A139&amp;"."&amp;$C139,UncollectibleLookup,4,FALSE)),0,'Corrected With Uncollectible'!DI139-'Module C Initial'!DI139),'Corrected With Uncollectible'!DI139-'Module C Initial'!DI139)</f>
        <v>1.4699999999999989</v>
      </c>
      <c r="R139" s="32">
        <f ca="1">IFERROR(IF(AND($A139=VLOOKUP($A139&amp;"."&amp;$C139,UncollectibleLookup,2,FALSE),$C139=VLOOKUP($A139&amp;"."&amp;$C139,UncollectibleLookup,4,FALSE)),0,'Corrected With Uncollectible'!DJ139-'Module C Initial'!DJ139),'Corrected With Uncollectible'!DJ139-'Module C Initial'!DJ139)</f>
        <v>1.9299999999999997</v>
      </c>
      <c r="S139" s="32">
        <f ca="1">IFERROR(IF(AND($A139=VLOOKUP($A139&amp;"."&amp;$C139,UncollectibleLookup,2,FALSE),$C139=VLOOKUP($A139&amp;"."&amp;$C139,UncollectibleLookup,4,FALSE)),0,'Corrected With Uncollectible'!DK139-'Module C Initial'!DK139),'Corrected With Uncollectible'!DK139-'Module C Initial'!DK139)</f>
        <v>1.2600000000000016</v>
      </c>
      <c r="T139" s="32">
        <f ca="1">IFERROR(IF(AND($A139=VLOOKUP($A139&amp;"."&amp;$C139,UncollectibleLookup,2,FALSE),$C139=VLOOKUP($A139&amp;"."&amp;$C139,UncollectibleLookup,4,FALSE)),0,'Corrected With Uncollectible'!DL139-'Module C Initial'!DL139),'Corrected With Uncollectible'!DL139-'Module C Initial'!DL139)</f>
        <v>4.0399999999999991</v>
      </c>
      <c r="U139" s="32">
        <f ca="1">IFERROR(IF(AND($A139=VLOOKUP($A139&amp;"."&amp;$C139,UncollectibleLookup,2,FALSE),$C139=VLOOKUP($A139&amp;"."&amp;$C139,UncollectibleLookup,4,FALSE)),0,'Corrected With Uncollectible'!DM139-'Module C Initial'!DM139),'Corrected With Uncollectible'!DM139-'Module C Initial'!DM139)</f>
        <v>0.21999999999999975</v>
      </c>
      <c r="V139" s="32">
        <f ca="1">IFERROR(IF(AND($A139=VLOOKUP($A139&amp;"."&amp;$C139,UncollectibleLookup,2,FALSE),$C139=VLOOKUP($A139&amp;"."&amp;$C139,UncollectibleLookup,4,FALSE)),0,'Corrected With Uncollectible'!DN139-'Module C Initial'!DN139),'Corrected With Uncollectible'!DN139-'Module C Initial'!DN139)</f>
        <v>2.1500000000000021</v>
      </c>
      <c r="W139" s="32">
        <f ca="1">IFERROR(IF(AND($A139=VLOOKUP($A139&amp;"."&amp;$C139,UncollectibleLookup,2,FALSE),$C139=VLOOKUP($A139&amp;"."&amp;$C139,UncollectibleLookup,4,FALSE)),0,'Corrected With Uncollectible'!DO139-'Module C Initial'!DO139),'Corrected With Uncollectible'!DO139-'Module C Initial'!DO139)</f>
        <v>22.860000000000014</v>
      </c>
      <c r="X139" s="32">
        <f ca="1">IFERROR(IF(AND($A139=VLOOKUP($A139&amp;"."&amp;$C139,UncollectibleLookup,2,FALSE),$C139=VLOOKUP($A139&amp;"."&amp;$C139,UncollectibleLookup,4,FALSE)),0,'Corrected With Uncollectible'!DP139-'Module C Initial'!DP139),'Corrected With Uncollectible'!DP139-'Module C Initial'!DP139)</f>
        <v>10.769999999999996</v>
      </c>
      <c r="Y139" s="32">
        <f ca="1">IFERROR(IF(AND($A139=VLOOKUP($A139&amp;"."&amp;$C139,UncollectibleLookup,2,FALSE),$C139=VLOOKUP($A139&amp;"."&amp;$C139,UncollectibleLookup,4,FALSE)),0,'Corrected With Uncollectible'!DQ139-'Module C Initial'!DQ139),'Corrected With Uncollectible'!DQ139-'Module C Initial'!DQ139)</f>
        <v>0.95000000000000107</v>
      </c>
      <c r="Z139" s="32">
        <f ca="1">IFERROR(IF(AND($A139=VLOOKUP($A139&amp;"."&amp;$C139,UncollectibleLookup,2,FALSE),$C139=VLOOKUP($A139&amp;"."&amp;$C139,UncollectibleLookup,4,FALSE)),0,'Corrected With Uncollectible'!DR139-'Module C Initial'!DR139),'Corrected With Uncollectible'!DR139-'Module C Initial'!DR139)</f>
        <v>0.5</v>
      </c>
      <c r="AA139" s="32">
        <f ca="1">IFERROR(IF(AND($A139=VLOOKUP($A139&amp;"."&amp;$C139,UncollectibleLookup,2,FALSE),$C139=VLOOKUP($A139&amp;"."&amp;$C139,UncollectibleLookup,4,FALSE)),0,'Corrected With Uncollectible'!DS139-'Module C Initial'!DS139),'Corrected With Uncollectible'!DS139-'Module C Initial'!DS139)</f>
        <v>1.4000000000000021</v>
      </c>
      <c r="AB139" s="32">
        <f ca="1">IFERROR(IF(AND($A139=VLOOKUP($A139&amp;"."&amp;$C139,UncollectibleLookup,2,FALSE),$C139=VLOOKUP($A139&amp;"."&amp;$C139,UncollectibleLookup,4,FALSE)),0,'Corrected With Uncollectible'!DT139-'Module C Initial'!DT139),'Corrected With Uncollectible'!DT139-'Module C Initial'!DT139)</f>
        <v>0.92000000000000171</v>
      </c>
      <c r="AC139" s="31">
        <f ca="1">IFERROR(IF(AND($A139=VLOOKUP($A139&amp;"."&amp;$C139,UncollectibleLookup,2,FALSE),$C139=VLOOKUP($A139&amp;"."&amp;$C139,UncollectibleLookup,4,FALSE)),0,'Corrected With Uncollectible'!DU139-'Module C Initial'!DU139),'Corrected With Uncollectible'!DU139-'Module C Initial'!DU139)</f>
        <v>12.659999999999997</v>
      </c>
      <c r="AD139" s="31">
        <f ca="1">IFERROR(IF(AND($A139=VLOOKUP($A139&amp;"."&amp;$C139,UncollectibleLookup,2,FALSE),$C139=VLOOKUP($A139&amp;"."&amp;$C139,UncollectibleLookup,4,FALSE)),0,'Corrected With Uncollectible'!DV139-'Module C Initial'!DV139),'Corrected With Uncollectible'!DV139-'Module C Initial'!DV139)</f>
        <v>16.409999999999968</v>
      </c>
      <c r="AE139" s="31">
        <f ca="1">IFERROR(IF(AND($A139=VLOOKUP($A139&amp;"."&amp;$C139,UncollectibleLookup,2,FALSE),$C139=VLOOKUP($A139&amp;"."&amp;$C139,UncollectibleLookup,4,FALSE)),0,'Corrected With Uncollectible'!DW139-'Module C Initial'!DW139),'Corrected With Uncollectible'!DW139-'Module C Initial'!DW139)</f>
        <v>10.560000000000002</v>
      </c>
      <c r="AF139" s="31">
        <f ca="1">IFERROR(IF(AND($A139=VLOOKUP($A139&amp;"."&amp;$C139,UncollectibleLookup,2,FALSE),$C139=VLOOKUP($A139&amp;"."&amp;$C139,UncollectibleLookup,4,FALSE)),0,'Corrected With Uncollectible'!DX139-'Module C Initial'!DX139),'Corrected With Uncollectible'!DX139-'Module C Initial'!DX139)</f>
        <v>33.5</v>
      </c>
      <c r="AG139" s="31">
        <f ca="1">IFERROR(IF(AND($A139=VLOOKUP($A139&amp;"."&amp;$C139,UncollectibleLookup,2,FALSE),$C139=VLOOKUP($A139&amp;"."&amp;$C139,UncollectibleLookup,4,FALSE)),0,'Corrected With Uncollectible'!DY139-'Module C Initial'!DY139),'Corrected With Uncollectible'!DY139-'Module C Initial'!DY139)</f>
        <v>1.8500000000000014</v>
      </c>
      <c r="AH139" s="31">
        <f ca="1">IFERROR(IF(AND($A139=VLOOKUP($A139&amp;"."&amp;$C139,UncollectibleLookup,2,FALSE),$C139=VLOOKUP($A139&amp;"."&amp;$C139,UncollectibleLookup,4,FALSE)),0,'Corrected With Uncollectible'!DZ139-'Module C Initial'!DZ139),'Corrected With Uncollectible'!DZ139-'Module C Initial'!DZ139)</f>
        <v>17.360000000000014</v>
      </c>
      <c r="AI139" s="31">
        <f ca="1">IFERROR(IF(AND($A139=VLOOKUP($A139&amp;"."&amp;$C139,UncollectibleLookup,2,FALSE),$C139=VLOOKUP($A139&amp;"."&amp;$C139,UncollectibleLookup,4,FALSE)),0,'Corrected With Uncollectible'!EA139-'Module C Initial'!EA139),'Corrected With Uncollectible'!EA139-'Module C Initial'!EA139)</f>
        <v>183.09000000000015</v>
      </c>
      <c r="AJ139" s="31">
        <f ca="1">IFERROR(IF(AND($A139=VLOOKUP($A139&amp;"."&amp;$C139,UncollectibleLookup,2,FALSE),$C139=VLOOKUP($A139&amp;"."&amp;$C139,UncollectibleLookup,4,FALSE)),0,'Corrected With Uncollectible'!EB139-'Module C Initial'!EB139),'Corrected With Uncollectible'!EB139-'Module C Initial'!EB139)</f>
        <v>85.12</v>
      </c>
      <c r="AK139" s="31">
        <f ca="1">IFERROR(IF(AND($A139=VLOOKUP($A139&amp;"."&amp;$C139,UncollectibleLookup,2,FALSE),$C139=VLOOKUP($A139&amp;"."&amp;$C139,UncollectibleLookup,4,FALSE)),0,'Corrected With Uncollectible'!EC139-'Module C Initial'!EC139),'Corrected With Uncollectible'!EC139-'Module C Initial'!EC139)</f>
        <v>7.3999999999999915</v>
      </c>
      <c r="AL139" s="31">
        <f ca="1">IFERROR(IF(AND($A139=VLOOKUP($A139&amp;"."&amp;$C139,UncollectibleLookup,2,FALSE),$C139=VLOOKUP($A139&amp;"."&amp;$C139,UncollectibleLookup,4,FALSE)),0,'Corrected With Uncollectible'!ED139-'Module C Initial'!ED139),'Corrected With Uncollectible'!ED139-'Module C Initial'!ED139)</f>
        <v>3.8500000000000014</v>
      </c>
      <c r="AM139" s="31">
        <f ca="1">IFERROR(IF(AND($A139=VLOOKUP($A139&amp;"."&amp;$C139,UncollectibleLookup,2,FALSE),$C139=VLOOKUP($A139&amp;"."&amp;$C139,UncollectibleLookup,4,FALSE)),0,'Corrected With Uncollectible'!EE139-'Module C Initial'!EE139),'Corrected With Uncollectible'!EE139-'Module C Initial'!EE139)</f>
        <v>10.650000000000006</v>
      </c>
      <c r="AN139" s="31">
        <f ca="1">IFERROR(IF(AND($A139=VLOOKUP($A139&amp;"."&amp;$C139,UncollectibleLookup,2,FALSE),$C139=VLOOKUP($A139&amp;"."&amp;$C139,UncollectibleLookup,4,FALSE)),0,'Corrected With Uncollectible'!EF139-'Module C Initial'!EF139),'Corrected With Uncollectible'!EF139-'Module C Initial'!EF139)</f>
        <v>6.8999999999999915</v>
      </c>
      <c r="AO139" s="32">
        <f t="shared" ca="1" si="27"/>
        <v>43.560000000000116</v>
      </c>
      <c r="AP139" s="32">
        <f t="shared" ca="1" si="27"/>
        <v>56.929999999999886</v>
      </c>
      <c r="AQ139" s="32">
        <f t="shared" ca="1" si="27"/>
        <v>36.919999999999916</v>
      </c>
      <c r="AR139" s="32">
        <f t="shared" ca="1" si="24"/>
        <v>118.18999999999997</v>
      </c>
      <c r="AS139" s="32">
        <f t="shared" ca="1" si="24"/>
        <v>6.5700000000000154</v>
      </c>
      <c r="AT139" s="32">
        <f t="shared" ca="1" si="24"/>
        <v>62.339999999999947</v>
      </c>
      <c r="AU139" s="32">
        <f t="shared" ca="1" si="24"/>
        <v>663.0900000000014</v>
      </c>
      <c r="AV139" s="32">
        <f t="shared" ca="1" si="24"/>
        <v>311.28999999999985</v>
      </c>
      <c r="AW139" s="32">
        <f t="shared" ca="1" si="24"/>
        <v>27.319999999999965</v>
      </c>
      <c r="AX139" s="32">
        <f t="shared" ca="1" si="30"/>
        <v>14.370000000000012</v>
      </c>
      <c r="AY139" s="32">
        <f t="shared" ca="1" si="30"/>
        <v>40.11000000000007</v>
      </c>
      <c r="AZ139" s="32">
        <f t="shared" ca="1" si="30"/>
        <v>26.259999999999962</v>
      </c>
      <c r="BA139" s="55">
        <f t="shared" ca="1" si="28"/>
        <v>0.34</v>
      </c>
      <c r="BB139" s="55">
        <f t="shared" ca="1" si="28"/>
        <v>0.45</v>
      </c>
      <c r="BC139" s="55">
        <f t="shared" ca="1" si="28"/>
        <v>0.28999999999999998</v>
      </c>
      <c r="BD139" s="55">
        <f t="shared" ca="1" si="25"/>
        <v>0.94</v>
      </c>
      <c r="BE139" s="55">
        <f t="shared" ca="1" si="25"/>
        <v>0.05</v>
      </c>
      <c r="BF139" s="55">
        <f t="shared" ca="1" si="25"/>
        <v>0.5</v>
      </c>
      <c r="BG139" s="55">
        <f t="shared" ca="1" si="25"/>
        <v>5.35</v>
      </c>
      <c r="BH139" s="55">
        <f t="shared" ca="1" si="25"/>
        <v>2.52</v>
      </c>
      <c r="BI139" s="55">
        <f t="shared" ca="1" si="25"/>
        <v>0.22</v>
      </c>
      <c r="BJ139" s="55">
        <f t="shared" ca="1" si="31"/>
        <v>0.12</v>
      </c>
      <c r="BK139" s="55">
        <f t="shared" ca="1" si="31"/>
        <v>0.33</v>
      </c>
      <c r="BL139" s="55">
        <f t="shared" ca="1" si="31"/>
        <v>0.22</v>
      </c>
      <c r="BM139" s="32">
        <f t="shared" ca="1" si="29"/>
        <v>43.900000000000119</v>
      </c>
      <c r="BN139" s="32">
        <f t="shared" ca="1" si="29"/>
        <v>57.379999999999889</v>
      </c>
      <c r="BO139" s="32">
        <f t="shared" ca="1" si="29"/>
        <v>37.209999999999916</v>
      </c>
      <c r="BP139" s="32">
        <f t="shared" ca="1" si="26"/>
        <v>119.12999999999997</v>
      </c>
      <c r="BQ139" s="32">
        <f t="shared" ca="1" si="26"/>
        <v>6.6200000000000152</v>
      </c>
      <c r="BR139" s="32">
        <f t="shared" ca="1" si="26"/>
        <v>62.839999999999947</v>
      </c>
      <c r="BS139" s="32">
        <f t="shared" ca="1" si="26"/>
        <v>668.44000000000142</v>
      </c>
      <c r="BT139" s="32">
        <f t="shared" ca="1" si="26"/>
        <v>313.80999999999983</v>
      </c>
      <c r="BU139" s="32">
        <f t="shared" ca="1" si="26"/>
        <v>27.539999999999964</v>
      </c>
      <c r="BV139" s="32">
        <f t="shared" ca="1" si="32"/>
        <v>14.490000000000011</v>
      </c>
      <c r="BW139" s="32">
        <f t="shared" ca="1" si="32"/>
        <v>40.440000000000069</v>
      </c>
      <c r="BX139" s="32">
        <f t="shared" ca="1" si="32"/>
        <v>26.479999999999961</v>
      </c>
    </row>
    <row r="140" spans="1:76">
      <c r="A140" t="s">
        <v>423</v>
      </c>
      <c r="B140" s="1" t="s">
        <v>287</v>
      </c>
      <c r="C140" t="str">
        <f t="shared" ca="1" si="33"/>
        <v>WB4</v>
      </c>
      <c r="D140" t="str">
        <f t="shared" ca="1" si="34"/>
        <v>Wabamun #4</v>
      </c>
      <c r="E140" s="31">
        <f ca="1">IFERROR(IF(AND($A140=VLOOKUP($A140&amp;"."&amp;$C140,UncollectibleLookup,2,FALSE),$C140=VLOOKUP($A140&amp;"."&amp;$C140,UncollectibleLookup,4,FALSE)),0,'Corrected With Uncollectible'!CW140-'Module C Initial'!CW140),'Corrected With Uncollectible'!CW140-'Module C Initial'!CW140)</f>
        <v>8057.2000000000698</v>
      </c>
      <c r="F140" s="31">
        <f ca="1">IFERROR(IF(AND($A140=VLOOKUP($A140&amp;"."&amp;$C140,UncollectibleLookup,2,FALSE),$C140=VLOOKUP($A140&amp;"."&amp;$C140,UncollectibleLookup,4,FALSE)),0,'Corrected With Uncollectible'!CX140-'Module C Initial'!CX140),'Corrected With Uncollectible'!CX140-'Module C Initial'!CX140)</f>
        <v>9324.5399999999063</v>
      </c>
      <c r="G140" s="31">
        <f ca="1">IFERROR(IF(AND($A140=VLOOKUP($A140&amp;"."&amp;$C140,UncollectibleLookup,2,FALSE),$C140=VLOOKUP($A140&amp;"."&amp;$C140,UncollectibleLookup,4,FALSE)),0,'Corrected With Uncollectible'!CY140-'Module C Initial'!CY140),'Corrected With Uncollectible'!CY140-'Module C Initial'!CY140)</f>
        <v>4947.8399999999674</v>
      </c>
      <c r="H140" s="31">
        <f ca="1">IFERROR(IF(AND($A140=VLOOKUP($A140&amp;"."&amp;$C140,UncollectibleLookup,2,FALSE),$C140=VLOOKUP($A140&amp;"."&amp;$C140,UncollectibleLookup,4,FALSE)),0,'Corrected With Uncollectible'!CZ140-'Module C Initial'!CZ140),'Corrected With Uncollectible'!CZ140-'Module C Initial'!CZ140)</f>
        <v>1766.0899999999929</v>
      </c>
      <c r="I140" s="31">
        <f ca="1">IFERROR(IF(AND($A140=VLOOKUP($A140&amp;"."&amp;$C140,UncollectibleLookup,2,FALSE),$C140=VLOOKUP($A140&amp;"."&amp;$C140,UncollectibleLookup,4,FALSE)),0,'Corrected With Uncollectible'!DA140-'Module C Initial'!DA140),'Corrected With Uncollectible'!DA140-'Module C Initial'!DA140)</f>
        <v>5373.8000000000466</v>
      </c>
      <c r="J140" s="31">
        <f ca="1">IFERROR(IF(AND($A140=VLOOKUP($A140&amp;"."&amp;$C140,UncollectibleLookup,2,FALSE),$C140=VLOOKUP($A140&amp;"."&amp;$C140,UncollectibleLookup,4,FALSE)),0,'Corrected With Uncollectible'!DB140-'Module C Initial'!DB140),'Corrected With Uncollectible'!DB140-'Module C Initial'!DB140)</f>
        <v>1911.5599999999977</v>
      </c>
      <c r="K140" s="31">
        <f ca="1">IFERROR(IF(AND($A140=VLOOKUP($A140&amp;"."&amp;$C140,UncollectibleLookup,2,FALSE),$C140=VLOOKUP($A140&amp;"."&amp;$C140,UncollectibleLookup,4,FALSE)),0,'Corrected With Uncollectible'!DC140-'Module C Initial'!DC140),'Corrected With Uncollectible'!DC140-'Module C Initial'!DC140)</f>
        <v>21071.550000000047</v>
      </c>
      <c r="L140" s="31">
        <f ca="1">IFERROR(IF(AND($A140=VLOOKUP($A140&amp;"."&amp;$C140,UncollectibleLookup,2,FALSE),$C140=VLOOKUP($A140&amp;"."&amp;$C140,UncollectibleLookup,4,FALSE)),0,'Corrected With Uncollectible'!DD140-'Module C Initial'!DD140),'Corrected With Uncollectible'!DD140-'Module C Initial'!DD140)</f>
        <v>9897.5600000000559</v>
      </c>
      <c r="M140" s="31">
        <f ca="1">IFERROR(IF(AND($A140=VLOOKUP($A140&amp;"."&amp;$C140,UncollectibleLookup,2,FALSE),$C140=VLOOKUP($A140&amp;"."&amp;$C140,UncollectibleLookup,4,FALSE)),0,'Corrected With Uncollectible'!DE140-'Module C Initial'!DE140),'Corrected With Uncollectible'!DE140-'Module C Initial'!DE140)</f>
        <v>6572.9599999999627</v>
      </c>
      <c r="N140" s="31">
        <f ca="1">IFERROR(IF(AND($A140=VLOOKUP($A140&amp;"."&amp;$C140,UncollectibleLookup,2,FALSE),$C140=VLOOKUP($A140&amp;"."&amp;$C140,UncollectibleLookup,4,FALSE)),0,'Corrected With Uncollectible'!DF140-'Module C Initial'!DF140),'Corrected With Uncollectible'!DF140-'Module C Initial'!DF140)</f>
        <v>6046.2600000000093</v>
      </c>
      <c r="O140" s="31">
        <f ca="1">IFERROR(IF(AND($A140=VLOOKUP($A140&amp;"."&amp;$C140,UncollectibleLookup,2,FALSE),$C140=VLOOKUP($A140&amp;"."&amp;$C140,UncollectibleLookup,4,FALSE)),0,'Corrected With Uncollectible'!DG140-'Module C Initial'!DG140),'Corrected With Uncollectible'!DG140-'Module C Initial'!DG140)</f>
        <v>7595.2599999998929</v>
      </c>
      <c r="P140" s="31">
        <f ca="1">IFERROR(IF(AND($A140=VLOOKUP($A140&amp;"."&amp;$C140,UncollectibleLookup,2,FALSE),$C140=VLOOKUP($A140&amp;"."&amp;$C140,UncollectibleLookup,4,FALSE)),0,'Corrected With Uncollectible'!DH140-'Module C Initial'!DH140),'Corrected With Uncollectible'!DH140-'Module C Initial'!DH140)</f>
        <v>10342.79999999993</v>
      </c>
      <c r="Q140" s="32">
        <f ca="1">IFERROR(IF(AND($A140=VLOOKUP($A140&amp;"."&amp;$C140,UncollectibleLookup,2,FALSE),$C140=VLOOKUP($A140&amp;"."&amp;$C140,UncollectibleLookup,4,FALSE)),0,'Corrected With Uncollectible'!DI140-'Module C Initial'!DI140),'Corrected With Uncollectible'!DI140-'Module C Initial'!DI140)</f>
        <v>402.85999999999967</v>
      </c>
      <c r="R140" s="32">
        <f ca="1">IFERROR(IF(AND($A140=VLOOKUP($A140&amp;"."&amp;$C140,UncollectibleLookup,2,FALSE),$C140=VLOOKUP($A140&amp;"."&amp;$C140,UncollectibleLookup,4,FALSE)),0,'Corrected With Uncollectible'!DJ140-'Module C Initial'!DJ140),'Corrected With Uncollectible'!DJ140-'Module C Initial'!DJ140)</f>
        <v>466.22000000000025</v>
      </c>
      <c r="S140" s="32">
        <f ca="1">IFERROR(IF(AND($A140=VLOOKUP($A140&amp;"."&amp;$C140,UncollectibleLookup,2,FALSE),$C140=VLOOKUP($A140&amp;"."&amp;$C140,UncollectibleLookup,4,FALSE)),0,'Corrected With Uncollectible'!DK140-'Module C Initial'!DK140),'Corrected With Uncollectible'!DK140-'Module C Initial'!DK140)</f>
        <v>247.38999999999987</v>
      </c>
      <c r="T140" s="32">
        <f ca="1">IFERROR(IF(AND($A140=VLOOKUP($A140&amp;"."&amp;$C140,UncollectibleLookup,2,FALSE),$C140=VLOOKUP($A140&amp;"."&amp;$C140,UncollectibleLookup,4,FALSE)),0,'Corrected With Uncollectible'!DL140-'Module C Initial'!DL140),'Corrected With Uncollectible'!DL140-'Module C Initial'!DL140)</f>
        <v>88.310000000000173</v>
      </c>
      <c r="U140" s="32">
        <f ca="1">IFERROR(IF(AND($A140=VLOOKUP($A140&amp;"."&amp;$C140,UncollectibleLookup,2,FALSE),$C140=VLOOKUP($A140&amp;"."&amp;$C140,UncollectibleLookup,4,FALSE)),0,'Corrected With Uncollectible'!DM140-'Module C Initial'!DM140),'Corrected With Uncollectible'!DM140-'Module C Initial'!DM140)</f>
        <v>268.6899999999996</v>
      </c>
      <c r="V140" s="32">
        <f ca="1">IFERROR(IF(AND($A140=VLOOKUP($A140&amp;"."&amp;$C140,UncollectibleLookup,2,FALSE),$C140=VLOOKUP($A140&amp;"."&amp;$C140,UncollectibleLookup,4,FALSE)),0,'Corrected With Uncollectible'!DN140-'Module C Initial'!DN140),'Corrected With Uncollectible'!DN140-'Module C Initial'!DN140)</f>
        <v>95.579999999999927</v>
      </c>
      <c r="W140" s="32">
        <f ca="1">IFERROR(IF(AND($A140=VLOOKUP($A140&amp;"."&amp;$C140,UncollectibleLookup,2,FALSE),$C140=VLOOKUP($A140&amp;"."&amp;$C140,UncollectibleLookup,4,FALSE)),0,'Corrected With Uncollectible'!DO140-'Module C Initial'!DO140),'Corrected With Uncollectible'!DO140-'Module C Initial'!DO140)</f>
        <v>1053.5699999999997</v>
      </c>
      <c r="X140" s="32">
        <f ca="1">IFERROR(IF(AND($A140=VLOOKUP($A140&amp;"."&amp;$C140,UncollectibleLookup,2,FALSE),$C140=VLOOKUP($A140&amp;"."&amp;$C140,UncollectibleLookup,4,FALSE)),0,'Corrected With Uncollectible'!DP140-'Module C Initial'!DP140),'Corrected With Uncollectible'!DP140-'Module C Initial'!DP140)</f>
        <v>494.88000000000102</v>
      </c>
      <c r="Y140" s="32">
        <f ca="1">IFERROR(IF(AND($A140=VLOOKUP($A140&amp;"."&amp;$C140,UncollectibleLookup,2,FALSE),$C140=VLOOKUP($A140&amp;"."&amp;$C140,UncollectibleLookup,4,FALSE)),0,'Corrected With Uncollectible'!DQ140-'Module C Initial'!DQ140),'Corrected With Uncollectible'!DQ140-'Module C Initial'!DQ140)</f>
        <v>328.63999999999942</v>
      </c>
      <c r="Z140" s="32">
        <f ca="1">IFERROR(IF(AND($A140=VLOOKUP($A140&amp;"."&amp;$C140,UncollectibleLookup,2,FALSE),$C140=VLOOKUP($A140&amp;"."&amp;$C140,UncollectibleLookup,4,FALSE)),0,'Corrected With Uncollectible'!DR140-'Module C Initial'!DR140),'Corrected With Uncollectible'!DR140-'Module C Initial'!DR140)</f>
        <v>302.31999999999971</v>
      </c>
      <c r="AA140" s="32">
        <f ca="1">IFERROR(IF(AND($A140=VLOOKUP($A140&amp;"."&amp;$C140,UncollectibleLookup,2,FALSE),$C140=VLOOKUP($A140&amp;"."&amp;$C140,UncollectibleLookup,4,FALSE)),0,'Corrected With Uncollectible'!DS140-'Module C Initial'!DS140),'Corrected With Uncollectible'!DS140-'Module C Initial'!DS140)</f>
        <v>379.76999999999953</v>
      </c>
      <c r="AB140" s="32">
        <f ca="1">IFERROR(IF(AND($A140=VLOOKUP($A140&amp;"."&amp;$C140,UncollectibleLookup,2,FALSE),$C140=VLOOKUP($A140&amp;"."&amp;$C140,UncollectibleLookup,4,FALSE)),0,'Corrected With Uncollectible'!DT140-'Module C Initial'!DT140),'Corrected With Uncollectible'!DT140-'Module C Initial'!DT140)</f>
        <v>517.14000000000124</v>
      </c>
      <c r="AC140" s="31">
        <f ca="1">IFERROR(IF(AND($A140=VLOOKUP($A140&amp;"."&amp;$C140,UncollectibleLookup,2,FALSE),$C140=VLOOKUP($A140&amp;"."&amp;$C140,UncollectibleLookup,4,FALSE)),0,'Corrected With Uncollectible'!DU140-'Module C Initial'!DU140),'Corrected With Uncollectible'!DU140-'Module C Initial'!DU140)</f>
        <v>3466.6900000000023</v>
      </c>
      <c r="AD140" s="31">
        <f ca="1">IFERROR(IF(AND($A140=VLOOKUP($A140&amp;"."&amp;$C140,UncollectibleLookup,2,FALSE),$C140=VLOOKUP($A140&amp;"."&amp;$C140,UncollectibleLookup,4,FALSE)),0,'Corrected With Uncollectible'!DV140-'Module C Initial'!DV140),'Corrected With Uncollectible'!DV140-'Module C Initial'!DV140)</f>
        <v>3964.4599999999991</v>
      </c>
      <c r="AE140" s="31">
        <f ca="1">IFERROR(IF(AND($A140=VLOOKUP($A140&amp;"."&amp;$C140,UncollectibleLookup,2,FALSE),$C140=VLOOKUP($A140&amp;"."&amp;$C140,UncollectibleLookup,4,FALSE)),0,'Corrected With Uncollectible'!DW140-'Module C Initial'!DW140),'Corrected With Uncollectible'!DW140-'Module C Initial'!DW140)</f>
        <v>2080.8799999999974</v>
      </c>
      <c r="AF140" s="31">
        <f ca="1">IFERROR(IF(AND($A140=VLOOKUP($A140&amp;"."&amp;$C140,UncollectibleLookup,2,FALSE),$C140=VLOOKUP($A140&amp;"."&amp;$C140,UncollectibleLookup,4,FALSE)),0,'Corrected With Uncollectible'!DX140-'Module C Initial'!DX140),'Corrected With Uncollectible'!DX140-'Module C Initial'!DX140)</f>
        <v>733.75</v>
      </c>
      <c r="AG140" s="31">
        <f ca="1">IFERROR(IF(AND($A140=VLOOKUP($A140&amp;"."&amp;$C140,UncollectibleLookup,2,FALSE),$C140=VLOOKUP($A140&amp;"."&amp;$C140,UncollectibleLookup,4,FALSE)),0,'Corrected With Uncollectible'!DY140-'Module C Initial'!DY140),'Corrected With Uncollectible'!DY140-'Module C Initial'!DY140)</f>
        <v>2206.1300000000047</v>
      </c>
      <c r="AH140" s="31">
        <f ca="1">IFERROR(IF(AND($A140=VLOOKUP($A140&amp;"."&amp;$C140,UncollectibleLookup,2,FALSE),$C140=VLOOKUP($A140&amp;"."&amp;$C140,UncollectibleLookup,4,FALSE)),0,'Corrected With Uncollectible'!DZ140-'Module C Initial'!DZ140),'Corrected With Uncollectible'!DZ140-'Module C Initial'!DZ140)</f>
        <v>775.01999999999862</v>
      </c>
      <c r="AI140" s="31">
        <f ca="1">IFERROR(IF(AND($A140=VLOOKUP($A140&amp;"."&amp;$C140,UncollectibleLookup,2,FALSE),$C140=VLOOKUP($A140&amp;"."&amp;$C140,UncollectibleLookup,4,FALSE)),0,'Corrected With Uncollectible'!EA140-'Module C Initial'!EA140),'Corrected With Uncollectible'!EA140-'Module C Initial'!EA140)</f>
        <v>8439.3099999999977</v>
      </c>
      <c r="AJ140" s="31">
        <f ca="1">IFERROR(IF(AND($A140=VLOOKUP($A140&amp;"."&amp;$C140,UncollectibleLookup,2,FALSE),$C140=VLOOKUP($A140&amp;"."&amp;$C140,UncollectibleLookup,4,FALSE)),0,'Corrected With Uncollectible'!EB140-'Module C Initial'!EB140),'Corrected With Uncollectible'!EB140-'Module C Initial'!EB140)</f>
        <v>3911.5100000000093</v>
      </c>
      <c r="AK140" s="31">
        <f ca="1">IFERROR(IF(AND($A140=VLOOKUP($A140&amp;"."&amp;$C140,UncollectibleLookup,2,FALSE),$C140=VLOOKUP($A140&amp;"."&amp;$C140,UncollectibleLookup,4,FALSE)),0,'Corrected With Uncollectible'!EC140-'Module C Initial'!EC140),'Corrected With Uncollectible'!EC140-'Module C Initial'!EC140)</f>
        <v>2562.7400000000052</v>
      </c>
      <c r="AL140" s="31">
        <f ca="1">IFERROR(IF(AND($A140=VLOOKUP($A140&amp;"."&amp;$C140,UncollectibleLookup,2,FALSE),$C140=VLOOKUP($A140&amp;"."&amp;$C140,UncollectibleLookup,4,FALSE)),0,'Corrected With Uncollectible'!ED140-'Module C Initial'!ED140),'Corrected With Uncollectible'!ED140-'Module C Initial'!ED140)</f>
        <v>2326.3199999999997</v>
      </c>
      <c r="AM140" s="31">
        <f ca="1">IFERROR(IF(AND($A140=VLOOKUP($A140&amp;"."&amp;$C140,UncollectibleLookup,2,FALSE),$C140=VLOOKUP($A140&amp;"."&amp;$C140,UncollectibleLookup,4,FALSE)),0,'Corrected With Uncollectible'!EE140-'Module C Initial'!EE140),'Corrected With Uncollectible'!EE140-'Module C Initial'!EE140)</f>
        <v>2881.9799999999959</v>
      </c>
      <c r="AN140" s="31">
        <f ca="1">IFERROR(IF(AND($A140=VLOOKUP($A140&amp;"."&amp;$C140,UncollectibleLookup,2,FALSE),$C140=VLOOKUP($A140&amp;"."&amp;$C140,UncollectibleLookup,4,FALSE)),0,'Corrected With Uncollectible'!EF140-'Module C Initial'!EF140),'Corrected With Uncollectible'!EF140-'Module C Initial'!EF140)</f>
        <v>3871.4000000000015</v>
      </c>
      <c r="AO140" s="32">
        <f t="shared" ca="1" si="27"/>
        <v>11926.750000000073</v>
      </c>
      <c r="AP140" s="32">
        <f t="shared" ca="1" si="27"/>
        <v>13755.219999999907</v>
      </c>
      <c r="AQ140" s="32">
        <f t="shared" ca="1" si="27"/>
        <v>7276.1099999999642</v>
      </c>
      <c r="AR140" s="32">
        <f t="shared" ca="1" si="24"/>
        <v>2588.1499999999933</v>
      </c>
      <c r="AS140" s="32">
        <f t="shared" ca="1" si="24"/>
        <v>7848.6200000000508</v>
      </c>
      <c r="AT140" s="32">
        <f t="shared" ca="1" si="24"/>
        <v>2782.1599999999962</v>
      </c>
      <c r="AU140" s="32">
        <f t="shared" ca="1" si="24"/>
        <v>30564.430000000044</v>
      </c>
      <c r="AV140" s="32">
        <f t="shared" ca="1" si="24"/>
        <v>14303.950000000066</v>
      </c>
      <c r="AW140" s="32">
        <f t="shared" ca="1" si="24"/>
        <v>9464.3399999999674</v>
      </c>
      <c r="AX140" s="32">
        <f t="shared" ca="1" si="30"/>
        <v>8674.9000000000087</v>
      </c>
      <c r="AY140" s="32">
        <f t="shared" ca="1" si="30"/>
        <v>10857.009999999889</v>
      </c>
      <c r="AZ140" s="32">
        <f t="shared" ca="1" si="30"/>
        <v>14731.339999999933</v>
      </c>
      <c r="BA140" s="55">
        <f t="shared" ca="1" si="28"/>
        <v>94.37</v>
      </c>
      <c r="BB140" s="55">
        <f t="shared" ca="1" si="28"/>
        <v>109.21</v>
      </c>
      <c r="BC140" s="55">
        <f t="shared" ca="1" si="28"/>
        <v>57.95</v>
      </c>
      <c r="BD140" s="55">
        <f t="shared" ca="1" si="25"/>
        <v>20.68</v>
      </c>
      <c r="BE140" s="55">
        <f t="shared" ca="1" si="25"/>
        <v>62.94</v>
      </c>
      <c r="BF140" s="55">
        <f t="shared" ca="1" si="25"/>
        <v>22.39</v>
      </c>
      <c r="BG140" s="55">
        <f t="shared" ca="1" si="25"/>
        <v>246.8</v>
      </c>
      <c r="BH140" s="55">
        <f t="shared" ca="1" si="25"/>
        <v>115.92</v>
      </c>
      <c r="BI140" s="55">
        <f t="shared" ca="1" si="25"/>
        <v>76.98</v>
      </c>
      <c r="BJ140" s="55">
        <f t="shared" ca="1" si="31"/>
        <v>70.819999999999993</v>
      </c>
      <c r="BK140" s="55">
        <f t="shared" ca="1" si="31"/>
        <v>88.96</v>
      </c>
      <c r="BL140" s="55">
        <f t="shared" ca="1" si="31"/>
        <v>121.14</v>
      </c>
      <c r="BM140" s="32">
        <f t="shared" ca="1" si="29"/>
        <v>12021.120000000074</v>
      </c>
      <c r="BN140" s="32">
        <f t="shared" ca="1" si="29"/>
        <v>13864.429999999906</v>
      </c>
      <c r="BO140" s="32">
        <f t="shared" ca="1" si="29"/>
        <v>7334.059999999964</v>
      </c>
      <c r="BP140" s="32">
        <f t="shared" ca="1" si="26"/>
        <v>2608.8299999999931</v>
      </c>
      <c r="BQ140" s="32">
        <f t="shared" ca="1" si="26"/>
        <v>7911.5600000000504</v>
      </c>
      <c r="BR140" s="32">
        <f t="shared" ca="1" si="26"/>
        <v>2804.5499999999961</v>
      </c>
      <c r="BS140" s="32">
        <f t="shared" ca="1" si="26"/>
        <v>30811.230000000043</v>
      </c>
      <c r="BT140" s="32">
        <f t="shared" ca="1" si="26"/>
        <v>14419.870000000066</v>
      </c>
      <c r="BU140" s="32">
        <f t="shared" ca="1" si="26"/>
        <v>9541.319999999967</v>
      </c>
      <c r="BV140" s="32">
        <f t="shared" ca="1" si="32"/>
        <v>8745.7200000000084</v>
      </c>
      <c r="BW140" s="32">
        <f t="shared" ca="1" si="32"/>
        <v>10945.969999999888</v>
      </c>
      <c r="BX140" s="32">
        <f t="shared" ca="1" si="32"/>
        <v>14852.479999999932</v>
      </c>
    </row>
    <row r="141" spans="1:76">
      <c r="A141" t="s">
        <v>452</v>
      </c>
      <c r="B141" s="1" t="s">
        <v>87</v>
      </c>
      <c r="C141" t="str">
        <f t="shared" ca="1" si="33"/>
        <v>WEY1</v>
      </c>
      <c r="D141" t="str">
        <f t="shared" ca="1" si="34"/>
        <v>Weyerhaeuser</v>
      </c>
      <c r="E141" s="31">
        <f ca="1">IFERROR(IF(AND($A141=VLOOKUP($A141&amp;"."&amp;$C141,UncollectibleLookup,2,FALSE),$C141=VLOOKUP($A141&amp;"."&amp;$C141,UncollectibleLookup,4,FALSE)),0,'Corrected With Uncollectible'!CW141-'Module C Initial'!CW141),'Corrected With Uncollectible'!CW141-'Module C Initial'!CW141)</f>
        <v>1.0000000000000009E-2</v>
      </c>
      <c r="F141" s="31">
        <f ca="1">IFERROR(IF(AND($A141=VLOOKUP($A141&amp;"."&amp;$C141,UncollectibleLookup,2,FALSE),$C141=VLOOKUP($A141&amp;"."&amp;$C141,UncollectibleLookup,4,FALSE)),0,'Corrected With Uncollectible'!CX141-'Module C Initial'!CX141),'Corrected With Uncollectible'!CX141-'Module C Initial'!CX141)</f>
        <v>0.35999999999999943</v>
      </c>
      <c r="G141" s="31">
        <f ca="1">IFERROR(IF(AND($A141=VLOOKUP($A141&amp;"."&amp;$C141,UncollectibleLookup,2,FALSE),$C141=VLOOKUP($A141&amp;"."&amp;$C141,UncollectibleLookup,4,FALSE)),0,'Corrected With Uncollectible'!CY141-'Module C Initial'!CY141),'Corrected With Uncollectible'!CY141-'Module C Initial'!CY141)</f>
        <v>0.15000000000000213</v>
      </c>
      <c r="H141" s="31">
        <f ca="1">IFERROR(IF(AND($A141=VLOOKUP($A141&amp;"."&amp;$C141,UncollectibleLookup,2,FALSE),$C141=VLOOKUP($A141&amp;"."&amp;$C141,UncollectibleLookup,4,FALSE)),0,'Corrected With Uncollectible'!CZ141-'Module C Initial'!CZ141),'Corrected With Uncollectible'!CZ141-'Module C Initial'!CZ141)</f>
        <v>0</v>
      </c>
      <c r="I141" s="31">
        <f ca="1">IFERROR(IF(AND($A141=VLOOKUP($A141&amp;"."&amp;$C141,UncollectibleLookup,2,FALSE),$C141=VLOOKUP($A141&amp;"."&amp;$C141,UncollectibleLookup,4,FALSE)),0,'Corrected With Uncollectible'!DA141-'Module C Initial'!DA141),'Corrected With Uncollectible'!DA141-'Module C Initial'!DA141)</f>
        <v>3.0000000000000249E-2</v>
      </c>
      <c r="J141" s="31">
        <f ca="1">IFERROR(IF(AND($A141=VLOOKUP($A141&amp;"."&amp;$C141,UncollectibleLookup,2,FALSE),$C141=VLOOKUP($A141&amp;"."&amp;$C141,UncollectibleLookup,4,FALSE)),0,'Corrected With Uncollectible'!DB141-'Module C Initial'!DB141),'Corrected With Uncollectible'!DB141-'Module C Initial'!DB141)</f>
        <v>0</v>
      </c>
      <c r="K141" s="31">
        <f ca="1">IFERROR(IF(AND($A141=VLOOKUP($A141&amp;"."&amp;$C141,UncollectibleLookup,2,FALSE),$C141=VLOOKUP($A141&amp;"."&amp;$C141,UncollectibleLookup,4,FALSE)),0,'Corrected With Uncollectible'!DC141-'Module C Initial'!DC141),'Corrected With Uncollectible'!DC141-'Module C Initial'!DC141)</f>
        <v>0.95000000000000284</v>
      </c>
      <c r="L141" s="31">
        <f ca="1">IFERROR(IF(AND($A141=VLOOKUP($A141&amp;"."&amp;$C141,UncollectibleLookup,2,FALSE),$C141=VLOOKUP($A141&amp;"."&amp;$C141,UncollectibleLookup,4,FALSE)),0,'Corrected With Uncollectible'!DD141-'Module C Initial'!DD141),'Corrected With Uncollectible'!DD141-'Module C Initial'!DD141)</f>
        <v>0</v>
      </c>
      <c r="M141" s="31">
        <f ca="1">IFERROR(IF(AND($A141=VLOOKUP($A141&amp;"."&amp;$C141,UncollectibleLookup,2,FALSE),$C141=VLOOKUP($A141&amp;"."&amp;$C141,UncollectibleLookup,4,FALSE)),0,'Corrected With Uncollectible'!DE141-'Module C Initial'!DE141),'Corrected With Uncollectible'!DE141-'Module C Initial'!DE141)</f>
        <v>0.57999999999999829</v>
      </c>
      <c r="N141" s="31">
        <f ca="1">IFERROR(IF(AND($A141=VLOOKUP($A141&amp;"."&amp;$C141,UncollectibleLookup,2,FALSE),$C141=VLOOKUP($A141&amp;"."&amp;$C141,UncollectibleLookup,4,FALSE)),0,'Corrected With Uncollectible'!DF141-'Module C Initial'!DF141),'Corrected With Uncollectible'!DF141-'Module C Initial'!DF141)</f>
        <v>1.0000000000000009E-2</v>
      </c>
      <c r="O141" s="31">
        <f ca="1">IFERROR(IF(AND($A141=VLOOKUP($A141&amp;"."&amp;$C141,UncollectibleLookup,2,FALSE),$C141=VLOOKUP($A141&amp;"."&amp;$C141,UncollectibleLookup,4,FALSE)),0,'Corrected With Uncollectible'!DG141-'Module C Initial'!DG141),'Corrected With Uncollectible'!DG141-'Module C Initial'!DG141)</f>
        <v>1.0000000000000009E-2</v>
      </c>
      <c r="P141" s="31">
        <f ca="1">IFERROR(IF(AND($A141=VLOOKUP($A141&amp;"."&amp;$C141,UncollectibleLookup,2,FALSE),$C141=VLOOKUP($A141&amp;"."&amp;$C141,UncollectibleLookup,4,FALSE)),0,'Corrected With Uncollectible'!DH141-'Module C Initial'!DH141),'Corrected With Uncollectible'!DH141-'Module C Initial'!DH141)</f>
        <v>1.0000000000000009E-2</v>
      </c>
      <c r="Q141" s="32">
        <f ca="1">IFERROR(IF(AND($A141=VLOOKUP($A141&amp;"."&amp;$C141,UncollectibleLookup,2,FALSE),$C141=VLOOKUP($A141&amp;"."&amp;$C141,UncollectibleLookup,4,FALSE)),0,'Corrected With Uncollectible'!DI141-'Module C Initial'!DI141),'Corrected With Uncollectible'!DI141-'Module C Initial'!DI141)</f>
        <v>0</v>
      </c>
      <c r="R141" s="32">
        <f ca="1">IFERROR(IF(AND($A141=VLOOKUP($A141&amp;"."&amp;$C141,UncollectibleLookup,2,FALSE),$C141=VLOOKUP($A141&amp;"."&amp;$C141,UncollectibleLookup,4,FALSE)),0,'Corrected With Uncollectible'!DJ141-'Module C Initial'!DJ141),'Corrected With Uncollectible'!DJ141-'Module C Initial'!DJ141)</f>
        <v>1.999999999999999E-2</v>
      </c>
      <c r="S141" s="32">
        <f ca="1">IFERROR(IF(AND($A141=VLOOKUP($A141&amp;"."&amp;$C141,UncollectibleLookup,2,FALSE),$C141=VLOOKUP($A141&amp;"."&amp;$C141,UncollectibleLookup,4,FALSE)),0,'Corrected With Uncollectible'!DK141-'Module C Initial'!DK141),'Corrected With Uncollectible'!DK141-'Module C Initial'!DK141)</f>
        <v>9.999999999999995E-3</v>
      </c>
      <c r="T141" s="32">
        <f ca="1">IFERROR(IF(AND($A141=VLOOKUP($A141&amp;"."&amp;$C141,UncollectibleLookup,2,FALSE),$C141=VLOOKUP($A141&amp;"."&amp;$C141,UncollectibleLookup,4,FALSE)),0,'Corrected With Uncollectible'!DL141-'Module C Initial'!DL141),'Corrected With Uncollectible'!DL141-'Module C Initial'!DL141)</f>
        <v>0</v>
      </c>
      <c r="U141" s="32">
        <f ca="1">IFERROR(IF(AND($A141=VLOOKUP($A141&amp;"."&amp;$C141,UncollectibleLookup,2,FALSE),$C141=VLOOKUP($A141&amp;"."&amp;$C141,UncollectibleLookup,4,FALSE)),0,'Corrected With Uncollectible'!DM141-'Module C Initial'!DM141),'Corrected With Uncollectible'!DM141-'Module C Initial'!DM141)</f>
        <v>0</v>
      </c>
      <c r="V141" s="32">
        <f ca="1">IFERROR(IF(AND($A141=VLOOKUP($A141&amp;"."&amp;$C141,UncollectibleLookup,2,FALSE),$C141=VLOOKUP($A141&amp;"."&amp;$C141,UncollectibleLookup,4,FALSE)),0,'Corrected With Uncollectible'!DN141-'Module C Initial'!DN141),'Corrected With Uncollectible'!DN141-'Module C Initial'!DN141)</f>
        <v>0</v>
      </c>
      <c r="W141" s="32">
        <f ca="1">IFERROR(IF(AND($A141=VLOOKUP($A141&amp;"."&amp;$C141,UncollectibleLookup,2,FALSE),$C141=VLOOKUP($A141&amp;"."&amp;$C141,UncollectibleLookup,4,FALSE)),0,'Corrected With Uncollectible'!DO141-'Module C Initial'!DO141),'Corrected With Uncollectible'!DO141-'Module C Initial'!DO141)</f>
        <v>4.9999999999999989E-2</v>
      </c>
      <c r="X141" s="32">
        <f ca="1">IFERROR(IF(AND($A141=VLOOKUP($A141&amp;"."&amp;$C141,UncollectibleLookup,2,FALSE),$C141=VLOOKUP($A141&amp;"."&amp;$C141,UncollectibleLookup,4,FALSE)),0,'Corrected With Uncollectible'!DP141-'Module C Initial'!DP141),'Corrected With Uncollectible'!DP141-'Module C Initial'!DP141)</f>
        <v>0</v>
      </c>
      <c r="Y141" s="32">
        <f ca="1">IFERROR(IF(AND($A141=VLOOKUP($A141&amp;"."&amp;$C141,UncollectibleLookup,2,FALSE),$C141=VLOOKUP($A141&amp;"."&amp;$C141,UncollectibleLookup,4,FALSE)),0,'Corrected With Uncollectible'!DQ141-'Module C Initial'!DQ141),'Corrected With Uncollectible'!DQ141-'Module C Initial'!DQ141)</f>
        <v>0.03</v>
      </c>
      <c r="Z141" s="32">
        <f ca="1">IFERROR(IF(AND($A141=VLOOKUP($A141&amp;"."&amp;$C141,UncollectibleLookup,2,FALSE),$C141=VLOOKUP($A141&amp;"."&amp;$C141,UncollectibleLookup,4,FALSE)),0,'Corrected With Uncollectible'!DR141-'Module C Initial'!DR141),'Corrected With Uncollectible'!DR141-'Module C Initial'!DR141)</f>
        <v>0</v>
      </c>
      <c r="AA141" s="32">
        <f ca="1">IFERROR(IF(AND($A141=VLOOKUP($A141&amp;"."&amp;$C141,UncollectibleLookup,2,FALSE),$C141=VLOOKUP($A141&amp;"."&amp;$C141,UncollectibleLookup,4,FALSE)),0,'Corrected With Uncollectible'!DS141-'Module C Initial'!DS141),'Corrected With Uncollectible'!DS141-'Module C Initial'!DS141)</f>
        <v>0</v>
      </c>
      <c r="AB141" s="32">
        <f ca="1">IFERROR(IF(AND($A141=VLOOKUP($A141&amp;"."&amp;$C141,UncollectibleLookup,2,FALSE),$C141=VLOOKUP($A141&amp;"."&amp;$C141,UncollectibleLookup,4,FALSE)),0,'Corrected With Uncollectible'!DT141-'Module C Initial'!DT141),'Corrected With Uncollectible'!DT141-'Module C Initial'!DT141)</f>
        <v>0</v>
      </c>
      <c r="AC141" s="31">
        <f ca="1">IFERROR(IF(AND($A141=VLOOKUP($A141&amp;"."&amp;$C141,UncollectibleLookup,2,FALSE),$C141=VLOOKUP($A141&amp;"."&amp;$C141,UncollectibleLookup,4,FALSE)),0,'Corrected With Uncollectible'!DU141-'Module C Initial'!DU141),'Corrected With Uncollectible'!DU141-'Module C Initial'!DU141)</f>
        <v>0</v>
      </c>
      <c r="AD141" s="31">
        <f ca="1">IFERROR(IF(AND($A141=VLOOKUP($A141&amp;"."&amp;$C141,UncollectibleLookup,2,FALSE),$C141=VLOOKUP($A141&amp;"."&amp;$C141,UncollectibleLookup,4,FALSE)),0,'Corrected With Uncollectible'!DV141-'Module C Initial'!DV141),'Corrected With Uncollectible'!DV141-'Module C Initial'!DV141)</f>
        <v>0.14999999999999991</v>
      </c>
      <c r="AE141" s="31">
        <f ca="1">IFERROR(IF(AND($A141=VLOOKUP($A141&amp;"."&amp;$C141,UncollectibleLookup,2,FALSE),$C141=VLOOKUP($A141&amp;"."&amp;$C141,UncollectibleLookup,4,FALSE)),0,'Corrected With Uncollectible'!DW141-'Module C Initial'!DW141),'Corrected With Uncollectible'!DW141-'Module C Initial'!DW141)</f>
        <v>0.06</v>
      </c>
      <c r="AF141" s="31">
        <f ca="1">IFERROR(IF(AND($A141=VLOOKUP($A141&amp;"."&amp;$C141,UncollectibleLookup,2,FALSE),$C141=VLOOKUP($A141&amp;"."&amp;$C141,UncollectibleLookup,4,FALSE)),0,'Corrected With Uncollectible'!DX141-'Module C Initial'!DX141),'Corrected With Uncollectible'!DX141-'Module C Initial'!DX141)</f>
        <v>0</v>
      </c>
      <c r="AG141" s="31">
        <f ca="1">IFERROR(IF(AND($A141=VLOOKUP($A141&amp;"."&amp;$C141,UncollectibleLookup,2,FALSE),$C141=VLOOKUP($A141&amp;"."&amp;$C141,UncollectibleLookup,4,FALSE)),0,'Corrected With Uncollectible'!DY141-'Module C Initial'!DY141),'Corrected With Uncollectible'!DY141-'Module C Initial'!DY141)</f>
        <v>0.01</v>
      </c>
      <c r="AH141" s="31">
        <f ca="1">IFERROR(IF(AND($A141=VLOOKUP($A141&amp;"."&amp;$C141,UncollectibleLookup,2,FALSE),$C141=VLOOKUP($A141&amp;"."&amp;$C141,UncollectibleLookup,4,FALSE)),0,'Corrected With Uncollectible'!DZ141-'Module C Initial'!DZ141),'Corrected With Uncollectible'!DZ141-'Module C Initial'!DZ141)</f>
        <v>0</v>
      </c>
      <c r="AI141" s="31">
        <f ca="1">IFERROR(IF(AND($A141=VLOOKUP($A141&amp;"."&amp;$C141,UncollectibleLookup,2,FALSE),$C141=VLOOKUP($A141&amp;"."&amp;$C141,UncollectibleLookup,4,FALSE)),0,'Corrected With Uncollectible'!EA141-'Module C Initial'!EA141),'Corrected With Uncollectible'!EA141-'Module C Initial'!EA141)</f>
        <v>0.37999999999999989</v>
      </c>
      <c r="AJ141" s="31">
        <f ca="1">IFERROR(IF(AND($A141=VLOOKUP($A141&amp;"."&amp;$C141,UncollectibleLookup,2,FALSE),$C141=VLOOKUP($A141&amp;"."&amp;$C141,UncollectibleLookup,4,FALSE)),0,'Corrected With Uncollectible'!EB141-'Module C Initial'!EB141),'Corrected With Uncollectible'!EB141-'Module C Initial'!EB141)</f>
        <v>0</v>
      </c>
      <c r="AK141" s="31">
        <f ca="1">IFERROR(IF(AND($A141=VLOOKUP($A141&amp;"."&amp;$C141,UncollectibleLookup,2,FALSE),$C141=VLOOKUP($A141&amp;"."&amp;$C141,UncollectibleLookup,4,FALSE)),0,'Corrected With Uncollectible'!EC141-'Module C Initial'!EC141),'Corrected With Uncollectible'!EC141-'Module C Initial'!EC141)</f>
        <v>0.21999999999999997</v>
      </c>
      <c r="AL141" s="31">
        <f ca="1">IFERROR(IF(AND($A141=VLOOKUP($A141&amp;"."&amp;$C141,UncollectibleLookup,2,FALSE),$C141=VLOOKUP($A141&amp;"."&amp;$C141,UncollectibleLookup,4,FALSE)),0,'Corrected With Uncollectible'!ED141-'Module C Initial'!ED141),'Corrected With Uncollectible'!ED141-'Module C Initial'!ED141)</f>
        <v>0</v>
      </c>
      <c r="AM141" s="31">
        <f ca="1">IFERROR(IF(AND($A141=VLOOKUP($A141&amp;"."&amp;$C141,UncollectibleLookup,2,FALSE),$C141=VLOOKUP($A141&amp;"."&amp;$C141,UncollectibleLookup,4,FALSE)),0,'Corrected With Uncollectible'!EE141-'Module C Initial'!EE141),'Corrected With Uncollectible'!EE141-'Module C Initial'!EE141)</f>
        <v>0</v>
      </c>
      <c r="AN141" s="31">
        <f ca="1">IFERROR(IF(AND($A141=VLOOKUP($A141&amp;"."&amp;$C141,UncollectibleLookup,2,FALSE),$C141=VLOOKUP($A141&amp;"."&amp;$C141,UncollectibleLookup,4,FALSE)),0,'Corrected With Uncollectible'!EF141-'Module C Initial'!EF141),'Corrected With Uncollectible'!EF141-'Module C Initial'!EF141)</f>
        <v>0</v>
      </c>
      <c r="AO141" s="32">
        <f t="shared" ca="1" si="27"/>
        <v>1.0000000000000009E-2</v>
      </c>
      <c r="AP141" s="32">
        <f t="shared" ca="1" si="27"/>
        <v>0.52999999999999936</v>
      </c>
      <c r="AQ141" s="32">
        <f t="shared" ca="1" si="27"/>
        <v>0.22000000000000214</v>
      </c>
      <c r="AR141" s="32">
        <f t="shared" ca="1" si="24"/>
        <v>0</v>
      </c>
      <c r="AS141" s="32">
        <f t="shared" ca="1" si="24"/>
        <v>4.0000000000000251E-2</v>
      </c>
      <c r="AT141" s="32">
        <f t="shared" ca="1" si="24"/>
        <v>0</v>
      </c>
      <c r="AU141" s="32">
        <f t="shared" ca="1" si="24"/>
        <v>1.3800000000000028</v>
      </c>
      <c r="AV141" s="32">
        <f t="shared" ca="1" si="24"/>
        <v>0</v>
      </c>
      <c r="AW141" s="32">
        <f t="shared" ca="1" si="24"/>
        <v>0.82999999999999829</v>
      </c>
      <c r="AX141" s="32">
        <f t="shared" ca="1" si="30"/>
        <v>1.0000000000000009E-2</v>
      </c>
      <c r="AY141" s="32">
        <f t="shared" ca="1" si="30"/>
        <v>1.0000000000000009E-2</v>
      </c>
      <c r="AZ141" s="32">
        <f t="shared" ca="1" si="30"/>
        <v>1.0000000000000009E-2</v>
      </c>
      <c r="BA141" s="55">
        <f t="shared" ca="1" si="28"/>
        <v>0</v>
      </c>
      <c r="BB141" s="55">
        <f t="shared" ca="1" si="28"/>
        <v>0</v>
      </c>
      <c r="BC141" s="55">
        <f t="shared" ca="1" si="28"/>
        <v>0</v>
      </c>
      <c r="BD141" s="55">
        <f t="shared" ca="1" si="25"/>
        <v>0</v>
      </c>
      <c r="BE141" s="55">
        <f t="shared" ca="1" si="25"/>
        <v>0</v>
      </c>
      <c r="BF141" s="55">
        <f t="shared" ca="1" si="25"/>
        <v>0</v>
      </c>
      <c r="BG141" s="55">
        <f t="shared" ca="1" si="25"/>
        <v>0.01</v>
      </c>
      <c r="BH141" s="55">
        <f t="shared" ca="1" si="25"/>
        <v>0</v>
      </c>
      <c r="BI141" s="55">
        <f t="shared" ca="1" si="25"/>
        <v>0.01</v>
      </c>
      <c r="BJ141" s="55">
        <f t="shared" ca="1" si="31"/>
        <v>0</v>
      </c>
      <c r="BK141" s="55">
        <f t="shared" ca="1" si="31"/>
        <v>0</v>
      </c>
      <c r="BL141" s="55">
        <f t="shared" ca="1" si="31"/>
        <v>0</v>
      </c>
      <c r="BM141" s="32">
        <f t="shared" ca="1" si="29"/>
        <v>1.0000000000000009E-2</v>
      </c>
      <c r="BN141" s="32">
        <f t="shared" ca="1" si="29"/>
        <v>0.52999999999999936</v>
      </c>
      <c r="BO141" s="32">
        <f t="shared" ca="1" si="29"/>
        <v>0.22000000000000214</v>
      </c>
      <c r="BP141" s="32">
        <f t="shared" ca="1" si="26"/>
        <v>0</v>
      </c>
      <c r="BQ141" s="32">
        <f t="shared" ca="1" si="26"/>
        <v>4.0000000000000251E-2</v>
      </c>
      <c r="BR141" s="32">
        <f t="shared" ca="1" si="26"/>
        <v>0</v>
      </c>
      <c r="BS141" s="32">
        <f t="shared" ca="1" si="26"/>
        <v>1.3900000000000028</v>
      </c>
      <c r="BT141" s="32">
        <f t="shared" ca="1" si="26"/>
        <v>0</v>
      </c>
      <c r="BU141" s="32">
        <f t="shared" ca="1" si="26"/>
        <v>0.8399999999999983</v>
      </c>
      <c r="BV141" s="32">
        <f t="shared" ca="1" si="32"/>
        <v>1.0000000000000009E-2</v>
      </c>
      <c r="BW141" s="32">
        <f t="shared" ca="1" si="32"/>
        <v>1.0000000000000009E-2</v>
      </c>
      <c r="BX141" s="32">
        <f t="shared" ca="1" si="32"/>
        <v>1.0000000000000009E-2</v>
      </c>
    </row>
    <row r="143" spans="1:76">
      <c r="A143" t="s">
        <v>487</v>
      </c>
    </row>
    <row r="144" spans="1:76">
      <c r="A144" t="s">
        <v>496</v>
      </c>
    </row>
    <row r="145" spans="1:1">
      <c r="A145" t="s">
        <v>488</v>
      </c>
    </row>
    <row r="146" spans="1:1">
      <c r="A146" t="s">
        <v>489</v>
      </c>
    </row>
    <row r="147" spans="1:1">
      <c r="A147" t="s">
        <v>490</v>
      </c>
    </row>
    <row r="148" spans="1:1">
      <c r="A148" t="s">
        <v>491</v>
      </c>
    </row>
    <row r="149" spans="1:1">
      <c r="A149" t="s">
        <v>492</v>
      </c>
    </row>
  </sheetData>
  <mergeCells count="4">
    <mergeCell ref="O3:P3"/>
    <mergeCell ref="AA3:AB3"/>
    <mergeCell ref="AY3:AZ3"/>
    <mergeCell ref="BW3:BX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6 Aug 2021&amp;C&amp;9Page &amp;P of &amp;N&amp;R&amp;9Public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CE0FE-3A16-4550-93A6-80D3B781B898}">
  <dimension ref="A1:ER149"/>
  <sheetViews>
    <sheetView showZeros="0" workbookViewId="0">
      <pane xSplit="3" ySplit="4" topLeftCell="D5" activePane="bottomRight" state="frozen"/>
      <selection activeCell="A2" sqref="A2"/>
      <selection pane="topRight" activeCell="A2" sqref="A2"/>
      <selection pane="bottomLeft" activeCell="A2" sqref="A2"/>
      <selection pane="bottomRight" activeCell="D5" sqref="D5"/>
    </sheetView>
  </sheetViews>
  <sheetFormatPr defaultColWidth="12.7109375" defaultRowHeight="15"/>
  <cols>
    <col min="2" max="2" width="15.140625" style="1" bestFit="1" customWidth="1"/>
    <col min="3" max="3" width="15.140625" customWidth="1"/>
    <col min="4" max="4" width="47" bestFit="1" customWidth="1"/>
    <col min="5" max="16" width="12.7109375" style="51" customWidth="1"/>
    <col min="17" max="28" width="12.7109375" style="55"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5"/>
    <col min="113" max="136" width="12.7109375" style="31"/>
    <col min="137" max="142" width="12.85546875" style="55" bestFit="1" customWidth="1"/>
    <col min="143" max="143" width="13.28515625" style="55" bestFit="1" customWidth="1"/>
    <col min="144" max="147" width="12.85546875" style="55" bestFit="1" customWidth="1"/>
    <col min="148" max="148" width="12.7109375" style="55" customWidth="1"/>
  </cols>
  <sheetData>
    <row r="1" spans="1:148">
      <c r="A1" s="22" t="s">
        <v>606</v>
      </c>
      <c r="BY1" s="55"/>
    </row>
    <row r="2" spans="1:148">
      <c r="A2" s="29" t="str">
        <f>'Total True-Up Adjustments'!A2</f>
        <v>Estimate - August 6, 2021</v>
      </c>
      <c r="B2" s="22"/>
      <c r="E2" s="52" t="s">
        <v>0</v>
      </c>
      <c r="Q2" s="56"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407</v>
      </c>
      <c r="BA2" s="59" t="s">
        <v>587</v>
      </c>
      <c r="BB2" s="60"/>
      <c r="BC2" s="60"/>
      <c r="BD2" s="60"/>
      <c r="BE2" s="60"/>
      <c r="BF2" s="60"/>
      <c r="BG2" s="60"/>
      <c r="BH2" s="60"/>
      <c r="BI2" s="60"/>
      <c r="BJ2" s="74" t="s">
        <v>408</v>
      </c>
      <c r="BK2" s="82">
        <f ca="1">SUM(BA5:BL141)</f>
        <v>-17008611.579999998</v>
      </c>
      <c r="BL2" s="83"/>
      <c r="BM2" s="5" t="s">
        <v>551</v>
      </c>
      <c r="BN2" s="5"/>
      <c r="BO2" s="5"/>
      <c r="BP2" s="5"/>
      <c r="BQ2" s="5"/>
      <c r="BR2" s="5"/>
      <c r="BS2" s="5"/>
      <c r="BT2" s="5"/>
      <c r="BU2" s="5"/>
      <c r="BV2" s="5"/>
      <c r="BW2" s="5"/>
      <c r="BX2" s="5"/>
      <c r="BY2" s="61" t="s">
        <v>552</v>
      </c>
      <c r="CJ2" s="23" t="s">
        <v>475</v>
      </c>
      <c r="CK2" s="56" t="s">
        <v>584</v>
      </c>
      <c r="CL2" s="32"/>
      <c r="CM2" s="32"/>
      <c r="CN2" s="32"/>
      <c r="CO2" s="32"/>
      <c r="CP2" s="32"/>
      <c r="CQ2" s="32"/>
      <c r="CR2" s="32"/>
      <c r="CS2" s="32"/>
      <c r="CT2" s="32"/>
      <c r="CU2" s="32"/>
      <c r="CV2" s="24" t="s">
        <v>410</v>
      </c>
      <c r="CW2" s="61" t="s">
        <v>556</v>
      </c>
      <c r="CX2" s="61"/>
      <c r="CY2" s="61"/>
      <c r="CZ2" s="61"/>
      <c r="DA2" s="61"/>
      <c r="DB2" s="61"/>
      <c r="DC2" s="61"/>
      <c r="DD2" s="61"/>
      <c r="DE2" s="61"/>
      <c r="DF2" s="61"/>
      <c r="DG2" s="61"/>
      <c r="DH2" s="23" t="s">
        <v>505</v>
      </c>
      <c r="DI2" s="56" t="s">
        <v>581</v>
      </c>
      <c r="DJ2" s="56"/>
      <c r="DK2" s="56"/>
      <c r="DL2" s="56"/>
      <c r="DM2" s="56"/>
      <c r="DN2" s="56"/>
      <c r="DO2" s="56"/>
      <c r="DP2" s="56"/>
      <c r="DQ2" s="56"/>
      <c r="DR2" s="56"/>
      <c r="DS2" s="56"/>
      <c r="DT2" s="24" t="s">
        <v>494</v>
      </c>
      <c r="DU2" s="61" t="s">
        <v>591</v>
      </c>
      <c r="DV2" s="61"/>
      <c r="DW2" s="61"/>
      <c r="DX2" s="61"/>
      <c r="DY2" s="61"/>
      <c r="DZ2" s="61"/>
      <c r="EA2" s="61"/>
      <c r="EB2" s="61"/>
      <c r="EC2" s="61"/>
      <c r="ED2" s="61"/>
      <c r="EE2" s="61"/>
      <c r="EF2" s="23" t="s">
        <v>497</v>
      </c>
      <c r="EG2" s="56" t="s">
        <v>579</v>
      </c>
      <c r="EH2" s="32"/>
      <c r="EI2" s="32"/>
      <c r="EJ2" s="32"/>
      <c r="EK2" s="32"/>
      <c r="EL2" s="32"/>
      <c r="EM2" s="32"/>
      <c r="EN2" s="32"/>
      <c r="EO2" s="32"/>
      <c r="EP2" s="32"/>
      <c r="EQ2" s="32"/>
      <c r="ER2" s="24" t="s">
        <v>498</v>
      </c>
    </row>
    <row r="3" spans="1:148">
      <c r="E3" s="53" t="s">
        <v>589</v>
      </c>
      <c r="F3" s="54"/>
      <c r="G3" s="54"/>
      <c r="H3" s="54"/>
      <c r="I3" s="54"/>
      <c r="J3" s="54"/>
      <c r="K3" s="54"/>
      <c r="L3" s="54"/>
      <c r="M3" s="54"/>
      <c r="N3" s="54"/>
      <c r="O3" s="86">
        <f ca="1">SUM(E5:P141)</f>
        <v>57702725.993799984</v>
      </c>
      <c r="P3" s="87"/>
      <c r="Q3" s="57" t="s">
        <v>588</v>
      </c>
      <c r="R3" s="58"/>
      <c r="S3" s="58"/>
      <c r="T3" s="58"/>
      <c r="U3" s="58"/>
      <c r="V3" s="58"/>
      <c r="W3" s="58"/>
      <c r="X3" s="58"/>
      <c r="Y3" s="58"/>
      <c r="Z3" s="58"/>
      <c r="AA3" s="84">
        <f ca="1">SUM(Q5:AB141)</f>
        <v>3962200125.9799967</v>
      </c>
      <c r="AB3" s="85"/>
      <c r="AD3" s="4"/>
      <c r="AE3" s="4"/>
      <c r="AF3" s="4"/>
      <c r="AG3" s="4"/>
      <c r="AH3" s="4"/>
      <c r="AI3" s="4"/>
      <c r="AJ3" s="4"/>
      <c r="AK3" s="4"/>
      <c r="AL3" s="4"/>
      <c r="AM3" s="4"/>
      <c r="AN3" s="4"/>
      <c r="AO3" s="36" t="s">
        <v>590</v>
      </c>
      <c r="AP3" s="73"/>
      <c r="AQ3" s="73"/>
      <c r="AR3" s="73"/>
      <c r="AS3" s="73"/>
      <c r="AT3" s="73"/>
      <c r="AU3" s="73"/>
      <c r="AV3" s="73"/>
      <c r="AW3" s="73"/>
      <c r="AX3" s="73"/>
      <c r="AY3" s="84">
        <f ca="1">SUM(AO5:AZ141)</f>
        <v>201736630.91000018</v>
      </c>
      <c r="AZ3" s="85"/>
      <c r="BA3" s="62">
        <v>-1.1999999999999999E-3</v>
      </c>
      <c r="BB3" s="62">
        <v>-1.1999999999999999E-3</v>
      </c>
      <c r="BC3" s="62">
        <v>-1.1999999999999999E-3</v>
      </c>
      <c r="BD3" s="62">
        <v>-4.7999999999999996E-3</v>
      </c>
      <c r="BE3" s="62">
        <v>-4.7999999999999996E-3</v>
      </c>
      <c r="BF3" s="62">
        <v>-4.7999999999999996E-3</v>
      </c>
      <c r="BG3" s="62">
        <v>-7.1000000000000004E-3</v>
      </c>
      <c r="BH3" s="62">
        <v>-7.1000000000000004E-3</v>
      </c>
      <c r="BI3" s="62">
        <v>-7.1000000000000004E-3</v>
      </c>
      <c r="BJ3" s="62">
        <v>-3.0000000000000001E-3</v>
      </c>
      <c r="BK3" s="62">
        <v>-3.0000000000000001E-3</v>
      </c>
      <c r="BL3" s="62">
        <v>-3.0000000000000001E-3</v>
      </c>
      <c r="BM3" s="6"/>
      <c r="BN3" s="6"/>
      <c r="BO3" s="6"/>
      <c r="BP3" s="6"/>
      <c r="BQ3" s="6"/>
      <c r="BR3" s="6"/>
      <c r="BS3" s="6"/>
      <c r="BT3" s="6"/>
      <c r="BU3" s="6"/>
      <c r="BV3" s="6"/>
      <c r="BW3" s="6"/>
      <c r="BX3" s="6"/>
      <c r="BY3" s="59" t="s">
        <v>586</v>
      </c>
      <c r="BZ3" s="60"/>
      <c r="CA3" s="60"/>
      <c r="CB3" s="60"/>
      <c r="CC3" s="60"/>
      <c r="CD3" s="60"/>
      <c r="CE3" s="60"/>
      <c r="CF3" s="60"/>
      <c r="CG3" s="60"/>
      <c r="CH3" s="60"/>
      <c r="CI3" s="82">
        <f ca="1">SUM(BY5:CJ141)</f>
        <v>177859008.46000007</v>
      </c>
      <c r="CJ3" s="83"/>
      <c r="CK3" s="57" t="s">
        <v>411</v>
      </c>
      <c r="CL3" s="58"/>
      <c r="CM3" s="58"/>
      <c r="CN3" s="58"/>
      <c r="CO3" s="58"/>
      <c r="CP3" s="58"/>
      <c r="CQ3" s="58"/>
      <c r="CR3" s="58"/>
      <c r="CS3" s="58"/>
      <c r="CT3" s="73"/>
      <c r="CU3" s="73" t="s">
        <v>585</v>
      </c>
      <c r="CV3" s="63">
        <f ca="1">ROUND(-(CI3-'Module C Corrected'!AY3-'Module C Corrected'!BK2+SUM('Lookup Tables'!O:O))/AA3,4)</f>
        <v>1.6999999999999999E-3</v>
      </c>
      <c r="CW3" s="59" t="s">
        <v>583</v>
      </c>
      <c r="CX3" s="60"/>
      <c r="CY3" s="60"/>
      <c r="CZ3" s="60"/>
      <c r="DA3" s="60"/>
      <c r="DB3" s="60"/>
      <c r="DC3" s="60"/>
      <c r="DD3" s="60"/>
      <c r="DE3" s="60"/>
      <c r="DF3" s="60"/>
      <c r="DG3" s="82">
        <f ca="1">SUM(CW5:DH141)</f>
        <v>-133270.52000000604</v>
      </c>
      <c r="DH3" s="83"/>
      <c r="DI3" s="57" t="s">
        <v>582</v>
      </c>
      <c r="DJ3" s="58"/>
      <c r="DK3" s="58"/>
      <c r="DL3" s="58"/>
      <c r="DM3" s="58"/>
      <c r="DN3" s="58"/>
      <c r="DO3" s="58"/>
      <c r="DP3" s="58"/>
      <c r="DQ3" s="58"/>
      <c r="DR3" s="58"/>
      <c r="DS3" s="84">
        <f ca="1">SUM(DI5:DT141)</f>
        <v>-6663.8099999995593</v>
      </c>
      <c r="DT3" s="85"/>
      <c r="DU3" s="62">
        <f t="shared" ref="DU3:EF3" ca="1" si="0">VLOOKUP(DU4,CumulativeInterestRate,7,FALSE)</f>
        <v>0.43026047982633447</v>
      </c>
      <c r="DV3" s="62">
        <f t="shared" ca="1" si="0"/>
        <v>0.4251645894153756</v>
      </c>
      <c r="DW3" s="62">
        <f t="shared" ca="1" si="0"/>
        <v>0.42056184968934823</v>
      </c>
      <c r="DX3" s="62">
        <f t="shared" ca="1" si="0"/>
        <v>0.41546595927838931</v>
      </c>
      <c r="DY3" s="62">
        <f t="shared" ca="1" si="0"/>
        <v>0.41053445242907421</v>
      </c>
      <c r="DZ3" s="62">
        <f t="shared" ca="1" si="0"/>
        <v>0.40543856201811534</v>
      </c>
      <c r="EA3" s="62">
        <f t="shared" ca="1" si="0"/>
        <v>0.40050705516880025</v>
      </c>
      <c r="EB3" s="62">
        <f t="shared" ca="1" si="0"/>
        <v>0.39519883599071803</v>
      </c>
      <c r="EC3" s="62">
        <f t="shared" ca="1" si="0"/>
        <v>0.38989061681263582</v>
      </c>
      <c r="ED3" s="62">
        <f t="shared" ca="1" si="0"/>
        <v>0.38475363051126599</v>
      </c>
      <c r="EE3" s="62">
        <f t="shared" ca="1" si="0"/>
        <v>0.37944541133318388</v>
      </c>
      <c r="EF3" s="62">
        <f t="shared" ca="1" si="0"/>
        <v>0.37430842503181405</v>
      </c>
      <c r="EG3" s="57" t="s">
        <v>580</v>
      </c>
      <c r="EH3" s="58"/>
      <c r="EI3" s="58"/>
      <c r="EJ3" s="58"/>
      <c r="EK3" s="58"/>
      <c r="EL3" s="58"/>
      <c r="EM3" s="58"/>
      <c r="EN3" s="58"/>
      <c r="EO3" s="58"/>
      <c r="EP3" s="58"/>
      <c r="EQ3" s="84">
        <f ca="1">SUM(EG5:ER141)</f>
        <v>-216388.22999997946</v>
      </c>
      <c r="ER3" s="85"/>
    </row>
    <row r="4" spans="1:148" s="7" customFormat="1">
      <c r="A4" s="7" t="s">
        <v>8</v>
      </c>
      <c r="B4" s="1" t="s">
        <v>453</v>
      </c>
      <c r="C4" s="7" t="s">
        <v>9</v>
      </c>
      <c r="D4" s="7" t="s">
        <v>10</v>
      </c>
      <c r="E4" s="8">
        <v>39083</v>
      </c>
      <c r="F4" s="8">
        <v>39114</v>
      </c>
      <c r="G4" s="8">
        <v>39142</v>
      </c>
      <c r="H4" s="8">
        <v>39173</v>
      </c>
      <c r="I4" s="8">
        <v>39203</v>
      </c>
      <c r="J4" s="8">
        <v>39234</v>
      </c>
      <c r="K4" s="8">
        <v>39264</v>
      </c>
      <c r="L4" s="8">
        <v>39295</v>
      </c>
      <c r="M4" s="8">
        <v>39326</v>
      </c>
      <c r="N4" s="8">
        <v>39356</v>
      </c>
      <c r="O4" s="8">
        <v>39387</v>
      </c>
      <c r="P4" s="8">
        <v>39417</v>
      </c>
      <c r="Q4" s="9">
        <v>39083</v>
      </c>
      <c r="R4" s="9">
        <v>39114</v>
      </c>
      <c r="S4" s="9">
        <v>39142</v>
      </c>
      <c r="T4" s="9">
        <v>39173</v>
      </c>
      <c r="U4" s="9">
        <v>39203</v>
      </c>
      <c r="V4" s="9">
        <v>39234</v>
      </c>
      <c r="W4" s="9">
        <v>39264</v>
      </c>
      <c r="X4" s="9">
        <v>39295</v>
      </c>
      <c r="Y4" s="9">
        <v>39326</v>
      </c>
      <c r="Z4" s="9">
        <v>39356</v>
      </c>
      <c r="AA4" s="9">
        <v>39387</v>
      </c>
      <c r="AB4" s="9">
        <v>39417</v>
      </c>
      <c r="AC4" s="8">
        <v>39083</v>
      </c>
      <c r="AD4" s="8">
        <v>39114</v>
      </c>
      <c r="AE4" s="8">
        <v>39142</v>
      </c>
      <c r="AF4" s="8">
        <v>39173</v>
      </c>
      <c r="AG4" s="8">
        <v>39203</v>
      </c>
      <c r="AH4" s="8">
        <v>39234</v>
      </c>
      <c r="AI4" s="8">
        <v>39264</v>
      </c>
      <c r="AJ4" s="8">
        <v>39295</v>
      </c>
      <c r="AK4" s="8">
        <v>39326</v>
      </c>
      <c r="AL4" s="8">
        <v>39356</v>
      </c>
      <c r="AM4" s="8">
        <v>39387</v>
      </c>
      <c r="AN4" s="8">
        <v>39417</v>
      </c>
      <c r="AO4" s="37">
        <v>39083</v>
      </c>
      <c r="AP4" s="37">
        <v>39114</v>
      </c>
      <c r="AQ4" s="37">
        <v>39142</v>
      </c>
      <c r="AR4" s="37">
        <v>39173</v>
      </c>
      <c r="AS4" s="37">
        <v>39203</v>
      </c>
      <c r="AT4" s="37">
        <v>39234</v>
      </c>
      <c r="AU4" s="37">
        <v>39264</v>
      </c>
      <c r="AV4" s="37">
        <v>39295</v>
      </c>
      <c r="AW4" s="37">
        <v>39326</v>
      </c>
      <c r="AX4" s="37">
        <v>39356</v>
      </c>
      <c r="AY4" s="37">
        <v>39387</v>
      </c>
      <c r="AZ4" s="37">
        <v>39417</v>
      </c>
      <c r="BA4" s="10">
        <v>39083</v>
      </c>
      <c r="BB4" s="10">
        <v>39114</v>
      </c>
      <c r="BC4" s="10">
        <v>39142</v>
      </c>
      <c r="BD4" s="10">
        <v>39173</v>
      </c>
      <c r="BE4" s="10">
        <v>39203</v>
      </c>
      <c r="BF4" s="10">
        <v>39234</v>
      </c>
      <c r="BG4" s="10">
        <v>39264</v>
      </c>
      <c r="BH4" s="10">
        <v>39295</v>
      </c>
      <c r="BI4" s="10">
        <v>39326</v>
      </c>
      <c r="BJ4" s="10">
        <v>39356</v>
      </c>
      <c r="BK4" s="10">
        <v>39387</v>
      </c>
      <c r="BL4" s="10">
        <v>39417</v>
      </c>
      <c r="BM4" s="9">
        <v>39083</v>
      </c>
      <c r="BN4" s="9">
        <v>39114</v>
      </c>
      <c r="BO4" s="9">
        <v>39142</v>
      </c>
      <c r="BP4" s="9">
        <v>39173</v>
      </c>
      <c r="BQ4" s="9">
        <v>39203</v>
      </c>
      <c r="BR4" s="9">
        <v>39234</v>
      </c>
      <c r="BS4" s="9">
        <v>39264</v>
      </c>
      <c r="BT4" s="9">
        <v>39295</v>
      </c>
      <c r="BU4" s="9">
        <v>39326</v>
      </c>
      <c r="BV4" s="9">
        <v>39356</v>
      </c>
      <c r="BW4" s="9">
        <v>39387</v>
      </c>
      <c r="BX4" s="9">
        <v>39417</v>
      </c>
      <c r="BY4" s="10">
        <v>39083</v>
      </c>
      <c r="BZ4" s="10">
        <v>39114</v>
      </c>
      <c r="CA4" s="10">
        <v>39142</v>
      </c>
      <c r="CB4" s="10">
        <v>39173</v>
      </c>
      <c r="CC4" s="10">
        <v>39203</v>
      </c>
      <c r="CD4" s="10">
        <v>39234</v>
      </c>
      <c r="CE4" s="10">
        <v>39264</v>
      </c>
      <c r="CF4" s="10">
        <v>39295</v>
      </c>
      <c r="CG4" s="10">
        <v>39326</v>
      </c>
      <c r="CH4" s="10">
        <v>39356</v>
      </c>
      <c r="CI4" s="10">
        <v>39387</v>
      </c>
      <c r="CJ4" s="10">
        <v>39417</v>
      </c>
      <c r="CK4" s="9">
        <v>39083</v>
      </c>
      <c r="CL4" s="9">
        <v>39114</v>
      </c>
      <c r="CM4" s="9">
        <v>39142</v>
      </c>
      <c r="CN4" s="9">
        <v>39173</v>
      </c>
      <c r="CO4" s="9">
        <v>39203</v>
      </c>
      <c r="CP4" s="9">
        <v>39234</v>
      </c>
      <c r="CQ4" s="9">
        <v>39264</v>
      </c>
      <c r="CR4" s="9">
        <v>39295</v>
      </c>
      <c r="CS4" s="9">
        <v>39326</v>
      </c>
      <c r="CT4" s="9">
        <v>39356</v>
      </c>
      <c r="CU4" s="9">
        <v>39387</v>
      </c>
      <c r="CV4" s="9">
        <v>39417</v>
      </c>
      <c r="CW4" s="10">
        <v>39083</v>
      </c>
      <c r="CX4" s="10">
        <v>39114</v>
      </c>
      <c r="CY4" s="10">
        <v>39142</v>
      </c>
      <c r="CZ4" s="10">
        <v>39173</v>
      </c>
      <c r="DA4" s="10">
        <v>39203</v>
      </c>
      <c r="DB4" s="10">
        <v>39234</v>
      </c>
      <c r="DC4" s="10">
        <v>39264</v>
      </c>
      <c r="DD4" s="10">
        <v>39295</v>
      </c>
      <c r="DE4" s="10">
        <v>39326</v>
      </c>
      <c r="DF4" s="10">
        <v>39356</v>
      </c>
      <c r="DG4" s="10">
        <v>39387</v>
      </c>
      <c r="DH4" s="10">
        <v>39417</v>
      </c>
      <c r="DI4" s="9">
        <v>39083</v>
      </c>
      <c r="DJ4" s="9">
        <v>39114</v>
      </c>
      <c r="DK4" s="9">
        <v>39142</v>
      </c>
      <c r="DL4" s="9">
        <v>39173</v>
      </c>
      <c r="DM4" s="9">
        <v>39203</v>
      </c>
      <c r="DN4" s="9">
        <v>39234</v>
      </c>
      <c r="DO4" s="9">
        <v>39264</v>
      </c>
      <c r="DP4" s="9">
        <v>39295</v>
      </c>
      <c r="DQ4" s="9">
        <v>39326</v>
      </c>
      <c r="DR4" s="9">
        <v>39356</v>
      </c>
      <c r="DS4" s="9">
        <v>39387</v>
      </c>
      <c r="DT4" s="9">
        <v>39417</v>
      </c>
      <c r="DU4" s="10">
        <v>39083</v>
      </c>
      <c r="DV4" s="10">
        <v>39114</v>
      </c>
      <c r="DW4" s="10">
        <v>39142</v>
      </c>
      <c r="DX4" s="10">
        <v>39173</v>
      </c>
      <c r="DY4" s="10">
        <v>39203</v>
      </c>
      <c r="DZ4" s="10">
        <v>39234</v>
      </c>
      <c r="EA4" s="10">
        <v>39264</v>
      </c>
      <c r="EB4" s="10">
        <v>39295</v>
      </c>
      <c r="EC4" s="10">
        <v>39326</v>
      </c>
      <c r="ED4" s="10">
        <v>39356</v>
      </c>
      <c r="EE4" s="10">
        <v>39387</v>
      </c>
      <c r="EF4" s="10">
        <v>39417</v>
      </c>
      <c r="EG4" s="9">
        <v>39083</v>
      </c>
      <c r="EH4" s="9">
        <v>39114</v>
      </c>
      <c r="EI4" s="9">
        <v>39142</v>
      </c>
      <c r="EJ4" s="9">
        <v>39173</v>
      </c>
      <c r="EK4" s="9">
        <v>39203</v>
      </c>
      <c r="EL4" s="9">
        <v>39234</v>
      </c>
      <c r="EM4" s="9">
        <v>39264</v>
      </c>
      <c r="EN4" s="9">
        <v>39295</v>
      </c>
      <c r="EO4" s="9">
        <v>39326</v>
      </c>
      <c r="EP4" s="9">
        <v>39356</v>
      </c>
      <c r="EQ4" s="9">
        <v>39387</v>
      </c>
      <c r="ER4" s="9">
        <v>39417</v>
      </c>
    </row>
    <row r="5" spans="1:148">
      <c r="A5" t="s">
        <v>420</v>
      </c>
      <c r="B5" s="1" t="s">
        <v>156</v>
      </c>
      <c r="C5" t="str">
        <f t="shared" ref="C5:C68" ca="1" si="1">VLOOKUP($B5,LocationLookup,2,FALSE)</f>
        <v>0000006711</v>
      </c>
      <c r="D5" t="str">
        <f t="shared" ref="D5:D68" ca="1" si="2">VLOOKUP($C5,LossFactorLookup,2,FALSE)</f>
        <v>FortisAlberta Reversing POD - Stirling (67S)</v>
      </c>
      <c r="E5" s="51">
        <f ca="1">IFERROR(IF(AND($A5=VLOOKUP($A5&amp;"."&amp;$C5,UncollectibleLookup,2,FALSE),$C5=VLOOKUP($A5&amp;"."&amp;$C5,UncollectibleLookup,4,FALSE)),0,'Module C Corrected'!E5),'Module C Corrected'!E5)</f>
        <v>0</v>
      </c>
      <c r="F5" s="51">
        <f ca="1">IFERROR(IF(AND($A5=VLOOKUP($A5&amp;"."&amp;$C5,UncollectibleLookup,2,FALSE),$C5=VLOOKUP($A5&amp;"."&amp;$C5,UncollectibleLookup,4,FALSE)),0,'Module C Corrected'!F5),'Module C Corrected'!F5)</f>
        <v>0</v>
      </c>
      <c r="G5" s="51">
        <f ca="1">IFERROR(IF(AND($A5=VLOOKUP($A5&amp;"."&amp;$C5,UncollectibleLookup,2,FALSE),$C5=VLOOKUP($A5&amp;"."&amp;$C5,UncollectibleLookup,4,FALSE)),0,'Module C Corrected'!G5),'Module C Corrected'!G5)</f>
        <v>0</v>
      </c>
      <c r="H5" s="51">
        <f ca="1">IFERROR(IF(AND($A5=VLOOKUP($A5&amp;"."&amp;$C5,UncollectibleLookup,2,FALSE),$C5=VLOOKUP($A5&amp;"."&amp;$C5,UncollectibleLookup,4,FALSE)),0,'Module C Corrected'!H5),'Module C Corrected'!H5)</f>
        <v>0</v>
      </c>
      <c r="I5" s="51">
        <f ca="1">IFERROR(IF(AND($A5=VLOOKUP($A5&amp;"."&amp;$C5,UncollectibleLookup,2,FALSE),$C5=VLOOKUP($A5&amp;"."&amp;$C5,UncollectibleLookup,4,FALSE)),0,'Module C Corrected'!I5),'Module C Corrected'!I5)</f>
        <v>552.02049999999997</v>
      </c>
      <c r="J5" s="51">
        <f ca="1">IFERROR(IF(AND($A5=VLOOKUP($A5&amp;"."&amp;$C5,UncollectibleLookup,2,FALSE),$C5=VLOOKUP($A5&amp;"."&amp;$C5,UncollectibleLookup,4,FALSE)),0,'Module C Corrected'!J5),'Module C Corrected'!J5)</f>
        <v>569.38660000000004</v>
      </c>
      <c r="K5" s="51">
        <f ca="1">IFERROR(IF(AND($A5=VLOOKUP($A5&amp;"."&amp;$C5,UncollectibleLookup,2,FALSE),$C5=VLOOKUP($A5&amp;"."&amp;$C5,UncollectibleLookup,4,FALSE)),0,'Module C Corrected'!K5),'Module C Corrected'!K5)</f>
        <v>132.21289999999999</v>
      </c>
      <c r="L5" s="51">
        <f ca="1">IFERROR(IF(AND($A5=VLOOKUP($A5&amp;"."&amp;$C5,UncollectibleLookup,2,FALSE),$C5=VLOOKUP($A5&amp;"."&amp;$C5,UncollectibleLookup,4,FALSE)),0,'Module C Corrected'!L5),'Module C Corrected'!L5)</f>
        <v>666.82299999999998</v>
      </c>
      <c r="M5" s="51">
        <f ca="1">IFERROR(IF(AND($A5=VLOOKUP($A5&amp;"."&amp;$C5,UncollectibleLookup,2,FALSE),$C5=VLOOKUP($A5&amp;"."&amp;$C5,UncollectibleLookup,4,FALSE)),0,'Module C Corrected'!M5),'Module C Corrected'!M5)</f>
        <v>337.22489999999999</v>
      </c>
      <c r="N5" s="51">
        <f ca="1">IFERROR(IF(AND($A5=VLOOKUP($A5&amp;"."&amp;$C5,UncollectibleLookup,2,FALSE),$C5=VLOOKUP($A5&amp;"."&amp;$C5,UncollectibleLookup,4,FALSE)),0,'Module C Corrected'!N5),'Module C Corrected'!N5)</f>
        <v>24.488600000000002</v>
      </c>
      <c r="O5" s="51">
        <f ca="1">IFERROR(IF(AND($A5=VLOOKUP($A5&amp;"."&amp;$C5,UncollectibleLookup,2,FALSE),$C5=VLOOKUP($A5&amp;"."&amp;$C5,UncollectibleLookup,4,FALSE)),0,'Module C Corrected'!O5),'Module C Corrected'!O5)</f>
        <v>0</v>
      </c>
      <c r="P5" s="51">
        <f ca="1">IFERROR(IF(AND($A5=VLOOKUP($A5&amp;"."&amp;$C5,UncollectibleLookup,2,FALSE),$C5=VLOOKUP($A5&amp;"."&amp;$C5,UncollectibleLookup,4,FALSE)),0,'Module C Corrected'!P5),'Module C Corrected'!P5)</f>
        <v>0</v>
      </c>
      <c r="Q5" s="32">
        <f ca="1">IFERROR(IF(AND($A5=VLOOKUP($A5&amp;"."&amp;$C5,UncollectibleLookup,2,FALSE),$C5=VLOOKUP($A5&amp;"."&amp;$C5,UncollectibleLookup,4,FALSE)),0,'Module C Corrected'!Q5),'Module C Corrected'!Q5)</f>
        <v>0</v>
      </c>
      <c r="R5" s="32">
        <f ca="1">IFERROR(IF(AND($A5=VLOOKUP($A5&amp;"."&amp;$C5,UncollectibleLookup,2,FALSE),$C5=VLOOKUP($A5&amp;"."&amp;$C5,UncollectibleLookup,4,FALSE)),0,'Module C Corrected'!R5),'Module C Corrected'!R5)</f>
        <v>0</v>
      </c>
      <c r="S5" s="32">
        <f ca="1">IFERROR(IF(AND($A5=VLOOKUP($A5&amp;"."&amp;$C5,UncollectibleLookup,2,FALSE),$C5=VLOOKUP($A5&amp;"."&amp;$C5,UncollectibleLookup,4,FALSE)),0,'Module C Corrected'!S5),'Module C Corrected'!S5)</f>
        <v>0</v>
      </c>
      <c r="T5" s="32">
        <f ca="1">IFERROR(IF(AND($A5=VLOOKUP($A5&amp;"."&amp;$C5,UncollectibleLookup,2,FALSE),$C5=VLOOKUP($A5&amp;"."&amp;$C5,UncollectibleLookup,4,FALSE)),0,'Module C Corrected'!T5),'Module C Corrected'!T5)</f>
        <v>0</v>
      </c>
      <c r="U5" s="32">
        <f ca="1">IFERROR(IF(AND($A5=VLOOKUP($A5&amp;"."&amp;$C5,UncollectibleLookup,2,FALSE),$C5=VLOOKUP($A5&amp;"."&amp;$C5,UncollectibleLookup,4,FALSE)),0,'Module C Corrected'!U5),'Module C Corrected'!U5)</f>
        <v>21190.1</v>
      </c>
      <c r="V5" s="32">
        <f ca="1">IFERROR(IF(AND($A5=VLOOKUP($A5&amp;"."&amp;$C5,UncollectibleLookup,2,FALSE),$C5=VLOOKUP($A5&amp;"."&amp;$C5,UncollectibleLookup,4,FALSE)),0,'Module C Corrected'!V5),'Module C Corrected'!V5)</f>
        <v>19184.060000000001</v>
      </c>
      <c r="W5" s="32">
        <f ca="1">IFERROR(IF(AND($A5=VLOOKUP($A5&amp;"."&amp;$C5,UncollectibleLookup,2,FALSE),$C5=VLOOKUP($A5&amp;"."&amp;$C5,UncollectibleLookup,4,FALSE)),0,'Module C Corrected'!W5),'Module C Corrected'!W5)</f>
        <v>3593.72</v>
      </c>
      <c r="X5" s="32">
        <f ca="1">IFERROR(IF(AND($A5=VLOOKUP($A5&amp;"."&amp;$C5,UncollectibleLookup,2,FALSE),$C5=VLOOKUP($A5&amp;"."&amp;$C5,UncollectibleLookup,4,FALSE)),0,'Module C Corrected'!X5),'Module C Corrected'!X5)</f>
        <v>27083.64</v>
      </c>
      <c r="Y5" s="32">
        <f ca="1">IFERROR(IF(AND($A5=VLOOKUP($A5&amp;"."&amp;$C5,UncollectibleLookup,2,FALSE),$C5=VLOOKUP($A5&amp;"."&amp;$C5,UncollectibleLookup,4,FALSE)),0,'Module C Corrected'!Y5),'Module C Corrected'!Y5)</f>
        <v>11940.16</v>
      </c>
      <c r="Z5" s="32">
        <f ca="1">IFERROR(IF(AND($A5=VLOOKUP($A5&amp;"."&amp;$C5,UncollectibleLookup,2,FALSE),$C5=VLOOKUP($A5&amp;"."&amp;$C5,UncollectibleLookup,4,FALSE)),0,'Module C Corrected'!Z5),'Module C Corrected'!Z5)</f>
        <v>902.44</v>
      </c>
      <c r="AA5" s="32">
        <f ca="1">IFERROR(IF(AND($A5=VLOOKUP($A5&amp;"."&amp;$C5,UncollectibleLookup,2,FALSE),$C5=VLOOKUP($A5&amp;"."&amp;$C5,UncollectibleLookup,4,FALSE)),0,'Module C Corrected'!AA5),'Module C Corrected'!AA5)</f>
        <v>0</v>
      </c>
      <c r="AB5" s="32">
        <f ca="1">IFERROR(IF(AND($A5=VLOOKUP($A5&amp;"."&amp;$C5,UncollectibleLookup,2,FALSE),$C5=VLOOKUP($A5&amp;"."&amp;$C5,UncollectibleLookup,4,FALSE)),0,'Module C Corrected'!AB5),'Module C Corrected'!AB5)</f>
        <v>0</v>
      </c>
      <c r="AC5" s="2">
        <f>IF(ISBLANK('Module C Corrected'!AC5),"",'Module C Corrected'!AC5)</f>
        <v>1.73</v>
      </c>
      <c r="AD5" s="2">
        <f>IF(ISBLANK('Module C Corrected'!AD5),"",'Module C Corrected'!AD5)</f>
        <v>1.73</v>
      </c>
      <c r="AE5" s="2">
        <f>IF(ISBLANK('Module C Corrected'!AE5),"",'Module C Corrected'!AE5)</f>
        <v>1.73</v>
      </c>
      <c r="AF5" s="2">
        <f>IF(ISBLANK('Module C Corrected'!AF5),"",'Module C Corrected'!AF5)</f>
        <v>1.73</v>
      </c>
      <c r="AG5" s="2">
        <f>IF(ISBLANK('Module C Corrected'!AG5),"",'Module C Corrected'!AG5)</f>
        <v>1.73</v>
      </c>
      <c r="AH5" s="2">
        <f>IF(ISBLANK('Module C Corrected'!AH5),"",'Module C Corrected'!AH5)</f>
        <v>1.73</v>
      </c>
      <c r="AI5" s="2">
        <f>IF(ISBLANK('Module C Corrected'!AI5),"",'Module C Corrected'!AI5)</f>
        <v>1.73</v>
      </c>
      <c r="AJ5" s="2">
        <f>IF(ISBLANK('Module C Corrected'!AJ5),"",'Module C Corrected'!AJ5)</f>
        <v>1.73</v>
      </c>
      <c r="AK5" s="2">
        <f>IF(ISBLANK('Module C Corrected'!AK5),"",'Module C Corrected'!AK5)</f>
        <v>1.73</v>
      </c>
      <c r="AL5" s="2">
        <f>IF(ISBLANK('Module C Corrected'!AL5),"",'Module C Corrected'!AL5)</f>
        <v>1.73</v>
      </c>
      <c r="AM5" s="2">
        <f>IF(ISBLANK('Module C Corrected'!AM5),"",'Module C Corrected'!AM5)</f>
        <v>1.73</v>
      </c>
      <c r="AN5" s="2">
        <f>IF(ISBLANK('Module C Corrected'!AN5),"",'Module C Corrected'!AN5)</f>
        <v>1.73</v>
      </c>
      <c r="AO5" s="33">
        <f ca="1">IFERROR(IF(AND($A5=VLOOKUP($A5&amp;"."&amp;$C5,UncollectibleLookup,2,FALSE),$C5=VLOOKUP($A5&amp;"."&amp;$C5,UncollectibleLookup,4,FALSE)),0,'Module C Corrected'!AO5),'Module C Corrected'!AO5)</f>
        <v>0</v>
      </c>
      <c r="AP5" s="33">
        <f ca="1">IFERROR(IF(AND($A5=VLOOKUP($A5&amp;"."&amp;$C5,UncollectibleLookup,2,FALSE),$C5=VLOOKUP($A5&amp;"."&amp;$C5,UncollectibleLookup,4,FALSE)),0,'Module C Corrected'!AP5),'Module C Corrected'!AP5)</f>
        <v>0</v>
      </c>
      <c r="AQ5" s="33">
        <f ca="1">IFERROR(IF(AND($A5=VLOOKUP($A5&amp;"."&amp;$C5,UncollectibleLookup,2,FALSE),$C5=VLOOKUP($A5&amp;"."&amp;$C5,UncollectibleLookup,4,FALSE)),0,'Module C Corrected'!AQ5),'Module C Corrected'!AQ5)</f>
        <v>0</v>
      </c>
      <c r="AR5" s="33">
        <f ca="1">IFERROR(IF(AND($A5=VLOOKUP($A5&amp;"."&amp;$C5,UncollectibleLookup,2,FALSE),$C5=VLOOKUP($A5&amp;"."&amp;$C5,UncollectibleLookup,4,FALSE)),0,'Module C Corrected'!AR5),'Module C Corrected'!AR5)</f>
        <v>0</v>
      </c>
      <c r="AS5" s="33">
        <f ca="1">IFERROR(IF(AND($A5=VLOOKUP($A5&amp;"."&amp;$C5,UncollectibleLookup,2,FALSE),$C5=VLOOKUP($A5&amp;"."&amp;$C5,UncollectibleLookup,4,FALSE)),0,'Module C Corrected'!AS5),'Module C Corrected'!AS5)</f>
        <v>366.59</v>
      </c>
      <c r="AT5" s="33">
        <f ca="1">IFERROR(IF(AND($A5=VLOOKUP($A5&amp;"."&amp;$C5,UncollectibleLookup,2,FALSE),$C5=VLOOKUP($A5&amp;"."&amp;$C5,UncollectibleLookup,4,FALSE)),0,'Module C Corrected'!AT5),'Module C Corrected'!AT5)</f>
        <v>331.88</v>
      </c>
      <c r="AU5" s="33">
        <f ca="1">IFERROR(IF(AND($A5=VLOOKUP($A5&amp;"."&amp;$C5,UncollectibleLookup,2,FALSE),$C5=VLOOKUP($A5&amp;"."&amp;$C5,UncollectibleLookup,4,FALSE)),0,'Module C Corrected'!AU5),'Module C Corrected'!AU5)</f>
        <v>62.17</v>
      </c>
      <c r="AV5" s="33">
        <f ca="1">IFERROR(IF(AND($A5=VLOOKUP($A5&amp;"."&amp;$C5,UncollectibleLookup,2,FALSE),$C5=VLOOKUP($A5&amp;"."&amp;$C5,UncollectibleLookup,4,FALSE)),0,'Module C Corrected'!AV5),'Module C Corrected'!AV5)</f>
        <v>468.55</v>
      </c>
      <c r="AW5" s="33">
        <f ca="1">IFERROR(IF(AND($A5=VLOOKUP($A5&amp;"."&amp;$C5,UncollectibleLookup,2,FALSE),$C5=VLOOKUP($A5&amp;"."&amp;$C5,UncollectibleLookup,4,FALSE)),0,'Module C Corrected'!AW5),'Module C Corrected'!AW5)</f>
        <v>206.56</v>
      </c>
      <c r="AX5" s="33">
        <f ca="1">IFERROR(IF(AND($A5=VLOOKUP($A5&amp;"."&amp;$C5,UncollectibleLookup,2,FALSE),$C5=VLOOKUP($A5&amp;"."&amp;$C5,UncollectibleLookup,4,FALSE)),0,'Module C Corrected'!AX5),'Module C Corrected'!AX5)</f>
        <v>15.61</v>
      </c>
      <c r="AY5" s="33">
        <f ca="1">IFERROR(IF(AND($A5=VLOOKUP($A5&amp;"."&amp;$C5,UncollectibleLookup,2,FALSE),$C5=VLOOKUP($A5&amp;"."&amp;$C5,UncollectibleLookup,4,FALSE)),0,'Module C Corrected'!AY5),'Module C Corrected'!AY5)</f>
        <v>0</v>
      </c>
      <c r="AZ5" s="33">
        <f ca="1">IFERROR(IF(AND($A5=VLOOKUP($A5&amp;"."&amp;$C5,UncollectibleLookup,2,FALSE),$C5=VLOOKUP($A5&amp;"."&amp;$C5,UncollectibleLookup,4,FALSE)),0,'Module C Corrected'!AZ5),'Module C Corrected'!AZ5)</f>
        <v>0</v>
      </c>
      <c r="BA5" s="31">
        <f t="shared" ref="BA5:BL20" ca="1" si="3">ROUND(Q5*BA$3,2)</f>
        <v>0</v>
      </c>
      <c r="BB5" s="31">
        <f t="shared" ca="1" si="3"/>
        <v>0</v>
      </c>
      <c r="BC5" s="31">
        <f t="shared" ca="1" si="3"/>
        <v>0</v>
      </c>
      <c r="BD5" s="31">
        <f t="shared" ca="1" si="3"/>
        <v>0</v>
      </c>
      <c r="BE5" s="31">
        <f t="shared" ca="1" si="3"/>
        <v>-101.71</v>
      </c>
      <c r="BF5" s="31">
        <f t="shared" ca="1" si="3"/>
        <v>-92.08</v>
      </c>
      <c r="BG5" s="31">
        <f t="shared" ca="1" si="3"/>
        <v>-25.52</v>
      </c>
      <c r="BH5" s="31">
        <f t="shared" ca="1" si="3"/>
        <v>-192.29</v>
      </c>
      <c r="BI5" s="31">
        <f t="shared" ca="1" si="3"/>
        <v>-84.78</v>
      </c>
      <c r="BJ5" s="31">
        <f t="shared" ca="1" si="3"/>
        <v>-2.71</v>
      </c>
      <c r="BK5" s="31">
        <f t="shared" ca="1" si="3"/>
        <v>0</v>
      </c>
      <c r="BL5" s="31">
        <f t="shared" ca="1" si="3"/>
        <v>0</v>
      </c>
      <c r="BM5" s="6">
        <f t="shared" ref="BM5:BX20" ca="1" si="4">VLOOKUP($C5,LossFactorLookup,3,FALSE)</f>
        <v>-3.1E-2</v>
      </c>
      <c r="BN5" s="6">
        <f t="shared" ca="1" si="4"/>
        <v>-3.1E-2</v>
      </c>
      <c r="BO5" s="6">
        <f t="shared" ca="1" si="4"/>
        <v>-3.1E-2</v>
      </c>
      <c r="BP5" s="6">
        <f t="shared" ca="1" si="4"/>
        <v>-3.1E-2</v>
      </c>
      <c r="BQ5" s="6">
        <f t="shared" ca="1" si="4"/>
        <v>-3.1E-2</v>
      </c>
      <c r="BR5" s="6">
        <f t="shared" ca="1" si="4"/>
        <v>-3.1E-2</v>
      </c>
      <c r="BS5" s="6">
        <f t="shared" ca="1" si="4"/>
        <v>-3.1E-2</v>
      </c>
      <c r="BT5" s="6">
        <f t="shared" ca="1" si="4"/>
        <v>-3.1E-2</v>
      </c>
      <c r="BU5" s="6">
        <f t="shared" ca="1" si="4"/>
        <v>-3.1E-2</v>
      </c>
      <c r="BV5" s="6">
        <f t="shared" ca="1" si="4"/>
        <v>-3.1E-2</v>
      </c>
      <c r="BW5" s="6">
        <f t="shared" ca="1" si="4"/>
        <v>-3.1E-2</v>
      </c>
      <c r="BX5" s="6">
        <f t="shared" ca="1" si="4"/>
        <v>-3.1E-2</v>
      </c>
      <c r="BY5" s="31">
        <f t="shared" ref="BY5:CJ26" ca="1" si="5">IFERROR(VLOOKUP($C5,DOSDetail,CELL("col",BY$4)+58,FALSE),ROUND(Q5*BM5,2))</f>
        <v>0</v>
      </c>
      <c r="BZ5" s="31">
        <f t="shared" ca="1" si="5"/>
        <v>0</v>
      </c>
      <c r="CA5" s="31">
        <f t="shared" ca="1" si="5"/>
        <v>0</v>
      </c>
      <c r="CB5" s="31">
        <f t="shared" ca="1" si="5"/>
        <v>0</v>
      </c>
      <c r="CC5" s="31">
        <f t="shared" ca="1" si="5"/>
        <v>-656.89</v>
      </c>
      <c r="CD5" s="31">
        <f t="shared" ca="1" si="5"/>
        <v>-594.71</v>
      </c>
      <c r="CE5" s="31">
        <f t="shared" ca="1" si="5"/>
        <v>-111.41</v>
      </c>
      <c r="CF5" s="31">
        <f t="shared" ca="1" si="5"/>
        <v>-839.59</v>
      </c>
      <c r="CG5" s="31">
        <f t="shared" ca="1" si="5"/>
        <v>-370.14</v>
      </c>
      <c r="CH5" s="31">
        <f t="shared" ca="1" si="5"/>
        <v>-27.98</v>
      </c>
      <c r="CI5" s="31">
        <f t="shared" ca="1" si="5"/>
        <v>0</v>
      </c>
      <c r="CJ5" s="31">
        <f t="shared" ca="1" si="5"/>
        <v>0</v>
      </c>
      <c r="CK5" s="32">
        <f t="shared" ref="CK5:CV20" ca="1" si="6">ROUND(Q5*$CV$3,2)</f>
        <v>0</v>
      </c>
      <c r="CL5" s="32">
        <f t="shared" ca="1" si="6"/>
        <v>0</v>
      </c>
      <c r="CM5" s="32">
        <f t="shared" ca="1" si="6"/>
        <v>0</v>
      </c>
      <c r="CN5" s="32">
        <f t="shared" ca="1" si="6"/>
        <v>0</v>
      </c>
      <c r="CO5" s="32">
        <f t="shared" ca="1" si="6"/>
        <v>36.020000000000003</v>
      </c>
      <c r="CP5" s="32">
        <f t="shared" ca="1" si="6"/>
        <v>32.61</v>
      </c>
      <c r="CQ5" s="32">
        <f t="shared" ca="1" si="6"/>
        <v>6.11</v>
      </c>
      <c r="CR5" s="32">
        <f t="shared" ca="1" si="6"/>
        <v>46.04</v>
      </c>
      <c r="CS5" s="32">
        <f t="shared" ca="1" si="6"/>
        <v>20.3</v>
      </c>
      <c r="CT5" s="32">
        <f t="shared" ca="1" si="6"/>
        <v>1.53</v>
      </c>
      <c r="CU5" s="32">
        <f t="shared" ca="1" si="6"/>
        <v>0</v>
      </c>
      <c r="CV5" s="32">
        <f t="shared" ca="1" si="6"/>
        <v>0</v>
      </c>
      <c r="CW5" s="31">
        <f t="shared" ref="CW5:DH20" ca="1" si="7">BY5+CK5-AO5-BA5</f>
        <v>0</v>
      </c>
      <c r="CX5" s="31">
        <f t="shared" ca="1" si="7"/>
        <v>0</v>
      </c>
      <c r="CY5" s="31">
        <f t="shared" ca="1" si="7"/>
        <v>0</v>
      </c>
      <c r="CZ5" s="31">
        <f t="shared" ca="1" si="7"/>
        <v>0</v>
      </c>
      <c r="DA5" s="31">
        <f t="shared" ca="1" si="7"/>
        <v>-885.75</v>
      </c>
      <c r="DB5" s="31">
        <f t="shared" ca="1" si="7"/>
        <v>-801.9</v>
      </c>
      <c r="DC5" s="31">
        <f t="shared" ca="1" si="7"/>
        <v>-141.94999999999999</v>
      </c>
      <c r="DD5" s="31">
        <f t="shared" ca="1" si="7"/>
        <v>-1069.8100000000002</v>
      </c>
      <c r="DE5" s="31">
        <f t="shared" ca="1" si="7"/>
        <v>-471.62</v>
      </c>
      <c r="DF5" s="31">
        <f t="shared" ca="1" si="7"/>
        <v>-39.35</v>
      </c>
      <c r="DG5" s="31">
        <f t="shared" ca="1" si="7"/>
        <v>0</v>
      </c>
      <c r="DH5" s="31">
        <f t="shared" ca="1" si="7"/>
        <v>0</v>
      </c>
      <c r="DI5" s="32">
        <f ca="1">ROUND(CW5*5%,2)</f>
        <v>0</v>
      </c>
      <c r="DJ5" s="32">
        <f t="shared" ref="DJ5:DT20" ca="1" si="8">ROUND(CX5*5%,2)</f>
        <v>0</v>
      </c>
      <c r="DK5" s="32">
        <f t="shared" ca="1" si="8"/>
        <v>0</v>
      </c>
      <c r="DL5" s="32">
        <f t="shared" ca="1" si="8"/>
        <v>0</v>
      </c>
      <c r="DM5" s="32">
        <f t="shared" ca="1" si="8"/>
        <v>-44.29</v>
      </c>
      <c r="DN5" s="32">
        <f t="shared" ca="1" si="8"/>
        <v>-40.1</v>
      </c>
      <c r="DO5" s="32">
        <f t="shared" ca="1" si="8"/>
        <v>-7.1</v>
      </c>
      <c r="DP5" s="32">
        <f t="shared" ca="1" si="8"/>
        <v>-53.49</v>
      </c>
      <c r="DQ5" s="32">
        <f t="shared" ca="1" si="8"/>
        <v>-23.58</v>
      </c>
      <c r="DR5" s="32">
        <f t="shared" ca="1" si="8"/>
        <v>-1.97</v>
      </c>
      <c r="DS5" s="32">
        <f t="shared" ca="1" si="8"/>
        <v>0</v>
      </c>
      <c r="DT5" s="32">
        <f t="shared" ca="1" si="8"/>
        <v>0</v>
      </c>
      <c r="DU5" s="31">
        <f ca="1">ROUND(CW5*DU$3,2)</f>
        <v>0</v>
      </c>
      <c r="DV5" s="31">
        <f t="shared" ref="DV5:EF20" ca="1" si="9">ROUND(CX5*DV$3,2)</f>
        <v>0</v>
      </c>
      <c r="DW5" s="31">
        <f t="shared" ca="1" si="9"/>
        <v>0</v>
      </c>
      <c r="DX5" s="31">
        <f t="shared" ca="1" si="9"/>
        <v>0</v>
      </c>
      <c r="DY5" s="31">
        <f t="shared" ca="1" si="9"/>
        <v>-363.63</v>
      </c>
      <c r="DZ5" s="31">
        <f t="shared" ca="1" si="9"/>
        <v>-325.12</v>
      </c>
      <c r="EA5" s="31">
        <f t="shared" ca="1" si="9"/>
        <v>-56.85</v>
      </c>
      <c r="EB5" s="31">
        <f t="shared" ca="1" si="9"/>
        <v>-422.79</v>
      </c>
      <c r="EC5" s="31">
        <f t="shared" ca="1" si="9"/>
        <v>-183.88</v>
      </c>
      <c r="ED5" s="31">
        <f t="shared" ca="1" si="9"/>
        <v>-15.14</v>
      </c>
      <c r="EE5" s="31">
        <f t="shared" ca="1" si="9"/>
        <v>0</v>
      </c>
      <c r="EF5" s="31">
        <f t="shared" ca="1" si="9"/>
        <v>0</v>
      </c>
      <c r="EG5" s="32">
        <f ca="1">CW5+DI5+DU5</f>
        <v>0</v>
      </c>
      <c r="EH5" s="32">
        <f t="shared" ref="EH5:ER20" ca="1" si="10">CX5+DJ5+DV5</f>
        <v>0</v>
      </c>
      <c r="EI5" s="32">
        <f t="shared" ca="1" si="10"/>
        <v>0</v>
      </c>
      <c r="EJ5" s="32">
        <f t="shared" ca="1" si="10"/>
        <v>0</v>
      </c>
      <c r="EK5" s="32">
        <f t="shared" ca="1" si="10"/>
        <v>-1293.67</v>
      </c>
      <c r="EL5" s="32">
        <f t="shared" ca="1" si="10"/>
        <v>-1167.1199999999999</v>
      </c>
      <c r="EM5" s="32">
        <f t="shared" ca="1" si="10"/>
        <v>-205.89999999999998</v>
      </c>
      <c r="EN5" s="32">
        <f t="shared" ca="1" si="10"/>
        <v>-1546.0900000000001</v>
      </c>
      <c r="EO5" s="32">
        <f t="shared" ca="1" si="10"/>
        <v>-679.07999999999993</v>
      </c>
      <c r="EP5" s="32">
        <f t="shared" ca="1" si="10"/>
        <v>-56.46</v>
      </c>
      <c r="EQ5" s="32">
        <f t="shared" ca="1" si="10"/>
        <v>0</v>
      </c>
      <c r="ER5" s="32">
        <f t="shared" ca="1" si="10"/>
        <v>0</v>
      </c>
    </row>
    <row r="6" spans="1:148">
      <c r="A6" t="s">
        <v>420</v>
      </c>
      <c r="B6" s="1" t="s">
        <v>516</v>
      </c>
      <c r="C6" t="str">
        <f t="shared" ca="1" si="1"/>
        <v>0000016301</v>
      </c>
      <c r="D6" t="str">
        <f t="shared" ca="1" si="2"/>
        <v>FortisAlberta DOS - BP Empress (163S)</v>
      </c>
      <c r="E6" s="51">
        <f ca="1">IFERROR(IF(AND($A6=VLOOKUP($A6&amp;"."&amp;$C6,UncollectibleLookup,2,FALSE),$C6=VLOOKUP($A6&amp;"."&amp;$C6,UncollectibleLookup,4,FALSE)),0,'Module C Corrected'!E6),'Module C Corrected'!E6)</f>
        <v>5994.4390000000003</v>
      </c>
      <c r="F6" s="51">
        <f ca="1">IFERROR(IF(AND($A6=VLOOKUP($A6&amp;"."&amp;$C6,UncollectibleLookup,2,FALSE),$C6=VLOOKUP($A6&amp;"."&amp;$C6,UncollectibleLookup,4,FALSE)),0,'Module C Corrected'!F6),'Module C Corrected'!F6)</f>
        <v>7316.5524000000014</v>
      </c>
      <c r="G6" s="51">
        <f ca="1">IFERROR(IF(AND($A6=VLOOKUP($A6&amp;"."&amp;$C6,UncollectibleLookup,2,FALSE),$C6=VLOOKUP($A6&amp;"."&amp;$C6,UncollectibleLookup,4,FALSE)),0,'Module C Corrected'!G6),'Module C Corrected'!G6)</f>
        <v>1337.8173000000002</v>
      </c>
      <c r="H6" s="51">
        <f ca="1">IFERROR(IF(AND($A6=VLOOKUP($A6&amp;"."&amp;$C6,UncollectibleLookup,2,FALSE),$C6=VLOOKUP($A6&amp;"."&amp;$C6,UncollectibleLookup,4,FALSE)),0,'Module C Corrected'!H6),'Module C Corrected'!H6)</f>
        <v>1060.0558000000001</v>
      </c>
      <c r="I6" s="51">
        <f ca="1">IFERROR(IF(AND($A6=VLOOKUP($A6&amp;"."&amp;$C6,UncollectibleLookup,2,FALSE),$C6=VLOOKUP($A6&amp;"."&amp;$C6,UncollectibleLookup,4,FALSE)),0,'Module C Corrected'!I6),'Module C Corrected'!I6)</f>
        <v>377.65790000000004</v>
      </c>
      <c r="J6" s="51">
        <f ca="1">IFERROR(IF(AND($A6=VLOOKUP($A6&amp;"."&amp;$C6,UncollectibleLookup,2,FALSE),$C6=VLOOKUP($A6&amp;"."&amp;$C6,UncollectibleLookup,4,FALSE)),0,'Module C Corrected'!J6),'Module C Corrected'!J6)</f>
        <v>13189.204299999998</v>
      </c>
      <c r="K6" s="51">
        <f ca="1">IFERROR(IF(AND($A6=VLOOKUP($A6&amp;"."&amp;$C6,UncollectibleLookup,2,FALSE),$C6=VLOOKUP($A6&amp;"."&amp;$C6,UncollectibleLookup,4,FALSE)),0,'Module C Corrected'!K6),'Module C Corrected'!K6)</f>
        <v>511.25640000000004</v>
      </c>
      <c r="L6" s="51">
        <f ca="1">IFERROR(IF(AND($A6=VLOOKUP($A6&amp;"."&amp;$C6,UncollectibleLookup,2,FALSE),$C6=VLOOKUP($A6&amp;"."&amp;$C6,UncollectibleLookup,4,FALSE)),0,'Module C Corrected'!L6),'Module C Corrected'!L6)</f>
        <v>0</v>
      </c>
      <c r="M6" s="51">
        <f ca="1">IFERROR(IF(AND($A6=VLOOKUP($A6&amp;"."&amp;$C6,UncollectibleLookup,2,FALSE),$C6=VLOOKUP($A6&amp;"."&amp;$C6,UncollectibleLookup,4,FALSE)),0,'Module C Corrected'!M6),'Module C Corrected'!M6)</f>
        <v>0</v>
      </c>
      <c r="N6" s="51">
        <f ca="1">IFERROR(IF(AND($A6=VLOOKUP($A6&amp;"."&amp;$C6,UncollectibleLookup,2,FALSE),$C6=VLOOKUP($A6&amp;"."&amp;$C6,UncollectibleLookup,4,FALSE)),0,'Module C Corrected'!N6),'Module C Corrected'!N6)</f>
        <v>0</v>
      </c>
      <c r="O6" s="51">
        <f ca="1">IFERROR(IF(AND($A6=VLOOKUP($A6&amp;"."&amp;$C6,UncollectibleLookup,2,FALSE),$C6=VLOOKUP($A6&amp;"."&amp;$C6,UncollectibleLookup,4,FALSE)),0,'Module C Corrected'!O6),'Module C Corrected'!O6)</f>
        <v>0</v>
      </c>
      <c r="P6" s="51">
        <f ca="1">IFERROR(IF(AND($A6=VLOOKUP($A6&amp;"."&amp;$C6,UncollectibleLookup,2,FALSE),$C6=VLOOKUP($A6&amp;"."&amp;$C6,UncollectibleLookup,4,FALSE)),0,'Module C Corrected'!P6),'Module C Corrected'!P6)</f>
        <v>0</v>
      </c>
      <c r="Q6" s="32">
        <f ca="1">IFERROR(IF(AND($A6=VLOOKUP($A6&amp;"."&amp;$C6,UncollectibleLookup,2,FALSE),$C6=VLOOKUP($A6&amp;"."&amp;$C6,UncollectibleLookup,4,FALSE)),0,'Module C Corrected'!Q6),'Module C Corrected'!Q6)</f>
        <v>384949.24</v>
      </c>
      <c r="R6" s="32">
        <f ca="1">IFERROR(IF(AND($A6=VLOOKUP($A6&amp;"."&amp;$C6,UncollectibleLookup,2,FALSE),$C6=VLOOKUP($A6&amp;"."&amp;$C6,UncollectibleLookup,4,FALSE)),0,'Module C Corrected'!R6),'Module C Corrected'!R6)</f>
        <v>562039.69999999995</v>
      </c>
      <c r="S6" s="32">
        <f ca="1">IFERROR(IF(AND($A6=VLOOKUP($A6&amp;"."&amp;$C6,UncollectibleLookup,2,FALSE),$C6=VLOOKUP($A6&amp;"."&amp;$C6,UncollectibleLookup,4,FALSE)),0,'Module C Corrected'!S6),'Module C Corrected'!S6)</f>
        <v>93897.39</v>
      </c>
      <c r="T6" s="32">
        <f ca="1">IFERROR(IF(AND($A6=VLOOKUP($A6&amp;"."&amp;$C6,UncollectibleLookup,2,FALSE),$C6=VLOOKUP($A6&amp;"."&amp;$C6,UncollectibleLookup,4,FALSE)),0,'Module C Corrected'!T6),'Module C Corrected'!T6)</f>
        <v>40261.21</v>
      </c>
      <c r="U6" s="32">
        <f ca="1">IFERROR(IF(AND($A6=VLOOKUP($A6&amp;"."&amp;$C6,UncollectibleLookup,2,FALSE),$C6=VLOOKUP($A6&amp;"."&amp;$C6,UncollectibleLookup,4,FALSE)),0,'Module C Corrected'!U6),'Module C Corrected'!U6)</f>
        <v>17976.45</v>
      </c>
      <c r="V6" s="32">
        <f ca="1">IFERROR(IF(AND($A6=VLOOKUP($A6&amp;"."&amp;$C6,UncollectibleLookup,2,FALSE),$C6=VLOOKUP($A6&amp;"."&amp;$C6,UncollectibleLookup,4,FALSE)),0,'Module C Corrected'!V6),'Module C Corrected'!V6)</f>
        <v>657354.70000000007</v>
      </c>
      <c r="W6" s="32">
        <f ca="1">IFERROR(IF(AND($A6=VLOOKUP($A6&amp;"."&amp;$C6,UncollectibleLookup,2,FALSE),$C6=VLOOKUP($A6&amp;"."&amp;$C6,UncollectibleLookup,4,FALSE)),0,'Module C Corrected'!W6),'Module C Corrected'!W6)</f>
        <v>40981.72</v>
      </c>
      <c r="X6" s="32">
        <f ca="1">IFERROR(IF(AND($A6=VLOOKUP($A6&amp;"."&amp;$C6,UncollectibleLookup,2,FALSE),$C6=VLOOKUP($A6&amp;"."&amp;$C6,UncollectibleLookup,4,FALSE)),0,'Module C Corrected'!X6),'Module C Corrected'!X6)</f>
        <v>0</v>
      </c>
      <c r="Y6" s="32">
        <f ca="1">IFERROR(IF(AND($A6=VLOOKUP($A6&amp;"."&amp;$C6,UncollectibleLookup,2,FALSE),$C6=VLOOKUP($A6&amp;"."&amp;$C6,UncollectibleLookup,4,FALSE)),0,'Module C Corrected'!Y6),'Module C Corrected'!Y6)</f>
        <v>0</v>
      </c>
      <c r="Z6" s="32">
        <f ca="1">IFERROR(IF(AND($A6=VLOOKUP($A6&amp;"."&amp;$C6,UncollectibleLookup,2,FALSE),$C6=VLOOKUP($A6&amp;"."&amp;$C6,UncollectibleLookup,4,FALSE)),0,'Module C Corrected'!Z6),'Module C Corrected'!Z6)</f>
        <v>0</v>
      </c>
      <c r="AA6" s="32">
        <f ca="1">IFERROR(IF(AND($A6=VLOOKUP($A6&amp;"."&amp;$C6,UncollectibleLookup,2,FALSE),$C6=VLOOKUP($A6&amp;"."&amp;$C6,UncollectibleLookup,4,FALSE)),0,'Module C Corrected'!AA6),'Module C Corrected'!AA6)</f>
        <v>0</v>
      </c>
      <c r="AB6" s="32">
        <f ca="1">IFERROR(IF(AND($A6=VLOOKUP($A6&amp;"."&amp;$C6,UncollectibleLookup,2,FALSE),$C6=VLOOKUP($A6&amp;"."&amp;$C6,UncollectibleLookup,4,FALSE)),0,'Module C Corrected'!AB6),'Module C Corrected'!AB6)</f>
        <v>0</v>
      </c>
      <c r="AC6" s="2">
        <f>IF(ISBLANK('Module C Corrected'!AC6),"",'Module C Corrected'!AC6)</f>
        <v>2.2200000000000002</v>
      </c>
      <c r="AD6" s="2">
        <f>IF(ISBLANK('Module C Corrected'!AD6),"",'Module C Corrected'!AD6)</f>
        <v>2.2200000000000002</v>
      </c>
      <c r="AE6" s="2">
        <f>IF(ISBLANK('Module C Corrected'!AE6),"",'Module C Corrected'!AE6)</f>
        <v>2.2200000000000002</v>
      </c>
      <c r="AF6" s="2">
        <f>IF(ISBLANK('Module C Corrected'!AF6),"",'Module C Corrected'!AF6)</f>
        <v>2.2200000000000002</v>
      </c>
      <c r="AG6" s="2">
        <f>IF(ISBLANK('Module C Corrected'!AG6),"",'Module C Corrected'!AG6)</f>
        <v>2.2200000000000002</v>
      </c>
      <c r="AH6" s="2">
        <f>IF(ISBLANK('Module C Corrected'!AH6),"",'Module C Corrected'!AH6)</f>
        <v>2.2200000000000002</v>
      </c>
      <c r="AI6" s="2">
        <f>IF(ISBLANK('Module C Corrected'!AI6),"",'Module C Corrected'!AI6)</f>
        <v>2.2200000000000002</v>
      </c>
      <c r="AJ6" s="2">
        <f>IF(ISBLANK('Module C Corrected'!AJ6),"",'Module C Corrected'!AJ6)</f>
        <v>2.2200000000000002</v>
      </c>
      <c r="AK6" s="2">
        <f>IF(ISBLANK('Module C Corrected'!AK6),"",'Module C Corrected'!AK6)</f>
        <v>2.2200000000000002</v>
      </c>
      <c r="AL6" s="2">
        <f>IF(ISBLANK('Module C Corrected'!AL6),"",'Module C Corrected'!AL6)</f>
        <v>2.2200000000000002</v>
      </c>
      <c r="AM6" s="2">
        <f>IF(ISBLANK('Module C Corrected'!AM6),"",'Module C Corrected'!AM6)</f>
        <v>2.2200000000000002</v>
      </c>
      <c r="AN6" s="2">
        <f>IF(ISBLANK('Module C Corrected'!AN6),"",'Module C Corrected'!AN6)</f>
        <v>2.2200000000000002</v>
      </c>
      <c r="AO6" s="33">
        <f ca="1">IFERROR(IF(AND($A6=VLOOKUP($A6&amp;"."&amp;$C6,UncollectibleLookup,2,FALSE),$C6=VLOOKUP($A6&amp;"."&amp;$C6,UncollectibleLookup,4,FALSE)),0,'Module C Corrected'!AO6),'Module C Corrected'!AO6)</f>
        <v>8545.869999999999</v>
      </c>
      <c r="AP6" s="33">
        <f ca="1">IFERROR(IF(AND($A6=VLOOKUP($A6&amp;"."&amp;$C6,UncollectibleLookup,2,FALSE),$C6=VLOOKUP($A6&amp;"."&amp;$C6,UncollectibleLookup,4,FALSE)),0,'Module C Corrected'!AP6),'Module C Corrected'!AP6)</f>
        <v>12477.289999999997</v>
      </c>
      <c r="AQ6" s="33">
        <f ca="1">IFERROR(IF(AND($A6=VLOOKUP($A6&amp;"."&amp;$C6,UncollectibleLookup,2,FALSE),$C6=VLOOKUP($A6&amp;"."&amp;$C6,UncollectibleLookup,4,FALSE)),0,'Module C Corrected'!AQ6),'Module C Corrected'!AQ6)</f>
        <v>2084.5299999999997</v>
      </c>
      <c r="AR6" s="33">
        <f ca="1">IFERROR(IF(AND($A6=VLOOKUP($A6&amp;"."&amp;$C6,UncollectibleLookup,2,FALSE),$C6=VLOOKUP($A6&amp;"."&amp;$C6,UncollectibleLookup,4,FALSE)),0,'Module C Corrected'!AR6),'Module C Corrected'!AR6)</f>
        <v>893.8</v>
      </c>
      <c r="AS6" s="33">
        <f ca="1">IFERROR(IF(AND($A6=VLOOKUP($A6&amp;"."&amp;$C6,UncollectibleLookup,2,FALSE),$C6=VLOOKUP($A6&amp;"."&amp;$C6,UncollectibleLookup,4,FALSE)),0,'Module C Corrected'!AS6),'Module C Corrected'!AS6)</f>
        <v>399.08</v>
      </c>
      <c r="AT6" s="33">
        <f ca="1">IFERROR(IF(AND($A6=VLOOKUP($A6&amp;"."&amp;$C6,UncollectibleLookup,2,FALSE),$C6=VLOOKUP($A6&amp;"."&amp;$C6,UncollectibleLookup,4,FALSE)),0,'Module C Corrected'!AT6),'Module C Corrected'!AT6)</f>
        <v>14593.269999999999</v>
      </c>
      <c r="AU6" s="33">
        <f ca="1">IFERROR(IF(AND($A6=VLOOKUP($A6&amp;"."&amp;$C6,UncollectibleLookup,2,FALSE),$C6=VLOOKUP($A6&amp;"."&amp;$C6,UncollectibleLookup,4,FALSE)),0,'Module C Corrected'!AU6),'Module C Corrected'!AU6)</f>
        <v>909.8</v>
      </c>
      <c r="AV6" s="33">
        <f ca="1">IFERROR(IF(AND($A6=VLOOKUP($A6&amp;"."&amp;$C6,UncollectibleLookup,2,FALSE),$C6=VLOOKUP($A6&amp;"."&amp;$C6,UncollectibleLookup,4,FALSE)),0,'Module C Corrected'!AV6),'Module C Corrected'!AV6)</f>
        <v>0</v>
      </c>
      <c r="AW6" s="33">
        <f ca="1">IFERROR(IF(AND($A6=VLOOKUP($A6&amp;"."&amp;$C6,UncollectibleLookup,2,FALSE),$C6=VLOOKUP($A6&amp;"."&amp;$C6,UncollectibleLookup,4,FALSE)),0,'Module C Corrected'!AW6),'Module C Corrected'!AW6)</f>
        <v>0</v>
      </c>
      <c r="AX6" s="33">
        <f ca="1">IFERROR(IF(AND($A6=VLOOKUP($A6&amp;"."&amp;$C6,UncollectibleLookup,2,FALSE),$C6=VLOOKUP($A6&amp;"."&amp;$C6,UncollectibleLookup,4,FALSE)),0,'Module C Corrected'!AX6),'Module C Corrected'!AX6)</f>
        <v>0</v>
      </c>
      <c r="AY6" s="33">
        <f ca="1">IFERROR(IF(AND($A6=VLOOKUP($A6&amp;"."&amp;$C6,UncollectibleLookup,2,FALSE),$C6=VLOOKUP($A6&amp;"."&amp;$C6,UncollectibleLookup,4,FALSE)),0,'Module C Corrected'!AY6),'Module C Corrected'!AY6)</f>
        <v>0</v>
      </c>
      <c r="AZ6" s="33">
        <f ca="1">IFERROR(IF(AND($A6=VLOOKUP($A6&amp;"."&amp;$C6,UncollectibleLookup,2,FALSE),$C6=VLOOKUP($A6&amp;"."&amp;$C6,UncollectibleLookup,4,FALSE)),0,'Module C Corrected'!AZ6),'Module C Corrected'!AZ6)</f>
        <v>0</v>
      </c>
      <c r="BA6" s="31">
        <f t="shared" ca="1" si="3"/>
        <v>-461.94</v>
      </c>
      <c r="BB6" s="31">
        <f t="shared" ca="1" si="3"/>
        <v>-674.45</v>
      </c>
      <c r="BC6" s="31">
        <f t="shared" ca="1" si="3"/>
        <v>-112.68</v>
      </c>
      <c r="BD6" s="31">
        <f t="shared" ca="1" si="3"/>
        <v>-193.25</v>
      </c>
      <c r="BE6" s="31">
        <f t="shared" ca="1" si="3"/>
        <v>-86.29</v>
      </c>
      <c r="BF6" s="31">
        <f t="shared" ca="1" si="3"/>
        <v>-3155.3</v>
      </c>
      <c r="BG6" s="31">
        <f t="shared" ca="1" si="3"/>
        <v>-290.97000000000003</v>
      </c>
      <c r="BH6" s="31">
        <f t="shared" ca="1" si="3"/>
        <v>0</v>
      </c>
      <c r="BI6" s="31">
        <f t="shared" ca="1" si="3"/>
        <v>0</v>
      </c>
      <c r="BJ6" s="31">
        <f t="shared" ca="1" si="3"/>
        <v>0</v>
      </c>
      <c r="BK6" s="31">
        <f t="shared" ca="1" si="3"/>
        <v>0</v>
      </c>
      <c r="BL6" s="31">
        <f t="shared" ca="1" si="3"/>
        <v>0</v>
      </c>
      <c r="BM6" s="6">
        <f t="shared" ca="1" si="4"/>
        <v>9.8799999999999999E-2</v>
      </c>
      <c r="BN6" s="6">
        <f t="shared" ca="1" si="4"/>
        <v>9.8799999999999999E-2</v>
      </c>
      <c r="BO6" s="6">
        <f t="shared" ca="1" si="4"/>
        <v>9.8799999999999999E-2</v>
      </c>
      <c r="BP6" s="6">
        <f t="shared" ca="1" si="4"/>
        <v>9.8799999999999999E-2</v>
      </c>
      <c r="BQ6" s="6">
        <f t="shared" ca="1" si="4"/>
        <v>9.8799999999999999E-2</v>
      </c>
      <c r="BR6" s="6">
        <f t="shared" ca="1" si="4"/>
        <v>9.8799999999999999E-2</v>
      </c>
      <c r="BS6" s="6">
        <f t="shared" ca="1" si="4"/>
        <v>9.8799999999999999E-2</v>
      </c>
      <c r="BT6" s="6">
        <f t="shared" ca="1" si="4"/>
        <v>9.8799999999999999E-2</v>
      </c>
      <c r="BU6" s="6">
        <f t="shared" ca="1" si="4"/>
        <v>9.8799999999999999E-2</v>
      </c>
      <c r="BV6" s="6">
        <f t="shared" ca="1" si="4"/>
        <v>9.8799999999999999E-2</v>
      </c>
      <c r="BW6" s="6">
        <f t="shared" ca="1" si="4"/>
        <v>9.8799999999999999E-2</v>
      </c>
      <c r="BX6" s="6">
        <f t="shared" ca="1" si="4"/>
        <v>9.8799999999999999E-2</v>
      </c>
      <c r="BY6" s="31">
        <f t="shared" ca="1" si="5"/>
        <v>37197.660000000003</v>
      </c>
      <c r="BZ6" s="31">
        <f t="shared" ca="1" si="5"/>
        <v>52564.330000000009</v>
      </c>
      <c r="CA6" s="31">
        <f t="shared" ca="1" si="5"/>
        <v>2084.5299999999997</v>
      </c>
      <c r="CB6" s="31">
        <f t="shared" ca="1" si="5"/>
        <v>2211.23</v>
      </c>
      <c r="CC6" s="31">
        <f t="shared" ca="1" si="5"/>
        <v>399.08</v>
      </c>
      <c r="CD6" s="31">
        <f t="shared" ca="1" si="5"/>
        <v>61024.319999999992</v>
      </c>
      <c r="CE6" s="31">
        <f t="shared" ca="1" si="5"/>
        <v>2986.2</v>
      </c>
      <c r="CF6" s="31">
        <f t="shared" ca="1" si="5"/>
        <v>0</v>
      </c>
      <c r="CG6" s="31">
        <f t="shared" ca="1" si="5"/>
        <v>0</v>
      </c>
      <c r="CH6" s="31">
        <f t="shared" ca="1" si="5"/>
        <v>0</v>
      </c>
      <c r="CI6" s="31">
        <f t="shared" ca="1" si="5"/>
        <v>0</v>
      </c>
      <c r="CJ6" s="31">
        <f t="shared" ca="1" si="5"/>
        <v>0</v>
      </c>
      <c r="CK6" s="32">
        <f t="shared" ca="1" si="6"/>
        <v>654.41</v>
      </c>
      <c r="CL6" s="32">
        <f t="shared" ca="1" si="6"/>
        <v>955.47</v>
      </c>
      <c r="CM6" s="32">
        <f t="shared" ca="1" si="6"/>
        <v>159.63</v>
      </c>
      <c r="CN6" s="32">
        <f t="shared" ca="1" si="6"/>
        <v>68.44</v>
      </c>
      <c r="CO6" s="32">
        <f t="shared" ca="1" si="6"/>
        <v>30.56</v>
      </c>
      <c r="CP6" s="32">
        <f t="shared" ca="1" si="6"/>
        <v>1117.5</v>
      </c>
      <c r="CQ6" s="32">
        <f t="shared" ca="1" si="6"/>
        <v>69.67</v>
      </c>
      <c r="CR6" s="32">
        <f t="shared" ca="1" si="6"/>
        <v>0</v>
      </c>
      <c r="CS6" s="32">
        <f t="shared" ca="1" si="6"/>
        <v>0</v>
      </c>
      <c r="CT6" s="32">
        <f t="shared" ca="1" si="6"/>
        <v>0</v>
      </c>
      <c r="CU6" s="32">
        <f t="shared" ca="1" si="6"/>
        <v>0</v>
      </c>
      <c r="CV6" s="32">
        <f t="shared" ca="1" si="6"/>
        <v>0</v>
      </c>
      <c r="CW6" s="31">
        <f t="shared" ca="1" si="7"/>
        <v>29768.140000000007</v>
      </c>
      <c r="CX6" s="31">
        <f t="shared" ca="1" si="7"/>
        <v>41716.960000000006</v>
      </c>
      <c r="CY6" s="31">
        <f t="shared" ca="1" si="7"/>
        <v>272.31000000000012</v>
      </c>
      <c r="CZ6" s="31">
        <f t="shared" ca="1" si="7"/>
        <v>1579.1200000000001</v>
      </c>
      <c r="DA6" s="31">
        <f t="shared" ca="1" si="7"/>
        <v>116.85000000000001</v>
      </c>
      <c r="DB6" s="31">
        <f t="shared" ca="1" si="7"/>
        <v>50703.85</v>
      </c>
      <c r="DC6" s="31">
        <f t="shared" ca="1" si="7"/>
        <v>2437.04</v>
      </c>
      <c r="DD6" s="31">
        <f t="shared" ca="1" si="7"/>
        <v>0</v>
      </c>
      <c r="DE6" s="31">
        <f t="shared" ca="1" si="7"/>
        <v>0</v>
      </c>
      <c r="DF6" s="31">
        <f t="shared" ca="1" si="7"/>
        <v>0</v>
      </c>
      <c r="DG6" s="31">
        <f t="shared" ca="1" si="7"/>
        <v>0</v>
      </c>
      <c r="DH6" s="31">
        <f t="shared" ca="1" si="7"/>
        <v>0</v>
      </c>
      <c r="DI6" s="32">
        <f t="shared" ref="DI6:DT40" ca="1" si="11">ROUND(CW6*5%,2)</f>
        <v>1488.41</v>
      </c>
      <c r="DJ6" s="32">
        <f t="shared" ca="1" si="8"/>
        <v>2085.85</v>
      </c>
      <c r="DK6" s="32">
        <f t="shared" ca="1" si="8"/>
        <v>13.62</v>
      </c>
      <c r="DL6" s="32">
        <f t="shared" ca="1" si="8"/>
        <v>78.959999999999994</v>
      </c>
      <c r="DM6" s="32">
        <f t="shared" ca="1" si="8"/>
        <v>5.84</v>
      </c>
      <c r="DN6" s="32">
        <f t="shared" ca="1" si="8"/>
        <v>2535.19</v>
      </c>
      <c r="DO6" s="32">
        <f t="shared" ca="1" si="8"/>
        <v>121.85</v>
      </c>
      <c r="DP6" s="32">
        <f t="shared" ca="1" si="8"/>
        <v>0</v>
      </c>
      <c r="DQ6" s="32">
        <f t="shared" ca="1" si="8"/>
        <v>0</v>
      </c>
      <c r="DR6" s="32">
        <f t="shared" ca="1" si="8"/>
        <v>0</v>
      </c>
      <c r="DS6" s="32">
        <f t="shared" ca="1" si="8"/>
        <v>0</v>
      </c>
      <c r="DT6" s="32">
        <f t="shared" ca="1" si="8"/>
        <v>0</v>
      </c>
      <c r="DU6" s="31">
        <f t="shared" ref="DU6:EF40" ca="1" si="12">ROUND(CW6*DU$3,2)</f>
        <v>12808.05</v>
      </c>
      <c r="DV6" s="31">
        <f t="shared" ca="1" si="9"/>
        <v>17736.57</v>
      </c>
      <c r="DW6" s="31">
        <f t="shared" ca="1" si="9"/>
        <v>114.52</v>
      </c>
      <c r="DX6" s="31">
        <f t="shared" ca="1" si="9"/>
        <v>656.07</v>
      </c>
      <c r="DY6" s="31">
        <f t="shared" ca="1" si="9"/>
        <v>47.97</v>
      </c>
      <c r="DZ6" s="31">
        <f t="shared" ca="1" si="9"/>
        <v>20557.3</v>
      </c>
      <c r="EA6" s="31">
        <f t="shared" ca="1" si="9"/>
        <v>976.05</v>
      </c>
      <c r="EB6" s="31">
        <f t="shared" ca="1" si="9"/>
        <v>0</v>
      </c>
      <c r="EC6" s="31">
        <f t="shared" ca="1" si="9"/>
        <v>0</v>
      </c>
      <c r="ED6" s="31">
        <f t="shared" ca="1" si="9"/>
        <v>0</v>
      </c>
      <c r="EE6" s="31">
        <f t="shared" ca="1" si="9"/>
        <v>0</v>
      </c>
      <c r="EF6" s="31">
        <f t="shared" ca="1" si="9"/>
        <v>0</v>
      </c>
      <c r="EG6" s="32">
        <f t="shared" ref="EG6:ER40" ca="1" si="13">CW6+DI6+DU6</f>
        <v>44064.600000000006</v>
      </c>
      <c r="EH6" s="32">
        <f t="shared" ca="1" si="10"/>
        <v>61539.380000000005</v>
      </c>
      <c r="EI6" s="32">
        <f t="shared" ca="1" si="10"/>
        <v>400.4500000000001</v>
      </c>
      <c r="EJ6" s="32">
        <f t="shared" ca="1" si="10"/>
        <v>2314.15</v>
      </c>
      <c r="EK6" s="32">
        <f t="shared" ca="1" si="10"/>
        <v>170.66000000000003</v>
      </c>
      <c r="EL6" s="32">
        <f t="shared" ca="1" si="10"/>
        <v>73796.34</v>
      </c>
      <c r="EM6" s="32">
        <f t="shared" ca="1" si="10"/>
        <v>3534.9399999999996</v>
      </c>
      <c r="EN6" s="32">
        <f t="shared" ca="1" si="10"/>
        <v>0</v>
      </c>
      <c r="EO6" s="32">
        <f t="shared" ca="1" si="10"/>
        <v>0</v>
      </c>
      <c r="EP6" s="32">
        <f t="shared" ca="1" si="10"/>
        <v>0</v>
      </c>
      <c r="EQ6" s="32">
        <f t="shared" ca="1" si="10"/>
        <v>0</v>
      </c>
      <c r="ER6" s="32">
        <f t="shared" ca="1" si="10"/>
        <v>0</v>
      </c>
    </row>
    <row r="7" spans="1:148">
      <c r="A7" t="s">
        <v>420</v>
      </c>
      <c r="B7" s="1" t="s">
        <v>149</v>
      </c>
      <c r="C7" t="str">
        <f t="shared" ca="1" si="1"/>
        <v>0000022911</v>
      </c>
      <c r="D7" t="str">
        <f t="shared" ca="1" si="2"/>
        <v>FortisAlberta Reversing POD - Glenwood (229S)</v>
      </c>
      <c r="E7" s="51">
        <f ca="1">IFERROR(IF(AND($A7=VLOOKUP($A7&amp;"."&amp;$C7,UncollectibleLookup,2,FALSE),$C7=VLOOKUP($A7&amp;"."&amp;$C7,UncollectibleLookup,4,FALSE)),0,'Module C Corrected'!E7),'Module C Corrected'!E7)</f>
        <v>26.953600000000002</v>
      </c>
      <c r="F7" s="51">
        <f ca="1">IFERROR(IF(AND($A7=VLOOKUP($A7&amp;"."&amp;$C7,UncollectibleLookup,2,FALSE),$C7=VLOOKUP($A7&amp;"."&amp;$C7,UncollectibleLookup,4,FALSE)),0,'Module C Corrected'!F7),'Module C Corrected'!F7)</f>
        <v>19.1311</v>
      </c>
      <c r="G7" s="51">
        <f ca="1">IFERROR(IF(AND($A7=VLOOKUP($A7&amp;"."&amp;$C7,UncollectibleLookup,2,FALSE),$C7=VLOOKUP($A7&amp;"."&amp;$C7,UncollectibleLookup,4,FALSE)),0,'Module C Corrected'!G7),'Module C Corrected'!G7)</f>
        <v>40.8977</v>
      </c>
      <c r="H7" s="51">
        <f ca="1">IFERROR(IF(AND($A7=VLOOKUP($A7&amp;"."&amp;$C7,UncollectibleLookup,2,FALSE),$C7=VLOOKUP($A7&amp;"."&amp;$C7,UncollectibleLookup,4,FALSE)),0,'Module C Corrected'!H7),'Module C Corrected'!H7)</f>
        <v>195.17310000000001</v>
      </c>
      <c r="I7" s="51">
        <f ca="1">IFERROR(IF(AND($A7=VLOOKUP($A7&amp;"."&amp;$C7,UncollectibleLookup,2,FALSE),$C7=VLOOKUP($A7&amp;"."&amp;$C7,UncollectibleLookup,4,FALSE)),0,'Module C Corrected'!I7),'Module C Corrected'!I7)</f>
        <v>466.34800000000001</v>
      </c>
      <c r="J7" s="51">
        <f ca="1">IFERROR(IF(AND($A7=VLOOKUP($A7&amp;"."&amp;$C7,UncollectibleLookup,2,FALSE),$C7=VLOOKUP($A7&amp;"."&amp;$C7,UncollectibleLookup,4,FALSE)),0,'Module C Corrected'!J7),'Module C Corrected'!J7)</f>
        <v>300.15210000000002</v>
      </c>
      <c r="K7" s="51">
        <f ca="1">IFERROR(IF(AND($A7=VLOOKUP($A7&amp;"."&amp;$C7,UncollectibleLookup,2,FALSE),$C7=VLOOKUP($A7&amp;"."&amp;$C7,UncollectibleLookup,4,FALSE)),0,'Module C Corrected'!K7),'Module C Corrected'!K7)</f>
        <v>6.9070999999999998</v>
      </c>
      <c r="L7" s="51">
        <f ca="1">IFERROR(IF(AND($A7=VLOOKUP($A7&amp;"."&amp;$C7,UncollectibleLookup,2,FALSE),$C7=VLOOKUP($A7&amp;"."&amp;$C7,UncollectibleLookup,4,FALSE)),0,'Module C Corrected'!L7),'Module C Corrected'!L7)</f>
        <v>88.699700000000007</v>
      </c>
      <c r="M7" s="51">
        <f ca="1">IFERROR(IF(AND($A7=VLOOKUP($A7&amp;"."&amp;$C7,UncollectibleLookup,2,FALSE),$C7=VLOOKUP($A7&amp;"."&amp;$C7,UncollectibleLookup,4,FALSE)),0,'Module C Corrected'!M7),'Module C Corrected'!M7)</f>
        <v>379.01740000000001</v>
      </c>
      <c r="N7" s="51">
        <f ca="1">IFERROR(IF(AND($A7=VLOOKUP($A7&amp;"."&amp;$C7,UncollectibleLookup,2,FALSE),$C7=VLOOKUP($A7&amp;"."&amp;$C7,UncollectibleLookup,4,FALSE)),0,'Module C Corrected'!N7),'Module C Corrected'!N7)</f>
        <v>188.5368</v>
      </c>
      <c r="O7" s="51">
        <f ca="1">IFERROR(IF(AND($A7=VLOOKUP($A7&amp;"."&amp;$C7,UncollectibleLookup,2,FALSE),$C7=VLOOKUP($A7&amp;"."&amp;$C7,UncollectibleLookup,4,FALSE)),0,'Module C Corrected'!O7),'Module C Corrected'!O7)</f>
        <v>63.110399999999998</v>
      </c>
      <c r="P7" s="51">
        <f ca="1">IFERROR(IF(AND($A7=VLOOKUP($A7&amp;"."&amp;$C7,UncollectibleLookup,2,FALSE),$C7=VLOOKUP($A7&amp;"."&amp;$C7,UncollectibleLookup,4,FALSE)),0,'Module C Corrected'!P7),'Module C Corrected'!P7)</f>
        <v>3.9681000000000002</v>
      </c>
      <c r="Q7" s="32">
        <f ca="1">IFERROR(IF(AND($A7=VLOOKUP($A7&amp;"."&amp;$C7,UncollectibleLookup,2,FALSE),$C7=VLOOKUP($A7&amp;"."&amp;$C7,UncollectibleLookup,4,FALSE)),0,'Module C Corrected'!Q7),'Module C Corrected'!Q7)</f>
        <v>778.94</v>
      </c>
      <c r="R7" s="32">
        <f ca="1">IFERROR(IF(AND($A7=VLOOKUP($A7&amp;"."&amp;$C7,UncollectibleLookup,2,FALSE),$C7=VLOOKUP($A7&amp;"."&amp;$C7,UncollectibleLookup,4,FALSE)),0,'Module C Corrected'!R7),'Module C Corrected'!R7)</f>
        <v>953.46</v>
      </c>
      <c r="S7" s="32">
        <f ca="1">IFERROR(IF(AND($A7=VLOOKUP($A7&amp;"."&amp;$C7,UncollectibleLookup,2,FALSE),$C7=VLOOKUP($A7&amp;"."&amp;$C7,UncollectibleLookup,4,FALSE)),0,'Module C Corrected'!S7),'Module C Corrected'!S7)</f>
        <v>975.66</v>
      </c>
      <c r="T7" s="32">
        <f ca="1">IFERROR(IF(AND($A7=VLOOKUP($A7&amp;"."&amp;$C7,UncollectibleLookup,2,FALSE),$C7=VLOOKUP($A7&amp;"."&amp;$C7,UncollectibleLookup,4,FALSE)),0,'Module C Corrected'!T7),'Module C Corrected'!T7)</f>
        <v>6987.62</v>
      </c>
      <c r="U7" s="32">
        <f ca="1">IFERROR(IF(AND($A7=VLOOKUP($A7&amp;"."&amp;$C7,UncollectibleLookup,2,FALSE),$C7=VLOOKUP($A7&amp;"."&amp;$C7,UncollectibleLookup,4,FALSE)),0,'Module C Corrected'!U7),'Module C Corrected'!U7)</f>
        <v>12378.33</v>
      </c>
      <c r="V7" s="32">
        <f ca="1">IFERROR(IF(AND($A7=VLOOKUP($A7&amp;"."&amp;$C7,UncollectibleLookup,2,FALSE),$C7=VLOOKUP($A7&amp;"."&amp;$C7,UncollectibleLookup,4,FALSE)),0,'Module C Corrected'!V7),'Module C Corrected'!V7)</f>
        <v>10504.64</v>
      </c>
      <c r="W7" s="32">
        <f ca="1">IFERROR(IF(AND($A7=VLOOKUP($A7&amp;"."&amp;$C7,UncollectibleLookup,2,FALSE),$C7=VLOOKUP($A7&amp;"."&amp;$C7,UncollectibleLookup,4,FALSE)),0,'Module C Corrected'!W7),'Module C Corrected'!W7)</f>
        <v>171.52</v>
      </c>
      <c r="X7" s="32">
        <f ca="1">IFERROR(IF(AND($A7=VLOOKUP($A7&amp;"."&amp;$C7,UncollectibleLookup,2,FALSE),$C7=VLOOKUP($A7&amp;"."&amp;$C7,UncollectibleLookup,4,FALSE)),0,'Module C Corrected'!X7),'Module C Corrected'!X7)</f>
        <v>2881.39</v>
      </c>
      <c r="Y7" s="32">
        <f ca="1">IFERROR(IF(AND($A7=VLOOKUP($A7&amp;"."&amp;$C7,UncollectibleLookup,2,FALSE),$C7=VLOOKUP($A7&amp;"."&amp;$C7,UncollectibleLookup,4,FALSE)),0,'Module C Corrected'!Y7),'Module C Corrected'!Y7)</f>
        <v>14533.68</v>
      </c>
      <c r="Z7" s="32">
        <f ca="1">IFERROR(IF(AND($A7=VLOOKUP($A7&amp;"."&amp;$C7,UncollectibleLookup,2,FALSE),$C7=VLOOKUP($A7&amp;"."&amp;$C7,UncollectibleLookup,4,FALSE)),0,'Module C Corrected'!Z7),'Module C Corrected'!Z7)</f>
        <v>7353.72</v>
      </c>
      <c r="AA7" s="32">
        <f ca="1">IFERROR(IF(AND($A7=VLOOKUP($A7&amp;"."&amp;$C7,UncollectibleLookup,2,FALSE),$C7=VLOOKUP($A7&amp;"."&amp;$C7,UncollectibleLookup,4,FALSE)),0,'Module C Corrected'!AA7),'Module C Corrected'!AA7)</f>
        <v>1710.14</v>
      </c>
      <c r="AB7" s="32">
        <f ca="1">IFERROR(IF(AND($A7=VLOOKUP($A7&amp;"."&amp;$C7,UncollectibleLookup,2,FALSE),$C7=VLOOKUP($A7&amp;"."&amp;$C7,UncollectibleLookup,4,FALSE)),0,'Module C Corrected'!AB7),'Module C Corrected'!AB7)</f>
        <v>141.91</v>
      </c>
      <c r="AC7" s="2">
        <f>IF(ISBLANK('Module C Corrected'!AC7),"",'Module C Corrected'!AC7)</f>
        <v>2.4700000000000002</v>
      </c>
      <c r="AD7" s="2">
        <f>IF(ISBLANK('Module C Corrected'!AD7),"",'Module C Corrected'!AD7)</f>
        <v>2.4700000000000002</v>
      </c>
      <c r="AE7" s="2">
        <f>IF(ISBLANK('Module C Corrected'!AE7),"",'Module C Corrected'!AE7)</f>
        <v>2.4700000000000002</v>
      </c>
      <c r="AF7" s="2">
        <f>IF(ISBLANK('Module C Corrected'!AF7),"",'Module C Corrected'!AF7)</f>
        <v>2.4700000000000002</v>
      </c>
      <c r="AG7" s="2">
        <f>IF(ISBLANK('Module C Corrected'!AG7),"",'Module C Corrected'!AG7)</f>
        <v>2.4700000000000002</v>
      </c>
      <c r="AH7" s="2">
        <f>IF(ISBLANK('Module C Corrected'!AH7),"",'Module C Corrected'!AH7)</f>
        <v>2.4700000000000002</v>
      </c>
      <c r="AI7" s="2">
        <f>IF(ISBLANK('Module C Corrected'!AI7),"",'Module C Corrected'!AI7)</f>
        <v>2.4700000000000002</v>
      </c>
      <c r="AJ7" s="2">
        <f>IF(ISBLANK('Module C Corrected'!AJ7),"",'Module C Corrected'!AJ7)</f>
        <v>2.4700000000000002</v>
      </c>
      <c r="AK7" s="2">
        <f>IF(ISBLANK('Module C Corrected'!AK7),"",'Module C Corrected'!AK7)</f>
        <v>2.4700000000000002</v>
      </c>
      <c r="AL7" s="2">
        <f>IF(ISBLANK('Module C Corrected'!AL7),"",'Module C Corrected'!AL7)</f>
        <v>2.4700000000000002</v>
      </c>
      <c r="AM7" s="2">
        <f>IF(ISBLANK('Module C Corrected'!AM7),"",'Module C Corrected'!AM7)</f>
        <v>2.4700000000000002</v>
      </c>
      <c r="AN7" s="2">
        <f>IF(ISBLANK('Module C Corrected'!AN7),"",'Module C Corrected'!AN7)</f>
        <v>2.4700000000000002</v>
      </c>
      <c r="AO7" s="33">
        <f ca="1">IFERROR(IF(AND($A7=VLOOKUP($A7&amp;"."&amp;$C7,UncollectibleLookup,2,FALSE),$C7=VLOOKUP($A7&amp;"."&amp;$C7,UncollectibleLookup,4,FALSE)),0,'Module C Corrected'!AO7),'Module C Corrected'!AO7)</f>
        <v>19.239999999999998</v>
      </c>
      <c r="AP7" s="33">
        <f ca="1">IFERROR(IF(AND($A7=VLOOKUP($A7&amp;"."&amp;$C7,UncollectibleLookup,2,FALSE),$C7=VLOOKUP($A7&amp;"."&amp;$C7,UncollectibleLookup,4,FALSE)),0,'Module C Corrected'!AP7),'Module C Corrected'!AP7)</f>
        <v>23.55</v>
      </c>
      <c r="AQ7" s="33">
        <f ca="1">IFERROR(IF(AND($A7=VLOOKUP($A7&amp;"."&amp;$C7,UncollectibleLookup,2,FALSE),$C7=VLOOKUP($A7&amp;"."&amp;$C7,UncollectibleLookup,4,FALSE)),0,'Module C Corrected'!AQ7),'Module C Corrected'!AQ7)</f>
        <v>24.1</v>
      </c>
      <c r="AR7" s="33">
        <f ca="1">IFERROR(IF(AND($A7=VLOOKUP($A7&amp;"."&amp;$C7,UncollectibleLookup,2,FALSE),$C7=VLOOKUP($A7&amp;"."&amp;$C7,UncollectibleLookup,4,FALSE)),0,'Module C Corrected'!AR7),'Module C Corrected'!AR7)</f>
        <v>172.59</v>
      </c>
      <c r="AS7" s="33">
        <f ca="1">IFERROR(IF(AND($A7=VLOOKUP($A7&amp;"."&amp;$C7,UncollectibleLookup,2,FALSE),$C7=VLOOKUP($A7&amp;"."&amp;$C7,UncollectibleLookup,4,FALSE)),0,'Module C Corrected'!AS7),'Module C Corrected'!AS7)</f>
        <v>305.74</v>
      </c>
      <c r="AT7" s="33">
        <f ca="1">IFERROR(IF(AND($A7=VLOOKUP($A7&amp;"."&amp;$C7,UncollectibleLookup,2,FALSE),$C7=VLOOKUP($A7&amp;"."&amp;$C7,UncollectibleLookup,4,FALSE)),0,'Module C Corrected'!AT7),'Module C Corrected'!AT7)</f>
        <v>259.45999999999998</v>
      </c>
      <c r="AU7" s="33">
        <f ca="1">IFERROR(IF(AND($A7=VLOOKUP($A7&amp;"."&amp;$C7,UncollectibleLookup,2,FALSE),$C7=VLOOKUP($A7&amp;"."&amp;$C7,UncollectibleLookup,4,FALSE)),0,'Module C Corrected'!AU7),'Module C Corrected'!AU7)</f>
        <v>4.24</v>
      </c>
      <c r="AV7" s="33">
        <f ca="1">IFERROR(IF(AND($A7=VLOOKUP($A7&amp;"."&amp;$C7,UncollectibleLookup,2,FALSE),$C7=VLOOKUP($A7&amp;"."&amp;$C7,UncollectibleLookup,4,FALSE)),0,'Module C Corrected'!AV7),'Module C Corrected'!AV7)</f>
        <v>71.17</v>
      </c>
      <c r="AW7" s="33">
        <f ca="1">IFERROR(IF(AND($A7=VLOOKUP($A7&amp;"."&amp;$C7,UncollectibleLookup,2,FALSE),$C7=VLOOKUP($A7&amp;"."&amp;$C7,UncollectibleLookup,4,FALSE)),0,'Module C Corrected'!AW7),'Module C Corrected'!AW7)</f>
        <v>358.98</v>
      </c>
      <c r="AX7" s="33">
        <f ca="1">IFERROR(IF(AND($A7=VLOOKUP($A7&amp;"."&amp;$C7,UncollectibleLookup,2,FALSE),$C7=VLOOKUP($A7&amp;"."&amp;$C7,UncollectibleLookup,4,FALSE)),0,'Module C Corrected'!AX7),'Module C Corrected'!AX7)</f>
        <v>181.64</v>
      </c>
      <c r="AY7" s="33">
        <f ca="1">IFERROR(IF(AND($A7=VLOOKUP($A7&amp;"."&amp;$C7,UncollectibleLookup,2,FALSE),$C7=VLOOKUP($A7&amp;"."&amp;$C7,UncollectibleLookup,4,FALSE)),0,'Module C Corrected'!AY7),'Module C Corrected'!AY7)</f>
        <v>42.24</v>
      </c>
      <c r="AZ7" s="33">
        <f ca="1">IFERROR(IF(AND($A7=VLOOKUP($A7&amp;"."&amp;$C7,UncollectibleLookup,2,FALSE),$C7=VLOOKUP($A7&amp;"."&amp;$C7,UncollectibleLookup,4,FALSE)),0,'Module C Corrected'!AZ7),'Module C Corrected'!AZ7)</f>
        <v>3.51</v>
      </c>
      <c r="BA7" s="31">
        <f t="shared" ca="1" si="3"/>
        <v>-0.93</v>
      </c>
      <c r="BB7" s="31">
        <f t="shared" ca="1" si="3"/>
        <v>-1.1399999999999999</v>
      </c>
      <c r="BC7" s="31">
        <f t="shared" ca="1" si="3"/>
        <v>-1.17</v>
      </c>
      <c r="BD7" s="31">
        <f t="shared" ca="1" si="3"/>
        <v>-33.54</v>
      </c>
      <c r="BE7" s="31">
        <f t="shared" ca="1" si="3"/>
        <v>-59.42</v>
      </c>
      <c r="BF7" s="31">
        <f t="shared" ca="1" si="3"/>
        <v>-50.42</v>
      </c>
      <c r="BG7" s="31">
        <f t="shared" ca="1" si="3"/>
        <v>-1.22</v>
      </c>
      <c r="BH7" s="31">
        <f t="shared" ca="1" si="3"/>
        <v>-20.46</v>
      </c>
      <c r="BI7" s="31">
        <f t="shared" ca="1" si="3"/>
        <v>-103.19</v>
      </c>
      <c r="BJ7" s="31">
        <f t="shared" ca="1" si="3"/>
        <v>-22.06</v>
      </c>
      <c r="BK7" s="31">
        <f t="shared" ca="1" si="3"/>
        <v>-5.13</v>
      </c>
      <c r="BL7" s="31">
        <f t="shared" ca="1" si="3"/>
        <v>-0.43</v>
      </c>
      <c r="BM7" s="6">
        <f t="shared" ca="1" si="4"/>
        <v>2E-3</v>
      </c>
      <c r="BN7" s="6">
        <f t="shared" ca="1" si="4"/>
        <v>2E-3</v>
      </c>
      <c r="BO7" s="6">
        <f t="shared" ca="1" si="4"/>
        <v>2E-3</v>
      </c>
      <c r="BP7" s="6">
        <f t="shared" ca="1" si="4"/>
        <v>2E-3</v>
      </c>
      <c r="BQ7" s="6">
        <f t="shared" ca="1" si="4"/>
        <v>2E-3</v>
      </c>
      <c r="BR7" s="6">
        <f t="shared" ca="1" si="4"/>
        <v>2E-3</v>
      </c>
      <c r="BS7" s="6">
        <f t="shared" ca="1" si="4"/>
        <v>2E-3</v>
      </c>
      <c r="BT7" s="6">
        <f t="shared" ca="1" si="4"/>
        <v>2E-3</v>
      </c>
      <c r="BU7" s="6">
        <f t="shared" ca="1" si="4"/>
        <v>2E-3</v>
      </c>
      <c r="BV7" s="6">
        <f t="shared" ca="1" si="4"/>
        <v>2E-3</v>
      </c>
      <c r="BW7" s="6">
        <f t="shared" ca="1" si="4"/>
        <v>2E-3</v>
      </c>
      <c r="BX7" s="6">
        <f t="shared" ca="1" si="4"/>
        <v>2E-3</v>
      </c>
      <c r="BY7" s="31">
        <f t="shared" ca="1" si="5"/>
        <v>1.56</v>
      </c>
      <c r="BZ7" s="31">
        <f t="shared" ca="1" si="5"/>
        <v>1.91</v>
      </c>
      <c r="CA7" s="31">
        <f t="shared" ca="1" si="5"/>
        <v>1.95</v>
      </c>
      <c r="CB7" s="31">
        <f t="shared" ca="1" si="5"/>
        <v>13.98</v>
      </c>
      <c r="CC7" s="31">
        <f t="shared" ca="1" si="5"/>
        <v>24.76</v>
      </c>
      <c r="CD7" s="31">
        <f t="shared" ca="1" si="5"/>
        <v>21.01</v>
      </c>
      <c r="CE7" s="31">
        <f t="shared" ca="1" si="5"/>
        <v>0.34</v>
      </c>
      <c r="CF7" s="31">
        <f t="shared" ca="1" si="5"/>
        <v>5.76</v>
      </c>
      <c r="CG7" s="31">
        <f t="shared" ca="1" si="5"/>
        <v>29.07</v>
      </c>
      <c r="CH7" s="31">
        <f t="shared" ca="1" si="5"/>
        <v>14.71</v>
      </c>
      <c r="CI7" s="31">
        <f t="shared" ca="1" si="5"/>
        <v>3.42</v>
      </c>
      <c r="CJ7" s="31">
        <f t="shared" ca="1" si="5"/>
        <v>0.28000000000000003</v>
      </c>
      <c r="CK7" s="32">
        <f t="shared" ca="1" si="6"/>
        <v>1.32</v>
      </c>
      <c r="CL7" s="32">
        <f t="shared" ca="1" si="6"/>
        <v>1.62</v>
      </c>
      <c r="CM7" s="32">
        <f t="shared" ca="1" si="6"/>
        <v>1.66</v>
      </c>
      <c r="CN7" s="32">
        <f t="shared" ca="1" si="6"/>
        <v>11.88</v>
      </c>
      <c r="CO7" s="32">
        <f t="shared" ca="1" si="6"/>
        <v>21.04</v>
      </c>
      <c r="CP7" s="32">
        <f t="shared" ca="1" si="6"/>
        <v>17.86</v>
      </c>
      <c r="CQ7" s="32">
        <f t="shared" ca="1" si="6"/>
        <v>0.28999999999999998</v>
      </c>
      <c r="CR7" s="32">
        <f t="shared" ca="1" si="6"/>
        <v>4.9000000000000004</v>
      </c>
      <c r="CS7" s="32">
        <f t="shared" ca="1" si="6"/>
        <v>24.71</v>
      </c>
      <c r="CT7" s="32">
        <f t="shared" ca="1" si="6"/>
        <v>12.5</v>
      </c>
      <c r="CU7" s="32">
        <f t="shared" ca="1" si="6"/>
        <v>2.91</v>
      </c>
      <c r="CV7" s="32">
        <f t="shared" ca="1" si="6"/>
        <v>0.24</v>
      </c>
      <c r="CW7" s="31">
        <f t="shared" ca="1" si="7"/>
        <v>-15.43</v>
      </c>
      <c r="CX7" s="31">
        <f t="shared" ca="1" si="7"/>
        <v>-18.88</v>
      </c>
      <c r="CY7" s="31">
        <f t="shared" ca="1" si="7"/>
        <v>-19.32</v>
      </c>
      <c r="CZ7" s="31">
        <f t="shared" ca="1" si="7"/>
        <v>-113.19000000000003</v>
      </c>
      <c r="DA7" s="31">
        <f t="shared" ca="1" si="7"/>
        <v>-200.51999999999998</v>
      </c>
      <c r="DB7" s="31">
        <f t="shared" ca="1" si="7"/>
        <v>-170.16999999999996</v>
      </c>
      <c r="DC7" s="31">
        <f t="shared" ca="1" si="7"/>
        <v>-2.3900000000000006</v>
      </c>
      <c r="DD7" s="31">
        <f t="shared" ca="1" si="7"/>
        <v>-40.050000000000004</v>
      </c>
      <c r="DE7" s="31">
        <f t="shared" ca="1" si="7"/>
        <v>-202.01000000000005</v>
      </c>
      <c r="DF7" s="31">
        <f t="shared" ca="1" si="7"/>
        <v>-132.36999999999998</v>
      </c>
      <c r="DG7" s="31">
        <f t="shared" ca="1" si="7"/>
        <v>-30.780000000000005</v>
      </c>
      <c r="DH7" s="31">
        <f t="shared" ca="1" si="7"/>
        <v>-2.5599999999999996</v>
      </c>
      <c r="DI7" s="32">
        <f t="shared" ca="1" si="11"/>
        <v>-0.77</v>
      </c>
      <c r="DJ7" s="32">
        <f t="shared" ca="1" si="8"/>
        <v>-0.94</v>
      </c>
      <c r="DK7" s="32">
        <f t="shared" ca="1" si="8"/>
        <v>-0.97</v>
      </c>
      <c r="DL7" s="32">
        <f t="shared" ca="1" si="8"/>
        <v>-5.66</v>
      </c>
      <c r="DM7" s="32">
        <f t="shared" ca="1" si="8"/>
        <v>-10.029999999999999</v>
      </c>
      <c r="DN7" s="32">
        <f t="shared" ca="1" si="8"/>
        <v>-8.51</v>
      </c>
      <c r="DO7" s="32">
        <f t="shared" ca="1" si="8"/>
        <v>-0.12</v>
      </c>
      <c r="DP7" s="32">
        <f t="shared" ca="1" si="8"/>
        <v>-2</v>
      </c>
      <c r="DQ7" s="32">
        <f t="shared" ca="1" si="8"/>
        <v>-10.1</v>
      </c>
      <c r="DR7" s="32">
        <f t="shared" ca="1" si="8"/>
        <v>-6.62</v>
      </c>
      <c r="DS7" s="32">
        <f t="shared" ca="1" si="8"/>
        <v>-1.54</v>
      </c>
      <c r="DT7" s="32">
        <f t="shared" ca="1" si="8"/>
        <v>-0.13</v>
      </c>
      <c r="DU7" s="31">
        <f t="shared" ca="1" si="12"/>
        <v>-6.64</v>
      </c>
      <c r="DV7" s="31">
        <f t="shared" ca="1" si="9"/>
        <v>-8.0299999999999994</v>
      </c>
      <c r="DW7" s="31">
        <f t="shared" ca="1" si="9"/>
        <v>-8.1300000000000008</v>
      </c>
      <c r="DX7" s="31">
        <f t="shared" ca="1" si="9"/>
        <v>-47.03</v>
      </c>
      <c r="DY7" s="31">
        <f t="shared" ca="1" si="9"/>
        <v>-82.32</v>
      </c>
      <c r="DZ7" s="31">
        <f t="shared" ca="1" si="9"/>
        <v>-68.989999999999995</v>
      </c>
      <c r="EA7" s="31">
        <f t="shared" ca="1" si="9"/>
        <v>-0.96</v>
      </c>
      <c r="EB7" s="31">
        <f t="shared" ca="1" si="9"/>
        <v>-15.83</v>
      </c>
      <c r="EC7" s="31">
        <f t="shared" ca="1" si="9"/>
        <v>-78.760000000000005</v>
      </c>
      <c r="ED7" s="31">
        <f t="shared" ca="1" si="9"/>
        <v>-50.93</v>
      </c>
      <c r="EE7" s="31">
        <f t="shared" ca="1" si="9"/>
        <v>-11.68</v>
      </c>
      <c r="EF7" s="31">
        <f t="shared" ca="1" si="9"/>
        <v>-0.96</v>
      </c>
      <c r="EG7" s="32">
        <f t="shared" ca="1" si="13"/>
        <v>-22.84</v>
      </c>
      <c r="EH7" s="32">
        <f t="shared" ca="1" si="10"/>
        <v>-27.85</v>
      </c>
      <c r="EI7" s="32">
        <f t="shared" ca="1" si="10"/>
        <v>-28.42</v>
      </c>
      <c r="EJ7" s="32">
        <f t="shared" ca="1" si="10"/>
        <v>-165.88000000000002</v>
      </c>
      <c r="EK7" s="32">
        <f t="shared" ca="1" si="10"/>
        <v>-292.87</v>
      </c>
      <c r="EL7" s="32">
        <f t="shared" ca="1" si="10"/>
        <v>-247.66999999999996</v>
      </c>
      <c r="EM7" s="32">
        <f t="shared" ca="1" si="10"/>
        <v>-3.4700000000000006</v>
      </c>
      <c r="EN7" s="32">
        <f t="shared" ca="1" si="10"/>
        <v>-57.88</v>
      </c>
      <c r="EO7" s="32">
        <f t="shared" ca="1" si="10"/>
        <v>-290.87000000000006</v>
      </c>
      <c r="EP7" s="32">
        <f t="shared" ca="1" si="10"/>
        <v>-189.92</v>
      </c>
      <c r="EQ7" s="32">
        <f t="shared" ca="1" si="10"/>
        <v>-44.000000000000007</v>
      </c>
      <c r="ER7" s="32">
        <f t="shared" ca="1" si="10"/>
        <v>-3.6499999999999995</v>
      </c>
    </row>
    <row r="8" spans="1:148">
      <c r="A8" t="s">
        <v>420</v>
      </c>
      <c r="B8" s="1" t="s">
        <v>193</v>
      </c>
      <c r="C8" t="str">
        <f t="shared" ca="1" si="1"/>
        <v>0000035311</v>
      </c>
      <c r="D8" t="str">
        <f t="shared" ca="1" si="2"/>
        <v>FortisAlberta Reversing POD - Plamondon (353S)</v>
      </c>
      <c r="E8" s="51">
        <f ca="1">IFERROR(IF(AND($A8=VLOOKUP($A8&amp;"."&amp;$C8,UncollectibleLookup,2,FALSE),$C8=VLOOKUP($A8&amp;"."&amp;$C8,UncollectibleLookup,4,FALSE)),0,'Module C Corrected'!E8),'Module C Corrected'!E8)</f>
        <v>600.32140000000004</v>
      </c>
      <c r="F8" s="51">
        <f ca="1">IFERROR(IF(AND($A8=VLOOKUP($A8&amp;"."&amp;$C8,UncollectibleLookup,2,FALSE),$C8=VLOOKUP($A8&amp;"."&amp;$C8,UncollectibleLookup,4,FALSE)),0,'Module C Corrected'!F8),'Module C Corrected'!F8)</f>
        <v>118.80629999999999</v>
      </c>
      <c r="G8" s="51">
        <f ca="1">IFERROR(IF(AND($A8=VLOOKUP($A8&amp;"."&amp;$C8,UncollectibleLookup,2,FALSE),$C8=VLOOKUP($A8&amp;"."&amp;$C8,UncollectibleLookup,4,FALSE)),0,'Module C Corrected'!G8),'Module C Corrected'!G8)</f>
        <v>124.9285</v>
      </c>
      <c r="H8" s="51">
        <f ca="1">IFERROR(IF(AND($A8=VLOOKUP($A8&amp;"."&amp;$C8,UncollectibleLookup,2,FALSE),$C8=VLOOKUP($A8&amp;"."&amp;$C8,UncollectibleLookup,4,FALSE)),0,'Module C Corrected'!H8),'Module C Corrected'!H8)</f>
        <v>74.895099999999999</v>
      </c>
      <c r="I8" s="51">
        <f ca="1">IFERROR(IF(AND($A8=VLOOKUP($A8&amp;"."&amp;$C8,UncollectibleLookup,2,FALSE),$C8=VLOOKUP($A8&amp;"."&amp;$C8,UncollectibleLookup,4,FALSE)),0,'Module C Corrected'!I8),'Module C Corrected'!I8)</f>
        <v>67.056200000000004</v>
      </c>
      <c r="J8" s="51">
        <f ca="1">IFERROR(IF(AND($A8=VLOOKUP($A8&amp;"."&amp;$C8,UncollectibleLookup,2,FALSE),$C8=VLOOKUP($A8&amp;"."&amp;$C8,UncollectibleLookup,4,FALSE)),0,'Module C Corrected'!J8),'Module C Corrected'!J8)</f>
        <v>653.07349999999997</v>
      </c>
      <c r="K8" s="51">
        <f ca="1">IFERROR(IF(AND($A8=VLOOKUP($A8&amp;"."&amp;$C8,UncollectibleLookup,2,FALSE),$C8=VLOOKUP($A8&amp;"."&amp;$C8,UncollectibleLookup,4,FALSE)),0,'Module C Corrected'!K8),'Module C Corrected'!K8)</f>
        <v>476.16320000000002</v>
      </c>
      <c r="L8" s="51">
        <f ca="1">IFERROR(IF(AND($A8=VLOOKUP($A8&amp;"."&amp;$C8,UncollectibleLookup,2,FALSE),$C8=VLOOKUP($A8&amp;"."&amp;$C8,UncollectibleLookup,4,FALSE)),0,'Module C Corrected'!L8),'Module C Corrected'!L8)</f>
        <v>116.19799999999999</v>
      </c>
      <c r="M8" s="51">
        <f ca="1">IFERROR(IF(AND($A8=VLOOKUP($A8&amp;"."&amp;$C8,UncollectibleLookup,2,FALSE),$C8=VLOOKUP($A8&amp;"."&amp;$C8,UncollectibleLookup,4,FALSE)),0,'Module C Corrected'!M8),'Module C Corrected'!M8)</f>
        <v>158.4135</v>
      </c>
      <c r="N8" s="51">
        <f ca="1">IFERROR(IF(AND($A8=VLOOKUP($A8&amp;"."&amp;$C8,UncollectibleLookup,2,FALSE),$C8=VLOOKUP($A8&amp;"."&amp;$C8,UncollectibleLookup,4,FALSE)),0,'Module C Corrected'!N8),'Module C Corrected'!N8)</f>
        <v>277.74579999999997</v>
      </c>
      <c r="O8" s="51">
        <f ca="1">IFERROR(IF(AND($A8=VLOOKUP($A8&amp;"."&amp;$C8,UncollectibleLookup,2,FALSE),$C8=VLOOKUP($A8&amp;"."&amp;$C8,UncollectibleLookup,4,FALSE)),0,'Module C Corrected'!O8),'Module C Corrected'!O8)</f>
        <v>161.82849999999999</v>
      </c>
      <c r="P8" s="51">
        <f ca="1">IFERROR(IF(AND($A8=VLOOKUP($A8&amp;"."&amp;$C8,UncollectibleLookup,2,FALSE),$C8=VLOOKUP($A8&amp;"."&amp;$C8,UncollectibleLookup,4,FALSE)),0,'Module C Corrected'!P8),'Module C Corrected'!P8)</f>
        <v>430.2002</v>
      </c>
      <c r="Q8" s="32">
        <f ca="1">IFERROR(IF(AND($A8=VLOOKUP($A8&amp;"."&amp;$C8,UncollectibleLookup,2,FALSE),$C8=VLOOKUP($A8&amp;"."&amp;$C8,UncollectibleLookup,4,FALSE)),0,'Module C Corrected'!Q8),'Module C Corrected'!Q8)</f>
        <v>40083.660000000003</v>
      </c>
      <c r="R8" s="32">
        <f ca="1">IFERROR(IF(AND($A8=VLOOKUP($A8&amp;"."&amp;$C8,UncollectibleLookup,2,FALSE),$C8=VLOOKUP($A8&amp;"."&amp;$C8,UncollectibleLookup,4,FALSE)),0,'Module C Corrected'!R8),'Module C Corrected'!R8)</f>
        <v>10040.530000000001</v>
      </c>
      <c r="S8" s="32">
        <f ca="1">IFERROR(IF(AND($A8=VLOOKUP($A8&amp;"."&amp;$C8,UncollectibleLookup,2,FALSE),$C8=VLOOKUP($A8&amp;"."&amp;$C8,UncollectibleLookup,4,FALSE)),0,'Module C Corrected'!S8),'Module C Corrected'!S8)</f>
        <v>10498.49</v>
      </c>
      <c r="T8" s="32">
        <f ca="1">IFERROR(IF(AND($A8=VLOOKUP($A8&amp;"."&amp;$C8,UncollectibleLookup,2,FALSE),$C8=VLOOKUP($A8&amp;"."&amp;$C8,UncollectibleLookup,4,FALSE)),0,'Module C Corrected'!T8),'Module C Corrected'!T8)</f>
        <v>3324.15</v>
      </c>
      <c r="U8" s="32">
        <f ca="1">IFERROR(IF(AND($A8=VLOOKUP($A8&amp;"."&amp;$C8,UncollectibleLookup,2,FALSE),$C8=VLOOKUP($A8&amp;"."&amp;$C8,UncollectibleLookup,4,FALSE)),0,'Module C Corrected'!U8),'Module C Corrected'!U8)</f>
        <v>7491.28</v>
      </c>
      <c r="V8" s="32">
        <f ca="1">IFERROR(IF(AND($A8=VLOOKUP($A8&amp;"."&amp;$C8,UncollectibleLookup,2,FALSE),$C8=VLOOKUP($A8&amp;"."&amp;$C8,UncollectibleLookup,4,FALSE)),0,'Module C Corrected'!V8),'Module C Corrected'!V8)</f>
        <v>35623.050000000003</v>
      </c>
      <c r="W8" s="32">
        <f ca="1">IFERROR(IF(AND($A8=VLOOKUP($A8&amp;"."&amp;$C8,UncollectibleLookup,2,FALSE),$C8=VLOOKUP($A8&amp;"."&amp;$C8,UncollectibleLookup,4,FALSE)),0,'Module C Corrected'!W8),'Module C Corrected'!W8)</f>
        <v>108225.37</v>
      </c>
      <c r="X8" s="32">
        <f ca="1">IFERROR(IF(AND($A8=VLOOKUP($A8&amp;"."&amp;$C8,UncollectibleLookup,2,FALSE),$C8=VLOOKUP($A8&amp;"."&amp;$C8,UncollectibleLookup,4,FALSE)),0,'Module C Corrected'!X8),'Module C Corrected'!X8)</f>
        <v>12195.36</v>
      </c>
      <c r="Y8" s="32">
        <f ca="1">IFERROR(IF(AND($A8=VLOOKUP($A8&amp;"."&amp;$C8,UncollectibleLookup,2,FALSE),$C8=VLOOKUP($A8&amp;"."&amp;$C8,UncollectibleLookup,4,FALSE)),0,'Module C Corrected'!Y8),'Module C Corrected'!Y8)</f>
        <v>11188.51</v>
      </c>
      <c r="Z8" s="32">
        <f ca="1">IFERROR(IF(AND($A8=VLOOKUP($A8&amp;"."&amp;$C8,UncollectibleLookup,2,FALSE),$C8=VLOOKUP($A8&amp;"."&amp;$C8,UncollectibleLookup,4,FALSE)),0,'Module C Corrected'!Z8),'Module C Corrected'!Z8)</f>
        <v>17634.919999999998</v>
      </c>
      <c r="AA8" s="32">
        <f ca="1">IFERROR(IF(AND($A8=VLOOKUP($A8&amp;"."&amp;$C8,UncollectibleLookup,2,FALSE),$C8=VLOOKUP($A8&amp;"."&amp;$C8,UncollectibleLookup,4,FALSE)),0,'Module C Corrected'!AA8),'Module C Corrected'!AA8)</f>
        <v>9878.8700000000008</v>
      </c>
      <c r="AB8" s="32">
        <f ca="1">IFERROR(IF(AND($A8=VLOOKUP($A8&amp;"."&amp;$C8,UncollectibleLookup,2,FALSE),$C8=VLOOKUP($A8&amp;"."&amp;$C8,UncollectibleLookup,4,FALSE)),0,'Module C Corrected'!AB8),'Module C Corrected'!AB8)</f>
        <v>26445.03</v>
      </c>
      <c r="AC8" s="2">
        <f>IF(ISBLANK('Module C Corrected'!AC8),"",'Module C Corrected'!AC8)</f>
        <v>1.88</v>
      </c>
      <c r="AD8" s="2">
        <f>IF(ISBLANK('Module C Corrected'!AD8),"",'Module C Corrected'!AD8)</f>
        <v>1.88</v>
      </c>
      <c r="AE8" s="2">
        <f>IF(ISBLANK('Module C Corrected'!AE8),"",'Module C Corrected'!AE8)</f>
        <v>1.88</v>
      </c>
      <c r="AF8" s="2">
        <f>IF(ISBLANK('Module C Corrected'!AF8),"",'Module C Corrected'!AF8)</f>
        <v>1.88</v>
      </c>
      <c r="AG8" s="2">
        <f>IF(ISBLANK('Module C Corrected'!AG8),"",'Module C Corrected'!AG8)</f>
        <v>1.88</v>
      </c>
      <c r="AH8" s="2">
        <f>IF(ISBLANK('Module C Corrected'!AH8),"",'Module C Corrected'!AH8)</f>
        <v>1.88</v>
      </c>
      <c r="AI8" s="2">
        <f>IF(ISBLANK('Module C Corrected'!AI8),"",'Module C Corrected'!AI8)</f>
        <v>1.88</v>
      </c>
      <c r="AJ8" s="2">
        <f>IF(ISBLANK('Module C Corrected'!AJ8),"",'Module C Corrected'!AJ8)</f>
        <v>1.88</v>
      </c>
      <c r="AK8" s="2">
        <f>IF(ISBLANK('Module C Corrected'!AK8),"",'Module C Corrected'!AK8)</f>
        <v>1.88</v>
      </c>
      <c r="AL8" s="2">
        <f>IF(ISBLANK('Module C Corrected'!AL8),"",'Module C Corrected'!AL8)</f>
        <v>1.88</v>
      </c>
      <c r="AM8" s="2">
        <f>IF(ISBLANK('Module C Corrected'!AM8),"",'Module C Corrected'!AM8)</f>
        <v>1.88</v>
      </c>
      <c r="AN8" s="2">
        <f>IF(ISBLANK('Module C Corrected'!AN8),"",'Module C Corrected'!AN8)</f>
        <v>1.88</v>
      </c>
      <c r="AO8" s="33">
        <f ca="1">IFERROR(IF(AND($A8=VLOOKUP($A8&amp;"."&amp;$C8,UncollectibleLookup,2,FALSE),$C8=VLOOKUP($A8&amp;"."&amp;$C8,UncollectibleLookup,4,FALSE)),0,'Module C Corrected'!AO8),'Module C Corrected'!AO8)</f>
        <v>753.57</v>
      </c>
      <c r="AP8" s="33">
        <f ca="1">IFERROR(IF(AND($A8=VLOOKUP($A8&amp;"."&amp;$C8,UncollectibleLookup,2,FALSE),$C8=VLOOKUP($A8&amp;"."&amp;$C8,UncollectibleLookup,4,FALSE)),0,'Module C Corrected'!AP8),'Module C Corrected'!AP8)</f>
        <v>188.76</v>
      </c>
      <c r="AQ8" s="33">
        <f ca="1">IFERROR(IF(AND($A8=VLOOKUP($A8&amp;"."&amp;$C8,UncollectibleLookup,2,FALSE),$C8=VLOOKUP($A8&amp;"."&amp;$C8,UncollectibleLookup,4,FALSE)),0,'Module C Corrected'!AQ8),'Module C Corrected'!AQ8)</f>
        <v>197.37</v>
      </c>
      <c r="AR8" s="33">
        <f ca="1">IFERROR(IF(AND($A8=VLOOKUP($A8&amp;"."&amp;$C8,UncollectibleLookup,2,FALSE),$C8=VLOOKUP($A8&amp;"."&amp;$C8,UncollectibleLookup,4,FALSE)),0,'Module C Corrected'!AR8),'Module C Corrected'!AR8)</f>
        <v>62.49</v>
      </c>
      <c r="AS8" s="33">
        <f ca="1">IFERROR(IF(AND($A8=VLOOKUP($A8&amp;"."&amp;$C8,UncollectibleLookup,2,FALSE),$C8=VLOOKUP($A8&amp;"."&amp;$C8,UncollectibleLookup,4,FALSE)),0,'Module C Corrected'!AS8),'Module C Corrected'!AS8)</f>
        <v>140.84</v>
      </c>
      <c r="AT8" s="33">
        <f ca="1">IFERROR(IF(AND($A8=VLOOKUP($A8&amp;"."&amp;$C8,UncollectibleLookup,2,FALSE),$C8=VLOOKUP($A8&amp;"."&amp;$C8,UncollectibleLookup,4,FALSE)),0,'Module C Corrected'!AT8),'Module C Corrected'!AT8)</f>
        <v>669.71</v>
      </c>
      <c r="AU8" s="33">
        <f ca="1">IFERROR(IF(AND($A8=VLOOKUP($A8&amp;"."&amp;$C8,UncollectibleLookup,2,FALSE),$C8=VLOOKUP($A8&amp;"."&amp;$C8,UncollectibleLookup,4,FALSE)),0,'Module C Corrected'!AU8),'Module C Corrected'!AU8)</f>
        <v>2034.64</v>
      </c>
      <c r="AV8" s="33">
        <f ca="1">IFERROR(IF(AND($A8=VLOOKUP($A8&amp;"."&amp;$C8,UncollectibleLookup,2,FALSE),$C8=VLOOKUP($A8&amp;"."&amp;$C8,UncollectibleLookup,4,FALSE)),0,'Module C Corrected'!AV8),'Module C Corrected'!AV8)</f>
        <v>229.27</v>
      </c>
      <c r="AW8" s="33">
        <f ca="1">IFERROR(IF(AND($A8=VLOOKUP($A8&amp;"."&amp;$C8,UncollectibleLookup,2,FALSE),$C8=VLOOKUP($A8&amp;"."&amp;$C8,UncollectibleLookup,4,FALSE)),0,'Module C Corrected'!AW8),'Module C Corrected'!AW8)</f>
        <v>210.34</v>
      </c>
      <c r="AX8" s="33">
        <f ca="1">IFERROR(IF(AND($A8=VLOOKUP($A8&amp;"."&amp;$C8,UncollectibleLookup,2,FALSE),$C8=VLOOKUP($A8&amp;"."&amp;$C8,UncollectibleLookup,4,FALSE)),0,'Module C Corrected'!AX8),'Module C Corrected'!AX8)</f>
        <v>331.54</v>
      </c>
      <c r="AY8" s="33">
        <f ca="1">IFERROR(IF(AND($A8=VLOOKUP($A8&amp;"."&amp;$C8,UncollectibleLookup,2,FALSE),$C8=VLOOKUP($A8&amp;"."&amp;$C8,UncollectibleLookup,4,FALSE)),0,'Module C Corrected'!AY8),'Module C Corrected'!AY8)</f>
        <v>185.72</v>
      </c>
      <c r="AZ8" s="33">
        <f ca="1">IFERROR(IF(AND($A8=VLOOKUP($A8&amp;"."&amp;$C8,UncollectibleLookup,2,FALSE),$C8=VLOOKUP($A8&amp;"."&amp;$C8,UncollectibleLookup,4,FALSE)),0,'Module C Corrected'!AZ8),'Module C Corrected'!AZ8)</f>
        <v>497.17</v>
      </c>
      <c r="BA8" s="31">
        <f t="shared" ca="1" si="3"/>
        <v>-48.1</v>
      </c>
      <c r="BB8" s="31">
        <f t="shared" ca="1" si="3"/>
        <v>-12.05</v>
      </c>
      <c r="BC8" s="31">
        <f t="shared" ca="1" si="3"/>
        <v>-12.6</v>
      </c>
      <c r="BD8" s="31">
        <f t="shared" ca="1" si="3"/>
        <v>-15.96</v>
      </c>
      <c r="BE8" s="31">
        <f t="shared" ca="1" si="3"/>
        <v>-35.96</v>
      </c>
      <c r="BF8" s="31">
        <f t="shared" ca="1" si="3"/>
        <v>-170.99</v>
      </c>
      <c r="BG8" s="31">
        <f t="shared" ca="1" si="3"/>
        <v>-768.4</v>
      </c>
      <c r="BH8" s="31">
        <f t="shared" ca="1" si="3"/>
        <v>-86.59</v>
      </c>
      <c r="BI8" s="31">
        <f t="shared" ca="1" si="3"/>
        <v>-79.44</v>
      </c>
      <c r="BJ8" s="31">
        <f t="shared" ca="1" si="3"/>
        <v>-52.9</v>
      </c>
      <c r="BK8" s="31">
        <f t="shared" ca="1" si="3"/>
        <v>-29.64</v>
      </c>
      <c r="BL8" s="31">
        <f t="shared" ca="1" si="3"/>
        <v>-79.34</v>
      </c>
      <c r="BM8" s="6">
        <f t="shared" ca="1" si="4"/>
        <v>1.4500000000000001E-2</v>
      </c>
      <c r="BN8" s="6">
        <f t="shared" ca="1" si="4"/>
        <v>1.4500000000000001E-2</v>
      </c>
      <c r="BO8" s="6">
        <f t="shared" ca="1" si="4"/>
        <v>1.4500000000000001E-2</v>
      </c>
      <c r="BP8" s="6">
        <f t="shared" ca="1" si="4"/>
        <v>1.4500000000000001E-2</v>
      </c>
      <c r="BQ8" s="6">
        <f t="shared" ca="1" si="4"/>
        <v>1.4500000000000001E-2</v>
      </c>
      <c r="BR8" s="6">
        <f t="shared" ca="1" si="4"/>
        <v>1.4500000000000001E-2</v>
      </c>
      <c r="BS8" s="6">
        <f t="shared" ca="1" si="4"/>
        <v>1.4500000000000001E-2</v>
      </c>
      <c r="BT8" s="6">
        <f t="shared" ca="1" si="4"/>
        <v>1.4500000000000001E-2</v>
      </c>
      <c r="BU8" s="6">
        <f t="shared" ca="1" si="4"/>
        <v>1.4500000000000001E-2</v>
      </c>
      <c r="BV8" s="6">
        <f t="shared" ca="1" si="4"/>
        <v>1.4500000000000001E-2</v>
      </c>
      <c r="BW8" s="6">
        <f t="shared" ca="1" si="4"/>
        <v>1.4500000000000001E-2</v>
      </c>
      <c r="BX8" s="6">
        <f t="shared" ca="1" si="4"/>
        <v>1.4500000000000001E-2</v>
      </c>
      <c r="BY8" s="31">
        <f t="shared" ca="1" si="5"/>
        <v>581.21</v>
      </c>
      <c r="BZ8" s="31">
        <f t="shared" ca="1" si="5"/>
        <v>145.59</v>
      </c>
      <c r="CA8" s="31">
        <f t="shared" ca="1" si="5"/>
        <v>152.22999999999999</v>
      </c>
      <c r="CB8" s="31">
        <f t="shared" ca="1" si="5"/>
        <v>48.2</v>
      </c>
      <c r="CC8" s="31">
        <f t="shared" ca="1" si="5"/>
        <v>108.62</v>
      </c>
      <c r="CD8" s="31">
        <f t="shared" ca="1" si="5"/>
        <v>516.53</v>
      </c>
      <c r="CE8" s="31">
        <f t="shared" ca="1" si="5"/>
        <v>1569.27</v>
      </c>
      <c r="CF8" s="31">
        <f t="shared" ca="1" si="5"/>
        <v>176.83</v>
      </c>
      <c r="CG8" s="31">
        <f t="shared" ca="1" si="5"/>
        <v>162.22999999999999</v>
      </c>
      <c r="CH8" s="31">
        <f t="shared" ca="1" si="5"/>
        <v>255.71</v>
      </c>
      <c r="CI8" s="31">
        <f t="shared" ca="1" si="5"/>
        <v>143.24</v>
      </c>
      <c r="CJ8" s="31">
        <f t="shared" ca="1" si="5"/>
        <v>383.45</v>
      </c>
      <c r="CK8" s="32">
        <f t="shared" ca="1" si="6"/>
        <v>68.14</v>
      </c>
      <c r="CL8" s="32">
        <f t="shared" ca="1" si="6"/>
        <v>17.07</v>
      </c>
      <c r="CM8" s="32">
        <f t="shared" ca="1" si="6"/>
        <v>17.850000000000001</v>
      </c>
      <c r="CN8" s="32">
        <f t="shared" ca="1" si="6"/>
        <v>5.65</v>
      </c>
      <c r="CO8" s="32">
        <f t="shared" ca="1" si="6"/>
        <v>12.74</v>
      </c>
      <c r="CP8" s="32">
        <f t="shared" ca="1" si="6"/>
        <v>60.56</v>
      </c>
      <c r="CQ8" s="32">
        <f t="shared" ca="1" si="6"/>
        <v>183.98</v>
      </c>
      <c r="CR8" s="32">
        <f t="shared" ca="1" si="6"/>
        <v>20.73</v>
      </c>
      <c r="CS8" s="32">
        <f t="shared" ca="1" si="6"/>
        <v>19.02</v>
      </c>
      <c r="CT8" s="32">
        <f t="shared" ca="1" si="6"/>
        <v>29.98</v>
      </c>
      <c r="CU8" s="32">
        <f t="shared" ca="1" si="6"/>
        <v>16.79</v>
      </c>
      <c r="CV8" s="32">
        <f t="shared" ca="1" si="6"/>
        <v>44.96</v>
      </c>
      <c r="CW8" s="31">
        <f t="shared" ca="1" si="7"/>
        <v>-56.120000000000026</v>
      </c>
      <c r="CX8" s="31">
        <f t="shared" ca="1" si="7"/>
        <v>-14.049999999999994</v>
      </c>
      <c r="CY8" s="31">
        <f t="shared" ca="1" si="7"/>
        <v>-14.690000000000021</v>
      </c>
      <c r="CZ8" s="31">
        <f t="shared" ca="1" si="7"/>
        <v>7.32</v>
      </c>
      <c r="DA8" s="31">
        <f t="shared" ca="1" si="7"/>
        <v>16.479999999999997</v>
      </c>
      <c r="DB8" s="31">
        <f t="shared" ca="1" si="7"/>
        <v>78.369999999999891</v>
      </c>
      <c r="DC8" s="31">
        <f t="shared" ca="1" si="7"/>
        <v>487.00999999999988</v>
      </c>
      <c r="DD8" s="31">
        <f t="shared" ca="1" si="7"/>
        <v>54.879999999999995</v>
      </c>
      <c r="DE8" s="31">
        <f t="shared" ca="1" si="7"/>
        <v>50.349999999999994</v>
      </c>
      <c r="DF8" s="31">
        <f t="shared" ca="1" si="7"/>
        <v>7.0499999999999758</v>
      </c>
      <c r="DG8" s="31">
        <f t="shared" ca="1" si="7"/>
        <v>3.9500000000000028</v>
      </c>
      <c r="DH8" s="31">
        <f t="shared" ca="1" si="7"/>
        <v>10.579999999999956</v>
      </c>
      <c r="DI8" s="32">
        <f t="shared" ca="1" si="11"/>
        <v>-2.81</v>
      </c>
      <c r="DJ8" s="32">
        <f t="shared" ca="1" si="8"/>
        <v>-0.7</v>
      </c>
      <c r="DK8" s="32">
        <f t="shared" ca="1" si="8"/>
        <v>-0.73</v>
      </c>
      <c r="DL8" s="32">
        <f t="shared" ca="1" si="8"/>
        <v>0.37</v>
      </c>
      <c r="DM8" s="32">
        <f t="shared" ca="1" si="8"/>
        <v>0.82</v>
      </c>
      <c r="DN8" s="32">
        <f t="shared" ca="1" si="8"/>
        <v>3.92</v>
      </c>
      <c r="DO8" s="32">
        <f t="shared" ca="1" si="8"/>
        <v>24.35</v>
      </c>
      <c r="DP8" s="32">
        <f t="shared" ca="1" si="8"/>
        <v>2.74</v>
      </c>
      <c r="DQ8" s="32">
        <f t="shared" ca="1" si="8"/>
        <v>2.52</v>
      </c>
      <c r="DR8" s="32">
        <f t="shared" ca="1" si="8"/>
        <v>0.35</v>
      </c>
      <c r="DS8" s="32">
        <f t="shared" ca="1" si="8"/>
        <v>0.2</v>
      </c>
      <c r="DT8" s="32">
        <f t="shared" ca="1" si="8"/>
        <v>0.53</v>
      </c>
      <c r="DU8" s="31">
        <f t="shared" ca="1" si="12"/>
        <v>-24.15</v>
      </c>
      <c r="DV8" s="31">
        <f t="shared" ca="1" si="9"/>
        <v>-5.97</v>
      </c>
      <c r="DW8" s="31">
        <f t="shared" ca="1" si="9"/>
        <v>-6.18</v>
      </c>
      <c r="DX8" s="31">
        <f t="shared" ca="1" si="9"/>
        <v>3.04</v>
      </c>
      <c r="DY8" s="31">
        <f t="shared" ca="1" si="9"/>
        <v>6.77</v>
      </c>
      <c r="DZ8" s="31">
        <f t="shared" ca="1" si="9"/>
        <v>31.77</v>
      </c>
      <c r="EA8" s="31">
        <f t="shared" ca="1" si="9"/>
        <v>195.05</v>
      </c>
      <c r="EB8" s="31">
        <f t="shared" ca="1" si="9"/>
        <v>21.69</v>
      </c>
      <c r="EC8" s="31">
        <f t="shared" ca="1" si="9"/>
        <v>19.63</v>
      </c>
      <c r="ED8" s="31">
        <f t="shared" ca="1" si="9"/>
        <v>2.71</v>
      </c>
      <c r="EE8" s="31">
        <f t="shared" ca="1" si="9"/>
        <v>1.5</v>
      </c>
      <c r="EF8" s="31">
        <f t="shared" ca="1" si="9"/>
        <v>3.96</v>
      </c>
      <c r="EG8" s="32">
        <f t="shared" ca="1" si="13"/>
        <v>-83.080000000000027</v>
      </c>
      <c r="EH8" s="32">
        <f t="shared" ca="1" si="10"/>
        <v>-20.719999999999992</v>
      </c>
      <c r="EI8" s="32">
        <f t="shared" ca="1" si="10"/>
        <v>-21.600000000000023</v>
      </c>
      <c r="EJ8" s="32">
        <f t="shared" ca="1" si="10"/>
        <v>10.73</v>
      </c>
      <c r="EK8" s="32">
        <f t="shared" ca="1" si="10"/>
        <v>24.069999999999997</v>
      </c>
      <c r="EL8" s="32">
        <f t="shared" ca="1" si="10"/>
        <v>114.05999999999989</v>
      </c>
      <c r="EM8" s="32">
        <f t="shared" ca="1" si="10"/>
        <v>706.40999999999985</v>
      </c>
      <c r="EN8" s="32">
        <f t="shared" ca="1" si="10"/>
        <v>79.31</v>
      </c>
      <c r="EO8" s="32">
        <f t="shared" ca="1" si="10"/>
        <v>72.5</v>
      </c>
      <c r="EP8" s="32">
        <f t="shared" ca="1" si="10"/>
        <v>10.109999999999975</v>
      </c>
      <c r="EQ8" s="32">
        <f t="shared" ca="1" si="10"/>
        <v>5.650000000000003</v>
      </c>
      <c r="ER8" s="32">
        <f t="shared" ca="1" si="10"/>
        <v>15.069999999999954</v>
      </c>
    </row>
    <row r="9" spans="1:148">
      <c r="A9" t="s">
        <v>420</v>
      </c>
      <c r="B9" s="1" t="s">
        <v>153</v>
      </c>
      <c r="C9" t="str">
        <f t="shared" ca="1" si="1"/>
        <v>0000038511</v>
      </c>
      <c r="D9" t="str">
        <f t="shared" ca="1" si="2"/>
        <v>FortisAlberta Reversing POD - Spring Coulee (385S)</v>
      </c>
      <c r="E9" s="51">
        <f ca="1">IFERROR(IF(AND($A9=VLOOKUP($A9&amp;"."&amp;$C9,UncollectibleLookup,2,FALSE),$C9=VLOOKUP($A9&amp;"."&amp;$C9,UncollectibleLookup,4,FALSE)),0,'Module C Corrected'!E9),'Module C Corrected'!E9)</f>
        <v>0</v>
      </c>
      <c r="F9" s="51">
        <f ca="1">IFERROR(IF(AND($A9=VLOOKUP($A9&amp;"."&amp;$C9,UncollectibleLookup,2,FALSE),$C9=VLOOKUP($A9&amp;"."&amp;$C9,UncollectibleLookup,4,FALSE)),0,'Module C Corrected'!F9),'Module C Corrected'!F9)</f>
        <v>0</v>
      </c>
      <c r="G9" s="51">
        <f ca="1">IFERROR(IF(AND($A9=VLOOKUP($A9&amp;"."&amp;$C9,UncollectibleLookup,2,FALSE),$C9=VLOOKUP($A9&amp;"."&amp;$C9,UncollectibleLookup,4,FALSE)),0,'Module C Corrected'!G9),'Module C Corrected'!G9)</f>
        <v>0</v>
      </c>
      <c r="H9" s="51">
        <f ca="1">IFERROR(IF(AND($A9=VLOOKUP($A9&amp;"."&amp;$C9,UncollectibleLookup,2,FALSE),$C9=VLOOKUP($A9&amp;"."&amp;$C9,UncollectibleLookup,4,FALSE)),0,'Module C Corrected'!H9),'Module C Corrected'!H9)</f>
        <v>0</v>
      </c>
      <c r="I9" s="51">
        <f ca="1">IFERROR(IF(AND($A9=VLOOKUP($A9&amp;"."&amp;$C9,UncollectibleLookup,2,FALSE),$C9=VLOOKUP($A9&amp;"."&amp;$C9,UncollectibleLookup,4,FALSE)),0,'Module C Corrected'!I9),'Module C Corrected'!I9)</f>
        <v>0</v>
      </c>
      <c r="J9" s="51">
        <f ca="1">IFERROR(IF(AND($A9=VLOOKUP($A9&amp;"."&amp;$C9,UncollectibleLookup,2,FALSE),$C9=VLOOKUP($A9&amp;"."&amp;$C9,UncollectibleLookup,4,FALSE)),0,'Module C Corrected'!J9),'Module C Corrected'!J9)</f>
        <v>0</v>
      </c>
      <c r="K9" s="51">
        <f ca="1">IFERROR(IF(AND($A9=VLOOKUP($A9&amp;"."&amp;$C9,UncollectibleLookup,2,FALSE),$C9=VLOOKUP($A9&amp;"."&amp;$C9,UncollectibleLookup,4,FALSE)),0,'Module C Corrected'!K9),'Module C Corrected'!K9)</f>
        <v>0</v>
      </c>
      <c r="L9" s="51">
        <f ca="1">IFERROR(IF(AND($A9=VLOOKUP($A9&amp;"."&amp;$C9,UncollectibleLookup,2,FALSE),$C9=VLOOKUP($A9&amp;"."&amp;$C9,UncollectibleLookup,4,FALSE)),0,'Module C Corrected'!L9),'Module C Corrected'!L9)</f>
        <v>0</v>
      </c>
      <c r="M9" s="51">
        <f ca="1">IFERROR(IF(AND($A9=VLOOKUP($A9&amp;"."&amp;$C9,UncollectibleLookup,2,FALSE),$C9=VLOOKUP($A9&amp;"."&amp;$C9,UncollectibleLookup,4,FALSE)),0,'Module C Corrected'!M9),'Module C Corrected'!M9)</f>
        <v>0</v>
      </c>
      <c r="N9" s="51">
        <f ca="1">IFERROR(IF(AND($A9=VLOOKUP($A9&amp;"."&amp;$C9,UncollectibleLookup,2,FALSE),$C9=VLOOKUP($A9&amp;"."&amp;$C9,UncollectibleLookup,4,FALSE)),0,'Module C Corrected'!N9),'Module C Corrected'!N9)</f>
        <v>0</v>
      </c>
      <c r="O9" s="51">
        <f ca="1">IFERROR(IF(AND($A9=VLOOKUP($A9&amp;"."&amp;$C9,UncollectibleLookup,2,FALSE),$C9=VLOOKUP($A9&amp;"."&amp;$C9,UncollectibleLookup,4,FALSE)),0,'Module C Corrected'!O9),'Module C Corrected'!O9)</f>
        <v>0</v>
      </c>
      <c r="P9" s="51">
        <f ca="1">IFERROR(IF(AND($A9=VLOOKUP($A9&amp;"."&amp;$C9,UncollectibleLookup,2,FALSE),$C9=VLOOKUP($A9&amp;"."&amp;$C9,UncollectibleLookup,4,FALSE)),0,'Module C Corrected'!P9),'Module C Corrected'!P9)</f>
        <v>0</v>
      </c>
      <c r="Q9" s="32">
        <f ca="1">IFERROR(IF(AND($A9=VLOOKUP($A9&amp;"."&amp;$C9,UncollectibleLookup,2,FALSE),$C9=VLOOKUP($A9&amp;"."&amp;$C9,UncollectibleLookup,4,FALSE)),0,'Module C Corrected'!Q9),'Module C Corrected'!Q9)</f>
        <v>0</v>
      </c>
      <c r="R9" s="32">
        <f ca="1">IFERROR(IF(AND($A9=VLOOKUP($A9&amp;"."&amp;$C9,UncollectibleLookup,2,FALSE),$C9=VLOOKUP($A9&amp;"."&amp;$C9,UncollectibleLookup,4,FALSE)),0,'Module C Corrected'!R9),'Module C Corrected'!R9)</f>
        <v>0</v>
      </c>
      <c r="S9" s="32">
        <f ca="1">IFERROR(IF(AND($A9=VLOOKUP($A9&amp;"."&amp;$C9,UncollectibleLookup,2,FALSE),$C9=VLOOKUP($A9&amp;"."&amp;$C9,UncollectibleLookup,4,FALSE)),0,'Module C Corrected'!S9),'Module C Corrected'!S9)</f>
        <v>0</v>
      </c>
      <c r="T9" s="32">
        <f ca="1">IFERROR(IF(AND($A9=VLOOKUP($A9&amp;"."&amp;$C9,UncollectibleLookup,2,FALSE),$C9=VLOOKUP($A9&amp;"."&amp;$C9,UncollectibleLookup,4,FALSE)),0,'Module C Corrected'!T9),'Module C Corrected'!T9)</f>
        <v>0</v>
      </c>
      <c r="U9" s="32">
        <f ca="1">IFERROR(IF(AND($A9=VLOOKUP($A9&amp;"."&amp;$C9,UncollectibleLookup,2,FALSE),$C9=VLOOKUP($A9&amp;"."&amp;$C9,UncollectibleLookup,4,FALSE)),0,'Module C Corrected'!U9),'Module C Corrected'!U9)</f>
        <v>0</v>
      </c>
      <c r="V9" s="32">
        <f ca="1">IFERROR(IF(AND($A9=VLOOKUP($A9&amp;"."&amp;$C9,UncollectibleLookup,2,FALSE),$C9=VLOOKUP($A9&amp;"."&amp;$C9,UncollectibleLookup,4,FALSE)),0,'Module C Corrected'!V9),'Module C Corrected'!V9)</f>
        <v>0</v>
      </c>
      <c r="W9" s="32">
        <f ca="1">IFERROR(IF(AND($A9=VLOOKUP($A9&amp;"."&amp;$C9,UncollectibleLookup,2,FALSE),$C9=VLOOKUP($A9&amp;"."&amp;$C9,UncollectibleLookup,4,FALSE)),0,'Module C Corrected'!W9),'Module C Corrected'!W9)</f>
        <v>0</v>
      </c>
      <c r="X9" s="32">
        <f ca="1">IFERROR(IF(AND($A9=VLOOKUP($A9&amp;"."&amp;$C9,UncollectibleLookup,2,FALSE),$C9=VLOOKUP($A9&amp;"."&amp;$C9,UncollectibleLookup,4,FALSE)),0,'Module C Corrected'!X9),'Module C Corrected'!X9)</f>
        <v>0</v>
      </c>
      <c r="Y9" s="32">
        <f ca="1">IFERROR(IF(AND($A9=VLOOKUP($A9&amp;"."&amp;$C9,UncollectibleLookup,2,FALSE),$C9=VLOOKUP($A9&amp;"."&amp;$C9,UncollectibleLookup,4,FALSE)),0,'Module C Corrected'!Y9),'Module C Corrected'!Y9)</f>
        <v>0</v>
      </c>
      <c r="Z9" s="32">
        <f ca="1">IFERROR(IF(AND($A9=VLOOKUP($A9&amp;"."&amp;$C9,UncollectibleLookup,2,FALSE),$C9=VLOOKUP($A9&amp;"."&amp;$C9,UncollectibleLookup,4,FALSE)),0,'Module C Corrected'!Z9),'Module C Corrected'!Z9)</f>
        <v>0</v>
      </c>
      <c r="AA9" s="32">
        <f ca="1">IFERROR(IF(AND($A9=VLOOKUP($A9&amp;"."&amp;$C9,UncollectibleLookup,2,FALSE),$C9=VLOOKUP($A9&amp;"."&amp;$C9,UncollectibleLookup,4,FALSE)),0,'Module C Corrected'!AA9),'Module C Corrected'!AA9)</f>
        <v>0</v>
      </c>
      <c r="AB9" s="32">
        <f ca="1">IFERROR(IF(AND($A9=VLOOKUP($A9&amp;"."&amp;$C9,UncollectibleLookup,2,FALSE),$C9=VLOOKUP($A9&amp;"."&amp;$C9,UncollectibleLookup,4,FALSE)),0,'Module C Corrected'!AB9),'Module C Corrected'!AB9)</f>
        <v>0</v>
      </c>
      <c r="AC9" s="2">
        <f>IF(ISBLANK('Module C Corrected'!AC9),"",'Module C Corrected'!AC9)</f>
        <v>2.57</v>
      </c>
      <c r="AD9" s="2">
        <f>IF(ISBLANK('Module C Corrected'!AD9),"",'Module C Corrected'!AD9)</f>
        <v>2.57</v>
      </c>
      <c r="AE9" s="2">
        <f>IF(ISBLANK('Module C Corrected'!AE9),"",'Module C Corrected'!AE9)</f>
        <v>2.57</v>
      </c>
      <c r="AF9" s="2">
        <f>IF(ISBLANK('Module C Corrected'!AF9),"",'Module C Corrected'!AF9)</f>
        <v>2.57</v>
      </c>
      <c r="AG9" s="2">
        <f>IF(ISBLANK('Module C Corrected'!AG9),"",'Module C Corrected'!AG9)</f>
        <v>2.57</v>
      </c>
      <c r="AH9" s="2">
        <f>IF(ISBLANK('Module C Corrected'!AH9),"",'Module C Corrected'!AH9)</f>
        <v>2.57</v>
      </c>
      <c r="AI9" s="2">
        <f>IF(ISBLANK('Module C Corrected'!AI9),"",'Module C Corrected'!AI9)</f>
        <v>2.57</v>
      </c>
      <c r="AJ9" s="2">
        <f>IF(ISBLANK('Module C Corrected'!AJ9),"",'Module C Corrected'!AJ9)</f>
        <v>2.57</v>
      </c>
      <c r="AK9" s="2">
        <f>IF(ISBLANK('Module C Corrected'!AK9),"",'Module C Corrected'!AK9)</f>
        <v>2.57</v>
      </c>
      <c r="AL9" s="2">
        <f>IF(ISBLANK('Module C Corrected'!AL9),"",'Module C Corrected'!AL9)</f>
        <v>2.57</v>
      </c>
      <c r="AM9" s="2">
        <f>IF(ISBLANK('Module C Corrected'!AM9),"",'Module C Corrected'!AM9)</f>
        <v>2.57</v>
      </c>
      <c r="AN9" s="2">
        <f>IF(ISBLANK('Module C Corrected'!AN9),"",'Module C Corrected'!AN9)</f>
        <v>2.57</v>
      </c>
      <c r="AO9" s="33">
        <f ca="1">IFERROR(IF(AND($A9=VLOOKUP($A9&amp;"."&amp;$C9,UncollectibleLookup,2,FALSE),$C9=VLOOKUP($A9&amp;"."&amp;$C9,UncollectibleLookup,4,FALSE)),0,'Module C Corrected'!AO9),'Module C Corrected'!AO9)</f>
        <v>0</v>
      </c>
      <c r="AP9" s="33">
        <f ca="1">IFERROR(IF(AND($A9=VLOOKUP($A9&amp;"."&amp;$C9,UncollectibleLookup,2,FALSE),$C9=VLOOKUP($A9&amp;"."&amp;$C9,UncollectibleLookup,4,FALSE)),0,'Module C Corrected'!AP9),'Module C Corrected'!AP9)</f>
        <v>0</v>
      </c>
      <c r="AQ9" s="33">
        <f ca="1">IFERROR(IF(AND($A9=VLOOKUP($A9&amp;"."&amp;$C9,UncollectibleLookup,2,FALSE),$C9=VLOOKUP($A9&amp;"."&amp;$C9,UncollectibleLookup,4,FALSE)),0,'Module C Corrected'!AQ9),'Module C Corrected'!AQ9)</f>
        <v>0</v>
      </c>
      <c r="AR9" s="33">
        <f ca="1">IFERROR(IF(AND($A9=VLOOKUP($A9&amp;"."&amp;$C9,UncollectibleLookup,2,FALSE),$C9=VLOOKUP($A9&amp;"."&amp;$C9,UncollectibleLookup,4,FALSE)),0,'Module C Corrected'!AR9),'Module C Corrected'!AR9)</f>
        <v>0</v>
      </c>
      <c r="AS9" s="33">
        <f ca="1">IFERROR(IF(AND($A9=VLOOKUP($A9&amp;"."&amp;$C9,UncollectibleLookup,2,FALSE),$C9=VLOOKUP($A9&amp;"."&amp;$C9,UncollectibleLookup,4,FALSE)),0,'Module C Corrected'!AS9),'Module C Corrected'!AS9)</f>
        <v>0</v>
      </c>
      <c r="AT9" s="33">
        <f ca="1">IFERROR(IF(AND($A9=VLOOKUP($A9&amp;"."&amp;$C9,UncollectibleLookup,2,FALSE),$C9=VLOOKUP($A9&amp;"."&amp;$C9,UncollectibleLookup,4,FALSE)),0,'Module C Corrected'!AT9),'Module C Corrected'!AT9)</f>
        <v>0</v>
      </c>
      <c r="AU9" s="33">
        <f ca="1">IFERROR(IF(AND($A9=VLOOKUP($A9&amp;"."&amp;$C9,UncollectibleLookup,2,FALSE),$C9=VLOOKUP($A9&amp;"."&amp;$C9,UncollectibleLookup,4,FALSE)),0,'Module C Corrected'!AU9),'Module C Corrected'!AU9)</f>
        <v>0</v>
      </c>
      <c r="AV9" s="33">
        <f ca="1">IFERROR(IF(AND($A9=VLOOKUP($A9&amp;"."&amp;$C9,UncollectibleLookup,2,FALSE),$C9=VLOOKUP($A9&amp;"."&amp;$C9,UncollectibleLookup,4,FALSE)),0,'Module C Corrected'!AV9),'Module C Corrected'!AV9)</f>
        <v>0</v>
      </c>
      <c r="AW9" s="33">
        <f ca="1">IFERROR(IF(AND($A9=VLOOKUP($A9&amp;"."&amp;$C9,UncollectibleLookup,2,FALSE),$C9=VLOOKUP($A9&amp;"."&amp;$C9,UncollectibleLookup,4,FALSE)),0,'Module C Corrected'!AW9),'Module C Corrected'!AW9)</f>
        <v>0</v>
      </c>
      <c r="AX9" s="33">
        <f ca="1">IFERROR(IF(AND($A9=VLOOKUP($A9&amp;"."&amp;$C9,UncollectibleLookup,2,FALSE),$C9=VLOOKUP($A9&amp;"."&amp;$C9,UncollectibleLookup,4,FALSE)),0,'Module C Corrected'!AX9),'Module C Corrected'!AX9)</f>
        <v>0</v>
      </c>
      <c r="AY9" s="33">
        <f ca="1">IFERROR(IF(AND($A9=VLOOKUP($A9&amp;"."&amp;$C9,UncollectibleLookup,2,FALSE),$C9=VLOOKUP($A9&amp;"."&amp;$C9,UncollectibleLookup,4,FALSE)),0,'Module C Corrected'!AY9),'Module C Corrected'!AY9)</f>
        <v>0</v>
      </c>
      <c r="AZ9" s="33">
        <f ca="1">IFERROR(IF(AND($A9=VLOOKUP($A9&amp;"."&amp;$C9,UncollectibleLookup,2,FALSE),$C9=VLOOKUP($A9&amp;"."&amp;$C9,UncollectibleLookup,4,FALSE)),0,'Module C Corrected'!AZ9),'Module C Corrected'!AZ9)</f>
        <v>0</v>
      </c>
      <c r="BA9" s="31">
        <f t="shared" ca="1" si="3"/>
        <v>0</v>
      </c>
      <c r="BB9" s="31">
        <f t="shared" ca="1" si="3"/>
        <v>0</v>
      </c>
      <c r="BC9" s="31">
        <f t="shared" ca="1" si="3"/>
        <v>0</v>
      </c>
      <c r="BD9" s="31">
        <f t="shared" ca="1" si="3"/>
        <v>0</v>
      </c>
      <c r="BE9" s="31">
        <f t="shared" ca="1" si="3"/>
        <v>0</v>
      </c>
      <c r="BF9" s="31">
        <f t="shared" ca="1" si="3"/>
        <v>0</v>
      </c>
      <c r="BG9" s="31">
        <f t="shared" ca="1" si="3"/>
        <v>0</v>
      </c>
      <c r="BH9" s="31">
        <f t="shared" ca="1" si="3"/>
        <v>0</v>
      </c>
      <c r="BI9" s="31">
        <f t="shared" ca="1" si="3"/>
        <v>0</v>
      </c>
      <c r="BJ9" s="31">
        <f t="shared" ca="1" si="3"/>
        <v>0</v>
      </c>
      <c r="BK9" s="31">
        <f t="shared" ca="1" si="3"/>
        <v>0</v>
      </c>
      <c r="BL9" s="31">
        <f t="shared" ca="1" si="3"/>
        <v>0</v>
      </c>
      <c r="BM9" s="6">
        <f t="shared" ca="1" si="4"/>
        <v>4.8800000000000003E-2</v>
      </c>
      <c r="BN9" s="6">
        <f t="shared" ca="1" si="4"/>
        <v>4.8800000000000003E-2</v>
      </c>
      <c r="BO9" s="6">
        <f t="shared" ca="1" si="4"/>
        <v>4.8800000000000003E-2</v>
      </c>
      <c r="BP9" s="6">
        <f t="shared" ca="1" si="4"/>
        <v>4.8800000000000003E-2</v>
      </c>
      <c r="BQ9" s="6">
        <f t="shared" ca="1" si="4"/>
        <v>4.8800000000000003E-2</v>
      </c>
      <c r="BR9" s="6">
        <f t="shared" ca="1" si="4"/>
        <v>4.8800000000000003E-2</v>
      </c>
      <c r="BS9" s="6">
        <f t="shared" ca="1" si="4"/>
        <v>4.8800000000000003E-2</v>
      </c>
      <c r="BT9" s="6">
        <f t="shared" ca="1" si="4"/>
        <v>4.8800000000000003E-2</v>
      </c>
      <c r="BU9" s="6">
        <f t="shared" ca="1" si="4"/>
        <v>4.8800000000000003E-2</v>
      </c>
      <c r="BV9" s="6">
        <f t="shared" ca="1" si="4"/>
        <v>4.8800000000000003E-2</v>
      </c>
      <c r="BW9" s="6">
        <f t="shared" ca="1" si="4"/>
        <v>4.8800000000000003E-2</v>
      </c>
      <c r="BX9" s="6">
        <f t="shared" ca="1" si="4"/>
        <v>4.8800000000000003E-2</v>
      </c>
      <c r="BY9" s="31">
        <f t="shared" ca="1" si="5"/>
        <v>0</v>
      </c>
      <c r="BZ9" s="31">
        <f t="shared" ca="1" si="5"/>
        <v>0</v>
      </c>
      <c r="CA9" s="31">
        <f t="shared" ca="1" si="5"/>
        <v>0</v>
      </c>
      <c r="CB9" s="31">
        <f t="shared" ca="1" si="5"/>
        <v>0</v>
      </c>
      <c r="CC9" s="31">
        <f t="shared" ca="1" si="5"/>
        <v>0</v>
      </c>
      <c r="CD9" s="31">
        <f t="shared" ca="1" si="5"/>
        <v>0</v>
      </c>
      <c r="CE9" s="31">
        <f t="shared" ca="1" si="5"/>
        <v>0</v>
      </c>
      <c r="CF9" s="31">
        <f t="shared" ca="1" si="5"/>
        <v>0</v>
      </c>
      <c r="CG9" s="31">
        <f t="shared" ca="1" si="5"/>
        <v>0</v>
      </c>
      <c r="CH9" s="31">
        <f t="shared" ca="1" si="5"/>
        <v>0</v>
      </c>
      <c r="CI9" s="31">
        <f t="shared" ca="1" si="5"/>
        <v>0</v>
      </c>
      <c r="CJ9" s="31">
        <f t="shared" ca="1" si="5"/>
        <v>0</v>
      </c>
      <c r="CK9" s="32">
        <f t="shared" ca="1" si="6"/>
        <v>0</v>
      </c>
      <c r="CL9" s="32">
        <f t="shared" ca="1" si="6"/>
        <v>0</v>
      </c>
      <c r="CM9" s="32">
        <f t="shared" ca="1" si="6"/>
        <v>0</v>
      </c>
      <c r="CN9" s="32">
        <f t="shared" ca="1" si="6"/>
        <v>0</v>
      </c>
      <c r="CO9" s="32">
        <f t="shared" ca="1" si="6"/>
        <v>0</v>
      </c>
      <c r="CP9" s="32">
        <f t="shared" ca="1" si="6"/>
        <v>0</v>
      </c>
      <c r="CQ9" s="32">
        <f t="shared" ca="1" si="6"/>
        <v>0</v>
      </c>
      <c r="CR9" s="32">
        <f t="shared" ca="1" si="6"/>
        <v>0</v>
      </c>
      <c r="CS9" s="32">
        <f t="shared" ca="1" si="6"/>
        <v>0</v>
      </c>
      <c r="CT9" s="32">
        <f t="shared" ca="1" si="6"/>
        <v>0</v>
      </c>
      <c r="CU9" s="32">
        <f t="shared" ca="1" si="6"/>
        <v>0</v>
      </c>
      <c r="CV9" s="32">
        <f t="shared" ca="1" si="6"/>
        <v>0</v>
      </c>
      <c r="CW9" s="31">
        <f t="shared" ca="1" si="7"/>
        <v>0</v>
      </c>
      <c r="CX9" s="31">
        <f t="shared" ca="1" si="7"/>
        <v>0</v>
      </c>
      <c r="CY9" s="31">
        <f t="shared" ca="1" si="7"/>
        <v>0</v>
      </c>
      <c r="CZ9" s="31">
        <f t="shared" ca="1" si="7"/>
        <v>0</v>
      </c>
      <c r="DA9" s="31">
        <f t="shared" ca="1" si="7"/>
        <v>0</v>
      </c>
      <c r="DB9" s="31">
        <f t="shared" ca="1" si="7"/>
        <v>0</v>
      </c>
      <c r="DC9" s="31">
        <f t="shared" ca="1" si="7"/>
        <v>0</v>
      </c>
      <c r="DD9" s="31">
        <f t="shared" ca="1" si="7"/>
        <v>0</v>
      </c>
      <c r="DE9" s="31">
        <f t="shared" ca="1" si="7"/>
        <v>0</v>
      </c>
      <c r="DF9" s="31">
        <f t="shared" ca="1" si="7"/>
        <v>0</v>
      </c>
      <c r="DG9" s="31">
        <f t="shared" ca="1" si="7"/>
        <v>0</v>
      </c>
      <c r="DH9" s="31">
        <f t="shared" ca="1" si="7"/>
        <v>0</v>
      </c>
      <c r="DI9" s="32">
        <f t="shared" ca="1" si="11"/>
        <v>0</v>
      </c>
      <c r="DJ9" s="32">
        <f t="shared" ca="1" si="8"/>
        <v>0</v>
      </c>
      <c r="DK9" s="32">
        <f t="shared" ca="1" si="8"/>
        <v>0</v>
      </c>
      <c r="DL9" s="32">
        <f t="shared" ca="1" si="8"/>
        <v>0</v>
      </c>
      <c r="DM9" s="32">
        <f t="shared" ca="1" si="8"/>
        <v>0</v>
      </c>
      <c r="DN9" s="32">
        <f t="shared" ca="1" si="8"/>
        <v>0</v>
      </c>
      <c r="DO9" s="32">
        <f t="shared" ca="1" si="8"/>
        <v>0</v>
      </c>
      <c r="DP9" s="32">
        <f t="shared" ca="1" si="8"/>
        <v>0</v>
      </c>
      <c r="DQ9" s="32">
        <f t="shared" ca="1" si="8"/>
        <v>0</v>
      </c>
      <c r="DR9" s="32">
        <f t="shared" ca="1" si="8"/>
        <v>0</v>
      </c>
      <c r="DS9" s="32">
        <f t="shared" ca="1" si="8"/>
        <v>0</v>
      </c>
      <c r="DT9" s="32">
        <f t="shared" ca="1" si="8"/>
        <v>0</v>
      </c>
      <c r="DU9" s="31">
        <f t="shared" ca="1" si="12"/>
        <v>0</v>
      </c>
      <c r="DV9" s="31">
        <f t="shared" ca="1" si="9"/>
        <v>0</v>
      </c>
      <c r="DW9" s="31">
        <f t="shared" ca="1" si="9"/>
        <v>0</v>
      </c>
      <c r="DX9" s="31">
        <f t="shared" ca="1" si="9"/>
        <v>0</v>
      </c>
      <c r="DY9" s="31">
        <f t="shared" ca="1" si="9"/>
        <v>0</v>
      </c>
      <c r="DZ9" s="31">
        <f t="shared" ca="1" si="9"/>
        <v>0</v>
      </c>
      <c r="EA9" s="31">
        <f t="shared" ca="1" si="9"/>
        <v>0</v>
      </c>
      <c r="EB9" s="31">
        <f t="shared" ca="1" si="9"/>
        <v>0</v>
      </c>
      <c r="EC9" s="31">
        <f t="shared" ca="1" si="9"/>
        <v>0</v>
      </c>
      <c r="ED9" s="31">
        <f t="shared" ca="1" si="9"/>
        <v>0</v>
      </c>
      <c r="EE9" s="31">
        <f t="shared" ca="1" si="9"/>
        <v>0</v>
      </c>
      <c r="EF9" s="31">
        <f t="shared" ca="1" si="9"/>
        <v>0</v>
      </c>
      <c r="EG9" s="32">
        <f t="shared" ca="1" si="13"/>
        <v>0</v>
      </c>
      <c r="EH9" s="32">
        <f t="shared" ca="1" si="10"/>
        <v>0</v>
      </c>
      <c r="EI9" s="32">
        <f t="shared" ca="1" si="10"/>
        <v>0</v>
      </c>
      <c r="EJ9" s="32">
        <f t="shared" ca="1" si="10"/>
        <v>0</v>
      </c>
      <c r="EK9" s="32">
        <f t="shared" ca="1" si="10"/>
        <v>0</v>
      </c>
      <c r="EL9" s="32">
        <f t="shared" ca="1" si="10"/>
        <v>0</v>
      </c>
      <c r="EM9" s="32">
        <f t="shared" ca="1" si="10"/>
        <v>0</v>
      </c>
      <c r="EN9" s="32">
        <f t="shared" ca="1" si="10"/>
        <v>0</v>
      </c>
      <c r="EO9" s="32">
        <f t="shared" ca="1" si="10"/>
        <v>0</v>
      </c>
      <c r="EP9" s="32">
        <f t="shared" ca="1" si="10"/>
        <v>0</v>
      </c>
      <c r="EQ9" s="32">
        <f t="shared" ca="1" si="10"/>
        <v>0</v>
      </c>
      <c r="ER9" s="32">
        <f t="shared" ca="1" si="10"/>
        <v>0</v>
      </c>
    </row>
    <row r="10" spans="1:148">
      <c r="A10" t="s">
        <v>420</v>
      </c>
      <c r="B10" s="1" t="s">
        <v>154</v>
      </c>
      <c r="C10" t="str">
        <f t="shared" ca="1" si="1"/>
        <v>0000039611</v>
      </c>
      <c r="D10" t="str">
        <f t="shared" ca="1" si="2"/>
        <v>FortisAlberta Reversing POD - Pincher Creek (396S)</v>
      </c>
      <c r="E10" s="51">
        <f ca="1">IFERROR(IF(AND($A10=VLOOKUP($A10&amp;"."&amp;$C10,UncollectibleLookup,2,FALSE),$C10=VLOOKUP($A10&amp;"."&amp;$C10,UncollectibleLookup,4,FALSE)),0,'Module C Corrected'!E10),'Module C Corrected'!E10)</f>
        <v>368.82389999999998</v>
      </c>
      <c r="F10" s="51">
        <f ca="1">IFERROR(IF(AND($A10=VLOOKUP($A10&amp;"."&amp;$C10,UncollectibleLookup,2,FALSE),$C10=VLOOKUP($A10&amp;"."&amp;$C10,UncollectibleLookup,4,FALSE)),0,'Module C Corrected'!F10),'Module C Corrected'!F10)</f>
        <v>153.0377</v>
      </c>
      <c r="G10" s="51">
        <f ca="1">IFERROR(IF(AND($A10=VLOOKUP($A10&amp;"."&amp;$C10,UncollectibleLookup,2,FALSE),$C10=VLOOKUP($A10&amp;"."&amp;$C10,UncollectibleLookup,4,FALSE)),0,'Module C Corrected'!G10),'Module C Corrected'!G10)</f>
        <v>1275.9466</v>
      </c>
      <c r="H10" s="51">
        <f ca="1">IFERROR(IF(AND($A10=VLOOKUP($A10&amp;"."&amp;$C10,UncollectibleLookup,2,FALSE),$C10=VLOOKUP($A10&amp;"."&amp;$C10,UncollectibleLookup,4,FALSE)),0,'Module C Corrected'!H10),'Module C Corrected'!H10)</f>
        <v>1110.0693000000001</v>
      </c>
      <c r="I10" s="51">
        <f ca="1">IFERROR(IF(AND($A10=VLOOKUP($A10&amp;"."&amp;$C10,UncollectibleLookup,2,FALSE),$C10=VLOOKUP($A10&amp;"."&amp;$C10,UncollectibleLookup,4,FALSE)),0,'Module C Corrected'!I10),'Module C Corrected'!I10)</f>
        <v>882.55489999999998</v>
      </c>
      <c r="J10" s="51">
        <f ca="1">IFERROR(IF(AND($A10=VLOOKUP($A10&amp;"."&amp;$C10,UncollectibleLookup,2,FALSE),$C10=VLOOKUP($A10&amp;"."&amp;$C10,UncollectibleLookup,4,FALSE)),0,'Module C Corrected'!J10),'Module C Corrected'!J10)</f>
        <v>1105.5165</v>
      </c>
      <c r="K10" s="51">
        <f ca="1">IFERROR(IF(AND($A10=VLOOKUP($A10&amp;"."&amp;$C10,UncollectibleLookup,2,FALSE),$C10=VLOOKUP($A10&amp;"."&amp;$C10,UncollectibleLookup,4,FALSE)),0,'Module C Corrected'!K10),'Module C Corrected'!K10)</f>
        <v>101.2749</v>
      </c>
      <c r="L10" s="51">
        <f ca="1">IFERROR(IF(AND($A10=VLOOKUP($A10&amp;"."&amp;$C10,UncollectibleLookup,2,FALSE),$C10=VLOOKUP($A10&amp;"."&amp;$C10,UncollectibleLookup,4,FALSE)),0,'Module C Corrected'!L10),'Module C Corrected'!L10)</f>
        <v>243.19239999999999</v>
      </c>
      <c r="M10" s="51">
        <f ca="1">IFERROR(IF(AND($A10=VLOOKUP($A10&amp;"."&amp;$C10,UncollectibleLookup,2,FALSE),$C10=VLOOKUP($A10&amp;"."&amp;$C10,UncollectibleLookup,4,FALSE)),0,'Module C Corrected'!M10),'Module C Corrected'!M10)</f>
        <v>493.88440000000003</v>
      </c>
      <c r="N10" s="51">
        <f ca="1">IFERROR(IF(AND($A10=VLOOKUP($A10&amp;"."&amp;$C10,UncollectibleLookup,2,FALSE),$C10=VLOOKUP($A10&amp;"."&amp;$C10,UncollectibleLookup,4,FALSE)),0,'Module C Corrected'!N10),'Module C Corrected'!N10)</f>
        <v>1479.8166000000001</v>
      </c>
      <c r="O10" s="51">
        <f ca="1">IFERROR(IF(AND($A10=VLOOKUP($A10&amp;"."&amp;$C10,UncollectibleLookup,2,FALSE),$C10=VLOOKUP($A10&amp;"."&amp;$C10,UncollectibleLookup,4,FALSE)),0,'Module C Corrected'!O10),'Module C Corrected'!O10)</f>
        <v>944.53530000000001</v>
      </c>
      <c r="P10" s="51">
        <f ca="1">IFERROR(IF(AND($A10=VLOOKUP($A10&amp;"."&amp;$C10,UncollectibleLookup,2,FALSE),$C10=VLOOKUP($A10&amp;"."&amp;$C10,UncollectibleLookup,4,FALSE)),0,'Module C Corrected'!P10),'Module C Corrected'!P10)</f>
        <v>911.29409999999996</v>
      </c>
      <c r="Q10" s="32">
        <f ca="1">IFERROR(IF(AND($A10=VLOOKUP($A10&amp;"."&amp;$C10,UncollectibleLookup,2,FALSE),$C10=VLOOKUP($A10&amp;"."&amp;$C10,UncollectibleLookup,4,FALSE)),0,'Module C Corrected'!Q10),'Module C Corrected'!Q10)</f>
        <v>13545.51</v>
      </c>
      <c r="R10" s="32">
        <f ca="1">IFERROR(IF(AND($A10=VLOOKUP($A10&amp;"."&amp;$C10,UncollectibleLookup,2,FALSE),$C10=VLOOKUP($A10&amp;"."&amp;$C10,UncollectibleLookup,4,FALSE)),0,'Module C Corrected'!R10),'Module C Corrected'!R10)</f>
        <v>7908.97</v>
      </c>
      <c r="S10" s="32">
        <f ca="1">IFERROR(IF(AND($A10=VLOOKUP($A10&amp;"."&amp;$C10,UncollectibleLookup,2,FALSE),$C10=VLOOKUP($A10&amp;"."&amp;$C10,UncollectibleLookup,4,FALSE)),0,'Module C Corrected'!S10),'Module C Corrected'!S10)</f>
        <v>56095.05</v>
      </c>
      <c r="T10" s="32">
        <f ca="1">IFERROR(IF(AND($A10=VLOOKUP($A10&amp;"."&amp;$C10,UncollectibleLookup,2,FALSE),$C10=VLOOKUP($A10&amp;"."&amp;$C10,UncollectibleLookup,4,FALSE)),0,'Module C Corrected'!T10),'Module C Corrected'!T10)</f>
        <v>48610.94</v>
      </c>
      <c r="U10" s="32">
        <f ca="1">IFERROR(IF(AND($A10=VLOOKUP($A10&amp;"."&amp;$C10,UncollectibleLookup,2,FALSE),$C10=VLOOKUP($A10&amp;"."&amp;$C10,UncollectibleLookup,4,FALSE)),0,'Module C Corrected'!U10),'Module C Corrected'!U10)</f>
        <v>23455.25</v>
      </c>
      <c r="V10" s="32">
        <f ca="1">IFERROR(IF(AND($A10=VLOOKUP($A10&amp;"."&amp;$C10,UncollectibleLookup,2,FALSE),$C10=VLOOKUP($A10&amp;"."&amp;$C10,UncollectibleLookup,4,FALSE)),0,'Module C Corrected'!V10),'Module C Corrected'!V10)</f>
        <v>39691.82</v>
      </c>
      <c r="W10" s="32">
        <f ca="1">IFERROR(IF(AND($A10=VLOOKUP($A10&amp;"."&amp;$C10,UncollectibleLookup,2,FALSE),$C10=VLOOKUP($A10&amp;"."&amp;$C10,UncollectibleLookup,4,FALSE)),0,'Module C Corrected'!W10),'Module C Corrected'!W10)</f>
        <v>7330.27</v>
      </c>
      <c r="X10" s="32">
        <f ca="1">IFERROR(IF(AND($A10=VLOOKUP($A10&amp;"."&amp;$C10,UncollectibleLookup,2,FALSE),$C10=VLOOKUP($A10&amp;"."&amp;$C10,UncollectibleLookup,4,FALSE)),0,'Module C Corrected'!X10),'Module C Corrected'!X10)</f>
        <v>9864.81</v>
      </c>
      <c r="Y10" s="32">
        <f ca="1">IFERROR(IF(AND($A10=VLOOKUP($A10&amp;"."&amp;$C10,UncollectibleLookup,2,FALSE),$C10=VLOOKUP($A10&amp;"."&amp;$C10,UncollectibleLookup,4,FALSE)),0,'Module C Corrected'!Y10),'Module C Corrected'!Y10)</f>
        <v>17816.509999999998</v>
      </c>
      <c r="Z10" s="32">
        <f ca="1">IFERROR(IF(AND($A10=VLOOKUP($A10&amp;"."&amp;$C10,UncollectibleLookup,2,FALSE),$C10=VLOOKUP($A10&amp;"."&amp;$C10,UncollectibleLookup,4,FALSE)),0,'Module C Corrected'!Z10),'Module C Corrected'!Z10)</f>
        <v>78421.98</v>
      </c>
      <c r="AA10" s="32">
        <f ca="1">IFERROR(IF(AND($A10=VLOOKUP($A10&amp;"."&amp;$C10,UncollectibleLookup,2,FALSE),$C10=VLOOKUP($A10&amp;"."&amp;$C10,UncollectibleLookup,4,FALSE)),0,'Module C Corrected'!AA10),'Module C Corrected'!AA10)</f>
        <v>34187</v>
      </c>
      <c r="AB10" s="32">
        <f ca="1">IFERROR(IF(AND($A10=VLOOKUP($A10&amp;"."&amp;$C10,UncollectibleLookup,2,FALSE),$C10=VLOOKUP($A10&amp;"."&amp;$C10,UncollectibleLookup,4,FALSE)),0,'Module C Corrected'!AB10),'Module C Corrected'!AB10)</f>
        <v>37100.160000000003</v>
      </c>
      <c r="AC10" s="2">
        <f>IF(ISBLANK('Module C Corrected'!AC10),"",'Module C Corrected'!AC10)</f>
        <v>3.26</v>
      </c>
      <c r="AD10" s="2">
        <f>IF(ISBLANK('Module C Corrected'!AD10),"",'Module C Corrected'!AD10)</f>
        <v>3.26</v>
      </c>
      <c r="AE10" s="2">
        <f>IF(ISBLANK('Module C Corrected'!AE10),"",'Module C Corrected'!AE10)</f>
        <v>3.26</v>
      </c>
      <c r="AF10" s="2">
        <f>IF(ISBLANK('Module C Corrected'!AF10),"",'Module C Corrected'!AF10)</f>
        <v>3.26</v>
      </c>
      <c r="AG10" s="2">
        <f>IF(ISBLANK('Module C Corrected'!AG10),"",'Module C Corrected'!AG10)</f>
        <v>3.26</v>
      </c>
      <c r="AH10" s="2">
        <f>IF(ISBLANK('Module C Corrected'!AH10),"",'Module C Corrected'!AH10)</f>
        <v>3.26</v>
      </c>
      <c r="AI10" s="2">
        <f>IF(ISBLANK('Module C Corrected'!AI10),"",'Module C Corrected'!AI10)</f>
        <v>3.26</v>
      </c>
      <c r="AJ10" s="2">
        <f>IF(ISBLANK('Module C Corrected'!AJ10),"",'Module C Corrected'!AJ10)</f>
        <v>3.26</v>
      </c>
      <c r="AK10" s="2">
        <f>IF(ISBLANK('Module C Corrected'!AK10),"",'Module C Corrected'!AK10)</f>
        <v>3.26</v>
      </c>
      <c r="AL10" s="2">
        <f>IF(ISBLANK('Module C Corrected'!AL10),"",'Module C Corrected'!AL10)</f>
        <v>3.26</v>
      </c>
      <c r="AM10" s="2">
        <f>IF(ISBLANK('Module C Corrected'!AM10),"",'Module C Corrected'!AM10)</f>
        <v>3.26</v>
      </c>
      <c r="AN10" s="2">
        <f>IF(ISBLANK('Module C Corrected'!AN10),"",'Module C Corrected'!AN10)</f>
        <v>3.26</v>
      </c>
      <c r="AO10" s="33">
        <f ca="1">IFERROR(IF(AND($A10=VLOOKUP($A10&amp;"."&amp;$C10,UncollectibleLookup,2,FALSE),$C10=VLOOKUP($A10&amp;"."&amp;$C10,UncollectibleLookup,4,FALSE)),0,'Module C Corrected'!AO10),'Module C Corrected'!AO10)</f>
        <v>441.58</v>
      </c>
      <c r="AP10" s="33">
        <f ca="1">IFERROR(IF(AND($A10=VLOOKUP($A10&amp;"."&amp;$C10,UncollectibleLookup,2,FALSE),$C10=VLOOKUP($A10&amp;"."&amp;$C10,UncollectibleLookup,4,FALSE)),0,'Module C Corrected'!AP10),'Module C Corrected'!AP10)</f>
        <v>257.83</v>
      </c>
      <c r="AQ10" s="33">
        <f ca="1">IFERROR(IF(AND($A10=VLOOKUP($A10&amp;"."&amp;$C10,UncollectibleLookup,2,FALSE),$C10=VLOOKUP($A10&amp;"."&amp;$C10,UncollectibleLookup,4,FALSE)),0,'Module C Corrected'!AQ10),'Module C Corrected'!AQ10)</f>
        <v>1828.7</v>
      </c>
      <c r="AR10" s="33">
        <f ca="1">IFERROR(IF(AND($A10=VLOOKUP($A10&amp;"."&amp;$C10,UncollectibleLookup,2,FALSE),$C10=VLOOKUP($A10&amp;"."&amp;$C10,UncollectibleLookup,4,FALSE)),0,'Module C Corrected'!AR10),'Module C Corrected'!AR10)</f>
        <v>1584.72</v>
      </c>
      <c r="AS10" s="33">
        <f ca="1">IFERROR(IF(AND($A10=VLOOKUP($A10&amp;"."&amp;$C10,UncollectibleLookup,2,FALSE),$C10=VLOOKUP($A10&amp;"."&amp;$C10,UncollectibleLookup,4,FALSE)),0,'Module C Corrected'!AS10),'Module C Corrected'!AS10)</f>
        <v>764.64</v>
      </c>
      <c r="AT10" s="33">
        <f ca="1">IFERROR(IF(AND($A10=VLOOKUP($A10&amp;"."&amp;$C10,UncollectibleLookup,2,FALSE),$C10=VLOOKUP($A10&amp;"."&amp;$C10,UncollectibleLookup,4,FALSE)),0,'Module C Corrected'!AT10),'Module C Corrected'!AT10)</f>
        <v>1293.95</v>
      </c>
      <c r="AU10" s="33">
        <f ca="1">IFERROR(IF(AND($A10=VLOOKUP($A10&amp;"."&amp;$C10,UncollectibleLookup,2,FALSE),$C10=VLOOKUP($A10&amp;"."&amp;$C10,UncollectibleLookup,4,FALSE)),0,'Module C Corrected'!AU10),'Module C Corrected'!AU10)</f>
        <v>238.97</v>
      </c>
      <c r="AV10" s="33">
        <f ca="1">IFERROR(IF(AND($A10=VLOOKUP($A10&amp;"."&amp;$C10,UncollectibleLookup,2,FALSE),$C10=VLOOKUP($A10&amp;"."&amp;$C10,UncollectibleLookup,4,FALSE)),0,'Module C Corrected'!AV10),'Module C Corrected'!AV10)</f>
        <v>321.58999999999997</v>
      </c>
      <c r="AW10" s="33">
        <f ca="1">IFERROR(IF(AND($A10=VLOOKUP($A10&amp;"."&amp;$C10,UncollectibleLookup,2,FALSE),$C10=VLOOKUP($A10&amp;"."&amp;$C10,UncollectibleLookup,4,FALSE)),0,'Module C Corrected'!AW10),'Module C Corrected'!AW10)</f>
        <v>580.82000000000005</v>
      </c>
      <c r="AX10" s="33">
        <f ca="1">IFERROR(IF(AND($A10=VLOOKUP($A10&amp;"."&amp;$C10,UncollectibleLookup,2,FALSE),$C10=VLOOKUP($A10&amp;"."&amp;$C10,UncollectibleLookup,4,FALSE)),0,'Module C Corrected'!AX10),'Module C Corrected'!AX10)</f>
        <v>2556.56</v>
      </c>
      <c r="AY10" s="33">
        <f ca="1">IFERROR(IF(AND($A10=VLOOKUP($A10&amp;"."&amp;$C10,UncollectibleLookup,2,FALSE),$C10=VLOOKUP($A10&amp;"."&amp;$C10,UncollectibleLookup,4,FALSE)),0,'Module C Corrected'!AY10),'Module C Corrected'!AY10)</f>
        <v>1114.5</v>
      </c>
      <c r="AZ10" s="33">
        <f ca="1">IFERROR(IF(AND($A10=VLOOKUP($A10&amp;"."&amp;$C10,UncollectibleLookup,2,FALSE),$C10=VLOOKUP($A10&amp;"."&amp;$C10,UncollectibleLookup,4,FALSE)),0,'Module C Corrected'!AZ10),'Module C Corrected'!AZ10)</f>
        <v>1209.47</v>
      </c>
      <c r="BA10" s="31">
        <f t="shared" ca="1" si="3"/>
        <v>-16.25</v>
      </c>
      <c r="BB10" s="31">
        <f t="shared" ca="1" si="3"/>
        <v>-9.49</v>
      </c>
      <c r="BC10" s="31">
        <f t="shared" ca="1" si="3"/>
        <v>-67.31</v>
      </c>
      <c r="BD10" s="31">
        <f t="shared" ca="1" si="3"/>
        <v>-233.33</v>
      </c>
      <c r="BE10" s="31">
        <f t="shared" ca="1" si="3"/>
        <v>-112.59</v>
      </c>
      <c r="BF10" s="31">
        <f t="shared" ca="1" si="3"/>
        <v>-190.52</v>
      </c>
      <c r="BG10" s="31">
        <f t="shared" ca="1" si="3"/>
        <v>-52.04</v>
      </c>
      <c r="BH10" s="31">
        <f t="shared" ca="1" si="3"/>
        <v>-70.040000000000006</v>
      </c>
      <c r="BI10" s="31">
        <f t="shared" ca="1" si="3"/>
        <v>-126.5</v>
      </c>
      <c r="BJ10" s="31">
        <f t="shared" ca="1" si="3"/>
        <v>-235.27</v>
      </c>
      <c r="BK10" s="31">
        <f t="shared" ca="1" si="3"/>
        <v>-102.56</v>
      </c>
      <c r="BL10" s="31">
        <f t="shared" ca="1" si="3"/>
        <v>-111.3</v>
      </c>
      <c r="BM10" s="6">
        <f t="shared" ca="1" si="4"/>
        <v>2.8500000000000001E-2</v>
      </c>
      <c r="BN10" s="6">
        <f t="shared" ca="1" si="4"/>
        <v>2.8500000000000001E-2</v>
      </c>
      <c r="BO10" s="6">
        <f t="shared" ca="1" si="4"/>
        <v>2.8500000000000001E-2</v>
      </c>
      <c r="BP10" s="6">
        <f t="shared" ca="1" si="4"/>
        <v>2.8500000000000001E-2</v>
      </c>
      <c r="BQ10" s="6">
        <f t="shared" ca="1" si="4"/>
        <v>2.8500000000000001E-2</v>
      </c>
      <c r="BR10" s="6">
        <f t="shared" ca="1" si="4"/>
        <v>2.8500000000000001E-2</v>
      </c>
      <c r="BS10" s="6">
        <f t="shared" ca="1" si="4"/>
        <v>2.8500000000000001E-2</v>
      </c>
      <c r="BT10" s="6">
        <f t="shared" ca="1" si="4"/>
        <v>2.8500000000000001E-2</v>
      </c>
      <c r="BU10" s="6">
        <f t="shared" ca="1" si="4"/>
        <v>2.8500000000000001E-2</v>
      </c>
      <c r="BV10" s="6">
        <f t="shared" ca="1" si="4"/>
        <v>2.8500000000000001E-2</v>
      </c>
      <c r="BW10" s="6">
        <f t="shared" ca="1" si="4"/>
        <v>2.8500000000000001E-2</v>
      </c>
      <c r="BX10" s="6">
        <f t="shared" ca="1" si="4"/>
        <v>2.8500000000000001E-2</v>
      </c>
      <c r="BY10" s="31">
        <f t="shared" ca="1" si="5"/>
        <v>386.05</v>
      </c>
      <c r="BZ10" s="31">
        <f t="shared" ca="1" si="5"/>
        <v>225.41</v>
      </c>
      <c r="CA10" s="31">
        <f t="shared" ca="1" si="5"/>
        <v>1598.71</v>
      </c>
      <c r="CB10" s="31">
        <f t="shared" ca="1" si="5"/>
        <v>1385.41</v>
      </c>
      <c r="CC10" s="31">
        <f t="shared" ca="1" si="5"/>
        <v>668.47</v>
      </c>
      <c r="CD10" s="31">
        <f t="shared" ca="1" si="5"/>
        <v>1131.22</v>
      </c>
      <c r="CE10" s="31">
        <f t="shared" ca="1" si="5"/>
        <v>208.91</v>
      </c>
      <c r="CF10" s="31">
        <f t="shared" ca="1" si="5"/>
        <v>281.14999999999998</v>
      </c>
      <c r="CG10" s="31">
        <f t="shared" ca="1" si="5"/>
        <v>507.77</v>
      </c>
      <c r="CH10" s="31">
        <f t="shared" ca="1" si="5"/>
        <v>2235.0300000000002</v>
      </c>
      <c r="CI10" s="31">
        <f t="shared" ca="1" si="5"/>
        <v>974.33</v>
      </c>
      <c r="CJ10" s="31">
        <f t="shared" ca="1" si="5"/>
        <v>1057.3499999999999</v>
      </c>
      <c r="CK10" s="32">
        <f t="shared" ca="1" si="6"/>
        <v>23.03</v>
      </c>
      <c r="CL10" s="32">
        <f t="shared" ca="1" si="6"/>
        <v>13.45</v>
      </c>
      <c r="CM10" s="32">
        <f t="shared" ca="1" si="6"/>
        <v>95.36</v>
      </c>
      <c r="CN10" s="32">
        <f t="shared" ca="1" si="6"/>
        <v>82.64</v>
      </c>
      <c r="CO10" s="32">
        <f t="shared" ca="1" si="6"/>
        <v>39.869999999999997</v>
      </c>
      <c r="CP10" s="32">
        <f t="shared" ca="1" si="6"/>
        <v>67.48</v>
      </c>
      <c r="CQ10" s="32">
        <f t="shared" ca="1" si="6"/>
        <v>12.46</v>
      </c>
      <c r="CR10" s="32">
        <f t="shared" ca="1" si="6"/>
        <v>16.77</v>
      </c>
      <c r="CS10" s="32">
        <f t="shared" ca="1" si="6"/>
        <v>30.29</v>
      </c>
      <c r="CT10" s="32">
        <f t="shared" ca="1" si="6"/>
        <v>133.32</v>
      </c>
      <c r="CU10" s="32">
        <f t="shared" ca="1" si="6"/>
        <v>58.12</v>
      </c>
      <c r="CV10" s="32">
        <f t="shared" ca="1" si="6"/>
        <v>63.07</v>
      </c>
      <c r="CW10" s="31">
        <f t="shared" ca="1" si="7"/>
        <v>-16.249999999999943</v>
      </c>
      <c r="CX10" s="31">
        <f t="shared" ca="1" si="7"/>
        <v>-9.4799999999999986</v>
      </c>
      <c r="CY10" s="31">
        <f t="shared" ca="1" si="7"/>
        <v>-67.320000000000107</v>
      </c>
      <c r="CZ10" s="31">
        <f t="shared" ca="1" si="7"/>
        <v>116.66000000000017</v>
      </c>
      <c r="DA10" s="31">
        <f t="shared" ca="1" si="7"/>
        <v>56.290000000000049</v>
      </c>
      <c r="DB10" s="31">
        <f t="shared" ca="1" si="7"/>
        <v>95.27000000000001</v>
      </c>
      <c r="DC10" s="31">
        <f t="shared" ca="1" si="7"/>
        <v>34.440000000000005</v>
      </c>
      <c r="DD10" s="31">
        <f t="shared" ca="1" si="7"/>
        <v>46.36999999999999</v>
      </c>
      <c r="DE10" s="31">
        <f t="shared" ca="1" si="7"/>
        <v>83.739999999999895</v>
      </c>
      <c r="DF10" s="31">
        <f t="shared" ca="1" si="7"/>
        <v>47.060000000000429</v>
      </c>
      <c r="DG10" s="31">
        <f t="shared" ca="1" si="7"/>
        <v>20.510000000000048</v>
      </c>
      <c r="DH10" s="31">
        <f t="shared" ca="1" si="7"/>
        <v>22.249999999999815</v>
      </c>
      <c r="DI10" s="32">
        <f t="shared" ca="1" si="11"/>
        <v>-0.81</v>
      </c>
      <c r="DJ10" s="32">
        <f t="shared" ca="1" si="8"/>
        <v>-0.47</v>
      </c>
      <c r="DK10" s="32">
        <f t="shared" ca="1" si="8"/>
        <v>-3.37</v>
      </c>
      <c r="DL10" s="32">
        <f t="shared" ca="1" si="8"/>
        <v>5.83</v>
      </c>
      <c r="DM10" s="32">
        <f t="shared" ca="1" si="8"/>
        <v>2.81</v>
      </c>
      <c r="DN10" s="32">
        <f t="shared" ca="1" si="8"/>
        <v>4.76</v>
      </c>
      <c r="DO10" s="32">
        <f t="shared" ca="1" si="8"/>
        <v>1.72</v>
      </c>
      <c r="DP10" s="32">
        <f t="shared" ca="1" si="8"/>
        <v>2.3199999999999998</v>
      </c>
      <c r="DQ10" s="32">
        <f t="shared" ca="1" si="8"/>
        <v>4.1900000000000004</v>
      </c>
      <c r="DR10" s="32">
        <f t="shared" ca="1" si="8"/>
        <v>2.35</v>
      </c>
      <c r="DS10" s="32">
        <f t="shared" ca="1" si="8"/>
        <v>1.03</v>
      </c>
      <c r="DT10" s="32">
        <f t="shared" ca="1" si="8"/>
        <v>1.1100000000000001</v>
      </c>
      <c r="DU10" s="31">
        <f t="shared" ca="1" si="12"/>
        <v>-6.99</v>
      </c>
      <c r="DV10" s="31">
        <f t="shared" ca="1" si="9"/>
        <v>-4.03</v>
      </c>
      <c r="DW10" s="31">
        <f t="shared" ca="1" si="9"/>
        <v>-28.31</v>
      </c>
      <c r="DX10" s="31">
        <f t="shared" ca="1" si="9"/>
        <v>48.47</v>
      </c>
      <c r="DY10" s="31">
        <f t="shared" ca="1" si="9"/>
        <v>23.11</v>
      </c>
      <c r="DZ10" s="31">
        <f t="shared" ca="1" si="9"/>
        <v>38.630000000000003</v>
      </c>
      <c r="EA10" s="31">
        <f t="shared" ca="1" si="9"/>
        <v>13.79</v>
      </c>
      <c r="EB10" s="31">
        <f t="shared" ca="1" si="9"/>
        <v>18.329999999999998</v>
      </c>
      <c r="EC10" s="31">
        <f t="shared" ca="1" si="9"/>
        <v>32.65</v>
      </c>
      <c r="ED10" s="31">
        <f t="shared" ca="1" si="9"/>
        <v>18.11</v>
      </c>
      <c r="EE10" s="31">
        <f t="shared" ca="1" si="9"/>
        <v>7.78</v>
      </c>
      <c r="EF10" s="31">
        <f t="shared" ca="1" si="9"/>
        <v>8.33</v>
      </c>
      <c r="EG10" s="32">
        <f t="shared" ca="1" si="13"/>
        <v>-24.04999999999994</v>
      </c>
      <c r="EH10" s="32">
        <f t="shared" ca="1" si="10"/>
        <v>-13.98</v>
      </c>
      <c r="EI10" s="32">
        <f t="shared" ca="1" si="10"/>
        <v>-99.000000000000114</v>
      </c>
      <c r="EJ10" s="32">
        <f t="shared" ca="1" si="10"/>
        <v>170.96000000000015</v>
      </c>
      <c r="EK10" s="32">
        <f t="shared" ca="1" si="10"/>
        <v>82.210000000000051</v>
      </c>
      <c r="EL10" s="32">
        <f t="shared" ca="1" si="10"/>
        <v>138.66000000000003</v>
      </c>
      <c r="EM10" s="32">
        <f t="shared" ca="1" si="10"/>
        <v>49.95</v>
      </c>
      <c r="EN10" s="32">
        <f t="shared" ca="1" si="10"/>
        <v>67.019999999999982</v>
      </c>
      <c r="EO10" s="32">
        <f t="shared" ca="1" si="10"/>
        <v>120.5799999999999</v>
      </c>
      <c r="EP10" s="32">
        <f t="shared" ca="1" si="10"/>
        <v>67.520000000000437</v>
      </c>
      <c r="EQ10" s="32">
        <f t="shared" ca="1" si="10"/>
        <v>29.32000000000005</v>
      </c>
      <c r="ER10" s="32">
        <f t="shared" ca="1" si="10"/>
        <v>31.689999999999813</v>
      </c>
    </row>
    <row r="11" spans="1:148">
      <c r="A11" t="s">
        <v>420</v>
      </c>
      <c r="B11" s="1" t="s">
        <v>187</v>
      </c>
      <c r="C11" t="str">
        <f t="shared" ca="1" si="1"/>
        <v>0000045411</v>
      </c>
      <c r="D11" t="str">
        <f t="shared" ca="1" si="2"/>
        <v>FortisAlberta Reversing POD - Buck Lake (454S)</v>
      </c>
      <c r="E11" s="51">
        <f ca="1">IFERROR(IF(AND($A11=VLOOKUP($A11&amp;"."&amp;$C11,UncollectibleLookup,2,FALSE),$C11=VLOOKUP($A11&amp;"."&amp;$C11,UncollectibleLookup,4,FALSE)),0,'Module C Corrected'!E11),'Module C Corrected'!E11)</f>
        <v>0</v>
      </c>
      <c r="F11" s="51">
        <f ca="1">IFERROR(IF(AND($A11=VLOOKUP($A11&amp;"."&amp;$C11,UncollectibleLookup,2,FALSE),$C11=VLOOKUP($A11&amp;"."&amp;$C11,UncollectibleLookup,4,FALSE)),0,'Module C Corrected'!F11),'Module C Corrected'!F11)</f>
        <v>175.3656</v>
      </c>
      <c r="G11" s="51">
        <f ca="1">IFERROR(IF(AND($A11=VLOOKUP($A11&amp;"."&amp;$C11,UncollectibleLookup,2,FALSE),$C11=VLOOKUP($A11&amp;"."&amp;$C11,UncollectibleLookup,4,FALSE)),0,'Module C Corrected'!G11),'Module C Corrected'!G11)</f>
        <v>2.5270999999999999</v>
      </c>
      <c r="H11" s="51">
        <f ca="1">IFERROR(IF(AND($A11=VLOOKUP($A11&amp;"."&amp;$C11,UncollectibleLookup,2,FALSE),$C11=VLOOKUP($A11&amp;"."&amp;$C11,UncollectibleLookup,4,FALSE)),0,'Module C Corrected'!H11),'Module C Corrected'!H11)</f>
        <v>0</v>
      </c>
      <c r="I11" s="51">
        <f ca="1">IFERROR(IF(AND($A11=VLOOKUP($A11&amp;"."&amp;$C11,UncollectibleLookup,2,FALSE),$C11=VLOOKUP($A11&amp;"."&amp;$C11,UncollectibleLookup,4,FALSE)),0,'Module C Corrected'!I11),'Module C Corrected'!I11)</f>
        <v>190.96340000000001</v>
      </c>
      <c r="J11" s="51">
        <f ca="1">IFERROR(IF(AND($A11=VLOOKUP($A11&amp;"."&amp;$C11,UncollectibleLookup,2,FALSE),$C11=VLOOKUP($A11&amp;"."&amp;$C11,UncollectibleLookup,4,FALSE)),0,'Module C Corrected'!J11),'Module C Corrected'!J11)</f>
        <v>150.60419999999999</v>
      </c>
      <c r="K11" s="51">
        <f ca="1">IFERROR(IF(AND($A11=VLOOKUP($A11&amp;"."&amp;$C11,UncollectibleLookup,2,FALSE),$C11=VLOOKUP($A11&amp;"."&amp;$C11,UncollectibleLookup,4,FALSE)),0,'Module C Corrected'!K11),'Module C Corrected'!K11)</f>
        <v>0.50290000000000001</v>
      </c>
      <c r="L11" s="51">
        <f ca="1">IFERROR(IF(AND($A11=VLOOKUP($A11&amp;"."&amp;$C11,UncollectibleLookup,2,FALSE),$C11=VLOOKUP($A11&amp;"."&amp;$C11,UncollectibleLookup,4,FALSE)),0,'Module C Corrected'!L11),'Module C Corrected'!L11)</f>
        <v>1.7405999999999999</v>
      </c>
      <c r="M11" s="51">
        <f ca="1">IFERROR(IF(AND($A11=VLOOKUP($A11&amp;"."&amp;$C11,UncollectibleLookup,2,FALSE),$C11=VLOOKUP($A11&amp;"."&amp;$C11,UncollectibleLookup,4,FALSE)),0,'Module C Corrected'!M11),'Module C Corrected'!M11)</f>
        <v>6.0720999999999998</v>
      </c>
      <c r="N11" s="51">
        <f ca="1">IFERROR(IF(AND($A11=VLOOKUP($A11&amp;"."&amp;$C11,UncollectibleLookup,2,FALSE),$C11=VLOOKUP($A11&amp;"."&amp;$C11,UncollectibleLookup,4,FALSE)),0,'Module C Corrected'!N11),'Module C Corrected'!N11)</f>
        <v>0</v>
      </c>
      <c r="O11" s="51">
        <f ca="1">IFERROR(IF(AND($A11=VLOOKUP($A11&amp;"."&amp;$C11,UncollectibleLookup,2,FALSE),$C11=VLOOKUP($A11&amp;"."&amp;$C11,UncollectibleLookup,4,FALSE)),0,'Module C Corrected'!O11),'Module C Corrected'!O11)</f>
        <v>0</v>
      </c>
      <c r="P11" s="51">
        <f ca="1">IFERROR(IF(AND($A11=VLOOKUP($A11&amp;"."&amp;$C11,UncollectibleLookup,2,FALSE),$C11=VLOOKUP($A11&amp;"."&amp;$C11,UncollectibleLookup,4,FALSE)),0,'Module C Corrected'!P11),'Module C Corrected'!P11)</f>
        <v>0</v>
      </c>
      <c r="Q11" s="32">
        <f ca="1">IFERROR(IF(AND($A11=VLOOKUP($A11&amp;"."&amp;$C11,UncollectibleLookup,2,FALSE),$C11=VLOOKUP($A11&amp;"."&amp;$C11,UncollectibleLookup,4,FALSE)),0,'Module C Corrected'!Q11),'Module C Corrected'!Q11)</f>
        <v>0</v>
      </c>
      <c r="R11" s="32">
        <f ca="1">IFERROR(IF(AND($A11=VLOOKUP($A11&amp;"."&amp;$C11,UncollectibleLookup,2,FALSE),$C11=VLOOKUP($A11&amp;"."&amp;$C11,UncollectibleLookup,4,FALSE)),0,'Module C Corrected'!R11),'Module C Corrected'!R11)</f>
        <v>10397.049999999999</v>
      </c>
      <c r="S11" s="32">
        <f ca="1">IFERROR(IF(AND($A11=VLOOKUP($A11&amp;"."&amp;$C11,UncollectibleLookup,2,FALSE),$C11=VLOOKUP($A11&amp;"."&amp;$C11,UncollectibleLookup,4,FALSE)),0,'Module C Corrected'!S11),'Module C Corrected'!S11)</f>
        <v>112</v>
      </c>
      <c r="T11" s="32">
        <f ca="1">IFERROR(IF(AND($A11=VLOOKUP($A11&amp;"."&amp;$C11,UncollectibleLookup,2,FALSE),$C11=VLOOKUP($A11&amp;"."&amp;$C11,UncollectibleLookup,4,FALSE)),0,'Module C Corrected'!T11),'Module C Corrected'!T11)</f>
        <v>0</v>
      </c>
      <c r="U11" s="32">
        <f ca="1">IFERROR(IF(AND($A11=VLOOKUP($A11&amp;"."&amp;$C11,UncollectibleLookup,2,FALSE),$C11=VLOOKUP($A11&amp;"."&amp;$C11,UncollectibleLookup,4,FALSE)),0,'Module C Corrected'!U11),'Module C Corrected'!U11)</f>
        <v>8485.2000000000007</v>
      </c>
      <c r="V11" s="32">
        <f ca="1">IFERROR(IF(AND($A11=VLOOKUP($A11&amp;"."&amp;$C11,UncollectibleLookup,2,FALSE),$C11=VLOOKUP($A11&amp;"."&amp;$C11,UncollectibleLookup,4,FALSE)),0,'Module C Corrected'!V11),'Module C Corrected'!V11)</f>
        <v>6723.33</v>
      </c>
      <c r="W11" s="32">
        <f ca="1">IFERROR(IF(AND($A11=VLOOKUP($A11&amp;"."&amp;$C11,UncollectibleLookup,2,FALSE),$C11=VLOOKUP($A11&amp;"."&amp;$C11,UncollectibleLookup,4,FALSE)),0,'Module C Corrected'!W11),'Module C Corrected'!W11)</f>
        <v>7.55</v>
      </c>
      <c r="X11" s="32">
        <f ca="1">IFERROR(IF(AND($A11=VLOOKUP($A11&amp;"."&amp;$C11,UncollectibleLookup,2,FALSE),$C11=VLOOKUP($A11&amp;"."&amp;$C11,UncollectibleLookup,4,FALSE)),0,'Module C Corrected'!X11),'Module C Corrected'!X11)</f>
        <v>76.94</v>
      </c>
      <c r="Y11" s="32">
        <f ca="1">IFERROR(IF(AND($A11=VLOOKUP($A11&amp;"."&amp;$C11,UncollectibleLookup,2,FALSE),$C11=VLOOKUP($A11&amp;"."&amp;$C11,UncollectibleLookup,4,FALSE)),0,'Module C Corrected'!Y11),'Module C Corrected'!Y11)</f>
        <v>323.86</v>
      </c>
      <c r="Z11" s="32">
        <f ca="1">IFERROR(IF(AND($A11=VLOOKUP($A11&amp;"."&amp;$C11,UncollectibleLookup,2,FALSE),$C11=VLOOKUP($A11&amp;"."&amp;$C11,UncollectibleLookup,4,FALSE)),0,'Module C Corrected'!Z11),'Module C Corrected'!Z11)</f>
        <v>0</v>
      </c>
      <c r="AA11" s="32">
        <f ca="1">IFERROR(IF(AND($A11=VLOOKUP($A11&amp;"."&amp;$C11,UncollectibleLookup,2,FALSE),$C11=VLOOKUP($A11&amp;"."&amp;$C11,UncollectibleLookup,4,FALSE)),0,'Module C Corrected'!AA11),'Module C Corrected'!AA11)</f>
        <v>0</v>
      </c>
      <c r="AB11" s="32">
        <f ca="1">IFERROR(IF(AND($A11=VLOOKUP($A11&amp;"."&amp;$C11,UncollectibleLookup,2,FALSE),$C11=VLOOKUP($A11&amp;"."&amp;$C11,UncollectibleLookup,4,FALSE)),0,'Module C Corrected'!AB11),'Module C Corrected'!AB11)</f>
        <v>0</v>
      </c>
      <c r="AC11" s="2">
        <f>IF(ISBLANK('Module C Corrected'!AC11),"",'Module C Corrected'!AC11)</f>
        <v>4.32</v>
      </c>
      <c r="AD11" s="2">
        <f>IF(ISBLANK('Module C Corrected'!AD11),"",'Module C Corrected'!AD11)</f>
        <v>4.32</v>
      </c>
      <c r="AE11" s="2">
        <f>IF(ISBLANK('Module C Corrected'!AE11),"",'Module C Corrected'!AE11)</f>
        <v>4.32</v>
      </c>
      <c r="AF11" s="2">
        <f>IF(ISBLANK('Module C Corrected'!AF11),"",'Module C Corrected'!AF11)</f>
        <v>4.32</v>
      </c>
      <c r="AG11" s="2">
        <f>IF(ISBLANK('Module C Corrected'!AG11),"",'Module C Corrected'!AG11)</f>
        <v>4.32</v>
      </c>
      <c r="AH11" s="2">
        <f>IF(ISBLANK('Module C Corrected'!AH11),"",'Module C Corrected'!AH11)</f>
        <v>4.32</v>
      </c>
      <c r="AI11" s="2">
        <f>IF(ISBLANK('Module C Corrected'!AI11),"",'Module C Corrected'!AI11)</f>
        <v>4.32</v>
      </c>
      <c r="AJ11" s="2">
        <f>IF(ISBLANK('Module C Corrected'!AJ11),"",'Module C Corrected'!AJ11)</f>
        <v>4.32</v>
      </c>
      <c r="AK11" s="2">
        <f>IF(ISBLANK('Module C Corrected'!AK11),"",'Module C Corrected'!AK11)</f>
        <v>4.32</v>
      </c>
      <c r="AL11" s="2">
        <f>IF(ISBLANK('Module C Corrected'!AL11),"",'Module C Corrected'!AL11)</f>
        <v>4.32</v>
      </c>
      <c r="AM11" s="2">
        <f>IF(ISBLANK('Module C Corrected'!AM11),"",'Module C Corrected'!AM11)</f>
        <v>4.32</v>
      </c>
      <c r="AN11" s="2">
        <f>IF(ISBLANK('Module C Corrected'!AN11),"",'Module C Corrected'!AN11)</f>
        <v>4.32</v>
      </c>
      <c r="AO11" s="33">
        <f ca="1">IFERROR(IF(AND($A11=VLOOKUP($A11&amp;"."&amp;$C11,UncollectibleLookup,2,FALSE),$C11=VLOOKUP($A11&amp;"."&amp;$C11,UncollectibleLookup,4,FALSE)),0,'Module C Corrected'!AO11),'Module C Corrected'!AO11)</f>
        <v>0</v>
      </c>
      <c r="AP11" s="33">
        <f ca="1">IFERROR(IF(AND($A11=VLOOKUP($A11&amp;"."&amp;$C11,UncollectibleLookup,2,FALSE),$C11=VLOOKUP($A11&amp;"."&amp;$C11,UncollectibleLookup,4,FALSE)),0,'Module C Corrected'!AP11),'Module C Corrected'!AP11)</f>
        <v>449.15</v>
      </c>
      <c r="AQ11" s="33">
        <f ca="1">IFERROR(IF(AND($A11=VLOOKUP($A11&amp;"."&amp;$C11,UncollectibleLookup,2,FALSE),$C11=VLOOKUP($A11&amp;"."&amp;$C11,UncollectibleLookup,4,FALSE)),0,'Module C Corrected'!AQ11),'Module C Corrected'!AQ11)</f>
        <v>4.84</v>
      </c>
      <c r="AR11" s="33">
        <f ca="1">IFERROR(IF(AND($A11=VLOOKUP($A11&amp;"."&amp;$C11,UncollectibleLookup,2,FALSE),$C11=VLOOKUP($A11&amp;"."&amp;$C11,UncollectibleLookup,4,FALSE)),0,'Module C Corrected'!AR11),'Module C Corrected'!AR11)</f>
        <v>0</v>
      </c>
      <c r="AS11" s="33">
        <f ca="1">IFERROR(IF(AND($A11=VLOOKUP($A11&amp;"."&amp;$C11,UncollectibleLookup,2,FALSE),$C11=VLOOKUP($A11&amp;"."&amp;$C11,UncollectibleLookup,4,FALSE)),0,'Module C Corrected'!AS11),'Module C Corrected'!AS11)</f>
        <v>366.56</v>
      </c>
      <c r="AT11" s="33">
        <f ca="1">IFERROR(IF(AND($A11=VLOOKUP($A11&amp;"."&amp;$C11,UncollectibleLookup,2,FALSE),$C11=VLOOKUP($A11&amp;"."&amp;$C11,UncollectibleLookup,4,FALSE)),0,'Module C Corrected'!AT11),'Module C Corrected'!AT11)</f>
        <v>290.45</v>
      </c>
      <c r="AU11" s="33">
        <f ca="1">IFERROR(IF(AND($A11=VLOOKUP($A11&amp;"."&amp;$C11,UncollectibleLookup,2,FALSE),$C11=VLOOKUP($A11&amp;"."&amp;$C11,UncollectibleLookup,4,FALSE)),0,'Module C Corrected'!AU11),'Module C Corrected'!AU11)</f>
        <v>0.33</v>
      </c>
      <c r="AV11" s="33">
        <f ca="1">IFERROR(IF(AND($A11=VLOOKUP($A11&amp;"."&amp;$C11,UncollectibleLookup,2,FALSE),$C11=VLOOKUP($A11&amp;"."&amp;$C11,UncollectibleLookup,4,FALSE)),0,'Module C Corrected'!AV11),'Module C Corrected'!AV11)</f>
        <v>3.32</v>
      </c>
      <c r="AW11" s="33">
        <f ca="1">IFERROR(IF(AND($A11=VLOOKUP($A11&amp;"."&amp;$C11,UncollectibleLookup,2,FALSE),$C11=VLOOKUP($A11&amp;"."&amp;$C11,UncollectibleLookup,4,FALSE)),0,'Module C Corrected'!AW11),'Module C Corrected'!AW11)</f>
        <v>13.99</v>
      </c>
      <c r="AX11" s="33">
        <f ca="1">IFERROR(IF(AND($A11=VLOOKUP($A11&amp;"."&amp;$C11,UncollectibleLookup,2,FALSE),$C11=VLOOKUP($A11&amp;"."&amp;$C11,UncollectibleLookup,4,FALSE)),0,'Module C Corrected'!AX11),'Module C Corrected'!AX11)</f>
        <v>0</v>
      </c>
      <c r="AY11" s="33">
        <f ca="1">IFERROR(IF(AND($A11=VLOOKUP($A11&amp;"."&amp;$C11,UncollectibleLookup,2,FALSE),$C11=VLOOKUP($A11&amp;"."&amp;$C11,UncollectibleLookup,4,FALSE)),0,'Module C Corrected'!AY11),'Module C Corrected'!AY11)</f>
        <v>0</v>
      </c>
      <c r="AZ11" s="33">
        <f ca="1">IFERROR(IF(AND($A11=VLOOKUP($A11&amp;"."&amp;$C11,UncollectibleLookup,2,FALSE),$C11=VLOOKUP($A11&amp;"."&amp;$C11,UncollectibleLookup,4,FALSE)),0,'Module C Corrected'!AZ11),'Module C Corrected'!AZ11)</f>
        <v>0</v>
      </c>
      <c r="BA11" s="31">
        <f t="shared" ca="1" si="3"/>
        <v>0</v>
      </c>
      <c r="BB11" s="31">
        <f t="shared" ca="1" si="3"/>
        <v>-12.48</v>
      </c>
      <c r="BC11" s="31">
        <f t="shared" ca="1" si="3"/>
        <v>-0.13</v>
      </c>
      <c r="BD11" s="31">
        <f t="shared" ca="1" si="3"/>
        <v>0</v>
      </c>
      <c r="BE11" s="31">
        <f t="shared" ca="1" si="3"/>
        <v>-40.729999999999997</v>
      </c>
      <c r="BF11" s="31">
        <f t="shared" ca="1" si="3"/>
        <v>-32.270000000000003</v>
      </c>
      <c r="BG11" s="31">
        <f t="shared" ca="1" si="3"/>
        <v>-0.05</v>
      </c>
      <c r="BH11" s="31">
        <f t="shared" ca="1" si="3"/>
        <v>-0.55000000000000004</v>
      </c>
      <c r="BI11" s="31">
        <f t="shared" ca="1" si="3"/>
        <v>-2.2999999999999998</v>
      </c>
      <c r="BJ11" s="31">
        <f t="shared" ca="1" si="3"/>
        <v>0</v>
      </c>
      <c r="BK11" s="31">
        <f t="shared" ca="1" si="3"/>
        <v>0</v>
      </c>
      <c r="BL11" s="31">
        <f t="shared" ca="1" si="3"/>
        <v>0</v>
      </c>
      <c r="BM11" s="6">
        <f t="shared" ca="1" si="4"/>
        <v>3.2500000000000001E-2</v>
      </c>
      <c r="BN11" s="6">
        <f t="shared" ca="1" si="4"/>
        <v>3.2500000000000001E-2</v>
      </c>
      <c r="BO11" s="6">
        <f t="shared" ca="1" si="4"/>
        <v>3.2500000000000001E-2</v>
      </c>
      <c r="BP11" s="6">
        <f t="shared" ca="1" si="4"/>
        <v>3.2500000000000001E-2</v>
      </c>
      <c r="BQ11" s="6">
        <f t="shared" ca="1" si="4"/>
        <v>3.2500000000000001E-2</v>
      </c>
      <c r="BR11" s="6">
        <f t="shared" ca="1" si="4"/>
        <v>3.2500000000000001E-2</v>
      </c>
      <c r="BS11" s="6">
        <f t="shared" ca="1" si="4"/>
        <v>3.2500000000000001E-2</v>
      </c>
      <c r="BT11" s="6">
        <f t="shared" ca="1" si="4"/>
        <v>3.2500000000000001E-2</v>
      </c>
      <c r="BU11" s="6">
        <f t="shared" ca="1" si="4"/>
        <v>3.2500000000000001E-2</v>
      </c>
      <c r="BV11" s="6">
        <f t="shared" ca="1" si="4"/>
        <v>3.2500000000000001E-2</v>
      </c>
      <c r="BW11" s="6">
        <f t="shared" ca="1" si="4"/>
        <v>3.2500000000000001E-2</v>
      </c>
      <c r="BX11" s="6">
        <f t="shared" ca="1" si="4"/>
        <v>3.2500000000000001E-2</v>
      </c>
      <c r="BY11" s="31">
        <f t="shared" ca="1" si="5"/>
        <v>0</v>
      </c>
      <c r="BZ11" s="31">
        <f t="shared" ca="1" si="5"/>
        <v>337.9</v>
      </c>
      <c r="CA11" s="31">
        <f t="shared" ca="1" si="5"/>
        <v>3.64</v>
      </c>
      <c r="CB11" s="31">
        <f t="shared" ca="1" si="5"/>
        <v>0</v>
      </c>
      <c r="CC11" s="31">
        <f t="shared" ca="1" si="5"/>
        <v>275.77</v>
      </c>
      <c r="CD11" s="31">
        <f t="shared" ca="1" si="5"/>
        <v>218.51</v>
      </c>
      <c r="CE11" s="31">
        <f t="shared" ca="1" si="5"/>
        <v>0.25</v>
      </c>
      <c r="CF11" s="31">
        <f t="shared" ca="1" si="5"/>
        <v>2.5</v>
      </c>
      <c r="CG11" s="31">
        <f t="shared" ca="1" si="5"/>
        <v>10.53</v>
      </c>
      <c r="CH11" s="31">
        <f t="shared" ca="1" si="5"/>
        <v>0</v>
      </c>
      <c r="CI11" s="31">
        <f t="shared" ca="1" si="5"/>
        <v>0</v>
      </c>
      <c r="CJ11" s="31">
        <f t="shared" ca="1" si="5"/>
        <v>0</v>
      </c>
      <c r="CK11" s="32">
        <f t="shared" ca="1" si="6"/>
        <v>0</v>
      </c>
      <c r="CL11" s="32">
        <f t="shared" ca="1" si="6"/>
        <v>17.670000000000002</v>
      </c>
      <c r="CM11" s="32">
        <f t="shared" ca="1" si="6"/>
        <v>0.19</v>
      </c>
      <c r="CN11" s="32">
        <f t="shared" ca="1" si="6"/>
        <v>0</v>
      </c>
      <c r="CO11" s="32">
        <f t="shared" ca="1" si="6"/>
        <v>14.42</v>
      </c>
      <c r="CP11" s="32">
        <f t="shared" ca="1" si="6"/>
        <v>11.43</v>
      </c>
      <c r="CQ11" s="32">
        <f t="shared" ca="1" si="6"/>
        <v>0.01</v>
      </c>
      <c r="CR11" s="32">
        <f t="shared" ca="1" si="6"/>
        <v>0.13</v>
      </c>
      <c r="CS11" s="32">
        <f t="shared" ca="1" si="6"/>
        <v>0.55000000000000004</v>
      </c>
      <c r="CT11" s="32">
        <f t="shared" ca="1" si="6"/>
        <v>0</v>
      </c>
      <c r="CU11" s="32">
        <f t="shared" ca="1" si="6"/>
        <v>0</v>
      </c>
      <c r="CV11" s="32">
        <f t="shared" ca="1" si="6"/>
        <v>0</v>
      </c>
      <c r="CW11" s="31">
        <f t="shared" ca="1" si="7"/>
        <v>0</v>
      </c>
      <c r="CX11" s="31">
        <f t="shared" ca="1" si="7"/>
        <v>-81.09999999999998</v>
      </c>
      <c r="CY11" s="31">
        <f t="shared" ca="1" si="7"/>
        <v>-0.87999999999999978</v>
      </c>
      <c r="CZ11" s="31">
        <f t="shared" ca="1" si="7"/>
        <v>0</v>
      </c>
      <c r="DA11" s="31">
        <f t="shared" ca="1" si="7"/>
        <v>-35.640000000000008</v>
      </c>
      <c r="DB11" s="31">
        <f t="shared" ca="1" si="7"/>
        <v>-28.239999999999988</v>
      </c>
      <c r="DC11" s="31">
        <f t="shared" ca="1" si="7"/>
        <v>-2.0000000000000004E-2</v>
      </c>
      <c r="DD11" s="31">
        <f t="shared" ca="1" si="7"/>
        <v>-0.1399999999999999</v>
      </c>
      <c r="DE11" s="31">
        <f t="shared" ca="1" si="7"/>
        <v>-0.61000000000000032</v>
      </c>
      <c r="DF11" s="31">
        <f t="shared" ca="1" si="7"/>
        <v>0</v>
      </c>
      <c r="DG11" s="31">
        <f t="shared" ca="1" si="7"/>
        <v>0</v>
      </c>
      <c r="DH11" s="31">
        <f t="shared" ca="1" si="7"/>
        <v>0</v>
      </c>
      <c r="DI11" s="32">
        <f t="shared" ca="1" si="11"/>
        <v>0</v>
      </c>
      <c r="DJ11" s="32">
        <f t="shared" ca="1" si="8"/>
        <v>-4.0599999999999996</v>
      </c>
      <c r="DK11" s="32">
        <f t="shared" ca="1" si="8"/>
        <v>-0.04</v>
      </c>
      <c r="DL11" s="32">
        <f t="shared" ca="1" si="8"/>
        <v>0</v>
      </c>
      <c r="DM11" s="32">
        <f t="shared" ca="1" si="8"/>
        <v>-1.78</v>
      </c>
      <c r="DN11" s="32">
        <f t="shared" ca="1" si="8"/>
        <v>-1.41</v>
      </c>
      <c r="DO11" s="32">
        <f t="shared" ca="1" si="8"/>
        <v>0</v>
      </c>
      <c r="DP11" s="32">
        <f t="shared" ca="1" si="8"/>
        <v>-0.01</v>
      </c>
      <c r="DQ11" s="32">
        <f t="shared" ca="1" si="8"/>
        <v>-0.03</v>
      </c>
      <c r="DR11" s="32">
        <f t="shared" ca="1" si="8"/>
        <v>0</v>
      </c>
      <c r="DS11" s="32">
        <f t="shared" ca="1" si="8"/>
        <v>0</v>
      </c>
      <c r="DT11" s="32">
        <f t="shared" ca="1" si="8"/>
        <v>0</v>
      </c>
      <c r="DU11" s="31">
        <f t="shared" ca="1" si="12"/>
        <v>0</v>
      </c>
      <c r="DV11" s="31">
        <f t="shared" ca="1" si="9"/>
        <v>-34.479999999999997</v>
      </c>
      <c r="DW11" s="31">
        <f t="shared" ca="1" si="9"/>
        <v>-0.37</v>
      </c>
      <c r="DX11" s="31">
        <f t="shared" ca="1" si="9"/>
        <v>0</v>
      </c>
      <c r="DY11" s="31">
        <f t="shared" ca="1" si="9"/>
        <v>-14.63</v>
      </c>
      <c r="DZ11" s="31">
        <f t="shared" ca="1" si="9"/>
        <v>-11.45</v>
      </c>
      <c r="EA11" s="31">
        <f t="shared" ca="1" si="9"/>
        <v>-0.01</v>
      </c>
      <c r="EB11" s="31">
        <f t="shared" ca="1" si="9"/>
        <v>-0.06</v>
      </c>
      <c r="EC11" s="31">
        <f t="shared" ca="1" si="9"/>
        <v>-0.24</v>
      </c>
      <c r="ED11" s="31">
        <f t="shared" ca="1" si="9"/>
        <v>0</v>
      </c>
      <c r="EE11" s="31">
        <f t="shared" ca="1" si="9"/>
        <v>0</v>
      </c>
      <c r="EF11" s="31">
        <f t="shared" ca="1" si="9"/>
        <v>0</v>
      </c>
      <c r="EG11" s="32">
        <f t="shared" ca="1" si="13"/>
        <v>0</v>
      </c>
      <c r="EH11" s="32">
        <f t="shared" ca="1" si="10"/>
        <v>-119.63999999999999</v>
      </c>
      <c r="EI11" s="32">
        <f t="shared" ca="1" si="10"/>
        <v>-1.2899999999999998</v>
      </c>
      <c r="EJ11" s="32">
        <f t="shared" ca="1" si="10"/>
        <v>0</v>
      </c>
      <c r="EK11" s="32">
        <f t="shared" ca="1" si="10"/>
        <v>-52.050000000000011</v>
      </c>
      <c r="EL11" s="32">
        <f t="shared" ca="1" si="10"/>
        <v>-41.099999999999987</v>
      </c>
      <c r="EM11" s="32">
        <f t="shared" ca="1" si="10"/>
        <v>-3.0000000000000006E-2</v>
      </c>
      <c r="EN11" s="32">
        <f t="shared" ca="1" si="10"/>
        <v>-0.20999999999999991</v>
      </c>
      <c r="EO11" s="32">
        <f t="shared" ca="1" si="10"/>
        <v>-0.88000000000000034</v>
      </c>
      <c r="EP11" s="32">
        <f t="shared" ca="1" si="10"/>
        <v>0</v>
      </c>
      <c r="EQ11" s="32">
        <f t="shared" ca="1" si="10"/>
        <v>0</v>
      </c>
      <c r="ER11" s="32">
        <f t="shared" ca="1" si="10"/>
        <v>0</v>
      </c>
    </row>
    <row r="12" spans="1:148">
      <c r="A12" t="s">
        <v>420</v>
      </c>
      <c r="B12" s="1" t="s">
        <v>190</v>
      </c>
      <c r="C12" t="str">
        <f t="shared" ca="1" si="1"/>
        <v>0000079301</v>
      </c>
      <c r="D12" t="str">
        <f t="shared" ca="1" si="2"/>
        <v>FortisAlberta DOS - Cochrane EV Partnership (793S)</v>
      </c>
      <c r="E12" s="51">
        <f ca="1">IFERROR(IF(AND($A12=VLOOKUP($A12&amp;"."&amp;$C12,UncollectibleLookup,2,FALSE),$C12=VLOOKUP($A12&amp;"."&amp;$C12,UncollectibleLookup,4,FALSE)),0,'Module C Corrected'!E12),'Module C Corrected'!E12)</f>
        <v>3699.4142999999999</v>
      </c>
      <c r="F12" s="51">
        <f ca="1">IFERROR(IF(AND($A12=VLOOKUP($A12&amp;"."&amp;$C12,UncollectibleLookup,2,FALSE),$C12=VLOOKUP($A12&amp;"."&amp;$C12,UncollectibleLookup,4,FALSE)),0,'Module C Corrected'!F12),'Module C Corrected'!F12)</f>
        <v>0</v>
      </c>
      <c r="G12" s="51">
        <f ca="1">IFERROR(IF(AND($A12=VLOOKUP($A12&amp;"."&amp;$C12,UncollectibleLookup,2,FALSE),$C12=VLOOKUP($A12&amp;"."&amp;$C12,UncollectibleLookup,4,FALSE)),0,'Module C Corrected'!G12),'Module C Corrected'!G12)</f>
        <v>1145.6062999999999</v>
      </c>
      <c r="H12" s="51">
        <f ca="1">IFERROR(IF(AND($A12=VLOOKUP($A12&amp;"."&amp;$C12,UncollectibleLookup,2,FALSE),$C12=VLOOKUP($A12&amp;"."&amp;$C12,UncollectibleLookup,4,FALSE)),0,'Module C Corrected'!H12),'Module C Corrected'!H12)</f>
        <v>2702.1266999999998</v>
      </c>
      <c r="I12" s="51">
        <f ca="1">IFERROR(IF(AND($A12=VLOOKUP($A12&amp;"."&amp;$C12,UncollectibleLookup,2,FALSE),$C12=VLOOKUP($A12&amp;"."&amp;$C12,UncollectibleLookup,4,FALSE)),0,'Module C Corrected'!I12),'Module C Corrected'!I12)</f>
        <v>3989.7934</v>
      </c>
      <c r="J12" s="51">
        <f ca="1">IFERROR(IF(AND($A12=VLOOKUP($A12&amp;"."&amp;$C12,UncollectibleLookup,2,FALSE),$C12=VLOOKUP($A12&amp;"."&amp;$C12,UncollectibleLookup,4,FALSE)),0,'Module C Corrected'!J12),'Module C Corrected'!J12)</f>
        <v>4993.6569</v>
      </c>
      <c r="K12" s="51">
        <f ca="1">IFERROR(IF(AND($A12=VLOOKUP($A12&amp;"."&amp;$C12,UncollectibleLookup,2,FALSE),$C12=VLOOKUP($A12&amp;"."&amp;$C12,UncollectibleLookup,4,FALSE)),0,'Module C Corrected'!K12),'Module C Corrected'!K12)</f>
        <v>3664.2906000000003</v>
      </c>
      <c r="L12" s="51">
        <f ca="1">IFERROR(IF(AND($A12=VLOOKUP($A12&amp;"."&amp;$C12,UncollectibleLookup,2,FALSE),$C12=VLOOKUP($A12&amp;"."&amp;$C12,UncollectibleLookup,4,FALSE)),0,'Module C Corrected'!L12),'Module C Corrected'!L12)</f>
        <v>5506.7703000000001</v>
      </c>
      <c r="M12" s="51">
        <f ca="1">IFERROR(IF(AND($A12=VLOOKUP($A12&amp;"."&amp;$C12,UncollectibleLookup,2,FALSE),$C12=VLOOKUP($A12&amp;"."&amp;$C12,UncollectibleLookup,4,FALSE)),0,'Module C Corrected'!M12),'Module C Corrected'!M12)</f>
        <v>2795.0744999999997</v>
      </c>
      <c r="N12" s="51">
        <f ca="1">IFERROR(IF(AND($A12=VLOOKUP($A12&amp;"."&amp;$C12,UncollectibleLookup,2,FALSE),$C12=VLOOKUP($A12&amp;"."&amp;$C12,UncollectibleLookup,4,FALSE)),0,'Module C Corrected'!N12),'Module C Corrected'!N12)</f>
        <v>381.75319999999999</v>
      </c>
      <c r="O12" s="51">
        <f ca="1">IFERROR(IF(AND($A12=VLOOKUP($A12&amp;"."&amp;$C12,UncollectibleLookup,2,FALSE),$C12=VLOOKUP($A12&amp;"."&amp;$C12,UncollectibleLookup,4,FALSE)),0,'Module C Corrected'!O12),'Module C Corrected'!O12)</f>
        <v>5285.9709000000003</v>
      </c>
      <c r="P12" s="51">
        <f ca="1">IFERROR(IF(AND($A12=VLOOKUP($A12&amp;"."&amp;$C12,UncollectibleLookup,2,FALSE),$C12=VLOOKUP($A12&amp;"."&amp;$C12,UncollectibleLookup,4,FALSE)),0,'Module C Corrected'!P12),'Module C Corrected'!P12)</f>
        <v>0</v>
      </c>
      <c r="Q12" s="32">
        <f ca="1">IFERROR(IF(AND($A12=VLOOKUP($A12&amp;"."&amp;$C12,UncollectibleLookup,2,FALSE),$C12=VLOOKUP($A12&amp;"."&amp;$C12,UncollectibleLookup,4,FALSE)),0,'Module C Corrected'!Q12),'Module C Corrected'!Q12)</f>
        <v>186352.61</v>
      </c>
      <c r="R12" s="32">
        <f ca="1">IFERROR(IF(AND($A12=VLOOKUP($A12&amp;"."&amp;$C12,UncollectibleLookup,2,FALSE),$C12=VLOOKUP($A12&amp;"."&amp;$C12,UncollectibleLookup,4,FALSE)),0,'Module C Corrected'!R12),'Module C Corrected'!R12)</f>
        <v>0</v>
      </c>
      <c r="S12" s="32">
        <f ca="1">IFERROR(IF(AND($A12=VLOOKUP($A12&amp;"."&amp;$C12,UncollectibleLookup,2,FALSE),$C12=VLOOKUP($A12&amp;"."&amp;$C12,UncollectibleLookup,4,FALSE)),0,'Module C Corrected'!S12),'Module C Corrected'!S12)</f>
        <v>52539.3</v>
      </c>
      <c r="T12" s="32">
        <f ca="1">IFERROR(IF(AND($A12=VLOOKUP($A12&amp;"."&amp;$C12,UncollectibleLookup,2,FALSE),$C12=VLOOKUP($A12&amp;"."&amp;$C12,UncollectibleLookup,4,FALSE)),0,'Module C Corrected'!T12),'Module C Corrected'!T12)</f>
        <v>146508.82999999999</v>
      </c>
      <c r="U12" s="32">
        <f ca="1">IFERROR(IF(AND($A12=VLOOKUP($A12&amp;"."&amp;$C12,UncollectibleLookup,2,FALSE),$C12=VLOOKUP($A12&amp;"."&amp;$C12,UncollectibleLookup,4,FALSE)),0,'Module C Corrected'!U12),'Module C Corrected'!U12)</f>
        <v>185996.74000000002</v>
      </c>
      <c r="V12" s="32">
        <f ca="1">IFERROR(IF(AND($A12=VLOOKUP($A12&amp;"."&amp;$C12,UncollectibleLookup,2,FALSE),$C12=VLOOKUP($A12&amp;"."&amp;$C12,UncollectibleLookup,4,FALSE)),0,'Module C Corrected'!V12),'Module C Corrected'!V12)</f>
        <v>252982.70000000004</v>
      </c>
      <c r="W12" s="32">
        <f ca="1">IFERROR(IF(AND($A12=VLOOKUP($A12&amp;"."&amp;$C12,UncollectibleLookup,2,FALSE),$C12=VLOOKUP($A12&amp;"."&amp;$C12,UncollectibleLookup,4,FALSE)),0,'Module C Corrected'!W12),'Module C Corrected'!W12)</f>
        <v>401619.49</v>
      </c>
      <c r="X12" s="32">
        <f ca="1">IFERROR(IF(AND($A12=VLOOKUP($A12&amp;"."&amp;$C12,UncollectibleLookup,2,FALSE),$C12=VLOOKUP($A12&amp;"."&amp;$C12,UncollectibleLookup,4,FALSE)),0,'Module C Corrected'!X12),'Module C Corrected'!X12)</f>
        <v>297245.02</v>
      </c>
      <c r="Y12" s="32">
        <f ca="1">IFERROR(IF(AND($A12=VLOOKUP($A12&amp;"."&amp;$C12,UncollectibleLookup,2,FALSE),$C12=VLOOKUP($A12&amp;"."&amp;$C12,UncollectibleLookup,4,FALSE)),0,'Module C Corrected'!Y12),'Module C Corrected'!Y12)</f>
        <v>128897.26000000001</v>
      </c>
      <c r="Z12" s="32">
        <f ca="1">IFERROR(IF(AND($A12=VLOOKUP($A12&amp;"."&amp;$C12,UncollectibleLookup,2,FALSE),$C12=VLOOKUP($A12&amp;"."&amp;$C12,UncollectibleLookup,4,FALSE)),0,'Module C Corrected'!Z12),'Module C Corrected'!Z12)</f>
        <v>56409.27</v>
      </c>
      <c r="AA12" s="32">
        <f ca="1">IFERROR(IF(AND($A12=VLOOKUP($A12&amp;"."&amp;$C12,UncollectibleLookup,2,FALSE),$C12=VLOOKUP($A12&amp;"."&amp;$C12,UncollectibleLookup,4,FALSE)),0,'Module C Corrected'!AA12),'Module C Corrected'!AA12)</f>
        <v>244877.48</v>
      </c>
      <c r="AB12" s="32">
        <f ca="1">IFERROR(IF(AND($A12=VLOOKUP($A12&amp;"."&amp;$C12,UncollectibleLookup,2,FALSE),$C12=VLOOKUP($A12&amp;"."&amp;$C12,UncollectibleLookup,4,FALSE)),0,'Module C Corrected'!AB12),'Module C Corrected'!AB12)</f>
        <v>0</v>
      </c>
      <c r="AC12" s="2">
        <f>IF(ISBLANK('Module C Corrected'!AC12),"",'Module C Corrected'!AC12)</f>
        <v>5.52</v>
      </c>
      <c r="AD12" s="2">
        <f>IF(ISBLANK('Module C Corrected'!AD12),"",'Module C Corrected'!AD12)</f>
        <v>5.52</v>
      </c>
      <c r="AE12" s="2">
        <f>IF(ISBLANK('Module C Corrected'!AE12),"",'Module C Corrected'!AE12)</f>
        <v>5.52</v>
      </c>
      <c r="AF12" s="2">
        <f>IF(ISBLANK('Module C Corrected'!AF12),"",'Module C Corrected'!AF12)</f>
        <v>5.52</v>
      </c>
      <c r="AG12" s="2">
        <f>IF(ISBLANK('Module C Corrected'!AG12),"",'Module C Corrected'!AG12)</f>
        <v>5.52</v>
      </c>
      <c r="AH12" s="2">
        <f>IF(ISBLANK('Module C Corrected'!AH12),"",'Module C Corrected'!AH12)</f>
        <v>5.52</v>
      </c>
      <c r="AI12" s="2">
        <f>IF(ISBLANK('Module C Corrected'!AI12),"",'Module C Corrected'!AI12)</f>
        <v>5.52</v>
      </c>
      <c r="AJ12" s="2">
        <f>IF(ISBLANK('Module C Corrected'!AJ12),"",'Module C Corrected'!AJ12)</f>
        <v>5.52</v>
      </c>
      <c r="AK12" s="2">
        <f>IF(ISBLANK('Module C Corrected'!AK12),"",'Module C Corrected'!AK12)</f>
        <v>5.52</v>
      </c>
      <c r="AL12" s="2">
        <f>IF(ISBLANK('Module C Corrected'!AL12),"",'Module C Corrected'!AL12)</f>
        <v>5.52</v>
      </c>
      <c r="AM12" s="2">
        <f>IF(ISBLANK('Module C Corrected'!AM12),"",'Module C Corrected'!AM12)</f>
        <v>5.52</v>
      </c>
      <c r="AN12" s="2">
        <f>IF(ISBLANK('Module C Corrected'!AN12),"",'Module C Corrected'!AN12)</f>
        <v>5.52</v>
      </c>
      <c r="AO12" s="33">
        <f ca="1">IFERROR(IF(AND($A12=VLOOKUP($A12&amp;"."&amp;$C12,UncollectibleLookup,2,FALSE),$C12=VLOOKUP($A12&amp;"."&amp;$C12,UncollectibleLookup,4,FALSE)),0,'Module C Corrected'!AO12),'Module C Corrected'!AO12)</f>
        <v>10286.66</v>
      </c>
      <c r="AP12" s="33">
        <f ca="1">IFERROR(IF(AND($A12=VLOOKUP($A12&amp;"."&amp;$C12,UncollectibleLookup,2,FALSE),$C12=VLOOKUP($A12&amp;"."&amp;$C12,UncollectibleLookup,4,FALSE)),0,'Module C Corrected'!AP12),'Module C Corrected'!AP12)</f>
        <v>0</v>
      </c>
      <c r="AQ12" s="33">
        <f ca="1">IFERROR(IF(AND($A12=VLOOKUP($A12&amp;"."&amp;$C12,UncollectibleLookup,2,FALSE),$C12=VLOOKUP($A12&amp;"."&amp;$C12,UncollectibleLookup,4,FALSE)),0,'Module C Corrected'!AQ12),'Module C Corrected'!AQ12)</f>
        <v>2900.17</v>
      </c>
      <c r="AR12" s="33">
        <f ca="1">IFERROR(IF(AND($A12=VLOOKUP($A12&amp;"."&amp;$C12,UncollectibleLookup,2,FALSE),$C12=VLOOKUP($A12&amp;"."&amp;$C12,UncollectibleLookup,4,FALSE)),0,'Module C Corrected'!AR12),'Module C Corrected'!AR12)</f>
        <v>8087.2799999999988</v>
      </c>
      <c r="AS12" s="33">
        <f ca="1">IFERROR(IF(AND($A12=VLOOKUP($A12&amp;"."&amp;$C12,UncollectibleLookup,2,FALSE),$C12=VLOOKUP($A12&amp;"."&amp;$C12,UncollectibleLookup,4,FALSE)),0,'Module C Corrected'!AS12),'Module C Corrected'!AS12)</f>
        <v>10267.030000000001</v>
      </c>
      <c r="AT12" s="33">
        <f ca="1">IFERROR(IF(AND($A12=VLOOKUP($A12&amp;"."&amp;$C12,UncollectibleLookup,2,FALSE),$C12=VLOOKUP($A12&amp;"."&amp;$C12,UncollectibleLookup,4,FALSE)),0,'Module C Corrected'!AT12),'Module C Corrected'!AT12)</f>
        <v>13964.649999999998</v>
      </c>
      <c r="AU12" s="33">
        <f ca="1">IFERROR(IF(AND($A12=VLOOKUP($A12&amp;"."&amp;$C12,UncollectibleLookup,2,FALSE),$C12=VLOOKUP($A12&amp;"."&amp;$C12,UncollectibleLookup,4,FALSE)),0,'Module C Corrected'!AU12),'Module C Corrected'!AU12)</f>
        <v>22169.4</v>
      </c>
      <c r="AV12" s="33">
        <f ca="1">IFERROR(IF(AND($A12=VLOOKUP($A12&amp;"."&amp;$C12,UncollectibleLookup,2,FALSE),$C12=VLOOKUP($A12&amp;"."&amp;$C12,UncollectibleLookup,4,FALSE)),0,'Module C Corrected'!AV12),'Module C Corrected'!AV12)</f>
        <v>16407.93</v>
      </c>
      <c r="AW12" s="33">
        <f ca="1">IFERROR(IF(AND($A12=VLOOKUP($A12&amp;"."&amp;$C12,UncollectibleLookup,2,FALSE),$C12=VLOOKUP($A12&amp;"."&amp;$C12,UncollectibleLookup,4,FALSE)),0,'Module C Corrected'!AW12),'Module C Corrected'!AW12)</f>
        <v>7115.13</v>
      </c>
      <c r="AX12" s="33">
        <f ca="1">IFERROR(IF(AND($A12=VLOOKUP($A12&amp;"."&amp;$C12,UncollectibleLookup,2,FALSE),$C12=VLOOKUP($A12&amp;"."&amp;$C12,UncollectibleLookup,4,FALSE)),0,'Module C Corrected'!AX12),'Module C Corrected'!AX12)</f>
        <v>3113.79</v>
      </c>
      <c r="AY12" s="33">
        <f ca="1">IFERROR(IF(AND($A12=VLOOKUP($A12&amp;"."&amp;$C12,UncollectibleLookup,2,FALSE),$C12=VLOOKUP($A12&amp;"."&amp;$C12,UncollectibleLookup,4,FALSE)),0,'Module C Corrected'!AY12),'Module C Corrected'!AY12)</f>
        <v>13517.24</v>
      </c>
      <c r="AZ12" s="33">
        <f ca="1">IFERROR(IF(AND($A12=VLOOKUP($A12&amp;"."&amp;$C12,UncollectibleLookup,2,FALSE),$C12=VLOOKUP($A12&amp;"."&amp;$C12,UncollectibleLookup,4,FALSE)),0,'Module C Corrected'!AZ12),'Module C Corrected'!AZ12)</f>
        <v>0</v>
      </c>
      <c r="BA12" s="31">
        <f t="shared" ca="1" si="3"/>
        <v>-223.62</v>
      </c>
      <c r="BB12" s="31">
        <f t="shared" ca="1" si="3"/>
        <v>0</v>
      </c>
      <c r="BC12" s="31">
        <f t="shared" ca="1" si="3"/>
        <v>-63.05</v>
      </c>
      <c r="BD12" s="31">
        <f t="shared" ca="1" si="3"/>
        <v>-703.24</v>
      </c>
      <c r="BE12" s="31">
        <f t="shared" ca="1" si="3"/>
        <v>-892.78</v>
      </c>
      <c r="BF12" s="31">
        <f t="shared" ca="1" si="3"/>
        <v>-1214.32</v>
      </c>
      <c r="BG12" s="31">
        <f t="shared" ca="1" si="3"/>
        <v>-2851.5</v>
      </c>
      <c r="BH12" s="31">
        <f t="shared" ca="1" si="3"/>
        <v>-2110.44</v>
      </c>
      <c r="BI12" s="31">
        <f t="shared" ca="1" si="3"/>
        <v>-915.17</v>
      </c>
      <c r="BJ12" s="31">
        <f t="shared" ca="1" si="3"/>
        <v>-169.23</v>
      </c>
      <c r="BK12" s="31">
        <f t="shared" ca="1" si="3"/>
        <v>-734.63</v>
      </c>
      <c r="BL12" s="31">
        <f t="shared" ca="1" si="3"/>
        <v>0</v>
      </c>
      <c r="BM12" s="6">
        <f t="shared" ca="1" si="4"/>
        <v>9.8799999999999999E-2</v>
      </c>
      <c r="BN12" s="6">
        <f t="shared" ca="1" si="4"/>
        <v>9.8799999999999999E-2</v>
      </c>
      <c r="BO12" s="6">
        <f t="shared" ca="1" si="4"/>
        <v>9.8799999999999999E-2</v>
      </c>
      <c r="BP12" s="6">
        <f t="shared" ca="1" si="4"/>
        <v>9.8799999999999999E-2</v>
      </c>
      <c r="BQ12" s="6">
        <f t="shared" ca="1" si="4"/>
        <v>9.8799999999999999E-2</v>
      </c>
      <c r="BR12" s="6">
        <f t="shared" ca="1" si="4"/>
        <v>9.8799999999999999E-2</v>
      </c>
      <c r="BS12" s="6">
        <f t="shared" ca="1" si="4"/>
        <v>9.8799999999999999E-2</v>
      </c>
      <c r="BT12" s="6">
        <f t="shared" ca="1" si="4"/>
        <v>9.8799999999999999E-2</v>
      </c>
      <c r="BU12" s="6">
        <f t="shared" ca="1" si="4"/>
        <v>9.8799999999999999E-2</v>
      </c>
      <c r="BV12" s="6">
        <f t="shared" ca="1" si="4"/>
        <v>9.8799999999999999E-2</v>
      </c>
      <c r="BW12" s="6">
        <f t="shared" ca="1" si="4"/>
        <v>9.8799999999999999E-2</v>
      </c>
      <c r="BX12" s="6">
        <f t="shared" ca="1" si="4"/>
        <v>9.8799999999999999E-2</v>
      </c>
      <c r="BY12" s="31">
        <f t="shared" ca="1" si="5"/>
        <v>16452.600000000002</v>
      </c>
      <c r="BZ12" s="31">
        <f t="shared" ca="1" si="5"/>
        <v>0</v>
      </c>
      <c r="CA12" s="31">
        <f t="shared" ca="1" si="5"/>
        <v>2900.17</v>
      </c>
      <c r="CB12" s="31">
        <f t="shared" ca="1" si="5"/>
        <v>11860.679999999998</v>
      </c>
      <c r="CC12" s="31">
        <f t="shared" ca="1" si="5"/>
        <v>16487.32</v>
      </c>
      <c r="CD12" s="31">
        <f t="shared" ca="1" si="5"/>
        <v>24994.690000000002</v>
      </c>
      <c r="CE12" s="31">
        <f t="shared" ca="1" si="5"/>
        <v>39680</v>
      </c>
      <c r="CF12" s="31">
        <f t="shared" ca="1" si="5"/>
        <v>29367.82</v>
      </c>
      <c r="CG12" s="31">
        <f t="shared" ca="1" si="5"/>
        <v>12735.050000000001</v>
      </c>
      <c r="CH12" s="31">
        <f t="shared" ca="1" si="5"/>
        <v>3113.79</v>
      </c>
      <c r="CI12" s="31">
        <f t="shared" ca="1" si="5"/>
        <v>24193.890000000007</v>
      </c>
      <c r="CJ12" s="31">
        <f t="shared" ca="1" si="5"/>
        <v>0</v>
      </c>
      <c r="CK12" s="32">
        <f t="shared" ca="1" si="6"/>
        <v>316.8</v>
      </c>
      <c r="CL12" s="32">
        <f t="shared" ca="1" si="6"/>
        <v>0</v>
      </c>
      <c r="CM12" s="32">
        <f t="shared" ca="1" si="6"/>
        <v>89.32</v>
      </c>
      <c r="CN12" s="32">
        <f t="shared" ca="1" si="6"/>
        <v>249.07</v>
      </c>
      <c r="CO12" s="32">
        <f t="shared" ca="1" si="6"/>
        <v>316.19</v>
      </c>
      <c r="CP12" s="32">
        <f t="shared" ca="1" si="6"/>
        <v>430.07</v>
      </c>
      <c r="CQ12" s="32">
        <f t="shared" ca="1" si="6"/>
        <v>682.75</v>
      </c>
      <c r="CR12" s="32">
        <f t="shared" ca="1" si="6"/>
        <v>505.32</v>
      </c>
      <c r="CS12" s="32">
        <f t="shared" ca="1" si="6"/>
        <v>219.13</v>
      </c>
      <c r="CT12" s="32">
        <f t="shared" ca="1" si="6"/>
        <v>95.9</v>
      </c>
      <c r="CU12" s="32">
        <f t="shared" ca="1" si="6"/>
        <v>416.29</v>
      </c>
      <c r="CV12" s="32">
        <f t="shared" ca="1" si="6"/>
        <v>0</v>
      </c>
      <c r="CW12" s="31">
        <f t="shared" ca="1" si="7"/>
        <v>6706.3600000000015</v>
      </c>
      <c r="CX12" s="31">
        <f t="shared" ca="1" si="7"/>
        <v>0</v>
      </c>
      <c r="CY12" s="31">
        <f t="shared" ca="1" si="7"/>
        <v>152.37000000000018</v>
      </c>
      <c r="CZ12" s="31">
        <f t="shared" ca="1" si="7"/>
        <v>4725.7099999999991</v>
      </c>
      <c r="DA12" s="31">
        <f t="shared" ca="1" si="7"/>
        <v>7429.2599999999975</v>
      </c>
      <c r="DB12" s="31">
        <f t="shared" ca="1" si="7"/>
        <v>12674.430000000004</v>
      </c>
      <c r="DC12" s="31">
        <f t="shared" ca="1" si="7"/>
        <v>21044.85</v>
      </c>
      <c r="DD12" s="31">
        <f t="shared" ca="1" si="7"/>
        <v>15575.65</v>
      </c>
      <c r="DE12" s="31">
        <f t="shared" ca="1" si="7"/>
        <v>6754.22</v>
      </c>
      <c r="DF12" s="31">
        <f t="shared" ca="1" si="7"/>
        <v>265.13000000000011</v>
      </c>
      <c r="DG12" s="31">
        <f t="shared" ca="1" si="7"/>
        <v>11827.570000000007</v>
      </c>
      <c r="DH12" s="31">
        <f t="shared" ca="1" si="7"/>
        <v>0</v>
      </c>
      <c r="DI12" s="32">
        <f t="shared" ca="1" si="11"/>
        <v>335.32</v>
      </c>
      <c r="DJ12" s="32">
        <f t="shared" ca="1" si="8"/>
        <v>0</v>
      </c>
      <c r="DK12" s="32">
        <f t="shared" ca="1" si="8"/>
        <v>7.62</v>
      </c>
      <c r="DL12" s="32">
        <f t="shared" ca="1" si="8"/>
        <v>236.29</v>
      </c>
      <c r="DM12" s="32">
        <f t="shared" ca="1" si="8"/>
        <v>371.46</v>
      </c>
      <c r="DN12" s="32">
        <f t="shared" ca="1" si="8"/>
        <v>633.72</v>
      </c>
      <c r="DO12" s="32">
        <f t="shared" ca="1" si="8"/>
        <v>1052.24</v>
      </c>
      <c r="DP12" s="32">
        <f t="shared" ca="1" si="8"/>
        <v>778.78</v>
      </c>
      <c r="DQ12" s="32">
        <f t="shared" ca="1" si="8"/>
        <v>337.71</v>
      </c>
      <c r="DR12" s="32">
        <f t="shared" ca="1" si="8"/>
        <v>13.26</v>
      </c>
      <c r="DS12" s="32">
        <f t="shared" ca="1" si="8"/>
        <v>591.38</v>
      </c>
      <c r="DT12" s="32">
        <f t="shared" ca="1" si="8"/>
        <v>0</v>
      </c>
      <c r="DU12" s="31">
        <f t="shared" ca="1" si="12"/>
        <v>2885.48</v>
      </c>
      <c r="DV12" s="31">
        <f t="shared" ca="1" si="9"/>
        <v>0</v>
      </c>
      <c r="DW12" s="31">
        <f t="shared" ca="1" si="9"/>
        <v>64.08</v>
      </c>
      <c r="DX12" s="31">
        <f t="shared" ca="1" si="9"/>
        <v>1963.37</v>
      </c>
      <c r="DY12" s="31">
        <f t="shared" ca="1" si="9"/>
        <v>3049.97</v>
      </c>
      <c r="DZ12" s="31">
        <f t="shared" ca="1" si="9"/>
        <v>5138.7</v>
      </c>
      <c r="EA12" s="31">
        <f t="shared" ca="1" si="9"/>
        <v>8428.61</v>
      </c>
      <c r="EB12" s="31">
        <f t="shared" ca="1" si="9"/>
        <v>6155.48</v>
      </c>
      <c r="EC12" s="31">
        <f t="shared" ca="1" si="9"/>
        <v>2633.41</v>
      </c>
      <c r="ED12" s="31">
        <f t="shared" ca="1" si="9"/>
        <v>102.01</v>
      </c>
      <c r="EE12" s="31">
        <f t="shared" ca="1" si="9"/>
        <v>4487.92</v>
      </c>
      <c r="EF12" s="31">
        <f t="shared" ca="1" si="9"/>
        <v>0</v>
      </c>
      <c r="EG12" s="32">
        <f t="shared" ca="1" si="13"/>
        <v>9927.1600000000017</v>
      </c>
      <c r="EH12" s="32">
        <f t="shared" ca="1" si="10"/>
        <v>0</v>
      </c>
      <c r="EI12" s="32">
        <f t="shared" ca="1" si="10"/>
        <v>224.07000000000016</v>
      </c>
      <c r="EJ12" s="32">
        <f t="shared" ca="1" si="10"/>
        <v>6925.369999999999</v>
      </c>
      <c r="EK12" s="32">
        <f t="shared" ca="1" si="10"/>
        <v>10850.689999999997</v>
      </c>
      <c r="EL12" s="32">
        <f t="shared" ca="1" si="10"/>
        <v>18446.850000000002</v>
      </c>
      <c r="EM12" s="32">
        <f t="shared" ca="1" si="10"/>
        <v>30525.7</v>
      </c>
      <c r="EN12" s="32">
        <f t="shared" ca="1" si="10"/>
        <v>22509.91</v>
      </c>
      <c r="EO12" s="32">
        <f t="shared" ca="1" si="10"/>
        <v>9725.34</v>
      </c>
      <c r="EP12" s="32">
        <f t="shared" ca="1" si="10"/>
        <v>380.40000000000009</v>
      </c>
      <c r="EQ12" s="32">
        <f t="shared" ca="1" si="10"/>
        <v>16906.870000000006</v>
      </c>
      <c r="ER12" s="32">
        <f t="shared" ca="1" si="10"/>
        <v>0</v>
      </c>
    </row>
    <row r="13" spans="1:148">
      <c r="A13" t="s">
        <v>444</v>
      </c>
      <c r="B13" s="1" t="s">
        <v>506</v>
      </c>
      <c r="C13" t="str">
        <f t="shared" ca="1" si="1"/>
        <v>341S025</v>
      </c>
      <c r="D13" t="str">
        <f t="shared" ca="1" si="2"/>
        <v>Syncrude Industrial System DOS</v>
      </c>
      <c r="E13" s="51">
        <f ca="1">IFERROR(IF(AND($A13=VLOOKUP($A13&amp;"."&amp;$C13,UncollectibleLookup,2,FALSE),$C13=VLOOKUP($A13&amp;"."&amp;$C13,UncollectibleLookup,4,FALSE)),0,'Module C Corrected'!E13),'Module C Corrected'!E13)</f>
        <v>0</v>
      </c>
      <c r="F13" s="51">
        <f ca="1">IFERROR(IF(AND($A13=VLOOKUP($A13&amp;"."&amp;$C13,UncollectibleLookup,2,FALSE),$C13=VLOOKUP($A13&amp;"."&amp;$C13,UncollectibleLookup,4,FALSE)),0,'Module C Corrected'!F13),'Module C Corrected'!F13)</f>
        <v>0</v>
      </c>
      <c r="G13" s="51">
        <f ca="1">IFERROR(IF(AND($A13=VLOOKUP($A13&amp;"."&amp;$C13,UncollectibleLookup,2,FALSE),$C13=VLOOKUP($A13&amp;"."&amp;$C13,UncollectibleLookup,4,FALSE)),0,'Module C Corrected'!G13),'Module C Corrected'!G13)</f>
        <v>321.44</v>
      </c>
      <c r="H13" s="51">
        <f ca="1">IFERROR(IF(AND($A13=VLOOKUP($A13&amp;"."&amp;$C13,UncollectibleLookup,2,FALSE),$C13=VLOOKUP($A13&amp;"."&amp;$C13,UncollectibleLookup,4,FALSE)),0,'Module C Corrected'!H13),'Module C Corrected'!H13)</f>
        <v>185.458</v>
      </c>
      <c r="I13" s="51">
        <f ca="1">IFERROR(IF(AND($A13=VLOOKUP($A13&amp;"."&amp;$C13,UncollectibleLookup,2,FALSE),$C13=VLOOKUP($A13&amp;"."&amp;$C13,UncollectibleLookup,4,FALSE)),0,'Module C Corrected'!I13),'Module C Corrected'!I13)</f>
        <v>4163.0010000000002</v>
      </c>
      <c r="J13" s="51">
        <f ca="1">IFERROR(IF(AND($A13=VLOOKUP($A13&amp;"."&amp;$C13,UncollectibleLookup,2,FALSE),$C13=VLOOKUP($A13&amp;"."&amp;$C13,UncollectibleLookup,4,FALSE)),0,'Module C Corrected'!J13),'Module C Corrected'!J13)</f>
        <v>10121.4023</v>
      </c>
      <c r="K13" s="51">
        <f ca="1">IFERROR(IF(AND($A13=VLOOKUP($A13&amp;"."&amp;$C13,UncollectibleLookup,2,FALSE),$C13=VLOOKUP($A13&amp;"."&amp;$C13,UncollectibleLookup,4,FALSE)),0,'Module C Corrected'!K13),'Module C Corrected'!K13)</f>
        <v>3093.1564000000003</v>
      </c>
      <c r="L13" s="51">
        <f ca="1">IFERROR(IF(AND($A13=VLOOKUP($A13&amp;"."&amp;$C13,UncollectibleLookup,2,FALSE),$C13=VLOOKUP($A13&amp;"."&amp;$C13,UncollectibleLookup,4,FALSE)),0,'Module C Corrected'!L13),'Module C Corrected'!L13)</f>
        <v>1515.2270000000001</v>
      </c>
      <c r="M13" s="51">
        <f ca="1">IFERROR(IF(AND($A13=VLOOKUP($A13&amp;"."&amp;$C13,UncollectibleLookup,2,FALSE),$C13=VLOOKUP($A13&amp;"."&amp;$C13,UncollectibleLookup,4,FALSE)),0,'Module C Corrected'!M13),'Module C Corrected'!M13)</f>
        <v>210.251</v>
      </c>
      <c r="N13" s="51">
        <f ca="1">IFERROR(IF(AND($A13=VLOOKUP($A13&amp;"."&amp;$C13,UncollectibleLookup,2,FALSE),$C13=VLOOKUP($A13&amp;"."&amp;$C13,UncollectibleLookup,4,FALSE)),0,'Module C Corrected'!N13),'Module C Corrected'!N13)</f>
        <v>0</v>
      </c>
      <c r="O13" s="51">
        <f ca="1">IFERROR(IF(AND($A13=VLOOKUP($A13&amp;"."&amp;$C13,UncollectibleLookup,2,FALSE),$C13=VLOOKUP($A13&amp;"."&amp;$C13,UncollectibleLookup,4,FALSE)),0,'Module C Corrected'!O13),'Module C Corrected'!O13)</f>
        <v>0</v>
      </c>
      <c r="P13" s="51">
        <f ca="1">IFERROR(IF(AND($A13=VLOOKUP($A13&amp;"."&amp;$C13,UncollectibleLookup,2,FALSE),$C13=VLOOKUP($A13&amp;"."&amp;$C13,UncollectibleLookup,4,FALSE)),0,'Module C Corrected'!P13),'Module C Corrected'!P13)</f>
        <v>14.692</v>
      </c>
      <c r="Q13" s="32">
        <f ca="1">IFERROR(IF(AND($A13=VLOOKUP($A13&amp;"."&amp;$C13,UncollectibleLookup,2,FALSE),$C13=VLOOKUP($A13&amp;"."&amp;$C13,UncollectibleLookup,4,FALSE)),0,'Module C Corrected'!Q13),'Module C Corrected'!Q13)</f>
        <v>0</v>
      </c>
      <c r="R13" s="32">
        <f ca="1">IFERROR(IF(AND($A13=VLOOKUP($A13&amp;"."&amp;$C13,UncollectibleLookup,2,FALSE),$C13=VLOOKUP($A13&amp;"."&amp;$C13,UncollectibleLookup,4,FALSE)),0,'Module C Corrected'!R13),'Module C Corrected'!R13)</f>
        <v>0</v>
      </c>
      <c r="S13" s="32">
        <f ca="1">IFERROR(IF(AND($A13=VLOOKUP($A13&amp;"."&amp;$C13,UncollectibleLookup,2,FALSE),$C13=VLOOKUP($A13&amp;"."&amp;$C13,UncollectibleLookup,4,FALSE)),0,'Module C Corrected'!S13),'Module C Corrected'!S13)</f>
        <v>19543.150000000001</v>
      </c>
      <c r="T13" s="32">
        <f ca="1">IFERROR(IF(AND($A13=VLOOKUP($A13&amp;"."&amp;$C13,UncollectibleLookup,2,FALSE),$C13=VLOOKUP($A13&amp;"."&amp;$C13,UncollectibleLookup,4,FALSE)),0,'Module C Corrected'!T13),'Module C Corrected'!T13)</f>
        <v>8469.83</v>
      </c>
      <c r="U13" s="32">
        <f ca="1">IFERROR(IF(AND($A13=VLOOKUP($A13&amp;"."&amp;$C13,UncollectibleLookup,2,FALSE),$C13=VLOOKUP($A13&amp;"."&amp;$C13,UncollectibleLookup,4,FALSE)),0,'Module C Corrected'!U13),'Module C Corrected'!U13)</f>
        <v>218878.57</v>
      </c>
      <c r="V13" s="32">
        <f ca="1">IFERROR(IF(AND($A13=VLOOKUP($A13&amp;"."&amp;$C13,UncollectibleLookup,2,FALSE),$C13=VLOOKUP($A13&amp;"."&amp;$C13,UncollectibleLookup,4,FALSE)),0,'Module C Corrected'!V13),'Module C Corrected'!V13)</f>
        <v>553768.03</v>
      </c>
      <c r="W13" s="32">
        <f ca="1">IFERROR(IF(AND($A13=VLOOKUP($A13&amp;"."&amp;$C13,UncollectibleLookup,2,FALSE),$C13=VLOOKUP($A13&amp;"."&amp;$C13,UncollectibleLookup,4,FALSE)),0,'Module C Corrected'!W13),'Module C Corrected'!W13)</f>
        <v>147652.78999999998</v>
      </c>
      <c r="X13" s="32">
        <f ca="1">IFERROR(IF(AND($A13=VLOOKUP($A13&amp;"."&amp;$C13,UncollectibleLookup,2,FALSE),$C13=VLOOKUP($A13&amp;"."&amp;$C13,UncollectibleLookup,4,FALSE)),0,'Module C Corrected'!X13),'Module C Corrected'!X13)</f>
        <v>350038.92000000004</v>
      </c>
      <c r="Y13" s="32">
        <f ca="1">IFERROR(IF(AND($A13=VLOOKUP($A13&amp;"."&amp;$C13,UncollectibleLookup,2,FALSE),$C13=VLOOKUP($A13&amp;"."&amp;$C13,UncollectibleLookup,4,FALSE)),0,'Module C Corrected'!Y13),'Module C Corrected'!Y13)</f>
        <v>12097.09</v>
      </c>
      <c r="Z13" s="32">
        <f ca="1">IFERROR(IF(AND($A13=VLOOKUP($A13&amp;"."&amp;$C13,UncollectibleLookup,2,FALSE),$C13=VLOOKUP($A13&amp;"."&amp;$C13,UncollectibleLookup,4,FALSE)),0,'Module C Corrected'!Z13),'Module C Corrected'!Z13)</f>
        <v>0</v>
      </c>
      <c r="AA13" s="32">
        <f ca="1">IFERROR(IF(AND($A13=VLOOKUP($A13&amp;"."&amp;$C13,UncollectibleLookup,2,FALSE),$C13=VLOOKUP($A13&amp;"."&amp;$C13,UncollectibleLookup,4,FALSE)),0,'Module C Corrected'!AA13),'Module C Corrected'!AA13)</f>
        <v>0</v>
      </c>
      <c r="AB13" s="32">
        <f ca="1">IFERROR(IF(AND($A13=VLOOKUP($A13&amp;"."&amp;$C13,UncollectibleLookup,2,FALSE),$C13=VLOOKUP($A13&amp;"."&amp;$C13,UncollectibleLookup,4,FALSE)),0,'Module C Corrected'!AB13),'Module C Corrected'!AB13)</f>
        <v>993.56</v>
      </c>
      <c r="AC13" s="2">
        <f>IF(ISBLANK('Module C Corrected'!AC13),"",'Module C Corrected'!AC13)</f>
        <v>-3.4</v>
      </c>
      <c r="AD13" s="2">
        <f>IF(ISBLANK('Module C Corrected'!AD13),"",'Module C Corrected'!AD13)</f>
        <v>-3.4</v>
      </c>
      <c r="AE13" s="2">
        <f>IF(ISBLANK('Module C Corrected'!AE13),"",'Module C Corrected'!AE13)</f>
        <v>-3.4</v>
      </c>
      <c r="AF13" s="2">
        <f>IF(ISBLANK('Module C Corrected'!AF13),"",'Module C Corrected'!AF13)</f>
        <v>-3.4</v>
      </c>
      <c r="AG13" s="2">
        <f>IF(ISBLANK('Module C Corrected'!AG13),"",'Module C Corrected'!AG13)</f>
        <v>-3.4</v>
      </c>
      <c r="AH13" s="2">
        <f>IF(ISBLANK('Module C Corrected'!AH13),"",'Module C Corrected'!AH13)</f>
        <v>-3.3999999999999995</v>
      </c>
      <c r="AI13" s="2">
        <f>IF(ISBLANK('Module C Corrected'!AI13),"",'Module C Corrected'!AI13)</f>
        <v>-3.4</v>
      </c>
      <c r="AJ13" s="2">
        <f>IF(ISBLANK('Module C Corrected'!AJ13),"",'Module C Corrected'!AJ13)</f>
        <v>-3.4</v>
      </c>
      <c r="AK13" s="2">
        <f>IF(ISBLANK('Module C Corrected'!AK13),"",'Module C Corrected'!AK13)</f>
        <v>-3.4</v>
      </c>
      <c r="AL13" s="2">
        <f>IF(ISBLANK('Module C Corrected'!AL13),"",'Module C Corrected'!AL13)</f>
        <v>-3.4</v>
      </c>
      <c r="AM13" s="2">
        <f>IF(ISBLANK('Module C Corrected'!AM13),"",'Module C Corrected'!AM13)</f>
        <v>-3.4</v>
      </c>
      <c r="AN13" s="2">
        <f>IF(ISBLANK('Module C Corrected'!AN13),"",'Module C Corrected'!AN13)</f>
        <v>-3.4</v>
      </c>
      <c r="AO13" s="33">
        <f ca="1">IFERROR(IF(AND($A13=VLOOKUP($A13&amp;"."&amp;$C13,UncollectibleLookup,2,FALSE),$C13=VLOOKUP($A13&amp;"."&amp;$C13,UncollectibleLookup,4,FALSE)),0,'Module C Corrected'!AO13),'Module C Corrected'!AO13)</f>
        <v>0</v>
      </c>
      <c r="AP13" s="33">
        <f ca="1">IFERROR(IF(AND($A13=VLOOKUP($A13&amp;"."&amp;$C13,UncollectibleLookup,2,FALSE),$C13=VLOOKUP($A13&amp;"."&amp;$C13,UncollectibleLookup,4,FALSE)),0,'Module C Corrected'!AP13),'Module C Corrected'!AP13)</f>
        <v>0</v>
      </c>
      <c r="AQ13" s="33">
        <f ca="1">IFERROR(IF(AND($A13=VLOOKUP($A13&amp;"."&amp;$C13,UncollectibleLookup,2,FALSE),$C13=VLOOKUP($A13&amp;"."&amp;$C13,UncollectibleLookup,4,FALSE)),0,'Module C Corrected'!AQ13),'Module C Corrected'!AQ13)</f>
        <v>-664.47</v>
      </c>
      <c r="AR13" s="33">
        <f ca="1">IFERROR(IF(AND($A13=VLOOKUP($A13&amp;"."&amp;$C13,UncollectibleLookup,2,FALSE),$C13=VLOOKUP($A13&amp;"."&amp;$C13,UncollectibleLookup,4,FALSE)),0,'Module C Corrected'!AR13),'Module C Corrected'!AR13)</f>
        <v>-287.98</v>
      </c>
      <c r="AS13" s="33">
        <f ca="1">IFERROR(IF(AND($A13=VLOOKUP($A13&amp;"."&amp;$C13,UncollectibleLookup,2,FALSE),$C13=VLOOKUP($A13&amp;"."&amp;$C13,UncollectibleLookup,4,FALSE)),0,'Module C Corrected'!AS13),'Module C Corrected'!AS13)</f>
        <v>-7441.88</v>
      </c>
      <c r="AT13" s="33">
        <f ca="1">IFERROR(IF(AND($A13=VLOOKUP($A13&amp;"."&amp;$C13,UncollectibleLookup,2,FALSE),$C13=VLOOKUP($A13&amp;"."&amp;$C13,UncollectibleLookup,4,FALSE)),0,'Module C Corrected'!AT13),'Module C Corrected'!AT13)</f>
        <v>-18828.11</v>
      </c>
      <c r="AU13" s="33">
        <f ca="1">IFERROR(IF(AND($A13=VLOOKUP($A13&amp;"."&amp;$C13,UncollectibleLookup,2,FALSE),$C13=VLOOKUP($A13&amp;"."&amp;$C13,UncollectibleLookup,4,FALSE)),0,'Module C Corrected'!AU13),'Module C Corrected'!AU13)</f>
        <v>-5020.1900000000005</v>
      </c>
      <c r="AV13" s="33">
        <f ca="1">IFERROR(IF(AND($A13=VLOOKUP($A13&amp;"."&amp;$C13,UncollectibleLookup,2,FALSE),$C13=VLOOKUP($A13&amp;"."&amp;$C13,UncollectibleLookup,4,FALSE)),0,'Module C Corrected'!AV13),'Module C Corrected'!AV13)</f>
        <v>-11901.33</v>
      </c>
      <c r="AW13" s="33">
        <f ca="1">IFERROR(IF(AND($A13=VLOOKUP($A13&amp;"."&amp;$C13,UncollectibleLookup,2,FALSE),$C13=VLOOKUP($A13&amp;"."&amp;$C13,UncollectibleLookup,4,FALSE)),0,'Module C Corrected'!AW13),'Module C Corrected'!AW13)</f>
        <v>-411.29999999999995</v>
      </c>
      <c r="AX13" s="33">
        <f ca="1">IFERROR(IF(AND($A13=VLOOKUP($A13&amp;"."&amp;$C13,UncollectibleLookup,2,FALSE),$C13=VLOOKUP($A13&amp;"."&amp;$C13,UncollectibleLookup,4,FALSE)),0,'Module C Corrected'!AX13),'Module C Corrected'!AX13)</f>
        <v>0</v>
      </c>
      <c r="AY13" s="33">
        <f ca="1">IFERROR(IF(AND($A13=VLOOKUP($A13&amp;"."&amp;$C13,UncollectibleLookup,2,FALSE),$C13=VLOOKUP($A13&amp;"."&amp;$C13,UncollectibleLookup,4,FALSE)),0,'Module C Corrected'!AY13),'Module C Corrected'!AY13)</f>
        <v>0</v>
      </c>
      <c r="AZ13" s="33">
        <f ca="1">IFERROR(IF(AND($A13=VLOOKUP($A13&amp;"."&amp;$C13,UncollectibleLookup,2,FALSE),$C13=VLOOKUP($A13&amp;"."&amp;$C13,UncollectibleLookup,4,FALSE)),0,'Module C Corrected'!AZ13),'Module C Corrected'!AZ13)</f>
        <v>-33.78</v>
      </c>
      <c r="BA13" s="31">
        <f t="shared" ca="1" si="3"/>
        <v>0</v>
      </c>
      <c r="BB13" s="31">
        <f t="shared" ca="1" si="3"/>
        <v>0</v>
      </c>
      <c r="BC13" s="31">
        <f t="shared" ca="1" si="3"/>
        <v>-23.45</v>
      </c>
      <c r="BD13" s="31">
        <f t="shared" ca="1" si="3"/>
        <v>-40.659999999999997</v>
      </c>
      <c r="BE13" s="31">
        <f t="shared" ca="1" si="3"/>
        <v>-1050.6199999999999</v>
      </c>
      <c r="BF13" s="31">
        <f t="shared" ca="1" si="3"/>
        <v>-2658.09</v>
      </c>
      <c r="BG13" s="31">
        <f t="shared" ca="1" si="3"/>
        <v>-1048.33</v>
      </c>
      <c r="BH13" s="31">
        <f t="shared" ca="1" si="3"/>
        <v>-2485.2800000000002</v>
      </c>
      <c r="BI13" s="31">
        <f t="shared" ca="1" si="3"/>
        <v>-85.89</v>
      </c>
      <c r="BJ13" s="31">
        <f t="shared" ca="1" si="3"/>
        <v>0</v>
      </c>
      <c r="BK13" s="31">
        <f t="shared" ca="1" si="3"/>
        <v>0</v>
      </c>
      <c r="BL13" s="31">
        <f t="shared" ca="1" si="3"/>
        <v>-2.98</v>
      </c>
      <c r="BM13" s="6">
        <f t="shared" ca="1" si="4"/>
        <v>-2.9000000000000001E-2</v>
      </c>
      <c r="BN13" s="6">
        <f t="shared" ca="1" si="4"/>
        <v>-2.9000000000000001E-2</v>
      </c>
      <c r="BO13" s="6">
        <f t="shared" ca="1" si="4"/>
        <v>-2.9000000000000001E-2</v>
      </c>
      <c r="BP13" s="6">
        <f t="shared" ca="1" si="4"/>
        <v>-2.9000000000000001E-2</v>
      </c>
      <c r="BQ13" s="6">
        <f t="shared" ca="1" si="4"/>
        <v>-2.9000000000000001E-2</v>
      </c>
      <c r="BR13" s="6">
        <f t="shared" ca="1" si="4"/>
        <v>-2.9000000000000001E-2</v>
      </c>
      <c r="BS13" s="6">
        <f t="shared" ca="1" si="4"/>
        <v>-2.9000000000000001E-2</v>
      </c>
      <c r="BT13" s="6">
        <f t="shared" ca="1" si="4"/>
        <v>-2.9000000000000001E-2</v>
      </c>
      <c r="BU13" s="6">
        <f t="shared" ca="1" si="4"/>
        <v>-2.9000000000000001E-2</v>
      </c>
      <c r="BV13" s="6">
        <f t="shared" ca="1" si="4"/>
        <v>-2.9000000000000001E-2</v>
      </c>
      <c r="BW13" s="6">
        <f t="shared" ca="1" si="4"/>
        <v>-2.9000000000000001E-2</v>
      </c>
      <c r="BX13" s="6">
        <f t="shared" ca="1" si="4"/>
        <v>-2.9000000000000001E-2</v>
      </c>
      <c r="BY13" s="31">
        <f t="shared" ca="1" si="5"/>
        <v>0</v>
      </c>
      <c r="BZ13" s="31">
        <f t="shared" ca="1" si="5"/>
        <v>0</v>
      </c>
      <c r="CA13" s="31">
        <f t="shared" ca="1" si="5"/>
        <v>-664.47</v>
      </c>
      <c r="CB13" s="31">
        <f t="shared" ca="1" si="5"/>
        <v>-287.98</v>
      </c>
      <c r="CC13" s="31">
        <f t="shared" ca="1" si="5"/>
        <v>-7441.88</v>
      </c>
      <c r="CD13" s="31">
        <f t="shared" ca="1" si="5"/>
        <v>-18828.11</v>
      </c>
      <c r="CE13" s="31">
        <f t="shared" ca="1" si="5"/>
        <v>-5020.1900000000005</v>
      </c>
      <c r="CF13" s="31">
        <f t="shared" ca="1" si="5"/>
        <v>-11901.33</v>
      </c>
      <c r="CG13" s="31">
        <f t="shared" ca="1" si="5"/>
        <v>-411.29999999999995</v>
      </c>
      <c r="CH13" s="31">
        <f t="shared" ca="1" si="5"/>
        <v>0</v>
      </c>
      <c r="CI13" s="31">
        <f t="shared" ca="1" si="5"/>
        <v>0</v>
      </c>
      <c r="CJ13" s="31">
        <f t="shared" ca="1" si="5"/>
        <v>-33.78</v>
      </c>
      <c r="CK13" s="32">
        <f t="shared" ca="1" si="6"/>
        <v>0</v>
      </c>
      <c r="CL13" s="32">
        <f t="shared" ca="1" si="6"/>
        <v>0</v>
      </c>
      <c r="CM13" s="32">
        <f t="shared" ca="1" si="6"/>
        <v>33.22</v>
      </c>
      <c r="CN13" s="32">
        <f t="shared" ca="1" si="6"/>
        <v>14.4</v>
      </c>
      <c r="CO13" s="32">
        <f t="shared" ca="1" si="6"/>
        <v>372.09</v>
      </c>
      <c r="CP13" s="32">
        <f t="shared" ca="1" si="6"/>
        <v>941.41</v>
      </c>
      <c r="CQ13" s="32">
        <f t="shared" ca="1" si="6"/>
        <v>251.01</v>
      </c>
      <c r="CR13" s="32">
        <f t="shared" ca="1" si="6"/>
        <v>595.07000000000005</v>
      </c>
      <c r="CS13" s="32">
        <f t="shared" ca="1" si="6"/>
        <v>20.57</v>
      </c>
      <c r="CT13" s="32">
        <f t="shared" ca="1" si="6"/>
        <v>0</v>
      </c>
      <c r="CU13" s="32">
        <f t="shared" ca="1" si="6"/>
        <v>0</v>
      </c>
      <c r="CV13" s="32">
        <f t="shared" ca="1" si="6"/>
        <v>1.69</v>
      </c>
      <c r="CW13" s="31">
        <f t="shared" ca="1" si="7"/>
        <v>0</v>
      </c>
      <c r="CX13" s="31">
        <f t="shared" ca="1" si="7"/>
        <v>0</v>
      </c>
      <c r="CY13" s="31">
        <f t="shared" ca="1" si="7"/>
        <v>56.67000000000003</v>
      </c>
      <c r="CZ13" s="31">
        <f t="shared" ca="1" si="7"/>
        <v>55.059999999999974</v>
      </c>
      <c r="DA13" s="31">
        <f t="shared" ca="1" si="7"/>
        <v>1422.71</v>
      </c>
      <c r="DB13" s="31">
        <f t="shared" ca="1" si="7"/>
        <v>3599.5</v>
      </c>
      <c r="DC13" s="31">
        <f t="shared" ca="1" si="7"/>
        <v>1299.3400000000001</v>
      </c>
      <c r="DD13" s="31">
        <f t="shared" ca="1" si="7"/>
        <v>3080.35</v>
      </c>
      <c r="DE13" s="31">
        <f t="shared" ca="1" si="7"/>
        <v>106.46</v>
      </c>
      <c r="DF13" s="31">
        <f t="shared" ca="1" si="7"/>
        <v>0</v>
      </c>
      <c r="DG13" s="31">
        <f t="shared" ca="1" si="7"/>
        <v>0</v>
      </c>
      <c r="DH13" s="31">
        <f t="shared" ca="1" si="7"/>
        <v>4.6699999999999982</v>
      </c>
      <c r="DI13" s="32">
        <f t="shared" ca="1" si="11"/>
        <v>0</v>
      </c>
      <c r="DJ13" s="32">
        <f t="shared" ca="1" si="8"/>
        <v>0</v>
      </c>
      <c r="DK13" s="32">
        <f t="shared" ca="1" si="8"/>
        <v>2.83</v>
      </c>
      <c r="DL13" s="32">
        <f t="shared" ca="1" si="8"/>
        <v>2.75</v>
      </c>
      <c r="DM13" s="32">
        <f t="shared" ca="1" si="8"/>
        <v>71.14</v>
      </c>
      <c r="DN13" s="32">
        <f t="shared" ca="1" si="8"/>
        <v>179.98</v>
      </c>
      <c r="DO13" s="32">
        <f t="shared" ca="1" si="8"/>
        <v>64.97</v>
      </c>
      <c r="DP13" s="32">
        <f t="shared" ca="1" si="8"/>
        <v>154.02000000000001</v>
      </c>
      <c r="DQ13" s="32">
        <f t="shared" ca="1" si="8"/>
        <v>5.32</v>
      </c>
      <c r="DR13" s="32">
        <f t="shared" ca="1" si="8"/>
        <v>0</v>
      </c>
      <c r="DS13" s="32">
        <f t="shared" ca="1" si="8"/>
        <v>0</v>
      </c>
      <c r="DT13" s="32">
        <f t="shared" ca="1" si="8"/>
        <v>0.23</v>
      </c>
      <c r="DU13" s="31">
        <f t="shared" ca="1" si="12"/>
        <v>0</v>
      </c>
      <c r="DV13" s="31">
        <f t="shared" ca="1" si="9"/>
        <v>0</v>
      </c>
      <c r="DW13" s="31">
        <f t="shared" ca="1" si="9"/>
        <v>23.83</v>
      </c>
      <c r="DX13" s="31">
        <f t="shared" ca="1" si="9"/>
        <v>22.88</v>
      </c>
      <c r="DY13" s="31">
        <f t="shared" ca="1" si="9"/>
        <v>584.07000000000005</v>
      </c>
      <c r="DZ13" s="31">
        <f t="shared" ca="1" si="9"/>
        <v>1459.38</v>
      </c>
      <c r="EA13" s="31">
        <f t="shared" ca="1" si="9"/>
        <v>520.39</v>
      </c>
      <c r="EB13" s="31">
        <f t="shared" ca="1" si="9"/>
        <v>1217.3499999999999</v>
      </c>
      <c r="EC13" s="31">
        <f t="shared" ca="1" si="9"/>
        <v>41.51</v>
      </c>
      <c r="ED13" s="31">
        <f t="shared" ca="1" si="9"/>
        <v>0</v>
      </c>
      <c r="EE13" s="31">
        <f t="shared" ca="1" si="9"/>
        <v>0</v>
      </c>
      <c r="EF13" s="31">
        <f t="shared" ca="1" si="9"/>
        <v>1.75</v>
      </c>
      <c r="EG13" s="32">
        <f t="shared" ca="1" si="13"/>
        <v>0</v>
      </c>
      <c r="EH13" s="32">
        <f t="shared" ca="1" si="10"/>
        <v>0</v>
      </c>
      <c r="EI13" s="32">
        <f t="shared" ca="1" si="10"/>
        <v>83.330000000000027</v>
      </c>
      <c r="EJ13" s="32">
        <f t="shared" ca="1" si="10"/>
        <v>80.689999999999969</v>
      </c>
      <c r="EK13" s="32">
        <f t="shared" ca="1" si="10"/>
        <v>2077.92</v>
      </c>
      <c r="EL13" s="32">
        <f t="shared" ca="1" si="10"/>
        <v>5238.8600000000006</v>
      </c>
      <c r="EM13" s="32">
        <f t="shared" ca="1" si="10"/>
        <v>1884.7000000000003</v>
      </c>
      <c r="EN13" s="32">
        <f t="shared" ca="1" si="10"/>
        <v>4451.7199999999993</v>
      </c>
      <c r="EO13" s="32">
        <f t="shared" ca="1" si="10"/>
        <v>153.29</v>
      </c>
      <c r="EP13" s="32">
        <f t="shared" ca="1" si="10"/>
        <v>0</v>
      </c>
      <c r="EQ13" s="32">
        <f t="shared" ca="1" si="10"/>
        <v>0</v>
      </c>
      <c r="ER13" s="32">
        <f t="shared" ca="1" si="10"/>
        <v>6.6499999999999986</v>
      </c>
    </row>
    <row r="14" spans="1:148">
      <c r="A14" t="s">
        <v>535</v>
      </c>
      <c r="B14" s="1" t="s">
        <v>536</v>
      </c>
      <c r="C14" t="str">
        <f t="shared" ca="1" si="1"/>
        <v>BCHIMP</v>
      </c>
      <c r="D14" t="str">
        <f t="shared" ca="1" si="2"/>
        <v>Alberta-BC Intertie - Import</v>
      </c>
      <c r="E14" s="51">
        <f ca="1">IFERROR(IF(AND($A14=VLOOKUP($A14&amp;"."&amp;$C14,UncollectibleLookup,2,FALSE),$C14=VLOOKUP($A14&amp;"."&amp;$C14,UncollectibleLookup,4,FALSE)),0,'Module C Corrected'!E14),'Module C Corrected'!E14)</f>
        <v>0</v>
      </c>
      <c r="F14" s="51">
        <f ca="1">IFERROR(IF(AND($A14=VLOOKUP($A14&amp;"."&amp;$C14,UncollectibleLookup,2,FALSE),$C14=VLOOKUP($A14&amp;"."&amp;$C14,UncollectibleLookup,4,FALSE)),0,'Module C Corrected'!F14),'Module C Corrected'!F14)</f>
        <v>0</v>
      </c>
      <c r="G14" s="51">
        <f ca="1">IFERROR(IF(AND($A14=VLOOKUP($A14&amp;"."&amp;$C14,UncollectibleLookup,2,FALSE),$C14=VLOOKUP($A14&amp;"."&amp;$C14,UncollectibleLookup,4,FALSE)),0,'Module C Corrected'!G14),'Module C Corrected'!G14)</f>
        <v>0</v>
      </c>
      <c r="H14" s="51">
        <f ca="1">IFERROR(IF(AND($A14=VLOOKUP($A14&amp;"."&amp;$C14,UncollectibleLookup,2,FALSE),$C14=VLOOKUP($A14&amp;"."&amp;$C14,UncollectibleLookup,4,FALSE)),0,'Module C Corrected'!H14),'Module C Corrected'!H14)</f>
        <v>0</v>
      </c>
      <c r="I14" s="51">
        <f ca="1">IFERROR(IF(AND($A14=VLOOKUP($A14&amp;"."&amp;$C14,UncollectibleLookup,2,FALSE),$C14=VLOOKUP($A14&amp;"."&amp;$C14,UncollectibleLookup,4,FALSE)),0,'Module C Corrected'!I14),'Module C Corrected'!I14)</f>
        <v>1</v>
      </c>
      <c r="J14" s="51">
        <f ca="1">IFERROR(IF(AND($A14=VLOOKUP($A14&amp;"."&amp;$C14,UncollectibleLookup,2,FALSE),$C14=VLOOKUP($A14&amp;"."&amp;$C14,UncollectibleLookup,4,FALSE)),0,'Module C Corrected'!J14),'Module C Corrected'!J14)</f>
        <v>0</v>
      </c>
      <c r="K14" s="51">
        <f ca="1">IFERROR(IF(AND($A14=VLOOKUP($A14&amp;"."&amp;$C14,UncollectibleLookup,2,FALSE),$C14=VLOOKUP($A14&amp;"."&amp;$C14,UncollectibleLookup,4,FALSE)),0,'Module C Corrected'!K14),'Module C Corrected'!K14)</f>
        <v>0</v>
      </c>
      <c r="L14" s="51">
        <f ca="1">IFERROR(IF(AND($A14=VLOOKUP($A14&amp;"."&amp;$C14,UncollectibleLookup,2,FALSE),$C14=VLOOKUP($A14&amp;"."&amp;$C14,UncollectibleLookup,4,FALSE)),0,'Module C Corrected'!L14),'Module C Corrected'!L14)</f>
        <v>0</v>
      </c>
      <c r="M14" s="51">
        <f ca="1">IFERROR(IF(AND($A14=VLOOKUP($A14&amp;"."&amp;$C14,UncollectibleLookup,2,FALSE),$C14=VLOOKUP($A14&amp;"."&amp;$C14,UncollectibleLookup,4,FALSE)),0,'Module C Corrected'!M14),'Module C Corrected'!M14)</f>
        <v>0</v>
      </c>
      <c r="N14" s="51">
        <f ca="1">IFERROR(IF(AND($A14=VLOOKUP($A14&amp;"."&amp;$C14,UncollectibleLookup,2,FALSE),$C14=VLOOKUP($A14&amp;"."&amp;$C14,UncollectibleLookup,4,FALSE)),0,'Module C Corrected'!N14),'Module C Corrected'!N14)</f>
        <v>0</v>
      </c>
      <c r="O14" s="51">
        <f ca="1">IFERROR(IF(AND($A14=VLOOKUP($A14&amp;"."&amp;$C14,UncollectibleLookup,2,FALSE),$C14=VLOOKUP($A14&amp;"."&amp;$C14,UncollectibleLookup,4,FALSE)),0,'Module C Corrected'!O14),'Module C Corrected'!O14)</f>
        <v>0</v>
      </c>
      <c r="P14" s="51">
        <f ca="1">IFERROR(IF(AND($A14=VLOOKUP($A14&amp;"."&amp;$C14,UncollectibleLookup,2,FALSE),$C14=VLOOKUP($A14&amp;"."&amp;$C14,UncollectibleLookup,4,FALSE)),0,'Module C Corrected'!P14),'Module C Corrected'!P14)</f>
        <v>0</v>
      </c>
      <c r="Q14" s="32">
        <f ca="1">IFERROR(IF(AND($A14=VLOOKUP($A14&amp;"."&amp;$C14,UncollectibleLookup,2,FALSE),$C14=VLOOKUP($A14&amp;"."&amp;$C14,UncollectibleLookup,4,FALSE)),0,'Module C Corrected'!Q14),'Module C Corrected'!Q14)</f>
        <v>0</v>
      </c>
      <c r="R14" s="32">
        <f ca="1">IFERROR(IF(AND($A14=VLOOKUP($A14&amp;"."&amp;$C14,UncollectibleLookup,2,FALSE),$C14=VLOOKUP($A14&amp;"."&amp;$C14,UncollectibleLookup,4,FALSE)),0,'Module C Corrected'!R14),'Module C Corrected'!R14)</f>
        <v>0</v>
      </c>
      <c r="S14" s="32">
        <f ca="1">IFERROR(IF(AND($A14=VLOOKUP($A14&amp;"."&amp;$C14,UncollectibleLookup,2,FALSE),$C14=VLOOKUP($A14&amp;"."&amp;$C14,UncollectibleLookup,4,FALSE)),0,'Module C Corrected'!S14),'Module C Corrected'!S14)</f>
        <v>0</v>
      </c>
      <c r="T14" s="32">
        <f ca="1">IFERROR(IF(AND($A14=VLOOKUP($A14&amp;"."&amp;$C14,UncollectibleLookup,2,FALSE),$C14=VLOOKUP($A14&amp;"."&amp;$C14,UncollectibleLookup,4,FALSE)),0,'Module C Corrected'!T14),'Module C Corrected'!T14)</f>
        <v>0</v>
      </c>
      <c r="U14" s="32">
        <f ca="1">IFERROR(IF(AND($A14=VLOOKUP($A14&amp;"."&amp;$C14,UncollectibleLookup,2,FALSE),$C14=VLOOKUP($A14&amp;"."&amp;$C14,UncollectibleLookup,4,FALSE)),0,'Module C Corrected'!U14),'Module C Corrected'!U14)</f>
        <v>14.87</v>
      </c>
      <c r="V14" s="32">
        <f ca="1">IFERROR(IF(AND($A14=VLOOKUP($A14&amp;"."&amp;$C14,UncollectibleLookup,2,FALSE),$C14=VLOOKUP($A14&amp;"."&amp;$C14,UncollectibleLookup,4,FALSE)),0,'Module C Corrected'!V14),'Module C Corrected'!V14)</f>
        <v>0</v>
      </c>
      <c r="W14" s="32">
        <f ca="1">IFERROR(IF(AND($A14=VLOOKUP($A14&amp;"."&amp;$C14,UncollectibleLookup,2,FALSE),$C14=VLOOKUP($A14&amp;"."&amp;$C14,UncollectibleLookup,4,FALSE)),0,'Module C Corrected'!W14),'Module C Corrected'!W14)</f>
        <v>0</v>
      </c>
      <c r="X14" s="32">
        <f ca="1">IFERROR(IF(AND($A14=VLOOKUP($A14&amp;"."&amp;$C14,UncollectibleLookup,2,FALSE),$C14=VLOOKUP($A14&amp;"."&amp;$C14,UncollectibleLookup,4,FALSE)),0,'Module C Corrected'!X14),'Module C Corrected'!X14)</f>
        <v>0</v>
      </c>
      <c r="Y14" s="32">
        <f ca="1">IFERROR(IF(AND($A14=VLOOKUP($A14&amp;"."&amp;$C14,UncollectibleLookup,2,FALSE),$C14=VLOOKUP($A14&amp;"."&amp;$C14,UncollectibleLookup,4,FALSE)),0,'Module C Corrected'!Y14),'Module C Corrected'!Y14)</f>
        <v>0</v>
      </c>
      <c r="Z14" s="32">
        <f ca="1">IFERROR(IF(AND($A14=VLOOKUP($A14&amp;"."&amp;$C14,UncollectibleLookup,2,FALSE),$C14=VLOOKUP($A14&amp;"."&amp;$C14,UncollectibleLookup,4,FALSE)),0,'Module C Corrected'!Z14),'Module C Corrected'!Z14)</f>
        <v>0</v>
      </c>
      <c r="AA14" s="32">
        <f ca="1">IFERROR(IF(AND($A14=VLOOKUP($A14&amp;"."&amp;$C14,UncollectibleLookup,2,FALSE),$C14=VLOOKUP($A14&amp;"."&amp;$C14,UncollectibleLookup,4,FALSE)),0,'Module C Corrected'!AA14),'Module C Corrected'!AA14)</f>
        <v>0</v>
      </c>
      <c r="AB14" s="32">
        <f ca="1">IFERROR(IF(AND($A14=VLOOKUP($A14&amp;"."&amp;$C14,UncollectibleLookup,2,FALSE),$C14=VLOOKUP($A14&amp;"."&amp;$C14,UncollectibleLookup,4,FALSE)),0,'Module C Corrected'!AB14),'Module C Corrected'!AB14)</f>
        <v>0</v>
      </c>
      <c r="AC14" s="2" t="str">
        <f>IF(ISBLANK('Module C Corrected'!AC14),"",'Module C Corrected'!AC14)</f>
        <v/>
      </c>
      <c r="AD14" s="2" t="str">
        <f>IF(ISBLANK('Module C Corrected'!AD14),"",'Module C Corrected'!AD14)</f>
        <v/>
      </c>
      <c r="AE14" s="2" t="str">
        <f>IF(ISBLANK('Module C Corrected'!AE14),"",'Module C Corrected'!AE14)</f>
        <v/>
      </c>
      <c r="AF14" s="2" t="str">
        <f>IF(ISBLANK('Module C Corrected'!AF14),"",'Module C Corrected'!AF14)</f>
        <v/>
      </c>
      <c r="AG14" s="2">
        <f>IF(ISBLANK('Module C Corrected'!AG14),"",'Module C Corrected'!AG14)</f>
        <v>0.78</v>
      </c>
      <c r="AH14" s="2" t="str">
        <f>IF(ISBLANK('Module C Corrected'!AH14),"",'Module C Corrected'!AH14)</f>
        <v/>
      </c>
      <c r="AI14" s="2" t="str">
        <f>IF(ISBLANK('Module C Corrected'!AI14),"",'Module C Corrected'!AI14)</f>
        <v/>
      </c>
      <c r="AJ14" s="2" t="str">
        <f>IF(ISBLANK('Module C Corrected'!AJ14),"",'Module C Corrected'!AJ14)</f>
        <v/>
      </c>
      <c r="AK14" s="2" t="str">
        <f>IF(ISBLANK('Module C Corrected'!AK14),"",'Module C Corrected'!AK14)</f>
        <v/>
      </c>
      <c r="AL14" s="2" t="str">
        <f>IF(ISBLANK('Module C Corrected'!AL14),"",'Module C Corrected'!AL14)</f>
        <v/>
      </c>
      <c r="AM14" s="2" t="str">
        <f>IF(ISBLANK('Module C Corrected'!AM14),"",'Module C Corrected'!AM14)</f>
        <v/>
      </c>
      <c r="AN14" s="2" t="str">
        <f>IF(ISBLANK('Module C Corrected'!AN14),"",'Module C Corrected'!AN14)</f>
        <v/>
      </c>
      <c r="AO14" s="33">
        <f ca="1">IFERROR(IF(AND($A14=VLOOKUP($A14&amp;"."&amp;$C14,UncollectibleLookup,2,FALSE),$C14=VLOOKUP($A14&amp;"."&amp;$C14,UncollectibleLookup,4,FALSE)),0,'Module C Corrected'!AO14),'Module C Corrected'!AO14)</f>
        <v>0</v>
      </c>
      <c r="AP14" s="33">
        <f ca="1">IFERROR(IF(AND($A14=VLOOKUP($A14&amp;"."&amp;$C14,UncollectibleLookup,2,FALSE),$C14=VLOOKUP($A14&amp;"."&amp;$C14,UncollectibleLookup,4,FALSE)),0,'Module C Corrected'!AP14),'Module C Corrected'!AP14)</f>
        <v>0</v>
      </c>
      <c r="AQ14" s="33">
        <f ca="1">IFERROR(IF(AND($A14=VLOOKUP($A14&amp;"."&amp;$C14,UncollectibleLookup,2,FALSE),$C14=VLOOKUP($A14&amp;"."&amp;$C14,UncollectibleLookup,4,FALSE)),0,'Module C Corrected'!AQ14),'Module C Corrected'!AQ14)</f>
        <v>0</v>
      </c>
      <c r="AR14" s="33">
        <f ca="1">IFERROR(IF(AND($A14=VLOOKUP($A14&amp;"."&amp;$C14,UncollectibleLookup,2,FALSE),$C14=VLOOKUP($A14&amp;"."&amp;$C14,UncollectibleLookup,4,FALSE)),0,'Module C Corrected'!AR14),'Module C Corrected'!AR14)</f>
        <v>0</v>
      </c>
      <c r="AS14" s="33">
        <f ca="1">IFERROR(IF(AND($A14=VLOOKUP($A14&amp;"."&amp;$C14,UncollectibleLookup,2,FALSE),$C14=VLOOKUP($A14&amp;"."&amp;$C14,UncollectibleLookup,4,FALSE)),0,'Module C Corrected'!AS14),'Module C Corrected'!AS14)</f>
        <v>0.12</v>
      </c>
      <c r="AT14" s="33">
        <f ca="1">IFERROR(IF(AND($A14=VLOOKUP($A14&amp;"."&amp;$C14,UncollectibleLookup,2,FALSE),$C14=VLOOKUP($A14&amp;"."&amp;$C14,UncollectibleLookup,4,FALSE)),0,'Module C Corrected'!AT14),'Module C Corrected'!AT14)</f>
        <v>0</v>
      </c>
      <c r="AU14" s="33">
        <f ca="1">IFERROR(IF(AND($A14=VLOOKUP($A14&amp;"."&amp;$C14,UncollectibleLookup,2,FALSE),$C14=VLOOKUP($A14&amp;"."&amp;$C14,UncollectibleLookup,4,FALSE)),0,'Module C Corrected'!AU14),'Module C Corrected'!AU14)</f>
        <v>0</v>
      </c>
      <c r="AV14" s="33">
        <f ca="1">IFERROR(IF(AND($A14=VLOOKUP($A14&amp;"."&amp;$C14,UncollectibleLookup,2,FALSE),$C14=VLOOKUP($A14&amp;"."&amp;$C14,UncollectibleLookup,4,FALSE)),0,'Module C Corrected'!AV14),'Module C Corrected'!AV14)</f>
        <v>0</v>
      </c>
      <c r="AW14" s="33">
        <f ca="1">IFERROR(IF(AND($A14=VLOOKUP($A14&amp;"."&amp;$C14,UncollectibleLookup,2,FALSE),$C14=VLOOKUP($A14&amp;"."&amp;$C14,UncollectibleLookup,4,FALSE)),0,'Module C Corrected'!AW14),'Module C Corrected'!AW14)</f>
        <v>0</v>
      </c>
      <c r="AX14" s="33">
        <f ca="1">IFERROR(IF(AND($A14=VLOOKUP($A14&amp;"."&amp;$C14,UncollectibleLookup,2,FALSE),$C14=VLOOKUP($A14&amp;"."&amp;$C14,UncollectibleLookup,4,FALSE)),0,'Module C Corrected'!AX14),'Module C Corrected'!AX14)</f>
        <v>0</v>
      </c>
      <c r="AY14" s="33">
        <f ca="1">IFERROR(IF(AND($A14=VLOOKUP($A14&amp;"."&amp;$C14,UncollectibleLookup,2,FALSE),$C14=VLOOKUP($A14&amp;"."&amp;$C14,UncollectibleLookup,4,FALSE)),0,'Module C Corrected'!AY14),'Module C Corrected'!AY14)</f>
        <v>0</v>
      </c>
      <c r="AZ14" s="33">
        <f ca="1">IFERROR(IF(AND($A14=VLOOKUP($A14&amp;"."&amp;$C14,UncollectibleLookup,2,FALSE),$C14=VLOOKUP($A14&amp;"."&amp;$C14,UncollectibleLookup,4,FALSE)),0,'Module C Corrected'!AZ14),'Module C Corrected'!AZ14)</f>
        <v>0</v>
      </c>
      <c r="BA14" s="31">
        <f t="shared" ca="1" si="3"/>
        <v>0</v>
      </c>
      <c r="BB14" s="31">
        <f t="shared" ca="1" si="3"/>
        <v>0</v>
      </c>
      <c r="BC14" s="31">
        <f t="shared" ca="1" si="3"/>
        <v>0</v>
      </c>
      <c r="BD14" s="31">
        <f t="shared" ca="1" si="3"/>
        <v>0</v>
      </c>
      <c r="BE14" s="31">
        <f t="shared" ca="1" si="3"/>
        <v>-7.0000000000000007E-2</v>
      </c>
      <c r="BF14" s="31">
        <f t="shared" ca="1" si="3"/>
        <v>0</v>
      </c>
      <c r="BG14" s="31">
        <f t="shared" ca="1" si="3"/>
        <v>0</v>
      </c>
      <c r="BH14" s="31">
        <f t="shared" ca="1" si="3"/>
        <v>0</v>
      </c>
      <c r="BI14" s="31">
        <f t="shared" ca="1" si="3"/>
        <v>0</v>
      </c>
      <c r="BJ14" s="31">
        <f t="shared" ca="1" si="3"/>
        <v>0</v>
      </c>
      <c r="BK14" s="31">
        <f t="shared" ca="1" si="3"/>
        <v>0</v>
      </c>
      <c r="BL14" s="31">
        <f t="shared" ca="1" si="3"/>
        <v>0</v>
      </c>
      <c r="BM14" s="6">
        <f t="shared" ca="1" si="4"/>
        <v>-2.7799999999999998E-2</v>
      </c>
      <c r="BN14" s="6">
        <f t="shared" ca="1" si="4"/>
        <v>-2.7799999999999998E-2</v>
      </c>
      <c r="BO14" s="6">
        <f t="shared" ca="1" si="4"/>
        <v>-2.7799999999999998E-2</v>
      </c>
      <c r="BP14" s="6">
        <f t="shared" ca="1" si="4"/>
        <v>-2.7799999999999998E-2</v>
      </c>
      <c r="BQ14" s="6">
        <f t="shared" ca="1" si="4"/>
        <v>-2.7799999999999998E-2</v>
      </c>
      <c r="BR14" s="6">
        <f t="shared" ca="1" si="4"/>
        <v>-2.7799999999999998E-2</v>
      </c>
      <c r="BS14" s="6">
        <f t="shared" ca="1" si="4"/>
        <v>-2.7799999999999998E-2</v>
      </c>
      <c r="BT14" s="6">
        <f t="shared" ca="1" si="4"/>
        <v>-2.7799999999999998E-2</v>
      </c>
      <c r="BU14" s="6">
        <f t="shared" ca="1" si="4"/>
        <v>-2.7799999999999998E-2</v>
      </c>
      <c r="BV14" s="6">
        <f t="shared" ca="1" si="4"/>
        <v>-2.7799999999999998E-2</v>
      </c>
      <c r="BW14" s="6">
        <f t="shared" ca="1" si="4"/>
        <v>-2.7799999999999998E-2</v>
      </c>
      <c r="BX14" s="6">
        <f t="shared" ca="1" si="4"/>
        <v>-2.7799999999999998E-2</v>
      </c>
      <c r="BY14" s="31">
        <f t="shared" ca="1" si="5"/>
        <v>0</v>
      </c>
      <c r="BZ14" s="31">
        <f t="shared" ca="1" si="5"/>
        <v>0</v>
      </c>
      <c r="CA14" s="31">
        <f t="shared" ca="1" si="5"/>
        <v>0</v>
      </c>
      <c r="CB14" s="31">
        <f t="shared" ca="1" si="5"/>
        <v>0</v>
      </c>
      <c r="CC14" s="31">
        <f t="shared" ca="1" si="5"/>
        <v>-0.41</v>
      </c>
      <c r="CD14" s="31">
        <f t="shared" ca="1" si="5"/>
        <v>0</v>
      </c>
      <c r="CE14" s="31">
        <f t="shared" ca="1" si="5"/>
        <v>0</v>
      </c>
      <c r="CF14" s="31">
        <f t="shared" ca="1" si="5"/>
        <v>0</v>
      </c>
      <c r="CG14" s="31">
        <f t="shared" ca="1" si="5"/>
        <v>0</v>
      </c>
      <c r="CH14" s="31">
        <f t="shared" ca="1" si="5"/>
        <v>0</v>
      </c>
      <c r="CI14" s="31">
        <f t="shared" ca="1" si="5"/>
        <v>0</v>
      </c>
      <c r="CJ14" s="31">
        <f t="shared" ca="1" si="5"/>
        <v>0</v>
      </c>
      <c r="CK14" s="32">
        <f t="shared" ca="1" si="6"/>
        <v>0</v>
      </c>
      <c r="CL14" s="32">
        <f t="shared" ca="1" si="6"/>
        <v>0</v>
      </c>
      <c r="CM14" s="32">
        <f t="shared" ca="1" si="6"/>
        <v>0</v>
      </c>
      <c r="CN14" s="32">
        <f t="shared" ca="1" si="6"/>
        <v>0</v>
      </c>
      <c r="CO14" s="32">
        <f t="shared" ca="1" si="6"/>
        <v>0.03</v>
      </c>
      <c r="CP14" s="32">
        <f t="shared" ca="1" si="6"/>
        <v>0</v>
      </c>
      <c r="CQ14" s="32">
        <f t="shared" ca="1" si="6"/>
        <v>0</v>
      </c>
      <c r="CR14" s="32">
        <f t="shared" ca="1" si="6"/>
        <v>0</v>
      </c>
      <c r="CS14" s="32">
        <f t="shared" ca="1" si="6"/>
        <v>0</v>
      </c>
      <c r="CT14" s="32">
        <f t="shared" ca="1" si="6"/>
        <v>0</v>
      </c>
      <c r="CU14" s="32">
        <f t="shared" ca="1" si="6"/>
        <v>0</v>
      </c>
      <c r="CV14" s="32">
        <f t="shared" ca="1" si="6"/>
        <v>0</v>
      </c>
      <c r="CW14" s="31">
        <f t="shared" ca="1" si="7"/>
        <v>0</v>
      </c>
      <c r="CX14" s="31">
        <f t="shared" ca="1" si="7"/>
        <v>0</v>
      </c>
      <c r="CY14" s="31">
        <f t="shared" ca="1" si="7"/>
        <v>0</v>
      </c>
      <c r="CZ14" s="31">
        <f t="shared" ca="1" si="7"/>
        <v>0</v>
      </c>
      <c r="DA14" s="31">
        <f t="shared" ca="1" si="7"/>
        <v>-0.43</v>
      </c>
      <c r="DB14" s="31">
        <f t="shared" ca="1" si="7"/>
        <v>0</v>
      </c>
      <c r="DC14" s="31">
        <f t="shared" ca="1" si="7"/>
        <v>0</v>
      </c>
      <c r="DD14" s="31">
        <f t="shared" ca="1" si="7"/>
        <v>0</v>
      </c>
      <c r="DE14" s="31">
        <f t="shared" ca="1" si="7"/>
        <v>0</v>
      </c>
      <c r="DF14" s="31">
        <f t="shared" ca="1" si="7"/>
        <v>0</v>
      </c>
      <c r="DG14" s="31">
        <f t="shared" ca="1" si="7"/>
        <v>0</v>
      </c>
      <c r="DH14" s="31">
        <f t="shared" ca="1" si="7"/>
        <v>0</v>
      </c>
      <c r="DI14" s="32">
        <f t="shared" ca="1" si="11"/>
        <v>0</v>
      </c>
      <c r="DJ14" s="32">
        <f t="shared" ca="1" si="8"/>
        <v>0</v>
      </c>
      <c r="DK14" s="32">
        <f t="shared" ca="1" si="8"/>
        <v>0</v>
      </c>
      <c r="DL14" s="32">
        <f t="shared" ca="1" si="8"/>
        <v>0</v>
      </c>
      <c r="DM14" s="32">
        <f t="shared" ca="1" si="8"/>
        <v>-0.02</v>
      </c>
      <c r="DN14" s="32">
        <f t="shared" ca="1" si="8"/>
        <v>0</v>
      </c>
      <c r="DO14" s="32">
        <f t="shared" ca="1" si="8"/>
        <v>0</v>
      </c>
      <c r="DP14" s="32">
        <f t="shared" ca="1" si="8"/>
        <v>0</v>
      </c>
      <c r="DQ14" s="32">
        <f t="shared" ca="1" si="8"/>
        <v>0</v>
      </c>
      <c r="DR14" s="32">
        <f t="shared" ca="1" si="8"/>
        <v>0</v>
      </c>
      <c r="DS14" s="32">
        <f t="shared" ca="1" si="8"/>
        <v>0</v>
      </c>
      <c r="DT14" s="32">
        <f t="shared" ca="1" si="8"/>
        <v>0</v>
      </c>
      <c r="DU14" s="31">
        <f t="shared" ca="1" si="12"/>
        <v>0</v>
      </c>
      <c r="DV14" s="31">
        <f t="shared" ca="1" si="9"/>
        <v>0</v>
      </c>
      <c r="DW14" s="31">
        <f t="shared" ca="1" si="9"/>
        <v>0</v>
      </c>
      <c r="DX14" s="31">
        <f t="shared" ca="1" si="9"/>
        <v>0</v>
      </c>
      <c r="DY14" s="31">
        <f t="shared" ca="1" si="9"/>
        <v>-0.18</v>
      </c>
      <c r="DZ14" s="31">
        <f t="shared" ca="1" si="9"/>
        <v>0</v>
      </c>
      <c r="EA14" s="31">
        <f t="shared" ca="1" si="9"/>
        <v>0</v>
      </c>
      <c r="EB14" s="31">
        <f t="shared" ca="1" si="9"/>
        <v>0</v>
      </c>
      <c r="EC14" s="31">
        <f t="shared" ca="1" si="9"/>
        <v>0</v>
      </c>
      <c r="ED14" s="31">
        <f t="shared" ca="1" si="9"/>
        <v>0</v>
      </c>
      <c r="EE14" s="31">
        <f t="shared" ca="1" si="9"/>
        <v>0</v>
      </c>
      <c r="EF14" s="31">
        <f t="shared" ca="1" si="9"/>
        <v>0</v>
      </c>
      <c r="EG14" s="32">
        <f t="shared" ca="1" si="13"/>
        <v>0</v>
      </c>
      <c r="EH14" s="32">
        <f t="shared" ca="1" si="10"/>
        <v>0</v>
      </c>
      <c r="EI14" s="32">
        <f t="shared" ca="1" si="10"/>
        <v>0</v>
      </c>
      <c r="EJ14" s="32">
        <f t="shared" ca="1" si="10"/>
        <v>0</v>
      </c>
      <c r="EK14" s="32">
        <f t="shared" ca="1" si="10"/>
        <v>-0.63</v>
      </c>
      <c r="EL14" s="32">
        <f t="shared" ca="1" si="10"/>
        <v>0</v>
      </c>
      <c r="EM14" s="32">
        <f t="shared" ca="1" si="10"/>
        <v>0</v>
      </c>
      <c r="EN14" s="32">
        <f t="shared" ca="1" si="10"/>
        <v>0</v>
      </c>
      <c r="EO14" s="32">
        <f t="shared" ca="1" si="10"/>
        <v>0</v>
      </c>
      <c r="EP14" s="32">
        <f t="shared" ca="1" si="10"/>
        <v>0</v>
      </c>
      <c r="EQ14" s="32">
        <f t="shared" ca="1" si="10"/>
        <v>0</v>
      </c>
      <c r="ER14" s="32">
        <f t="shared" ca="1" si="10"/>
        <v>0</v>
      </c>
    </row>
    <row r="15" spans="1:148">
      <c r="A15" t="s">
        <v>421</v>
      </c>
      <c r="B15" s="1" t="s">
        <v>62</v>
      </c>
      <c r="C15" t="str">
        <f t="shared" ca="1" si="1"/>
        <v>AKE1</v>
      </c>
      <c r="D15" t="str">
        <f t="shared" ca="1" si="2"/>
        <v>McBride Lake Wind Facility</v>
      </c>
      <c r="E15" s="51">
        <f ca="1">IFERROR(IF(AND($A15=VLOOKUP($A15&amp;"."&amp;$C15,UncollectibleLookup,2,FALSE),$C15=VLOOKUP($A15&amp;"."&amp;$C15,UncollectibleLookup,4,FALSE)),0,'Module C Corrected'!E15),'Module C Corrected'!E15)</f>
        <v>31633.995500000001</v>
      </c>
      <c r="F15" s="51">
        <f ca="1">IFERROR(IF(AND($A15=VLOOKUP($A15&amp;"."&amp;$C15,UncollectibleLookup,2,FALSE),$C15=VLOOKUP($A15&amp;"."&amp;$C15,UncollectibleLookup,4,FALSE)),0,'Module C Corrected'!F15),'Module C Corrected'!F15)</f>
        <v>15497.8105</v>
      </c>
      <c r="G15" s="51">
        <f ca="1">IFERROR(IF(AND($A15=VLOOKUP($A15&amp;"."&amp;$C15,UncollectibleLookup,2,FALSE),$C15=VLOOKUP($A15&amp;"."&amp;$C15,UncollectibleLookup,4,FALSE)),0,'Module C Corrected'!G15),'Module C Corrected'!G15)</f>
        <v>30114.154600000002</v>
      </c>
      <c r="H15" s="51">
        <f ca="1">IFERROR(IF(AND($A15=VLOOKUP($A15&amp;"."&amp;$C15,UncollectibleLookup,2,FALSE),$C15=VLOOKUP($A15&amp;"."&amp;$C15,UncollectibleLookup,4,FALSE)),0,'Module C Corrected'!H15),'Module C Corrected'!H15)</f>
        <v>17369.323499999999</v>
      </c>
      <c r="I15" s="51">
        <f ca="1">IFERROR(IF(AND($A15=VLOOKUP($A15&amp;"."&amp;$C15,UncollectibleLookup,2,FALSE),$C15=VLOOKUP($A15&amp;"."&amp;$C15,UncollectibleLookup,4,FALSE)),0,'Module C Corrected'!I15),'Module C Corrected'!I15)</f>
        <v>15902.58</v>
      </c>
      <c r="J15" s="51">
        <f ca="1">IFERROR(IF(AND($A15=VLOOKUP($A15&amp;"."&amp;$C15,UncollectibleLookup,2,FALSE),$C15=VLOOKUP($A15&amp;"."&amp;$C15,UncollectibleLookup,4,FALSE)),0,'Module C Corrected'!J15),'Module C Corrected'!J15)</f>
        <v>17837.175200000001</v>
      </c>
      <c r="K15" s="51">
        <f ca="1">IFERROR(IF(AND($A15=VLOOKUP($A15&amp;"."&amp;$C15,UncollectibleLookup,2,FALSE),$C15=VLOOKUP($A15&amp;"."&amp;$C15,UncollectibleLookup,4,FALSE)),0,'Module C Corrected'!K15),'Module C Corrected'!K15)</f>
        <v>11272.883900000001</v>
      </c>
      <c r="L15" s="51">
        <f ca="1">IFERROR(IF(AND($A15=VLOOKUP($A15&amp;"."&amp;$C15,UncollectibleLookup,2,FALSE),$C15=VLOOKUP($A15&amp;"."&amp;$C15,UncollectibleLookup,4,FALSE)),0,'Module C Corrected'!L15),'Module C Corrected'!L15)</f>
        <v>11870.5378</v>
      </c>
      <c r="M15" s="51">
        <f ca="1">IFERROR(IF(AND($A15=VLOOKUP($A15&amp;"."&amp;$C15,UncollectibleLookup,2,FALSE),$C15=VLOOKUP($A15&amp;"."&amp;$C15,UncollectibleLookup,4,FALSE)),0,'Module C Corrected'!M15),'Module C Corrected'!M15)</f>
        <v>16641.407800000001</v>
      </c>
      <c r="N15" s="51">
        <f ca="1">IFERROR(IF(AND($A15=VLOOKUP($A15&amp;"."&amp;$C15,UncollectibleLookup,2,FALSE),$C15=VLOOKUP($A15&amp;"."&amp;$C15,UncollectibleLookup,4,FALSE)),0,'Module C Corrected'!N15),'Module C Corrected'!N15)</f>
        <v>28249.480500000001</v>
      </c>
      <c r="O15" s="51">
        <f ca="1">IFERROR(IF(AND($A15=VLOOKUP($A15&amp;"."&amp;$C15,UncollectibleLookup,2,FALSE),$C15=VLOOKUP($A15&amp;"."&amp;$C15,UncollectibleLookup,4,FALSE)),0,'Module C Corrected'!O15),'Module C Corrected'!O15)</f>
        <v>26382.518499999998</v>
      </c>
      <c r="P15" s="51">
        <f ca="1">IFERROR(IF(AND($A15=VLOOKUP($A15&amp;"."&amp;$C15,UncollectibleLookup,2,FALSE),$C15=VLOOKUP($A15&amp;"."&amp;$C15,UncollectibleLookup,4,FALSE)),0,'Module C Corrected'!P15),'Module C Corrected'!P15)</f>
        <v>27519.836500000001</v>
      </c>
      <c r="Q15" s="32">
        <f ca="1">IFERROR(IF(AND($A15=VLOOKUP($A15&amp;"."&amp;$C15,UncollectibleLookup,2,FALSE),$C15=VLOOKUP($A15&amp;"."&amp;$C15,UncollectibleLookup,4,FALSE)),0,'Module C Corrected'!Q15),'Module C Corrected'!Q15)</f>
        <v>1648900.98</v>
      </c>
      <c r="R15" s="32">
        <f ca="1">IFERROR(IF(AND($A15=VLOOKUP($A15&amp;"."&amp;$C15,UncollectibleLookup,2,FALSE),$C15=VLOOKUP($A15&amp;"."&amp;$C15,UncollectibleLookup,4,FALSE)),0,'Module C Corrected'!R15),'Module C Corrected'!R15)</f>
        <v>882392.22</v>
      </c>
      <c r="S15" s="32">
        <f ca="1">IFERROR(IF(AND($A15=VLOOKUP($A15&amp;"."&amp;$C15,UncollectibleLookup,2,FALSE),$C15=VLOOKUP($A15&amp;"."&amp;$C15,UncollectibleLookup,4,FALSE)),0,'Module C Corrected'!S15),'Module C Corrected'!S15)</f>
        <v>1535814.74</v>
      </c>
      <c r="T15" s="32">
        <f ca="1">IFERROR(IF(AND($A15=VLOOKUP($A15&amp;"."&amp;$C15,UncollectibleLookup,2,FALSE),$C15=VLOOKUP($A15&amp;"."&amp;$C15,UncollectibleLookup,4,FALSE)),0,'Module C Corrected'!T15),'Module C Corrected'!T15)</f>
        <v>826644.85</v>
      </c>
      <c r="U15" s="32">
        <f ca="1">IFERROR(IF(AND($A15=VLOOKUP($A15&amp;"."&amp;$C15,UncollectibleLookup,2,FALSE),$C15=VLOOKUP($A15&amp;"."&amp;$C15,UncollectibleLookup,4,FALSE)),0,'Module C Corrected'!U15),'Module C Corrected'!U15)</f>
        <v>540973.31999999995</v>
      </c>
      <c r="V15" s="32">
        <f ca="1">IFERROR(IF(AND($A15=VLOOKUP($A15&amp;"."&amp;$C15,UncollectibleLookup,2,FALSE),$C15=VLOOKUP($A15&amp;"."&amp;$C15,UncollectibleLookup,4,FALSE)),0,'Module C Corrected'!V15),'Module C Corrected'!V15)</f>
        <v>682523.79</v>
      </c>
      <c r="W15" s="32">
        <f ca="1">IFERROR(IF(AND($A15=VLOOKUP($A15&amp;"."&amp;$C15,UncollectibleLookup,2,FALSE),$C15=VLOOKUP($A15&amp;"."&amp;$C15,UncollectibleLookup,4,FALSE)),0,'Module C Corrected'!W15),'Module C Corrected'!W15)</f>
        <v>1521074.31</v>
      </c>
      <c r="X15" s="32">
        <f ca="1">IFERROR(IF(AND($A15=VLOOKUP($A15&amp;"."&amp;$C15,UncollectibleLookup,2,FALSE),$C15=VLOOKUP($A15&amp;"."&amp;$C15,UncollectibleLookup,4,FALSE)),0,'Module C Corrected'!X15),'Module C Corrected'!X15)</f>
        <v>560949.21</v>
      </c>
      <c r="Y15" s="32">
        <f ca="1">IFERROR(IF(AND($A15=VLOOKUP($A15&amp;"."&amp;$C15,UncollectibleLookup,2,FALSE),$C15=VLOOKUP($A15&amp;"."&amp;$C15,UncollectibleLookup,4,FALSE)),0,'Module C Corrected'!Y15),'Module C Corrected'!Y15)</f>
        <v>638269.56999999995</v>
      </c>
      <c r="Z15" s="32">
        <f ca="1">IFERROR(IF(AND($A15=VLOOKUP($A15&amp;"."&amp;$C15,UncollectibleLookup,2,FALSE),$C15=VLOOKUP($A15&amp;"."&amp;$C15,UncollectibleLookup,4,FALSE)),0,'Module C Corrected'!Z15),'Module C Corrected'!Z15)</f>
        <v>1483479.98</v>
      </c>
      <c r="AA15" s="32">
        <f ca="1">IFERROR(IF(AND($A15=VLOOKUP($A15&amp;"."&amp;$C15,UncollectibleLookup,2,FALSE),$C15=VLOOKUP($A15&amp;"."&amp;$C15,UncollectibleLookup,4,FALSE)),0,'Module C Corrected'!AA15),'Module C Corrected'!AA15)</f>
        <v>1123099.22</v>
      </c>
      <c r="AB15" s="32">
        <f ca="1">IFERROR(IF(AND($A15=VLOOKUP($A15&amp;"."&amp;$C15,UncollectibleLookup,2,FALSE),$C15=VLOOKUP($A15&amp;"."&amp;$C15,UncollectibleLookup,4,FALSE)),0,'Module C Corrected'!AB15),'Module C Corrected'!AB15)</f>
        <v>1389830.45</v>
      </c>
      <c r="AC15" s="2">
        <f>IF(ISBLANK('Module C Corrected'!AC15),"",'Module C Corrected'!AC15)</f>
        <v>2.5</v>
      </c>
      <c r="AD15" s="2">
        <f>IF(ISBLANK('Module C Corrected'!AD15),"",'Module C Corrected'!AD15)</f>
        <v>2.5</v>
      </c>
      <c r="AE15" s="2">
        <f>IF(ISBLANK('Module C Corrected'!AE15),"",'Module C Corrected'!AE15)</f>
        <v>2.5</v>
      </c>
      <c r="AF15" s="2">
        <f>IF(ISBLANK('Module C Corrected'!AF15),"",'Module C Corrected'!AF15)</f>
        <v>2.5</v>
      </c>
      <c r="AG15" s="2">
        <f>IF(ISBLANK('Module C Corrected'!AG15),"",'Module C Corrected'!AG15)</f>
        <v>2.5</v>
      </c>
      <c r="AH15" s="2">
        <f>IF(ISBLANK('Module C Corrected'!AH15),"",'Module C Corrected'!AH15)</f>
        <v>2.5</v>
      </c>
      <c r="AI15" s="2">
        <f>IF(ISBLANK('Module C Corrected'!AI15),"",'Module C Corrected'!AI15)</f>
        <v>2.5</v>
      </c>
      <c r="AJ15" s="2">
        <f>IF(ISBLANK('Module C Corrected'!AJ15),"",'Module C Corrected'!AJ15)</f>
        <v>2.5</v>
      </c>
      <c r="AK15" s="2">
        <f>IF(ISBLANK('Module C Corrected'!AK15),"",'Module C Corrected'!AK15)</f>
        <v>2.5</v>
      </c>
      <c r="AL15" s="2">
        <f>IF(ISBLANK('Module C Corrected'!AL15),"",'Module C Corrected'!AL15)</f>
        <v>2.5</v>
      </c>
      <c r="AM15" s="2">
        <f>IF(ISBLANK('Module C Corrected'!AM15),"",'Module C Corrected'!AM15)</f>
        <v>2.5</v>
      </c>
      <c r="AN15" s="2">
        <f>IF(ISBLANK('Module C Corrected'!AN15),"",'Module C Corrected'!AN15)</f>
        <v>2.5</v>
      </c>
      <c r="AO15" s="33">
        <f ca="1">IFERROR(IF(AND($A15=VLOOKUP($A15&amp;"."&amp;$C15,UncollectibleLookup,2,FALSE),$C15=VLOOKUP($A15&amp;"."&amp;$C15,UncollectibleLookup,4,FALSE)),0,'Module C Corrected'!AO15),'Module C Corrected'!AO15)</f>
        <v>41222.519999999997</v>
      </c>
      <c r="AP15" s="33">
        <f ca="1">IFERROR(IF(AND($A15=VLOOKUP($A15&amp;"."&amp;$C15,UncollectibleLookup,2,FALSE),$C15=VLOOKUP($A15&amp;"."&amp;$C15,UncollectibleLookup,4,FALSE)),0,'Module C Corrected'!AP15),'Module C Corrected'!AP15)</f>
        <v>22059.81</v>
      </c>
      <c r="AQ15" s="33">
        <f ca="1">IFERROR(IF(AND($A15=VLOOKUP($A15&amp;"."&amp;$C15,UncollectibleLookup,2,FALSE),$C15=VLOOKUP($A15&amp;"."&amp;$C15,UncollectibleLookup,4,FALSE)),0,'Module C Corrected'!AQ15),'Module C Corrected'!AQ15)</f>
        <v>38395.370000000003</v>
      </c>
      <c r="AR15" s="33">
        <f ca="1">IFERROR(IF(AND($A15=VLOOKUP($A15&amp;"."&amp;$C15,UncollectibleLookup,2,FALSE),$C15=VLOOKUP($A15&amp;"."&amp;$C15,UncollectibleLookup,4,FALSE)),0,'Module C Corrected'!AR15),'Module C Corrected'!AR15)</f>
        <v>20666.12</v>
      </c>
      <c r="AS15" s="33">
        <f ca="1">IFERROR(IF(AND($A15=VLOOKUP($A15&amp;"."&amp;$C15,UncollectibleLookup,2,FALSE),$C15=VLOOKUP($A15&amp;"."&amp;$C15,UncollectibleLookup,4,FALSE)),0,'Module C Corrected'!AS15),'Module C Corrected'!AS15)</f>
        <v>13524.33</v>
      </c>
      <c r="AT15" s="33">
        <f ca="1">IFERROR(IF(AND($A15=VLOOKUP($A15&amp;"."&amp;$C15,UncollectibleLookup,2,FALSE),$C15=VLOOKUP($A15&amp;"."&amp;$C15,UncollectibleLookup,4,FALSE)),0,'Module C Corrected'!AT15),'Module C Corrected'!AT15)</f>
        <v>17063.09</v>
      </c>
      <c r="AU15" s="33">
        <f ca="1">IFERROR(IF(AND($A15=VLOOKUP($A15&amp;"."&amp;$C15,UncollectibleLookup,2,FALSE),$C15=VLOOKUP($A15&amp;"."&amp;$C15,UncollectibleLookup,4,FALSE)),0,'Module C Corrected'!AU15),'Module C Corrected'!AU15)</f>
        <v>38026.86</v>
      </c>
      <c r="AV15" s="33">
        <f ca="1">IFERROR(IF(AND($A15=VLOOKUP($A15&amp;"."&amp;$C15,UncollectibleLookup,2,FALSE),$C15=VLOOKUP($A15&amp;"."&amp;$C15,UncollectibleLookup,4,FALSE)),0,'Module C Corrected'!AV15),'Module C Corrected'!AV15)</f>
        <v>14023.73</v>
      </c>
      <c r="AW15" s="33">
        <f ca="1">IFERROR(IF(AND($A15=VLOOKUP($A15&amp;"."&amp;$C15,UncollectibleLookup,2,FALSE),$C15=VLOOKUP($A15&amp;"."&amp;$C15,UncollectibleLookup,4,FALSE)),0,'Module C Corrected'!AW15),'Module C Corrected'!AW15)</f>
        <v>15956.74</v>
      </c>
      <c r="AX15" s="33">
        <f ca="1">IFERROR(IF(AND($A15=VLOOKUP($A15&amp;"."&amp;$C15,UncollectibleLookup,2,FALSE),$C15=VLOOKUP($A15&amp;"."&amp;$C15,UncollectibleLookup,4,FALSE)),0,'Module C Corrected'!AX15),'Module C Corrected'!AX15)</f>
        <v>37087</v>
      </c>
      <c r="AY15" s="33">
        <f ca="1">IFERROR(IF(AND($A15=VLOOKUP($A15&amp;"."&amp;$C15,UncollectibleLookup,2,FALSE),$C15=VLOOKUP($A15&amp;"."&amp;$C15,UncollectibleLookup,4,FALSE)),0,'Module C Corrected'!AY15),'Module C Corrected'!AY15)</f>
        <v>28077.48</v>
      </c>
      <c r="AZ15" s="33">
        <f ca="1">IFERROR(IF(AND($A15=VLOOKUP($A15&amp;"."&amp;$C15,UncollectibleLookup,2,FALSE),$C15=VLOOKUP($A15&amp;"."&amp;$C15,UncollectibleLookup,4,FALSE)),0,'Module C Corrected'!AZ15),'Module C Corrected'!AZ15)</f>
        <v>34745.760000000002</v>
      </c>
      <c r="BA15" s="31">
        <f t="shared" ca="1" si="3"/>
        <v>-1978.68</v>
      </c>
      <c r="BB15" s="31">
        <f t="shared" ca="1" si="3"/>
        <v>-1058.8699999999999</v>
      </c>
      <c r="BC15" s="31">
        <f t="shared" ca="1" si="3"/>
        <v>-1842.98</v>
      </c>
      <c r="BD15" s="31">
        <f t="shared" ca="1" si="3"/>
        <v>-3967.9</v>
      </c>
      <c r="BE15" s="31">
        <f t="shared" ca="1" si="3"/>
        <v>-2596.67</v>
      </c>
      <c r="BF15" s="31">
        <f t="shared" ca="1" si="3"/>
        <v>-3276.11</v>
      </c>
      <c r="BG15" s="31">
        <f t="shared" ca="1" si="3"/>
        <v>-10799.63</v>
      </c>
      <c r="BH15" s="31">
        <f t="shared" ca="1" si="3"/>
        <v>-3982.74</v>
      </c>
      <c r="BI15" s="31">
        <f t="shared" ca="1" si="3"/>
        <v>-4531.71</v>
      </c>
      <c r="BJ15" s="31">
        <f t="shared" ca="1" si="3"/>
        <v>-4450.4399999999996</v>
      </c>
      <c r="BK15" s="31">
        <f t="shared" ca="1" si="3"/>
        <v>-3369.3</v>
      </c>
      <c r="BL15" s="31">
        <f t="shared" ca="1" si="3"/>
        <v>-4169.49</v>
      </c>
      <c r="BM15" s="6">
        <f t="shared" ca="1" si="4"/>
        <v>-5.5999999999999999E-3</v>
      </c>
      <c r="BN15" s="6">
        <f t="shared" ca="1" si="4"/>
        <v>-5.5999999999999999E-3</v>
      </c>
      <c r="BO15" s="6">
        <f t="shared" ca="1" si="4"/>
        <v>-5.5999999999999999E-3</v>
      </c>
      <c r="BP15" s="6">
        <f t="shared" ca="1" si="4"/>
        <v>-5.5999999999999999E-3</v>
      </c>
      <c r="BQ15" s="6">
        <f t="shared" ca="1" si="4"/>
        <v>-5.5999999999999999E-3</v>
      </c>
      <c r="BR15" s="6">
        <f t="shared" ca="1" si="4"/>
        <v>-5.5999999999999999E-3</v>
      </c>
      <c r="BS15" s="6">
        <f t="shared" ca="1" si="4"/>
        <v>-5.5999999999999999E-3</v>
      </c>
      <c r="BT15" s="6">
        <f t="shared" ca="1" si="4"/>
        <v>-5.5999999999999999E-3</v>
      </c>
      <c r="BU15" s="6">
        <f t="shared" ca="1" si="4"/>
        <v>-5.5999999999999999E-3</v>
      </c>
      <c r="BV15" s="6">
        <f t="shared" ca="1" si="4"/>
        <v>-5.5999999999999999E-3</v>
      </c>
      <c r="BW15" s="6">
        <f t="shared" ca="1" si="4"/>
        <v>-5.5999999999999999E-3</v>
      </c>
      <c r="BX15" s="6">
        <f t="shared" ca="1" si="4"/>
        <v>-5.5999999999999999E-3</v>
      </c>
      <c r="BY15" s="31">
        <f t="shared" ca="1" si="5"/>
        <v>-9233.85</v>
      </c>
      <c r="BZ15" s="31">
        <f t="shared" ca="1" si="5"/>
        <v>-4941.3999999999996</v>
      </c>
      <c r="CA15" s="31">
        <f t="shared" ca="1" si="5"/>
        <v>-8600.56</v>
      </c>
      <c r="CB15" s="31">
        <f t="shared" ca="1" si="5"/>
        <v>-4629.21</v>
      </c>
      <c r="CC15" s="31">
        <f t="shared" ca="1" si="5"/>
        <v>-3029.45</v>
      </c>
      <c r="CD15" s="31">
        <f t="shared" ca="1" si="5"/>
        <v>-3822.13</v>
      </c>
      <c r="CE15" s="31">
        <f t="shared" ca="1" si="5"/>
        <v>-8518.02</v>
      </c>
      <c r="CF15" s="31">
        <f t="shared" ca="1" si="5"/>
        <v>-3141.32</v>
      </c>
      <c r="CG15" s="31">
        <f t="shared" ca="1" si="5"/>
        <v>-3574.31</v>
      </c>
      <c r="CH15" s="31">
        <f t="shared" ca="1" si="5"/>
        <v>-8307.49</v>
      </c>
      <c r="CI15" s="31">
        <f t="shared" ca="1" si="5"/>
        <v>-6289.36</v>
      </c>
      <c r="CJ15" s="31">
        <f t="shared" ca="1" si="5"/>
        <v>-7783.05</v>
      </c>
      <c r="CK15" s="32">
        <f t="shared" ca="1" si="6"/>
        <v>2803.13</v>
      </c>
      <c r="CL15" s="32">
        <f t="shared" ca="1" si="6"/>
        <v>1500.07</v>
      </c>
      <c r="CM15" s="32">
        <f t="shared" ca="1" si="6"/>
        <v>2610.89</v>
      </c>
      <c r="CN15" s="32">
        <f t="shared" ca="1" si="6"/>
        <v>1405.3</v>
      </c>
      <c r="CO15" s="32">
        <f t="shared" ca="1" si="6"/>
        <v>919.65</v>
      </c>
      <c r="CP15" s="32">
        <f t="shared" ca="1" si="6"/>
        <v>1160.29</v>
      </c>
      <c r="CQ15" s="32">
        <f t="shared" ca="1" si="6"/>
        <v>2585.83</v>
      </c>
      <c r="CR15" s="32">
        <f t="shared" ca="1" si="6"/>
        <v>953.61</v>
      </c>
      <c r="CS15" s="32">
        <f t="shared" ca="1" si="6"/>
        <v>1085.06</v>
      </c>
      <c r="CT15" s="32">
        <f t="shared" ca="1" si="6"/>
        <v>2521.92</v>
      </c>
      <c r="CU15" s="32">
        <f t="shared" ca="1" si="6"/>
        <v>1909.27</v>
      </c>
      <c r="CV15" s="32">
        <f t="shared" ca="1" si="6"/>
        <v>2362.71</v>
      </c>
      <c r="CW15" s="31">
        <f t="shared" ca="1" si="7"/>
        <v>-45674.559999999998</v>
      </c>
      <c r="CX15" s="31">
        <f t="shared" ca="1" si="7"/>
        <v>-24442.27</v>
      </c>
      <c r="CY15" s="31">
        <f t="shared" ca="1" si="7"/>
        <v>-42542.06</v>
      </c>
      <c r="CZ15" s="31">
        <f t="shared" ca="1" si="7"/>
        <v>-19922.129999999997</v>
      </c>
      <c r="DA15" s="31">
        <f t="shared" ca="1" si="7"/>
        <v>-13037.46</v>
      </c>
      <c r="DB15" s="31">
        <f t="shared" ca="1" si="7"/>
        <v>-16448.82</v>
      </c>
      <c r="DC15" s="31">
        <f t="shared" ca="1" si="7"/>
        <v>-33159.420000000006</v>
      </c>
      <c r="DD15" s="31">
        <f t="shared" ca="1" si="7"/>
        <v>-12228.699999999999</v>
      </c>
      <c r="DE15" s="31">
        <f t="shared" ca="1" si="7"/>
        <v>-13914.279999999999</v>
      </c>
      <c r="DF15" s="31">
        <f t="shared" ca="1" si="7"/>
        <v>-38422.129999999997</v>
      </c>
      <c r="DG15" s="31">
        <f t="shared" ca="1" si="7"/>
        <v>-29088.27</v>
      </c>
      <c r="DH15" s="31">
        <f t="shared" ca="1" si="7"/>
        <v>-35996.610000000008</v>
      </c>
      <c r="DI15" s="32">
        <f t="shared" ca="1" si="11"/>
        <v>-2283.73</v>
      </c>
      <c r="DJ15" s="32">
        <f t="shared" ca="1" si="8"/>
        <v>-1222.1099999999999</v>
      </c>
      <c r="DK15" s="32">
        <f t="shared" ca="1" si="8"/>
        <v>-2127.1</v>
      </c>
      <c r="DL15" s="32">
        <f t="shared" ca="1" si="8"/>
        <v>-996.11</v>
      </c>
      <c r="DM15" s="32">
        <f t="shared" ca="1" si="8"/>
        <v>-651.87</v>
      </c>
      <c r="DN15" s="32">
        <f t="shared" ca="1" si="8"/>
        <v>-822.44</v>
      </c>
      <c r="DO15" s="32">
        <f t="shared" ca="1" si="8"/>
        <v>-1657.97</v>
      </c>
      <c r="DP15" s="32">
        <f t="shared" ca="1" si="8"/>
        <v>-611.44000000000005</v>
      </c>
      <c r="DQ15" s="32">
        <f t="shared" ca="1" si="8"/>
        <v>-695.71</v>
      </c>
      <c r="DR15" s="32">
        <f t="shared" ca="1" si="8"/>
        <v>-1921.11</v>
      </c>
      <c r="DS15" s="32">
        <f t="shared" ca="1" si="8"/>
        <v>-1454.41</v>
      </c>
      <c r="DT15" s="32">
        <f t="shared" ca="1" si="8"/>
        <v>-1799.83</v>
      </c>
      <c r="DU15" s="31">
        <f t="shared" ca="1" si="12"/>
        <v>-19651.96</v>
      </c>
      <c r="DV15" s="31">
        <f t="shared" ca="1" si="9"/>
        <v>-10391.99</v>
      </c>
      <c r="DW15" s="31">
        <f t="shared" ca="1" si="9"/>
        <v>-17891.57</v>
      </c>
      <c r="DX15" s="31">
        <f t="shared" ca="1" si="9"/>
        <v>-8276.9699999999993</v>
      </c>
      <c r="DY15" s="31">
        <f t="shared" ca="1" si="9"/>
        <v>-5352.33</v>
      </c>
      <c r="DZ15" s="31">
        <f t="shared" ca="1" si="9"/>
        <v>-6668.99</v>
      </c>
      <c r="EA15" s="31">
        <f t="shared" ca="1" si="9"/>
        <v>-13280.58</v>
      </c>
      <c r="EB15" s="31">
        <f t="shared" ca="1" si="9"/>
        <v>-4832.7700000000004</v>
      </c>
      <c r="EC15" s="31">
        <f t="shared" ca="1" si="9"/>
        <v>-5425.05</v>
      </c>
      <c r="ED15" s="31">
        <f t="shared" ca="1" si="9"/>
        <v>-14783.05</v>
      </c>
      <c r="EE15" s="31">
        <f t="shared" ca="1" si="9"/>
        <v>-11037.41</v>
      </c>
      <c r="EF15" s="31">
        <f t="shared" ca="1" si="9"/>
        <v>-13473.83</v>
      </c>
      <c r="EG15" s="32">
        <f t="shared" ca="1" si="13"/>
        <v>-67610.25</v>
      </c>
      <c r="EH15" s="32">
        <f t="shared" ca="1" si="10"/>
        <v>-36056.370000000003</v>
      </c>
      <c r="EI15" s="32">
        <f t="shared" ca="1" si="10"/>
        <v>-62560.729999999996</v>
      </c>
      <c r="EJ15" s="32">
        <f t="shared" ca="1" si="10"/>
        <v>-29195.21</v>
      </c>
      <c r="EK15" s="32">
        <f t="shared" ca="1" si="10"/>
        <v>-19041.66</v>
      </c>
      <c r="EL15" s="32">
        <f t="shared" ca="1" si="10"/>
        <v>-23940.25</v>
      </c>
      <c r="EM15" s="32">
        <f t="shared" ca="1" si="10"/>
        <v>-48097.970000000008</v>
      </c>
      <c r="EN15" s="32">
        <f t="shared" ca="1" si="10"/>
        <v>-17672.91</v>
      </c>
      <c r="EO15" s="32">
        <f t="shared" ca="1" si="10"/>
        <v>-20035.039999999997</v>
      </c>
      <c r="EP15" s="32">
        <f t="shared" ca="1" si="10"/>
        <v>-55126.289999999994</v>
      </c>
      <c r="EQ15" s="32">
        <f t="shared" ca="1" si="10"/>
        <v>-41580.089999999997</v>
      </c>
      <c r="ER15" s="32">
        <f t="shared" ca="1" si="10"/>
        <v>-51270.270000000011</v>
      </c>
    </row>
    <row r="16" spans="1:148">
      <c r="A16" t="s">
        <v>537</v>
      </c>
      <c r="B16" s="1" t="s">
        <v>291</v>
      </c>
      <c r="C16" t="str">
        <f t="shared" ca="1" si="1"/>
        <v>BCHEXP</v>
      </c>
      <c r="D16" t="str">
        <f t="shared" ca="1" si="2"/>
        <v>Alberta-BC Intertie - Export</v>
      </c>
      <c r="E16" s="51">
        <f ca="1">IFERROR(IF(AND($A16=VLOOKUP($A16&amp;"."&amp;$C16,UncollectibleLookup,2,FALSE),$C16=VLOOKUP($A16&amp;"."&amp;$C16,UncollectibleLookup,4,FALSE)),0,'Module C Corrected'!E16),'Module C Corrected'!E16)</f>
        <v>120.75</v>
      </c>
      <c r="F16" s="51">
        <f ca="1">IFERROR(IF(AND($A16=VLOOKUP($A16&amp;"."&amp;$C16,UncollectibleLookup,2,FALSE),$C16=VLOOKUP($A16&amp;"."&amp;$C16,UncollectibleLookup,4,FALSE)),0,'Module C Corrected'!F16),'Module C Corrected'!F16)</f>
        <v>491</v>
      </c>
      <c r="G16" s="51">
        <f ca="1">IFERROR(IF(AND($A16=VLOOKUP($A16&amp;"."&amp;$C16,UncollectibleLookup,2,FALSE),$C16=VLOOKUP($A16&amp;"."&amp;$C16,UncollectibleLookup,4,FALSE)),0,'Module C Corrected'!G16),'Module C Corrected'!G16)</f>
        <v>32.25</v>
      </c>
      <c r="H16" s="51">
        <f ca="1">IFERROR(IF(AND($A16=VLOOKUP($A16&amp;"."&amp;$C16,UncollectibleLookup,2,FALSE),$C16=VLOOKUP($A16&amp;"."&amp;$C16,UncollectibleLookup,4,FALSE)),0,'Module C Corrected'!H16),'Module C Corrected'!H16)</f>
        <v>50</v>
      </c>
      <c r="I16" s="51">
        <f ca="1">IFERROR(IF(AND($A16=VLOOKUP($A16&amp;"."&amp;$C16,UncollectibleLookup,2,FALSE),$C16=VLOOKUP($A16&amp;"."&amp;$C16,UncollectibleLookup,4,FALSE)),0,'Module C Corrected'!I16),'Module C Corrected'!I16)</f>
        <v>55</v>
      </c>
      <c r="J16" s="51">
        <f ca="1">IFERROR(IF(AND($A16=VLOOKUP($A16&amp;"."&amp;$C16,UncollectibleLookup,2,FALSE),$C16=VLOOKUP($A16&amp;"."&amp;$C16,UncollectibleLookup,4,FALSE)),0,'Module C Corrected'!J16),'Module C Corrected'!J16)</f>
        <v>123</v>
      </c>
      <c r="K16" s="51">
        <f ca="1">IFERROR(IF(AND($A16=VLOOKUP($A16&amp;"."&amp;$C16,UncollectibleLookup,2,FALSE),$C16=VLOOKUP($A16&amp;"."&amp;$C16,UncollectibleLookup,4,FALSE)),0,'Module C Corrected'!K16),'Module C Corrected'!K16)</f>
        <v>25</v>
      </c>
      <c r="L16" s="51">
        <f ca="1">IFERROR(IF(AND($A16=VLOOKUP($A16&amp;"."&amp;$C16,UncollectibleLookup,2,FALSE),$C16=VLOOKUP($A16&amp;"."&amp;$C16,UncollectibleLookup,4,FALSE)),0,'Module C Corrected'!L16),'Module C Corrected'!L16)</f>
        <v>200</v>
      </c>
      <c r="M16" s="51">
        <f ca="1">IFERROR(IF(AND($A16=VLOOKUP($A16&amp;"."&amp;$C16,UncollectibleLookup,2,FALSE),$C16=VLOOKUP($A16&amp;"."&amp;$C16,UncollectibleLookup,4,FALSE)),0,'Module C Corrected'!M16),'Module C Corrected'!M16)</f>
        <v>970</v>
      </c>
      <c r="N16" s="51">
        <f ca="1">IFERROR(IF(AND($A16=VLOOKUP($A16&amp;"."&amp;$C16,UncollectibleLookup,2,FALSE),$C16=VLOOKUP($A16&amp;"."&amp;$C16,UncollectibleLookup,4,FALSE)),0,'Module C Corrected'!N16),'Module C Corrected'!N16)</f>
        <v>200</v>
      </c>
      <c r="O16" s="51">
        <f ca="1">IFERROR(IF(AND($A16=VLOOKUP($A16&amp;"."&amp;$C16,UncollectibleLookup,2,FALSE),$C16=VLOOKUP($A16&amp;"."&amp;$C16,UncollectibleLookup,4,FALSE)),0,'Module C Corrected'!O16),'Module C Corrected'!O16)</f>
        <v>217</v>
      </c>
      <c r="P16" s="51">
        <f ca="1">IFERROR(IF(AND($A16=VLOOKUP($A16&amp;"."&amp;$C16,UncollectibleLookup,2,FALSE),$C16=VLOOKUP($A16&amp;"."&amp;$C16,UncollectibleLookup,4,FALSE)),0,'Module C Corrected'!P16),'Module C Corrected'!P16)</f>
        <v>0</v>
      </c>
      <c r="Q16" s="32">
        <f ca="1">IFERROR(IF(AND($A16=VLOOKUP($A16&amp;"."&amp;$C16,UncollectibleLookup,2,FALSE),$C16=VLOOKUP($A16&amp;"."&amp;$C16,UncollectibleLookup,4,FALSE)),0,'Module C Corrected'!Q16),'Module C Corrected'!Q16)</f>
        <v>3898.24</v>
      </c>
      <c r="R16" s="32">
        <f ca="1">IFERROR(IF(AND($A16=VLOOKUP($A16&amp;"."&amp;$C16,UncollectibleLookup,2,FALSE),$C16=VLOOKUP($A16&amp;"."&amp;$C16,UncollectibleLookup,4,FALSE)),0,'Module C Corrected'!R16),'Module C Corrected'!R16)</f>
        <v>30357.68</v>
      </c>
      <c r="S16" s="32">
        <f ca="1">IFERROR(IF(AND($A16=VLOOKUP($A16&amp;"."&amp;$C16,UncollectibleLookup,2,FALSE),$C16=VLOOKUP($A16&amp;"."&amp;$C16,UncollectibleLookup,4,FALSE)),0,'Module C Corrected'!S16),'Module C Corrected'!S16)</f>
        <v>789.05</v>
      </c>
      <c r="T16" s="32">
        <f ca="1">IFERROR(IF(AND($A16=VLOOKUP($A16&amp;"."&amp;$C16,UncollectibleLookup,2,FALSE),$C16=VLOOKUP($A16&amp;"."&amp;$C16,UncollectibleLookup,4,FALSE)),0,'Module C Corrected'!T16),'Module C Corrected'!T16)</f>
        <v>888.75</v>
      </c>
      <c r="U16" s="32">
        <f ca="1">IFERROR(IF(AND($A16=VLOOKUP($A16&amp;"."&amp;$C16,UncollectibleLookup,2,FALSE),$C16=VLOOKUP($A16&amp;"."&amp;$C16,UncollectibleLookup,4,FALSE)),0,'Module C Corrected'!U16),'Module C Corrected'!U16)</f>
        <v>805.7</v>
      </c>
      <c r="V16" s="32">
        <f ca="1">IFERROR(IF(AND($A16=VLOOKUP($A16&amp;"."&amp;$C16,UncollectibleLookup,2,FALSE),$C16=VLOOKUP($A16&amp;"."&amp;$C16,UncollectibleLookup,4,FALSE)),0,'Module C Corrected'!V16),'Module C Corrected'!V16)</f>
        <v>2859.63</v>
      </c>
      <c r="W16" s="32">
        <f ca="1">IFERROR(IF(AND($A16=VLOOKUP($A16&amp;"."&amp;$C16,UncollectibleLookup,2,FALSE),$C16=VLOOKUP($A16&amp;"."&amp;$C16,UncollectibleLookup,4,FALSE)),0,'Module C Corrected'!W16),'Module C Corrected'!W16)</f>
        <v>744</v>
      </c>
      <c r="X16" s="32">
        <f ca="1">IFERROR(IF(AND($A16=VLOOKUP($A16&amp;"."&amp;$C16,UncollectibleLookup,2,FALSE),$C16=VLOOKUP($A16&amp;"."&amp;$C16,UncollectibleLookup,4,FALSE)),0,'Module C Corrected'!X16),'Module C Corrected'!X16)</f>
        <v>3880.5</v>
      </c>
      <c r="Y16" s="32">
        <f ca="1">IFERROR(IF(AND($A16=VLOOKUP($A16&amp;"."&amp;$C16,UncollectibleLookup,2,FALSE),$C16=VLOOKUP($A16&amp;"."&amp;$C16,UncollectibleLookup,4,FALSE)),0,'Module C Corrected'!Y16),'Module C Corrected'!Y16)</f>
        <v>22580.25</v>
      </c>
      <c r="Z16" s="32">
        <f ca="1">IFERROR(IF(AND($A16=VLOOKUP($A16&amp;"."&amp;$C16,UncollectibleLookup,2,FALSE),$C16=VLOOKUP($A16&amp;"."&amp;$C16,UncollectibleLookup,4,FALSE)),0,'Module C Corrected'!Z16),'Module C Corrected'!Z16)</f>
        <v>3991.45</v>
      </c>
      <c r="AA16" s="32">
        <f ca="1">IFERROR(IF(AND($A16=VLOOKUP($A16&amp;"."&amp;$C16,UncollectibleLookup,2,FALSE),$C16=VLOOKUP($A16&amp;"."&amp;$C16,UncollectibleLookup,4,FALSE)),0,'Module C Corrected'!AA16),'Module C Corrected'!AA16)</f>
        <v>5741.99</v>
      </c>
      <c r="AB16" s="32">
        <f ca="1">IFERROR(IF(AND($A16=VLOOKUP($A16&amp;"."&amp;$C16,UncollectibleLookup,2,FALSE),$C16=VLOOKUP($A16&amp;"."&amp;$C16,UncollectibleLookup,4,FALSE)),0,'Module C Corrected'!AB16),'Module C Corrected'!AB16)</f>
        <v>0</v>
      </c>
      <c r="AC16" s="2">
        <f>IF(ISBLANK('Module C Corrected'!AC16),"",'Module C Corrected'!AC16)</f>
        <v>3.19</v>
      </c>
      <c r="AD16" s="2">
        <f>IF(ISBLANK('Module C Corrected'!AD16),"",'Module C Corrected'!AD16)</f>
        <v>3.19</v>
      </c>
      <c r="AE16" s="2">
        <f>IF(ISBLANK('Module C Corrected'!AE16),"",'Module C Corrected'!AE16)</f>
        <v>3.19</v>
      </c>
      <c r="AF16" s="2">
        <f>IF(ISBLANK('Module C Corrected'!AF16),"",'Module C Corrected'!AF16)</f>
        <v>3.19</v>
      </c>
      <c r="AG16" s="2">
        <f>IF(ISBLANK('Module C Corrected'!AG16),"",'Module C Corrected'!AG16)</f>
        <v>3.19</v>
      </c>
      <c r="AH16" s="2">
        <f>IF(ISBLANK('Module C Corrected'!AH16),"",'Module C Corrected'!AH16)</f>
        <v>3.19</v>
      </c>
      <c r="AI16" s="2">
        <f>IF(ISBLANK('Module C Corrected'!AI16),"",'Module C Corrected'!AI16)</f>
        <v>3.19</v>
      </c>
      <c r="AJ16" s="2">
        <f>IF(ISBLANK('Module C Corrected'!AJ16),"",'Module C Corrected'!AJ16)</f>
        <v>3.19</v>
      </c>
      <c r="AK16" s="2">
        <f>IF(ISBLANK('Module C Corrected'!AK16),"",'Module C Corrected'!AK16)</f>
        <v>3.19</v>
      </c>
      <c r="AL16" s="2">
        <f>IF(ISBLANK('Module C Corrected'!AL16),"",'Module C Corrected'!AL16)</f>
        <v>3.19</v>
      </c>
      <c r="AM16" s="2">
        <f>IF(ISBLANK('Module C Corrected'!AM16),"",'Module C Corrected'!AM16)</f>
        <v>3.19</v>
      </c>
      <c r="AN16" s="2" t="str">
        <f>IF(ISBLANK('Module C Corrected'!AN16),"",'Module C Corrected'!AN16)</f>
        <v/>
      </c>
      <c r="AO16" s="33">
        <f ca="1">IFERROR(IF(AND($A16=VLOOKUP($A16&amp;"."&amp;$C16,UncollectibleLookup,2,FALSE),$C16=VLOOKUP($A16&amp;"."&amp;$C16,UncollectibleLookup,4,FALSE)),0,'Module C Corrected'!AO16),'Module C Corrected'!AO16)</f>
        <v>124.35</v>
      </c>
      <c r="AP16" s="33">
        <f ca="1">IFERROR(IF(AND($A16=VLOOKUP($A16&amp;"."&amp;$C16,UncollectibleLookup,2,FALSE),$C16=VLOOKUP($A16&amp;"."&amp;$C16,UncollectibleLookup,4,FALSE)),0,'Module C Corrected'!AP16),'Module C Corrected'!AP16)</f>
        <v>968.41</v>
      </c>
      <c r="AQ16" s="33">
        <f ca="1">IFERROR(IF(AND($A16=VLOOKUP($A16&amp;"."&amp;$C16,UncollectibleLookup,2,FALSE),$C16=VLOOKUP($A16&amp;"."&amp;$C16,UncollectibleLookup,4,FALSE)),0,'Module C Corrected'!AQ16),'Module C Corrected'!AQ16)</f>
        <v>25.17</v>
      </c>
      <c r="AR16" s="33">
        <f ca="1">IFERROR(IF(AND($A16=VLOOKUP($A16&amp;"."&amp;$C16,UncollectibleLookup,2,FALSE),$C16=VLOOKUP($A16&amp;"."&amp;$C16,UncollectibleLookup,4,FALSE)),0,'Module C Corrected'!AR16),'Module C Corrected'!AR16)</f>
        <v>28.35</v>
      </c>
      <c r="AS16" s="33">
        <f ca="1">IFERROR(IF(AND($A16=VLOOKUP($A16&amp;"."&amp;$C16,UncollectibleLookup,2,FALSE),$C16=VLOOKUP($A16&amp;"."&amp;$C16,UncollectibleLookup,4,FALSE)),0,'Module C Corrected'!AS16),'Module C Corrected'!AS16)</f>
        <v>25.7</v>
      </c>
      <c r="AT16" s="33">
        <f ca="1">IFERROR(IF(AND($A16=VLOOKUP($A16&amp;"."&amp;$C16,UncollectibleLookup,2,FALSE),$C16=VLOOKUP($A16&amp;"."&amp;$C16,UncollectibleLookup,4,FALSE)),0,'Module C Corrected'!AT16),'Module C Corrected'!AT16)</f>
        <v>91.22</v>
      </c>
      <c r="AU16" s="33">
        <f ca="1">IFERROR(IF(AND($A16=VLOOKUP($A16&amp;"."&amp;$C16,UncollectibleLookup,2,FALSE),$C16=VLOOKUP($A16&amp;"."&amp;$C16,UncollectibleLookup,4,FALSE)),0,'Module C Corrected'!AU16),'Module C Corrected'!AU16)</f>
        <v>23.73</v>
      </c>
      <c r="AV16" s="33">
        <f ca="1">IFERROR(IF(AND($A16=VLOOKUP($A16&amp;"."&amp;$C16,UncollectibleLookup,2,FALSE),$C16=VLOOKUP($A16&amp;"."&amp;$C16,UncollectibleLookup,4,FALSE)),0,'Module C Corrected'!AV16),'Module C Corrected'!AV16)</f>
        <v>123.79</v>
      </c>
      <c r="AW16" s="33">
        <f ca="1">IFERROR(IF(AND($A16=VLOOKUP($A16&amp;"."&amp;$C16,UncollectibleLookup,2,FALSE),$C16=VLOOKUP($A16&amp;"."&amp;$C16,UncollectibleLookup,4,FALSE)),0,'Module C Corrected'!AW16),'Module C Corrected'!AW16)</f>
        <v>720.31</v>
      </c>
      <c r="AX16" s="33">
        <f ca="1">IFERROR(IF(AND($A16=VLOOKUP($A16&amp;"."&amp;$C16,UncollectibleLookup,2,FALSE),$C16=VLOOKUP($A16&amp;"."&amp;$C16,UncollectibleLookup,4,FALSE)),0,'Module C Corrected'!AX16),'Module C Corrected'!AX16)</f>
        <v>127.33</v>
      </c>
      <c r="AY16" s="33">
        <f ca="1">IFERROR(IF(AND($A16=VLOOKUP($A16&amp;"."&amp;$C16,UncollectibleLookup,2,FALSE),$C16=VLOOKUP($A16&amp;"."&amp;$C16,UncollectibleLookup,4,FALSE)),0,'Module C Corrected'!AY16),'Module C Corrected'!AY16)</f>
        <v>183.17</v>
      </c>
      <c r="AZ16" s="33">
        <f ca="1">IFERROR(IF(AND($A16=VLOOKUP($A16&amp;"."&amp;$C16,UncollectibleLookup,2,FALSE),$C16=VLOOKUP($A16&amp;"."&amp;$C16,UncollectibleLookup,4,FALSE)),0,'Module C Corrected'!AZ16),'Module C Corrected'!AZ16)</f>
        <v>0</v>
      </c>
      <c r="BA16" s="31">
        <f t="shared" ca="1" si="3"/>
        <v>-4.68</v>
      </c>
      <c r="BB16" s="31">
        <f t="shared" ca="1" si="3"/>
        <v>-36.43</v>
      </c>
      <c r="BC16" s="31">
        <f t="shared" ca="1" si="3"/>
        <v>-0.95</v>
      </c>
      <c r="BD16" s="31">
        <f t="shared" ca="1" si="3"/>
        <v>-4.2699999999999996</v>
      </c>
      <c r="BE16" s="31">
        <f t="shared" ca="1" si="3"/>
        <v>-3.87</v>
      </c>
      <c r="BF16" s="31">
        <f t="shared" ca="1" si="3"/>
        <v>-13.73</v>
      </c>
      <c r="BG16" s="31">
        <f t="shared" ca="1" si="3"/>
        <v>-5.28</v>
      </c>
      <c r="BH16" s="31">
        <f t="shared" ca="1" si="3"/>
        <v>-27.55</v>
      </c>
      <c r="BI16" s="31">
        <f t="shared" ca="1" si="3"/>
        <v>-160.32</v>
      </c>
      <c r="BJ16" s="31">
        <f t="shared" ca="1" si="3"/>
        <v>-11.97</v>
      </c>
      <c r="BK16" s="31">
        <f t="shared" ca="1" si="3"/>
        <v>-17.23</v>
      </c>
      <c r="BL16" s="31">
        <f t="shared" ca="1" si="3"/>
        <v>0</v>
      </c>
      <c r="BM16" s="6">
        <f t="shared" ca="1" si="4"/>
        <v>6.3E-3</v>
      </c>
      <c r="BN16" s="6">
        <f t="shared" ca="1" si="4"/>
        <v>6.3E-3</v>
      </c>
      <c r="BO16" s="6">
        <f t="shared" ca="1" si="4"/>
        <v>6.3E-3</v>
      </c>
      <c r="BP16" s="6">
        <f t="shared" ca="1" si="4"/>
        <v>6.3E-3</v>
      </c>
      <c r="BQ16" s="6">
        <f t="shared" ca="1" si="4"/>
        <v>6.3E-3</v>
      </c>
      <c r="BR16" s="6">
        <f t="shared" ca="1" si="4"/>
        <v>6.3E-3</v>
      </c>
      <c r="BS16" s="6">
        <f t="shared" ca="1" si="4"/>
        <v>6.3E-3</v>
      </c>
      <c r="BT16" s="6">
        <f t="shared" ca="1" si="4"/>
        <v>6.3E-3</v>
      </c>
      <c r="BU16" s="6">
        <f t="shared" ca="1" si="4"/>
        <v>6.3E-3</v>
      </c>
      <c r="BV16" s="6">
        <f t="shared" ca="1" si="4"/>
        <v>6.3E-3</v>
      </c>
      <c r="BW16" s="6">
        <f t="shared" ca="1" si="4"/>
        <v>6.3E-3</v>
      </c>
      <c r="BX16" s="6">
        <f t="shared" ca="1" si="4"/>
        <v>6.3E-3</v>
      </c>
      <c r="BY16" s="31">
        <f t="shared" ca="1" si="5"/>
        <v>24.56</v>
      </c>
      <c r="BZ16" s="31">
        <f t="shared" ca="1" si="5"/>
        <v>191.25</v>
      </c>
      <c r="CA16" s="31">
        <f t="shared" ca="1" si="5"/>
        <v>4.97</v>
      </c>
      <c r="CB16" s="31">
        <f t="shared" ca="1" si="5"/>
        <v>5.6</v>
      </c>
      <c r="CC16" s="31">
        <f t="shared" ca="1" si="5"/>
        <v>5.08</v>
      </c>
      <c r="CD16" s="31">
        <f t="shared" ca="1" si="5"/>
        <v>18.02</v>
      </c>
      <c r="CE16" s="31">
        <f t="shared" ca="1" si="5"/>
        <v>4.6900000000000004</v>
      </c>
      <c r="CF16" s="31">
        <f t="shared" ca="1" si="5"/>
        <v>24.45</v>
      </c>
      <c r="CG16" s="31">
        <f t="shared" ca="1" si="5"/>
        <v>142.26</v>
      </c>
      <c r="CH16" s="31">
        <f t="shared" ca="1" si="5"/>
        <v>25.15</v>
      </c>
      <c r="CI16" s="31">
        <f t="shared" ca="1" si="5"/>
        <v>36.17</v>
      </c>
      <c r="CJ16" s="31">
        <f t="shared" ca="1" si="5"/>
        <v>0</v>
      </c>
      <c r="CK16" s="32">
        <f t="shared" ca="1" si="6"/>
        <v>6.63</v>
      </c>
      <c r="CL16" s="32">
        <f t="shared" ca="1" si="6"/>
        <v>51.61</v>
      </c>
      <c r="CM16" s="32">
        <f t="shared" ca="1" si="6"/>
        <v>1.34</v>
      </c>
      <c r="CN16" s="32">
        <f t="shared" ca="1" si="6"/>
        <v>1.51</v>
      </c>
      <c r="CO16" s="32">
        <f t="shared" ca="1" si="6"/>
        <v>1.37</v>
      </c>
      <c r="CP16" s="32">
        <f t="shared" ca="1" si="6"/>
        <v>4.8600000000000003</v>
      </c>
      <c r="CQ16" s="32">
        <f t="shared" ca="1" si="6"/>
        <v>1.26</v>
      </c>
      <c r="CR16" s="32">
        <f t="shared" ca="1" si="6"/>
        <v>6.6</v>
      </c>
      <c r="CS16" s="32">
        <f t="shared" ca="1" si="6"/>
        <v>38.39</v>
      </c>
      <c r="CT16" s="32">
        <f t="shared" ca="1" si="6"/>
        <v>6.79</v>
      </c>
      <c r="CU16" s="32">
        <f t="shared" ca="1" si="6"/>
        <v>9.76</v>
      </c>
      <c r="CV16" s="32">
        <f t="shared" ca="1" si="6"/>
        <v>0</v>
      </c>
      <c r="CW16" s="31">
        <f t="shared" ca="1" si="7"/>
        <v>-88.47999999999999</v>
      </c>
      <c r="CX16" s="31">
        <f t="shared" ca="1" si="7"/>
        <v>-689.12</v>
      </c>
      <c r="CY16" s="31">
        <f t="shared" ca="1" si="7"/>
        <v>-17.910000000000004</v>
      </c>
      <c r="CZ16" s="31">
        <f t="shared" ca="1" si="7"/>
        <v>-16.970000000000002</v>
      </c>
      <c r="DA16" s="31">
        <f t="shared" ca="1" si="7"/>
        <v>-15.379999999999999</v>
      </c>
      <c r="DB16" s="31">
        <f t="shared" ca="1" si="7"/>
        <v>-54.61</v>
      </c>
      <c r="DC16" s="31">
        <f t="shared" ca="1" si="7"/>
        <v>-12.5</v>
      </c>
      <c r="DD16" s="31">
        <f t="shared" ca="1" si="7"/>
        <v>-65.190000000000012</v>
      </c>
      <c r="DE16" s="31">
        <f t="shared" ca="1" si="7"/>
        <v>-379.34</v>
      </c>
      <c r="DF16" s="31">
        <f t="shared" ca="1" si="7"/>
        <v>-83.42</v>
      </c>
      <c r="DG16" s="31">
        <f t="shared" ca="1" si="7"/>
        <v>-120.00999999999998</v>
      </c>
      <c r="DH16" s="31">
        <f t="shared" ca="1" si="7"/>
        <v>0</v>
      </c>
      <c r="DI16" s="32">
        <f t="shared" ca="1" si="11"/>
        <v>-4.42</v>
      </c>
      <c r="DJ16" s="32">
        <f t="shared" ca="1" si="8"/>
        <v>-34.46</v>
      </c>
      <c r="DK16" s="32">
        <f t="shared" ca="1" si="8"/>
        <v>-0.9</v>
      </c>
      <c r="DL16" s="32">
        <f t="shared" ca="1" si="8"/>
        <v>-0.85</v>
      </c>
      <c r="DM16" s="32">
        <f t="shared" ca="1" si="8"/>
        <v>-0.77</v>
      </c>
      <c r="DN16" s="32">
        <f t="shared" ca="1" si="8"/>
        <v>-2.73</v>
      </c>
      <c r="DO16" s="32">
        <f t="shared" ca="1" si="8"/>
        <v>-0.63</v>
      </c>
      <c r="DP16" s="32">
        <f t="shared" ca="1" si="8"/>
        <v>-3.26</v>
      </c>
      <c r="DQ16" s="32">
        <f t="shared" ca="1" si="8"/>
        <v>-18.97</v>
      </c>
      <c r="DR16" s="32">
        <f t="shared" ca="1" si="8"/>
        <v>-4.17</v>
      </c>
      <c r="DS16" s="32">
        <f t="shared" ca="1" si="8"/>
        <v>-6</v>
      </c>
      <c r="DT16" s="32">
        <f t="shared" ca="1" si="8"/>
        <v>0</v>
      </c>
      <c r="DU16" s="31">
        <f t="shared" ca="1" si="12"/>
        <v>-38.07</v>
      </c>
      <c r="DV16" s="31">
        <f t="shared" ca="1" si="9"/>
        <v>-292.99</v>
      </c>
      <c r="DW16" s="31">
        <f t="shared" ca="1" si="9"/>
        <v>-7.53</v>
      </c>
      <c r="DX16" s="31">
        <f t="shared" ca="1" si="9"/>
        <v>-7.05</v>
      </c>
      <c r="DY16" s="31">
        <f t="shared" ca="1" si="9"/>
        <v>-6.31</v>
      </c>
      <c r="DZ16" s="31">
        <f t="shared" ca="1" si="9"/>
        <v>-22.14</v>
      </c>
      <c r="EA16" s="31">
        <f t="shared" ca="1" si="9"/>
        <v>-5.01</v>
      </c>
      <c r="EB16" s="31">
        <f t="shared" ca="1" si="9"/>
        <v>-25.76</v>
      </c>
      <c r="EC16" s="31">
        <f t="shared" ca="1" si="9"/>
        <v>-147.9</v>
      </c>
      <c r="ED16" s="31">
        <f t="shared" ca="1" si="9"/>
        <v>-32.1</v>
      </c>
      <c r="EE16" s="31">
        <f t="shared" ca="1" si="9"/>
        <v>-45.54</v>
      </c>
      <c r="EF16" s="31">
        <f t="shared" ca="1" si="9"/>
        <v>0</v>
      </c>
      <c r="EG16" s="32">
        <f t="shared" ca="1" si="13"/>
        <v>-130.97</v>
      </c>
      <c r="EH16" s="32">
        <f t="shared" ca="1" si="10"/>
        <v>-1016.57</v>
      </c>
      <c r="EI16" s="32">
        <f t="shared" ca="1" si="10"/>
        <v>-26.340000000000003</v>
      </c>
      <c r="EJ16" s="32">
        <f t="shared" ca="1" si="10"/>
        <v>-24.870000000000005</v>
      </c>
      <c r="EK16" s="32">
        <f t="shared" ca="1" si="10"/>
        <v>-22.459999999999997</v>
      </c>
      <c r="EL16" s="32">
        <f t="shared" ca="1" si="10"/>
        <v>-79.47999999999999</v>
      </c>
      <c r="EM16" s="32">
        <f t="shared" ca="1" si="10"/>
        <v>-18.14</v>
      </c>
      <c r="EN16" s="32">
        <f t="shared" ca="1" si="10"/>
        <v>-94.210000000000022</v>
      </c>
      <c r="EO16" s="32">
        <f t="shared" ca="1" si="10"/>
        <v>-546.20999999999992</v>
      </c>
      <c r="EP16" s="32">
        <f t="shared" ca="1" si="10"/>
        <v>-119.69</v>
      </c>
      <c r="EQ16" s="32">
        <f t="shared" ca="1" si="10"/>
        <v>-171.54999999999998</v>
      </c>
      <c r="ER16" s="32">
        <f t="shared" ca="1" si="10"/>
        <v>0</v>
      </c>
    </row>
    <row r="17" spans="1:148">
      <c r="A17" t="s">
        <v>423</v>
      </c>
      <c r="B17" s="1" t="s">
        <v>122</v>
      </c>
      <c r="C17" t="str">
        <f t="shared" ca="1" si="1"/>
        <v>BAR</v>
      </c>
      <c r="D17" t="str">
        <f t="shared" ca="1" si="2"/>
        <v>Barrier Hydro Facility</v>
      </c>
      <c r="E17" s="51">
        <f ca="1">IFERROR(IF(AND($A17=VLOOKUP($A17&amp;"."&amp;$C17,UncollectibleLookup,2,FALSE),$C17=VLOOKUP($A17&amp;"."&amp;$C17,UncollectibleLookup,4,FALSE)),0,'Module C Corrected'!E17),'Module C Corrected'!E17)</f>
        <v>3553.9603999999999</v>
      </c>
      <c r="F17" s="51">
        <f ca="1">IFERROR(IF(AND($A17=VLOOKUP($A17&amp;"."&amp;$C17,UncollectibleLookup,2,FALSE),$C17=VLOOKUP($A17&amp;"."&amp;$C17,UncollectibleLookup,4,FALSE)),0,'Module C Corrected'!F17),'Module C Corrected'!F17)</f>
        <v>3161.5131000000001</v>
      </c>
      <c r="G17" s="51">
        <f ca="1">IFERROR(IF(AND($A17=VLOOKUP($A17&amp;"."&amp;$C17,UncollectibleLookup,2,FALSE),$C17=VLOOKUP($A17&amp;"."&amp;$C17,UncollectibleLookup,4,FALSE)),0,'Module C Corrected'!G17),'Module C Corrected'!G17)</f>
        <v>3244.0453000000002</v>
      </c>
      <c r="H17" s="51">
        <f ca="1">IFERROR(IF(AND($A17=VLOOKUP($A17&amp;"."&amp;$C17,UncollectibleLookup,2,FALSE),$C17=VLOOKUP($A17&amp;"."&amp;$C17,UncollectibleLookup,4,FALSE)),0,'Module C Corrected'!H17),'Module C Corrected'!H17)</f>
        <v>3428.6776</v>
      </c>
      <c r="I17" s="51">
        <f ca="1">IFERROR(IF(AND($A17=VLOOKUP($A17&amp;"."&amp;$C17,UncollectibleLookup,2,FALSE),$C17=VLOOKUP($A17&amp;"."&amp;$C17,UncollectibleLookup,4,FALSE)),0,'Module C Corrected'!I17),'Module C Corrected'!I17)</f>
        <v>5210.1274000000003</v>
      </c>
      <c r="J17" s="51">
        <f ca="1">IFERROR(IF(AND($A17=VLOOKUP($A17&amp;"."&amp;$C17,UncollectibleLookup,2,FALSE),$C17=VLOOKUP($A17&amp;"."&amp;$C17,UncollectibleLookup,4,FALSE)),0,'Module C Corrected'!J17),'Module C Corrected'!J17)</f>
        <v>6636.8625000000002</v>
      </c>
      <c r="K17" s="51">
        <f ca="1">IFERROR(IF(AND($A17=VLOOKUP($A17&amp;"."&amp;$C17,UncollectibleLookup,2,FALSE),$C17=VLOOKUP($A17&amp;"."&amp;$C17,UncollectibleLookup,4,FALSE)),0,'Module C Corrected'!K17),'Module C Corrected'!K17)</f>
        <v>3870.7674999999999</v>
      </c>
      <c r="L17" s="51">
        <f ca="1">IFERROR(IF(AND($A17=VLOOKUP($A17&amp;"."&amp;$C17,UncollectibleLookup,2,FALSE),$C17=VLOOKUP($A17&amp;"."&amp;$C17,UncollectibleLookup,4,FALSE)),0,'Module C Corrected'!L17),'Module C Corrected'!L17)</f>
        <v>3123.5477999999998</v>
      </c>
      <c r="M17" s="51">
        <f ca="1">IFERROR(IF(AND($A17=VLOOKUP($A17&amp;"."&amp;$C17,UncollectibleLookup,2,FALSE),$C17=VLOOKUP($A17&amp;"."&amp;$C17,UncollectibleLookup,4,FALSE)),0,'Module C Corrected'!M17),'Module C Corrected'!M17)</f>
        <v>2298.9324000000001</v>
      </c>
      <c r="N17" s="51">
        <f ca="1">IFERROR(IF(AND($A17=VLOOKUP($A17&amp;"."&amp;$C17,UncollectibleLookup,2,FALSE),$C17=VLOOKUP($A17&amp;"."&amp;$C17,UncollectibleLookup,4,FALSE)),0,'Module C Corrected'!N17),'Module C Corrected'!N17)</f>
        <v>2298.6975000000002</v>
      </c>
      <c r="O17" s="51">
        <f ca="1">IFERROR(IF(AND($A17=VLOOKUP($A17&amp;"."&amp;$C17,UncollectibleLookup,2,FALSE),$C17=VLOOKUP($A17&amp;"."&amp;$C17,UncollectibleLookup,4,FALSE)),0,'Module C Corrected'!O17),'Module C Corrected'!O17)</f>
        <v>3133.5010000000002</v>
      </c>
      <c r="P17" s="51">
        <f ca="1">IFERROR(IF(AND($A17=VLOOKUP($A17&amp;"."&amp;$C17,UncollectibleLookup,2,FALSE),$C17=VLOOKUP($A17&amp;"."&amp;$C17,UncollectibleLookup,4,FALSE)),0,'Module C Corrected'!P17),'Module C Corrected'!P17)</f>
        <v>3099.6086</v>
      </c>
      <c r="Q17" s="32">
        <f ca="1">IFERROR(IF(AND($A17=VLOOKUP($A17&amp;"."&amp;$C17,UncollectibleLookup,2,FALSE),$C17=VLOOKUP($A17&amp;"."&amp;$C17,UncollectibleLookup,4,FALSE)),0,'Module C Corrected'!Q17),'Module C Corrected'!Q17)</f>
        <v>264067.96999999997</v>
      </c>
      <c r="R17" s="32">
        <f ca="1">IFERROR(IF(AND($A17=VLOOKUP($A17&amp;"."&amp;$C17,UncollectibleLookup,2,FALSE),$C17=VLOOKUP($A17&amp;"."&amp;$C17,UncollectibleLookup,4,FALSE)),0,'Module C Corrected'!R17),'Module C Corrected'!R17)</f>
        <v>253432.58</v>
      </c>
      <c r="S17" s="32">
        <f ca="1">IFERROR(IF(AND($A17=VLOOKUP($A17&amp;"."&amp;$C17,UncollectibleLookup,2,FALSE),$C17=VLOOKUP($A17&amp;"."&amp;$C17,UncollectibleLookup,4,FALSE)),0,'Module C Corrected'!S17),'Module C Corrected'!S17)</f>
        <v>214871.74</v>
      </c>
      <c r="T17" s="32">
        <f ca="1">IFERROR(IF(AND($A17=VLOOKUP($A17&amp;"."&amp;$C17,UncollectibleLookup,2,FALSE),$C17=VLOOKUP($A17&amp;"."&amp;$C17,UncollectibleLookup,4,FALSE)),0,'Module C Corrected'!T17),'Module C Corrected'!T17)</f>
        <v>243105.29</v>
      </c>
      <c r="U17" s="32">
        <f ca="1">IFERROR(IF(AND($A17=VLOOKUP($A17&amp;"."&amp;$C17,UncollectibleLookup,2,FALSE),$C17=VLOOKUP($A17&amp;"."&amp;$C17,UncollectibleLookup,4,FALSE)),0,'Module C Corrected'!U17),'Module C Corrected'!U17)</f>
        <v>297072.92</v>
      </c>
      <c r="V17" s="32">
        <f ca="1">IFERROR(IF(AND($A17=VLOOKUP($A17&amp;"."&amp;$C17,UncollectibleLookup,2,FALSE),$C17=VLOOKUP($A17&amp;"."&amp;$C17,UncollectibleLookup,4,FALSE)),0,'Module C Corrected'!V17),'Module C Corrected'!V17)</f>
        <v>343583.59</v>
      </c>
      <c r="W17" s="32">
        <f ca="1">IFERROR(IF(AND($A17=VLOOKUP($A17&amp;"."&amp;$C17,UncollectibleLookup,2,FALSE),$C17=VLOOKUP($A17&amp;"."&amp;$C17,UncollectibleLookup,4,FALSE)),0,'Module C Corrected'!W17),'Module C Corrected'!W17)</f>
        <v>894936.73</v>
      </c>
      <c r="X17" s="32">
        <f ca="1">IFERROR(IF(AND($A17=VLOOKUP($A17&amp;"."&amp;$C17,UncollectibleLookup,2,FALSE),$C17=VLOOKUP($A17&amp;"."&amp;$C17,UncollectibleLookup,4,FALSE)),0,'Module C Corrected'!X17),'Module C Corrected'!X17)</f>
        <v>349964.57</v>
      </c>
      <c r="Y17" s="32">
        <f ca="1">IFERROR(IF(AND($A17=VLOOKUP($A17&amp;"."&amp;$C17,UncollectibleLookup,2,FALSE),$C17=VLOOKUP($A17&amp;"."&amp;$C17,UncollectibleLookup,4,FALSE)),0,'Module C Corrected'!Y17),'Module C Corrected'!Y17)</f>
        <v>159365.39000000001</v>
      </c>
      <c r="Z17" s="32">
        <f ca="1">IFERROR(IF(AND($A17=VLOOKUP($A17&amp;"."&amp;$C17,UncollectibleLookup,2,FALSE),$C17=VLOOKUP($A17&amp;"."&amp;$C17,UncollectibleLookup,4,FALSE)),0,'Module C Corrected'!Z17),'Module C Corrected'!Z17)</f>
        <v>177848.6</v>
      </c>
      <c r="AA17" s="32">
        <f ca="1">IFERROR(IF(AND($A17=VLOOKUP($A17&amp;"."&amp;$C17,UncollectibleLookup,2,FALSE),$C17=VLOOKUP($A17&amp;"."&amp;$C17,UncollectibleLookup,4,FALSE)),0,'Module C Corrected'!AA17),'Module C Corrected'!AA17)</f>
        <v>211868.28</v>
      </c>
      <c r="AB17" s="32">
        <f ca="1">IFERROR(IF(AND($A17=VLOOKUP($A17&amp;"."&amp;$C17,UncollectibleLookup,2,FALSE),$C17=VLOOKUP($A17&amp;"."&amp;$C17,UncollectibleLookup,4,FALSE)),0,'Module C Corrected'!AB17),'Module C Corrected'!AB17)</f>
        <v>276948.61</v>
      </c>
      <c r="AC17" s="2">
        <f>IF(ISBLANK('Module C Corrected'!AC17),"",'Module C Corrected'!AC17)</f>
        <v>0.2</v>
      </c>
      <c r="AD17" s="2">
        <f>IF(ISBLANK('Module C Corrected'!AD17),"",'Module C Corrected'!AD17)</f>
        <v>0.2</v>
      </c>
      <c r="AE17" s="2">
        <f>IF(ISBLANK('Module C Corrected'!AE17),"",'Module C Corrected'!AE17)</f>
        <v>0.2</v>
      </c>
      <c r="AF17" s="2">
        <f>IF(ISBLANK('Module C Corrected'!AF17),"",'Module C Corrected'!AF17)</f>
        <v>0.2</v>
      </c>
      <c r="AG17" s="2">
        <f>IF(ISBLANK('Module C Corrected'!AG17),"",'Module C Corrected'!AG17)</f>
        <v>0.2</v>
      </c>
      <c r="AH17" s="2">
        <f>IF(ISBLANK('Module C Corrected'!AH17),"",'Module C Corrected'!AH17)</f>
        <v>0.2</v>
      </c>
      <c r="AI17" s="2">
        <f>IF(ISBLANK('Module C Corrected'!AI17),"",'Module C Corrected'!AI17)</f>
        <v>0.2</v>
      </c>
      <c r="AJ17" s="2">
        <f>IF(ISBLANK('Module C Corrected'!AJ17),"",'Module C Corrected'!AJ17)</f>
        <v>0.2</v>
      </c>
      <c r="AK17" s="2">
        <f>IF(ISBLANK('Module C Corrected'!AK17),"",'Module C Corrected'!AK17)</f>
        <v>0.2</v>
      </c>
      <c r="AL17" s="2">
        <f>IF(ISBLANK('Module C Corrected'!AL17),"",'Module C Corrected'!AL17)</f>
        <v>0.2</v>
      </c>
      <c r="AM17" s="2">
        <f>IF(ISBLANK('Module C Corrected'!AM17),"",'Module C Corrected'!AM17)</f>
        <v>0.2</v>
      </c>
      <c r="AN17" s="2">
        <f>IF(ISBLANK('Module C Corrected'!AN17),"",'Module C Corrected'!AN17)</f>
        <v>0.2</v>
      </c>
      <c r="AO17" s="33">
        <f ca="1">IFERROR(IF(AND($A17=VLOOKUP($A17&amp;"."&amp;$C17,UncollectibleLookup,2,FALSE),$C17=VLOOKUP($A17&amp;"."&amp;$C17,UncollectibleLookup,4,FALSE)),0,'Module C Corrected'!AO17),'Module C Corrected'!AO17)</f>
        <v>528.14</v>
      </c>
      <c r="AP17" s="33">
        <f ca="1">IFERROR(IF(AND($A17=VLOOKUP($A17&amp;"."&amp;$C17,UncollectibleLookup,2,FALSE),$C17=VLOOKUP($A17&amp;"."&amp;$C17,UncollectibleLookup,4,FALSE)),0,'Module C Corrected'!AP17),'Module C Corrected'!AP17)</f>
        <v>506.87</v>
      </c>
      <c r="AQ17" s="33">
        <f ca="1">IFERROR(IF(AND($A17=VLOOKUP($A17&amp;"."&amp;$C17,UncollectibleLookup,2,FALSE),$C17=VLOOKUP($A17&amp;"."&amp;$C17,UncollectibleLookup,4,FALSE)),0,'Module C Corrected'!AQ17),'Module C Corrected'!AQ17)</f>
        <v>429.74</v>
      </c>
      <c r="AR17" s="33">
        <f ca="1">IFERROR(IF(AND($A17=VLOOKUP($A17&amp;"."&amp;$C17,UncollectibleLookup,2,FALSE),$C17=VLOOKUP($A17&amp;"."&amp;$C17,UncollectibleLookup,4,FALSE)),0,'Module C Corrected'!AR17),'Module C Corrected'!AR17)</f>
        <v>486.21</v>
      </c>
      <c r="AS17" s="33">
        <f ca="1">IFERROR(IF(AND($A17=VLOOKUP($A17&amp;"."&amp;$C17,UncollectibleLookup,2,FALSE),$C17=VLOOKUP($A17&amp;"."&amp;$C17,UncollectibleLookup,4,FALSE)),0,'Module C Corrected'!AS17),'Module C Corrected'!AS17)</f>
        <v>594.15</v>
      </c>
      <c r="AT17" s="33">
        <f ca="1">IFERROR(IF(AND($A17=VLOOKUP($A17&amp;"."&amp;$C17,UncollectibleLookup,2,FALSE),$C17=VLOOKUP($A17&amp;"."&amp;$C17,UncollectibleLookup,4,FALSE)),0,'Module C Corrected'!AT17),'Module C Corrected'!AT17)</f>
        <v>687.17</v>
      </c>
      <c r="AU17" s="33">
        <f ca="1">IFERROR(IF(AND($A17=VLOOKUP($A17&amp;"."&amp;$C17,UncollectibleLookup,2,FALSE),$C17=VLOOKUP($A17&amp;"."&amp;$C17,UncollectibleLookup,4,FALSE)),0,'Module C Corrected'!AU17),'Module C Corrected'!AU17)</f>
        <v>1789.87</v>
      </c>
      <c r="AV17" s="33">
        <f ca="1">IFERROR(IF(AND($A17=VLOOKUP($A17&amp;"."&amp;$C17,UncollectibleLookup,2,FALSE),$C17=VLOOKUP($A17&amp;"."&amp;$C17,UncollectibleLookup,4,FALSE)),0,'Module C Corrected'!AV17),'Module C Corrected'!AV17)</f>
        <v>699.93</v>
      </c>
      <c r="AW17" s="33">
        <f ca="1">IFERROR(IF(AND($A17=VLOOKUP($A17&amp;"."&amp;$C17,UncollectibleLookup,2,FALSE),$C17=VLOOKUP($A17&amp;"."&amp;$C17,UncollectibleLookup,4,FALSE)),0,'Module C Corrected'!AW17),'Module C Corrected'!AW17)</f>
        <v>318.73</v>
      </c>
      <c r="AX17" s="33">
        <f ca="1">IFERROR(IF(AND($A17=VLOOKUP($A17&amp;"."&amp;$C17,UncollectibleLookup,2,FALSE),$C17=VLOOKUP($A17&amp;"."&amp;$C17,UncollectibleLookup,4,FALSE)),0,'Module C Corrected'!AX17),'Module C Corrected'!AX17)</f>
        <v>355.7</v>
      </c>
      <c r="AY17" s="33">
        <f ca="1">IFERROR(IF(AND($A17=VLOOKUP($A17&amp;"."&amp;$C17,UncollectibleLookup,2,FALSE),$C17=VLOOKUP($A17&amp;"."&amp;$C17,UncollectibleLookup,4,FALSE)),0,'Module C Corrected'!AY17),'Module C Corrected'!AY17)</f>
        <v>423.74</v>
      </c>
      <c r="AZ17" s="33">
        <f ca="1">IFERROR(IF(AND($A17=VLOOKUP($A17&amp;"."&amp;$C17,UncollectibleLookup,2,FALSE),$C17=VLOOKUP($A17&amp;"."&amp;$C17,UncollectibleLookup,4,FALSE)),0,'Module C Corrected'!AZ17),'Module C Corrected'!AZ17)</f>
        <v>553.9</v>
      </c>
      <c r="BA17" s="31">
        <f t="shared" ca="1" si="3"/>
        <v>-316.88</v>
      </c>
      <c r="BB17" s="31">
        <f t="shared" ca="1" si="3"/>
        <v>-304.12</v>
      </c>
      <c r="BC17" s="31">
        <f t="shared" ca="1" si="3"/>
        <v>-257.85000000000002</v>
      </c>
      <c r="BD17" s="31">
        <f t="shared" ca="1" si="3"/>
        <v>-1166.9100000000001</v>
      </c>
      <c r="BE17" s="31">
        <f t="shared" ca="1" si="3"/>
        <v>-1425.95</v>
      </c>
      <c r="BF17" s="31">
        <f t="shared" ca="1" si="3"/>
        <v>-1649.2</v>
      </c>
      <c r="BG17" s="31">
        <f t="shared" ca="1" si="3"/>
        <v>-6354.05</v>
      </c>
      <c r="BH17" s="31">
        <f t="shared" ca="1" si="3"/>
        <v>-2484.75</v>
      </c>
      <c r="BI17" s="31">
        <f t="shared" ca="1" si="3"/>
        <v>-1131.49</v>
      </c>
      <c r="BJ17" s="31">
        <f t="shared" ca="1" si="3"/>
        <v>-533.54999999999995</v>
      </c>
      <c r="BK17" s="31">
        <f t="shared" ca="1" si="3"/>
        <v>-635.6</v>
      </c>
      <c r="BL17" s="31">
        <f t="shared" ca="1" si="3"/>
        <v>-830.85</v>
      </c>
      <c r="BM17" s="6">
        <f t="shared" ca="1" si="4"/>
        <v>-4.9399999999999999E-2</v>
      </c>
      <c r="BN17" s="6">
        <f t="shared" ca="1" si="4"/>
        <v>-4.9399999999999999E-2</v>
      </c>
      <c r="BO17" s="6">
        <f t="shared" ca="1" si="4"/>
        <v>-4.9399999999999999E-2</v>
      </c>
      <c r="BP17" s="6">
        <f t="shared" ca="1" si="4"/>
        <v>-4.9399999999999999E-2</v>
      </c>
      <c r="BQ17" s="6">
        <f t="shared" ca="1" si="4"/>
        <v>-4.9399999999999999E-2</v>
      </c>
      <c r="BR17" s="6">
        <f t="shared" ca="1" si="4"/>
        <v>-4.9399999999999999E-2</v>
      </c>
      <c r="BS17" s="6">
        <f t="shared" ca="1" si="4"/>
        <v>-4.9399999999999999E-2</v>
      </c>
      <c r="BT17" s="6">
        <f t="shared" ca="1" si="4"/>
        <v>-4.9399999999999999E-2</v>
      </c>
      <c r="BU17" s="6">
        <f t="shared" ca="1" si="4"/>
        <v>-4.9399999999999999E-2</v>
      </c>
      <c r="BV17" s="6">
        <f t="shared" ca="1" si="4"/>
        <v>-4.9399999999999999E-2</v>
      </c>
      <c r="BW17" s="6">
        <f t="shared" ca="1" si="4"/>
        <v>-4.9399999999999999E-2</v>
      </c>
      <c r="BX17" s="6">
        <f t="shared" ca="1" si="4"/>
        <v>-4.9399999999999999E-2</v>
      </c>
      <c r="BY17" s="31">
        <f t="shared" ca="1" si="5"/>
        <v>-13044.96</v>
      </c>
      <c r="BZ17" s="31">
        <f t="shared" ca="1" si="5"/>
        <v>-12519.57</v>
      </c>
      <c r="CA17" s="31">
        <f t="shared" ca="1" si="5"/>
        <v>-10614.66</v>
      </c>
      <c r="CB17" s="31">
        <f t="shared" ca="1" si="5"/>
        <v>-12009.4</v>
      </c>
      <c r="CC17" s="31">
        <f t="shared" ca="1" si="5"/>
        <v>-14675.4</v>
      </c>
      <c r="CD17" s="31">
        <f t="shared" ca="1" si="5"/>
        <v>-16973.03</v>
      </c>
      <c r="CE17" s="31">
        <f t="shared" ca="1" si="5"/>
        <v>-44209.87</v>
      </c>
      <c r="CF17" s="31">
        <f t="shared" ca="1" si="5"/>
        <v>-17288.25</v>
      </c>
      <c r="CG17" s="31">
        <f t="shared" ca="1" si="5"/>
        <v>-7872.65</v>
      </c>
      <c r="CH17" s="31">
        <f t="shared" ca="1" si="5"/>
        <v>-8785.7199999999993</v>
      </c>
      <c r="CI17" s="31">
        <f t="shared" ca="1" si="5"/>
        <v>-10466.290000000001</v>
      </c>
      <c r="CJ17" s="31">
        <f t="shared" ca="1" si="5"/>
        <v>-13681.26</v>
      </c>
      <c r="CK17" s="32">
        <f t="shared" ca="1" si="6"/>
        <v>448.92</v>
      </c>
      <c r="CL17" s="32">
        <f t="shared" ca="1" si="6"/>
        <v>430.84</v>
      </c>
      <c r="CM17" s="32">
        <f t="shared" ca="1" si="6"/>
        <v>365.28</v>
      </c>
      <c r="CN17" s="32">
        <f t="shared" ca="1" si="6"/>
        <v>413.28</v>
      </c>
      <c r="CO17" s="32">
        <f t="shared" ca="1" si="6"/>
        <v>505.02</v>
      </c>
      <c r="CP17" s="32">
        <f t="shared" ca="1" si="6"/>
        <v>584.09</v>
      </c>
      <c r="CQ17" s="32">
        <f t="shared" ca="1" si="6"/>
        <v>1521.39</v>
      </c>
      <c r="CR17" s="32">
        <f t="shared" ca="1" si="6"/>
        <v>594.94000000000005</v>
      </c>
      <c r="CS17" s="32">
        <f t="shared" ca="1" si="6"/>
        <v>270.92</v>
      </c>
      <c r="CT17" s="32">
        <f t="shared" ca="1" si="6"/>
        <v>302.33999999999997</v>
      </c>
      <c r="CU17" s="32">
        <f t="shared" ca="1" si="6"/>
        <v>360.18</v>
      </c>
      <c r="CV17" s="32">
        <f t="shared" ca="1" si="6"/>
        <v>470.81</v>
      </c>
      <c r="CW17" s="31">
        <f t="shared" ca="1" si="7"/>
        <v>-12807.3</v>
      </c>
      <c r="CX17" s="31">
        <f t="shared" ca="1" si="7"/>
        <v>-12291.48</v>
      </c>
      <c r="CY17" s="31">
        <f t="shared" ca="1" si="7"/>
        <v>-10421.269999999999</v>
      </c>
      <c r="CZ17" s="31">
        <f t="shared" ca="1" si="7"/>
        <v>-10915.419999999998</v>
      </c>
      <c r="DA17" s="31">
        <f t="shared" ca="1" si="7"/>
        <v>-13338.579999999998</v>
      </c>
      <c r="DB17" s="31">
        <f t="shared" ca="1" si="7"/>
        <v>-15426.909999999996</v>
      </c>
      <c r="DC17" s="31">
        <f t="shared" ca="1" si="7"/>
        <v>-38124.300000000003</v>
      </c>
      <c r="DD17" s="31">
        <f t="shared" ca="1" si="7"/>
        <v>-14908.490000000002</v>
      </c>
      <c r="DE17" s="31">
        <f t="shared" ca="1" si="7"/>
        <v>-6788.9699999999993</v>
      </c>
      <c r="DF17" s="31">
        <f t="shared" ca="1" si="7"/>
        <v>-8305.5300000000007</v>
      </c>
      <c r="DG17" s="31">
        <f t="shared" ca="1" si="7"/>
        <v>-9894.25</v>
      </c>
      <c r="DH17" s="31">
        <f t="shared" ca="1" si="7"/>
        <v>-12933.5</v>
      </c>
      <c r="DI17" s="32">
        <f t="shared" ca="1" si="11"/>
        <v>-640.37</v>
      </c>
      <c r="DJ17" s="32">
        <f t="shared" ca="1" si="8"/>
        <v>-614.57000000000005</v>
      </c>
      <c r="DK17" s="32">
        <f t="shared" ca="1" si="8"/>
        <v>-521.05999999999995</v>
      </c>
      <c r="DL17" s="32">
        <f t="shared" ca="1" si="8"/>
        <v>-545.77</v>
      </c>
      <c r="DM17" s="32">
        <f t="shared" ca="1" si="8"/>
        <v>-666.93</v>
      </c>
      <c r="DN17" s="32">
        <f t="shared" ca="1" si="8"/>
        <v>-771.35</v>
      </c>
      <c r="DO17" s="32">
        <f t="shared" ca="1" si="8"/>
        <v>-1906.22</v>
      </c>
      <c r="DP17" s="32">
        <f t="shared" ca="1" si="8"/>
        <v>-745.42</v>
      </c>
      <c r="DQ17" s="32">
        <f t="shared" ca="1" si="8"/>
        <v>-339.45</v>
      </c>
      <c r="DR17" s="32">
        <f t="shared" ca="1" si="8"/>
        <v>-415.28</v>
      </c>
      <c r="DS17" s="32">
        <f t="shared" ca="1" si="8"/>
        <v>-494.71</v>
      </c>
      <c r="DT17" s="32">
        <f t="shared" ca="1" si="8"/>
        <v>-646.67999999999995</v>
      </c>
      <c r="DU17" s="31">
        <f t="shared" ca="1" si="12"/>
        <v>-5510.48</v>
      </c>
      <c r="DV17" s="31">
        <f t="shared" ca="1" si="9"/>
        <v>-5225.8999999999996</v>
      </c>
      <c r="DW17" s="31">
        <f t="shared" ca="1" si="9"/>
        <v>-4382.79</v>
      </c>
      <c r="DX17" s="31">
        <f t="shared" ca="1" si="9"/>
        <v>-4534.99</v>
      </c>
      <c r="DY17" s="31">
        <f t="shared" ca="1" si="9"/>
        <v>-5475.95</v>
      </c>
      <c r="DZ17" s="31">
        <f t="shared" ca="1" si="9"/>
        <v>-6254.66</v>
      </c>
      <c r="EA17" s="31">
        <f t="shared" ca="1" si="9"/>
        <v>-15269.05</v>
      </c>
      <c r="EB17" s="31">
        <f t="shared" ca="1" si="9"/>
        <v>-5891.82</v>
      </c>
      <c r="EC17" s="31">
        <f t="shared" ca="1" si="9"/>
        <v>-2646.96</v>
      </c>
      <c r="ED17" s="31">
        <f t="shared" ca="1" si="9"/>
        <v>-3195.58</v>
      </c>
      <c r="EE17" s="31">
        <f t="shared" ca="1" si="9"/>
        <v>-3754.33</v>
      </c>
      <c r="EF17" s="31">
        <f t="shared" ca="1" si="9"/>
        <v>-4841.12</v>
      </c>
      <c r="EG17" s="32">
        <f t="shared" ca="1" si="13"/>
        <v>-18958.150000000001</v>
      </c>
      <c r="EH17" s="32">
        <f t="shared" ca="1" si="10"/>
        <v>-18131.949999999997</v>
      </c>
      <c r="EI17" s="32">
        <f t="shared" ca="1" si="10"/>
        <v>-15325.119999999999</v>
      </c>
      <c r="EJ17" s="32">
        <f t="shared" ca="1" si="10"/>
        <v>-15996.179999999998</v>
      </c>
      <c r="EK17" s="32">
        <f t="shared" ca="1" si="10"/>
        <v>-19481.46</v>
      </c>
      <c r="EL17" s="32">
        <f t="shared" ca="1" si="10"/>
        <v>-22452.92</v>
      </c>
      <c r="EM17" s="32">
        <f t="shared" ca="1" si="10"/>
        <v>-55299.570000000007</v>
      </c>
      <c r="EN17" s="32">
        <f t="shared" ca="1" si="10"/>
        <v>-21545.730000000003</v>
      </c>
      <c r="EO17" s="32">
        <f t="shared" ca="1" si="10"/>
        <v>-9775.3799999999992</v>
      </c>
      <c r="EP17" s="32">
        <f t="shared" ca="1" si="10"/>
        <v>-11916.390000000001</v>
      </c>
      <c r="EQ17" s="32">
        <f t="shared" ca="1" si="10"/>
        <v>-14143.289999999999</v>
      </c>
      <c r="ER17" s="32">
        <f t="shared" ca="1" si="10"/>
        <v>-18421.3</v>
      </c>
    </row>
    <row r="18" spans="1:148">
      <c r="A18" t="s">
        <v>424</v>
      </c>
      <c r="B18" s="1" t="s">
        <v>138</v>
      </c>
      <c r="C18" t="str">
        <f t="shared" ca="1" si="1"/>
        <v>BCR2</v>
      </c>
      <c r="D18" t="str">
        <f t="shared" ca="1" si="2"/>
        <v>Bear Creek #2</v>
      </c>
      <c r="E18" s="51">
        <f ca="1">IFERROR(IF(AND($A18=VLOOKUP($A18&amp;"."&amp;$C18,UncollectibleLookup,2,FALSE),$C18=VLOOKUP($A18&amp;"."&amp;$C18,UncollectibleLookup,4,FALSE)),0,'Module C Corrected'!E18),'Module C Corrected'!E18)</f>
        <v>10422.694600000001</v>
      </c>
      <c r="F18" s="51">
        <f ca="1">IFERROR(IF(AND($A18=VLOOKUP($A18&amp;"."&amp;$C18,UncollectibleLookup,2,FALSE),$C18=VLOOKUP($A18&amp;"."&amp;$C18,UncollectibleLookup,4,FALSE)),0,'Module C Corrected'!F18),'Module C Corrected'!F18)</f>
        <v>11679.2361</v>
      </c>
      <c r="G18" s="51">
        <f ca="1">IFERROR(IF(AND($A18=VLOOKUP($A18&amp;"."&amp;$C18,UncollectibleLookup,2,FALSE),$C18=VLOOKUP($A18&amp;"."&amp;$C18,UncollectibleLookup,4,FALSE)),0,'Module C Corrected'!G18),'Module C Corrected'!G18)</f>
        <v>14170.114600000001</v>
      </c>
      <c r="H18" s="51">
        <f ca="1">IFERROR(IF(AND($A18=VLOOKUP($A18&amp;"."&amp;$C18,UncollectibleLookup,2,FALSE),$C18=VLOOKUP($A18&amp;"."&amp;$C18,UncollectibleLookup,4,FALSE)),0,'Module C Corrected'!H18),'Module C Corrected'!H18)</f>
        <v>6332.0844999999999</v>
      </c>
      <c r="I18" s="51">
        <f ca="1">IFERROR(IF(AND($A18=VLOOKUP($A18&amp;"."&amp;$C18,UncollectibleLookup,2,FALSE),$C18=VLOOKUP($A18&amp;"."&amp;$C18,UncollectibleLookup,4,FALSE)),0,'Module C Corrected'!I18),'Module C Corrected'!I18)</f>
        <v>8832.2602999999999</v>
      </c>
      <c r="J18" s="51">
        <f ca="1">IFERROR(IF(AND($A18=VLOOKUP($A18&amp;"."&amp;$C18,UncollectibleLookup,2,FALSE),$C18=VLOOKUP($A18&amp;"."&amp;$C18,UncollectibleLookup,4,FALSE)),0,'Module C Corrected'!J18),'Module C Corrected'!J18)</f>
        <v>12428.698200000001</v>
      </c>
      <c r="K18" s="51">
        <f ca="1">IFERROR(IF(AND($A18=VLOOKUP($A18&amp;"."&amp;$C18,UncollectibleLookup,2,FALSE),$C18=VLOOKUP($A18&amp;"."&amp;$C18,UncollectibleLookup,4,FALSE)),0,'Module C Corrected'!K18),'Module C Corrected'!K18)</f>
        <v>15257.236699999999</v>
      </c>
      <c r="L18" s="51">
        <f ca="1">IFERROR(IF(AND($A18=VLOOKUP($A18&amp;"."&amp;$C18,UncollectibleLookup,2,FALSE),$C18=VLOOKUP($A18&amp;"."&amp;$C18,UncollectibleLookup,4,FALSE)),0,'Module C Corrected'!L18),'Module C Corrected'!L18)</f>
        <v>13221.329100000001</v>
      </c>
      <c r="M18" s="51">
        <f ca="1">IFERROR(IF(AND($A18=VLOOKUP($A18&amp;"."&amp;$C18,UncollectibleLookup,2,FALSE),$C18=VLOOKUP($A18&amp;"."&amp;$C18,UncollectibleLookup,4,FALSE)),0,'Module C Corrected'!M18),'Module C Corrected'!M18)</f>
        <v>11748.3032</v>
      </c>
      <c r="N18" s="51">
        <f ca="1">IFERROR(IF(AND($A18=VLOOKUP($A18&amp;"."&amp;$C18,UncollectibleLookup,2,FALSE),$C18=VLOOKUP($A18&amp;"."&amp;$C18,UncollectibleLookup,4,FALSE)),0,'Module C Corrected'!N18),'Module C Corrected'!N18)</f>
        <v>10456.823399999999</v>
      </c>
      <c r="O18" s="51">
        <f ca="1">IFERROR(IF(AND($A18=VLOOKUP($A18&amp;"."&amp;$C18,UncollectibleLookup,2,FALSE),$C18=VLOOKUP($A18&amp;"."&amp;$C18,UncollectibleLookup,4,FALSE)),0,'Module C Corrected'!O18),'Module C Corrected'!O18)</f>
        <v>10601.346299999999</v>
      </c>
      <c r="P18" s="51">
        <f ca="1">IFERROR(IF(AND($A18=VLOOKUP($A18&amp;"."&amp;$C18,UncollectibleLookup,2,FALSE),$C18=VLOOKUP($A18&amp;"."&amp;$C18,UncollectibleLookup,4,FALSE)),0,'Module C Corrected'!P18),'Module C Corrected'!P18)</f>
        <v>13353.653399999999</v>
      </c>
      <c r="Q18" s="32">
        <f ca="1">IFERROR(IF(AND($A18=VLOOKUP($A18&amp;"."&amp;$C18,UncollectibleLookup,2,FALSE),$C18=VLOOKUP($A18&amp;"."&amp;$C18,UncollectibleLookup,4,FALSE)),0,'Module C Corrected'!Q18),'Module C Corrected'!Q18)</f>
        <v>684624.15</v>
      </c>
      <c r="R18" s="32">
        <f ca="1">IFERROR(IF(AND($A18=VLOOKUP($A18&amp;"."&amp;$C18,UncollectibleLookup,2,FALSE),$C18=VLOOKUP($A18&amp;"."&amp;$C18,UncollectibleLookup,4,FALSE)),0,'Module C Corrected'!R18),'Module C Corrected'!R18)</f>
        <v>898506.27</v>
      </c>
      <c r="S18" s="32">
        <f ca="1">IFERROR(IF(AND($A18=VLOOKUP($A18&amp;"."&amp;$C18,UncollectibleLookup,2,FALSE),$C18=VLOOKUP($A18&amp;"."&amp;$C18,UncollectibleLookup,4,FALSE)),0,'Module C Corrected'!S18),'Module C Corrected'!S18)</f>
        <v>827382.52</v>
      </c>
      <c r="T18" s="32">
        <f ca="1">IFERROR(IF(AND($A18=VLOOKUP($A18&amp;"."&amp;$C18,UncollectibleLookup,2,FALSE),$C18=VLOOKUP($A18&amp;"."&amp;$C18,UncollectibleLookup,4,FALSE)),0,'Module C Corrected'!T18),'Module C Corrected'!T18)</f>
        <v>336901.06</v>
      </c>
      <c r="U18" s="32">
        <f ca="1">IFERROR(IF(AND($A18=VLOOKUP($A18&amp;"."&amp;$C18,UncollectibleLookup,2,FALSE),$C18=VLOOKUP($A18&amp;"."&amp;$C18,UncollectibleLookup,4,FALSE)),0,'Module C Corrected'!U18),'Module C Corrected'!U18)</f>
        <v>468544.06</v>
      </c>
      <c r="V18" s="32">
        <f ca="1">IFERROR(IF(AND($A18=VLOOKUP($A18&amp;"."&amp;$C18,UncollectibleLookup,2,FALSE),$C18=VLOOKUP($A18&amp;"."&amp;$C18,UncollectibleLookup,4,FALSE)),0,'Module C Corrected'!V18),'Module C Corrected'!V18)</f>
        <v>689555.88</v>
      </c>
      <c r="W18" s="32">
        <f ca="1">IFERROR(IF(AND($A18=VLOOKUP($A18&amp;"."&amp;$C18,UncollectibleLookup,2,FALSE),$C18=VLOOKUP($A18&amp;"."&amp;$C18,UncollectibleLookup,4,FALSE)),0,'Module C Corrected'!W18),'Module C Corrected'!W18)</f>
        <v>2980894.24</v>
      </c>
      <c r="X18" s="32">
        <f ca="1">IFERROR(IF(AND($A18=VLOOKUP($A18&amp;"."&amp;$C18,UncollectibleLookup,2,FALSE),$C18=VLOOKUP($A18&amp;"."&amp;$C18,UncollectibleLookup,4,FALSE)),0,'Module C Corrected'!X18),'Module C Corrected'!X18)</f>
        <v>1108780.44</v>
      </c>
      <c r="Y18" s="32">
        <f ca="1">IFERROR(IF(AND($A18=VLOOKUP($A18&amp;"."&amp;$C18,UncollectibleLookup,2,FALSE),$C18=VLOOKUP($A18&amp;"."&amp;$C18,UncollectibleLookup,4,FALSE)),0,'Module C Corrected'!Y18),'Module C Corrected'!Y18)</f>
        <v>628524.30000000005</v>
      </c>
      <c r="Z18" s="32">
        <f ca="1">IFERROR(IF(AND($A18=VLOOKUP($A18&amp;"."&amp;$C18,UncollectibleLookup,2,FALSE),$C18=VLOOKUP($A18&amp;"."&amp;$C18,UncollectibleLookup,4,FALSE)),0,'Module C Corrected'!Z18),'Module C Corrected'!Z18)</f>
        <v>788013.62</v>
      </c>
      <c r="AA18" s="32">
        <f ca="1">IFERROR(IF(AND($A18=VLOOKUP($A18&amp;"."&amp;$C18,UncollectibleLookup,2,FALSE),$C18=VLOOKUP($A18&amp;"."&amp;$C18,UncollectibleLookup,4,FALSE)),0,'Module C Corrected'!AA18),'Module C Corrected'!AA18)</f>
        <v>615823.89</v>
      </c>
      <c r="AB18" s="32">
        <f ca="1">IFERROR(IF(AND($A18=VLOOKUP($A18&amp;"."&amp;$C18,UncollectibleLookup,2,FALSE),$C18=VLOOKUP($A18&amp;"."&amp;$C18,UncollectibleLookup,4,FALSE)),0,'Module C Corrected'!AB18),'Module C Corrected'!AB18)</f>
        <v>949692.62</v>
      </c>
      <c r="AC18" s="2">
        <f>IF(ISBLANK('Module C Corrected'!AC18),"",'Module C Corrected'!AC18)</f>
        <v>-3.96</v>
      </c>
      <c r="AD18" s="2">
        <f>IF(ISBLANK('Module C Corrected'!AD18),"",'Module C Corrected'!AD18)</f>
        <v>-3.96</v>
      </c>
      <c r="AE18" s="2">
        <f>IF(ISBLANK('Module C Corrected'!AE18),"",'Module C Corrected'!AE18)</f>
        <v>-3.96</v>
      </c>
      <c r="AF18" s="2">
        <f>IF(ISBLANK('Module C Corrected'!AF18),"",'Module C Corrected'!AF18)</f>
        <v>-3.96</v>
      </c>
      <c r="AG18" s="2">
        <f>IF(ISBLANK('Module C Corrected'!AG18),"",'Module C Corrected'!AG18)</f>
        <v>-3.96</v>
      </c>
      <c r="AH18" s="2">
        <f>IF(ISBLANK('Module C Corrected'!AH18),"",'Module C Corrected'!AH18)</f>
        <v>-3.96</v>
      </c>
      <c r="AI18" s="2">
        <f>IF(ISBLANK('Module C Corrected'!AI18),"",'Module C Corrected'!AI18)</f>
        <v>-3.96</v>
      </c>
      <c r="AJ18" s="2">
        <f>IF(ISBLANK('Module C Corrected'!AJ18),"",'Module C Corrected'!AJ18)</f>
        <v>-3.96</v>
      </c>
      <c r="AK18" s="2">
        <f>IF(ISBLANK('Module C Corrected'!AK18),"",'Module C Corrected'!AK18)</f>
        <v>-3.96</v>
      </c>
      <c r="AL18" s="2">
        <f>IF(ISBLANK('Module C Corrected'!AL18),"",'Module C Corrected'!AL18)</f>
        <v>-3.96</v>
      </c>
      <c r="AM18" s="2">
        <f>IF(ISBLANK('Module C Corrected'!AM18),"",'Module C Corrected'!AM18)</f>
        <v>-3.96</v>
      </c>
      <c r="AN18" s="2">
        <f>IF(ISBLANK('Module C Corrected'!AN18),"",'Module C Corrected'!AN18)</f>
        <v>-3.96</v>
      </c>
      <c r="AO18" s="33">
        <f ca="1">IFERROR(IF(AND($A18=VLOOKUP($A18&amp;"."&amp;$C18,UncollectibleLookup,2,FALSE),$C18=VLOOKUP($A18&amp;"."&amp;$C18,UncollectibleLookup,4,FALSE)),0,'Module C Corrected'!AO18),'Module C Corrected'!AO18)</f>
        <v>-27111.119999999999</v>
      </c>
      <c r="AP18" s="33">
        <f ca="1">IFERROR(IF(AND($A18=VLOOKUP($A18&amp;"."&amp;$C18,UncollectibleLookup,2,FALSE),$C18=VLOOKUP($A18&amp;"."&amp;$C18,UncollectibleLookup,4,FALSE)),0,'Module C Corrected'!AP18),'Module C Corrected'!AP18)</f>
        <v>-35580.85</v>
      </c>
      <c r="AQ18" s="33">
        <f ca="1">IFERROR(IF(AND($A18=VLOOKUP($A18&amp;"."&amp;$C18,UncollectibleLookup,2,FALSE),$C18=VLOOKUP($A18&amp;"."&amp;$C18,UncollectibleLookup,4,FALSE)),0,'Module C Corrected'!AQ18),'Module C Corrected'!AQ18)</f>
        <v>-32764.35</v>
      </c>
      <c r="AR18" s="33">
        <f ca="1">IFERROR(IF(AND($A18=VLOOKUP($A18&amp;"."&amp;$C18,UncollectibleLookup,2,FALSE),$C18=VLOOKUP($A18&amp;"."&amp;$C18,UncollectibleLookup,4,FALSE)),0,'Module C Corrected'!AR18),'Module C Corrected'!AR18)</f>
        <v>-13341.28</v>
      </c>
      <c r="AS18" s="33">
        <f ca="1">IFERROR(IF(AND($A18=VLOOKUP($A18&amp;"."&amp;$C18,UncollectibleLookup,2,FALSE),$C18=VLOOKUP($A18&amp;"."&amp;$C18,UncollectibleLookup,4,FALSE)),0,'Module C Corrected'!AS18),'Module C Corrected'!AS18)</f>
        <v>-18554.34</v>
      </c>
      <c r="AT18" s="33">
        <f ca="1">IFERROR(IF(AND($A18=VLOOKUP($A18&amp;"."&amp;$C18,UncollectibleLookup,2,FALSE),$C18=VLOOKUP($A18&amp;"."&amp;$C18,UncollectibleLookup,4,FALSE)),0,'Module C Corrected'!AT18),'Module C Corrected'!AT18)</f>
        <v>-27306.41</v>
      </c>
      <c r="AU18" s="33">
        <f ca="1">IFERROR(IF(AND($A18=VLOOKUP($A18&amp;"."&amp;$C18,UncollectibleLookup,2,FALSE),$C18=VLOOKUP($A18&amp;"."&amp;$C18,UncollectibleLookup,4,FALSE)),0,'Module C Corrected'!AU18),'Module C Corrected'!AU18)</f>
        <v>-118043.41</v>
      </c>
      <c r="AV18" s="33">
        <f ca="1">IFERROR(IF(AND($A18=VLOOKUP($A18&amp;"."&amp;$C18,UncollectibleLookup,2,FALSE),$C18=VLOOKUP($A18&amp;"."&amp;$C18,UncollectibleLookup,4,FALSE)),0,'Module C Corrected'!AV18),'Module C Corrected'!AV18)</f>
        <v>-43907.71</v>
      </c>
      <c r="AW18" s="33">
        <f ca="1">IFERROR(IF(AND($A18=VLOOKUP($A18&amp;"."&amp;$C18,UncollectibleLookup,2,FALSE),$C18=VLOOKUP($A18&amp;"."&amp;$C18,UncollectibleLookup,4,FALSE)),0,'Module C Corrected'!AW18),'Module C Corrected'!AW18)</f>
        <v>-24889.56</v>
      </c>
      <c r="AX18" s="33">
        <f ca="1">IFERROR(IF(AND($A18=VLOOKUP($A18&amp;"."&amp;$C18,UncollectibleLookup,2,FALSE),$C18=VLOOKUP($A18&amp;"."&amp;$C18,UncollectibleLookup,4,FALSE)),0,'Module C Corrected'!AX18),'Module C Corrected'!AX18)</f>
        <v>-31205.34</v>
      </c>
      <c r="AY18" s="33">
        <f ca="1">IFERROR(IF(AND($A18=VLOOKUP($A18&amp;"."&amp;$C18,UncollectibleLookup,2,FALSE),$C18=VLOOKUP($A18&amp;"."&amp;$C18,UncollectibleLookup,4,FALSE)),0,'Module C Corrected'!AY18),'Module C Corrected'!AY18)</f>
        <v>-24386.63</v>
      </c>
      <c r="AZ18" s="33">
        <f ca="1">IFERROR(IF(AND($A18=VLOOKUP($A18&amp;"."&amp;$C18,UncollectibleLookup,2,FALSE),$C18=VLOOKUP($A18&amp;"."&amp;$C18,UncollectibleLookup,4,FALSE)),0,'Module C Corrected'!AZ18),'Module C Corrected'!AZ18)</f>
        <v>-37607.83</v>
      </c>
      <c r="BA18" s="31">
        <f t="shared" ca="1" si="3"/>
        <v>-821.55</v>
      </c>
      <c r="BB18" s="31">
        <f t="shared" ca="1" si="3"/>
        <v>-1078.21</v>
      </c>
      <c r="BC18" s="31">
        <f t="shared" ca="1" si="3"/>
        <v>-992.86</v>
      </c>
      <c r="BD18" s="31">
        <f t="shared" ca="1" si="3"/>
        <v>-1617.13</v>
      </c>
      <c r="BE18" s="31">
        <f t="shared" ca="1" si="3"/>
        <v>-2249.0100000000002</v>
      </c>
      <c r="BF18" s="31">
        <f t="shared" ca="1" si="3"/>
        <v>-3309.87</v>
      </c>
      <c r="BG18" s="31">
        <f t="shared" ca="1" si="3"/>
        <v>-21164.35</v>
      </c>
      <c r="BH18" s="31">
        <f t="shared" ca="1" si="3"/>
        <v>-7872.34</v>
      </c>
      <c r="BI18" s="31">
        <f t="shared" ca="1" si="3"/>
        <v>-4462.5200000000004</v>
      </c>
      <c r="BJ18" s="31">
        <f t="shared" ca="1" si="3"/>
        <v>-2364.04</v>
      </c>
      <c r="BK18" s="31">
        <f t="shared" ca="1" si="3"/>
        <v>-1847.47</v>
      </c>
      <c r="BL18" s="31">
        <f t="shared" ca="1" si="3"/>
        <v>-2849.08</v>
      </c>
      <c r="BM18" s="6">
        <f t="shared" ca="1" si="4"/>
        <v>-4.9399999999999999E-2</v>
      </c>
      <c r="BN18" s="6">
        <f t="shared" ca="1" si="4"/>
        <v>-4.9399999999999999E-2</v>
      </c>
      <c r="BO18" s="6">
        <f t="shared" ca="1" si="4"/>
        <v>-4.9399999999999999E-2</v>
      </c>
      <c r="BP18" s="6">
        <f t="shared" ca="1" si="4"/>
        <v>-4.9399999999999999E-2</v>
      </c>
      <c r="BQ18" s="6">
        <f t="shared" ca="1" si="4"/>
        <v>-4.9399999999999999E-2</v>
      </c>
      <c r="BR18" s="6">
        <f t="shared" ca="1" si="4"/>
        <v>-4.9399999999999999E-2</v>
      </c>
      <c r="BS18" s="6">
        <f t="shared" ca="1" si="4"/>
        <v>-4.9399999999999999E-2</v>
      </c>
      <c r="BT18" s="6">
        <f t="shared" ca="1" si="4"/>
        <v>-4.9399999999999999E-2</v>
      </c>
      <c r="BU18" s="6">
        <f t="shared" ca="1" si="4"/>
        <v>-4.9399999999999999E-2</v>
      </c>
      <c r="BV18" s="6">
        <f t="shared" ca="1" si="4"/>
        <v>-4.9399999999999999E-2</v>
      </c>
      <c r="BW18" s="6">
        <f t="shared" ca="1" si="4"/>
        <v>-4.9399999999999999E-2</v>
      </c>
      <c r="BX18" s="6">
        <f t="shared" ca="1" si="4"/>
        <v>-4.9399999999999999E-2</v>
      </c>
      <c r="BY18" s="31">
        <f t="shared" ca="1" si="5"/>
        <v>-33820.43</v>
      </c>
      <c r="BZ18" s="31">
        <f t="shared" ca="1" si="5"/>
        <v>-44386.21</v>
      </c>
      <c r="CA18" s="31">
        <f t="shared" ca="1" si="5"/>
        <v>-40872.699999999997</v>
      </c>
      <c r="CB18" s="31">
        <f t="shared" ca="1" si="5"/>
        <v>-16642.91</v>
      </c>
      <c r="CC18" s="31">
        <f t="shared" ca="1" si="5"/>
        <v>-23146.080000000002</v>
      </c>
      <c r="CD18" s="31">
        <f t="shared" ca="1" si="5"/>
        <v>-34064.06</v>
      </c>
      <c r="CE18" s="31">
        <f t="shared" ca="1" si="5"/>
        <v>-147256.18</v>
      </c>
      <c r="CF18" s="31">
        <f t="shared" ca="1" si="5"/>
        <v>-54773.75</v>
      </c>
      <c r="CG18" s="31">
        <f t="shared" ca="1" si="5"/>
        <v>-31049.1</v>
      </c>
      <c r="CH18" s="31">
        <f t="shared" ca="1" si="5"/>
        <v>-38927.870000000003</v>
      </c>
      <c r="CI18" s="31">
        <f t="shared" ca="1" si="5"/>
        <v>-30421.7</v>
      </c>
      <c r="CJ18" s="31">
        <f t="shared" ca="1" si="5"/>
        <v>-46914.82</v>
      </c>
      <c r="CK18" s="32">
        <f t="shared" ca="1" si="6"/>
        <v>1163.8599999999999</v>
      </c>
      <c r="CL18" s="32">
        <f t="shared" ca="1" si="6"/>
        <v>1527.46</v>
      </c>
      <c r="CM18" s="32">
        <f t="shared" ca="1" si="6"/>
        <v>1406.55</v>
      </c>
      <c r="CN18" s="32">
        <f t="shared" ca="1" si="6"/>
        <v>572.73</v>
      </c>
      <c r="CO18" s="32">
        <f t="shared" ca="1" si="6"/>
        <v>796.52</v>
      </c>
      <c r="CP18" s="32">
        <f t="shared" ca="1" si="6"/>
        <v>1172.24</v>
      </c>
      <c r="CQ18" s="32">
        <f t="shared" ca="1" si="6"/>
        <v>5067.5200000000004</v>
      </c>
      <c r="CR18" s="32">
        <f t="shared" ca="1" si="6"/>
        <v>1884.93</v>
      </c>
      <c r="CS18" s="32">
        <f t="shared" ca="1" si="6"/>
        <v>1068.49</v>
      </c>
      <c r="CT18" s="32">
        <f t="shared" ca="1" si="6"/>
        <v>1339.62</v>
      </c>
      <c r="CU18" s="32">
        <f t="shared" ca="1" si="6"/>
        <v>1046.9000000000001</v>
      </c>
      <c r="CV18" s="32">
        <f t="shared" ca="1" si="6"/>
        <v>1614.48</v>
      </c>
      <c r="CW18" s="31">
        <f t="shared" ca="1" si="7"/>
        <v>-4723.9000000000005</v>
      </c>
      <c r="CX18" s="31">
        <f t="shared" ca="1" si="7"/>
        <v>-6199.6900000000014</v>
      </c>
      <c r="CY18" s="31">
        <f t="shared" ca="1" si="7"/>
        <v>-5708.939999999996</v>
      </c>
      <c r="CZ18" s="31">
        <f t="shared" ca="1" si="7"/>
        <v>-1111.7699999999995</v>
      </c>
      <c r="DA18" s="31">
        <f t="shared" ca="1" si="7"/>
        <v>-1546.2100000000009</v>
      </c>
      <c r="DB18" s="31">
        <f t="shared" ca="1" si="7"/>
        <v>-2275.54</v>
      </c>
      <c r="DC18" s="31">
        <f t="shared" ca="1" si="7"/>
        <v>-2980.9000000000015</v>
      </c>
      <c r="DD18" s="31">
        <f t="shared" ca="1" si="7"/>
        <v>-1108.7700000000004</v>
      </c>
      <c r="DE18" s="31">
        <f t="shared" ca="1" si="7"/>
        <v>-628.5299999999952</v>
      </c>
      <c r="DF18" s="31">
        <f t="shared" ca="1" si="7"/>
        <v>-4018.87</v>
      </c>
      <c r="DG18" s="31">
        <f t="shared" ca="1" si="7"/>
        <v>-3140.699999999998</v>
      </c>
      <c r="DH18" s="31">
        <f t="shared" ca="1" si="7"/>
        <v>-4843.4299999999948</v>
      </c>
      <c r="DI18" s="32">
        <f t="shared" ca="1" si="11"/>
        <v>-236.2</v>
      </c>
      <c r="DJ18" s="32">
        <f t="shared" ca="1" si="8"/>
        <v>-309.98</v>
      </c>
      <c r="DK18" s="32">
        <f t="shared" ca="1" si="8"/>
        <v>-285.45</v>
      </c>
      <c r="DL18" s="32">
        <f t="shared" ca="1" si="8"/>
        <v>-55.59</v>
      </c>
      <c r="DM18" s="32">
        <f t="shared" ca="1" si="8"/>
        <v>-77.31</v>
      </c>
      <c r="DN18" s="32">
        <f t="shared" ca="1" si="8"/>
        <v>-113.78</v>
      </c>
      <c r="DO18" s="32">
        <f t="shared" ca="1" si="8"/>
        <v>-149.05000000000001</v>
      </c>
      <c r="DP18" s="32">
        <f t="shared" ca="1" si="8"/>
        <v>-55.44</v>
      </c>
      <c r="DQ18" s="32">
        <f t="shared" ca="1" si="8"/>
        <v>-31.43</v>
      </c>
      <c r="DR18" s="32">
        <f t="shared" ca="1" si="8"/>
        <v>-200.94</v>
      </c>
      <c r="DS18" s="32">
        <f t="shared" ca="1" si="8"/>
        <v>-157.04</v>
      </c>
      <c r="DT18" s="32">
        <f t="shared" ca="1" si="8"/>
        <v>-242.17</v>
      </c>
      <c r="DU18" s="31">
        <f t="shared" ca="1" si="12"/>
        <v>-2032.51</v>
      </c>
      <c r="DV18" s="31">
        <f t="shared" ca="1" si="9"/>
        <v>-2635.89</v>
      </c>
      <c r="DW18" s="31">
        <f t="shared" ca="1" si="9"/>
        <v>-2400.96</v>
      </c>
      <c r="DX18" s="31">
        <f t="shared" ca="1" si="9"/>
        <v>-461.9</v>
      </c>
      <c r="DY18" s="31">
        <f t="shared" ca="1" si="9"/>
        <v>-634.77</v>
      </c>
      <c r="DZ18" s="31">
        <f t="shared" ca="1" si="9"/>
        <v>-922.59</v>
      </c>
      <c r="EA18" s="31">
        <f t="shared" ca="1" si="9"/>
        <v>-1193.8699999999999</v>
      </c>
      <c r="EB18" s="31">
        <f t="shared" ca="1" si="9"/>
        <v>-438.18</v>
      </c>
      <c r="EC18" s="31">
        <f t="shared" ca="1" si="9"/>
        <v>-245.06</v>
      </c>
      <c r="ED18" s="31">
        <f t="shared" ca="1" si="9"/>
        <v>-1546.27</v>
      </c>
      <c r="EE18" s="31">
        <f t="shared" ca="1" si="9"/>
        <v>-1191.72</v>
      </c>
      <c r="EF18" s="31">
        <f t="shared" ca="1" si="9"/>
        <v>-1812.94</v>
      </c>
      <c r="EG18" s="32">
        <f t="shared" ca="1" si="13"/>
        <v>-6992.6100000000006</v>
      </c>
      <c r="EH18" s="32">
        <f t="shared" ca="1" si="10"/>
        <v>-9145.5600000000013</v>
      </c>
      <c r="EI18" s="32">
        <f t="shared" ca="1" si="10"/>
        <v>-8395.3499999999949</v>
      </c>
      <c r="EJ18" s="32">
        <f t="shared" ca="1" si="10"/>
        <v>-1629.2599999999993</v>
      </c>
      <c r="EK18" s="32">
        <f t="shared" ca="1" si="10"/>
        <v>-2258.2900000000009</v>
      </c>
      <c r="EL18" s="32">
        <f t="shared" ca="1" si="10"/>
        <v>-3311.9100000000003</v>
      </c>
      <c r="EM18" s="32">
        <f t="shared" ca="1" si="10"/>
        <v>-4323.8200000000015</v>
      </c>
      <c r="EN18" s="32">
        <f t="shared" ca="1" si="10"/>
        <v>-1602.3900000000006</v>
      </c>
      <c r="EO18" s="32">
        <f t="shared" ca="1" si="10"/>
        <v>-905.01999999999521</v>
      </c>
      <c r="EP18" s="32">
        <f t="shared" ca="1" si="10"/>
        <v>-5766.08</v>
      </c>
      <c r="EQ18" s="32">
        <f t="shared" ca="1" si="10"/>
        <v>-4489.4599999999982</v>
      </c>
      <c r="ER18" s="32">
        <f t="shared" ca="1" si="10"/>
        <v>-6898.5399999999954</v>
      </c>
    </row>
    <row r="19" spans="1:148">
      <c r="A19" t="s">
        <v>424</v>
      </c>
      <c r="B19" s="1" t="s">
        <v>139</v>
      </c>
      <c r="C19" t="str">
        <f t="shared" ca="1" si="1"/>
        <v>BCRK</v>
      </c>
      <c r="D19" t="str">
        <f t="shared" ca="1" si="2"/>
        <v>Bear Creek #1</v>
      </c>
      <c r="E19" s="51">
        <f ca="1">IFERROR(IF(AND($A19=VLOOKUP($A19&amp;"."&amp;$C19,UncollectibleLookup,2,FALSE),$C19=VLOOKUP($A19&amp;"."&amp;$C19,UncollectibleLookup,4,FALSE)),0,'Module C Corrected'!E19),'Module C Corrected'!E19)</f>
        <v>11809.484899999999</v>
      </c>
      <c r="F19" s="51">
        <f ca="1">IFERROR(IF(AND($A19=VLOOKUP($A19&amp;"."&amp;$C19,UncollectibleLookup,2,FALSE),$C19=VLOOKUP($A19&amp;"."&amp;$C19,UncollectibleLookup,4,FALSE)),0,'Module C Corrected'!F19),'Module C Corrected'!F19)</f>
        <v>18826.216400000001</v>
      </c>
      <c r="G19" s="51">
        <f ca="1">IFERROR(IF(AND($A19=VLOOKUP($A19&amp;"."&amp;$C19,UncollectibleLookup,2,FALSE),$C19=VLOOKUP($A19&amp;"."&amp;$C19,UncollectibleLookup,4,FALSE)),0,'Module C Corrected'!G19),'Module C Corrected'!G19)</f>
        <v>26315.316900000002</v>
      </c>
      <c r="H19" s="51">
        <f ca="1">IFERROR(IF(AND($A19=VLOOKUP($A19&amp;"."&amp;$C19,UncollectibleLookup,2,FALSE),$C19=VLOOKUP($A19&amp;"."&amp;$C19,UncollectibleLookup,4,FALSE)),0,'Module C Corrected'!H19),'Module C Corrected'!H19)</f>
        <v>4775.3558000000003</v>
      </c>
      <c r="I19" s="51">
        <f ca="1">IFERROR(IF(AND($A19=VLOOKUP($A19&amp;"."&amp;$C19,UncollectibleLookup,2,FALSE),$C19=VLOOKUP($A19&amp;"."&amp;$C19,UncollectibleLookup,4,FALSE)),0,'Module C Corrected'!I19),'Module C Corrected'!I19)</f>
        <v>6324.8033999999998</v>
      </c>
      <c r="J19" s="51">
        <f ca="1">IFERROR(IF(AND($A19=VLOOKUP($A19&amp;"."&amp;$C19,UncollectibleLookup,2,FALSE),$C19=VLOOKUP($A19&amp;"."&amp;$C19,UncollectibleLookup,4,FALSE)),0,'Module C Corrected'!J19),'Module C Corrected'!J19)</f>
        <v>11513.9773</v>
      </c>
      <c r="K19" s="51">
        <f ca="1">IFERROR(IF(AND($A19=VLOOKUP($A19&amp;"."&amp;$C19,UncollectibleLookup,2,FALSE),$C19=VLOOKUP($A19&amp;"."&amp;$C19,UncollectibleLookup,4,FALSE)),0,'Module C Corrected'!K19),'Module C Corrected'!K19)</f>
        <v>14303.063700000001</v>
      </c>
      <c r="L19" s="51">
        <f ca="1">IFERROR(IF(AND($A19=VLOOKUP($A19&amp;"."&amp;$C19,UncollectibleLookup,2,FALSE),$C19=VLOOKUP($A19&amp;"."&amp;$C19,UncollectibleLookup,4,FALSE)),0,'Module C Corrected'!L19),'Module C Corrected'!L19)</f>
        <v>8699.2500999999993</v>
      </c>
      <c r="M19" s="51">
        <f ca="1">IFERROR(IF(AND($A19=VLOOKUP($A19&amp;"."&amp;$C19,UncollectibleLookup,2,FALSE),$C19=VLOOKUP($A19&amp;"."&amp;$C19,UncollectibleLookup,4,FALSE)),0,'Module C Corrected'!M19),'Module C Corrected'!M19)</f>
        <v>9307.4266000000007</v>
      </c>
      <c r="N19" s="51">
        <f ca="1">IFERROR(IF(AND($A19=VLOOKUP($A19&amp;"."&amp;$C19,UncollectibleLookup,2,FALSE),$C19=VLOOKUP($A19&amp;"."&amp;$C19,UncollectibleLookup,4,FALSE)),0,'Module C Corrected'!N19),'Module C Corrected'!N19)</f>
        <v>5823.1161000000002</v>
      </c>
      <c r="O19" s="51">
        <f ca="1">IFERROR(IF(AND($A19=VLOOKUP($A19&amp;"."&amp;$C19,UncollectibleLookup,2,FALSE),$C19=VLOOKUP($A19&amp;"."&amp;$C19,UncollectibleLookup,4,FALSE)),0,'Module C Corrected'!O19),'Module C Corrected'!O19)</f>
        <v>7270.7160000000003</v>
      </c>
      <c r="P19" s="51">
        <f ca="1">IFERROR(IF(AND($A19=VLOOKUP($A19&amp;"."&amp;$C19,UncollectibleLookup,2,FALSE),$C19=VLOOKUP($A19&amp;"."&amp;$C19,UncollectibleLookup,4,FALSE)),0,'Module C Corrected'!P19),'Module C Corrected'!P19)</f>
        <v>23373.746899999998</v>
      </c>
      <c r="Q19" s="32">
        <f ca="1">IFERROR(IF(AND($A19=VLOOKUP($A19&amp;"."&amp;$C19,UncollectibleLookup,2,FALSE),$C19=VLOOKUP($A19&amp;"."&amp;$C19,UncollectibleLookup,4,FALSE)),0,'Module C Corrected'!Q19),'Module C Corrected'!Q19)</f>
        <v>933605.23</v>
      </c>
      <c r="R19" s="32">
        <f ca="1">IFERROR(IF(AND($A19=VLOOKUP($A19&amp;"."&amp;$C19,UncollectibleLookup,2,FALSE),$C19=VLOOKUP($A19&amp;"."&amp;$C19,UncollectibleLookup,4,FALSE)),0,'Module C Corrected'!R19),'Module C Corrected'!R19)</f>
        <v>1540040.27</v>
      </c>
      <c r="S19" s="32">
        <f ca="1">IFERROR(IF(AND($A19=VLOOKUP($A19&amp;"."&amp;$C19,UncollectibleLookup,2,FALSE),$C19=VLOOKUP($A19&amp;"."&amp;$C19,UncollectibleLookup,4,FALSE)),0,'Module C Corrected'!S19),'Module C Corrected'!S19)</f>
        <v>1546423.39</v>
      </c>
      <c r="T19" s="32">
        <f ca="1">IFERROR(IF(AND($A19=VLOOKUP($A19&amp;"."&amp;$C19,UncollectibleLookup,2,FALSE),$C19=VLOOKUP($A19&amp;"."&amp;$C19,UncollectibleLookup,4,FALSE)),0,'Module C Corrected'!T19),'Module C Corrected'!T19)</f>
        <v>348203.02</v>
      </c>
      <c r="U19" s="32">
        <f ca="1">IFERROR(IF(AND($A19=VLOOKUP($A19&amp;"."&amp;$C19,UncollectibleLookup,2,FALSE),$C19=VLOOKUP($A19&amp;"."&amp;$C19,UncollectibleLookup,4,FALSE)),0,'Module C Corrected'!U19),'Module C Corrected'!U19)</f>
        <v>427380.36</v>
      </c>
      <c r="V19" s="32">
        <f ca="1">IFERROR(IF(AND($A19=VLOOKUP($A19&amp;"."&amp;$C19,UncollectibleLookup,2,FALSE),$C19=VLOOKUP($A19&amp;"."&amp;$C19,UncollectibleLookup,4,FALSE)),0,'Module C Corrected'!V19),'Module C Corrected'!V19)</f>
        <v>785839.72</v>
      </c>
      <c r="W19" s="32">
        <f ca="1">IFERROR(IF(AND($A19=VLOOKUP($A19&amp;"."&amp;$C19,UncollectibleLookup,2,FALSE),$C19=VLOOKUP($A19&amp;"."&amp;$C19,UncollectibleLookup,4,FALSE)),0,'Module C Corrected'!W19),'Module C Corrected'!W19)</f>
        <v>3798193.45</v>
      </c>
      <c r="X19" s="32">
        <f ca="1">IFERROR(IF(AND($A19=VLOOKUP($A19&amp;"."&amp;$C19,UncollectibleLookup,2,FALSE),$C19=VLOOKUP($A19&amp;"."&amp;$C19,UncollectibleLookup,4,FALSE)),0,'Module C Corrected'!X19),'Module C Corrected'!X19)</f>
        <v>1204246.92</v>
      </c>
      <c r="Y19" s="32">
        <f ca="1">IFERROR(IF(AND($A19=VLOOKUP($A19&amp;"."&amp;$C19,UncollectibleLookup,2,FALSE),$C19=VLOOKUP($A19&amp;"."&amp;$C19,UncollectibleLookup,4,FALSE)),0,'Module C Corrected'!Y19),'Module C Corrected'!Y19)</f>
        <v>570999.01</v>
      </c>
      <c r="Z19" s="32">
        <f ca="1">IFERROR(IF(AND($A19=VLOOKUP($A19&amp;"."&amp;$C19,UncollectibleLookup,2,FALSE),$C19=VLOOKUP($A19&amp;"."&amp;$C19,UncollectibleLookup,4,FALSE)),0,'Module C Corrected'!Z19),'Module C Corrected'!Z19)</f>
        <v>714185.62</v>
      </c>
      <c r="AA19" s="32">
        <f ca="1">IFERROR(IF(AND($A19=VLOOKUP($A19&amp;"."&amp;$C19,UncollectibleLookup,2,FALSE),$C19=VLOOKUP($A19&amp;"."&amp;$C19,UncollectibleLookup,4,FALSE)),0,'Module C Corrected'!AA19),'Module C Corrected'!AA19)</f>
        <v>642517.73</v>
      </c>
      <c r="AB19" s="32">
        <f ca="1">IFERROR(IF(AND($A19=VLOOKUP($A19&amp;"."&amp;$C19,UncollectibleLookup,2,FALSE),$C19=VLOOKUP($A19&amp;"."&amp;$C19,UncollectibleLookup,4,FALSE)),0,'Module C Corrected'!AB19),'Module C Corrected'!AB19)</f>
        <v>1798808.98</v>
      </c>
      <c r="AC19" s="2">
        <f>IF(ISBLANK('Module C Corrected'!AC19),"",'Module C Corrected'!AC19)</f>
        <v>-3.96</v>
      </c>
      <c r="AD19" s="2">
        <f>IF(ISBLANK('Module C Corrected'!AD19),"",'Module C Corrected'!AD19)</f>
        <v>-3.96</v>
      </c>
      <c r="AE19" s="2">
        <f>IF(ISBLANK('Module C Corrected'!AE19),"",'Module C Corrected'!AE19)</f>
        <v>-3.96</v>
      </c>
      <c r="AF19" s="2">
        <f>IF(ISBLANK('Module C Corrected'!AF19),"",'Module C Corrected'!AF19)</f>
        <v>-3.96</v>
      </c>
      <c r="AG19" s="2">
        <f>IF(ISBLANK('Module C Corrected'!AG19),"",'Module C Corrected'!AG19)</f>
        <v>-3.96</v>
      </c>
      <c r="AH19" s="2">
        <f>IF(ISBLANK('Module C Corrected'!AH19),"",'Module C Corrected'!AH19)</f>
        <v>-3.96</v>
      </c>
      <c r="AI19" s="2">
        <f>IF(ISBLANK('Module C Corrected'!AI19),"",'Module C Corrected'!AI19)</f>
        <v>-3.96</v>
      </c>
      <c r="AJ19" s="2">
        <f>IF(ISBLANK('Module C Corrected'!AJ19),"",'Module C Corrected'!AJ19)</f>
        <v>-3.96</v>
      </c>
      <c r="AK19" s="2">
        <f>IF(ISBLANK('Module C Corrected'!AK19),"",'Module C Corrected'!AK19)</f>
        <v>-3.96</v>
      </c>
      <c r="AL19" s="2">
        <f>IF(ISBLANK('Module C Corrected'!AL19),"",'Module C Corrected'!AL19)</f>
        <v>-3.96</v>
      </c>
      <c r="AM19" s="2">
        <f>IF(ISBLANK('Module C Corrected'!AM19),"",'Module C Corrected'!AM19)</f>
        <v>-3.96</v>
      </c>
      <c r="AN19" s="2">
        <f>IF(ISBLANK('Module C Corrected'!AN19),"",'Module C Corrected'!AN19)</f>
        <v>-3.96</v>
      </c>
      <c r="AO19" s="33">
        <f ca="1">IFERROR(IF(AND($A19=VLOOKUP($A19&amp;"."&amp;$C19,UncollectibleLookup,2,FALSE),$C19=VLOOKUP($A19&amp;"."&amp;$C19,UncollectibleLookup,4,FALSE)),0,'Module C Corrected'!AO19),'Module C Corrected'!AO19)</f>
        <v>-36970.769999999997</v>
      </c>
      <c r="AP19" s="33">
        <f ca="1">IFERROR(IF(AND($A19=VLOOKUP($A19&amp;"."&amp;$C19,UncollectibleLookup,2,FALSE),$C19=VLOOKUP($A19&amp;"."&amp;$C19,UncollectibleLookup,4,FALSE)),0,'Module C Corrected'!AP19),'Module C Corrected'!AP19)</f>
        <v>-60985.59</v>
      </c>
      <c r="AQ19" s="33">
        <f ca="1">IFERROR(IF(AND($A19=VLOOKUP($A19&amp;"."&amp;$C19,UncollectibleLookup,2,FALSE),$C19=VLOOKUP($A19&amp;"."&amp;$C19,UncollectibleLookup,4,FALSE)),0,'Module C Corrected'!AQ19),'Module C Corrected'!AQ19)</f>
        <v>-61238.37</v>
      </c>
      <c r="AR19" s="33">
        <f ca="1">IFERROR(IF(AND($A19=VLOOKUP($A19&amp;"."&amp;$C19,UncollectibleLookup,2,FALSE),$C19=VLOOKUP($A19&amp;"."&amp;$C19,UncollectibleLookup,4,FALSE)),0,'Module C Corrected'!AR19),'Module C Corrected'!AR19)</f>
        <v>-13788.84</v>
      </c>
      <c r="AS19" s="33">
        <f ca="1">IFERROR(IF(AND($A19=VLOOKUP($A19&amp;"."&amp;$C19,UncollectibleLookup,2,FALSE),$C19=VLOOKUP($A19&amp;"."&amp;$C19,UncollectibleLookup,4,FALSE)),0,'Module C Corrected'!AS19),'Module C Corrected'!AS19)</f>
        <v>-16924.259999999998</v>
      </c>
      <c r="AT19" s="33">
        <f ca="1">IFERROR(IF(AND($A19=VLOOKUP($A19&amp;"."&amp;$C19,UncollectibleLookup,2,FALSE),$C19=VLOOKUP($A19&amp;"."&amp;$C19,UncollectibleLookup,4,FALSE)),0,'Module C Corrected'!AT19),'Module C Corrected'!AT19)</f>
        <v>-31119.25</v>
      </c>
      <c r="AU19" s="33">
        <f ca="1">IFERROR(IF(AND($A19=VLOOKUP($A19&amp;"."&amp;$C19,UncollectibleLookup,2,FALSE),$C19=VLOOKUP($A19&amp;"."&amp;$C19,UncollectibleLookup,4,FALSE)),0,'Module C Corrected'!AU19),'Module C Corrected'!AU19)</f>
        <v>-150408.46</v>
      </c>
      <c r="AV19" s="33">
        <f ca="1">IFERROR(IF(AND($A19=VLOOKUP($A19&amp;"."&amp;$C19,UncollectibleLookup,2,FALSE),$C19=VLOOKUP($A19&amp;"."&amp;$C19,UncollectibleLookup,4,FALSE)),0,'Module C Corrected'!AV19),'Module C Corrected'!AV19)</f>
        <v>-47688.18</v>
      </c>
      <c r="AW19" s="33">
        <f ca="1">IFERROR(IF(AND($A19=VLOOKUP($A19&amp;"."&amp;$C19,UncollectibleLookup,2,FALSE),$C19=VLOOKUP($A19&amp;"."&amp;$C19,UncollectibleLookup,4,FALSE)),0,'Module C Corrected'!AW19),'Module C Corrected'!AW19)</f>
        <v>-22611.56</v>
      </c>
      <c r="AX19" s="33">
        <f ca="1">IFERROR(IF(AND($A19=VLOOKUP($A19&amp;"."&amp;$C19,UncollectibleLookup,2,FALSE),$C19=VLOOKUP($A19&amp;"."&amp;$C19,UncollectibleLookup,4,FALSE)),0,'Module C Corrected'!AX19),'Module C Corrected'!AX19)</f>
        <v>-28281.75</v>
      </c>
      <c r="AY19" s="33">
        <f ca="1">IFERROR(IF(AND($A19=VLOOKUP($A19&amp;"."&amp;$C19,UncollectibleLookup,2,FALSE),$C19=VLOOKUP($A19&amp;"."&amp;$C19,UncollectibleLookup,4,FALSE)),0,'Module C Corrected'!AY19),'Module C Corrected'!AY19)</f>
        <v>-25443.7</v>
      </c>
      <c r="AZ19" s="33">
        <f ca="1">IFERROR(IF(AND($A19=VLOOKUP($A19&amp;"."&amp;$C19,UncollectibleLookup,2,FALSE),$C19=VLOOKUP($A19&amp;"."&amp;$C19,UncollectibleLookup,4,FALSE)),0,'Module C Corrected'!AZ19),'Module C Corrected'!AZ19)</f>
        <v>-71232.84</v>
      </c>
      <c r="BA19" s="31">
        <f t="shared" ca="1" si="3"/>
        <v>-1120.33</v>
      </c>
      <c r="BB19" s="31">
        <f t="shared" ca="1" si="3"/>
        <v>-1848.05</v>
      </c>
      <c r="BC19" s="31">
        <f t="shared" ca="1" si="3"/>
        <v>-1855.71</v>
      </c>
      <c r="BD19" s="31">
        <f t="shared" ca="1" si="3"/>
        <v>-1671.37</v>
      </c>
      <c r="BE19" s="31">
        <f t="shared" ca="1" si="3"/>
        <v>-2051.4299999999998</v>
      </c>
      <c r="BF19" s="31">
        <f t="shared" ca="1" si="3"/>
        <v>-3772.03</v>
      </c>
      <c r="BG19" s="31">
        <f t="shared" ca="1" si="3"/>
        <v>-26967.17</v>
      </c>
      <c r="BH19" s="31">
        <f t="shared" ca="1" si="3"/>
        <v>-8550.15</v>
      </c>
      <c r="BI19" s="31">
        <f t="shared" ca="1" si="3"/>
        <v>-4054.09</v>
      </c>
      <c r="BJ19" s="31">
        <f t="shared" ca="1" si="3"/>
        <v>-2142.56</v>
      </c>
      <c r="BK19" s="31">
        <f t="shared" ca="1" si="3"/>
        <v>-1927.55</v>
      </c>
      <c r="BL19" s="31">
        <f t="shared" ca="1" si="3"/>
        <v>-5396.43</v>
      </c>
      <c r="BM19" s="6">
        <f t="shared" ca="1" si="4"/>
        <v>-4.9399999999999999E-2</v>
      </c>
      <c r="BN19" s="6">
        <f t="shared" ca="1" si="4"/>
        <v>-4.9399999999999999E-2</v>
      </c>
      <c r="BO19" s="6">
        <f t="shared" ca="1" si="4"/>
        <v>-4.9399999999999999E-2</v>
      </c>
      <c r="BP19" s="6">
        <f t="shared" ca="1" si="4"/>
        <v>-4.9399999999999999E-2</v>
      </c>
      <c r="BQ19" s="6">
        <f t="shared" ca="1" si="4"/>
        <v>-4.9399999999999999E-2</v>
      </c>
      <c r="BR19" s="6">
        <f t="shared" ca="1" si="4"/>
        <v>-4.9399999999999999E-2</v>
      </c>
      <c r="BS19" s="6">
        <f t="shared" ca="1" si="4"/>
        <v>-4.9399999999999999E-2</v>
      </c>
      <c r="BT19" s="6">
        <f t="shared" ca="1" si="4"/>
        <v>-4.9399999999999999E-2</v>
      </c>
      <c r="BU19" s="6">
        <f t="shared" ca="1" si="4"/>
        <v>-4.9399999999999999E-2</v>
      </c>
      <c r="BV19" s="6">
        <f t="shared" ca="1" si="4"/>
        <v>-4.9399999999999999E-2</v>
      </c>
      <c r="BW19" s="6">
        <f t="shared" ca="1" si="4"/>
        <v>-4.9399999999999999E-2</v>
      </c>
      <c r="BX19" s="6">
        <f t="shared" ca="1" si="4"/>
        <v>-4.9399999999999999E-2</v>
      </c>
      <c r="BY19" s="31">
        <f t="shared" ca="1" si="5"/>
        <v>-46120.1</v>
      </c>
      <c r="BZ19" s="31">
        <f t="shared" ca="1" si="5"/>
        <v>-76077.990000000005</v>
      </c>
      <c r="CA19" s="31">
        <f t="shared" ca="1" si="5"/>
        <v>-76393.320000000007</v>
      </c>
      <c r="CB19" s="31">
        <f t="shared" ca="1" si="5"/>
        <v>-17201.23</v>
      </c>
      <c r="CC19" s="31">
        <f t="shared" ca="1" si="5"/>
        <v>-21112.59</v>
      </c>
      <c r="CD19" s="31">
        <f t="shared" ca="1" si="5"/>
        <v>-38820.480000000003</v>
      </c>
      <c r="CE19" s="31">
        <f t="shared" ca="1" si="5"/>
        <v>-187630.76</v>
      </c>
      <c r="CF19" s="31">
        <f t="shared" ca="1" si="5"/>
        <v>-59489.8</v>
      </c>
      <c r="CG19" s="31">
        <f t="shared" ca="1" si="5"/>
        <v>-28207.35</v>
      </c>
      <c r="CH19" s="31">
        <f t="shared" ca="1" si="5"/>
        <v>-35280.769999999997</v>
      </c>
      <c r="CI19" s="31">
        <f t="shared" ca="1" si="5"/>
        <v>-31740.38</v>
      </c>
      <c r="CJ19" s="31">
        <f t="shared" ca="1" si="5"/>
        <v>-88861.16</v>
      </c>
      <c r="CK19" s="32">
        <f t="shared" ca="1" si="6"/>
        <v>1587.13</v>
      </c>
      <c r="CL19" s="32">
        <f t="shared" ca="1" si="6"/>
        <v>2618.0700000000002</v>
      </c>
      <c r="CM19" s="32">
        <f t="shared" ca="1" si="6"/>
        <v>2628.92</v>
      </c>
      <c r="CN19" s="32">
        <f t="shared" ca="1" si="6"/>
        <v>591.95000000000005</v>
      </c>
      <c r="CO19" s="32">
        <f t="shared" ca="1" si="6"/>
        <v>726.55</v>
      </c>
      <c r="CP19" s="32">
        <f t="shared" ca="1" si="6"/>
        <v>1335.93</v>
      </c>
      <c r="CQ19" s="32">
        <f t="shared" ca="1" si="6"/>
        <v>6456.93</v>
      </c>
      <c r="CR19" s="32">
        <f t="shared" ca="1" si="6"/>
        <v>2047.22</v>
      </c>
      <c r="CS19" s="32">
        <f t="shared" ca="1" si="6"/>
        <v>970.7</v>
      </c>
      <c r="CT19" s="32">
        <f t="shared" ca="1" si="6"/>
        <v>1214.1199999999999</v>
      </c>
      <c r="CU19" s="32">
        <f t="shared" ca="1" si="6"/>
        <v>1092.28</v>
      </c>
      <c r="CV19" s="32">
        <f t="shared" ca="1" si="6"/>
        <v>3057.98</v>
      </c>
      <c r="CW19" s="31">
        <f t="shared" ca="1" si="7"/>
        <v>-6441.8700000000044</v>
      </c>
      <c r="CX19" s="31">
        <f t="shared" ca="1" si="7"/>
        <v>-10626.280000000002</v>
      </c>
      <c r="CY19" s="31">
        <f t="shared" ca="1" si="7"/>
        <v>-10670.320000000007</v>
      </c>
      <c r="CZ19" s="31">
        <f t="shared" ca="1" si="7"/>
        <v>-1149.0699999999988</v>
      </c>
      <c r="DA19" s="31">
        <f t="shared" ca="1" si="7"/>
        <v>-1410.3500000000026</v>
      </c>
      <c r="DB19" s="31">
        <f t="shared" ca="1" si="7"/>
        <v>-2593.2700000000027</v>
      </c>
      <c r="DC19" s="31">
        <f t="shared" ca="1" si="7"/>
        <v>-3798.2000000000262</v>
      </c>
      <c r="DD19" s="31">
        <f t="shared" ca="1" si="7"/>
        <v>-1204.2500000000018</v>
      </c>
      <c r="DE19" s="31">
        <f t="shared" ca="1" si="7"/>
        <v>-570.99999999999636</v>
      </c>
      <c r="DF19" s="31">
        <f t="shared" ca="1" si="7"/>
        <v>-3642.3399999999942</v>
      </c>
      <c r="DG19" s="31">
        <f t="shared" ca="1" si="7"/>
        <v>-3276.8500000000013</v>
      </c>
      <c r="DH19" s="31">
        <f t="shared" ca="1" si="7"/>
        <v>-9173.9100000000108</v>
      </c>
      <c r="DI19" s="32">
        <f t="shared" ca="1" si="11"/>
        <v>-322.08999999999997</v>
      </c>
      <c r="DJ19" s="32">
        <f t="shared" ca="1" si="8"/>
        <v>-531.30999999999995</v>
      </c>
      <c r="DK19" s="32">
        <f t="shared" ca="1" si="8"/>
        <v>-533.52</v>
      </c>
      <c r="DL19" s="32">
        <f t="shared" ca="1" si="8"/>
        <v>-57.45</v>
      </c>
      <c r="DM19" s="32">
        <f t="shared" ca="1" si="8"/>
        <v>-70.52</v>
      </c>
      <c r="DN19" s="32">
        <f t="shared" ca="1" si="8"/>
        <v>-129.66</v>
      </c>
      <c r="DO19" s="32">
        <f t="shared" ca="1" si="8"/>
        <v>-189.91</v>
      </c>
      <c r="DP19" s="32">
        <f t="shared" ca="1" si="8"/>
        <v>-60.21</v>
      </c>
      <c r="DQ19" s="32">
        <f t="shared" ca="1" si="8"/>
        <v>-28.55</v>
      </c>
      <c r="DR19" s="32">
        <f t="shared" ca="1" si="8"/>
        <v>-182.12</v>
      </c>
      <c r="DS19" s="32">
        <f t="shared" ca="1" si="8"/>
        <v>-163.84</v>
      </c>
      <c r="DT19" s="32">
        <f t="shared" ca="1" si="8"/>
        <v>-458.7</v>
      </c>
      <c r="DU19" s="31">
        <f t="shared" ca="1" si="12"/>
        <v>-2771.68</v>
      </c>
      <c r="DV19" s="31">
        <f t="shared" ca="1" si="9"/>
        <v>-4517.92</v>
      </c>
      <c r="DW19" s="31">
        <f t="shared" ca="1" si="9"/>
        <v>-4487.53</v>
      </c>
      <c r="DX19" s="31">
        <f t="shared" ca="1" si="9"/>
        <v>-477.4</v>
      </c>
      <c r="DY19" s="31">
        <f t="shared" ca="1" si="9"/>
        <v>-579</v>
      </c>
      <c r="DZ19" s="31">
        <f t="shared" ca="1" si="9"/>
        <v>-1051.4100000000001</v>
      </c>
      <c r="EA19" s="31">
        <f t="shared" ca="1" si="9"/>
        <v>-1521.21</v>
      </c>
      <c r="EB19" s="31">
        <f t="shared" ca="1" si="9"/>
        <v>-475.92</v>
      </c>
      <c r="EC19" s="31">
        <f t="shared" ca="1" si="9"/>
        <v>-222.63</v>
      </c>
      <c r="ED19" s="31">
        <f t="shared" ca="1" si="9"/>
        <v>-1401.4</v>
      </c>
      <c r="EE19" s="31">
        <f t="shared" ca="1" si="9"/>
        <v>-1243.3900000000001</v>
      </c>
      <c r="EF19" s="31">
        <f t="shared" ca="1" si="9"/>
        <v>-3433.87</v>
      </c>
      <c r="EG19" s="32">
        <f t="shared" ca="1" si="13"/>
        <v>-9535.6400000000049</v>
      </c>
      <c r="EH19" s="32">
        <f t="shared" ca="1" si="10"/>
        <v>-15675.510000000002</v>
      </c>
      <c r="EI19" s="32">
        <f t="shared" ca="1" si="10"/>
        <v>-15691.370000000006</v>
      </c>
      <c r="EJ19" s="32">
        <f t="shared" ca="1" si="10"/>
        <v>-1683.9199999999987</v>
      </c>
      <c r="EK19" s="32">
        <f t="shared" ca="1" si="10"/>
        <v>-2059.8700000000026</v>
      </c>
      <c r="EL19" s="32">
        <f t="shared" ca="1" si="10"/>
        <v>-3774.3400000000029</v>
      </c>
      <c r="EM19" s="32">
        <f t="shared" ca="1" si="10"/>
        <v>-5509.3200000000261</v>
      </c>
      <c r="EN19" s="32">
        <f t="shared" ca="1" si="10"/>
        <v>-1740.3800000000019</v>
      </c>
      <c r="EO19" s="32">
        <f t="shared" ca="1" si="10"/>
        <v>-822.17999999999631</v>
      </c>
      <c r="EP19" s="32">
        <f t="shared" ca="1" si="10"/>
        <v>-5225.8599999999942</v>
      </c>
      <c r="EQ19" s="32">
        <f t="shared" ca="1" si="10"/>
        <v>-4684.0800000000017</v>
      </c>
      <c r="ER19" s="32">
        <f t="shared" ca="1" si="10"/>
        <v>-13066.48000000001</v>
      </c>
    </row>
    <row r="20" spans="1:148">
      <c r="A20" t="s">
        <v>423</v>
      </c>
      <c r="B20" s="1" t="s">
        <v>123</v>
      </c>
      <c r="C20" t="str">
        <f t="shared" ca="1" si="1"/>
        <v>BIG</v>
      </c>
      <c r="D20" t="str">
        <f t="shared" ca="1" si="2"/>
        <v>Bighorn Hydro Facility</v>
      </c>
      <c r="E20" s="51">
        <f ca="1">IFERROR(IF(AND($A20=VLOOKUP($A20&amp;"."&amp;$C20,UncollectibleLookup,2,FALSE),$C20=VLOOKUP($A20&amp;"."&amp;$C20,UncollectibleLookup,4,FALSE)),0,'Module C Corrected'!E20),'Module C Corrected'!E20)</f>
        <v>28419.8174</v>
      </c>
      <c r="F20" s="51">
        <f ca="1">IFERROR(IF(AND($A20=VLOOKUP($A20&amp;"."&amp;$C20,UncollectibleLookup,2,FALSE),$C20=VLOOKUP($A20&amp;"."&amp;$C20,UncollectibleLookup,4,FALSE)),0,'Module C Corrected'!F20),'Module C Corrected'!F20)</f>
        <v>27016.7925</v>
      </c>
      <c r="G20" s="51">
        <f ca="1">IFERROR(IF(AND($A20=VLOOKUP($A20&amp;"."&amp;$C20,UncollectibleLookup,2,FALSE),$C20=VLOOKUP($A20&amp;"."&amp;$C20,UncollectibleLookup,4,FALSE)),0,'Module C Corrected'!G20),'Module C Corrected'!G20)</f>
        <v>31397.4905</v>
      </c>
      <c r="H20" s="51">
        <f ca="1">IFERROR(IF(AND($A20=VLOOKUP($A20&amp;"."&amp;$C20,UncollectibleLookup,2,FALSE),$C20=VLOOKUP($A20&amp;"."&amp;$C20,UncollectibleLookup,4,FALSE)),0,'Module C Corrected'!H20),'Module C Corrected'!H20)</f>
        <v>31113.773499999999</v>
      </c>
      <c r="I20" s="51">
        <f ca="1">IFERROR(IF(AND($A20=VLOOKUP($A20&amp;"."&amp;$C20,UncollectibleLookup,2,FALSE),$C20=VLOOKUP($A20&amp;"."&amp;$C20,UncollectibleLookup,4,FALSE)),0,'Module C Corrected'!I20),'Module C Corrected'!I20)</f>
        <v>34581.438399999999</v>
      </c>
      <c r="J20" s="51">
        <f ca="1">IFERROR(IF(AND($A20=VLOOKUP($A20&amp;"."&amp;$C20,UncollectibleLookup,2,FALSE),$C20=VLOOKUP($A20&amp;"."&amp;$C20,UncollectibleLookup,4,FALSE)),0,'Module C Corrected'!J20),'Module C Corrected'!J20)</f>
        <v>44261.067799999997</v>
      </c>
      <c r="K20" s="51">
        <f ca="1">IFERROR(IF(AND($A20=VLOOKUP($A20&amp;"."&amp;$C20,UncollectibleLookup,2,FALSE),$C20=VLOOKUP($A20&amp;"."&amp;$C20,UncollectibleLookup,4,FALSE)),0,'Module C Corrected'!K20),'Module C Corrected'!K20)</f>
        <v>55224.001900000003</v>
      </c>
      <c r="L20" s="51">
        <f ca="1">IFERROR(IF(AND($A20=VLOOKUP($A20&amp;"."&amp;$C20,UncollectibleLookup,2,FALSE),$C20=VLOOKUP($A20&amp;"."&amp;$C20,UncollectibleLookup,4,FALSE)),0,'Module C Corrected'!L20),'Module C Corrected'!L20)</f>
        <v>54725.887300000002</v>
      </c>
      <c r="M20" s="51">
        <f ca="1">IFERROR(IF(AND($A20=VLOOKUP($A20&amp;"."&amp;$C20,UncollectibleLookup,2,FALSE),$C20=VLOOKUP($A20&amp;"."&amp;$C20,UncollectibleLookup,4,FALSE)),0,'Module C Corrected'!M20),'Module C Corrected'!M20)</f>
        <v>31493.618999999999</v>
      </c>
      <c r="N20" s="51">
        <f ca="1">IFERROR(IF(AND($A20=VLOOKUP($A20&amp;"."&amp;$C20,UncollectibleLookup,2,FALSE),$C20=VLOOKUP($A20&amp;"."&amp;$C20,UncollectibleLookup,4,FALSE)),0,'Module C Corrected'!N20),'Module C Corrected'!N20)</f>
        <v>33616.270199999999</v>
      </c>
      <c r="O20" s="51">
        <f ca="1">IFERROR(IF(AND($A20=VLOOKUP($A20&amp;"."&amp;$C20,UncollectibleLookup,2,FALSE),$C20=VLOOKUP($A20&amp;"."&amp;$C20,UncollectibleLookup,4,FALSE)),0,'Module C Corrected'!O20),'Module C Corrected'!O20)</f>
        <v>33250.843000000001</v>
      </c>
      <c r="P20" s="51">
        <f ca="1">IFERROR(IF(AND($A20=VLOOKUP($A20&amp;"."&amp;$C20,UncollectibleLookup,2,FALSE),$C20=VLOOKUP($A20&amp;"."&amp;$C20,UncollectibleLookup,4,FALSE)),0,'Module C Corrected'!P20),'Module C Corrected'!P20)</f>
        <v>38281.448600000003</v>
      </c>
      <c r="Q20" s="32">
        <f ca="1">IFERROR(IF(AND($A20=VLOOKUP($A20&amp;"."&amp;$C20,UncollectibleLookup,2,FALSE),$C20=VLOOKUP($A20&amp;"."&amp;$C20,UncollectibleLookup,4,FALSE)),0,'Module C Corrected'!Q20),'Module C Corrected'!Q20)</f>
        <v>1760741.51</v>
      </c>
      <c r="R20" s="32">
        <f ca="1">IFERROR(IF(AND($A20=VLOOKUP($A20&amp;"."&amp;$C20,UncollectibleLookup,2,FALSE),$C20=VLOOKUP($A20&amp;"."&amp;$C20,UncollectibleLookup,4,FALSE)),0,'Module C Corrected'!R20),'Module C Corrected'!R20)</f>
        <v>2039658.86</v>
      </c>
      <c r="S20" s="32">
        <f ca="1">IFERROR(IF(AND($A20=VLOOKUP($A20&amp;"."&amp;$C20,UncollectibleLookup,2,FALSE),$C20=VLOOKUP($A20&amp;"."&amp;$C20,UncollectibleLookup,4,FALSE)),0,'Module C Corrected'!S20),'Module C Corrected'!S20)</f>
        <v>1937944.57</v>
      </c>
      <c r="T20" s="32">
        <f ca="1">IFERROR(IF(AND($A20=VLOOKUP($A20&amp;"."&amp;$C20,UncollectibleLookup,2,FALSE),$C20=VLOOKUP($A20&amp;"."&amp;$C20,UncollectibleLookup,4,FALSE)),0,'Module C Corrected'!T20),'Module C Corrected'!T20)</f>
        <v>1755262.48</v>
      </c>
      <c r="U20" s="32">
        <f ca="1">IFERROR(IF(AND($A20=VLOOKUP($A20&amp;"."&amp;$C20,UncollectibleLookup,2,FALSE),$C20=VLOOKUP($A20&amp;"."&amp;$C20,UncollectibleLookup,4,FALSE)),0,'Module C Corrected'!U20),'Module C Corrected'!U20)</f>
        <v>1955039.38</v>
      </c>
      <c r="V20" s="32">
        <f ca="1">IFERROR(IF(AND($A20=VLOOKUP($A20&amp;"."&amp;$C20,UncollectibleLookup,2,FALSE),$C20=VLOOKUP($A20&amp;"."&amp;$C20,UncollectibleLookup,4,FALSE)),0,'Module C Corrected'!V20),'Module C Corrected'!V20)</f>
        <v>2460573.5699999998</v>
      </c>
      <c r="W20" s="32">
        <f ca="1">IFERROR(IF(AND($A20=VLOOKUP($A20&amp;"."&amp;$C20,UncollectibleLookup,2,FALSE),$C20=VLOOKUP($A20&amp;"."&amp;$C20,UncollectibleLookup,4,FALSE)),0,'Module C Corrected'!W20),'Module C Corrected'!W20)</f>
        <v>10534524.51</v>
      </c>
      <c r="X20" s="32">
        <f ca="1">IFERROR(IF(AND($A20=VLOOKUP($A20&amp;"."&amp;$C20,UncollectibleLookup,2,FALSE),$C20=VLOOKUP($A20&amp;"."&amp;$C20,UncollectibleLookup,4,FALSE)),0,'Module C Corrected'!X20),'Module C Corrected'!X20)</f>
        <v>4558995.5999999996</v>
      </c>
      <c r="Y20" s="32">
        <f ca="1">IFERROR(IF(AND($A20=VLOOKUP($A20&amp;"."&amp;$C20,UncollectibleLookup,2,FALSE),$C20=VLOOKUP($A20&amp;"."&amp;$C20,UncollectibleLookup,4,FALSE)),0,'Module C Corrected'!Y20),'Module C Corrected'!Y20)</f>
        <v>1683804.89</v>
      </c>
      <c r="Z20" s="32">
        <f ca="1">IFERROR(IF(AND($A20=VLOOKUP($A20&amp;"."&amp;$C20,UncollectibleLookup,2,FALSE),$C20=VLOOKUP($A20&amp;"."&amp;$C20,UncollectibleLookup,4,FALSE)),0,'Module C Corrected'!Z20),'Module C Corrected'!Z20)</f>
        <v>2395179.15</v>
      </c>
      <c r="AA20" s="32">
        <f ca="1">IFERROR(IF(AND($A20=VLOOKUP($A20&amp;"."&amp;$C20,UncollectibleLookup,2,FALSE),$C20=VLOOKUP($A20&amp;"."&amp;$C20,UncollectibleLookup,4,FALSE)),0,'Module C Corrected'!AA20),'Module C Corrected'!AA20)</f>
        <v>2013397.8</v>
      </c>
      <c r="AB20" s="32">
        <f ca="1">IFERROR(IF(AND($A20=VLOOKUP($A20&amp;"."&amp;$C20,UncollectibleLookup,2,FALSE),$C20=VLOOKUP($A20&amp;"."&amp;$C20,UncollectibleLookup,4,FALSE)),0,'Module C Corrected'!AB20),'Module C Corrected'!AB20)</f>
        <v>2911090.47</v>
      </c>
      <c r="AC20" s="2">
        <f>IF(ISBLANK('Module C Corrected'!AC20),"",'Module C Corrected'!AC20)</f>
        <v>3</v>
      </c>
      <c r="AD20" s="2">
        <f>IF(ISBLANK('Module C Corrected'!AD20),"",'Module C Corrected'!AD20)</f>
        <v>3</v>
      </c>
      <c r="AE20" s="2">
        <f>IF(ISBLANK('Module C Corrected'!AE20),"",'Module C Corrected'!AE20)</f>
        <v>3</v>
      </c>
      <c r="AF20" s="2">
        <f>IF(ISBLANK('Module C Corrected'!AF20),"",'Module C Corrected'!AF20)</f>
        <v>3</v>
      </c>
      <c r="AG20" s="2">
        <f>IF(ISBLANK('Module C Corrected'!AG20),"",'Module C Corrected'!AG20)</f>
        <v>3</v>
      </c>
      <c r="AH20" s="2">
        <f>IF(ISBLANK('Module C Corrected'!AH20),"",'Module C Corrected'!AH20)</f>
        <v>3</v>
      </c>
      <c r="AI20" s="2">
        <f>IF(ISBLANK('Module C Corrected'!AI20),"",'Module C Corrected'!AI20)</f>
        <v>3</v>
      </c>
      <c r="AJ20" s="2">
        <f>IF(ISBLANK('Module C Corrected'!AJ20),"",'Module C Corrected'!AJ20)</f>
        <v>3</v>
      </c>
      <c r="AK20" s="2">
        <f>IF(ISBLANK('Module C Corrected'!AK20),"",'Module C Corrected'!AK20)</f>
        <v>3</v>
      </c>
      <c r="AL20" s="2">
        <f>IF(ISBLANK('Module C Corrected'!AL20),"",'Module C Corrected'!AL20)</f>
        <v>3</v>
      </c>
      <c r="AM20" s="2">
        <f>IF(ISBLANK('Module C Corrected'!AM20),"",'Module C Corrected'!AM20)</f>
        <v>3</v>
      </c>
      <c r="AN20" s="2">
        <f>IF(ISBLANK('Module C Corrected'!AN20),"",'Module C Corrected'!AN20)</f>
        <v>3</v>
      </c>
      <c r="AO20" s="33">
        <f ca="1">IFERROR(IF(AND($A20=VLOOKUP($A20&amp;"."&amp;$C20,UncollectibleLookup,2,FALSE),$C20=VLOOKUP($A20&amp;"."&amp;$C20,UncollectibleLookup,4,FALSE)),0,'Module C Corrected'!AO20),'Module C Corrected'!AO20)</f>
        <v>52822.25</v>
      </c>
      <c r="AP20" s="33">
        <f ca="1">IFERROR(IF(AND($A20=VLOOKUP($A20&amp;"."&amp;$C20,UncollectibleLookup,2,FALSE),$C20=VLOOKUP($A20&amp;"."&amp;$C20,UncollectibleLookup,4,FALSE)),0,'Module C Corrected'!AP20),'Module C Corrected'!AP20)</f>
        <v>61189.77</v>
      </c>
      <c r="AQ20" s="33">
        <f ca="1">IFERROR(IF(AND($A20=VLOOKUP($A20&amp;"."&amp;$C20,UncollectibleLookup,2,FALSE),$C20=VLOOKUP($A20&amp;"."&amp;$C20,UncollectibleLookup,4,FALSE)),0,'Module C Corrected'!AQ20),'Module C Corrected'!AQ20)</f>
        <v>58138.34</v>
      </c>
      <c r="AR20" s="33">
        <f ca="1">IFERROR(IF(AND($A20=VLOOKUP($A20&amp;"."&amp;$C20,UncollectibleLookup,2,FALSE),$C20=VLOOKUP($A20&amp;"."&amp;$C20,UncollectibleLookup,4,FALSE)),0,'Module C Corrected'!AR20),'Module C Corrected'!AR20)</f>
        <v>52657.87</v>
      </c>
      <c r="AS20" s="33">
        <f ca="1">IFERROR(IF(AND($A20=VLOOKUP($A20&amp;"."&amp;$C20,UncollectibleLookup,2,FALSE),$C20=VLOOKUP($A20&amp;"."&amp;$C20,UncollectibleLookup,4,FALSE)),0,'Module C Corrected'!AS20),'Module C Corrected'!AS20)</f>
        <v>58651.18</v>
      </c>
      <c r="AT20" s="33">
        <f ca="1">IFERROR(IF(AND($A20=VLOOKUP($A20&amp;"."&amp;$C20,UncollectibleLookup,2,FALSE),$C20=VLOOKUP($A20&amp;"."&amp;$C20,UncollectibleLookup,4,FALSE)),0,'Module C Corrected'!AT20),'Module C Corrected'!AT20)</f>
        <v>73817.210000000006</v>
      </c>
      <c r="AU20" s="33">
        <f ca="1">IFERROR(IF(AND($A20=VLOOKUP($A20&amp;"."&amp;$C20,UncollectibleLookup,2,FALSE),$C20=VLOOKUP($A20&amp;"."&amp;$C20,UncollectibleLookup,4,FALSE)),0,'Module C Corrected'!AU20),'Module C Corrected'!AU20)</f>
        <v>316035.74</v>
      </c>
      <c r="AV20" s="33">
        <f ca="1">IFERROR(IF(AND($A20=VLOOKUP($A20&amp;"."&amp;$C20,UncollectibleLookup,2,FALSE),$C20=VLOOKUP($A20&amp;"."&amp;$C20,UncollectibleLookup,4,FALSE)),0,'Module C Corrected'!AV20),'Module C Corrected'!AV20)</f>
        <v>136769.87</v>
      </c>
      <c r="AW20" s="33">
        <f ca="1">IFERROR(IF(AND($A20=VLOOKUP($A20&amp;"."&amp;$C20,UncollectibleLookup,2,FALSE),$C20=VLOOKUP($A20&amp;"."&amp;$C20,UncollectibleLookup,4,FALSE)),0,'Module C Corrected'!AW20),'Module C Corrected'!AW20)</f>
        <v>50514.15</v>
      </c>
      <c r="AX20" s="33">
        <f ca="1">IFERROR(IF(AND($A20=VLOOKUP($A20&amp;"."&amp;$C20,UncollectibleLookup,2,FALSE),$C20=VLOOKUP($A20&amp;"."&amp;$C20,UncollectibleLookup,4,FALSE)),0,'Module C Corrected'!AX20),'Module C Corrected'!AX20)</f>
        <v>71855.37</v>
      </c>
      <c r="AY20" s="33">
        <f ca="1">IFERROR(IF(AND($A20=VLOOKUP($A20&amp;"."&amp;$C20,UncollectibleLookup,2,FALSE),$C20=VLOOKUP($A20&amp;"."&amp;$C20,UncollectibleLookup,4,FALSE)),0,'Module C Corrected'!AY20),'Module C Corrected'!AY20)</f>
        <v>60401.93</v>
      </c>
      <c r="AZ20" s="33">
        <f ca="1">IFERROR(IF(AND($A20=VLOOKUP($A20&amp;"."&amp;$C20,UncollectibleLookup,2,FALSE),$C20=VLOOKUP($A20&amp;"."&amp;$C20,UncollectibleLookup,4,FALSE)),0,'Module C Corrected'!AZ20),'Module C Corrected'!AZ20)</f>
        <v>87332.71</v>
      </c>
      <c r="BA20" s="31">
        <f t="shared" ca="1" si="3"/>
        <v>-2112.89</v>
      </c>
      <c r="BB20" s="31">
        <f t="shared" ca="1" si="3"/>
        <v>-2447.59</v>
      </c>
      <c r="BC20" s="31">
        <f t="shared" ca="1" si="3"/>
        <v>-2325.5300000000002</v>
      </c>
      <c r="BD20" s="31">
        <f t="shared" ca="1" si="3"/>
        <v>-8425.26</v>
      </c>
      <c r="BE20" s="31">
        <f t="shared" ca="1" si="3"/>
        <v>-9384.19</v>
      </c>
      <c r="BF20" s="31">
        <f t="shared" ca="1" si="3"/>
        <v>-11810.75</v>
      </c>
      <c r="BG20" s="31">
        <f t="shared" ca="1" si="3"/>
        <v>-74795.12</v>
      </c>
      <c r="BH20" s="31">
        <f t="shared" ca="1" si="3"/>
        <v>-32368.87</v>
      </c>
      <c r="BI20" s="31">
        <f t="shared" ca="1" si="3"/>
        <v>-11955.01</v>
      </c>
      <c r="BJ20" s="31">
        <f t="shared" ca="1" si="3"/>
        <v>-7185.54</v>
      </c>
      <c r="BK20" s="31">
        <f t="shared" ca="1" si="3"/>
        <v>-6040.19</v>
      </c>
      <c r="BL20" s="31">
        <f t="shared" ca="1" si="3"/>
        <v>-8733.27</v>
      </c>
      <c r="BM20" s="6">
        <f t="shared" ca="1" si="4"/>
        <v>-3.73E-2</v>
      </c>
      <c r="BN20" s="6">
        <f t="shared" ca="1" si="4"/>
        <v>-3.73E-2</v>
      </c>
      <c r="BO20" s="6">
        <f t="shared" ca="1" si="4"/>
        <v>-3.73E-2</v>
      </c>
      <c r="BP20" s="6">
        <f t="shared" ca="1" si="4"/>
        <v>-3.73E-2</v>
      </c>
      <c r="BQ20" s="6">
        <f t="shared" ca="1" si="4"/>
        <v>-3.73E-2</v>
      </c>
      <c r="BR20" s="6">
        <f t="shared" ca="1" si="4"/>
        <v>-3.73E-2</v>
      </c>
      <c r="BS20" s="6">
        <f t="shared" ca="1" si="4"/>
        <v>-3.73E-2</v>
      </c>
      <c r="BT20" s="6">
        <f t="shared" ca="1" si="4"/>
        <v>-3.73E-2</v>
      </c>
      <c r="BU20" s="6">
        <f t="shared" ca="1" si="4"/>
        <v>-3.73E-2</v>
      </c>
      <c r="BV20" s="6">
        <f t="shared" ca="1" si="4"/>
        <v>-3.73E-2</v>
      </c>
      <c r="BW20" s="6">
        <f t="shared" ca="1" si="4"/>
        <v>-3.73E-2</v>
      </c>
      <c r="BX20" s="6">
        <f t="shared" ca="1" si="4"/>
        <v>-3.73E-2</v>
      </c>
      <c r="BY20" s="31">
        <f t="shared" ca="1" si="5"/>
        <v>-65675.66</v>
      </c>
      <c r="BZ20" s="31">
        <f t="shared" ca="1" si="5"/>
        <v>-76079.28</v>
      </c>
      <c r="CA20" s="31">
        <f t="shared" ca="1" si="5"/>
        <v>-72285.33</v>
      </c>
      <c r="CB20" s="31">
        <f t="shared" ca="1" si="5"/>
        <v>-65471.29</v>
      </c>
      <c r="CC20" s="31">
        <f t="shared" ca="1" si="5"/>
        <v>-72922.97</v>
      </c>
      <c r="CD20" s="31">
        <f t="shared" ca="1" si="5"/>
        <v>-91779.39</v>
      </c>
      <c r="CE20" s="31">
        <f t="shared" ca="1" si="5"/>
        <v>-392937.76</v>
      </c>
      <c r="CF20" s="31">
        <f t="shared" ca="1" si="5"/>
        <v>-170050.54</v>
      </c>
      <c r="CG20" s="31">
        <f t="shared" ca="1" si="5"/>
        <v>-62805.919999999998</v>
      </c>
      <c r="CH20" s="31">
        <f t="shared" ca="1" si="5"/>
        <v>-89340.18</v>
      </c>
      <c r="CI20" s="31">
        <f t="shared" ca="1" si="5"/>
        <v>-75099.740000000005</v>
      </c>
      <c r="CJ20" s="31">
        <f t="shared" ca="1" si="5"/>
        <v>-108583.67</v>
      </c>
      <c r="CK20" s="32">
        <f t="shared" ca="1" si="6"/>
        <v>2993.26</v>
      </c>
      <c r="CL20" s="32">
        <f t="shared" ca="1" si="6"/>
        <v>3467.42</v>
      </c>
      <c r="CM20" s="32">
        <f t="shared" ca="1" si="6"/>
        <v>3294.51</v>
      </c>
      <c r="CN20" s="32">
        <f t="shared" ca="1" si="6"/>
        <v>2983.95</v>
      </c>
      <c r="CO20" s="32">
        <f t="shared" ca="1" si="6"/>
        <v>3323.57</v>
      </c>
      <c r="CP20" s="32">
        <f t="shared" ca="1" si="6"/>
        <v>4182.9799999999996</v>
      </c>
      <c r="CQ20" s="32">
        <f t="shared" ca="1" si="6"/>
        <v>17908.689999999999</v>
      </c>
      <c r="CR20" s="32">
        <f t="shared" ca="1" si="6"/>
        <v>7750.29</v>
      </c>
      <c r="CS20" s="32">
        <f t="shared" ca="1" si="6"/>
        <v>2862.47</v>
      </c>
      <c r="CT20" s="32">
        <f t="shared" ca="1" si="6"/>
        <v>4071.8</v>
      </c>
      <c r="CU20" s="32">
        <f t="shared" ca="1" si="6"/>
        <v>3422.78</v>
      </c>
      <c r="CV20" s="32">
        <f t="shared" ca="1" si="6"/>
        <v>4948.8500000000004</v>
      </c>
      <c r="CW20" s="31">
        <f t="shared" ca="1" si="7"/>
        <v>-113391.76</v>
      </c>
      <c r="CX20" s="31">
        <f t="shared" ca="1" si="7"/>
        <v>-131354.04</v>
      </c>
      <c r="CY20" s="31">
        <f t="shared" ca="1" si="7"/>
        <v>-124803.63</v>
      </c>
      <c r="CZ20" s="31">
        <f t="shared" ca="1" si="7"/>
        <v>-106719.95000000001</v>
      </c>
      <c r="DA20" s="31">
        <f t="shared" ca="1" si="7"/>
        <v>-118866.38999999998</v>
      </c>
      <c r="DB20" s="31">
        <f t="shared" ca="1" si="7"/>
        <v>-149602.87</v>
      </c>
      <c r="DC20" s="31">
        <f t="shared" ca="1" si="7"/>
        <v>-616269.69000000006</v>
      </c>
      <c r="DD20" s="31">
        <f t="shared" ca="1" si="7"/>
        <v>-266701.25</v>
      </c>
      <c r="DE20" s="31">
        <f t="shared" ca="1" si="7"/>
        <v>-98502.590000000011</v>
      </c>
      <c r="DF20" s="31">
        <f t="shared" ca="1" si="7"/>
        <v>-149938.21</v>
      </c>
      <c r="DG20" s="31">
        <f t="shared" ca="1" si="7"/>
        <v>-126038.70000000001</v>
      </c>
      <c r="DH20" s="31">
        <f t="shared" ca="1" si="7"/>
        <v>-182234.26</v>
      </c>
      <c r="DI20" s="32">
        <f t="shared" ca="1" si="11"/>
        <v>-5669.59</v>
      </c>
      <c r="DJ20" s="32">
        <f t="shared" ca="1" si="8"/>
        <v>-6567.7</v>
      </c>
      <c r="DK20" s="32">
        <f t="shared" ca="1" si="8"/>
        <v>-6240.18</v>
      </c>
      <c r="DL20" s="32">
        <f t="shared" ca="1" si="8"/>
        <v>-5336</v>
      </c>
      <c r="DM20" s="32">
        <f t="shared" ca="1" si="8"/>
        <v>-5943.32</v>
      </c>
      <c r="DN20" s="32">
        <f t="shared" ca="1" si="8"/>
        <v>-7480.14</v>
      </c>
      <c r="DO20" s="32">
        <f t="shared" ca="1" si="8"/>
        <v>-30813.48</v>
      </c>
      <c r="DP20" s="32">
        <f t="shared" ca="1" si="8"/>
        <v>-13335.06</v>
      </c>
      <c r="DQ20" s="32">
        <f t="shared" ca="1" si="8"/>
        <v>-4925.13</v>
      </c>
      <c r="DR20" s="32">
        <f t="shared" ca="1" si="8"/>
        <v>-7496.91</v>
      </c>
      <c r="DS20" s="32">
        <f t="shared" ca="1" si="8"/>
        <v>-6301.94</v>
      </c>
      <c r="DT20" s="32">
        <f t="shared" ca="1" si="8"/>
        <v>-9111.7099999999991</v>
      </c>
      <c r="DU20" s="31">
        <f t="shared" ca="1" si="12"/>
        <v>-48787.99</v>
      </c>
      <c r="DV20" s="31">
        <f t="shared" ca="1" si="9"/>
        <v>-55847.09</v>
      </c>
      <c r="DW20" s="31">
        <f t="shared" ca="1" si="9"/>
        <v>-52487.65</v>
      </c>
      <c r="DX20" s="31">
        <f t="shared" ca="1" si="9"/>
        <v>-44338.51</v>
      </c>
      <c r="DY20" s="31">
        <f t="shared" ca="1" si="9"/>
        <v>-48798.75</v>
      </c>
      <c r="DZ20" s="31">
        <f t="shared" ca="1" si="9"/>
        <v>-60654.77</v>
      </c>
      <c r="EA20" s="31">
        <f t="shared" ca="1" si="9"/>
        <v>-246820.36</v>
      </c>
      <c r="EB20" s="31">
        <f t="shared" ca="1" si="9"/>
        <v>-105400.02</v>
      </c>
      <c r="EC20" s="31">
        <f t="shared" ca="1" si="9"/>
        <v>-38405.24</v>
      </c>
      <c r="ED20" s="31">
        <f t="shared" ca="1" si="9"/>
        <v>-57689.27</v>
      </c>
      <c r="EE20" s="31">
        <f t="shared" ca="1" si="9"/>
        <v>-47824.81</v>
      </c>
      <c r="EF20" s="31">
        <f t="shared" ca="1" si="9"/>
        <v>-68211.820000000007</v>
      </c>
      <c r="EG20" s="32">
        <f t="shared" ca="1" si="13"/>
        <v>-167849.34</v>
      </c>
      <c r="EH20" s="32">
        <f t="shared" ca="1" si="10"/>
        <v>-193768.83000000002</v>
      </c>
      <c r="EI20" s="32">
        <f t="shared" ca="1" si="10"/>
        <v>-183531.46</v>
      </c>
      <c r="EJ20" s="32">
        <f t="shared" ca="1" si="10"/>
        <v>-156394.46000000002</v>
      </c>
      <c r="EK20" s="32">
        <f t="shared" ca="1" si="10"/>
        <v>-173608.46</v>
      </c>
      <c r="EL20" s="32">
        <f t="shared" ca="1" si="10"/>
        <v>-217737.78</v>
      </c>
      <c r="EM20" s="32">
        <f t="shared" ca="1" si="10"/>
        <v>-893903.53</v>
      </c>
      <c r="EN20" s="32">
        <f t="shared" ca="1" si="10"/>
        <v>-385436.33</v>
      </c>
      <c r="EO20" s="32">
        <f t="shared" ca="1" si="10"/>
        <v>-141832.96000000002</v>
      </c>
      <c r="EP20" s="32">
        <f t="shared" ca="1" si="10"/>
        <v>-215124.38999999998</v>
      </c>
      <c r="EQ20" s="32">
        <f t="shared" ca="1" si="10"/>
        <v>-180165.45</v>
      </c>
      <c r="ER20" s="32">
        <f t="shared" ca="1" si="10"/>
        <v>-259557.79</v>
      </c>
    </row>
    <row r="21" spans="1:148">
      <c r="A21" t="s">
        <v>423</v>
      </c>
      <c r="B21" s="1" t="s">
        <v>124</v>
      </c>
      <c r="C21" t="str">
        <f t="shared" ca="1" si="1"/>
        <v>BPW</v>
      </c>
      <c r="D21" t="str">
        <f t="shared" ca="1" si="2"/>
        <v>Bearspaw Hydro Facility</v>
      </c>
      <c r="E21" s="51">
        <f ca="1">IFERROR(IF(AND($A21=VLOOKUP($A21&amp;"."&amp;$C21,UncollectibleLookup,2,FALSE),$C21=VLOOKUP($A21&amp;"."&amp;$C21,UncollectibleLookup,4,FALSE)),0,'Module C Corrected'!E21),'Module C Corrected'!E21)</f>
        <v>4519.2489999999998</v>
      </c>
      <c r="F21" s="51">
        <f ca="1">IFERROR(IF(AND($A21=VLOOKUP($A21&amp;"."&amp;$C21,UncollectibleLookup,2,FALSE),$C21=VLOOKUP($A21&amp;"."&amp;$C21,UncollectibleLookup,4,FALSE)),0,'Module C Corrected'!F21),'Module C Corrected'!F21)</f>
        <v>3895.4261999999999</v>
      </c>
      <c r="G21" s="51">
        <f ca="1">IFERROR(IF(AND($A21=VLOOKUP($A21&amp;"."&amp;$C21,UncollectibleLookup,2,FALSE),$C21=VLOOKUP($A21&amp;"."&amp;$C21,UncollectibleLookup,4,FALSE)),0,'Module C Corrected'!G21),'Module C Corrected'!G21)</f>
        <v>4722.0141000000003</v>
      </c>
      <c r="H21" s="51">
        <f ca="1">IFERROR(IF(AND($A21=VLOOKUP($A21&amp;"."&amp;$C21,UncollectibleLookup,2,FALSE),$C21=VLOOKUP($A21&amp;"."&amp;$C21,UncollectibleLookup,4,FALSE)),0,'Module C Corrected'!H21),'Module C Corrected'!H21)</f>
        <v>5023.7725</v>
      </c>
      <c r="I21" s="51">
        <f ca="1">IFERROR(IF(AND($A21=VLOOKUP($A21&amp;"."&amp;$C21,UncollectibleLookup,2,FALSE),$C21=VLOOKUP($A21&amp;"."&amp;$C21,UncollectibleLookup,4,FALSE)),0,'Module C Corrected'!I21),'Module C Corrected'!I21)</f>
        <v>9056.3847999999998</v>
      </c>
      <c r="J21" s="51">
        <f ca="1">IFERROR(IF(AND($A21=VLOOKUP($A21&amp;"."&amp;$C21,UncollectibleLookup,2,FALSE),$C21=VLOOKUP($A21&amp;"."&amp;$C21,UncollectibleLookup,4,FALSE)),0,'Module C Corrected'!J21),'Module C Corrected'!J21)</f>
        <v>10475.9789</v>
      </c>
      <c r="K21" s="51">
        <f ca="1">IFERROR(IF(AND($A21=VLOOKUP($A21&amp;"."&amp;$C21,UncollectibleLookup,2,FALSE),$C21=VLOOKUP($A21&amp;"."&amp;$C21,UncollectibleLookup,4,FALSE)),0,'Module C Corrected'!K21),'Module C Corrected'!K21)</f>
        <v>11278.904399999999</v>
      </c>
      <c r="L21" s="51">
        <f ca="1">IFERROR(IF(AND($A21=VLOOKUP($A21&amp;"."&amp;$C21,UncollectibleLookup,2,FALSE),$C21=VLOOKUP($A21&amp;"."&amp;$C21,UncollectibleLookup,4,FALSE)),0,'Module C Corrected'!L21),'Module C Corrected'!L21)</f>
        <v>8158.7314999999999</v>
      </c>
      <c r="M21" s="51">
        <f ca="1">IFERROR(IF(AND($A21=VLOOKUP($A21&amp;"."&amp;$C21,UncollectibleLookup,2,FALSE),$C21=VLOOKUP($A21&amp;"."&amp;$C21,UncollectibleLookup,4,FALSE)),0,'Module C Corrected'!M21),'Module C Corrected'!M21)</f>
        <v>6109.0393000000004</v>
      </c>
      <c r="N21" s="51">
        <f ca="1">IFERROR(IF(AND($A21=VLOOKUP($A21&amp;"."&amp;$C21,UncollectibleLookup,2,FALSE),$C21=VLOOKUP($A21&amp;"."&amp;$C21,UncollectibleLookup,4,FALSE)),0,'Module C Corrected'!N21),'Module C Corrected'!N21)</f>
        <v>5055.2007999999996</v>
      </c>
      <c r="O21" s="51">
        <f ca="1">IFERROR(IF(AND($A21=VLOOKUP($A21&amp;"."&amp;$C21,UncollectibleLookup,2,FALSE),$C21=VLOOKUP($A21&amp;"."&amp;$C21,UncollectibleLookup,4,FALSE)),0,'Module C Corrected'!O21),'Module C Corrected'!O21)</f>
        <v>4940.6866</v>
      </c>
      <c r="P21" s="51">
        <f ca="1">IFERROR(IF(AND($A21=VLOOKUP($A21&amp;"."&amp;$C21,UncollectibleLookup,2,FALSE),$C21=VLOOKUP($A21&amp;"."&amp;$C21,UncollectibleLookup,4,FALSE)),0,'Module C Corrected'!P21),'Module C Corrected'!P21)</f>
        <v>5034.6733999999997</v>
      </c>
      <c r="Q21" s="32">
        <f ca="1">IFERROR(IF(AND($A21=VLOOKUP($A21&amp;"."&amp;$C21,UncollectibleLookup,2,FALSE),$C21=VLOOKUP($A21&amp;"."&amp;$C21,UncollectibleLookup,4,FALSE)),0,'Module C Corrected'!Q21),'Module C Corrected'!Q21)</f>
        <v>272226.59999999998</v>
      </c>
      <c r="R21" s="32">
        <f ca="1">IFERROR(IF(AND($A21=VLOOKUP($A21&amp;"."&amp;$C21,UncollectibleLookup,2,FALSE),$C21=VLOOKUP($A21&amp;"."&amp;$C21,UncollectibleLookup,4,FALSE)),0,'Module C Corrected'!R21),'Module C Corrected'!R21)</f>
        <v>285655.76</v>
      </c>
      <c r="S21" s="32">
        <f ca="1">IFERROR(IF(AND($A21=VLOOKUP($A21&amp;"."&amp;$C21,UncollectibleLookup,2,FALSE),$C21=VLOOKUP($A21&amp;"."&amp;$C21,UncollectibleLookup,4,FALSE)),0,'Module C Corrected'!S21),'Module C Corrected'!S21)</f>
        <v>266953.58</v>
      </c>
      <c r="T21" s="32">
        <f ca="1">IFERROR(IF(AND($A21=VLOOKUP($A21&amp;"."&amp;$C21,UncollectibleLookup,2,FALSE),$C21=VLOOKUP($A21&amp;"."&amp;$C21,UncollectibleLookup,4,FALSE)),0,'Module C Corrected'!T21),'Module C Corrected'!T21)</f>
        <v>259079.48</v>
      </c>
      <c r="U21" s="32">
        <f ca="1">IFERROR(IF(AND($A21=VLOOKUP($A21&amp;"."&amp;$C21,UncollectibleLookup,2,FALSE),$C21=VLOOKUP($A21&amp;"."&amp;$C21,UncollectibleLookup,4,FALSE)),0,'Module C Corrected'!U21),'Module C Corrected'!U21)</f>
        <v>446392.94</v>
      </c>
      <c r="V21" s="32">
        <f ca="1">IFERROR(IF(AND($A21=VLOOKUP($A21&amp;"."&amp;$C21,UncollectibleLookup,2,FALSE),$C21=VLOOKUP($A21&amp;"."&amp;$C21,UncollectibleLookup,4,FALSE)),0,'Module C Corrected'!V21),'Module C Corrected'!V21)</f>
        <v>518950.04</v>
      </c>
      <c r="W21" s="32">
        <f ca="1">IFERROR(IF(AND($A21=VLOOKUP($A21&amp;"."&amp;$C21,UncollectibleLookup,2,FALSE),$C21=VLOOKUP($A21&amp;"."&amp;$C21,UncollectibleLookup,4,FALSE)),0,'Module C Corrected'!W21),'Module C Corrected'!W21)</f>
        <v>1728190.89</v>
      </c>
      <c r="X21" s="32">
        <f ca="1">IFERROR(IF(AND($A21=VLOOKUP($A21&amp;"."&amp;$C21,UncollectibleLookup,2,FALSE),$C21=VLOOKUP($A21&amp;"."&amp;$C21,UncollectibleLookup,4,FALSE)),0,'Module C Corrected'!X21),'Module C Corrected'!X21)</f>
        <v>569776.04</v>
      </c>
      <c r="Y21" s="32">
        <f ca="1">IFERROR(IF(AND($A21=VLOOKUP($A21&amp;"."&amp;$C21,UncollectibleLookup,2,FALSE),$C21=VLOOKUP($A21&amp;"."&amp;$C21,UncollectibleLookup,4,FALSE)),0,'Module C Corrected'!Y21),'Module C Corrected'!Y21)</f>
        <v>301561.90999999997</v>
      </c>
      <c r="Z21" s="32">
        <f ca="1">IFERROR(IF(AND($A21=VLOOKUP($A21&amp;"."&amp;$C21,UncollectibleLookup,2,FALSE),$C21=VLOOKUP($A21&amp;"."&amp;$C21,UncollectibleLookup,4,FALSE)),0,'Module C Corrected'!Z21),'Module C Corrected'!Z21)</f>
        <v>327752.03999999998</v>
      </c>
      <c r="AA21" s="32">
        <f ca="1">IFERROR(IF(AND($A21=VLOOKUP($A21&amp;"."&amp;$C21,UncollectibleLookup,2,FALSE),$C21=VLOOKUP($A21&amp;"."&amp;$C21,UncollectibleLookup,4,FALSE)),0,'Module C Corrected'!AA21),'Module C Corrected'!AA21)</f>
        <v>260523.82</v>
      </c>
      <c r="AB21" s="32">
        <f ca="1">IFERROR(IF(AND($A21=VLOOKUP($A21&amp;"."&amp;$C21,UncollectibleLookup,2,FALSE),$C21=VLOOKUP($A21&amp;"."&amp;$C21,UncollectibleLookup,4,FALSE)),0,'Module C Corrected'!AB21),'Module C Corrected'!AB21)</f>
        <v>328467.67</v>
      </c>
      <c r="AC21" s="2">
        <f>IF(ISBLANK('Module C Corrected'!AC21),"",'Module C Corrected'!AC21)</f>
        <v>0.21</v>
      </c>
      <c r="AD21" s="2">
        <f>IF(ISBLANK('Module C Corrected'!AD21),"",'Module C Corrected'!AD21)</f>
        <v>0.21</v>
      </c>
      <c r="AE21" s="2">
        <f>IF(ISBLANK('Module C Corrected'!AE21),"",'Module C Corrected'!AE21)</f>
        <v>0.21</v>
      </c>
      <c r="AF21" s="2">
        <f>IF(ISBLANK('Module C Corrected'!AF21),"",'Module C Corrected'!AF21)</f>
        <v>0.21</v>
      </c>
      <c r="AG21" s="2">
        <f>IF(ISBLANK('Module C Corrected'!AG21),"",'Module C Corrected'!AG21)</f>
        <v>0.21</v>
      </c>
      <c r="AH21" s="2">
        <f>IF(ISBLANK('Module C Corrected'!AH21),"",'Module C Corrected'!AH21)</f>
        <v>0.21</v>
      </c>
      <c r="AI21" s="2">
        <f>IF(ISBLANK('Module C Corrected'!AI21),"",'Module C Corrected'!AI21)</f>
        <v>0.21</v>
      </c>
      <c r="AJ21" s="2">
        <f>IF(ISBLANK('Module C Corrected'!AJ21),"",'Module C Corrected'!AJ21)</f>
        <v>0.21</v>
      </c>
      <c r="AK21" s="2">
        <f>IF(ISBLANK('Module C Corrected'!AK21),"",'Module C Corrected'!AK21)</f>
        <v>0.21</v>
      </c>
      <c r="AL21" s="2">
        <f>IF(ISBLANK('Module C Corrected'!AL21),"",'Module C Corrected'!AL21)</f>
        <v>0.21</v>
      </c>
      <c r="AM21" s="2">
        <f>IF(ISBLANK('Module C Corrected'!AM21),"",'Module C Corrected'!AM21)</f>
        <v>0.21</v>
      </c>
      <c r="AN21" s="2">
        <f>IF(ISBLANK('Module C Corrected'!AN21),"",'Module C Corrected'!AN21)</f>
        <v>0.21</v>
      </c>
      <c r="AO21" s="33">
        <f ca="1">IFERROR(IF(AND($A21=VLOOKUP($A21&amp;"."&amp;$C21,UncollectibleLookup,2,FALSE),$C21=VLOOKUP($A21&amp;"."&amp;$C21,UncollectibleLookup,4,FALSE)),0,'Module C Corrected'!AO21),'Module C Corrected'!AO21)</f>
        <v>571.67999999999995</v>
      </c>
      <c r="AP21" s="33">
        <f ca="1">IFERROR(IF(AND($A21=VLOOKUP($A21&amp;"."&amp;$C21,UncollectibleLookup,2,FALSE),$C21=VLOOKUP($A21&amp;"."&amp;$C21,UncollectibleLookup,4,FALSE)),0,'Module C Corrected'!AP21),'Module C Corrected'!AP21)</f>
        <v>599.88</v>
      </c>
      <c r="AQ21" s="33">
        <f ca="1">IFERROR(IF(AND($A21=VLOOKUP($A21&amp;"."&amp;$C21,UncollectibleLookup,2,FALSE),$C21=VLOOKUP($A21&amp;"."&amp;$C21,UncollectibleLookup,4,FALSE)),0,'Module C Corrected'!AQ21),'Module C Corrected'!AQ21)</f>
        <v>560.6</v>
      </c>
      <c r="AR21" s="33">
        <f ca="1">IFERROR(IF(AND($A21=VLOOKUP($A21&amp;"."&amp;$C21,UncollectibleLookup,2,FALSE),$C21=VLOOKUP($A21&amp;"."&amp;$C21,UncollectibleLookup,4,FALSE)),0,'Module C Corrected'!AR21),'Module C Corrected'!AR21)</f>
        <v>544.07000000000005</v>
      </c>
      <c r="AS21" s="33">
        <f ca="1">IFERROR(IF(AND($A21=VLOOKUP($A21&amp;"."&amp;$C21,UncollectibleLookup,2,FALSE),$C21=VLOOKUP($A21&amp;"."&amp;$C21,UncollectibleLookup,4,FALSE)),0,'Module C Corrected'!AS21),'Module C Corrected'!AS21)</f>
        <v>937.43</v>
      </c>
      <c r="AT21" s="33">
        <f ca="1">IFERROR(IF(AND($A21=VLOOKUP($A21&amp;"."&amp;$C21,UncollectibleLookup,2,FALSE),$C21=VLOOKUP($A21&amp;"."&amp;$C21,UncollectibleLookup,4,FALSE)),0,'Module C Corrected'!AT21),'Module C Corrected'!AT21)</f>
        <v>1089.8</v>
      </c>
      <c r="AU21" s="33">
        <f ca="1">IFERROR(IF(AND($A21=VLOOKUP($A21&amp;"."&amp;$C21,UncollectibleLookup,2,FALSE),$C21=VLOOKUP($A21&amp;"."&amp;$C21,UncollectibleLookup,4,FALSE)),0,'Module C Corrected'!AU21),'Module C Corrected'!AU21)</f>
        <v>3629.2</v>
      </c>
      <c r="AV21" s="33">
        <f ca="1">IFERROR(IF(AND($A21=VLOOKUP($A21&amp;"."&amp;$C21,UncollectibleLookup,2,FALSE),$C21=VLOOKUP($A21&amp;"."&amp;$C21,UncollectibleLookup,4,FALSE)),0,'Module C Corrected'!AV21),'Module C Corrected'!AV21)</f>
        <v>1196.53</v>
      </c>
      <c r="AW21" s="33">
        <f ca="1">IFERROR(IF(AND($A21=VLOOKUP($A21&amp;"."&amp;$C21,UncollectibleLookup,2,FALSE),$C21=VLOOKUP($A21&amp;"."&amp;$C21,UncollectibleLookup,4,FALSE)),0,'Module C Corrected'!AW21),'Module C Corrected'!AW21)</f>
        <v>633.28</v>
      </c>
      <c r="AX21" s="33">
        <f ca="1">IFERROR(IF(AND($A21=VLOOKUP($A21&amp;"."&amp;$C21,UncollectibleLookup,2,FALSE),$C21=VLOOKUP($A21&amp;"."&amp;$C21,UncollectibleLookup,4,FALSE)),0,'Module C Corrected'!AX21),'Module C Corrected'!AX21)</f>
        <v>688.28</v>
      </c>
      <c r="AY21" s="33">
        <f ca="1">IFERROR(IF(AND($A21=VLOOKUP($A21&amp;"."&amp;$C21,UncollectibleLookup,2,FALSE),$C21=VLOOKUP($A21&amp;"."&amp;$C21,UncollectibleLookup,4,FALSE)),0,'Module C Corrected'!AY21),'Module C Corrected'!AY21)</f>
        <v>547.1</v>
      </c>
      <c r="AZ21" s="33">
        <f ca="1">IFERROR(IF(AND($A21=VLOOKUP($A21&amp;"."&amp;$C21,UncollectibleLookup,2,FALSE),$C21=VLOOKUP($A21&amp;"."&amp;$C21,UncollectibleLookup,4,FALSE)),0,'Module C Corrected'!AZ21),'Module C Corrected'!AZ21)</f>
        <v>689.78</v>
      </c>
      <c r="BA21" s="31">
        <f t="shared" ref="BA21:BL42" ca="1" si="14">ROUND(Q21*BA$3,2)</f>
        <v>-326.67</v>
      </c>
      <c r="BB21" s="31">
        <f t="shared" ca="1" si="14"/>
        <v>-342.79</v>
      </c>
      <c r="BC21" s="31">
        <f t="shared" ca="1" si="14"/>
        <v>-320.33999999999997</v>
      </c>
      <c r="BD21" s="31">
        <f t="shared" ca="1" si="14"/>
        <v>-1243.58</v>
      </c>
      <c r="BE21" s="31">
        <f t="shared" ca="1" si="14"/>
        <v>-2142.69</v>
      </c>
      <c r="BF21" s="31">
        <f t="shared" ca="1" si="14"/>
        <v>-2490.96</v>
      </c>
      <c r="BG21" s="31">
        <f t="shared" ca="1" si="14"/>
        <v>-12270.16</v>
      </c>
      <c r="BH21" s="31">
        <f t="shared" ca="1" si="14"/>
        <v>-4045.41</v>
      </c>
      <c r="BI21" s="31">
        <f t="shared" ca="1" si="14"/>
        <v>-2141.09</v>
      </c>
      <c r="BJ21" s="31">
        <f t="shared" ca="1" si="14"/>
        <v>-983.26</v>
      </c>
      <c r="BK21" s="31">
        <f t="shared" ca="1" si="14"/>
        <v>-781.57</v>
      </c>
      <c r="BL21" s="31">
        <f t="shared" ca="1" si="14"/>
        <v>-985.4</v>
      </c>
      <c r="BM21" s="6">
        <f t="shared" ref="BM21:BX42" ca="1" si="15">VLOOKUP($C21,LossFactorLookup,3,FALSE)</f>
        <v>-4.9399999999999999E-2</v>
      </c>
      <c r="BN21" s="6">
        <f t="shared" ca="1" si="15"/>
        <v>-4.9399999999999999E-2</v>
      </c>
      <c r="BO21" s="6">
        <f t="shared" ca="1" si="15"/>
        <v>-4.9399999999999999E-2</v>
      </c>
      <c r="BP21" s="6">
        <f t="shared" ca="1" si="15"/>
        <v>-4.9399999999999999E-2</v>
      </c>
      <c r="BQ21" s="6">
        <f t="shared" ca="1" si="15"/>
        <v>-4.9399999999999999E-2</v>
      </c>
      <c r="BR21" s="6">
        <f t="shared" ca="1" si="15"/>
        <v>-4.9399999999999999E-2</v>
      </c>
      <c r="BS21" s="6">
        <f t="shared" ca="1" si="15"/>
        <v>-4.9399999999999999E-2</v>
      </c>
      <c r="BT21" s="6">
        <f t="shared" ca="1" si="15"/>
        <v>-4.9399999999999999E-2</v>
      </c>
      <c r="BU21" s="6">
        <f t="shared" ca="1" si="15"/>
        <v>-4.9399999999999999E-2</v>
      </c>
      <c r="BV21" s="6">
        <f t="shared" ca="1" si="15"/>
        <v>-4.9399999999999999E-2</v>
      </c>
      <c r="BW21" s="6">
        <f t="shared" ca="1" si="15"/>
        <v>-4.9399999999999999E-2</v>
      </c>
      <c r="BX21" s="6">
        <f t="shared" ca="1" si="15"/>
        <v>-4.9399999999999999E-2</v>
      </c>
      <c r="BY21" s="31">
        <f t="shared" ca="1" si="5"/>
        <v>-13447.99</v>
      </c>
      <c r="BZ21" s="31">
        <f t="shared" ca="1" si="5"/>
        <v>-14111.39</v>
      </c>
      <c r="CA21" s="31">
        <f t="shared" ca="1" si="5"/>
        <v>-13187.51</v>
      </c>
      <c r="CB21" s="31">
        <f t="shared" ca="1" si="5"/>
        <v>-12798.53</v>
      </c>
      <c r="CC21" s="31">
        <f t="shared" ca="1" si="5"/>
        <v>-22051.81</v>
      </c>
      <c r="CD21" s="31">
        <f t="shared" ca="1" si="5"/>
        <v>-25636.13</v>
      </c>
      <c r="CE21" s="31">
        <f t="shared" ca="1" si="5"/>
        <v>-85372.63</v>
      </c>
      <c r="CF21" s="31">
        <f t="shared" ca="1" si="5"/>
        <v>-28146.94</v>
      </c>
      <c r="CG21" s="31">
        <f t="shared" ca="1" si="5"/>
        <v>-14897.16</v>
      </c>
      <c r="CH21" s="31">
        <f t="shared" ca="1" si="5"/>
        <v>-16190.95</v>
      </c>
      <c r="CI21" s="31">
        <f t="shared" ca="1" si="5"/>
        <v>-12869.88</v>
      </c>
      <c r="CJ21" s="31">
        <f t="shared" ca="1" si="5"/>
        <v>-16226.3</v>
      </c>
      <c r="CK21" s="32">
        <f t="shared" ref="CK21:CV42" ca="1" si="16">ROUND(Q21*$CV$3,2)</f>
        <v>462.79</v>
      </c>
      <c r="CL21" s="32">
        <f t="shared" ca="1" si="16"/>
        <v>485.61</v>
      </c>
      <c r="CM21" s="32">
        <f t="shared" ca="1" si="16"/>
        <v>453.82</v>
      </c>
      <c r="CN21" s="32">
        <f t="shared" ca="1" si="16"/>
        <v>440.44</v>
      </c>
      <c r="CO21" s="32">
        <f t="shared" ca="1" si="16"/>
        <v>758.87</v>
      </c>
      <c r="CP21" s="32">
        <f t="shared" ca="1" si="16"/>
        <v>882.22</v>
      </c>
      <c r="CQ21" s="32">
        <f t="shared" ca="1" si="16"/>
        <v>2937.92</v>
      </c>
      <c r="CR21" s="32">
        <f t="shared" ca="1" si="16"/>
        <v>968.62</v>
      </c>
      <c r="CS21" s="32">
        <f t="shared" ca="1" si="16"/>
        <v>512.66</v>
      </c>
      <c r="CT21" s="32">
        <f t="shared" ca="1" si="16"/>
        <v>557.17999999999995</v>
      </c>
      <c r="CU21" s="32">
        <f t="shared" ca="1" si="16"/>
        <v>442.89</v>
      </c>
      <c r="CV21" s="32">
        <f t="shared" ca="1" si="16"/>
        <v>558.4</v>
      </c>
      <c r="CW21" s="31">
        <f t="shared" ref="CW21:DH42" ca="1" si="17">BY21+CK21-AO21-BA21</f>
        <v>-13230.21</v>
      </c>
      <c r="CX21" s="31">
        <f t="shared" ca="1" si="17"/>
        <v>-13882.869999999997</v>
      </c>
      <c r="CY21" s="31">
        <f t="shared" ca="1" si="17"/>
        <v>-12973.95</v>
      </c>
      <c r="CZ21" s="31">
        <f t="shared" ca="1" si="17"/>
        <v>-11658.58</v>
      </c>
      <c r="DA21" s="31">
        <f t="shared" ca="1" si="17"/>
        <v>-20087.680000000004</v>
      </c>
      <c r="DB21" s="31">
        <f t="shared" ca="1" si="17"/>
        <v>-23352.75</v>
      </c>
      <c r="DC21" s="31">
        <f t="shared" ca="1" si="17"/>
        <v>-73793.75</v>
      </c>
      <c r="DD21" s="31">
        <f t="shared" ca="1" si="17"/>
        <v>-24329.439999999999</v>
      </c>
      <c r="DE21" s="31">
        <f t="shared" ca="1" si="17"/>
        <v>-12876.69</v>
      </c>
      <c r="DF21" s="31">
        <f t="shared" ca="1" si="17"/>
        <v>-15338.79</v>
      </c>
      <c r="DG21" s="31">
        <f t="shared" ca="1" si="17"/>
        <v>-12192.52</v>
      </c>
      <c r="DH21" s="31">
        <f t="shared" ca="1" si="17"/>
        <v>-15372.28</v>
      </c>
      <c r="DI21" s="32">
        <f t="shared" ca="1" si="11"/>
        <v>-661.51</v>
      </c>
      <c r="DJ21" s="32">
        <f t="shared" ca="1" si="11"/>
        <v>-694.14</v>
      </c>
      <c r="DK21" s="32">
        <f t="shared" ca="1" si="11"/>
        <v>-648.70000000000005</v>
      </c>
      <c r="DL21" s="32">
        <f t="shared" ca="1" si="11"/>
        <v>-582.92999999999995</v>
      </c>
      <c r="DM21" s="32">
        <f t="shared" ca="1" si="11"/>
        <v>-1004.38</v>
      </c>
      <c r="DN21" s="32">
        <f t="shared" ca="1" si="11"/>
        <v>-1167.6400000000001</v>
      </c>
      <c r="DO21" s="32">
        <f t="shared" ca="1" si="11"/>
        <v>-3689.69</v>
      </c>
      <c r="DP21" s="32">
        <f t="shared" ca="1" si="11"/>
        <v>-1216.47</v>
      </c>
      <c r="DQ21" s="32">
        <f t="shared" ca="1" si="11"/>
        <v>-643.83000000000004</v>
      </c>
      <c r="DR21" s="32">
        <f t="shared" ca="1" si="11"/>
        <v>-766.94</v>
      </c>
      <c r="DS21" s="32">
        <f t="shared" ca="1" si="11"/>
        <v>-609.63</v>
      </c>
      <c r="DT21" s="32">
        <f t="shared" ca="1" si="11"/>
        <v>-768.61</v>
      </c>
      <c r="DU21" s="31">
        <f t="shared" ca="1" si="12"/>
        <v>-5692.44</v>
      </c>
      <c r="DV21" s="31">
        <f t="shared" ca="1" si="12"/>
        <v>-5902.5</v>
      </c>
      <c r="DW21" s="31">
        <f t="shared" ca="1" si="12"/>
        <v>-5456.35</v>
      </c>
      <c r="DX21" s="31">
        <f t="shared" ca="1" si="12"/>
        <v>-4843.74</v>
      </c>
      <c r="DY21" s="31">
        <f t="shared" ca="1" si="12"/>
        <v>-8246.68</v>
      </c>
      <c r="DZ21" s="31">
        <f t="shared" ca="1" si="12"/>
        <v>-9468.11</v>
      </c>
      <c r="EA21" s="31">
        <f t="shared" ca="1" si="12"/>
        <v>-29554.92</v>
      </c>
      <c r="EB21" s="31">
        <f t="shared" ca="1" si="12"/>
        <v>-9614.9699999999993</v>
      </c>
      <c r="EC21" s="31">
        <f t="shared" ca="1" si="12"/>
        <v>-5020.5</v>
      </c>
      <c r="ED21" s="31">
        <f t="shared" ca="1" si="12"/>
        <v>-5901.66</v>
      </c>
      <c r="EE21" s="31">
        <f t="shared" ca="1" si="12"/>
        <v>-4626.3999999999996</v>
      </c>
      <c r="EF21" s="31">
        <f t="shared" ca="1" si="12"/>
        <v>-5753.97</v>
      </c>
      <c r="EG21" s="32">
        <f t="shared" ca="1" si="13"/>
        <v>-19584.16</v>
      </c>
      <c r="EH21" s="32">
        <f t="shared" ca="1" si="13"/>
        <v>-20479.509999999995</v>
      </c>
      <c r="EI21" s="32">
        <f t="shared" ca="1" si="13"/>
        <v>-19079</v>
      </c>
      <c r="EJ21" s="32">
        <f t="shared" ca="1" si="13"/>
        <v>-17085.25</v>
      </c>
      <c r="EK21" s="32">
        <f t="shared" ca="1" si="13"/>
        <v>-29338.740000000005</v>
      </c>
      <c r="EL21" s="32">
        <f t="shared" ca="1" si="13"/>
        <v>-33988.5</v>
      </c>
      <c r="EM21" s="32">
        <f t="shared" ca="1" si="13"/>
        <v>-107038.36</v>
      </c>
      <c r="EN21" s="32">
        <f t="shared" ca="1" si="13"/>
        <v>-35160.879999999997</v>
      </c>
      <c r="EO21" s="32">
        <f t="shared" ca="1" si="13"/>
        <v>-18541.02</v>
      </c>
      <c r="EP21" s="32">
        <f t="shared" ca="1" si="13"/>
        <v>-22007.39</v>
      </c>
      <c r="EQ21" s="32">
        <f t="shared" ca="1" si="13"/>
        <v>-17428.55</v>
      </c>
      <c r="ER21" s="32">
        <f t="shared" ca="1" si="13"/>
        <v>-21894.86</v>
      </c>
    </row>
    <row r="22" spans="1:148">
      <c r="A22" t="s">
        <v>425</v>
      </c>
      <c r="B22" s="1" t="s">
        <v>12</v>
      </c>
      <c r="C22" t="str">
        <f t="shared" ca="1" si="1"/>
        <v>BR3</v>
      </c>
      <c r="D22" t="str">
        <f t="shared" ca="1" si="2"/>
        <v>Battle River #3</v>
      </c>
      <c r="E22" s="51">
        <f ca="1">IFERROR(IF(AND($A22=VLOOKUP($A22&amp;"."&amp;$C22,UncollectibleLookup,2,FALSE),$C22=VLOOKUP($A22&amp;"."&amp;$C22,UncollectibleLookup,4,FALSE)),0,'Module C Corrected'!E22),'Module C Corrected'!E22)</f>
        <v>72079.117400000003</v>
      </c>
      <c r="F22" s="51">
        <f ca="1">IFERROR(IF(AND($A22=VLOOKUP($A22&amp;"."&amp;$C22,UncollectibleLookup,2,FALSE),$C22=VLOOKUP($A22&amp;"."&amp;$C22,UncollectibleLookup,4,FALSE)),0,'Module C Corrected'!F22),'Module C Corrected'!F22)</f>
        <v>96308.691000000006</v>
      </c>
      <c r="G22" s="51">
        <f ca="1">IFERROR(IF(AND($A22=VLOOKUP($A22&amp;"."&amp;$C22,UncollectibleLookup,2,FALSE),$C22=VLOOKUP($A22&amp;"."&amp;$C22,UncollectibleLookup,4,FALSE)),0,'Module C Corrected'!G22),'Module C Corrected'!G22)</f>
        <v>98603.762300000002</v>
      </c>
      <c r="H22" s="51">
        <f ca="1">IFERROR(IF(AND($A22=VLOOKUP($A22&amp;"."&amp;$C22,UncollectibleLookup,2,FALSE),$C22=VLOOKUP($A22&amp;"."&amp;$C22,UncollectibleLookup,4,FALSE)),0,'Module C Corrected'!H22),'Module C Corrected'!H22)</f>
        <v>101636.62480000001</v>
      </c>
      <c r="I22" s="51">
        <f ca="1">IFERROR(IF(AND($A22=VLOOKUP($A22&amp;"."&amp;$C22,UncollectibleLookup,2,FALSE),$C22=VLOOKUP($A22&amp;"."&amp;$C22,UncollectibleLookup,4,FALSE)),0,'Module C Corrected'!I22),'Module C Corrected'!I22)</f>
        <v>28626.979800000001</v>
      </c>
      <c r="J22" s="51">
        <f ca="1">IFERROR(IF(AND($A22=VLOOKUP($A22&amp;"."&amp;$C22,UncollectibleLookup,2,FALSE),$C22=VLOOKUP($A22&amp;"."&amp;$C22,UncollectibleLookup,4,FALSE)),0,'Module C Corrected'!J22),'Module C Corrected'!J22)</f>
        <v>0</v>
      </c>
      <c r="K22" s="51">
        <f ca="1">IFERROR(IF(AND($A22=VLOOKUP($A22&amp;"."&amp;$C22,UncollectibleLookup,2,FALSE),$C22=VLOOKUP($A22&amp;"."&amp;$C22,UncollectibleLookup,4,FALSE)),0,'Module C Corrected'!K22),'Module C Corrected'!K22)</f>
        <v>75988.6014</v>
      </c>
      <c r="L22" s="51">
        <f ca="1">IFERROR(IF(AND($A22=VLOOKUP($A22&amp;"."&amp;$C22,UncollectibleLookup,2,FALSE),$C22=VLOOKUP($A22&amp;"."&amp;$C22,UncollectibleLookup,4,FALSE)),0,'Module C Corrected'!L22),'Module C Corrected'!L22)</f>
        <v>104250.54090000001</v>
      </c>
      <c r="M22" s="51">
        <f ca="1">IFERROR(IF(AND($A22=VLOOKUP($A22&amp;"."&amp;$C22,UncollectibleLookup,2,FALSE),$C22=VLOOKUP($A22&amp;"."&amp;$C22,UncollectibleLookup,4,FALSE)),0,'Module C Corrected'!M22),'Module C Corrected'!M22)</f>
        <v>100816.54120000001</v>
      </c>
      <c r="N22" s="51">
        <f ca="1">IFERROR(IF(AND($A22=VLOOKUP($A22&amp;"."&amp;$C22,UncollectibleLookup,2,FALSE),$C22=VLOOKUP($A22&amp;"."&amp;$C22,UncollectibleLookup,4,FALSE)),0,'Module C Corrected'!N22),'Module C Corrected'!N22)</f>
        <v>91995.484500000006</v>
      </c>
      <c r="O22" s="51">
        <f ca="1">IFERROR(IF(AND($A22=VLOOKUP($A22&amp;"."&amp;$C22,UncollectibleLookup,2,FALSE),$C22=VLOOKUP($A22&amp;"."&amp;$C22,UncollectibleLookup,4,FALSE)),0,'Module C Corrected'!O22),'Module C Corrected'!O22)</f>
        <v>95413.018200000006</v>
      </c>
      <c r="P22" s="51">
        <f ca="1">IFERROR(IF(AND($A22=VLOOKUP($A22&amp;"."&amp;$C22,UncollectibleLookup,2,FALSE),$C22=VLOOKUP($A22&amp;"."&amp;$C22,UncollectibleLookup,4,FALSE)),0,'Module C Corrected'!P22),'Module C Corrected'!P22)</f>
        <v>105412.6153</v>
      </c>
      <c r="Q22" s="32">
        <f ca="1">IFERROR(IF(AND($A22=VLOOKUP($A22&amp;"."&amp;$C22,UncollectibleLookup,2,FALSE),$C22=VLOOKUP($A22&amp;"."&amp;$C22,UncollectibleLookup,4,FALSE)),0,'Module C Corrected'!Q22),'Module C Corrected'!Q22)</f>
        <v>4189836.15</v>
      </c>
      <c r="R22" s="32">
        <f ca="1">IFERROR(IF(AND($A22=VLOOKUP($A22&amp;"."&amp;$C22,UncollectibleLookup,2,FALSE),$C22=VLOOKUP($A22&amp;"."&amp;$C22,UncollectibleLookup,4,FALSE)),0,'Module C Corrected'!R22),'Module C Corrected'!R22)</f>
        <v>7100703.9699999997</v>
      </c>
      <c r="S22" s="32">
        <f ca="1">IFERROR(IF(AND($A22=VLOOKUP($A22&amp;"."&amp;$C22,UncollectibleLookup,2,FALSE),$C22=VLOOKUP($A22&amp;"."&amp;$C22,UncollectibleLookup,4,FALSE)),0,'Module C Corrected'!S22),'Module C Corrected'!S22)</f>
        <v>5705130.0599999996</v>
      </c>
      <c r="T22" s="32">
        <f ca="1">IFERROR(IF(AND($A22=VLOOKUP($A22&amp;"."&amp;$C22,UncollectibleLookup,2,FALSE),$C22=VLOOKUP($A22&amp;"."&amp;$C22,UncollectibleLookup,4,FALSE)),0,'Module C Corrected'!T22),'Module C Corrected'!T22)</f>
        <v>5355078.78</v>
      </c>
      <c r="U22" s="32">
        <f ca="1">IFERROR(IF(AND($A22=VLOOKUP($A22&amp;"."&amp;$C22,UncollectibleLookup,2,FALSE),$C22=VLOOKUP($A22&amp;"."&amp;$C22,UncollectibleLookup,4,FALSE)),0,'Module C Corrected'!U22),'Module C Corrected'!U22)</f>
        <v>1188868.55</v>
      </c>
      <c r="V22" s="32">
        <f ca="1">IFERROR(IF(AND($A22=VLOOKUP($A22&amp;"."&amp;$C22,UncollectibleLookup,2,FALSE),$C22=VLOOKUP($A22&amp;"."&amp;$C22,UncollectibleLookup,4,FALSE)),0,'Module C Corrected'!V22),'Module C Corrected'!V22)</f>
        <v>0</v>
      </c>
      <c r="W22" s="32">
        <f ca="1">IFERROR(IF(AND($A22=VLOOKUP($A22&amp;"."&amp;$C22,UncollectibleLookup,2,FALSE),$C22=VLOOKUP($A22&amp;"."&amp;$C22,UncollectibleLookup,4,FALSE)),0,'Module C Corrected'!W22),'Module C Corrected'!W22)</f>
        <v>12787061.83</v>
      </c>
      <c r="X22" s="32">
        <f ca="1">IFERROR(IF(AND($A22=VLOOKUP($A22&amp;"."&amp;$C22,UncollectibleLookup,2,FALSE),$C22=VLOOKUP($A22&amp;"."&amp;$C22,UncollectibleLookup,4,FALSE)),0,'Module C Corrected'!X22),'Module C Corrected'!X22)</f>
        <v>7551219.3700000001</v>
      </c>
      <c r="Y22" s="32">
        <f ca="1">IFERROR(IF(AND($A22=VLOOKUP($A22&amp;"."&amp;$C22,UncollectibleLookup,2,FALSE),$C22=VLOOKUP($A22&amp;"."&amp;$C22,UncollectibleLookup,4,FALSE)),0,'Module C Corrected'!Y22),'Module C Corrected'!Y22)</f>
        <v>5132310.66</v>
      </c>
      <c r="Z22" s="32">
        <f ca="1">IFERROR(IF(AND($A22=VLOOKUP($A22&amp;"."&amp;$C22,UncollectibleLookup,2,FALSE),$C22=VLOOKUP($A22&amp;"."&amp;$C22,UncollectibleLookup,4,FALSE)),0,'Module C Corrected'!Z22),'Module C Corrected'!Z22)</f>
        <v>6277281.2999999998</v>
      </c>
      <c r="AA22" s="32">
        <f ca="1">IFERROR(IF(AND($A22=VLOOKUP($A22&amp;"."&amp;$C22,UncollectibleLookup,2,FALSE),$C22=VLOOKUP($A22&amp;"."&amp;$C22,UncollectibleLookup,4,FALSE)),0,'Module C Corrected'!AA22),'Module C Corrected'!AA22)</f>
        <v>5404326.4900000002</v>
      </c>
      <c r="AB22" s="32">
        <f ca="1">IFERROR(IF(AND($A22=VLOOKUP($A22&amp;"."&amp;$C22,UncollectibleLookup,2,FALSE),$C22=VLOOKUP($A22&amp;"."&amp;$C22,UncollectibleLookup,4,FALSE)),0,'Module C Corrected'!AB22),'Module C Corrected'!AB22)</f>
        <v>7130934.8200000003</v>
      </c>
      <c r="AC22" s="2">
        <f>IF(ISBLANK('Module C Corrected'!AC22),"",'Module C Corrected'!AC22)</f>
        <v>6.54</v>
      </c>
      <c r="AD22" s="2">
        <f>IF(ISBLANK('Module C Corrected'!AD22),"",'Module C Corrected'!AD22)</f>
        <v>6.54</v>
      </c>
      <c r="AE22" s="2">
        <f>IF(ISBLANK('Module C Corrected'!AE22),"",'Module C Corrected'!AE22)</f>
        <v>6.54</v>
      </c>
      <c r="AF22" s="2">
        <f>IF(ISBLANK('Module C Corrected'!AF22),"",'Module C Corrected'!AF22)</f>
        <v>6.54</v>
      </c>
      <c r="AG22" s="2">
        <f>IF(ISBLANK('Module C Corrected'!AG22),"",'Module C Corrected'!AG22)</f>
        <v>6.54</v>
      </c>
      <c r="AH22" s="2">
        <f>IF(ISBLANK('Module C Corrected'!AH22),"",'Module C Corrected'!AH22)</f>
        <v>6.54</v>
      </c>
      <c r="AI22" s="2">
        <f>IF(ISBLANK('Module C Corrected'!AI22),"",'Module C Corrected'!AI22)</f>
        <v>6.54</v>
      </c>
      <c r="AJ22" s="2">
        <f>IF(ISBLANK('Module C Corrected'!AJ22),"",'Module C Corrected'!AJ22)</f>
        <v>6.54</v>
      </c>
      <c r="AK22" s="2">
        <f>IF(ISBLANK('Module C Corrected'!AK22),"",'Module C Corrected'!AK22)</f>
        <v>6.54</v>
      </c>
      <c r="AL22" s="2">
        <f>IF(ISBLANK('Module C Corrected'!AL22),"",'Module C Corrected'!AL22)</f>
        <v>6.54</v>
      </c>
      <c r="AM22" s="2">
        <f>IF(ISBLANK('Module C Corrected'!AM22),"",'Module C Corrected'!AM22)</f>
        <v>6.54</v>
      </c>
      <c r="AN22" s="2">
        <f>IF(ISBLANK('Module C Corrected'!AN22),"",'Module C Corrected'!AN22)</f>
        <v>6.54</v>
      </c>
      <c r="AO22" s="33">
        <f ca="1">IFERROR(IF(AND($A22=VLOOKUP($A22&amp;"."&amp;$C22,UncollectibleLookup,2,FALSE),$C22=VLOOKUP($A22&amp;"."&amp;$C22,UncollectibleLookup,4,FALSE)),0,'Module C Corrected'!AO22),'Module C Corrected'!AO22)</f>
        <v>274015.28000000003</v>
      </c>
      <c r="AP22" s="33">
        <f ca="1">IFERROR(IF(AND($A22=VLOOKUP($A22&amp;"."&amp;$C22,UncollectibleLookup,2,FALSE),$C22=VLOOKUP($A22&amp;"."&amp;$C22,UncollectibleLookup,4,FALSE)),0,'Module C Corrected'!AP22),'Module C Corrected'!AP22)</f>
        <v>464386.04</v>
      </c>
      <c r="AQ22" s="33">
        <f ca="1">IFERROR(IF(AND($A22=VLOOKUP($A22&amp;"."&amp;$C22,UncollectibleLookup,2,FALSE),$C22=VLOOKUP($A22&amp;"."&amp;$C22,UncollectibleLookup,4,FALSE)),0,'Module C Corrected'!AQ22),'Module C Corrected'!AQ22)</f>
        <v>373115.51</v>
      </c>
      <c r="AR22" s="33">
        <f ca="1">IFERROR(IF(AND($A22=VLOOKUP($A22&amp;"."&amp;$C22,UncollectibleLookup,2,FALSE),$C22=VLOOKUP($A22&amp;"."&amp;$C22,UncollectibleLookup,4,FALSE)),0,'Module C Corrected'!AR22),'Module C Corrected'!AR22)</f>
        <v>350222.15</v>
      </c>
      <c r="AS22" s="33">
        <f ca="1">IFERROR(IF(AND($A22=VLOOKUP($A22&amp;"."&amp;$C22,UncollectibleLookup,2,FALSE),$C22=VLOOKUP($A22&amp;"."&amp;$C22,UncollectibleLookup,4,FALSE)),0,'Module C Corrected'!AS22),'Module C Corrected'!AS22)</f>
        <v>77752</v>
      </c>
      <c r="AT22" s="33">
        <f ca="1">IFERROR(IF(AND($A22=VLOOKUP($A22&amp;"."&amp;$C22,UncollectibleLookup,2,FALSE),$C22=VLOOKUP($A22&amp;"."&amp;$C22,UncollectibleLookup,4,FALSE)),0,'Module C Corrected'!AT22),'Module C Corrected'!AT22)</f>
        <v>0</v>
      </c>
      <c r="AU22" s="33">
        <f ca="1">IFERROR(IF(AND($A22=VLOOKUP($A22&amp;"."&amp;$C22,UncollectibleLookup,2,FALSE),$C22=VLOOKUP($A22&amp;"."&amp;$C22,UncollectibleLookup,4,FALSE)),0,'Module C Corrected'!AU22),'Module C Corrected'!AU22)</f>
        <v>836273.84</v>
      </c>
      <c r="AV22" s="33">
        <f ca="1">IFERROR(IF(AND($A22=VLOOKUP($A22&amp;"."&amp;$C22,UncollectibleLookup,2,FALSE),$C22=VLOOKUP($A22&amp;"."&amp;$C22,UncollectibleLookup,4,FALSE)),0,'Module C Corrected'!AV22),'Module C Corrected'!AV22)</f>
        <v>493849.75</v>
      </c>
      <c r="AW22" s="33">
        <f ca="1">IFERROR(IF(AND($A22=VLOOKUP($A22&amp;"."&amp;$C22,UncollectibleLookup,2,FALSE),$C22=VLOOKUP($A22&amp;"."&amp;$C22,UncollectibleLookup,4,FALSE)),0,'Module C Corrected'!AW22),'Module C Corrected'!AW22)</f>
        <v>335653.12</v>
      </c>
      <c r="AX22" s="33">
        <f ca="1">IFERROR(IF(AND($A22=VLOOKUP($A22&amp;"."&amp;$C22,UncollectibleLookup,2,FALSE),$C22=VLOOKUP($A22&amp;"."&amp;$C22,UncollectibleLookup,4,FALSE)),0,'Module C Corrected'!AX22),'Module C Corrected'!AX22)</f>
        <v>410534.2</v>
      </c>
      <c r="AY22" s="33">
        <f ca="1">IFERROR(IF(AND($A22=VLOOKUP($A22&amp;"."&amp;$C22,UncollectibleLookup,2,FALSE),$C22=VLOOKUP($A22&amp;"."&amp;$C22,UncollectibleLookup,4,FALSE)),0,'Module C Corrected'!AY22),'Module C Corrected'!AY22)</f>
        <v>353442.95</v>
      </c>
      <c r="AZ22" s="33">
        <f ca="1">IFERROR(IF(AND($A22=VLOOKUP($A22&amp;"."&amp;$C22,UncollectibleLookup,2,FALSE),$C22=VLOOKUP($A22&amp;"."&amp;$C22,UncollectibleLookup,4,FALSE)),0,'Module C Corrected'!AZ22),'Module C Corrected'!AZ22)</f>
        <v>466363.14</v>
      </c>
      <c r="BA22" s="31">
        <f t="shared" ca="1" si="14"/>
        <v>-5027.8</v>
      </c>
      <c r="BB22" s="31">
        <f t="shared" ca="1" si="14"/>
        <v>-8520.84</v>
      </c>
      <c r="BC22" s="31">
        <f t="shared" ca="1" si="14"/>
        <v>-6846.16</v>
      </c>
      <c r="BD22" s="31">
        <f t="shared" ca="1" si="14"/>
        <v>-25704.38</v>
      </c>
      <c r="BE22" s="31">
        <f t="shared" ca="1" si="14"/>
        <v>-5706.57</v>
      </c>
      <c r="BF22" s="31">
        <f t="shared" ca="1" si="14"/>
        <v>0</v>
      </c>
      <c r="BG22" s="31">
        <f t="shared" ca="1" si="14"/>
        <v>-90788.14</v>
      </c>
      <c r="BH22" s="31">
        <f t="shared" ca="1" si="14"/>
        <v>-53613.66</v>
      </c>
      <c r="BI22" s="31">
        <f t="shared" ca="1" si="14"/>
        <v>-36439.410000000003</v>
      </c>
      <c r="BJ22" s="31">
        <f t="shared" ca="1" si="14"/>
        <v>-18831.84</v>
      </c>
      <c r="BK22" s="31">
        <f t="shared" ca="1" si="14"/>
        <v>-16212.98</v>
      </c>
      <c r="BL22" s="31">
        <f t="shared" ca="1" si="14"/>
        <v>-21392.799999999999</v>
      </c>
      <c r="BM22" s="6">
        <f t="shared" ca="1" si="15"/>
        <v>4.7399999999999998E-2</v>
      </c>
      <c r="BN22" s="6">
        <f t="shared" ca="1" si="15"/>
        <v>4.7399999999999998E-2</v>
      </c>
      <c r="BO22" s="6">
        <f t="shared" ca="1" si="15"/>
        <v>4.7399999999999998E-2</v>
      </c>
      <c r="BP22" s="6">
        <f t="shared" ca="1" si="15"/>
        <v>4.7399999999999998E-2</v>
      </c>
      <c r="BQ22" s="6">
        <f t="shared" ca="1" si="15"/>
        <v>4.7399999999999998E-2</v>
      </c>
      <c r="BR22" s="6">
        <f t="shared" ca="1" si="15"/>
        <v>4.7399999999999998E-2</v>
      </c>
      <c r="BS22" s="6">
        <f t="shared" ca="1" si="15"/>
        <v>4.7399999999999998E-2</v>
      </c>
      <c r="BT22" s="6">
        <f t="shared" ca="1" si="15"/>
        <v>4.7399999999999998E-2</v>
      </c>
      <c r="BU22" s="6">
        <f t="shared" ca="1" si="15"/>
        <v>4.7399999999999998E-2</v>
      </c>
      <c r="BV22" s="6">
        <f t="shared" ca="1" si="15"/>
        <v>4.7399999999999998E-2</v>
      </c>
      <c r="BW22" s="6">
        <f t="shared" ca="1" si="15"/>
        <v>4.7399999999999998E-2</v>
      </c>
      <c r="BX22" s="6">
        <f t="shared" ca="1" si="15"/>
        <v>4.7399999999999998E-2</v>
      </c>
      <c r="BY22" s="31">
        <f t="shared" ca="1" si="5"/>
        <v>198598.23</v>
      </c>
      <c r="BZ22" s="31">
        <f t="shared" ca="1" si="5"/>
        <v>336573.37</v>
      </c>
      <c r="CA22" s="31">
        <f t="shared" ca="1" si="5"/>
        <v>270423.15999999997</v>
      </c>
      <c r="CB22" s="31">
        <f t="shared" ca="1" si="5"/>
        <v>253830.73</v>
      </c>
      <c r="CC22" s="31">
        <f t="shared" ca="1" si="5"/>
        <v>56352.37</v>
      </c>
      <c r="CD22" s="31">
        <f t="shared" ca="1" si="5"/>
        <v>0</v>
      </c>
      <c r="CE22" s="31">
        <f t="shared" ca="1" si="5"/>
        <v>606106.73</v>
      </c>
      <c r="CF22" s="31">
        <f t="shared" ca="1" si="5"/>
        <v>357927.8</v>
      </c>
      <c r="CG22" s="31">
        <f t="shared" ca="1" si="5"/>
        <v>243271.53</v>
      </c>
      <c r="CH22" s="31">
        <f t="shared" ca="1" si="5"/>
        <v>297543.13</v>
      </c>
      <c r="CI22" s="31">
        <f t="shared" ca="1" si="5"/>
        <v>256165.08</v>
      </c>
      <c r="CJ22" s="31">
        <f t="shared" ca="1" si="5"/>
        <v>338006.31</v>
      </c>
      <c r="CK22" s="32">
        <f t="shared" ca="1" si="16"/>
        <v>7122.72</v>
      </c>
      <c r="CL22" s="32">
        <f t="shared" ca="1" si="16"/>
        <v>12071.2</v>
      </c>
      <c r="CM22" s="32">
        <f t="shared" ca="1" si="16"/>
        <v>9698.7199999999993</v>
      </c>
      <c r="CN22" s="32">
        <f t="shared" ca="1" si="16"/>
        <v>9103.6299999999992</v>
      </c>
      <c r="CO22" s="32">
        <f t="shared" ca="1" si="16"/>
        <v>2021.08</v>
      </c>
      <c r="CP22" s="32">
        <f t="shared" ca="1" si="16"/>
        <v>0</v>
      </c>
      <c r="CQ22" s="32">
        <f t="shared" ca="1" si="16"/>
        <v>21738.01</v>
      </c>
      <c r="CR22" s="32">
        <f t="shared" ca="1" si="16"/>
        <v>12837.07</v>
      </c>
      <c r="CS22" s="32">
        <f t="shared" ca="1" si="16"/>
        <v>8724.93</v>
      </c>
      <c r="CT22" s="32">
        <f t="shared" ca="1" si="16"/>
        <v>10671.38</v>
      </c>
      <c r="CU22" s="32">
        <f t="shared" ca="1" si="16"/>
        <v>9187.36</v>
      </c>
      <c r="CV22" s="32">
        <f t="shared" ca="1" si="16"/>
        <v>12122.59</v>
      </c>
      <c r="CW22" s="31">
        <f t="shared" ca="1" si="17"/>
        <v>-63266.530000000013</v>
      </c>
      <c r="CX22" s="31">
        <f t="shared" ca="1" si="17"/>
        <v>-107220.62999999998</v>
      </c>
      <c r="CY22" s="31">
        <f t="shared" ca="1" si="17"/>
        <v>-86147.470000000059</v>
      </c>
      <c r="CZ22" s="31">
        <f t="shared" ca="1" si="17"/>
        <v>-61583.410000000033</v>
      </c>
      <c r="DA22" s="31">
        <f t="shared" ca="1" si="17"/>
        <v>-13671.979999999996</v>
      </c>
      <c r="DB22" s="31">
        <f t="shared" ca="1" si="17"/>
        <v>0</v>
      </c>
      <c r="DC22" s="31">
        <f t="shared" ca="1" si="17"/>
        <v>-117640.95999999998</v>
      </c>
      <c r="DD22" s="31">
        <f t="shared" ca="1" si="17"/>
        <v>-69471.22</v>
      </c>
      <c r="DE22" s="31">
        <f t="shared" ca="1" si="17"/>
        <v>-47217.25</v>
      </c>
      <c r="DF22" s="31">
        <f t="shared" ca="1" si="17"/>
        <v>-83487.850000000006</v>
      </c>
      <c r="DG22" s="31">
        <f t="shared" ca="1" si="17"/>
        <v>-71877.530000000013</v>
      </c>
      <c r="DH22" s="31">
        <f t="shared" ca="1" si="17"/>
        <v>-94841.439999999988</v>
      </c>
      <c r="DI22" s="32">
        <f t="shared" ca="1" si="11"/>
        <v>-3163.33</v>
      </c>
      <c r="DJ22" s="32">
        <f t="shared" ca="1" si="11"/>
        <v>-5361.03</v>
      </c>
      <c r="DK22" s="32">
        <f t="shared" ca="1" si="11"/>
        <v>-4307.37</v>
      </c>
      <c r="DL22" s="32">
        <f t="shared" ca="1" si="11"/>
        <v>-3079.17</v>
      </c>
      <c r="DM22" s="32">
        <f t="shared" ca="1" si="11"/>
        <v>-683.6</v>
      </c>
      <c r="DN22" s="32">
        <f t="shared" ca="1" si="11"/>
        <v>0</v>
      </c>
      <c r="DO22" s="32">
        <f t="shared" ca="1" si="11"/>
        <v>-5882.05</v>
      </c>
      <c r="DP22" s="32">
        <f t="shared" ca="1" si="11"/>
        <v>-3473.56</v>
      </c>
      <c r="DQ22" s="32">
        <f t="shared" ca="1" si="11"/>
        <v>-2360.86</v>
      </c>
      <c r="DR22" s="32">
        <f t="shared" ca="1" si="11"/>
        <v>-4174.3900000000003</v>
      </c>
      <c r="DS22" s="32">
        <f t="shared" ca="1" si="11"/>
        <v>-3593.88</v>
      </c>
      <c r="DT22" s="32">
        <f t="shared" ca="1" si="11"/>
        <v>-4742.07</v>
      </c>
      <c r="DU22" s="31">
        <f t="shared" ca="1" si="12"/>
        <v>-27221.09</v>
      </c>
      <c r="DV22" s="31">
        <f t="shared" ca="1" si="12"/>
        <v>-45586.42</v>
      </c>
      <c r="DW22" s="31">
        <f t="shared" ca="1" si="12"/>
        <v>-36230.339999999997</v>
      </c>
      <c r="DX22" s="31">
        <f t="shared" ca="1" si="12"/>
        <v>-25585.81</v>
      </c>
      <c r="DY22" s="31">
        <f t="shared" ca="1" si="12"/>
        <v>-5612.82</v>
      </c>
      <c r="DZ22" s="31">
        <f t="shared" ca="1" si="12"/>
        <v>0</v>
      </c>
      <c r="EA22" s="31">
        <f t="shared" ca="1" si="12"/>
        <v>-47116.03</v>
      </c>
      <c r="EB22" s="31">
        <f t="shared" ca="1" si="12"/>
        <v>-27454.95</v>
      </c>
      <c r="EC22" s="31">
        <f t="shared" ca="1" si="12"/>
        <v>-18409.560000000001</v>
      </c>
      <c r="ED22" s="31">
        <f t="shared" ca="1" si="12"/>
        <v>-32122.25</v>
      </c>
      <c r="EE22" s="31">
        <f t="shared" ca="1" si="12"/>
        <v>-27273.599999999999</v>
      </c>
      <c r="EF22" s="31">
        <f t="shared" ca="1" si="12"/>
        <v>-35499.949999999997</v>
      </c>
      <c r="EG22" s="32">
        <f t="shared" ca="1" si="13"/>
        <v>-93650.950000000012</v>
      </c>
      <c r="EH22" s="32">
        <f t="shared" ca="1" si="13"/>
        <v>-158168.07999999996</v>
      </c>
      <c r="EI22" s="32">
        <f t="shared" ca="1" si="13"/>
        <v>-126685.18000000005</v>
      </c>
      <c r="EJ22" s="32">
        <f t="shared" ca="1" si="13"/>
        <v>-90248.390000000029</v>
      </c>
      <c r="EK22" s="32">
        <f t="shared" ca="1" si="13"/>
        <v>-19968.399999999994</v>
      </c>
      <c r="EL22" s="32">
        <f t="shared" ca="1" si="13"/>
        <v>0</v>
      </c>
      <c r="EM22" s="32">
        <f t="shared" ca="1" si="13"/>
        <v>-170639.03999999998</v>
      </c>
      <c r="EN22" s="32">
        <f t="shared" ca="1" si="13"/>
        <v>-100399.73</v>
      </c>
      <c r="EO22" s="32">
        <f t="shared" ca="1" si="13"/>
        <v>-67987.67</v>
      </c>
      <c r="EP22" s="32">
        <f t="shared" ca="1" si="13"/>
        <v>-119784.49</v>
      </c>
      <c r="EQ22" s="32">
        <f t="shared" ca="1" si="13"/>
        <v>-102745.01000000001</v>
      </c>
      <c r="ER22" s="32">
        <f t="shared" ca="1" si="13"/>
        <v>-135083.45999999996</v>
      </c>
    </row>
    <row r="23" spans="1:148">
      <c r="A23" t="s">
        <v>425</v>
      </c>
      <c r="B23" s="1" t="s">
        <v>13</v>
      </c>
      <c r="C23" t="str">
        <f t="shared" ca="1" si="1"/>
        <v>BR4</v>
      </c>
      <c r="D23" t="str">
        <f t="shared" ca="1" si="2"/>
        <v>Battle River #4</v>
      </c>
      <c r="E23" s="51">
        <f ca="1">IFERROR(IF(AND($A23=VLOOKUP($A23&amp;"."&amp;$C23,UncollectibleLookup,2,FALSE),$C23=VLOOKUP($A23&amp;"."&amp;$C23,UncollectibleLookup,4,FALSE)),0,'Module C Corrected'!E23),'Module C Corrected'!E23)</f>
        <v>96453.7402</v>
      </c>
      <c r="F23" s="51">
        <f ca="1">IFERROR(IF(AND($A23=VLOOKUP($A23&amp;"."&amp;$C23,UncollectibleLookup,2,FALSE),$C23=VLOOKUP($A23&amp;"."&amp;$C23,UncollectibleLookup,4,FALSE)),0,'Module C Corrected'!F23),'Module C Corrected'!F23)</f>
        <v>92799.957200000004</v>
      </c>
      <c r="G23" s="51">
        <f ca="1">IFERROR(IF(AND($A23=VLOOKUP($A23&amp;"."&amp;$C23,UncollectibleLookup,2,FALSE),$C23=VLOOKUP($A23&amp;"."&amp;$C23,UncollectibleLookup,4,FALSE)),0,'Module C Corrected'!G23),'Module C Corrected'!G23)</f>
        <v>98083.218900000007</v>
      </c>
      <c r="H23" s="51">
        <f ca="1">IFERROR(IF(AND($A23=VLOOKUP($A23&amp;"."&amp;$C23,UncollectibleLookup,2,FALSE),$C23=VLOOKUP($A23&amp;"."&amp;$C23,UncollectibleLookup,4,FALSE)),0,'Module C Corrected'!H23),'Module C Corrected'!H23)</f>
        <v>108218.4279</v>
      </c>
      <c r="I23" s="51">
        <f ca="1">IFERROR(IF(AND($A23=VLOOKUP($A23&amp;"."&amp;$C23,UncollectibleLookup,2,FALSE),$C23=VLOOKUP($A23&amp;"."&amp;$C23,UncollectibleLookup,4,FALSE)),0,'Module C Corrected'!I23),'Module C Corrected'!I23)</f>
        <v>110223.476</v>
      </c>
      <c r="J23" s="51">
        <f ca="1">IFERROR(IF(AND($A23=VLOOKUP($A23&amp;"."&amp;$C23,UncollectibleLookup,2,FALSE),$C23=VLOOKUP($A23&amp;"."&amp;$C23,UncollectibleLookup,4,FALSE)),0,'Module C Corrected'!J23),'Module C Corrected'!J23)</f>
        <v>106923.0588</v>
      </c>
      <c r="K23" s="51">
        <f ca="1">IFERROR(IF(AND($A23=VLOOKUP($A23&amp;"."&amp;$C23,UncollectibleLookup,2,FALSE),$C23=VLOOKUP($A23&amp;"."&amp;$C23,UncollectibleLookup,4,FALSE)),0,'Module C Corrected'!K23),'Module C Corrected'!K23)</f>
        <v>103200.0257</v>
      </c>
      <c r="L23" s="51">
        <f ca="1">IFERROR(IF(AND($A23=VLOOKUP($A23&amp;"."&amp;$C23,UncollectibleLookup,2,FALSE),$C23=VLOOKUP($A23&amp;"."&amp;$C23,UncollectibleLookup,4,FALSE)),0,'Module C Corrected'!L23),'Module C Corrected'!L23)</f>
        <v>111848.0891</v>
      </c>
      <c r="M23" s="51">
        <f ca="1">IFERROR(IF(AND($A23=VLOOKUP($A23&amp;"."&amp;$C23,UncollectibleLookup,2,FALSE),$C23=VLOOKUP($A23&amp;"."&amp;$C23,UncollectibleLookup,4,FALSE)),0,'Module C Corrected'!M23),'Module C Corrected'!M23)</f>
        <v>74292.759399999995</v>
      </c>
      <c r="N23" s="51">
        <f ca="1">IFERROR(IF(AND($A23=VLOOKUP($A23&amp;"."&amp;$C23,UncollectibleLookup,2,FALSE),$C23=VLOOKUP($A23&amp;"."&amp;$C23,UncollectibleLookup,4,FALSE)),0,'Module C Corrected'!N23),'Module C Corrected'!N23)</f>
        <v>22938.6482</v>
      </c>
      <c r="O23" s="51">
        <f ca="1">IFERROR(IF(AND($A23=VLOOKUP($A23&amp;"."&amp;$C23,UncollectibleLookup,2,FALSE),$C23=VLOOKUP($A23&amp;"."&amp;$C23,UncollectibleLookup,4,FALSE)),0,'Module C Corrected'!O23),'Module C Corrected'!O23)</f>
        <v>105787.0773</v>
      </c>
      <c r="P23" s="51">
        <f ca="1">IFERROR(IF(AND($A23=VLOOKUP($A23&amp;"."&amp;$C23,UncollectibleLookup,2,FALSE),$C23=VLOOKUP($A23&amp;"."&amp;$C23,UncollectibleLookup,4,FALSE)),0,'Module C Corrected'!P23),'Module C Corrected'!P23)</f>
        <v>105964.8879</v>
      </c>
      <c r="Q23" s="32">
        <f ca="1">IFERROR(IF(AND($A23=VLOOKUP($A23&amp;"."&amp;$C23,UncollectibleLookup,2,FALSE),$C23=VLOOKUP($A23&amp;"."&amp;$C23,UncollectibleLookup,4,FALSE)),0,'Module C Corrected'!Q23),'Module C Corrected'!Q23)</f>
        <v>5401165.8099999996</v>
      </c>
      <c r="R23" s="32">
        <f ca="1">IFERROR(IF(AND($A23=VLOOKUP($A23&amp;"."&amp;$C23,UncollectibleLookup,2,FALSE),$C23=VLOOKUP($A23&amp;"."&amp;$C23,UncollectibleLookup,4,FALSE)),0,'Module C Corrected'!R23),'Module C Corrected'!R23)</f>
        <v>6667723.29</v>
      </c>
      <c r="S23" s="32">
        <f ca="1">IFERROR(IF(AND($A23=VLOOKUP($A23&amp;"."&amp;$C23,UncollectibleLookup,2,FALSE),$C23=VLOOKUP($A23&amp;"."&amp;$C23,UncollectibleLookup,4,FALSE)),0,'Module C Corrected'!S23),'Module C Corrected'!S23)</f>
        <v>5139037.68</v>
      </c>
      <c r="T23" s="32">
        <f ca="1">IFERROR(IF(AND($A23=VLOOKUP($A23&amp;"."&amp;$C23,UncollectibleLookup,2,FALSE),$C23=VLOOKUP($A23&amp;"."&amp;$C23,UncollectibleLookup,4,FALSE)),0,'Module C Corrected'!T23),'Module C Corrected'!T23)</f>
        <v>5607334.5499999998</v>
      </c>
      <c r="U23" s="32">
        <f ca="1">IFERROR(IF(AND($A23=VLOOKUP($A23&amp;"."&amp;$C23,UncollectibleLookup,2,FALSE),$C23=VLOOKUP($A23&amp;"."&amp;$C23,UncollectibleLookup,4,FALSE)),0,'Module C Corrected'!U23),'Module C Corrected'!U23)</f>
        <v>5423259.7199999997</v>
      </c>
      <c r="V23" s="32">
        <f ca="1">IFERROR(IF(AND($A23=VLOOKUP($A23&amp;"."&amp;$C23,UncollectibleLookup,2,FALSE),$C23=VLOOKUP($A23&amp;"."&amp;$C23,UncollectibleLookup,4,FALSE)),0,'Module C Corrected'!V23),'Module C Corrected'!V23)</f>
        <v>5328953.34</v>
      </c>
      <c r="W23" s="32">
        <f ca="1">IFERROR(IF(AND($A23=VLOOKUP($A23&amp;"."&amp;$C23,UncollectibleLookup,2,FALSE),$C23=VLOOKUP($A23&amp;"."&amp;$C23,UncollectibleLookup,4,FALSE)),0,'Module C Corrected'!W23),'Module C Corrected'!W23)</f>
        <v>14653671.85</v>
      </c>
      <c r="X23" s="32">
        <f ca="1">IFERROR(IF(AND($A23=VLOOKUP($A23&amp;"."&amp;$C23,UncollectibleLookup,2,FALSE),$C23=VLOOKUP($A23&amp;"."&amp;$C23,UncollectibleLookup,4,FALSE)),0,'Module C Corrected'!X23),'Module C Corrected'!X23)</f>
        <v>7995595.0999999996</v>
      </c>
      <c r="Y23" s="32">
        <f ca="1">IFERROR(IF(AND($A23=VLOOKUP($A23&amp;"."&amp;$C23,UncollectibleLookup,2,FALSE),$C23=VLOOKUP($A23&amp;"."&amp;$C23,UncollectibleLookup,4,FALSE)),0,'Module C Corrected'!Y23),'Module C Corrected'!Y23)</f>
        <v>3947605.01</v>
      </c>
      <c r="Z23" s="32">
        <f ca="1">IFERROR(IF(AND($A23=VLOOKUP($A23&amp;"."&amp;$C23,UncollectibleLookup,2,FALSE),$C23=VLOOKUP($A23&amp;"."&amp;$C23,UncollectibleLookup,4,FALSE)),0,'Module C Corrected'!Z23),'Module C Corrected'!Z23)</f>
        <v>1203257.22</v>
      </c>
      <c r="AA23" s="32">
        <f ca="1">IFERROR(IF(AND($A23=VLOOKUP($A23&amp;"."&amp;$C23,UncollectibleLookup,2,FALSE),$C23=VLOOKUP($A23&amp;"."&amp;$C23,UncollectibleLookup,4,FALSE)),0,'Module C Corrected'!AA23),'Module C Corrected'!AA23)</f>
        <v>5776804.0999999996</v>
      </c>
      <c r="AB23" s="32">
        <f ca="1">IFERROR(IF(AND($A23=VLOOKUP($A23&amp;"."&amp;$C23,UncollectibleLookup,2,FALSE),$C23=VLOOKUP($A23&amp;"."&amp;$C23,UncollectibleLookup,4,FALSE)),0,'Module C Corrected'!AB23),'Module C Corrected'!AB23)</f>
        <v>6922799.0499999998</v>
      </c>
      <c r="AC23" s="2">
        <f>IF(ISBLANK('Module C Corrected'!AC23),"",'Module C Corrected'!AC23)</f>
        <v>6.54</v>
      </c>
      <c r="AD23" s="2">
        <f>IF(ISBLANK('Module C Corrected'!AD23),"",'Module C Corrected'!AD23)</f>
        <v>6.54</v>
      </c>
      <c r="AE23" s="2">
        <f>IF(ISBLANK('Module C Corrected'!AE23),"",'Module C Corrected'!AE23)</f>
        <v>6.54</v>
      </c>
      <c r="AF23" s="2">
        <f>IF(ISBLANK('Module C Corrected'!AF23),"",'Module C Corrected'!AF23)</f>
        <v>6.54</v>
      </c>
      <c r="AG23" s="2">
        <f>IF(ISBLANK('Module C Corrected'!AG23),"",'Module C Corrected'!AG23)</f>
        <v>6.54</v>
      </c>
      <c r="AH23" s="2">
        <f>IF(ISBLANK('Module C Corrected'!AH23),"",'Module C Corrected'!AH23)</f>
        <v>6.54</v>
      </c>
      <c r="AI23" s="2">
        <f>IF(ISBLANK('Module C Corrected'!AI23),"",'Module C Corrected'!AI23)</f>
        <v>6.54</v>
      </c>
      <c r="AJ23" s="2">
        <f>IF(ISBLANK('Module C Corrected'!AJ23),"",'Module C Corrected'!AJ23)</f>
        <v>6.54</v>
      </c>
      <c r="AK23" s="2">
        <f>IF(ISBLANK('Module C Corrected'!AK23),"",'Module C Corrected'!AK23)</f>
        <v>6.54</v>
      </c>
      <c r="AL23" s="2">
        <f>IF(ISBLANK('Module C Corrected'!AL23),"",'Module C Corrected'!AL23)</f>
        <v>6.54</v>
      </c>
      <c r="AM23" s="2">
        <f>IF(ISBLANK('Module C Corrected'!AM23),"",'Module C Corrected'!AM23)</f>
        <v>6.54</v>
      </c>
      <c r="AN23" s="2">
        <f>IF(ISBLANK('Module C Corrected'!AN23),"",'Module C Corrected'!AN23)</f>
        <v>6.54</v>
      </c>
      <c r="AO23" s="33">
        <f ca="1">IFERROR(IF(AND($A23=VLOOKUP($A23&amp;"."&amp;$C23,UncollectibleLookup,2,FALSE),$C23=VLOOKUP($A23&amp;"."&amp;$C23,UncollectibleLookup,4,FALSE)),0,'Module C Corrected'!AO23),'Module C Corrected'!AO23)</f>
        <v>353236.24</v>
      </c>
      <c r="AP23" s="33">
        <f ca="1">IFERROR(IF(AND($A23=VLOOKUP($A23&amp;"."&amp;$C23,UncollectibleLookup,2,FALSE),$C23=VLOOKUP($A23&amp;"."&amp;$C23,UncollectibleLookup,4,FALSE)),0,'Module C Corrected'!AP23),'Module C Corrected'!AP23)</f>
        <v>436069.1</v>
      </c>
      <c r="AQ23" s="33">
        <f ca="1">IFERROR(IF(AND($A23=VLOOKUP($A23&amp;"."&amp;$C23,UncollectibleLookup,2,FALSE),$C23=VLOOKUP($A23&amp;"."&amp;$C23,UncollectibleLookup,4,FALSE)),0,'Module C Corrected'!AQ23),'Module C Corrected'!AQ23)</f>
        <v>336093.06</v>
      </c>
      <c r="AR23" s="33">
        <f ca="1">IFERROR(IF(AND($A23=VLOOKUP($A23&amp;"."&amp;$C23,UncollectibleLookup,2,FALSE),$C23=VLOOKUP($A23&amp;"."&amp;$C23,UncollectibleLookup,4,FALSE)),0,'Module C Corrected'!AR23),'Module C Corrected'!AR23)</f>
        <v>366719.68</v>
      </c>
      <c r="AS23" s="33">
        <f ca="1">IFERROR(IF(AND($A23=VLOOKUP($A23&amp;"."&amp;$C23,UncollectibleLookup,2,FALSE),$C23=VLOOKUP($A23&amp;"."&amp;$C23,UncollectibleLookup,4,FALSE)),0,'Module C Corrected'!AS23),'Module C Corrected'!AS23)</f>
        <v>354681.19</v>
      </c>
      <c r="AT23" s="33">
        <f ca="1">IFERROR(IF(AND($A23=VLOOKUP($A23&amp;"."&amp;$C23,UncollectibleLookup,2,FALSE),$C23=VLOOKUP($A23&amp;"."&amp;$C23,UncollectibleLookup,4,FALSE)),0,'Module C Corrected'!AT23),'Module C Corrected'!AT23)</f>
        <v>348513.55</v>
      </c>
      <c r="AU23" s="33">
        <f ca="1">IFERROR(IF(AND($A23=VLOOKUP($A23&amp;"."&amp;$C23,UncollectibleLookup,2,FALSE),$C23=VLOOKUP($A23&amp;"."&amp;$C23,UncollectibleLookup,4,FALSE)),0,'Module C Corrected'!AU23),'Module C Corrected'!AU23)</f>
        <v>958350.14</v>
      </c>
      <c r="AV23" s="33">
        <f ca="1">IFERROR(IF(AND($A23=VLOOKUP($A23&amp;"."&amp;$C23,UncollectibleLookup,2,FALSE),$C23=VLOOKUP($A23&amp;"."&amp;$C23,UncollectibleLookup,4,FALSE)),0,'Module C Corrected'!AV23),'Module C Corrected'!AV23)</f>
        <v>522911.92</v>
      </c>
      <c r="AW23" s="33">
        <f ca="1">IFERROR(IF(AND($A23=VLOOKUP($A23&amp;"."&amp;$C23,UncollectibleLookup,2,FALSE),$C23=VLOOKUP($A23&amp;"."&amp;$C23,UncollectibleLookup,4,FALSE)),0,'Module C Corrected'!AW23),'Module C Corrected'!AW23)</f>
        <v>258173.37</v>
      </c>
      <c r="AX23" s="33">
        <f ca="1">IFERROR(IF(AND($A23=VLOOKUP($A23&amp;"."&amp;$C23,UncollectibleLookup,2,FALSE),$C23=VLOOKUP($A23&amp;"."&amp;$C23,UncollectibleLookup,4,FALSE)),0,'Module C Corrected'!AX23),'Module C Corrected'!AX23)</f>
        <v>78693.02</v>
      </c>
      <c r="AY23" s="33">
        <f ca="1">IFERROR(IF(AND($A23=VLOOKUP($A23&amp;"."&amp;$C23,UncollectibleLookup,2,FALSE),$C23=VLOOKUP($A23&amp;"."&amp;$C23,UncollectibleLookup,4,FALSE)),0,'Module C Corrected'!AY23),'Module C Corrected'!AY23)</f>
        <v>377802.99</v>
      </c>
      <c r="AZ23" s="33">
        <f ca="1">IFERROR(IF(AND($A23=VLOOKUP($A23&amp;"."&amp;$C23,UncollectibleLookup,2,FALSE),$C23=VLOOKUP($A23&amp;"."&amp;$C23,UncollectibleLookup,4,FALSE)),0,'Module C Corrected'!AZ23),'Module C Corrected'!AZ23)</f>
        <v>452751.06</v>
      </c>
      <c r="BA23" s="31">
        <f t="shared" ca="1" si="14"/>
        <v>-6481.4</v>
      </c>
      <c r="BB23" s="31">
        <f t="shared" ca="1" si="14"/>
        <v>-8001.27</v>
      </c>
      <c r="BC23" s="31">
        <f t="shared" ca="1" si="14"/>
        <v>-6166.85</v>
      </c>
      <c r="BD23" s="31">
        <f t="shared" ca="1" si="14"/>
        <v>-26915.21</v>
      </c>
      <c r="BE23" s="31">
        <f t="shared" ca="1" si="14"/>
        <v>-26031.65</v>
      </c>
      <c r="BF23" s="31">
        <f t="shared" ca="1" si="14"/>
        <v>-25578.98</v>
      </c>
      <c r="BG23" s="31">
        <f t="shared" ca="1" si="14"/>
        <v>-104041.07</v>
      </c>
      <c r="BH23" s="31">
        <f t="shared" ca="1" si="14"/>
        <v>-56768.73</v>
      </c>
      <c r="BI23" s="31">
        <f t="shared" ca="1" si="14"/>
        <v>-28028</v>
      </c>
      <c r="BJ23" s="31">
        <f t="shared" ca="1" si="14"/>
        <v>-3609.77</v>
      </c>
      <c r="BK23" s="31">
        <f t="shared" ca="1" si="14"/>
        <v>-17330.41</v>
      </c>
      <c r="BL23" s="31">
        <f t="shared" ca="1" si="14"/>
        <v>-20768.400000000001</v>
      </c>
      <c r="BM23" s="6">
        <f t="shared" ca="1" si="15"/>
        <v>4.7199999999999999E-2</v>
      </c>
      <c r="BN23" s="6">
        <f t="shared" ca="1" si="15"/>
        <v>4.7199999999999999E-2</v>
      </c>
      <c r="BO23" s="6">
        <f t="shared" ca="1" si="15"/>
        <v>4.7199999999999999E-2</v>
      </c>
      <c r="BP23" s="6">
        <f t="shared" ca="1" si="15"/>
        <v>4.7199999999999999E-2</v>
      </c>
      <c r="BQ23" s="6">
        <f t="shared" ca="1" si="15"/>
        <v>4.7199999999999999E-2</v>
      </c>
      <c r="BR23" s="6">
        <f t="shared" ca="1" si="15"/>
        <v>4.7199999999999999E-2</v>
      </c>
      <c r="BS23" s="6">
        <f t="shared" ca="1" si="15"/>
        <v>4.7199999999999999E-2</v>
      </c>
      <c r="BT23" s="6">
        <f t="shared" ca="1" si="15"/>
        <v>4.7199999999999999E-2</v>
      </c>
      <c r="BU23" s="6">
        <f t="shared" ca="1" si="15"/>
        <v>4.7199999999999999E-2</v>
      </c>
      <c r="BV23" s="6">
        <f t="shared" ca="1" si="15"/>
        <v>4.7199999999999999E-2</v>
      </c>
      <c r="BW23" s="6">
        <f t="shared" ca="1" si="15"/>
        <v>4.7199999999999999E-2</v>
      </c>
      <c r="BX23" s="6">
        <f t="shared" ca="1" si="15"/>
        <v>4.7199999999999999E-2</v>
      </c>
      <c r="BY23" s="31">
        <f t="shared" ca="1" si="5"/>
        <v>254935.03</v>
      </c>
      <c r="BZ23" s="31">
        <f t="shared" ca="1" si="5"/>
        <v>314716.53999999998</v>
      </c>
      <c r="CA23" s="31">
        <f t="shared" ca="1" si="5"/>
        <v>242562.58</v>
      </c>
      <c r="CB23" s="31">
        <f t="shared" ca="1" si="5"/>
        <v>264666.19</v>
      </c>
      <c r="CC23" s="31">
        <f t="shared" ca="1" si="5"/>
        <v>255977.86</v>
      </c>
      <c r="CD23" s="31">
        <f t="shared" ca="1" si="5"/>
        <v>251526.6</v>
      </c>
      <c r="CE23" s="31">
        <f t="shared" ca="1" si="5"/>
        <v>691653.31</v>
      </c>
      <c r="CF23" s="31">
        <f t="shared" ca="1" si="5"/>
        <v>377392.09</v>
      </c>
      <c r="CG23" s="31">
        <f t="shared" ca="1" si="5"/>
        <v>186326.96</v>
      </c>
      <c r="CH23" s="31">
        <f t="shared" ca="1" si="5"/>
        <v>56793.74</v>
      </c>
      <c r="CI23" s="31">
        <f t="shared" ca="1" si="5"/>
        <v>272665.15000000002</v>
      </c>
      <c r="CJ23" s="31">
        <f t="shared" ca="1" si="5"/>
        <v>326756.12</v>
      </c>
      <c r="CK23" s="32">
        <f t="shared" ca="1" si="16"/>
        <v>9181.98</v>
      </c>
      <c r="CL23" s="32">
        <f t="shared" ca="1" si="16"/>
        <v>11335.13</v>
      </c>
      <c r="CM23" s="32">
        <f t="shared" ca="1" si="16"/>
        <v>8736.36</v>
      </c>
      <c r="CN23" s="32">
        <f t="shared" ca="1" si="16"/>
        <v>9532.4699999999993</v>
      </c>
      <c r="CO23" s="32">
        <f t="shared" ca="1" si="16"/>
        <v>9219.5400000000009</v>
      </c>
      <c r="CP23" s="32">
        <f t="shared" ca="1" si="16"/>
        <v>9059.2199999999993</v>
      </c>
      <c r="CQ23" s="32">
        <f t="shared" ca="1" si="16"/>
        <v>24911.24</v>
      </c>
      <c r="CR23" s="32">
        <f t="shared" ca="1" si="16"/>
        <v>13592.51</v>
      </c>
      <c r="CS23" s="32">
        <f t="shared" ca="1" si="16"/>
        <v>6710.93</v>
      </c>
      <c r="CT23" s="32">
        <f t="shared" ca="1" si="16"/>
        <v>2045.54</v>
      </c>
      <c r="CU23" s="32">
        <f t="shared" ca="1" si="16"/>
        <v>9820.57</v>
      </c>
      <c r="CV23" s="32">
        <f t="shared" ca="1" si="16"/>
        <v>11768.76</v>
      </c>
      <c r="CW23" s="31">
        <f t="shared" ca="1" si="17"/>
        <v>-82637.829999999987</v>
      </c>
      <c r="CX23" s="31">
        <f t="shared" ca="1" si="17"/>
        <v>-102016.15999999999</v>
      </c>
      <c r="CY23" s="31">
        <f t="shared" ca="1" si="17"/>
        <v>-78627.26999999999</v>
      </c>
      <c r="CZ23" s="31">
        <f t="shared" ca="1" si="17"/>
        <v>-65605.810000000027</v>
      </c>
      <c r="DA23" s="31">
        <f t="shared" ca="1" si="17"/>
        <v>-63452.140000000036</v>
      </c>
      <c r="DB23" s="31">
        <f t="shared" ca="1" si="17"/>
        <v>-62348.749999999985</v>
      </c>
      <c r="DC23" s="31">
        <f t="shared" ca="1" si="17"/>
        <v>-137744.51999999996</v>
      </c>
      <c r="DD23" s="31">
        <f t="shared" ca="1" si="17"/>
        <v>-75158.589999999938</v>
      </c>
      <c r="DE23" s="31">
        <f t="shared" ca="1" si="17"/>
        <v>-37107.48000000001</v>
      </c>
      <c r="DF23" s="31">
        <f t="shared" ca="1" si="17"/>
        <v>-16243.970000000005</v>
      </c>
      <c r="DG23" s="31">
        <f t="shared" ca="1" si="17"/>
        <v>-77986.859999999957</v>
      </c>
      <c r="DH23" s="31">
        <f t="shared" ca="1" si="17"/>
        <v>-93457.78</v>
      </c>
      <c r="DI23" s="32">
        <f t="shared" ca="1" si="11"/>
        <v>-4131.8900000000003</v>
      </c>
      <c r="DJ23" s="32">
        <f t="shared" ca="1" si="11"/>
        <v>-5100.8100000000004</v>
      </c>
      <c r="DK23" s="32">
        <f t="shared" ca="1" si="11"/>
        <v>-3931.36</v>
      </c>
      <c r="DL23" s="32">
        <f t="shared" ca="1" si="11"/>
        <v>-3280.29</v>
      </c>
      <c r="DM23" s="32">
        <f t="shared" ca="1" si="11"/>
        <v>-3172.61</v>
      </c>
      <c r="DN23" s="32">
        <f t="shared" ca="1" si="11"/>
        <v>-3117.44</v>
      </c>
      <c r="DO23" s="32">
        <f t="shared" ca="1" si="11"/>
        <v>-6887.23</v>
      </c>
      <c r="DP23" s="32">
        <f t="shared" ca="1" si="11"/>
        <v>-3757.93</v>
      </c>
      <c r="DQ23" s="32">
        <f t="shared" ca="1" si="11"/>
        <v>-1855.37</v>
      </c>
      <c r="DR23" s="32">
        <f t="shared" ca="1" si="11"/>
        <v>-812.2</v>
      </c>
      <c r="DS23" s="32">
        <f t="shared" ca="1" si="11"/>
        <v>-3899.34</v>
      </c>
      <c r="DT23" s="32">
        <f t="shared" ca="1" si="11"/>
        <v>-4672.8900000000003</v>
      </c>
      <c r="DU23" s="31">
        <f t="shared" ca="1" si="12"/>
        <v>-35555.79</v>
      </c>
      <c r="DV23" s="31">
        <f t="shared" ca="1" si="12"/>
        <v>-43373.66</v>
      </c>
      <c r="DW23" s="31">
        <f t="shared" ca="1" si="12"/>
        <v>-33067.629999999997</v>
      </c>
      <c r="DX23" s="31">
        <f t="shared" ca="1" si="12"/>
        <v>-27256.98</v>
      </c>
      <c r="DY23" s="31">
        <f t="shared" ca="1" si="12"/>
        <v>-26049.29</v>
      </c>
      <c r="DZ23" s="31">
        <f t="shared" ca="1" si="12"/>
        <v>-25278.59</v>
      </c>
      <c r="EA23" s="31">
        <f t="shared" ca="1" si="12"/>
        <v>-55167.65</v>
      </c>
      <c r="EB23" s="31">
        <f t="shared" ca="1" si="12"/>
        <v>-29702.59</v>
      </c>
      <c r="EC23" s="31">
        <f t="shared" ca="1" si="12"/>
        <v>-14467.86</v>
      </c>
      <c r="ED23" s="31">
        <f t="shared" ca="1" si="12"/>
        <v>-6249.93</v>
      </c>
      <c r="EE23" s="31">
        <f t="shared" ca="1" si="12"/>
        <v>-29591.759999999998</v>
      </c>
      <c r="EF23" s="31">
        <f t="shared" ca="1" si="12"/>
        <v>-34982.03</v>
      </c>
      <c r="EG23" s="32">
        <f t="shared" ca="1" si="13"/>
        <v>-122325.50999999998</v>
      </c>
      <c r="EH23" s="32">
        <f t="shared" ca="1" si="13"/>
        <v>-150490.63</v>
      </c>
      <c r="EI23" s="32">
        <f t="shared" ca="1" si="13"/>
        <v>-115626.25999999998</v>
      </c>
      <c r="EJ23" s="32">
        <f t="shared" ca="1" si="13"/>
        <v>-96143.080000000016</v>
      </c>
      <c r="EK23" s="32">
        <f t="shared" ca="1" si="13"/>
        <v>-92674.040000000037</v>
      </c>
      <c r="EL23" s="32">
        <f t="shared" ca="1" si="13"/>
        <v>-90744.779999999984</v>
      </c>
      <c r="EM23" s="32">
        <f t="shared" ca="1" si="13"/>
        <v>-199799.39999999997</v>
      </c>
      <c r="EN23" s="32">
        <f t="shared" ca="1" si="13"/>
        <v>-108619.10999999993</v>
      </c>
      <c r="EO23" s="32">
        <f t="shared" ca="1" si="13"/>
        <v>-53430.710000000014</v>
      </c>
      <c r="EP23" s="32">
        <f t="shared" ca="1" si="13"/>
        <v>-23306.100000000006</v>
      </c>
      <c r="EQ23" s="32">
        <f t="shared" ca="1" si="13"/>
        <v>-111477.95999999995</v>
      </c>
      <c r="ER23" s="32">
        <f t="shared" ca="1" si="13"/>
        <v>-133112.70000000001</v>
      </c>
    </row>
    <row r="24" spans="1:148">
      <c r="A24" t="s">
        <v>425</v>
      </c>
      <c r="B24" s="1" t="s">
        <v>25</v>
      </c>
      <c r="C24" t="str">
        <f t="shared" ca="1" si="1"/>
        <v>BR5</v>
      </c>
      <c r="D24" t="str">
        <f t="shared" ca="1" si="2"/>
        <v>Battle River #5</v>
      </c>
      <c r="E24" s="51">
        <f ca="1">IFERROR(IF(AND($A24=VLOOKUP($A24&amp;"."&amp;$C24,UncollectibleLookup,2,FALSE),$C24=VLOOKUP($A24&amp;"."&amp;$C24,UncollectibleLookup,4,FALSE)),0,'Module C Corrected'!E24),'Module C Corrected'!E24)</f>
        <v>253551.00020000001</v>
      </c>
      <c r="F24" s="51">
        <f ca="1">IFERROR(IF(AND($A24=VLOOKUP($A24&amp;"."&amp;$C24,UncollectibleLookup,2,FALSE),$C24=VLOOKUP($A24&amp;"."&amp;$C24,UncollectibleLookup,4,FALSE)),0,'Module C Corrected'!F24),'Module C Corrected'!F24)</f>
        <v>252408.92569999999</v>
      </c>
      <c r="G24" s="51">
        <f ca="1">IFERROR(IF(AND($A24=VLOOKUP($A24&amp;"."&amp;$C24,UncollectibleLookup,2,FALSE),$C24=VLOOKUP($A24&amp;"."&amp;$C24,UncollectibleLookup,4,FALSE)),0,'Module C Corrected'!G24),'Module C Corrected'!G24)</f>
        <v>219436.79269999999</v>
      </c>
      <c r="H24" s="51">
        <f ca="1">IFERROR(IF(AND($A24=VLOOKUP($A24&amp;"."&amp;$C24,UncollectibleLookup,2,FALSE),$C24=VLOOKUP($A24&amp;"."&amp;$C24,UncollectibleLookup,4,FALSE)),0,'Module C Corrected'!H24),'Module C Corrected'!H24)</f>
        <v>242359.65960000001</v>
      </c>
      <c r="I24" s="51">
        <f ca="1">IFERROR(IF(AND($A24=VLOOKUP($A24&amp;"."&amp;$C24,UncollectibleLookup,2,FALSE),$C24=VLOOKUP($A24&amp;"."&amp;$C24,UncollectibleLookup,4,FALSE)),0,'Module C Corrected'!I24),'Module C Corrected'!I24)</f>
        <v>224831.65429999999</v>
      </c>
      <c r="J24" s="51">
        <f ca="1">IFERROR(IF(AND($A24=VLOOKUP($A24&amp;"."&amp;$C24,UncollectibleLookup,2,FALSE),$C24=VLOOKUP($A24&amp;"."&amp;$C24,UncollectibleLookup,4,FALSE)),0,'Module C Corrected'!J24),'Module C Corrected'!J24)</f>
        <v>261795.21290000001</v>
      </c>
      <c r="K24" s="51">
        <f ca="1">IFERROR(IF(AND($A24=VLOOKUP($A24&amp;"."&amp;$C24,UncollectibleLookup,2,FALSE),$C24=VLOOKUP($A24&amp;"."&amp;$C24,UncollectibleLookup,4,FALSE)),0,'Module C Corrected'!K24),'Module C Corrected'!K24)</f>
        <v>168633.35930000001</v>
      </c>
      <c r="L24" s="51">
        <f ca="1">IFERROR(IF(AND($A24=VLOOKUP($A24&amp;"."&amp;$C24,UncollectibleLookup,2,FALSE),$C24=VLOOKUP($A24&amp;"."&amp;$C24,UncollectibleLookup,4,FALSE)),0,'Module C Corrected'!L24),'Module C Corrected'!L24)</f>
        <v>202153.3395</v>
      </c>
      <c r="M24" s="51">
        <f ca="1">IFERROR(IF(AND($A24=VLOOKUP($A24&amp;"."&amp;$C24,UncollectibleLookup,2,FALSE),$C24=VLOOKUP($A24&amp;"."&amp;$C24,UncollectibleLookup,4,FALSE)),0,'Module C Corrected'!M24),'Module C Corrected'!M24)</f>
        <v>236660.3492</v>
      </c>
      <c r="N24" s="51">
        <f ca="1">IFERROR(IF(AND($A24=VLOOKUP($A24&amp;"."&amp;$C24,UncollectibleLookup,2,FALSE),$C24=VLOOKUP($A24&amp;"."&amp;$C24,UncollectibleLookup,4,FALSE)),0,'Module C Corrected'!N24),'Module C Corrected'!N24)</f>
        <v>258917.28400000001</v>
      </c>
      <c r="O24" s="51">
        <f ca="1">IFERROR(IF(AND($A24=VLOOKUP($A24&amp;"."&amp;$C24,UncollectibleLookup,2,FALSE),$C24=VLOOKUP($A24&amp;"."&amp;$C24,UncollectibleLookup,4,FALSE)),0,'Module C Corrected'!O24),'Module C Corrected'!O24)</f>
        <v>234891.60630000001</v>
      </c>
      <c r="P24" s="51">
        <f ca="1">IFERROR(IF(AND($A24=VLOOKUP($A24&amp;"."&amp;$C24,UncollectibleLookup,2,FALSE),$C24=VLOOKUP($A24&amp;"."&amp;$C24,UncollectibleLookup,4,FALSE)),0,'Module C Corrected'!P24),'Module C Corrected'!P24)</f>
        <v>245548.27050000001</v>
      </c>
      <c r="Q24" s="32">
        <f ca="1">IFERROR(IF(AND($A24=VLOOKUP($A24&amp;"."&amp;$C24,UncollectibleLookup,2,FALSE),$C24=VLOOKUP($A24&amp;"."&amp;$C24,UncollectibleLookup,4,FALSE)),0,'Module C Corrected'!Q24),'Module C Corrected'!Q24)</f>
        <v>14358299.279999999</v>
      </c>
      <c r="R24" s="32">
        <f ca="1">IFERROR(IF(AND($A24=VLOOKUP($A24&amp;"."&amp;$C24,UncollectibleLookup,2,FALSE),$C24=VLOOKUP($A24&amp;"."&amp;$C24,UncollectibleLookup,4,FALSE)),0,'Module C Corrected'!R24),'Module C Corrected'!R24)</f>
        <v>18561824.920000002</v>
      </c>
      <c r="S24" s="32">
        <f ca="1">IFERROR(IF(AND($A24=VLOOKUP($A24&amp;"."&amp;$C24,UncollectibleLookup,2,FALSE),$C24=VLOOKUP($A24&amp;"."&amp;$C24,UncollectibleLookup,4,FALSE)),0,'Module C Corrected'!S24),'Module C Corrected'!S24)</f>
        <v>13054088.42</v>
      </c>
      <c r="T24" s="32">
        <f ca="1">IFERROR(IF(AND($A24=VLOOKUP($A24&amp;"."&amp;$C24,UncollectibleLookup,2,FALSE),$C24=VLOOKUP($A24&amp;"."&amp;$C24,UncollectibleLookup,4,FALSE)),0,'Module C Corrected'!T24),'Module C Corrected'!T24)</f>
        <v>13132135.609999999</v>
      </c>
      <c r="U24" s="32">
        <f ca="1">IFERROR(IF(AND($A24=VLOOKUP($A24&amp;"."&amp;$C24,UncollectibleLookup,2,FALSE),$C24=VLOOKUP($A24&amp;"."&amp;$C24,UncollectibleLookup,4,FALSE)),0,'Module C Corrected'!U24),'Module C Corrected'!U24)</f>
        <v>12384043.67</v>
      </c>
      <c r="V24" s="32">
        <f ca="1">IFERROR(IF(AND($A24=VLOOKUP($A24&amp;"."&amp;$C24,UncollectibleLookup,2,FALSE),$C24=VLOOKUP($A24&amp;"."&amp;$C24,UncollectibleLookup,4,FALSE)),0,'Module C Corrected'!V24),'Module C Corrected'!V24)</f>
        <v>13499463.23</v>
      </c>
      <c r="W24" s="32">
        <f ca="1">IFERROR(IF(AND($A24=VLOOKUP($A24&amp;"."&amp;$C24,UncollectibleLookup,2,FALSE),$C24=VLOOKUP($A24&amp;"."&amp;$C24,UncollectibleLookup,4,FALSE)),0,'Module C Corrected'!W24),'Module C Corrected'!W24)</f>
        <v>22116566.329999998</v>
      </c>
      <c r="X24" s="32">
        <f ca="1">IFERROR(IF(AND($A24=VLOOKUP($A24&amp;"."&amp;$C24,UncollectibleLookup,2,FALSE),$C24=VLOOKUP($A24&amp;"."&amp;$C24,UncollectibleLookup,4,FALSE)),0,'Module C Corrected'!X24),'Module C Corrected'!X24)</f>
        <v>10186656.92</v>
      </c>
      <c r="Y24" s="32">
        <f ca="1">IFERROR(IF(AND($A24=VLOOKUP($A24&amp;"."&amp;$C24,UncollectibleLookup,2,FALSE),$C24=VLOOKUP($A24&amp;"."&amp;$C24,UncollectibleLookup,4,FALSE)),0,'Module C Corrected'!Y24),'Module C Corrected'!Y24)</f>
        <v>11569995.33</v>
      </c>
      <c r="Z24" s="32">
        <f ca="1">IFERROR(IF(AND($A24=VLOOKUP($A24&amp;"."&amp;$C24,UncollectibleLookup,2,FALSE),$C24=VLOOKUP($A24&amp;"."&amp;$C24,UncollectibleLookup,4,FALSE)),0,'Module C Corrected'!Z24),'Module C Corrected'!Z24)</f>
        <v>17410634.120000001</v>
      </c>
      <c r="AA24" s="32">
        <f ca="1">IFERROR(IF(AND($A24=VLOOKUP($A24&amp;"."&amp;$C24,UncollectibleLookup,2,FALSE),$C24=VLOOKUP($A24&amp;"."&amp;$C24,UncollectibleLookup,4,FALSE)),0,'Module C Corrected'!AA24),'Module C Corrected'!AA24)</f>
        <v>12946042.800000001</v>
      </c>
      <c r="AB24" s="32">
        <f ca="1">IFERROR(IF(AND($A24=VLOOKUP($A24&amp;"."&amp;$C24,UncollectibleLookup,2,FALSE),$C24=VLOOKUP($A24&amp;"."&amp;$C24,UncollectibleLookup,4,FALSE)),0,'Module C Corrected'!AB24),'Module C Corrected'!AB24)</f>
        <v>16734550.689999999</v>
      </c>
      <c r="AC24" s="2">
        <f>IF(ISBLANK('Module C Corrected'!AC24),"",'Module C Corrected'!AC24)</f>
        <v>5.68</v>
      </c>
      <c r="AD24" s="2">
        <f>IF(ISBLANK('Module C Corrected'!AD24),"",'Module C Corrected'!AD24)</f>
        <v>5.68</v>
      </c>
      <c r="AE24" s="2">
        <f>IF(ISBLANK('Module C Corrected'!AE24),"",'Module C Corrected'!AE24)</f>
        <v>5.68</v>
      </c>
      <c r="AF24" s="2">
        <f>IF(ISBLANK('Module C Corrected'!AF24),"",'Module C Corrected'!AF24)</f>
        <v>5.68</v>
      </c>
      <c r="AG24" s="2">
        <f>IF(ISBLANK('Module C Corrected'!AG24),"",'Module C Corrected'!AG24)</f>
        <v>5.68</v>
      </c>
      <c r="AH24" s="2">
        <f>IF(ISBLANK('Module C Corrected'!AH24),"",'Module C Corrected'!AH24)</f>
        <v>5.68</v>
      </c>
      <c r="AI24" s="2">
        <f>IF(ISBLANK('Module C Corrected'!AI24),"",'Module C Corrected'!AI24)</f>
        <v>5.68</v>
      </c>
      <c r="AJ24" s="2">
        <f>IF(ISBLANK('Module C Corrected'!AJ24),"",'Module C Corrected'!AJ24)</f>
        <v>5.68</v>
      </c>
      <c r="AK24" s="2">
        <f>IF(ISBLANK('Module C Corrected'!AK24),"",'Module C Corrected'!AK24)</f>
        <v>5.68</v>
      </c>
      <c r="AL24" s="2">
        <f>IF(ISBLANK('Module C Corrected'!AL24),"",'Module C Corrected'!AL24)</f>
        <v>5.68</v>
      </c>
      <c r="AM24" s="2">
        <f>IF(ISBLANK('Module C Corrected'!AM24),"",'Module C Corrected'!AM24)</f>
        <v>5.68</v>
      </c>
      <c r="AN24" s="2">
        <f>IF(ISBLANK('Module C Corrected'!AN24),"",'Module C Corrected'!AN24)</f>
        <v>5.68</v>
      </c>
      <c r="AO24" s="33">
        <f ca="1">IFERROR(IF(AND($A24=VLOOKUP($A24&amp;"."&amp;$C24,UncollectibleLookup,2,FALSE),$C24=VLOOKUP($A24&amp;"."&amp;$C24,UncollectibleLookup,4,FALSE)),0,'Module C Corrected'!AO24),'Module C Corrected'!AO24)</f>
        <v>815551.4</v>
      </c>
      <c r="AP24" s="33">
        <f ca="1">IFERROR(IF(AND($A24=VLOOKUP($A24&amp;"."&amp;$C24,UncollectibleLookup,2,FALSE),$C24=VLOOKUP($A24&amp;"."&amp;$C24,UncollectibleLookup,4,FALSE)),0,'Module C Corrected'!AP24),'Module C Corrected'!AP24)</f>
        <v>1054311.6599999999</v>
      </c>
      <c r="AQ24" s="33">
        <f ca="1">IFERROR(IF(AND($A24=VLOOKUP($A24&amp;"."&amp;$C24,UncollectibleLookup,2,FALSE),$C24=VLOOKUP($A24&amp;"."&amp;$C24,UncollectibleLookup,4,FALSE)),0,'Module C Corrected'!AQ24),'Module C Corrected'!AQ24)</f>
        <v>741472.22</v>
      </c>
      <c r="AR24" s="33">
        <f ca="1">IFERROR(IF(AND($A24=VLOOKUP($A24&amp;"."&amp;$C24,UncollectibleLookup,2,FALSE),$C24=VLOOKUP($A24&amp;"."&amp;$C24,UncollectibleLookup,4,FALSE)),0,'Module C Corrected'!AR24),'Module C Corrected'!AR24)</f>
        <v>745905.3</v>
      </c>
      <c r="AS24" s="33">
        <f ca="1">IFERROR(IF(AND($A24=VLOOKUP($A24&amp;"."&amp;$C24,UncollectibleLookup,2,FALSE),$C24=VLOOKUP($A24&amp;"."&amp;$C24,UncollectibleLookup,4,FALSE)),0,'Module C Corrected'!AS24),'Module C Corrected'!AS24)</f>
        <v>703413.68</v>
      </c>
      <c r="AT24" s="33">
        <f ca="1">IFERROR(IF(AND($A24=VLOOKUP($A24&amp;"."&amp;$C24,UncollectibleLookup,2,FALSE),$C24=VLOOKUP($A24&amp;"."&amp;$C24,UncollectibleLookup,4,FALSE)),0,'Module C Corrected'!AT24),'Module C Corrected'!AT24)</f>
        <v>766769.51</v>
      </c>
      <c r="AU24" s="33">
        <f ca="1">IFERROR(IF(AND($A24=VLOOKUP($A24&amp;"."&amp;$C24,UncollectibleLookup,2,FALSE),$C24=VLOOKUP($A24&amp;"."&amp;$C24,UncollectibleLookup,4,FALSE)),0,'Module C Corrected'!AU24),'Module C Corrected'!AU24)</f>
        <v>1256220.97</v>
      </c>
      <c r="AV24" s="33">
        <f ca="1">IFERROR(IF(AND($A24=VLOOKUP($A24&amp;"."&amp;$C24,UncollectibleLookup,2,FALSE),$C24=VLOOKUP($A24&amp;"."&amp;$C24,UncollectibleLookup,4,FALSE)),0,'Module C Corrected'!AV24),'Module C Corrected'!AV24)</f>
        <v>578602.11</v>
      </c>
      <c r="AW24" s="33">
        <f ca="1">IFERROR(IF(AND($A24=VLOOKUP($A24&amp;"."&amp;$C24,UncollectibleLookup,2,FALSE),$C24=VLOOKUP($A24&amp;"."&amp;$C24,UncollectibleLookup,4,FALSE)),0,'Module C Corrected'!AW24),'Module C Corrected'!AW24)</f>
        <v>657175.73</v>
      </c>
      <c r="AX24" s="33">
        <f ca="1">IFERROR(IF(AND($A24=VLOOKUP($A24&amp;"."&amp;$C24,UncollectibleLookup,2,FALSE),$C24=VLOOKUP($A24&amp;"."&amp;$C24,UncollectibleLookup,4,FALSE)),0,'Module C Corrected'!AX24),'Module C Corrected'!AX24)</f>
        <v>988924.02</v>
      </c>
      <c r="AY24" s="33">
        <f ca="1">IFERROR(IF(AND($A24=VLOOKUP($A24&amp;"."&amp;$C24,UncollectibleLookup,2,FALSE),$C24=VLOOKUP($A24&amp;"."&amp;$C24,UncollectibleLookup,4,FALSE)),0,'Module C Corrected'!AY24),'Module C Corrected'!AY24)</f>
        <v>735335.23</v>
      </c>
      <c r="AZ24" s="33">
        <f ca="1">IFERROR(IF(AND($A24=VLOOKUP($A24&amp;"."&amp;$C24,UncollectibleLookup,2,FALSE),$C24=VLOOKUP($A24&amp;"."&amp;$C24,UncollectibleLookup,4,FALSE)),0,'Module C Corrected'!AZ24),'Module C Corrected'!AZ24)</f>
        <v>950522.48</v>
      </c>
      <c r="BA24" s="31">
        <f t="shared" ca="1" si="14"/>
        <v>-17229.96</v>
      </c>
      <c r="BB24" s="31">
        <f t="shared" ca="1" si="14"/>
        <v>-22274.19</v>
      </c>
      <c r="BC24" s="31">
        <f t="shared" ca="1" si="14"/>
        <v>-15664.91</v>
      </c>
      <c r="BD24" s="31">
        <f t="shared" ca="1" si="14"/>
        <v>-63034.25</v>
      </c>
      <c r="BE24" s="31">
        <f t="shared" ca="1" si="14"/>
        <v>-59443.41</v>
      </c>
      <c r="BF24" s="31">
        <f t="shared" ca="1" si="14"/>
        <v>-64797.42</v>
      </c>
      <c r="BG24" s="31">
        <f t="shared" ca="1" si="14"/>
        <v>-157027.62</v>
      </c>
      <c r="BH24" s="31">
        <f t="shared" ca="1" si="14"/>
        <v>-72325.259999999995</v>
      </c>
      <c r="BI24" s="31">
        <f t="shared" ca="1" si="14"/>
        <v>-82146.97</v>
      </c>
      <c r="BJ24" s="31">
        <f t="shared" ca="1" si="14"/>
        <v>-52231.9</v>
      </c>
      <c r="BK24" s="31">
        <f t="shared" ca="1" si="14"/>
        <v>-38838.129999999997</v>
      </c>
      <c r="BL24" s="31">
        <f t="shared" ca="1" si="14"/>
        <v>-50203.65</v>
      </c>
      <c r="BM24" s="6">
        <f t="shared" ca="1" si="15"/>
        <v>2.53E-2</v>
      </c>
      <c r="BN24" s="6">
        <f t="shared" ca="1" si="15"/>
        <v>2.53E-2</v>
      </c>
      <c r="BO24" s="6">
        <f t="shared" ca="1" si="15"/>
        <v>2.53E-2</v>
      </c>
      <c r="BP24" s="6">
        <f t="shared" ca="1" si="15"/>
        <v>2.53E-2</v>
      </c>
      <c r="BQ24" s="6">
        <f t="shared" ca="1" si="15"/>
        <v>2.53E-2</v>
      </c>
      <c r="BR24" s="6">
        <f t="shared" ca="1" si="15"/>
        <v>2.53E-2</v>
      </c>
      <c r="BS24" s="6">
        <f t="shared" ca="1" si="15"/>
        <v>2.53E-2</v>
      </c>
      <c r="BT24" s="6">
        <f t="shared" ca="1" si="15"/>
        <v>2.53E-2</v>
      </c>
      <c r="BU24" s="6">
        <f t="shared" ca="1" si="15"/>
        <v>2.53E-2</v>
      </c>
      <c r="BV24" s="6">
        <f t="shared" ca="1" si="15"/>
        <v>2.53E-2</v>
      </c>
      <c r="BW24" s="6">
        <f t="shared" ca="1" si="15"/>
        <v>2.53E-2</v>
      </c>
      <c r="BX24" s="6">
        <f t="shared" ca="1" si="15"/>
        <v>2.53E-2</v>
      </c>
      <c r="BY24" s="31">
        <f t="shared" ca="1" si="5"/>
        <v>363264.97</v>
      </c>
      <c r="BZ24" s="31">
        <f t="shared" ca="1" si="5"/>
        <v>469614.17</v>
      </c>
      <c r="CA24" s="31">
        <f t="shared" ca="1" si="5"/>
        <v>330268.44</v>
      </c>
      <c r="CB24" s="31">
        <f t="shared" ca="1" si="5"/>
        <v>332243.03000000003</v>
      </c>
      <c r="CC24" s="31">
        <f t="shared" ca="1" si="5"/>
        <v>313316.3</v>
      </c>
      <c r="CD24" s="31">
        <f t="shared" ca="1" si="5"/>
        <v>341536.42</v>
      </c>
      <c r="CE24" s="31">
        <f t="shared" ca="1" si="5"/>
        <v>559549.13</v>
      </c>
      <c r="CF24" s="31">
        <f t="shared" ca="1" si="5"/>
        <v>257722.42</v>
      </c>
      <c r="CG24" s="31">
        <f t="shared" ca="1" si="5"/>
        <v>292720.88</v>
      </c>
      <c r="CH24" s="31">
        <f t="shared" ca="1" si="5"/>
        <v>440489.04</v>
      </c>
      <c r="CI24" s="31">
        <f t="shared" ca="1" si="5"/>
        <v>327534.88</v>
      </c>
      <c r="CJ24" s="31">
        <f t="shared" ca="1" si="5"/>
        <v>423384.13</v>
      </c>
      <c r="CK24" s="32">
        <f t="shared" ca="1" si="16"/>
        <v>24409.11</v>
      </c>
      <c r="CL24" s="32">
        <f t="shared" ca="1" si="16"/>
        <v>31555.1</v>
      </c>
      <c r="CM24" s="32">
        <f t="shared" ca="1" si="16"/>
        <v>22191.95</v>
      </c>
      <c r="CN24" s="32">
        <f t="shared" ca="1" si="16"/>
        <v>22324.63</v>
      </c>
      <c r="CO24" s="32">
        <f t="shared" ca="1" si="16"/>
        <v>21052.87</v>
      </c>
      <c r="CP24" s="32">
        <f t="shared" ca="1" si="16"/>
        <v>22949.09</v>
      </c>
      <c r="CQ24" s="32">
        <f t="shared" ca="1" si="16"/>
        <v>37598.160000000003</v>
      </c>
      <c r="CR24" s="32">
        <f t="shared" ca="1" si="16"/>
        <v>17317.32</v>
      </c>
      <c r="CS24" s="32">
        <f t="shared" ca="1" si="16"/>
        <v>19668.990000000002</v>
      </c>
      <c r="CT24" s="32">
        <f t="shared" ca="1" si="16"/>
        <v>29598.080000000002</v>
      </c>
      <c r="CU24" s="32">
        <f t="shared" ca="1" si="16"/>
        <v>22008.27</v>
      </c>
      <c r="CV24" s="32">
        <f t="shared" ca="1" si="16"/>
        <v>28448.74</v>
      </c>
      <c r="CW24" s="31">
        <f t="shared" ca="1" si="17"/>
        <v>-410647.36000000004</v>
      </c>
      <c r="CX24" s="31">
        <f t="shared" ca="1" si="17"/>
        <v>-530868.19999999995</v>
      </c>
      <c r="CY24" s="31">
        <f t="shared" ca="1" si="17"/>
        <v>-373346.92</v>
      </c>
      <c r="CZ24" s="31">
        <f t="shared" ca="1" si="17"/>
        <v>-328303.39</v>
      </c>
      <c r="DA24" s="31">
        <f t="shared" ca="1" si="17"/>
        <v>-309601.10000000009</v>
      </c>
      <c r="DB24" s="31">
        <f t="shared" ca="1" si="17"/>
        <v>-337486.58</v>
      </c>
      <c r="DC24" s="31">
        <f t="shared" ca="1" si="17"/>
        <v>-502046.05999999994</v>
      </c>
      <c r="DD24" s="31">
        <f t="shared" ca="1" si="17"/>
        <v>-231237.11</v>
      </c>
      <c r="DE24" s="31">
        <f t="shared" ca="1" si="17"/>
        <v>-262638.89</v>
      </c>
      <c r="DF24" s="31">
        <f t="shared" ca="1" si="17"/>
        <v>-466605</v>
      </c>
      <c r="DG24" s="31">
        <f t="shared" ca="1" si="17"/>
        <v>-346953.94999999995</v>
      </c>
      <c r="DH24" s="31">
        <f t="shared" ca="1" si="17"/>
        <v>-448485.95999999996</v>
      </c>
      <c r="DI24" s="32">
        <f t="shared" ca="1" si="11"/>
        <v>-20532.37</v>
      </c>
      <c r="DJ24" s="32">
        <f t="shared" ca="1" si="11"/>
        <v>-26543.41</v>
      </c>
      <c r="DK24" s="32">
        <f t="shared" ca="1" si="11"/>
        <v>-18667.349999999999</v>
      </c>
      <c r="DL24" s="32">
        <f t="shared" ca="1" si="11"/>
        <v>-16415.169999999998</v>
      </c>
      <c r="DM24" s="32">
        <f t="shared" ca="1" si="11"/>
        <v>-15480.06</v>
      </c>
      <c r="DN24" s="32">
        <f t="shared" ca="1" si="11"/>
        <v>-16874.330000000002</v>
      </c>
      <c r="DO24" s="32">
        <f t="shared" ca="1" si="11"/>
        <v>-25102.3</v>
      </c>
      <c r="DP24" s="32">
        <f t="shared" ca="1" si="11"/>
        <v>-11561.86</v>
      </c>
      <c r="DQ24" s="32">
        <f t="shared" ca="1" si="11"/>
        <v>-13131.94</v>
      </c>
      <c r="DR24" s="32">
        <f t="shared" ca="1" si="11"/>
        <v>-23330.25</v>
      </c>
      <c r="DS24" s="32">
        <f t="shared" ca="1" si="11"/>
        <v>-17347.7</v>
      </c>
      <c r="DT24" s="32">
        <f t="shared" ca="1" si="11"/>
        <v>-22424.3</v>
      </c>
      <c r="DU24" s="31">
        <f t="shared" ca="1" si="12"/>
        <v>-176685.33</v>
      </c>
      <c r="DV24" s="31">
        <f t="shared" ca="1" si="12"/>
        <v>-225706.36</v>
      </c>
      <c r="DW24" s="31">
        <f t="shared" ca="1" si="12"/>
        <v>-157015.47</v>
      </c>
      <c r="DX24" s="31">
        <f t="shared" ca="1" si="12"/>
        <v>-136398.88</v>
      </c>
      <c r="DY24" s="31">
        <f t="shared" ca="1" si="12"/>
        <v>-127101.92</v>
      </c>
      <c r="DZ24" s="31">
        <f t="shared" ca="1" si="12"/>
        <v>-136830.07</v>
      </c>
      <c r="EA24" s="31">
        <f t="shared" ca="1" si="12"/>
        <v>-201072.99</v>
      </c>
      <c r="EB24" s="31">
        <f t="shared" ca="1" si="12"/>
        <v>-91384.639999999999</v>
      </c>
      <c r="EC24" s="31">
        <f t="shared" ca="1" si="12"/>
        <v>-102400.44</v>
      </c>
      <c r="ED24" s="31">
        <f t="shared" ca="1" si="12"/>
        <v>-179527.97</v>
      </c>
      <c r="EE24" s="31">
        <f t="shared" ca="1" si="12"/>
        <v>-131650.07999999999</v>
      </c>
      <c r="EF24" s="31">
        <f t="shared" ca="1" si="12"/>
        <v>-167872.07</v>
      </c>
      <c r="EG24" s="32">
        <f t="shared" ca="1" si="13"/>
        <v>-607865.06000000006</v>
      </c>
      <c r="EH24" s="32">
        <f t="shared" ca="1" si="13"/>
        <v>-783117.97</v>
      </c>
      <c r="EI24" s="32">
        <f t="shared" ca="1" si="13"/>
        <v>-549029.74</v>
      </c>
      <c r="EJ24" s="32">
        <f t="shared" ca="1" si="13"/>
        <v>-481117.44</v>
      </c>
      <c r="EK24" s="32">
        <f t="shared" ca="1" si="13"/>
        <v>-452183.08000000007</v>
      </c>
      <c r="EL24" s="32">
        <f t="shared" ca="1" si="13"/>
        <v>-491190.98000000004</v>
      </c>
      <c r="EM24" s="32">
        <f t="shared" ca="1" si="13"/>
        <v>-728221.35</v>
      </c>
      <c r="EN24" s="32">
        <f t="shared" ca="1" si="13"/>
        <v>-334183.61</v>
      </c>
      <c r="EO24" s="32">
        <f t="shared" ca="1" si="13"/>
        <v>-378171.27</v>
      </c>
      <c r="EP24" s="32">
        <f t="shared" ca="1" si="13"/>
        <v>-669463.22</v>
      </c>
      <c r="EQ24" s="32">
        <f t="shared" ca="1" si="13"/>
        <v>-495951.73</v>
      </c>
      <c r="ER24" s="32">
        <f t="shared" ca="1" si="13"/>
        <v>-638782.32999999996</v>
      </c>
    </row>
    <row r="25" spans="1:148">
      <c r="A25" t="s">
        <v>423</v>
      </c>
      <c r="B25" s="1" t="s">
        <v>125</v>
      </c>
      <c r="C25" t="str">
        <f t="shared" ca="1" si="1"/>
        <v>BRA</v>
      </c>
      <c r="D25" t="str">
        <f t="shared" ca="1" si="2"/>
        <v>Brazeau Hydro Facility</v>
      </c>
      <c r="E25" s="51">
        <f ca="1">IFERROR(IF(AND($A25=VLOOKUP($A25&amp;"."&amp;$C25,UncollectibleLookup,2,FALSE),$C25=VLOOKUP($A25&amp;"."&amp;$C25,UncollectibleLookup,4,FALSE)),0,'Module C Corrected'!E25),'Module C Corrected'!E25)</f>
        <v>27167.214100000001</v>
      </c>
      <c r="F25" s="51">
        <f ca="1">IFERROR(IF(AND($A25=VLOOKUP($A25&amp;"."&amp;$C25,UncollectibleLookup,2,FALSE),$C25=VLOOKUP($A25&amp;"."&amp;$C25,UncollectibleLookup,4,FALSE)),0,'Module C Corrected'!F25),'Module C Corrected'!F25)</f>
        <v>22703.022199999999</v>
      </c>
      <c r="G25" s="51">
        <f ca="1">IFERROR(IF(AND($A25=VLOOKUP($A25&amp;"."&amp;$C25,UncollectibleLookup,2,FALSE),$C25=VLOOKUP($A25&amp;"."&amp;$C25,UncollectibleLookup,4,FALSE)),0,'Module C Corrected'!G25),'Module C Corrected'!G25)</f>
        <v>19783.102699999999</v>
      </c>
      <c r="H25" s="51">
        <f ca="1">IFERROR(IF(AND($A25=VLOOKUP($A25&amp;"."&amp;$C25,UncollectibleLookup,2,FALSE),$C25=VLOOKUP($A25&amp;"."&amp;$C25,UncollectibleLookup,4,FALSE)),0,'Module C Corrected'!H25),'Module C Corrected'!H25)</f>
        <v>14537.1757</v>
      </c>
      <c r="I25" s="51">
        <f ca="1">IFERROR(IF(AND($A25=VLOOKUP($A25&amp;"."&amp;$C25,UncollectibleLookup,2,FALSE),$C25=VLOOKUP($A25&amp;"."&amp;$C25,UncollectibleLookup,4,FALSE)),0,'Module C Corrected'!I25),'Module C Corrected'!I25)</f>
        <v>23268.111199999999</v>
      </c>
      <c r="J25" s="51">
        <f ca="1">IFERROR(IF(AND($A25=VLOOKUP($A25&amp;"."&amp;$C25,UncollectibleLookup,2,FALSE),$C25=VLOOKUP($A25&amp;"."&amp;$C25,UncollectibleLookup,4,FALSE)),0,'Module C Corrected'!J25),'Module C Corrected'!J25)</f>
        <v>82670.759600000005</v>
      </c>
      <c r="K25" s="51">
        <f ca="1">IFERROR(IF(AND($A25=VLOOKUP($A25&amp;"."&amp;$C25,UncollectibleLookup,2,FALSE),$C25=VLOOKUP($A25&amp;"."&amp;$C25,UncollectibleLookup,4,FALSE)),0,'Module C Corrected'!K25),'Module C Corrected'!K25)</f>
        <v>45058.214099999997</v>
      </c>
      <c r="L25" s="51">
        <f ca="1">IFERROR(IF(AND($A25=VLOOKUP($A25&amp;"."&amp;$C25,UncollectibleLookup,2,FALSE),$C25=VLOOKUP($A25&amp;"."&amp;$C25,UncollectibleLookup,4,FALSE)),0,'Module C Corrected'!L25),'Module C Corrected'!L25)</f>
        <v>19357.811900000001</v>
      </c>
      <c r="M25" s="51">
        <f ca="1">IFERROR(IF(AND($A25=VLOOKUP($A25&amp;"."&amp;$C25,UncollectibleLookup,2,FALSE),$C25=VLOOKUP($A25&amp;"."&amp;$C25,UncollectibleLookup,4,FALSE)),0,'Module C Corrected'!M25),'Module C Corrected'!M25)</f>
        <v>15194.213299999999</v>
      </c>
      <c r="N25" s="51">
        <f ca="1">IFERROR(IF(AND($A25=VLOOKUP($A25&amp;"."&amp;$C25,UncollectibleLookup,2,FALSE),$C25=VLOOKUP($A25&amp;"."&amp;$C25,UncollectibleLookup,4,FALSE)),0,'Module C Corrected'!N25),'Module C Corrected'!N25)</f>
        <v>19212.840199999999</v>
      </c>
      <c r="O25" s="51">
        <f ca="1">IFERROR(IF(AND($A25=VLOOKUP($A25&amp;"."&amp;$C25,UncollectibleLookup,2,FALSE),$C25=VLOOKUP($A25&amp;"."&amp;$C25,UncollectibleLookup,4,FALSE)),0,'Module C Corrected'!O25),'Module C Corrected'!O25)</f>
        <v>19939.0589</v>
      </c>
      <c r="P25" s="51">
        <f ca="1">IFERROR(IF(AND($A25=VLOOKUP($A25&amp;"."&amp;$C25,UncollectibleLookup,2,FALSE),$C25=VLOOKUP($A25&amp;"."&amp;$C25,UncollectibleLookup,4,FALSE)),0,'Module C Corrected'!P25),'Module C Corrected'!P25)</f>
        <v>18097.899799999999</v>
      </c>
      <c r="Q25" s="32">
        <f ca="1">IFERROR(IF(AND($A25=VLOOKUP($A25&amp;"."&amp;$C25,UncollectibleLookup,2,FALSE),$C25=VLOOKUP($A25&amp;"."&amp;$C25,UncollectibleLookup,4,FALSE)),0,'Module C Corrected'!Q25),'Module C Corrected'!Q25)</f>
        <v>2193923.5299999998</v>
      </c>
      <c r="R25" s="32">
        <f ca="1">IFERROR(IF(AND($A25=VLOOKUP($A25&amp;"."&amp;$C25,UncollectibleLookup,2,FALSE),$C25=VLOOKUP($A25&amp;"."&amp;$C25,UncollectibleLookup,4,FALSE)),0,'Module C Corrected'!R25),'Module C Corrected'!R25)</f>
        <v>1945206.7</v>
      </c>
      <c r="S25" s="32">
        <f ca="1">IFERROR(IF(AND($A25=VLOOKUP($A25&amp;"."&amp;$C25,UncollectibleLookup,2,FALSE),$C25=VLOOKUP($A25&amp;"."&amp;$C25,UncollectibleLookup,4,FALSE)),0,'Module C Corrected'!S25),'Module C Corrected'!S25)</f>
        <v>1466949.05</v>
      </c>
      <c r="T25" s="32">
        <f ca="1">IFERROR(IF(AND($A25=VLOOKUP($A25&amp;"."&amp;$C25,UncollectibleLookup,2,FALSE),$C25=VLOOKUP($A25&amp;"."&amp;$C25,UncollectibleLookup,4,FALSE)),0,'Module C Corrected'!T25),'Module C Corrected'!T25)</f>
        <v>986498.12</v>
      </c>
      <c r="U25" s="32">
        <f ca="1">IFERROR(IF(AND($A25=VLOOKUP($A25&amp;"."&amp;$C25,UncollectibleLookup,2,FALSE),$C25=VLOOKUP($A25&amp;"."&amp;$C25,UncollectibleLookup,4,FALSE)),0,'Module C Corrected'!U25),'Module C Corrected'!U25)</f>
        <v>1502352.33</v>
      </c>
      <c r="V25" s="32">
        <f ca="1">IFERROR(IF(AND($A25=VLOOKUP($A25&amp;"."&amp;$C25,UncollectibleLookup,2,FALSE),$C25=VLOOKUP($A25&amp;"."&amp;$C25,UncollectibleLookup,4,FALSE)),0,'Module C Corrected'!V25),'Module C Corrected'!V25)</f>
        <v>4761825.46</v>
      </c>
      <c r="W25" s="32">
        <f ca="1">IFERROR(IF(AND($A25=VLOOKUP($A25&amp;"."&amp;$C25,UncollectibleLookup,2,FALSE),$C25=VLOOKUP($A25&amp;"."&amp;$C25,UncollectibleLookup,4,FALSE)),0,'Module C Corrected'!W25),'Module C Corrected'!W25)</f>
        <v>11612264.43</v>
      </c>
      <c r="X25" s="32">
        <f ca="1">IFERROR(IF(AND($A25=VLOOKUP($A25&amp;"."&amp;$C25,UncollectibleLookup,2,FALSE),$C25=VLOOKUP($A25&amp;"."&amp;$C25,UncollectibleLookup,4,FALSE)),0,'Module C Corrected'!X25),'Module C Corrected'!X25)</f>
        <v>2034307.79</v>
      </c>
      <c r="Y25" s="32">
        <f ca="1">IFERROR(IF(AND($A25=VLOOKUP($A25&amp;"."&amp;$C25,UncollectibleLookup,2,FALSE),$C25=VLOOKUP($A25&amp;"."&amp;$C25,UncollectibleLookup,4,FALSE)),0,'Module C Corrected'!Y25),'Module C Corrected'!Y25)</f>
        <v>928083.4</v>
      </c>
      <c r="Z25" s="32">
        <f ca="1">IFERROR(IF(AND($A25=VLOOKUP($A25&amp;"."&amp;$C25,UncollectibleLookup,2,FALSE),$C25=VLOOKUP($A25&amp;"."&amp;$C25,UncollectibleLookup,4,FALSE)),0,'Module C Corrected'!Z25),'Module C Corrected'!Z25)</f>
        <v>1638929.15</v>
      </c>
      <c r="AA25" s="32">
        <f ca="1">IFERROR(IF(AND($A25=VLOOKUP($A25&amp;"."&amp;$C25,UncollectibleLookup,2,FALSE),$C25=VLOOKUP($A25&amp;"."&amp;$C25,UncollectibleLookup,4,FALSE)),0,'Module C Corrected'!AA25),'Module C Corrected'!AA25)</f>
        <v>1532505.57</v>
      </c>
      <c r="AB25" s="32">
        <f ca="1">IFERROR(IF(AND($A25=VLOOKUP($A25&amp;"."&amp;$C25,UncollectibleLookup,2,FALSE),$C25=VLOOKUP($A25&amp;"."&amp;$C25,UncollectibleLookup,4,FALSE)),0,'Module C Corrected'!AB25),'Module C Corrected'!AB25)</f>
        <v>1668992.02</v>
      </c>
      <c r="AC25" s="2">
        <f>IF(ISBLANK('Module C Corrected'!AC25),"",'Module C Corrected'!AC25)</f>
        <v>3.82</v>
      </c>
      <c r="AD25" s="2">
        <f>IF(ISBLANK('Module C Corrected'!AD25),"",'Module C Corrected'!AD25)</f>
        <v>3.82</v>
      </c>
      <c r="AE25" s="2">
        <f>IF(ISBLANK('Module C Corrected'!AE25),"",'Module C Corrected'!AE25)</f>
        <v>3.82</v>
      </c>
      <c r="AF25" s="2">
        <f>IF(ISBLANK('Module C Corrected'!AF25),"",'Module C Corrected'!AF25)</f>
        <v>3.82</v>
      </c>
      <c r="AG25" s="2">
        <f>IF(ISBLANK('Module C Corrected'!AG25),"",'Module C Corrected'!AG25)</f>
        <v>3.82</v>
      </c>
      <c r="AH25" s="2">
        <f>IF(ISBLANK('Module C Corrected'!AH25),"",'Module C Corrected'!AH25)</f>
        <v>3.82</v>
      </c>
      <c r="AI25" s="2">
        <f>IF(ISBLANK('Module C Corrected'!AI25),"",'Module C Corrected'!AI25)</f>
        <v>3.82</v>
      </c>
      <c r="AJ25" s="2">
        <f>IF(ISBLANK('Module C Corrected'!AJ25),"",'Module C Corrected'!AJ25)</f>
        <v>3.82</v>
      </c>
      <c r="AK25" s="2">
        <f>IF(ISBLANK('Module C Corrected'!AK25),"",'Module C Corrected'!AK25)</f>
        <v>3.82</v>
      </c>
      <c r="AL25" s="2">
        <f>IF(ISBLANK('Module C Corrected'!AL25),"",'Module C Corrected'!AL25)</f>
        <v>3.82</v>
      </c>
      <c r="AM25" s="2">
        <f>IF(ISBLANK('Module C Corrected'!AM25),"",'Module C Corrected'!AM25)</f>
        <v>3.82</v>
      </c>
      <c r="AN25" s="2">
        <f>IF(ISBLANK('Module C Corrected'!AN25),"",'Module C Corrected'!AN25)</f>
        <v>3.82</v>
      </c>
      <c r="AO25" s="33">
        <f ca="1">IFERROR(IF(AND($A25=VLOOKUP($A25&amp;"."&amp;$C25,UncollectibleLookup,2,FALSE),$C25=VLOOKUP($A25&amp;"."&amp;$C25,UncollectibleLookup,4,FALSE)),0,'Module C Corrected'!AO25),'Module C Corrected'!AO25)</f>
        <v>83807.88</v>
      </c>
      <c r="AP25" s="33">
        <f ca="1">IFERROR(IF(AND($A25=VLOOKUP($A25&amp;"."&amp;$C25,UncollectibleLookup,2,FALSE),$C25=VLOOKUP($A25&amp;"."&amp;$C25,UncollectibleLookup,4,FALSE)),0,'Module C Corrected'!AP25),'Module C Corrected'!AP25)</f>
        <v>74306.899999999994</v>
      </c>
      <c r="AQ25" s="33">
        <f ca="1">IFERROR(IF(AND($A25=VLOOKUP($A25&amp;"."&amp;$C25,UncollectibleLookup,2,FALSE),$C25=VLOOKUP($A25&amp;"."&amp;$C25,UncollectibleLookup,4,FALSE)),0,'Module C Corrected'!AQ25),'Module C Corrected'!AQ25)</f>
        <v>56037.45</v>
      </c>
      <c r="AR25" s="33">
        <f ca="1">IFERROR(IF(AND($A25=VLOOKUP($A25&amp;"."&amp;$C25,UncollectibleLookup,2,FALSE),$C25=VLOOKUP($A25&amp;"."&amp;$C25,UncollectibleLookup,4,FALSE)),0,'Module C Corrected'!AR25),'Module C Corrected'!AR25)</f>
        <v>37684.230000000003</v>
      </c>
      <c r="AS25" s="33">
        <f ca="1">IFERROR(IF(AND($A25=VLOOKUP($A25&amp;"."&amp;$C25,UncollectibleLookup,2,FALSE),$C25=VLOOKUP($A25&amp;"."&amp;$C25,UncollectibleLookup,4,FALSE)),0,'Module C Corrected'!AS25),'Module C Corrected'!AS25)</f>
        <v>57389.86</v>
      </c>
      <c r="AT25" s="33">
        <f ca="1">IFERROR(IF(AND($A25=VLOOKUP($A25&amp;"."&amp;$C25,UncollectibleLookup,2,FALSE),$C25=VLOOKUP($A25&amp;"."&amp;$C25,UncollectibleLookup,4,FALSE)),0,'Module C Corrected'!AT25),'Module C Corrected'!AT25)</f>
        <v>181901.73</v>
      </c>
      <c r="AU25" s="33">
        <f ca="1">IFERROR(IF(AND($A25=VLOOKUP($A25&amp;"."&amp;$C25,UncollectibleLookup,2,FALSE),$C25=VLOOKUP($A25&amp;"."&amp;$C25,UncollectibleLookup,4,FALSE)),0,'Module C Corrected'!AU25),'Module C Corrected'!AU25)</f>
        <v>443588.5</v>
      </c>
      <c r="AV25" s="33">
        <f ca="1">IFERROR(IF(AND($A25=VLOOKUP($A25&amp;"."&amp;$C25,UncollectibleLookup,2,FALSE),$C25=VLOOKUP($A25&amp;"."&amp;$C25,UncollectibleLookup,4,FALSE)),0,'Module C Corrected'!AV25),'Module C Corrected'!AV25)</f>
        <v>77710.559999999998</v>
      </c>
      <c r="AW25" s="33">
        <f ca="1">IFERROR(IF(AND($A25=VLOOKUP($A25&amp;"."&amp;$C25,UncollectibleLookup,2,FALSE),$C25=VLOOKUP($A25&amp;"."&amp;$C25,UncollectibleLookup,4,FALSE)),0,'Module C Corrected'!AW25),'Module C Corrected'!AW25)</f>
        <v>35452.79</v>
      </c>
      <c r="AX25" s="33">
        <f ca="1">IFERROR(IF(AND($A25=VLOOKUP($A25&amp;"."&amp;$C25,UncollectibleLookup,2,FALSE),$C25=VLOOKUP($A25&amp;"."&amp;$C25,UncollectibleLookup,4,FALSE)),0,'Module C Corrected'!AX25),'Module C Corrected'!AX25)</f>
        <v>62607.09</v>
      </c>
      <c r="AY25" s="33">
        <f ca="1">IFERROR(IF(AND($A25=VLOOKUP($A25&amp;"."&amp;$C25,UncollectibleLookup,2,FALSE),$C25=VLOOKUP($A25&amp;"."&amp;$C25,UncollectibleLookup,4,FALSE)),0,'Module C Corrected'!AY25),'Module C Corrected'!AY25)</f>
        <v>58541.71</v>
      </c>
      <c r="AZ25" s="33">
        <f ca="1">IFERROR(IF(AND($A25=VLOOKUP($A25&amp;"."&amp;$C25,UncollectibleLookup,2,FALSE),$C25=VLOOKUP($A25&amp;"."&amp;$C25,UncollectibleLookup,4,FALSE)),0,'Module C Corrected'!AZ25),'Module C Corrected'!AZ25)</f>
        <v>63755.5</v>
      </c>
      <c r="BA25" s="31">
        <f t="shared" ca="1" si="14"/>
        <v>-2632.71</v>
      </c>
      <c r="BB25" s="31">
        <f t="shared" ca="1" si="14"/>
        <v>-2334.25</v>
      </c>
      <c r="BC25" s="31">
        <f t="shared" ca="1" si="14"/>
        <v>-1760.34</v>
      </c>
      <c r="BD25" s="31">
        <f t="shared" ca="1" si="14"/>
        <v>-4735.1899999999996</v>
      </c>
      <c r="BE25" s="31">
        <f t="shared" ca="1" si="14"/>
        <v>-7211.29</v>
      </c>
      <c r="BF25" s="31">
        <f t="shared" ca="1" si="14"/>
        <v>-22856.76</v>
      </c>
      <c r="BG25" s="31">
        <f t="shared" ca="1" si="14"/>
        <v>-82447.08</v>
      </c>
      <c r="BH25" s="31">
        <f t="shared" ca="1" si="14"/>
        <v>-14443.59</v>
      </c>
      <c r="BI25" s="31">
        <f t="shared" ca="1" si="14"/>
        <v>-6589.39</v>
      </c>
      <c r="BJ25" s="31">
        <f t="shared" ca="1" si="14"/>
        <v>-4916.79</v>
      </c>
      <c r="BK25" s="31">
        <f t="shared" ca="1" si="14"/>
        <v>-4597.5200000000004</v>
      </c>
      <c r="BL25" s="31">
        <f t="shared" ca="1" si="14"/>
        <v>-5006.9799999999996</v>
      </c>
      <c r="BM25" s="6">
        <f t="shared" ca="1" si="15"/>
        <v>2.75E-2</v>
      </c>
      <c r="BN25" s="6">
        <f t="shared" ca="1" si="15"/>
        <v>2.75E-2</v>
      </c>
      <c r="BO25" s="6">
        <f t="shared" ca="1" si="15"/>
        <v>2.75E-2</v>
      </c>
      <c r="BP25" s="6">
        <f t="shared" ca="1" si="15"/>
        <v>2.75E-2</v>
      </c>
      <c r="BQ25" s="6">
        <f t="shared" ca="1" si="15"/>
        <v>2.75E-2</v>
      </c>
      <c r="BR25" s="6">
        <f t="shared" ca="1" si="15"/>
        <v>2.75E-2</v>
      </c>
      <c r="BS25" s="6">
        <f t="shared" ca="1" si="15"/>
        <v>2.75E-2</v>
      </c>
      <c r="BT25" s="6">
        <f t="shared" ca="1" si="15"/>
        <v>2.75E-2</v>
      </c>
      <c r="BU25" s="6">
        <f t="shared" ca="1" si="15"/>
        <v>2.75E-2</v>
      </c>
      <c r="BV25" s="6">
        <f t="shared" ca="1" si="15"/>
        <v>2.75E-2</v>
      </c>
      <c r="BW25" s="6">
        <f t="shared" ca="1" si="15"/>
        <v>2.75E-2</v>
      </c>
      <c r="BX25" s="6">
        <f t="shared" ca="1" si="15"/>
        <v>2.75E-2</v>
      </c>
      <c r="BY25" s="31">
        <f t="shared" ca="1" si="5"/>
        <v>60332.9</v>
      </c>
      <c r="BZ25" s="31">
        <f t="shared" ca="1" si="5"/>
        <v>53493.18</v>
      </c>
      <c r="CA25" s="31">
        <f t="shared" ca="1" si="5"/>
        <v>40341.1</v>
      </c>
      <c r="CB25" s="31">
        <f t="shared" ca="1" si="5"/>
        <v>27128.7</v>
      </c>
      <c r="CC25" s="31">
        <f t="shared" ca="1" si="5"/>
        <v>41314.69</v>
      </c>
      <c r="CD25" s="31">
        <f t="shared" ca="1" si="5"/>
        <v>130950.2</v>
      </c>
      <c r="CE25" s="31">
        <f t="shared" ca="1" si="5"/>
        <v>319337.27</v>
      </c>
      <c r="CF25" s="31">
        <f t="shared" ca="1" si="5"/>
        <v>55943.46</v>
      </c>
      <c r="CG25" s="31">
        <f t="shared" ca="1" si="5"/>
        <v>25522.29</v>
      </c>
      <c r="CH25" s="31">
        <f t="shared" ca="1" si="5"/>
        <v>45070.55</v>
      </c>
      <c r="CI25" s="31">
        <f t="shared" ca="1" si="5"/>
        <v>42143.9</v>
      </c>
      <c r="CJ25" s="31">
        <f t="shared" ca="1" si="5"/>
        <v>45897.279999999999</v>
      </c>
      <c r="CK25" s="32">
        <f t="shared" ca="1" si="16"/>
        <v>3729.67</v>
      </c>
      <c r="CL25" s="32">
        <f t="shared" ca="1" si="16"/>
        <v>3306.85</v>
      </c>
      <c r="CM25" s="32">
        <f t="shared" ca="1" si="16"/>
        <v>2493.81</v>
      </c>
      <c r="CN25" s="32">
        <f t="shared" ca="1" si="16"/>
        <v>1677.05</v>
      </c>
      <c r="CO25" s="32">
        <f t="shared" ca="1" si="16"/>
        <v>2554</v>
      </c>
      <c r="CP25" s="32">
        <f t="shared" ca="1" si="16"/>
        <v>8095.1</v>
      </c>
      <c r="CQ25" s="32">
        <f t="shared" ca="1" si="16"/>
        <v>19740.849999999999</v>
      </c>
      <c r="CR25" s="32">
        <f t="shared" ca="1" si="16"/>
        <v>3458.32</v>
      </c>
      <c r="CS25" s="32">
        <f t="shared" ca="1" si="16"/>
        <v>1577.74</v>
      </c>
      <c r="CT25" s="32">
        <f t="shared" ca="1" si="16"/>
        <v>2786.18</v>
      </c>
      <c r="CU25" s="32">
        <f t="shared" ca="1" si="16"/>
        <v>2605.2600000000002</v>
      </c>
      <c r="CV25" s="32">
        <f t="shared" ca="1" si="16"/>
        <v>2837.29</v>
      </c>
      <c r="CW25" s="31">
        <f t="shared" ca="1" si="17"/>
        <v>-17112.600000000006</v>
      </c>
      <c r="CX25" s="31">
        <f t="shared" ca="1" si="17"/>
        <v>-15172.619999999995</v>
      </c>
      <c r="CY25" s="31">
        <f t="shared" ca="1" si="17"/>
        <v>-11442.2</v>
      </c>
      <c r="CZ25" s="31">
        <f t="shared" ca="1" si="17"/>
        <v>-4143.2900000000036</v>
      </c>
      <c r="DA25" s="31">
        <f t="shared" ca="1" si="17"/>
        <v>-6309.8799999999983</v>
      </c>
      <c r="DB25" s="31">
        <f t="shared" ca="1" si="17"/>
        <v>-19999.670000000024</v>
      </c>
      <c r="DC25" s="31">
        <f t="shared" ca="1" si="17"/>
        <v>-22063.300000000003</v>
      </c>
      <c r="DD25" s="31">
        <f t="shared" ca="1" si="17"/>
        <v>-3865.1899999999987</v>
      </c>
      <c r="DE25" s="31">
        <f t="shared" ca="1" si="17"/>
        <v>-1763.3699999999981</v>
      </c>
      <c r="DF25" s="31">
        <f t="shared" ca="1" si="17"/>
        <v>-9833.5699999999924</v>
      </c>
      <c r="DG25" s="31">
        <f t="shared" ca="1" si="17"/>
        <v>-9195.0299999999952</v>
      </c>
      <c r="DH25" s="31">
        <f t="shared" ca="1" si="17"/>
        <v>-10013.950000000001</v>
      </c>
      <c r="DI25" s="32">
        <f t="shared" ca="1" si="11"/>
        <v>-855.63</v>
      </c>
      <c r="DJ25" s="32">
        <f t="shared" ca="1" si="11"/>
        <v>-758.63</v>
      </c>
      <c r="DK25" s="32">
        <f t="shared" ca="1" si="11"/>
        <v>-572.11</v>
      </c>
      <c r="DL25" s="32">
        <f t="shared" ca="1" si="11"/>
        <v>-207.16</v>
      </c>
      <c r="DM25" s="32">
        <f t="shared" ca="1" si="11"/>
        <v>-315.49</v>
      </c>
      <c r="DN25" s="32">
        <f t="shared" ca="1" si="11"/>
        <v>-999.98</v>
      </c>
      <c r="DO25" s="32">
        <f t="shared" ca="1" si="11"/>
        <v>-1103.17</v>
      </c>
      <c r="DP25" s="32">
        <f t="shared" ca="1" si="11"/>
        <v>-193.26</v>
      </c>
      <c r="DQ25" s="32">
        <f t="shared" ca="1" si="11"/>
        <v>-88.17</v>
      </c>
      <c r="DR25" s="32">
        <f t="shared" ca="1" si="11"/>
        <v>-491.68</v>
      </c>
      <c r="DS25" s="32">
        <f t="shared" ca="1" si="11"/>
        <v>-459.75</v>
      </c>
      <c r="DT25" s="32">
        <f t="shared" ca="1" si="11"/>
        <v>-500.7</v>
      </c>
      <c r="DU25" s="31">
        <f t="shared" ca="1" si="12"/>
        <v>-7362.88</v>
      </c>
      <c r="DV25" s="31">
        <f t="shared" ca="1" si="12"/>
        <v>-6450.86</v>
      </c>
      <c r="DW25" s="31">
        <f t="shared" ca="1" si="12"/>
        <v>-4812.1499999999996</v>
      </c>
      <c r="DX25" s="31">
        <f t="shared" ca="1" si="12"/>
        <v>-1721.4</v>
      </c>
      <c r="DY25" s="31">
        <f t="shared" ca="1" si="12"/>
        <v>-2590.42</v>
      </c>
      <c r="DZ25" s="31">
        <f t="shared" ca="1" si="12"/>
        <v>-8108.64</v>
      </c>
      <c r="EA25" s="31">
        <f t="shared" ca="1" si="12"/>
        <v>-8836.51</v>
      </c>
      <c r="EB25" s="31">
        <f t="shared" ca="1" si="12"/>
        <v>-1527.52</v>
      </c>
      <c r="EC25" s="31">
        <f t="shared" ca="1" si="12"/>
        <v>-687.52</v>
      </c>
      <c r="ED25" s="31">
        <f t="shared" ca="1" si="12"/>
        <v>-3783.5</v>
      </c>
      <c r="EE25" s="31">
        <f t="shared" ca="1" si="12"/>
        <v>-3489.01</v>
      </c>
      <c r="EF25" s="31">
        <f t="shared" ca="1" si="12"/>
        <v>-3748.31</v>
      </c>
      <c r="EG25" s="32">
        <f t="shared" ca="1" si="13"/>
        <v>-25331.110000000008</v>
      </c>
      <c r="EH25" s="32">
        <f t="shared" ca="1" si="13"/>
        <v>-22382.109999999993</v>
      </c>
      <c r="EI25" s="32">
        <f t="shared" ca="1" si="13"/>
        <v>-16826.46</v>
      </c>
      <c r="EJ25" s="32">
        <f t="shared" ca="1" si="13"/>
        <v>-6071.850000000004</v>
      </c>
      <c r="EK25" s="32">
        <f t="shared" ca="1" si="13"/>
        <v>-9215.7899999999972</v>
      </c>
      <c r="EL25" s="32">
        <f t="shared" ca="1" si="13"/>
        <v>-29108.290000000023</v>
      </c>
      <c r="EM25" s="32">
        <f t="shared" ca="1" si="13"/>
        <v>-32002.980000000003</v>
      </c>
      <c r="EN25" s="32">
        <f t="shared" ca="1" si="13"/>
        <v>-5585.9699999999993</v>
      </c>
      <c r="EO25" s="32">
        <f t="shared" ca="1" si="13"/>
        <v>-2539.0599999999981</v>
      </c>
      <c r="EP25" s="32">
        <f t="shared" ca="1" si="13"/>
        <v>-14108.749999999993</v>
      </c>
      <c r="EQ25" s="32">
        <f t="shared" ca="1" si="13"/>
        <v>-13143.789999999995</v>
      </c>
      <c r="ER25" s="32">
        <f t="shared" ca="1" si="13"/>
        <v>-14262.960000000001</v>
      </c>
    </row>
    <row r="26" spans="1:148">
      <c r="A26" t="s">
        <v>508</v>
      </c>
      <c r="B26" s="1" t="s">
        <v>348</v>
      </c>
      <c r="C26" t="str">
        <f t="shared" ca="1" si="1"/>
        <v>BCHIMP</v>
      </c>
      <c r="D26" t="str">
        <f t="shared" ca="1" si="2"/>
        <v>Alberta-BC Intertie - Import</v>
      </c>
      <c r="E26" s="51">
        <f ca="1">IFERROR(IF(AND($A26=VLOOKUP($A26&amp;"."&amp;$C26,UncollectibleLookup,2,FALSE),$C26=VLOOKUP($A26&amp;"."&amp;$C26,UncollectibleLookup,4,FALSE)),0,'Module C Corrected'!E26),'Module C Corrected'!E26)</f>
        <v>1059</v>
      </c>
      <c r="F26" s="51">
        <f ca="1">IFERROR(IF(AND($A26=VLOOKUP($A26&amp;"."&amp;$C26,UncollectibleLookup,2,FALSE),$C26=VLOOKUP($A26&amp;"."&amp;$C26,UncollectibleLookup,4,FALSE)),0,'Module C Corrected'!F26),'Module C Corrected'!F26)</f>
        <v>2646</v>
      </c>
      <c r="G26" s="51">
        <f ca="1">IFERROR(IF(AND($A26=VLOOKUP($A26&amp;"."&amp;$C26,UncollectibleLookup,2,FALSE),$C26=VLOOKUP($A26&amp;"."&amp;$C26,UncollectibleLookup,4,FALSE)),0,'Module C Corrected'!G26),'Module C Corrected'!G26)</f>
        <v>780</v>
      </c>
      <c r="H26" s="51">
        <f ca="1">IFERROR(IF(AND($A26=VLOOKUP($A26&amp;"."&amp;$C26,UncollectibleLookup,2,FALSE),$C26=VLOOKUP($A26&amp;"."&amp;$C26,UncollectibleLookup,4,FALSE)),0,'Module C Corrected'!H26),'Module C Corrected'!H26)</f>
        <v>1111</v>
      </c>
      <c r="I26" s="51">
        <f ca="1">IFERROR(IF(AND($A26=VLOOKUP($A26&amp;"."&amp;$C26,UncollectibleLookup,2,FALSE),$C26=VLOOKUP($A26&amp;"."&amp;$C26,UncollectibleLookup,4,FALSE)),0,'Module C Corrected'!I26),'Module C Corrected'!I26)</f>
        <v>190</v>
      </c>
      <c r="J26" s="51">
        <f ca="1">IFERROR(IF(AND($A26=VLOOKUP($A26&amp;"."&amp;$C26,UncollectibleLookup,2,FALSE),$C26=VLOOKUP($A26&amp;"."&amp;$C26,UncollectibleLookup,4,FALSE)),0,'Module C Corrected'!J26),'Module C Corrected'!J26)</f>
        <v>882</v>
      </c>
      <c r="K26" s="51">
        <f ca="1">IFERROR(IF(AND($A26=VLOOKUP($A26&amp;"."&amp;$C26,UncollectibleLookup,2,FALSE),$C26=VLOOKUP($A26&amp;"."&amp;$C26,UncollectibleLookup,4,FALSE)),0,'Module C Corrected'!K26),'Module C Corrected'!K26)</f>
        <v>903</v>
      </c>
      <c r="L26" s="51">
        <f ca="1">IFERROR(IF(AND($A26=VLOOKUP($A26&amp;"."&amp;$C26,UncollectibleLookup,2,FALSE),$C26=VLOOKUP($A26&amp;"."&amp;$C26,UncollectibleLookup,4,FALSE)),0,'Module C Corrected'!L26),'Module C Corrected'!L26)</f>
        <v>582</v>
      </c>
      <c r="M26" s="51">
        <f ca="1">IFERROR(IF(AND($A26=VLOOKUP($A26&amp;"."&amp;$C26,UncollectibleLookup,2,FALSE),$C26=VLOOKUP($A26&amp;"."&amp;$C26,UncollectibleLookup,4,FALSE)),0,'Module C Corrected'!M26),'Module C Corrected'!M26)</f>
        <v>1194</v>
      </c>
      <c r="N26" s="51">
        <f ca="1">IFERROR(IF(AND($A26=VLOOKUP($A26&amp;"."&amp;$C26,UncollectibleLookup,2,FALSE),$C26=VLOOKUP($A26&amp;"."&amp;$C26,UncollectibleLookup,4,FALSE)),0,'Module C Corrected'!N26),'Module C Corrected'!N26)</f>
        <v>455</v>
      </c>
      <c r="O26" s="51">
        <f ca="1">IFERROR(IF(AND($A26=VLOOKUP($A26&amp;"."&amp;$C26,UncollectibleLookup,2,FALSE),$C26=VLOOKUP($A26&amp;"."&amp;$C26,UncollectibleLookup,4,FALSE)),0,'Module C Corrected'!O26),'Module C Corrected'!O26)</f>
        <v>482</v>
      </c>
      <c r="P26" s="51">
        <f ca="1">IFERROR(IF(AND($A26=VLOOKUP($A26&amp;"."&amp;$C26,UncollectibleLookup,2,FALSE),$C26=VLOOKUP($A26&amp;"."&amp;$C26,UncollectibleLookup,4,FALSE)),0,'Module C Corrected'!P26),'Module C Corrected'!P26)</f>
        <v>5890</v>
      </c>
      <c r="Q26" s="32">
        <f ca="1">IFERROR(IF(AND($A26=VLOOKUP($A26&amp;"."&amp;$C26,UncollectibleLookup,2,FALSE),$C26=VLOOKUP($A26&amp;"."&amp;$C26,UncollectibleLookup,4,FALSE)),0,'Module C Corrected'!Q26),'Module C Corrected'!Q26)</f>
        <v>65125.39</v>
      </c>
      <c r="R26" s="32">
        <f ca="1">IFERROR(IF(AND($A26=VLOOKUP($A26&amp;"."&amp;$C26,UncollectibleLookup,2,FALSE),$C26=VLOOKUP($A26&amp;"."&amp;$C26,UncollectibleLookup,4,FALSE)),0,'Module C Corrected'!R26),'Module C Corrected'!R26)</f>
        <v>244421.8</v>
      </c>
      <c r="S26" s="32">
        <f ca="1">IFERROR(IF(AND($A26=VLOOKUP($A26&amp;"."&amp;$C26,UncollectibleLookup,2,FALSE),$C26=VLOOKUP($A26&amp;"."&amp;$C26,UncollectibleLookup,4,FALSE)),0,'Module C Corrected'!S26),'Module C Corrected'!S26)</f>
        <v>50402.35</v>
      </c>
      <c r="T26" s="32">
        <f ca="1">IFERROR(IF(AND($A26=VLOOKUP($A26&amp;"."&amp;$C26,UncollectibleLookup,2,FALSE),$C26=VLOOKUP($A26&amp;"."&amp;$C26,UncollectibleLookup,4,FALSE)),0,'Module C Corrected'!T26),'Module C Corrected'!T26)</f>
        <v>59313.82</v>
      </c>
      <c r="U26" s="32">
        <f ca="1">IFERROR(IF(AND($A26=VLOOKUP($A26&amp;"."&amp;$C26,UncollectibleLookup,2,FALSE),$C26=VLOOKUP($A26&amp;"."&amp;$C26,UncollectibleLookup,4,FALSE)),0,'Module C Corrected'!U26),'Module C Corrected'!U26)</f>
        <v>8913.15</v>
      </c>
      <c r="V26" s="32">
        <f ca="1">IFERROR(IF(AND($A26=VLOOKUP($A26&amp;"."&amp;$C26,UncollectibleLookup,2,FALSE),$C26=VLOOKUP($A26&amp;"."&amp;$C26,UncollectibleLookup,4,FALSE)),0,'Module C Corrected'!V26),'Module C Corrected'!V26)</f>
        <v>66953.27</v>
      </c>
      <c r="W26" s="32">
        <f ca="1">IFERROR(IF(AND($A26=VLOOKUP($A26&amp;"."&amp;$C26,UncollectibleLookup,2,FALSE),$C26=VLOOKUP($A26&amp;"."&amp;$C26,UncollectibleLookup,4,FALSE)),0,'Module C Corrected'!W26),'Module C Corrected'!W26)</f>
        <v>77979.17</v>
      </c>
      <c r="X26" s="32">
        <f ca="1">IFERROR(IF(AND($A26=VLOOKUP($A26&amp;"."&amp;$C26,UncollectibleLookup,2,FALSE),$C26=VLOOKUP($A26&amp;"."&amp;$C26,UncollectibleLookup,4,FALSE)),0,'Module C Corrected'!X26),'Module C Corrected'!X26)</f>
        <v>70259.95</v>
      </c>
      <c r="Y26" s="32">
        <f ca="1">IFERROR(IF(AND($A26=VLOOKUP($A26&amp;"."&amp;$C26,UncollectibleLookup,2,FALSE),$C26=VLOOKUP($A26&amp;"."&amp;$C26,UncollectibleLookup,4,FALSE)),0,'Module C Corrected'!Y26),'Module C Corrected'!Y26)</f>
        <v>74285.960000000006</v>
      </c>
      <c r="Z26" s="32">
        <f ca="1">IFERROR(IF(AND($A26=VLOOKUP($A26&amp;"."&amp;$C26,UncollectibleLookup,2,FALSE),$C26=VLOOKUP($A26&amp;"."&amp;$C26,UncollectibleLookup,4,FALSE)),0,'Module C Corrected'!Z26),'Module C Corrected'!Z26)</f>
        <v>73725.25</v>
      </c>
      <c r="AA26" s="32">
        <f ca="1">IFERROR(IF(AND($A26=VLOOKUP($A26&amp;"."&amp;$C26,UncollectibleLookup,2,FALSE),$C26=VLOOKUP($A26&amp;"."&amp;$C26,UncollectibleLookup,4,FALSE)),0,'Module C Corrected'!AA26),'Module C Corrected'!AA26)</f>
        <v>61486.53</v>
      </c>
      <c r="AB26" s="32">
        <f ca="1">IFERROR(IF(AND($A26=VLOOKUP($A26&amp;"."&amp;$C26,UncollectibleLookup,2,FALSE),$C26=VLOOKUP($A26&amp;"."&amp;$C26,UncollectibleLookup,4,FALSE)),0,'Module C Corrected'!AB26),'Module C Corrected'!AB26)</f>
        <v>617666.48</v>
      </c>
      <c r="AC26" s="2">
        <f>IF(ISBLANK('Module C Corrected'!AC26),"",'Module C Corrected'!AC26)</f>
        <v>0.78</v>
      </c>
      <c r="AD26" s="2">
        <f>IF(ISBLANK('Module C Corrected'!AD26),"",'Module C Corrected'!AD26)</f>
        <v>0.78</v>
      </c>
      <c r="AE26" s="2">
        <f>IF(ISBLANK('Module C Corrected'!AE26),"",'Module C Corrected'!AE26)</f>
        <v>0.78</v>
      </c>
      <c r="AF26" s="2">
        <f>IF(ISBLANK('Module C Corrected'!AF26),"",'Module C Corrected'!AF26)</f>
        <v>0.78</v>
      </c>
      <c r="AG26" s="2">
        <f>IF(ISBLANK('Module C Corrected'!AG26),"",'Module C Corrected'!AG26)</f>
        <v>0.78</v>
      </c>
      <c r="AH26" s="2">
        <f>IF(ISBLANK('Module C Corrected'!AH26),"",'Module C Corrected'!AH26)</f>
        <v>0.78</v>
      </c>
      <c r="AI26" s="2">
        <f>IF(ISBLANK('Module C Corrected'!AI26),"",'Module C Corrected'!AI26)</f>
        <v>0.78</v>
      </c>
      <c r="AJ26" s="2">
        <f>IF(ISBLANK('Module C Corrected'!AJ26),"",'Module C Corrected'!AJ26)</f>
        <v>0.78</v>
      </c>
      <c r="AK26" s="2">
        <f>IF(ISBLANK('Module C Corrected'!AK26),"",'Module C Corrected'!AK26)</f>
        <v>0.78</v>
      </c>
      <c r="AL26" s="2">
        <f>IF(ISBLANK('Module C Corrected'!AL26),"",'Module C Corrected'!AL26)</f>
        <v>0.78</v>
      </c>
      <c r="AM26" s="2">
        <f>IF(ISBLANK('Module C Corrected'!AM26),"",'Module C Corrected'!AM26)</f>
        <v>0.78</v>
      </c>
      <c r="AN26" s="2">
        <f>IF(ISBLANK('Module C Corrected'!AN26),"",'Module C Corrected'!AN26)</f>
        <v>0.78</v>
      </c>
      <c r="AO26" s="33">
        <f ca="1">IFERROR(IF(AND($A26=VLOOKUP($A26&amp;"."&amp;$C26,UncollectibleLookup,2,FALSE),$C26=VLOOKUP($A26&amp;"."&amp;$C26,UncollectibleLookup,4,FALSE)),0,'Module C Corrected'!AO26),'Module C Corrected'!AO26)</f>
        <v>507.98</v>
      </c>
      <c r="AP26" s="33">
        <f ca="1">IFERROR(IF(AND($A26=VLOOKUP($A26&amp;"."&amp;$C26,UncollectibleLookup,2,FALSE),$C26=VLOOKUP($A26&amp;"."&amp;$C26,UncollectibleLookup,4,FALSE)),0,'Module C Corrected'!AP26),'Module C Corrected'!AP26)</f>
        <v>1906.49</v>
      </c>
      <c r="AQ26" s="33">
        <f ca="1">IFERROR(IF(AND($A26=VLOOKUP($A26&amp;"."&amp;$C26,UncollectibleLookup,2,FALSE),$C26=VLOOKUP($A26&amp;"."&amp;$C26,UncollectibleLookup,4,FALSE)),0,'Module C Corrected'!AQ26),'Module C Corrected'!AQ26)</f>
        <v>393.14</v>
      </c>
      <c r="AR26" s="33">
        <f ca="1">IFERROR(IF(AND($A26=VLOOKUP($A26&amp;"."&amp;$C26,UncollectibleLookup,2,FALSE),$C26=VLOOKUP($A26&amp;"."&amp;$C26,UncollectibleLookup,4,FALSE)),0,'Module C Corrected'!AR26),'Module C Corrected'!AR26)</f>
        <v>462.65</v>
      </c>
      <c r="AS26" s="33">
        <f ca="1">IFERROR(IF(AND($A26=VLOOKUP($A26&amp;"."&amp;$C26,UncollectibleLookup,2,FALSE),$C26=VLOOKUP($A26&amp;"."&amp;$C26,UncollectibleLookup,4,FALSE)),0,'Module C Corrected'!AS26),'Module C Corrected'!AS26)</f>
        <v>69.52</v>
      </c>
      <c r="AT26" s="33">
        <f ca="1">IFERROR(IF(AND($A26=VLOOKUP($A26&amp;"."&amp;$C26,UncollectibleLookup,2,FALSE),$C26=VLOOKUP($A26&amp;"."&amp;$C26,UncollectibleLookup,4,FALSE)),0,'Module C Corrected'!AT26),'Module C Corrected'!AT26)</f>
        <v>522.24</v>
      </c>
      <c r="AU26" s="33">
        <f ca="1">IFERROR(IF(AND($A26=VLOOKUP($A26&amp;"."&amp;$C26,UncollectibleLookup,2,FALSE),$C26=VLOOKUP($A26&amp;"."&amp;$C26,UncollectibleLookup,4,FALSE)),0,'Module C Corrected'!AU26),'Module C Corrected'!AU26)</f>
        <v>608.24</v>
      </c>
      <c r="AV26" s="33">
        <f ca="1">IFERROR(IF(AND($A26=VLOOKUP($A26&amp;"."&amp;$C26,UncollectibleLookup,2,FALSE),$C26=VLOOKUP($A26&amp;"."&amp;$C26,UncollectibleLookup,4,FALSE)),0,'Module C Corrected'!AV26),'Module C Corrected'!AV26)</f>
        <v>548.03</v>
      </c>
      <c r="AW26" s="33">
        <f ca="1">IFERROR(IF(AND($A26=VLOOKUP($A26&amp;"."&amp;$C26,UncollectibleLookup,2,FALSE),$C26=VLOOKUP($A26&amp;"."&amp;$C26,UncollectibleLookup,4,FALSE)),0,'Module C Corrected'!AW26),'Module C Corrected'!AW26)</f>
        <v>579.42999999999995</v>
      </c>
      <c r="AX26" s="33">
        <f ca="1">IFERROR(IF(AND($A26=VLOOKUP($A26&amp;"."&amp;$C26,UncollectibleLookup,2,FALSE),$C26=VLOOKUP($A26&amp;"."&amp;$C26,UncollectibleLookup,4,FALSE)),0,'Module C Corrected'!AX26),'Module C Corrected'!AX26)</f>
        <v>575.05999999999995</v>
      </c>
      <c r="AY26" s="33">
        <f ca="1">IFERROR(IF(AND($A26=VLOOKUP($A26&amp;"."&amp;$C26,UncollectibleLookup,2,FALSE),$C26=VLOOKUP($A26&amp;"."&amp;$C26,UncollectibleLookup,4,FALSE)),0,'Module C Corrected'!AY26),'Module C Corrected'!AY26)</f>
        <v>479.59</v>
      </c>
      <c r="AZ26" s="33">
        <f ca="1">IFERROR(IF(AND($A26=VLOOKUP($A26&amp;"."&amp;$C26,UncollectibleLookup,2,FALSE),$C26=VLOOKUP($A26&amp;"."&amp;$C26,UncollectibleLookup,4,FALSE)),0,'Module C Corrected'!AZ26),'Module C Corrected'!AZ26)</f>
        <v>4817.8</v>
      </c>
      <c r="BA26" s="31">
        <f t="shared" ca="1" si="14"/>
        <v>-78.150000000000006</v>
      </c>
      <c r="BB26" s="31">
        <f t="shared" ca="1" si="14"/>
        <v>-293.31</v>
      </c>
      <c r="BC26" s="31">
        <f t="shared" ca="1" si="14"/>
        <v>-60.48</v>
      </c>
      <c r="BD26" s="31">
        <f t="shared" ca="1" si="14"/>
        <v>-284.70999999999998</v>
      </c>
      <c r="BE26" s="31">
        <f t="shared" ca="1" si="14"/>
        <v>-42.78</v>
      </c>
      <c r="BF26" s="31">
        <f t="shared" ca="1" si="14"/>
        <v>-321.38</v>
      </c>
      <c r="BG26" s="31">
        <f t="shared" ca="1" si="14"/>
        <v>-553.65</v>
      </c>
      <c r="BH26" s="31">
        <f t="shared" ca="1" si="14"/>
        <v>-498.85</v>
      </c>
      <c r="BI26" s="31">
        <f t="shared" ca="1" si="14"/>
        <v>-527.42999999999995</v>
      </c>
      <c r="BJ26" s="31">
        <f t="shared" ca="1" si="14"/>
        <v>-221.18</v>
      </c>
      <c r="BK26" s="31">
        <f t="shared" ca="1" si="14"/>
        <v>-184.46</v>
      </c>
      <c r="BL26" s="31">
        <f t="shared" ca="1" si="14"/>
        <v>-1853</v>
      </c>
      <c r="BM26" s="6">
        <f t="shared" ca="1" si="15"/>
        <v>-2.7799999999999998E-2</v>
      </c>
      <c r="BN26" s="6">
        <f t="shared" ca="1" si="15"/>
        <v>-2.7799999999999998E-2</v>
      </c>
      <c r="BO26" s="6">
        <f t="shared" ca="1" si="15"/>
        <v>-2.7799999999999998E-2</v>
      </c>
      <c r="BP26" s="6">
        <f t="shared" ca="1" si="15"/>
        <v>-2.7799999999999998E-2</v>
      </c>
      <c r="BQ26" s="6">
        <f t="shared" ca="1" si="15"/>
        <v>-2.7799999999999998E-2</v>
      </c>
      <c r="BR26" s="6">
        <f t="shared" ca="1" si="15"/>
        <v>-2.7799999999999998E-2</v>
      </c>
      <c r="BS26" s="6">
        <f t="shared" ca="1" si="15"/>
        <v>-2.7799999999999998E-2</v>
      </c>
      <c r="BT26" s="6">
        <f t="shared" ca="1" si="15"/>
        <v>-2.7799999999999998E-2</v>
      </c>
      <c r="BU26" s="6">
        <f t="shared" ca="1" si="15"/>
        <v>-2.7799999999999998E-2</v>
      </c>
      <c r="BV26" s="6">
        <f t="shared" ca="1" si="15"/>
        <v>-2.7799999999999998E-2</v>
      </c>
      <c r="BW26" s="6">
        <f t="shared" ca="1" si="15"/>
        <v>-2.7799999999999998E-2</v>
      </c>
      <c r="BX26" s="6">
        <f t="shared" ca="1" si="15"/>
        <v>-2.7799999999999998E-2</v>
      </c>
      <c r="BY26" s="31">
        <f t="shared" ca="1" si="5"/>
        <v>-1810.49</v>
      </c>
      <c r="BZ26" s="31">
        <f t="shared" ca="1" si="5"/>
        <v>-6794.93</v>
      </c>
      <c r="CA26" s="31">
        <f t="shared" ca="1" si="5"/>
        <v>-1401.19</v>
      </c>
      <c r="CB26" s="31">
        <f t="shared" ref="CB26:CJ54" ca="1" si="18">IFERROR(VLOOKUP($C26,DOSDetail,CELL("col",CB$4)+58,FALSE),ROUND(T26*BP26,2))</f>
        <v>-1648.92</v>
      </c>
      <c r="CC26" s="31">
        <f t="shared" ca="1" si="18"/>
        <v>-247.79</v>
      </c>
      <c r="CD26" s="31">
        <f t="shared" ca="1" si="18"/>
        <v>-1861.3</v>
      </c>
      <c r="CE26" s="31">
        <f t="shared" ca="1" si="18"/>
        <v>-2167.8200000000002</v>
      </c>
      <c r="CF26" s="31">
        <f t="shared" ca="1" si="18"/>
        <v>-1953.23</v>
      </c>
      <c r="CG26" s="31">
        <f t="shared" ca="1" si="18"/>
        <v>-2065.15</v>
      </c>
      <c r="CH26" s="31">
        <f t="shared" ca="1" si="18"/>
        <v>-2049.56</v>
      </c>
      <c r="CI26" s="31">
        <f t="shared" ca="1" si="18"/>
        <v>-1709.33</v>
      </c>
      <c r="CJ26" s="31">
        <f t="shared" ca="1" si="18"/>
        <v>-17171.13</v>
      </c>
      <c r="CK26" s="32">
        <f t="shared" ca="1" si="16"/>
        <v>110.71</v>
      </c>
      <c r="CL26" s="32">
        <f t="shared" ca="1" si="16"/>
        <v>415.52</v>
      </c>
      <c r="CM26" s="32">
        <f t="shared" ca="1" si="16"/>
        <v>85.68</v>
      </c>
      <c r="CN26" s="32">
        <f t="shared" ca="1" si="16"/>
        <v>100.83</v>
      </c>
      <c r="CO26" s="32">
        <f t="shared" ca="1" si="16"/>
        <v>15.15</v>
      </c>
      <c r="CP26" s="32">
        <f t="shared" ca="1" si="16"/>
        <v>113.82</v>
      </c>
      <c r="CQ26" s="32">
        <f t="shared" ca="1" si="16"/>
        <v>132.56</v>
      </c>
      <c r="CR26" s="32">
        <f t="shared" ca="1" si="16"/>
        <v>119.44</v>
      </c>
      <c r="CS26" s="32">
        <f t="shared" ca="1" si="16"/>
        <v>126.29</v>
      </c>
      <c r="CT26" s="32">
        <f t="shared" ca="1" si="16"/>
        <v>125.33</v>
      </c>
      <c r="CU26" s="32">
        <f t="shared" ca="1" si="16"/>
        <v>104.53</v>
      </c>
      <c r="CV26" s="32">
        <f t="shared" ca="1" si="16"/>
        <v>1050.03</v>
      </c>
      <c r="CW26" s="31">
        <f t="shared" ca="1" si="17"/>
        <v>-2129.61</v>
      </c>
      <c r="CX26" s="31">
        <f t="shared" ca="1" si="17"/>
        <v>-7992.5899999999992</v>
      </c>
      <c r="CY26" s="31">
        <f t="shared" ca="1" si="17"/>
        <v>-1648.17</v>
      </c>
      <c r="CZ26" s="31">
        <f t="shared" ca="1" si="17"/>
        <v>-1726.0300000000002</v>
      </c>
      <c r="DA26" s="31">
        <f t="shared" ca="1" si="17"/>
        <v>-259.38</v>
      </c>
      <c r="DB26" s="31">
        <f t="shared" ca="1" si="17"/>
        <v>-1948.3400000000001</v>
      </c>
      <c r="DC26" s="31">
        <f t="shared" ca="1" si="17"/>
        <v>-2089.85</v>
      </c>
      <c r="DD26" s="31">
        <f t="shared" ca="1" si="17"/>
        <v>-1882.9699999999998</v>
      </c>
      <c r="DE26" s="31">
        <f t="shared" ca="1" si="17"/>
        <v>-1990.8600000000001</v>
      </c>
      <c r="DF26" s="31">
        <f t="shared" ca="1" si="17"/>
        <v>-2278.11</v>
      </c>
      <c r="DG26" s="31">
        <f t="shared" ca="1" si="17"/>
        <v>-1899.9299999999998</v>
      </c>
      <c r="DH26" s="31">
        <f t="shared" ca="1" si="17"/>
        <v>-19085.900000000001</v>
      </c>
      <c r="DI26" s="32">
        <f t="shared" ca="1" si="11"/>
        <v>-106.48</v>
      </c>
      <c r="DJ26" s="32">
        <f t="shared" ca="1" si="11"/>
        <v>-399.63</v>
      </c>
      <c r="DK26" s="32">
        <f t="shared" ca="1" si="11"/>
        <v>-82.41</v>
      </c>
      <c r="DL26" s="32">
        <f t="shared" ca="1" si="11"/>
        <v>-86.3</v>
      </c>
      <c r="DM26" s="32">
        <f t="shared" ca="1" si="11"/>
        <v>-12.97</v>
      </c>
      <c r="DN26" s="32">
        <f t="shared" ca="1" si="11"/>
        <v>-97.42</v>
      </c>
      <c r="DO26" s="32">
        <f t="shared" ca="1" si="11"/>
        <v>-104.49</v>
      </c>
      <c r="DP26" s="32">
        <f t="shared" ca="1" si="11"/>
        <v>-94.15</v>
      </c>
      <c r="DQ26" s="32">
        <f t="shared" ca="1" si="11"/>
        <v>-99.54</v>
      </c>
      <c r="DR26" s="32">
        <f t="shared" ca="1" si="11"/>
        <v>-113.91</v>
      </c>
      <c r="DS26" s="32">
        <f t="shared" ca="1" si="11"/>
        <v>-95</v>
      </c>
      <c r="DT26" s="32">
        <f t="shared" ca="1" si="11"/>
        <v>-954.3</v>
      </c>
      <c r="DU26" s="31">
        <f t="shared" ca="1" si="12"/>
        <v>-916.29</v>
      </c>
      <c r="DV26" s="31">
        <f t="shared" ca="1" si="12"/>
        <v>-3398.17</v>
      </c>
      <c r="DW26" s="31">
        <f t="shared" ca="1" si="12"/>
        <v>-693.16</v>
      </c>
      <c r="DX26" s="31">
        <f t="shared" ca="1" si="12"/>
        <v>-717.11</v>
      </c>
      <c r="DY26" s="31">
        <f t="shared" ca="1" si="12"/>
        <v>-106.48</v>
      </c>
      <c r="DZ26" s="31">
        <f t="shared" ca="1" si="12"/>
        <v>-789.93</v>
      </c>
      <c r="EA26" s="31">
        <f t="shared" ca="1" si="12"/>
        <v>-837</v>
      </c>
      <c r="EB26" s="31">
        <f t="shared" ca="1" si="12"/>
        <v>-744.15</v>
      </c>
      <c r="EC26" s="31">
        <f t="shared" ca="1" si="12"/>
        <v>-776.22</v>
      </c>
      <c r="ED26" s="31">
        <f t="shared" ca="1" si="12"/>
        <v>-876.51</v>
      </c>
      <c r="EE26" s="31">
        <f t="shared" ca="1" si="12"/>
        <v>-720.92</v>
      </c>
      <c r="EF26" s="31">
        <f t="shared" ca="1" si="12"/>
        <v>-7144.01</v>
      </c>
      <c r="EG26" s="32">
        <f t="shared" ca="1" si="13"/>
        <v>-3152.38</v>
      </c>
      <c r="EH26" s="32">
        <f t="shared" ca="1" si="13"/>
        <v>-11790.39</v>
      </c>
      <c r="EI26" s="32">
        <f t="shared" ca="1" si="13"/>
        <v>-2423.7400000000002</v>
      </c>
      <c r="EJ26" s="32">
        <f t="shared" ca="1" si="13"/>
        <v>-2529.44</v>
      </c>
      <c r="EK26" s="32">
        <f t="shared" ca="1" si="13"/>
        <v>-378.83000000000004</v>
      </c>
      <c r="EL26" s="32">
        <f t="shared" ca="1" si="13"/>
        <v>-2835.69</v>
      </c>
      <c r="EM26" s="32">
        <f t="shared" ca="1" si="13"/>
        <v>-3031.3399999999997</v>
      </c>
      <c r="EN26" s="32">
        <f t="shared" ca="1" si="13"/>
        <v>-2721.27</v>
      </c>
      <c r="EO26" s="32">
        <f t="shared" ca="1" si="13"/>
        <v>-2866.62</v>
      </c>
      <c r="EP26" s="32">
        <f t="shared" ca="1" si="13"/>
        <v>-3268.5299999999997</v>
      </c>
      <c r="EQ26" s="32">
        <f t="shared" ca="1" si="13"/>
        <v>-2715.85</v>
      </c>
      <c r="ER26" s="32">
        <f t="shared" ca="1" si="13"/>
        <v>-27184.21</v>
      </c>
    </row>
    <row r="27" spans="1:148">
      <c r="A27" t="s">
        <v>423</v>
      </c>
      <c r="B27" s="1" t="s">
        <v>126</v>
      </c>
      <c r="C27" t="str">
        <f t="shared" ca="1" si="1"/>
        <v>CAS</v>
      </c>
      <c r="D27" t="str">
        <f t="shared" ca="1" si="2"/>
        <v>Cascade Hydro Facility</v>
      </c>
      <c r="E27" s="51">
        <f ca="1">IFERROR(IF(AND($A27=VLOOKUP($A27&amp;"."&amp;$C27,UncollectibleLookup,2,FALSE),$C27=VLOOKUP($A27&amp;"."&amp;$C27,UncollectibleLookup,4,FALSE)),0,'Module C Corrected'!E27),'Module C Corrected'!E27)</f>
        <v>6919.7527</v>
      </c>
      <c r="F27" s="51">
        <f ca="1">IFERROR(IF(AND($A27=VLOOKUP($A27&amp;"."&amp;$C27,UncollectibleLookup,2,FALSE),$C27=VLOOKUP($A27&amp;"."&amp;$C27,UncollectibleLookup,4,FALSE)),0,'Module C Corrected'!F27),'Module C Corrected'!F27)</f>
        <v>6106.2659999999996</v>
      </c>
      <c r="G27" s="51">
        <f ca="1">IFERROR(IF(AND($A27=VLOOKUP($A27&amp;"."&amp;$C27,UncollectibleLookup,2,FALSE),$C27=VLOOKUP($A27&amp;"."&amp;$C27,UncollectibleLookup,4,FALSE)),0,'Module C Corrected'!G27),'Module C Corrected'!G27)</f>
        <v>5039.3757999999998</v>
      </c>
      <c r="H27" s="51">
        <f ca="1">IFERROR(IF(AND($A27=VLOOKUP($A27&amp;"."&amp;$C27,UncollectibleLookup,2,FALSE),$C27=VLOOKUP($A27&amp;"."&amp;$C27,UncollectibleLookup,4,FALSE)),0,'Module C Corrected'!H27),'Module C Corrected'!H27)</f>
        <v>4278.933</v>
      </c>
      <c r="I27" s="51">
        <f ca="1">IFERROR(IF(AND($A27=VLOOKUP($A27&amp;"."&amp;$C27,UncollectibleLookup,2,FALSE),$C27=VLOOKUP($A27&amp;"."&amp;$C27,UncollectibleLookup,4,FALSE)),0,'Module C Corrected'!I27),'Module C Corrected'!I27)</f>
        <v>6188.1381000000001</v>
      </c>
      <c r="J27" s="51">
        <f ca="1">IFERROR(IF(AND($A27=VLOOKUP($A27&amp;"."&amp;$C27,UncollectibleLookup,2,FALSE),$C27=VLOOKUP($A27&amp;"."&amp;$C27,UncollectibleLookup,4,FALSE)),0,'Module C Corrected'!J27),'Module C Corrected'!J27)</f>
        <v>3059.8207000000002</v>
      </c>
      <c r="K27" s="51">
        <f ca="1">IFERROR(IF(AND($A27=VLOOKUP($A27&amp;"."&amp;$C27,UncollectibleLookup,2,FALSE),$C27=VLOOKUP($A27&amp;"."&amp;$C27,UncollectibleLookup,4,FALSE)),0,'Module C Corrected'!K27),'Module C Corrected'!K27)</f>
        <v>2427.4656</v>
      </c>
      <c r="L27" s="51">
        <f ca="1">IFERROR(IF(AND($A27=VLOOKUP($A27&amp;"."&amp;$C27,UncollectibleLookup,2,FALSE),$C27=VLOOKUP($A27&amp;"."&amp;$C27,UncollectibleLookup,4,FALSE)),0,'Module C Corrected'!L27),'Module C Corrected'!L27)</f>
        <v>2017.6594</v>
      </c>
      <c r="M27" s="51">
        <f ca="1">IFERROR(IF(AND($A27=VLOOKUP($A27&amp;"."&amp;$C27,UncollectibleLookup,2,FALSE),$C27=VLOOKUP($A27&amp;"."&amp;$C27,UncollectibleLookup,4,FALSE)),0,'Module C Corrected'!M27),'Module C Corrected'!M27)</f>
        <v>2939.2988</v>
      </c>
      <c r="N27" s="51">
        <f ca="1">IFERROR(IF(AND($A27=VLOOKUP($A27&amp;"."&amp;$C27,UncollectibleLookup,2,FALSE),$C27=VLOOKUP($A27&amp;"."&amp;$C27,UncollectibleLookup,4,FALSE)),0,'Module C Corrected'!N27),'Module C Corrected'!N27)</f>
        <v>4053.36</v>
      </c>
      <c r="O27" s="51">
        <f ca="1">IFERROR(IF(AND($A27=VLOOKUP($A27&amp;"."&amp;$C27,UncollectibleLookup,2,FALSE),$C27=VLOOKUP($A27&amp;"."&amp;$C27,UncollectibleLookup,4,FALSE)),0,'Module C Corrected'!O27),'Module C Corrected'!O27)</f>
        <v>7110.3575000000001</v>
      </c>
      <c r="P27" s="51">
        <f ca="1">IFERROR(IF(AND($A27=VLOOKUP($A27&amp;"."&amp;$C27,UncollectibleLookup,2,FALSE),$C27=VLOOKUP($A27&amp;"."&amp;$C27,UncollectibleLookup,4,FALSE)),0,'Module C Corrected'!P27),'Module C Corrected'!P27)</f>
        <v>9337.0779000000002</v>
      </c>
      <c r="Q27" s="32">
        <f ca="1">IFERROR(IF(AND($A27=VLOOKUP($A27&amp;"."&amp;$C27,UncollectibleLookup,2,FALSE),$C27=VLOOKUP($A27&amp;"."&amp;$C27,UncollectibleLookup,4,FALSE)),0,'Module C Corrected'!Q27),'Module C Corrected'!Q27)</f>
        <v>534831.97</v>
      </c>
      <c r="R27" s="32">
        <f ca="1">IFERROR(IF(AND($A27=VLOOKUP($A27&amp;"."&amp;$C27,UncollectibleLookup,2,FALSE),$C27=VLOOKUP($A27&amp;"."&amp;$C27,UncollectibleLookup,4,FALSE)),0,'Module C Corrected'!R27),'Module C Corrected'!R27)</f>
        <v>533520.17000000004</v>
      </c>
      <c r="S27" s="32">
        <f ca="1">IFERROR(IF(AND($A27=VLOOKUP($A27&amp;"."&amp;$C27,UncollectibleLookup,2,FALSE),$C27=VLOOKUP($A27&amp;"."&amp;$C27,UncollectibleLookup,4,FALSE)),0,'Module C Corrected'!S27),'Module C Corrected'!S27)</f>
        <v>379723.04</v>
      </c>
      <c r="T27" s="32">
        <f ca="1">IFERROR(IF(AND($A27=VLOOKUP($A27&amp;"."&amp;$C27,UncollectibleLookup,2,FALSE),$C27=VLOOKUP($A27&amp;"."&amp;$C27,UncollectibleLookup,4,FALSE)),0,'Module C Corrected'!T27),'Module C Corrected'!T27)</f>
        <v>309805.95</v>
      </c>
      <c r="U27" s="32">
        <f ca="1">IFERROR(IF(AND($A27=VLOOKUP($A27&amp;"."&amp;$C27,UncollectibleLookup,2,FALSE),$C27=VLOOKUP($A27&amp;"."&amp;$C27,UncollectibleLookup,4,FALSE)),0,'Module C Corrected'!U27),'Module C Corrected'!U27)</f>
        <v>395272.06</v>
      </c>
      <c r="V27" s="32">
        <f ca="1">IFERROR(IF(AND($A27=VLOOKUP($A27&amp;"."&amp;$C27,UncollectibleLookup,2,FALSE),$C27=VLOOKUP($A27&amp;"."&amp;$C27,UncollectibleLookup,4,FALSE)),0,'Module C Corrected'!V27),'Module C Corrected'!V27)</f>
        <v>240637.9</v>
      </c>
      <c r="W27" s="32">
        <f ca="1">IFERROR(IF(AND($A27=VLOOKUP($A27&amp;"."&amp;$C27,UncollectibleLookup,2,FALSE),$C27=VLOOKUP($A27&amp;"."&amp;$C27,UncollectibleLookup,4,FALSE)),0,'Module C Corrected'!W27),'Module C Corrected'!W27)</f>
        <v>763426.03</v>
      </c>
      <c r="X27" s="32">
        <f ca="1">IFERROR(IF(AND($A27=VLOOKUP($A27&amp;"."&amp;$C27,UncollectibleLookup,2,FALSE),$C27=VLOOKUP($A27&amp;"."&amp;$C27,UncollectibleLookup,4,FALSE)),0,'Module C Corrected'!X27),'Module C Corrected'!X27)</f>
        <v>187528.16</v>
      </c>
      <c r="Y27" s="32">
        <f ca="1">IFERROR(IF(AND($A27=VLOOKUP($A27&amp;"."&amp;$C27,UncollectibleLookup,2,FALSE),$C27=VLOOKUP($A27&amp;"."&amp;$C27,UncollectibleLookup,4,FALSE)),0,'Module C Corrected'!Y27),'Module C Corrected'!Y27)</f>
        <v>186939.17</v>
      </c>
      <c r="Z27" s="32">
        <f ca="1">IFERROR(IF(AND($A27=VLOOKUP($A27&amp;"."&amp;$C27,UncollectibleLookup,2,FALSE),$C27=VLOOKUP($A27&amp;"."&amp;$C27,UncollectibleLookup,4,FALSE)),0,'Module C Corrected'!Z27),'Module C Corrected'!Z27)</f>
        <v>382363.9</v>
      </c>
      <c r="AA27" s="32">
        <f ca="1">IFERROR(IF(AND($A27=VLOOKUP($A27&amp;"."&amp;$C27,UncollectibleLookup,2,FALSE),$C27=VLOOKUP($A27&amp;"."&amp;$C27,UncollectibleLookup,4,FALSE)),0,'Module C Corrected'!AA27),'Module C Corrected'!AA27)</f>
        <v>517709.12</v>
      </c>
      <c r="AB27" s="32">
        <f ca="1">IFERROR(IF(AND($A27=VLOOKUP($A27&amp;"."&amp;$C27,UncollectibleLookup,2,FALSE),$C27=VLOOKUP($A27&amp;"."&amp;$C27,UncollectibleLookup,4,FALSE)),0,'Module C Corrected'!AB27),'Module C Corrected'!AB27)</f>
        <v>798148.91</v>
      </c>
      <c r="AC27" s="2">
        <f>IF(ISBLANK('Module C Corrected'!AC27),"",'Module C Corrected'!AC27)</f>
        <v>-0.43</v>
      </c>
      <c r="AD27" s="2">
        <f>IF(ISBLANK('Module C Corrected'!AD27),"",'Module C Corrected'!AD27)</f>
        <v>-0.43</v>
      </c>
      <c r="AE27" s="2">
        <f>IF(ISBLANK('Module C Corrected'!AE27),"",'Module C Corrected'!AE27)</f>
        <v>-0.43</v>
      </c>
      <c r="AF27" s="2">
        <f>IF(ISBLANK('Module C Corrected'!AF27),"",'Module C Corrected'!AF27)</f>
        <v>-0.43</v>
      </c>
      <c r="AG27" s="2">
        <f>IF(ISBLANK('Module C Corrected'!AG27),"",'Module C Corrected'!AG27)</f>
        <v>-0.43</v>
      </c>
      <c r="AH27" s="2">
        <f>IF(ISBLANK('Module C Corrected'!AH27),"",'Module C Corrected'!AH27)</f>
        <v>-0.43</v>
      </c>
      <c r="AI27" s="2">
        <f>IF(ISBLANK('Module C Corrected'!AI27),"",'Module C Corrected'!AI27)</f>
        <v>-0.43</v>
      </c>
      <c r="AJ27" s="2">
        <f>IF(ISBLANK('Module C Corrected'!AJ27),"",'Module C Corrected'!AJ27)</f>
        <v>-0.43</v>
      </c>
      <c r="AK27" s="2">
        <f>IF(ISBLANK('Module C Corrected'!AK27),"",'Module C Corrected'!AK27)</f>
        <v>-0.43</v>
      </c>
      <c r="AL27" s="2">
        <f>IF(ISBLANK('Module C Corrected'!AL27),"",'Module C Corrected'!AL27)</f>
        <v>-0.43</v>
      </c>
      <c r="AM27" s="2">
        <f>IF(ISBLANK('Module C Corrected'!AM27),"",'Module C Corrected'!AM27)</f>
        <v>-0.43</v>
      </c>
      <c r="AN27" s="2">
        <f>IF(ISBLANK('Module C Corrected'!AN27),"",'Module C Corrected'!AN27)</f>
        <v>-0.43</v>
      </c>
      <c r="AO27" s="33">
        <f ca="1">IFERROR(IF(AND($A27=VLOOKUP($A27&amp;"."&amp;$C27,UncollectibleLookup,2,FALSE),$C27=VLOOKUP($A27&amp;"."&amp;$C27,UncollectibleLookup,4,FALSE)),0,'Module C Corrected'!AO27),'Module C Corrected'!AO27)</f>
        <v>-2299.7800000000002</v>
      </c>
      <c r="AP27" s="33">
        <f ca="1">IFERROR(IF(AND($A27=VLOOKUP($A27&amp;"."&amp;$C27,UncollectibleLookup,2,FALSE),$C27=VLOOKUP($A27&amp;"."&amp;$C27,UncollectibleLookup,4,FALSE)),0,'Module C Corrected'!AP27),'Module C Corrected'!AP27)</f>
        <v>-2294.14</v>
      </c>
      <c r="AQ27" s="33">
        <f ca="1">IFERROR(IF(AND($A27=VLOOKUP($A27&amp;"."&amp;$C27,UncollectibleLookup,2,FALSE),$C27=VLOOKUP($A27&amp;"."&amp;$C27,UncollectibleLookup,4,FALSE)),0,'Module C Corrected'!AQ27),'Module C Corrected'!AQ27)</f>
        <v>-1632.81</v>
      </c>
      <c r="AR27" s="33">
        <f ca="1">IFERROR(IF(AND($A27=VLOOKUP($A27&amp;"."&amp;$C27,UncollectibleLookup,2,FALSE),$C27=VLOOKUP($A27&amp;"."&amp;$C27,UncollectibleLookup,4,FALSE)),0,'Module C Corrected'!AR27),'Module C Corrected'!AR27)</f>
        <v>-1332.17</v>
      </c>
      <c r="AS27" s="33">
        <f ca="1">IFERROR(IF(AND($A27=VLOOKUP($A27&amp;"."&amp;$C27,UncollectibleLookup,2,FALSE),$C27=VLOOKUP($A27&amp;"."&amp;$C27,UncollectibleLookup,4,FALSE)),0,'Module C Corrected'!AS27),'Module C Corrected'!AS27)</f>
        <v>-1699.67</v>
      </c>
      <c r="AT27" s="33">
        <f ca="1">IFERROR(IF(AND($A27=VLOOKUP($A27&amp;"."&amp;$C27,UncollectibleLookup,2,FALSE),$C27=VLOOKUP($A27&amp;"."&amp;$C27,UncollectibleLookup,4,FALSE)),0,'Module C Corrected'!AT27),'Module C Corrected'!AT27)</f>
        <v>-1034.74</v>
      </c>
      <c r="AU27" s="33">
        <f ca="1">IFERROR(IF(AND($A27=VLOOKUP($A27&amp;"."&amp;$C27,UncollectibleLookup,2,FALSE),$C27=VLOOKUP($A27&amp;"."&amp;$C27,UncollectibleLookup,4,FALSE)),0,'Module C Corrected'!AU27),'Module C Corrected'!AU27)</f>
        <v>-3282.73</v>
      </c>
      <c r="AV27" s="33">
        <f ca="1">IFERROR(IF(AND($A27=VLOOKUP($A27&amp;"."&amp;$C27,UncollectibleLookup,2,FALSE),$C27=VLOOKUP($A27&amp;"."&amp;$C27,UncollectibleLookup,4,FALSE)),0,'Module C Corrected'!AV27),'Module C Corrected'!AV27)</f>
        <v>-806.37</v>
      </c>
      <c r="AW27" s="33">
        <f ca="1">IFERROR(IF(AND($A27=VLOOKUP($A27&amp;"."&amp;$C27,UncollectibleLookup,2,FALSE),$C27=VLOOKUP($A27&amp;"."&amp;$C27,UncollectibleLookup,4,FALSE)),0,'Module C Corrected'!AW27),'Module C Corrected'!AW27)</f>
        <v>-803.84</v>
      </c>
      <c r="AX27" s="33">
        <f ca="1">IFERROR(IF(AND($A27=VLOOKUP($A27&amp;"."&amp;$C27,UncollectibleLookup,2,FALSE),$C27=VLOOKUP($A27&amp;"."&amp;$C27,UncollectibleLookup,4,FALSE)),0,'Module C Corrected'!AX27),'Module C Corrected'!AX27)</f>
        <v>-1644.16</v>
      </c>
      <c r="AY27" s="33">
        <f ca="1">IFERROR(IF(AND($A27=VLOOKUP($A27&amp;"."&amp;$C27,UncollectibleLookup,2,FALSE),$C27=VLOOKUP($A27&amp;"."&amp;$C27,UncollectibleLookup,4,FALSE)),0,'Module C Corrected'!AY27),'Module C Corrected'!AY27)</f>
        <v>-2226.15</v>
      </c>
      <c r="AZ27" s="33">
        <f ca="1">IFERROR(IF(AND($A27=VLOOKUP($A27&amp;"."&amp;$C27,UncollectibleLookup,2,FALSE),$C27=VLOOKUP($A27&amp;"."&amp;$C27,UncollectibleLookup,4,FALSE)),0,'Module C Corrected'!AZ27),'Module C Corrected'!AZ27)</f>
        <v>-3432.04</v>
      </c>
      <c r="BA27" s="31">
        <f t="shared" ca="1" si="14"/>
        <v>-641.79999999999995</v>
      </c>
      <c r="BB27" s="31">
        <f t="shared" ca="1" si="14"/>
        <v>-640.22</v>
      </c>
      <c r="BC27" s="31">
        <f t="shared" ca="1" si="14"/>
        <v>-455.67</v>
      </c>
      <c r="BD27" s="31">
        <f t="shared" ca="1" si="14"/>
        <v>-1487.07</v>
      </c>
      <c r="BE27" s="31">
        <f t="shared" ca="1" si="14"/>
        <v>-1897.31</v>
      </c>
      <c r="BF27" s="31">
        <f t="shared" ca="1" si="14"/>
        <v>-1155.06</v>
      </c>
      <c r="BG27" s="31">
        <f t="shared" ca="1" si="14"/>
        <v>-5420.32</v>
      </c>
      <c r="BH27" s="31">
        <f t="shared" ca="1" si="14"/>
        <v>-1331.45</v>
      </c>
      <c r="BI27" s="31">
        <f t="shared" ca="1" si="14"/>
        <v>-1327.27</v>
      </c>
      <c r="BJ27" s="31">
        <f t="shared" ca="1" si="14"/>
        <v>-1147.0899999999999</v>
      </c>
      <c r="BK27" s="31">
        <f t="shared" ca="1" si="14"/>
        <v>-1553.13</v>
      </c>
      <c r="BL27" s="31">
        <f t="shared" ca="1" si="14"/>
        <v>-2394.4499999999998</v>
      </c>
      <c r="BM27" s="6">
        <f t="shared" ca="1" si="15"/>
        <v>-4.9399999999999999E-2</v>
      </c>
      <c r="BN27" s="6">
        <f t="shared" ca="1" si="15"/>
        <v>-4.9399999999999999E-2</v>
      </c>
      <c r="BO27" s="6">
        <f t="shared" ca="1" si="15"/>
        <v>-4.9399999999999999E-2</v>
      </c>
      <c r="BP27" s="6">
        <f t="shared" ca="1" si="15"/>
        <v>-4.9399999999999999E-2</v>
      </c>
      <c r="BQ27" s="6">
        <f t="shared" ca="1" si="15"/>
        <v>-4.9399999999999999E-2</v>
      </c>
      <c r="BR27" s="6">
        <f t="shared" ca="1" si="15"/>
        <v>-4.9399999999999999E-2</v>
      </c>
      <c r="BS27" s="6">
        <f t="shared" ca="1" si="15"/>
        <v>-4.9399999999999999E-2</v>
      </c>
      <c r="BT27" s="6">
        <f t="shared" ca="1" si="15"/>
        <v>-4.9399999999999999E-2</v>
      </c>
      <c r="BU27" s="6">
        <f t="shared" ca="1" si="15"/>
        <v>-4.9399999999999999E-2</v>
      </c>
      <c r="BV27" s="6">
        <f t="shared" ca="1" si="15"/>
        <v>-4.9399999999999999E-2</v>
      </c>
      <c r="BW27" s="6">
        <f t="shared" ca="1" si="15"/>
        <v>-4.9399999999999999E-2</v>
      </c>
      <c r="BX27" s="6">
        <f t="shared" ca="1" si="15"/>
        <v>-4.9399999999999999E-2</v>
      </c>
      <c r="BY27" s="31">
        <f t="shared" ref="BY27:CD58" ca="1" si="19">IFERROR(VLOOKUP($C27,DOSDetail,CELL("col",BY$4)+58,FALSE),ROUND(Q27*BM27,2))</f>
        <v>-26420.7</v>
      </c>
      <c r="BZ27" s="31">
        <f t="shared" ca="1" si="19"/>
        <v>-26355.9</v>
      </c>
      <c r="CA27" s="31">
        <f t="shared" ca="1" si="19"/>
        <v>-18758.32</v>
      </c>
      <c r="CB27" s="31">
        <f t="shared" ca="1" si="18"/>
        <v>-15304.41</v>
      </c>
      <c r="CC27" s="31">
        <f t="shared" ca="1" si="18"/>
        <v>-19526.439999999999</v>
      </c>
      <c r="CD27" s="31">
        <f t="shared" ca="1" si="18"/>
        <v>-11887.51</v>
      </c>
      <c r="CE27" s="31">
        <f t="shared" ca="1" si="18"/>
        <v>-37713.25</v>
      </c>
      <c r="CF27" s="31">
        <f t="shared" ca="1" si="18"/>
        <v>-9263.89</v>
      </c>
      <c r="CG27" s="31">
        <f t="shared" ca="1" si="18"/>
        <v>-9234.7900000000009</v>
      </c>
      <c r="CH27" s="31">
        <f t="shared" ca="1" si="18"/>
        <v>-18888.78</v>
      </c>
      <c r="CI27" s="31">
        <f t="shared" ca="1" si="18"/>
        <v>-25574.83</v>
      </c>
      <c r="CJ27" s="31">
        <f t="shared" ca="1" si="18"/>
        <v>-39428.559999999998</v>
      </c>
      <c r="CK27" s="32">
        <f t="shared" ca="1" si="16"/>
        <v>909.21</v>
      </c>
      <c r="CL27" s="32">
        <f t="shared" ca="1" si="16"/>
        <v>906.98</v>
      </c>
      <c r="CM27" s="32">
        <f t="shared" ca="1" si="16"/>
        <v>645.53</v>
      </c>
      <c r="CN27" s="32">
        <f t="shared" ca="1" si="16"/>
        <v>526.66999999999996</v>
      </c>
      <c r="CO27" s="32">
        <f t="shared" ca="1" si="16"/>
        <v>671.96</v>
      </c>
      <c r="CP27" s="32">
        <f t="shared" ca="1" si="16"/>
        <v>409.08</v>
      </c>
      <c r="CQ27" s="32">
        <f t="shared" ca="1" si="16"/>
        <v>1297.82</v>
      </c>
      <c r="CR27" s="32">
        <f t="shared" ca="1" si="16"/>
        <v>318.8</v>
      </c>
      <c r="CS27" s="32">
        <f t="shared" ca="1" si="16"/>
        <v>317.8</v>
      </c>
      <c r="CT27" s="32">
        <f t="shared" ca="1" si="16"/>
        <v>650.02</v>
      </c>
      <c r="CU27" s="32">
        <f t="shared" ca="1" si="16"/>
        <v>880.11</v>
      </c>
      <c r="CV27" s="32">
        <f t="shared" ca="1" si="16"/>
        <v>1356.85</v>
      </c>
      <c r="CW27" s="31">
        <f t="shared" ca="1" si="17"/>
        <v>-22569.910000000003</v>
      </c>
      <c r="CX27" s="31">
        <f t="shared" ca="1" si="17"/>
        <v>-22514.560000000001</v>
      </c>
      <c r="CY27" s="31">
        <f t="shared" ca="1" si="17"/>
        <v>-16024.31</v>
      </c>
      <c r="CZ27" s="31">
        <f t="shared" ca="1" si="17"/>
        <v>-11958.5</v>
      </c>
      <c r="DA27" s="31">
        <f t="shared" ca="1" si="17"/>
        <v>-15257.499999999998</v>
      </c>
      <c r="DB27" s="31">
        <f t="shared" ca="1" si="17"/>
        <v>-9288.630000000001</v>
      </c>
      <c r="DC27" s="31">
        <f t="shared" ca="1" si="17"/>
        <v>-27712.379999999997</v>
      </c>
      <c r="DD27" s="31">
        <f t="shared" ca="1" si="17"/>
        <v>-6807.27</v>
      </c>
      <c r="DE27" s="31">
        <f t="shared" ca="1" si="17"/>
        <v>-6785.880000000001</v>
      </c>
      <c r="DF27" s="31">
        <f t="shared" ca="1" si="17"/>
        <v>-15447.509999999998</v>
      </c>
      <c r="DG27" s="31">
        <f t="shared" ca="1" si="17"/>
        <v>-20915.439999999999</v>
      </c>
      <c r="DH27" s="31">
        <f t="shared" ca="1" si="17"/>
        <v>-32245.219999999998</v>
      </c>
      <c r="DI27" s="32">
        <f t="shared" ca="1" si="11"/>
        <v>-1128.5</v>
      </c>
      <c r="DJ27" s="32">
        <f t="shared" ca="1" si="11"/>
        <v>-1125.73</v>
      </c>
      <c r="DK27" s="32">
        <f t="shared" ca="1" si="11"/>
        <v>-801.22</v>
      </c>
      <c r="DL27" s="32">
        <f t="shared" ca="1" si="11"/>
        <v>-597.92999999999995</v>
      </c>
      <c r="DM27" s="32">
        <f t="shared" ca="1" si="11"/>
        <v>-762.88</v>
      </c>
      <c r="DN27" s="32">
        <f t="shared" ca="1" si="11"/>
        <v>-464.43</v>
      </c>
      <c r="DO27" s="32">
        <f t="shared" ca="1" si="11"/>
        <v>-1385.62</v>
      </c>
      <c r="DP27" s="32">
        <f t="shared" ca="1" si="11"/>
        <v>-340.36</v>
      </c>
      <c r="DQ27" s="32">
        <f t="shared" ca="1" si="11"/>
        <v>-339.29</v>
      </c>
      <c r="DR27" s="32">
        <f t="shared" ca="1" si="11"/>
        <v>-772.38</v>
      </c>
      <c r="DS27" s="32">
        <f t="shared" ca="1" si="11"/>
        <v>-1045.77</v>
      </c>
      <c r="DT27" s="32">
        <f t="shared" ca="1" si="11"/>
        <v>-1612.26</v>
      </c>
      <c r="DU27" s="31">
        <f t="shared" ca="1" si="12"/>
        <v>-9710.94</v>
      </c>
      <c r="DV27" s="31">
        <f t="shared" ca="1" si="12"/>
        <v>-9572.39</v>
      </c>
      <c r="DW27" s="31">
        <f t="shared" ca="1" si="12"/>
        <v>-6739.21</v>
      </c>
      <c r="DX27" s="31">
        <f t="shared" ca="1" si="12"/>
        <v>-4968.3500000000004</v>
      </c>
      <c r="DY27" s="31">
        <f t="shared" ca="1" si="12"/>
        <v>-6263.73</v>
      </c>
      <c r="DZ27" s="31">
        <f t="shared" ca="1" si="12"/>
        <v>-3765.97</v>
      </c>
      <c r="EA27" s="31">
        <f t="shared" ca="1" si="12"/>
        <v>-11099</v>
      </c>
      <c r="EB27" s="31">
        <f t="shared" ca="1" si="12"/>
        <v>-2690.23</v>
      </c>
      <c r="EC27" s="31">
        <f t="shared" ca="1" si="12"/>
        <v>-2645.75</v>
      </c>
      <c r="ED27" s="31">
        <f t="shared" ca="1" si="12"/>
        <v>-5943.49</v>
      </c>
      <c r="EE27" s="31">
        <f t="shared" ca="1" si="12"/>
        <v>-7936.27</v>
      </c>
      <c r="EF27" s="31">
        <f t="shared" ca="1" si="12"/>
        <v>-12069.66</v>
      </c>
      <c r="EG27" s="32">
        <f t="shared" ca="1" si="13"/>
        <v>-33409.350000000006</v>
      </c>
      <c r="EH27" s="32">
        <f t="shared" ca="1" si="13"/>
        <v>-33212.68</v>
      </c>
      <c r="EI27" s="32">
        <f t="shared" ca="1" si="13"/>
        <v>-23564.739999999998</v>
      </c>
      <c r="EJ27" s="32">
        <f t="shared" ca="1" si="13"/>
        <v>-17524.78</v>
      </c>
      <c r="EK27" s="32">
        <f t="shared" ca="1" si="13"/>
        <v>-22284.109999999997</v>
      </c>
      <c r="EL27" s="32">
        <f t="shared" ca="1" si="13"/>
        <v>-13519.03</v>
      </c>
      <c r="EM27" s="32">
        <f t="shared" ca="1" si="13"/>
        <v>-40197</v>
      </c>
      <c r="EN27" s="32">
        <f t="shared" ca="1" si="13"/>
        <v>-9837.86</v>
      </c>
      <c r="EO27" s="32">
        <f t="shared" ca="1" si="13"/>
        <v>-9770.9200000000019</v>
      </c>
      <c r="EP27" s="32">
        <f t="shared" ca="1" si="13"/>
        <v>-22163.379999999997</v>
      </c>
      <c r="EQ27" s="32">
        <f t="shared" ca="1" si="13"/>
        <v>-29897.48</v>
      </c>
      <c r="ER27" s="32">
        <f t="shared" ca="1" si="13"/>
        <v>-45927.14</v>
      </c>
    </row>
    <row r="28" spans="1:148">
      <c r="A28" t="s">
        <v>508</v>
      </c>
      <c r="B28" s="1" t="s">
        <v>349</v>
      </c>
      <c r="C28" t="str">
        <f t="shared" ca="1" si="1"/>
        <v>SPCIMP</v>
      </c>
      <c r="D28" t="str">
        <f t="shared" ca="1" si="2"/>
        <v>Alberta-Saskatchewan Intertie - Import</v>
      </c>
      <c r="E28" s="51">
        <f ca="1">IFERROR(IF(AND($A28=VLOOKUP($A28&amp;"."&amp;$C28,UncollectibleLookup,2,FALSE),$C28=VLOOKUP($A28&amp;"."&amp;$C28,UncollectibleLookup,4,FALSE)),0,'Module C Corrected'!E28),'Module C Corrected'!E28)</f>
        <v>20</v>
      </c>
      <c r="F28" s="51">
        <f ca="1">IFERROR(IF(AND($A28=VLOOKUP($A28&amp;"."&amp;$C28,UncollectibleLookup,2,FALSE),$C28=VLOOKUP($A28&amp;"."&amp;$C28,UncollectibleLookup,4,FALSE)),0,'Module C Corrected'!F28),'Module C Corrected'!F28)</f>
        <v>0</v>
      </c>
      <c r="G28" s="51">
        <f ca="1">IFERROR(IF(AND($A28=VLOOKUP($A28&amp;"."&amp;$C28,UncollectibleLookup,2,FALSE),$C28=VLOOKUP($A28&amp;"."&amp;$C28,UncollectibleLookup,4,FALSE)),0,'Module C Corrected'!G28),'Module C Corrected'!G28)</f>
        <v>0</v>
      </c>
      <c r="H28" s="51">
        <f ca="1">IFERROR(IF(AND($A28=VLOOKUP($A28&amp;"."&amp;$C28,UncollectibleLookup,2,FALSE),$C28=VLOOKUP($A28&amp;"."&amp;$C28,UncollectibleLookup,4,FALSE)),0,'Module C Corrected'!H28),'Module C Corrected'!H28)</f>
        <v>0</v>
      </c>
      <c r="I28" s="51">
        <f ca="1">IFERROR(IF(AND($A28=VLOOKUP($A28&amp;"."&amp;$C28,UncollectibleLookup,2,FALSE),$C28=VLOOKUP($A28&amp;"."&amp;$C28,UncollectibleLookup,4,FALSE)),0,'Module C Corrected'!I28),'Module C Corrected'!I28)</f>
        <v>50</v>
      </c>
      <c r="J28" s="51">
        <f ca="1">IFERROR(IF(AND($A28=VLOOKUP($A28&amp;"."&amp;$C28,UncollectibleLookup,2,FALSE),$C28=VLOOKUP($A28&amp;"."&amp;$C28,UncollectibleLookup,4,FALSE)),0,'Module C Corrected'!J28),'Module C Corrected'!J28)</f>
        <v>50</v>
      </c>
      <c r="K28" s="51">
        <f ca="1">IFERROR(IF(AND($A28=VLOOKUP($A28&amp;"."&amp;$C28,UncollectibleLookup,2,FALSE),$C28=VLOOKUP($A28&amp;"."&amp;$C28,UncollectibleLookup,4,FALSE)),0,'Module C Corrected'!K28),'Module C Corrected'!K28)</f>
        <v>64</v>
      </c>
      <c r="L28" s="51">
        <f ca="1">IFERROR(IF(AND($A28=VLOOKUP($A28&amp;"."&amp;$C28,UncollectibleLookup,2,FALSE),$C28=VLOOKUP($A28&amp;"."&amp;$C28,UncollectibleLookup,4,FALSE)),0,'Module C Corrected'!L28),'Module C Corrected'!L28)</f>
        <v>0</v>
      </c>
      <c r="M28" s="51">
        <f ca="1">IFERROR(IF(AND($A28=VLOOKUP($A28&amp;"."&amp;$C28,UncollectibleLookup,2,FALSE),$C28=VLOOKUP($A28&amp;"."&amp;$C28,UncollectibleLookup,4,FALSE)),0,'Module C Corrected'!M28),'Module C Corrected'!M28)</f>
        <v>20</v>
      </c>
      <c r="N28" s="51">
        <f ca="1">IFERROR(IF(AND($A28=VLOOKUP($A28&amp;"."&amp;$C28,UncollectibleLookup,2,FALSE),$C28=VLOOKUP($A28&amp;"."&amp;$C28,UncollectibleLookup,4,FALSE)),0,'Module C Corrected'!N28),'Module C Corrected'!N28)</f>
        <v>0</v>
      </c>
      <c r="O28" s="51">
        <f ca="1">IFERROR(IF(AND($A28=VLOOKUP($A28&amp;"."&amp;$C28,UncollectibleLookup,2,FALSE),$C28=VLOOKUP($A28&amp;"."&amp;$C28,UncollectibleLookup,4,FALSE)),0,'Module C Corrected'!O28),'Module C Corrected'!O28)</f>
        <v>245</v>
      </c>
      <c r="P28" s="51">
        <f ca="1">IFERROR(IF(AND($A28=VLOOKUP($A28&amp;"."&amp;$C28,UncollectibleLookup,2,FALSE),$C28=VLOOKUP($A28&amp;"."&amp;$C28,UncollectibleLookup,4,FALSE)),0,'Module C Corrected'!P28),'Module C Corrected'!P28)</f>
        <v>112</v>
      </c>
      <c r="Q28" s="32">
        <f ca="1">IFERROR(IF(AND($A28=VLOOKUP($A28&amp;"."&amp;$C28,UncollectibleLookup,2,FALSE),$C28=VLOOKUP($A28&amp;"."&amp;$C28,UncollectibleLookup,4,FALSE)),0,'Module C Corrected'!Q28),'Module C Corrected'!Q28)</f>
        <v>809.2</v>
      </c>
      <c r="R28" s="32">
        <f ca="1">IFERROR(IF(AND($A28=VLOOKUP($A28&amp;"."&amp;$C28,UncollectibleLookup,2,FALSE),$C28=VLOOKUP($A28&amp;"."&amp;$C28,UncollectibleLookup,4,FALSE)),0,'Module C Corrected'!R28),'Module C Corrected'!R28)</f>
        <v>0</v>
      </c>
      <c r="S28" s="32">
        <f ca="1">IFERROR(IF(AND($A28=VLOOKUP($A28&amp;"."&amp;$C28,UncollectibleLookup,2,FALSE),$C28=VLOOKUP($A28&amp;"."&amp;$C28,UncollectibleLookup,4,FALSE)),0,'Module C Corrected'!S28),'Module C Corrected'!S28)</f>
        <v>0</v>
      </c>
      <c r="T28" s="32">
        <f ca="1">IFERROR(IF(AND($A28=VLOOKUP($A28&amp;"."&amp;$C28,UncollectibleLookup,2,FALSE),$C28=VLOOKUP($A28&amp;"."&amp;$C28,UncollectibleLookup,4,FALSE)),0,'Module C Corrected'!T28),'Module C Corrected'!T28)</f>
        <v>0</v>
      </c>
      <c r="U28" s="32">
        <f ca="1">IFERROR(IF(AND($A28=VLOOKUP($A28&amp;"."&amp;$C28,UncollectibleLookup,2,FALSE),$C28=VLOOKUP($A28&amp;"."&amp;$C28,UncollectibleLookup,4,FALSE)),0,'Module C Corrected'!U28),'Module C Corrected'!U28)</f>
        <v>2050.75</v>
      </c>
      <c r="V28" s="32">
        <f ca="1">IFERROR(IF(AND($A28=VLOOKUP($A28&amp;"."&amp;$C28,UncollectibleLookup,2,FALSE),$C28=VLOOKUP($A28&amp;"."&amp;$C28,UncollectibleLookup,4,FALSE)),0,'Module C Corrected'!V28),'Module C Corrected'!V28)</f>
        <v>1952</v>
      </c>
      <c r="W28" s="32">
        <f ca="1">IFERROR(IF(AND($A28=VLOOKUP($A28&amp;"."&amp;$C28,UncollectibleLookup,2,FALSE),$C28=VLOOKUP($A28&amp;"."&amp;$C28,UncollectibleLookup,4,FALSE)),0,'Module C Corrected'!W28),'Module C Corrected'!W28)</f>
        <v>11138.16</v>
      </c>
      <c r="X28" s="32">
        <f ca="1">IFERROR(IF(AND($A28=VLOOKUP($A28&amp;"."&amp;$C28,UncollectibleLookup,2,FALSE),$C28=VLOOKUP($A28&amp;"."&amp;$C28,UncollectibleLookup,4,FALSE)),0,'Module C Corrected'!X28),'Module C Corrected'!X28)</f>
        <v>0</v>
      </c>
      <c r="Y28" s="32">
        <f ca="1">IFERROR(IF(AND($A28=VLOOKUP($A28&amp;"."&amp;$C28,UncollectibleLookup,2,FALSE),$C28=VLOOKUP($A28&amp;"."&amp;$C28,UncollectibleLookup,4,FALSE)),0,'Module C Corrected'!Y28),'Module C Corrected'!Y28)</f>
        <v>526.6</v>
      </c>
      <c r="Z28" s="32">
        <f ca="1">IFERROR(IF(AND($A28=VLOOKUP($A28&amp;"."&amp;$C28,UncollectibleLookup,2,FALSE),$C28=VLOOKUP($A28&amp;"."&amp;$C28,UncollectibleLookup,4,FALSE)),0,'Module C Corrected'!Z28),'Module C Corrected'!Z28)</f>
        <v>0</v>
      </c>
      <c r="AA28" s="32">
        <f ca="1">IFERROR(IF(AND($A28=VLOOKUP($A28&amp;"."&amp;$C28,UncollectibleLookup,2,FALSE),$C28=VLOOKUP($A28&amp;"."&amp;$C28,UncollectibleLookup,4,FALSE)),0,'Module C Corrected'!AA28),'Module C Corrected'!AA28)</f>
        <v>23521.3</v>
      </c>
      <c r="AB28" s="32">
        <f ca="1">IFERROR(IF(AND($A28=VLOOKUP($A28&amp;"."&amp;$C28,UncollectibleLookup,2,FALSE),$C28=VLOOKUP($A28&amp;"."&amp;$C28,UncollectibleLookup,4,FALSE)),0,'Module C Corrected'!AB28),'Module C Corrected'!AB28)</f>
        <v>9255.68</v>
      </c>
      <c r="AC28" s="2">
        <f>IF(ISBLANK('Module C Corrected'!AC28),"",'Module C Corrected'!AC28)</f>
        <v>1.44</v>
      </c>
      <c r="AD28" s="2" t="str">
        <f>IF(ISBLANK('Module C Corrected'!AD28),"",'Module C Corrected'!AD28)</f>
        <v/>
      </c>
      <c r="AE28" s="2" t="str">
        <f>IF(ISBLANK('Module C Corrected'!AE28),"",'Module C Corrected'!AE28)</f>
        <v/>
      </c>
      <c r="AF28" s="2" t="str">
        <f>IF(ISBLANK('Module C Corrected'!AF28),"",'Module C Corrected'!AF28)</f>
        <v/>
      </c>
      <c r="AG28" s="2">
        <f>IF(ISBLANK('Module C Corrected'!AG28),"",'Module C Corrected'!AG28)</f>
        <v>1.44</v>
      </c>
      <c r="AH28" s="2">
        <f>IF(ISBLANK('Module C Corrected'!AH28),"",'Module C Corrected'!AH28)</f>
        <v>1.44</v>
      </c>
      <c r="AI28" s="2">
        <f>IF(ISBLANK('Module C Corrected'!AI28),"",'Module C Corrected'!AI28)</f>
        <v>1.44</v>
      </c>
      <c r="AJ28" s="2" t="str">
        <f>IF(ISBLANK('Module C Corrected'!AJ28),"",'Module C Corrected'!AJ28)</f>
        <v/>
      </c>
      <c r="AK28" s="2">
        <f>IF(ISBLANK('Module C Corrected'!AK28),"",'Module C Corrected'!AK28)</f>
        <v>1.44</v>
      </c>
      <c r="AL28" s="2" t="str">
        <f>IF(ISBLANK('Module C Corrected'!AL28),"",'Module C Corrected'!AL28)</f>
        <v/>
      </c>
      <c r="AM28" s="2">
        <f>IF(ISBLANK('Module C Corrected'!AM28),"",'Module C Corrected'!AM28)</f>
        <v>1.44</v>
      </c>
      <c r="AN28" s="2">
        <f>IF(ISBLANK('Module C Corrected'!AN28),"",'Module C Corrected'!AN28)</f>
        <v>1.44</v>
      </c>
      <c r="AO28" s="33">
        <f ca="1">IFERROR(IF(AND($A28=VLOOKUP($A28&amp;"."&amp;$C28,UncollectibleLookup,2,FALSE),$C28=VLOOKUP($A28&amp;"."&amp;$C28,UncollectibleLookup,4,FALSE)),0,'Module C Corrected'!AO28),'Module C Corrected'!AO28)</f>
        <v>11.65</v>
      </c>
      <c r="AP28" s="33">
        <f ca="1">IFERROR(IF(AND($A28=VLOOKUP($A28&amp;"."&amp;$C28,UncollectibleLookup,2,FALSE),$C28=VLOOKUP($A28&amp;"."&amp;$C28,UncollectibleLookup,4,FALSE)),0,'Module C Corrected'!AP28),'Module C Corrected'!AP28)</f>
        <v>0</v>
      </c>
      <c r="AQ28" s="33">
        <f ca="1">IFERROR(IF(AND($A28=VLOOKUP($A28&amp;"."&amp;$C28,UncollectibleLookup,2,FALSE),$C28=VLOOKUP($A28&amp;"."&amp;$C28,UncollectibleLookup,4,FALSE)),0,'Module C Corrected'!AQ28),'Module C Corrected'!AQ28)</f>
        <v>0</v>
      </c>
      <c r="AR28" s="33">
        <f ca="1">IFERROR(IF(AND($A28=VLOOKUP($A28&amp;"."&amp;$C28,UncollectibleLookup,2,FALSE),$C28=VLOOKUP($A28&amp;"."&amp;$C28,UncollectibleLookup,4,FALSE)),0,'Module C Corrected'!AR28),'Module C Corrected'!AR28)</f>
        <v>0</v>
      </c>
      <c r="AS28" s="33">
        <f ca="1">IFERROR(IF(AND($A28=VLOOKUP($A28&amp;"."&amp;$C28,UncollectibleLookup,2,FALSE),$C28=VLOOKUP($A28&amp;"."&amp;$C28,UncollectibleLookup,4,FALSE)),0,'Module C Corrected'!AS28),'Module C Corrected'!AS28)</f>
        <v>29.53</v>
      </c>
      <c r="AT28" s="33">
        <f ca="1">IFERROR(IF(AND($A28=VLOOKUP($A28&amp;"."&amp;$C28,UncollectibleLookup,2,FALSE),$C28=VLOOKUP($A28&amp;"."&amp;$C28,UncollectibleLookup,4,FALSE)),0,'Module C Corrected'!AT28),'Module C Corrected'!AT28)</f>
        <v>28.11</v>
      </c>
      <c r="AU28" s="33">
        <f ca="1">IFERROR(IF(AND($A28=VLOOKUP($A28&amp;"."&amp;$C28,UncollectibleLookup,2,FALSE),$C28=VLOOKUP($A28&amp;"."&amp;$C28,UncollectibleLookup,4,FALSE)),0,'Module C Corrected'!AU28),'Module C Corrected'!AU28)</f>
        <v>160.38999999999999</v>
      </c>
      <c r="AV28" s="33">
        <f ca="1">IFERROR(IF(AND($A28=VLOOKUP($A28&amp;"."&amp;$C28,UncollectibleLookup,2,FALSE),$C28=VLOOKUP($A28&amp;"."&amp;$C28,UncollectibleLookup,4,FALSE)),0,'Module C Corrected'!AV28),'Module C Corrected'!AV28)</f>
        <v>0</v>
      </c>
      <c r="AW28" s="33">
        <f ca="1">IFERROR(IF(AND($A28=VLOOKUP($A28&amp;"."&amp;$C28,UncollectibleLookup,2,FALSE),$C28=VLOOKUP($A28&amp;"."&amp;$C28,UncollectibleLookup,4,FALSE)),0,'Module C Corrected'!AW28),'Module C Corrected'!AW28)</f>
        <v>7.58</v>
      </c>
      <c r="AX28" s="33">
        <f ca="1">IFERROR(IF(AND($A28=VLOOKUP($A28&amp;"."&amp;$C28,UncollectibleLookup,2,FALSE),$C28=VLOOKUP($A28&amp;"."&amp;$C28,UncollectibleLookup,4,FALSE)),0,'Module C Corrected'!AX28),'Module C Corrected'!AX28)</f>
        <v>0</v>
      </c>
      <c r="AY28" s="33">
        <f ca="1">IFERROR(IF(AND($A28=VLOOKUP($A28&amp;"."&amp;$C28,UncollectibleLookup,2,FALSE),$C28=VLOOKUP($A28&amp;"."&amp;$C28,UncollectibleLookup,4,FALSE)),0,'Module C Corrected'!AY28),'Module C Corrected'!AY28)</f>
        <v>338.71</v>
      </c>
      <c r="AZ28" s="33">
        <f ca="1">IFERROR(IF(AND($A28=VLOOKUP($A28&amp;"."&amp;$C28,UncollectibleLookup,2,FALSE),$C28=VLOOKUP($A28&amp;"."&amp;$C28,UncollectibleLookup,4,FALSE)),0,'Module C Corrected'!AZ28),'Module C Corrected'!AZ28)</f>
        <v>133.28</v>
      </c>
      <c r="BA28" s="31">
        <f t="shared" ca="1" si="14"/>
        <v>-0.97</v>
      </c>
      <c r="BB28" s="31">
        <f t="shared" ca="1" si="14"/>
        <v>0</v>
      </c>
      <c r="BC28" s="31">
        <f t="shared" ca="1" si="14"/>
        <v>0</v>
      </c>
      <c r="BD28" s="31">
        <f t="shared" ca="1" si="14"/>
        <v>0</v>
      </c>
      <c r="BE28" s="31">
        <f t="shared" ca="1" si="14"/>
        <v>-9.84</v>
      </c>
      <c r="BF28" s="31">
        <f t="shared" ca="1" si="14"/>
        <v>-9.3699999999999992</v>
      </c>
      <c r="BG28" s="31">
        <f t="shared" ca="1" si="14"/>
        <v>-79.08</v>
      </c>
      <c r="BH28" s="31">
        <f t="shared" ca="1" si="14"/>
        <v>0</v>
      </c>
      <c r="BI28" s="31">
        <f t="shared" ca="1" si="14"/>
        <v>-3.74</v>
      </c>
      <c r="BJ28" s="31">
        <f t="shared" ca="1" si="14"/>
        <v>0</v>
      </c>
      <c r="BK28" s="31">
        <f t="shared" ca="1" si="14"/>
        <v>-70.56</v>
      </c>
      <c r="BL28" s="31">
        <f t="shared" ca="1" si="14"/>
        <v>-27.77</v>
      </c>
      <c r="BM28" s="6">
        <f t="shared" ca="1" si="15"/>
        <v>-4.7999999999999996E-3</v>
      </c>
      <c r="BN28" s="6">
        <f t="shared" ca="1" si="15"/>
        <v>-4.7999999999999996E-3</v>
      </c>
      <c r="BO28" s="6">
        <f t="shared" ca="1" si="15"/>
        <v>-4.7999999999999996E-3</v>
      </c>
      <c r="BP28" s="6">
        <f t="shared" ca="1" si="15"/>
        <v>-4.7999999999999996E-3</v>
      </c>
      <c r="BQ28" s="6">
        <f t="shared" ca="1" si="15"/>
        <v>-4.7999999999999996E-3</v>
      </c>
      <c r="BR28" s="6">
        <f t="shared" ca="1" si="15"/>
        <v>-4.7999999999999996E-3</v>
      </c>
      <c r="BS28" s="6">
        <f t="shared" ca="1" si="15"/>
        <v>-4.7999999999999996E-3</v>
      </c>
      <c r="BT28" s="6">
        <f t="shared" ca="1" si="15"/>
        <v>-4.7999999999999996E-3</v>
      </c>
      <c r="BU28" s="6">
        <f t="shared" ca="1" si="15"/>
        <v>-4.7999999999999996E-3</v>
      </c>
      <c r="BV28" s="6">
        <f t="shared" ca="1" si="15"/>
        <v>-4.7999999999999996E-3</v>
      </c>
      <c r="BW28" s="6">
        <f t="shared" ca="1" si="15"/>
        <v>-4.7999999999999996E-3</v>
      </c>
      <c r="BX28" s="6">
        <f t="shared" ca="1" si="15"/>
        <v>-4.7999999999999996E-3</v>
      </c>
      <c r="BY28" s="31">
        <f t="shared" ca="1" si="19"/>
        <v>-3.88</v>
      </c>
      <c r="BZ28" s="31">
        <f t="shared" ca="1" si="19"/>
        <v>0</v>
      </c>
      <c r="CA28" s="31">
        <f t="shared" ca="1" si="19"/>
        <v>0</v>
      </c>
      <c r="CB28" s="31">
        <f t="shared" ca="1" si="18"/>
        <v>0</v>
      </c>
      <c r="CC28" s="31">
        <f t="shared" ca="1" si="18"/>
        <v>-9.84</v>
      </c>
      <c r="CD28" s="31">
        <f t="shared" ca="1" si="18"/>
        <v>-9.3699999999999992</v>
      </c>
      <c r="CE28" s="31">
        <f t="shared" ca="1" si="18"/>
        <v>-53.46</v>
      </c>
      <c r="CF28" s="31">
        <f t="shared" ca="1" si="18"/>
        <v>0</v>
      </c>
      <c r="CG28" s="31">
        <f t="shared" ca="1" si="18"/>
        <v>-2.5299999999999998</v>
      </c>
      <c r="CH28" s="31">
        <f t="shared" ca="1" si="18"/>
        <v>0</v>
      </c>
      <c r="CI28" s="31">
        <f t="shared" ca="1" si="18"/>
        <v>-112.9</v>
      </c>
      <c r="CJ28" s="31">
        <f t="shared" ca="1" si="18"/>
        <v>-44.43</v>
      </c>
      <c r="CK28" s="32">
        <f t="shared" ca="1" si="16"/>
        <v>1.38</v>
      </c>
      <c r="CL28" s="32">
        <f t="shared" ca="1" si="16"/>
        <v>0</v>
      </c>
      <c r="CM28" s="32">
        <f t="shared" ca="1" si="16"/>
        <v>0</v>
      </c>
      <c r="CN28" s="32">
        <f t="shared" ca="1" si="16"/>
        <v>0</v>
      </c>
      <c r="CO28" s="32">
        <f t="shared" ca="1" si="16"/>
        <v>3.49</v>
      </c>
      <c r="CP28" s="32">
        <f t="shared" ca="1" si="16"/>
        <v>3.32</v>
      </c>
      <c r="CQ28" s="32">
        <f t="shared" ca="1" si="16"/>
        <v>18.93</v>
      </c>
      <c r="CR28" s="32">
        <f t="shared" ca="1" si="16"/>
        <v>0</v>
      </c>
      <c r="CS28" s="32">
        <f t="shared" ca="1" si="16"/>
        <v>0.9</v>
      </c>
      <c r="CT28" s="32">
        <f t="shared" ca="1" si="16"/>
        <v>0</v>
      </c>
      <c r="CU28" s="32">
        <f t="shared" ca="1" si="16"/>
        <v>39.99</v>
      </c>
      <c r="CV28" s="32">
        <f t="shared" ca="1" si="16"/>
        <v>15.73</v>
      </c>
      <c r="CW28" s="31">
        <f t="shared" ca="1" si="17"/>
        <v>-13.18</v>
      </c>
      <c r="CX28" s="31">
        <f t="shared" ca="1" si="17"/>
        <v>0</v>
      </c>
      <c r="CY28" s="31">
        <f t="shared" ca="1" si="17"/>
        <v>0</v>
      </c>
      <c r="CZ28" s="31">
        <f t="shared" ca="1" si="17"/>
        <v>0</v>
      </c>
      <c r="DA28" s="31">
        <f t="shared" ca="1" si="17"/>
        <v>-26.040000000000003</v>
      </c>
      <c r="DB28" s="31">
        <f t="shared" ca="1" si="17"/>
        <v>-24.79</v>
      </c>
      <c r="DC28" s="31">
        <f t="shared" ca="1" si="17"/>
        <v>-115.83999999999999</v>
      </c>
      <c r="DD28" s="31">
        <f t="shared" ca="1" si="17"/>
        <v>0</v>
      </c>
      <c r="DE28" s="31">
        <f t="shared" ca="1" si="17"/>
        <v>-5.4700000000000006</v>
      </c>
      <c r="DF28" s="31">
        <f t="shared" ca="1" si="17"/>
        <v>0</v>
      </c>
      <c r="DG28" s="31">
        <f t="shared" ca="1" si="17"/>
        <v>-341.06</v>
      </c>
      <c r="DH28" s="31">
        <f t="shared" ca="1" si="17"/>
        <v>-134.20999999999998</v>
      </c>
      <c r="DI28" s="32">
        <f t="shared" ca="1" si="11"/>
        <v>-0.66</v>
      </c>
      <c r="DJ28" s="32">
        <f t="shared" ca="1" si="11"/>
        <v>0</v>
      </c>
      <c r="DK28" s="32">
        <f t="shared" ca="1" si="11"/>
        <v>0</v>
      </c>
      <c r="DL28" s="32">
        <f t="shared" ca="1" si="11"/>
        <v>0</v>
      </c>
      <c r="DM28" s="32">
        <f t="shared" ca="1" si="11"/>
        <v>-1.3</v>
      </c>
      <c r="DN28" s="32">
        <f t="shared" ca="1" si="11"/>
        <v>-1.24</v>
      </c>
      <c r="DO28" s="32">
        <f t="shared" ca="1" si="11"/>
        <v>-5.79</v>
      </c>
      <c r="DP28" s="32">
        <f t="shared" ca="1" si="11"/>
        <v>0</v>
      </c>
      <c r="DQ28" s="32">
        <f t="shared" ca="1" si="11"/>
        <v>-0.27</v>
      </c>
      <c r="DR28" s="32">
        <f t="shared" ca="1" si="11"/>
        <v>0</v>
      </c>
      <c r="DS28" s="32">
        <f t="shared" ca="1" si="11"/>
        <v>-17.05</v>
      </c>
      <c r="DT28" s="32">
        <f t="shared" ca="1" si="11"/>
        <v>-6.71</v>
      </c>
      <c r="DU28" s="31">
        <f t="shared" ca="1" si="12"/>
        <v>-5.67</v>
      </c>
      <c r="DV28" s="31">
        <f t="shared" ca="1" si="12"/>
        <v>0</v>
      </c>
      <c r="DW28" s="31">
        <f t="shared" ca="1" si="12"/>
        <v>0</v>
      </c>
      <c r="DX28" s="31">
        <f t="shared" ca="1" si="12"/>
        <v>0</v>
      </c>
      <c r="DY28" s="31">
        <f t="shared" ca="1" si="12"/>
        <v>-10.69</v>
      </c>
      <c r="DZ28" s="31">
        <f t="shared" ca="1" si="12"/>
        <v>-10.050000000000001</v>
      </c>
      <c r="EA28" s="31">
        <f t="shared" ca="1" si="12"/>
        <v>-46.39</v>
      </c>
      <c r="EB28" s="31">
        <f t="shared" ca="1" si="12"/>
        <v>0</v>
      </c>
      <c r="EC28" s="31">
        <f t="shared" ca="1" si="12"/>
        <v>-2.13</v>
      </c>
      <c r="ED28" s="31">
        <f t="shared" ca="1" si="12"/>
        <v>0</v>
      </c>
      <c r="EE28" s="31">
        <f t="shared" ca="1" si="12"/>
        <v>-129.41</v>
      </c>
      <c r="EF28" s="31">
        <f t="shared" ca="1" si="12"/>
        <v>-50.24</v>
      </c>
      <c r="EG28" s="32">
        <f t="shared" ca="1" si="13"/>
        <v>-19.509999999999998</v>
      </c>
      <c r="EH28" s="32">
        <f t="shared" ca="1" si="13"/>
        <v>0</v>
      </c>
      <c r="EI28" s="32">
        <f t="shared" ca="1" si="13"/>
        <v>0</v>
      </c>
      <c r="EJ28" s="32">
        <f t="shared" ca="1" si="13"/>
        <v>0</v>
      </c>
      <c r="EK28" s="32">
        <f t="shared" ca="1" si="13"/>
        <v>-38.03</v>
      </c>
      <c r="EL28" s="32">
        <f t="shared" ca="1" si="13"/>
        <v>-36.08</v>
      </c>
      <c r="EM28" s="32">
        <f t="shared" ca="1" si="13"/>
        <v>-168.01999999999998</v>
      </c>
      <c r="EN28" s="32">
        <f t="shared" ca="1" si="13"/>
        <v>0</v>
      </c>
      <c r="EO28" s="32">
        <f t="shared" ca="1" si="13"/>
        <v>-7.87</v>
      </c>
      <c r="EP28" s="32">
        <f t="shared" ca="1" si="13"/>
        <v>0</v>
      </c>
      <c r="EQ28" s="32">
        <f t="shared" ca="1" si="13"/>
        <v>-487.52</v>
      </c>
      <c r="ER28" s="32">
        <f t="shared" ca="1" si="13"/>
        <v>-191.16</v>
      </c>
    </row>
    <row r="29" spans="1:148">
      <c r="A29" t="s">
        <v>508</v>
      </c>
      <c r="B29" s="1" t="s">
        <v>293</v>
      </c>
      <c r="C29" t="str">
        <f t="shared" ca="1" si="1"/>
        <v>SPCEXP</v>
      </c>
      <c r="D29" t="str">
        <f t="shared" ca="1" si="2"/>
        <v>Alberta-Saskatchewan Intertie - Export</v>
      </c>
      <c r="E29" s="51">
        <f ca="1">IFERROR(IF(AND($A29=VLOOKUP($A29&amp;"."&amp;$C29,UncollectibleLookup,2,FALSE),$C29=VLOOKUP($A29&amp;"."&amp;$C29,UncollectibleLookup,4,FALSE)),0,'Module C Corrected'!E29),'Module C Corrected'!E29)</f>
        <v>0</v>
      </c>
      <c r="F29" s="51">
        <f ca="1">IFERROR(IF(AND($A29=VLOOKUP($A29&amp;"."&amp;$C29,UncollectibleLookup,2,FALSE),$C29=VLOOKUP($A29&amp;"."&amp;$C29,UncollectibleLookup,4,FALSE)),0,'Module C Corrected'!F29),'Module C Corrected'!F29)</f>
        <v>57.25</v>
      </c>
      <c r="G29" s="51">
        <f ca="1">IFERROR(IF(AND($A29=VLOOKUP($A29&amp;"."&amp;$C29,UncollectibleLookup,2,FALSE),$C29=VLOOKUP($A29&amp;"."&amp;$C29,UncollectibleLookup,4,FALSE)),0,'Module C Corrected'!G29),'Module C Corrected'!G29)</f>
        <v>0</v>
      </c>
      <c r="H29" s="51">
        <f ca="1">IFERROR(IF(AND($A29=VLOOKUP($A29&amp;"."&amp;$C29,UncollectibleLookup,2,FALSE),$C29=VLOOKUP($A29&amp;"."&amp;$C29,UncollectibleLookup,4,FALSE)),0,'Module C Corrected'!H29),'Module C Corrected'!H29)</f>
        <v>2</v>
      </c>
      <c r="I29" s="51">
        <f ca="1">IFERROR(IF(AND($A29=VLOOKUP($A29&amp;"."&amp;$C29,UncollectibleLookup,2,FALSE),$C29=VLOOKUP($A29&amp;"."&amp;$C29,UncollectibleLookup,4,FALSE)),0,'Module C Corrected'!I29),'Module C Corrected'!I29)</f>
        <v>0</v>
      </c>
      <c r="J29" s="51">
        <f ca="1">IFERROR(IF(AND($A29=VLOOKUP($A29&amp;"."&amp;$C29,UncollectibleLookup,2,FALSE),$C29=VLOOKUP($A29&amp;"."&amp;$C29,UncollectibleLookup,4,FALSE)),0,'Module C Corrected'!J29),'Module C Corrected'!J29)</f>
        <v>0</v>
      </c>
      <c r="K29" s="51">
        <f ca="1">IFERROR(IF(AND($A29=VLOOKUP($A29&amp;"."&amp;$C29,UncollectibleLookup,2,FALSE),$C29=VLOOKUP($A29&amp;"."&amp;$C29,UncollectibleLookup,4,FALSE)),0,'Module C Corrected'!K29),'Module C Corrected'!K29)</f>
        <v>0</v>
      </c>
      <c r="L29" s="51">
        <f ca="1">IFERROR(IF(AND($A29=VLOOKUP($A29&amp;"."&amp;$C29,UncollectibleLookup,2,FALSE),$C29=VLOOKUP($A29&amp;"."&amp;$C29,UncollectibleLookup,4,FALSE)),0,'Module C Corrected'!L29),'Module C Corrected'!L29)</f>
        <v>0</v>
      </c>
      <c r="M29" s="51">
        <f ca="1">IFERROR(IF(AND($A29=VLOOKUP($A29&amp;"."&amp;$C29,UncollectibleLookup,2,FALSE),$C29=VLOOKUP($A29&amp;"."&amp;$C29,UncollectibleLookup,4,FALSE)),0,'Module C Corrected'!M29),'Module C Corrected'!M29)</f>
        <v>0</v>
      </c>
      <c r="N29" s="51">
        <f ca="1">IFERROR(IF(AND($A29=VLOOKUP($A29&amp;"."&amp;$C29,UncollectibleLookup,2,FALSE),$C29=VLOOKUP($A29&amp;"."&amp;$C29,UncollectibleLookup,4,FALSE)),0,'Module C Corrected'!N29),'Module C Corrected'!N29)</f>
        <v>0</v>
      </c>
      <c r="O29" s="51">
        <f ca="1">IFERROR(IF(AND($A29=VLOOKUP($A29&amp;"."&amp;$C29,UncollectibleLookup,2,FALSE),$C29=VLOOKUP($A29&amp;"."&amp;$C29,UncollectibleLookup,4,FALSE)),0,'Module C Corrected'!O29),'Module C Corrected'!O29)</f>
        <v>0</v>
      </c>
      <c r="P29" s="51">
        <f ca="1">IFERROR(IF(AND($A29=VLOOKUP($A29&amp;"."&amp;$C29,UncollectibleLookup,2,FALSE),$C29=VLOOKUP($A29&amp;"."&amp;$C29,UncollectibleLookup,4,FALSE)),0,'Module C Corrected'!P29),'Module C Corrected'!P29)</f>
        <v>0</v>
      </c>
      <c r="Q29" s="32">
        <f ca="1">IFERROR(IF(AND($A29=VLOOKUP($A29&amp;"."&amp;$C29,UncollectibleLookup,2,FALSE),$C29=VLOOKUP($A29&amp;"."&amp;$C29,UncollectibleLookup,4,FALSE)),0,'Module C Corrected'!Q29),'Module C Corrected'!Q29)</f>
        <v>0</v>
      </c>
      <c r="R29" s="32">
        <f ca="1">IFERROR(IF(AND($A29=VLOOKUP($A29&amp;"."&amp;$C29,UncollectibleLookup,2,FALSE),$C29=VLOOKUP($A29&amp;"."&amp;$C29,UncollectibleLookup,4,FALSE)),0,'Module C Corrected'!R29),'Module C Corrected'!R29)</f>
        <v>2321.62</v>
      </c>
      <c r="S29" s="32">
        <f ca="1">IFERROR(IF(AND($A29=VLOOKUP($A29&amp;"."&amp;$C29,UncollectibleLookup,2,FALSE),$C29=VLOOKUP($A29&amp;"."&amp;$C29,UncollectibleLookup,4,FALSE)),0,'Module C Corrected'!S29),'Module C Corrected'!S29)</f>
        <v>0</v>
      </c>
      <c r="T29" s="32">
        <f ca="1">IFERROR(IF(AND($A29=VLOOKUP($A29&amp;"."&amp;$C29,UncollectibleLookup,2,FALSE),$C29=VLOOKUP($A29&amp;"."&amp;$C29,UncollectibleLookup,4,FALSE)),0,'Module C Corrected'!T29),'Module C Corrected'!T29)</f>
        <v>24.54</v>
      </c>
      <c r="U29" s="32">
        <f ca="1">IFERROR(IF(AND($A29=VLOOKUP($A29&amp;"."&amp;$C29,UncollectibleLookup,2,FALSE),$C29=VLOOKUP($A29&amp;"."&amp;$C29,UncollectibleLookup,4,FALSE)),0,'Module C Corrected'!U29),'Module C Corrected'!U29)</f>
        <v>0</v>
      </c>
      <c r="V29" s="32">
        <f ca="1">IFERROR(IF(AND($A29=VLOOKUP($A29&amp;"."&amp;$C29,UncollectibleLookup,2,FALSE),$C29=VLOOKUP($A29&amp;"."&amp;$C29,UncollectibleLookup,4,FALSE)),0,'Module C Corrected'!V29),'Module C Corrected'!V29)</f>
        <v>0</v>
      </c>
      <c r="W29" s="32">
        <f ca="1">IFERROR(IF(AND($A29=VLOOKUP($A29&amp;"."&amp;$C29,UncollectibleLookup,2,FALSE),$C29=VLOOKUP($A29&amp;"."&amp;$C29,UncollectibleLookup,4,FALSE)),0,'Module C Corrected'!W29),'Module C Corrected'!W29)</f>
        <v>0</v>
      </c>
      <c r="X29" s="32">
        <f ca="1">IFERROR(IF(AND($A29=VLOOKUP($A29&amp;"."&amp;$C29,UncollectibleLookup,2,FALSE),$C29=VLOOKUP($A29&amp;"."&amp;$C29,UncollectibleLookup,4,FALSE)),0,'Module C Corrected'!X29),'Module C Corrected'!X29)</f>
        <v>0</v>
      </c>
      <c r="Y29" s="32">
        <f ca="1">IFERROR(IF(AND($A29=VLOOKUP($A29&amp;"."&amp;$C29,UncollectibleLookup,2,FALSE),$C29=VLOOKUP($A29&amp;"."&amp;$C29,UncollectibleLookup,4,FALSE)),0,'Module C Corrected'!Y29),'Module C Corrected'!Y29)</f>
        <v>0</v>
      </c>
      <c r="Z29" s="32">
        <f ca="1">IFERROR(IF(AND($A29=VLOOKUP($A29&amp;"."&amp;$C29,UncollectibleLookup,2,FALSE),$C29=VLOOKUP($A29&amp;"."&amp;$C29,UncollectibleLookup,4,FALSE)),0,'Module C Corrected'!Z29),'Module C Corrected'!Z29)</f>
        <v>0</v>
      </c>
      <c r="AA29" s="32">
        <f ca="1">IFERROR(IF(AND($A29=VLOOKUP($A29&amp;"."&amp;$C29,UncollectibleLookup,2,FALSE),$C29=VLOOKUP($A29&amp;"."&amp;$C29,UncollectibleLookup,4,FALSE)),0,'Module C Corrected'!AA29),'Module C Corrected'!AA29)</f>
        <v>0</v>
      </c>
      <c r="AB29" s="32">
        <f ca="1">IFERROR(IF(AND($A29=VLOOKUP($A29&amp;"."&amp;$C29,UncollectibleLookup,2,FALSE),$C29=VLOOKUP($A29&amp;"."&amp;$C29,UncollectibleLookup,4,FALSE)),0,'Module C Corrected'!AB29),'Module C Corrected'!AB29)</f>
        <v>0</v>
      </c>
      <c r="AC29" s="2" t="str">
        <f>IF(ISBLANK('Module C Corrected'!AC29),"",'Module C Corrected'!AC29)</f>
        <v/>
      </c>
      <c r="AD29" s="2">
        <f>IF(ISBLANK('Module C Corrected'!AD29),"",'Module C Corrected'!AD29)</f>
        <v>4.13</v>
      </c>
      <c r="AE29" s="2" t="str">
        <f>IF(ISBLANK('Module C Corrected'!AE29),"",'Module C Corrected'!AE29)</f>
        <v/>
      </c>
      <c r="AF29" s="2">
        <f>IF(ISBLANK('Module C Corrected'!AF29),"",'Module C Corrected'!AF29)</f>
        <v>4.13</v>
      </c>
      <c r="AG29" s="2" t="str">
        <f>IF(ISBLANK('Module C Corrected'!AG29),"",'Module C Corrected'!AG29)</f>
        <v/>
      </c>
      <c r="AH29" s="2" t="str">
        <f>IF(ISBLANK('Module C Corrected'!AH29),"",'Module C Corrected'!AH29)</f>
        <v/>
      </c>
      <c r="AI29" s="2" t="str">
        <f>IF(ISBLANK('Module C Corrected'!AI29),"",'Module C Corrected'!AI29)</f>
        <v/>
      </c>
      <c r="AJ29" s="2" t="str">
        <f>IF(ISBLANK('Module C Corrected'!AJ29),"",'Module C Corrected'!AJ29)</f>
        <v/>
      </c>
      <c r="AK29" s="2" t="str">
        <f>IF(ISBLANK('Module C Corrected'!AK29),"",'Module C Corrected'!AK29)</f>
        <v/>
      </c>
      <c r="AL29" s="2" t="str">
        <f>IF(ISBLANK('Module C Corrected'!AL29),"",'Module C Corrected'!AL29)</f>
        <v/>
      </c>
      <c r="AM29" s="2" t="str">
        <f>IF(ISBLANK('Module C Corrected'!AM29),"",'Module C Corrected'!AM29)</f>
        <v/>
      </c>
      <c r="AN29" s="2" t="str">
        <f>IF(ISBLANK('Module C Corrected'!AN29),"",'Module C Corrected'!AN29)</f>
        <v/>
      </c>
      <c r="AO29" s="33">
        <f ca="1">IFERROR(IF(AND($A29=VLOOKUP($A29&amp;"."&amp;$C29,UncollectibleLookup,2,FALSE),$C29=VLOOKUP($A29&amp;"."&amp;$C29,UncollectibleLookup,4,FALSE)),0,'Module C Corrected'!AO29),'Module C Corrected'!AO29)</f>
        <v>0</v>
      </c>
      <c r="AP29" s="33">
        <f ca="1">IFERROR(IF(AND($A29=VLOOKUP($A29&amp;"."&amp;$C29,UncollectibleLookup,2,FALSE),$C29=VLOOKUP($A29&amp;"."&amp;$C29,UncollectibleLookup,4,FALSE)),0,'Module C Corrected'!AP29),'Module C Corrected'!AP29)</f>
        <v>95.88</v>
      </c>
      <c r="AQ29" s="33">
        <f ca="1">IFERROR(IF(AND($A29=VLOOKUP($A29&amp;"."&amp;$C29,UncollectibleLookup,2,FALSE),$C29=VLOOKUP($A29&amp;"."&amp;$C29,UncollectibleLookup,4,FALSE)),0,'Module C Corrected'!AQ29),'Module C Corrected'!AQ29)</f>
        <v>0</v>
      </c>
      <c r="AR29" s="33">
        <f ca="1">IFERROR(IF(AND($A29=VLOOKUP($A29&amp;"."&amp;$C29,UncollectibleLookup,2,FALSE),$C29=VLOOKUP($A29&amp;"."&amp;$C29,UncollectibleLookup,4,FALSE)),0,'Module C Corrected'!AR29),'Module C Corrected'!AR29)</f>
        <v>1.01</v>
      </c>
      <c r="AS29" s="33">
        <f ca="1">IFERROR(IF(AND($A29=VLOOKUP($A29&amp;"."&amp;$C29,UncollectibleLookup,2,FALSE),$C29=VLOOKUP($A29&amp;"."&amp;$C29,UncollectibleLookup,4,FALSE)),0,'Module C Corrected'!AS29),'Module C Corrected'!AS29)</f>
        <v>0</v>
      </c>
      <c r="AT29" s="33">
        <f ca="1">IFERROR(IF(AND($A29=VLOOKUP($A29&amp;"."&amp;$C29,UncollectibleLookup,2,FALSE),$C29=VLOOKUP($A29&amp;"."&amp;$C29,UncollectibleLookup,4,FALSE)),0,'Module C Corrected'!AT29),'Module C Corrected'!AT29)</f>
        <v>0</v>
      </c>
      <c r="AU29" s="33">
        <f ca="1">IFERROR(IF(AND($A29=VLOOKUP($A29&amp;"."&amp;$C29,UncollectibleLookup,2,FALSE),$C29=VLOOKUP($A29&amp;"."&amp;$C29,UncollectibleLookup,4,FALSE)),0,'Module C Corrected'!AU29),'Module C Corrected'!AU29)</f>
        <v>0</v>
      </c>
      <c r="AV29" s="33">
        <f ca="1">IFERROR(IF(AND($A29=VLOOKUP($A29&amp;"."&amp;$C29,UncollectibleLookup,2,FALSE),$C29=VLOOKUP($A29&amp;"."&amp;$C29,UncollectibleLookup,4,FALSE)),0,'Module C Corrected'!AV29),'Module C Corrected'!AV29)</f>
        <v>0</v>
      </c>
      <c r="AW29" s="33">
        <f ca="1">IFERROR(IF(AND($A29=VLOOKUP($A29&amp;"."&amp;$C29,UncollectibleLookup,2,FALSE),$C29=VLOOKUP($A29&amp;"."&amp;$C29,UncollectibleLookup,4,FALSE)),0,'Module C Corrected'!AW29),'Module C Corrected'!AW29)</f>
        <v>0</v>
      </c>
      <c r="AX29" s="33">
        <f ca="1">IFERROR(IF(AND($A29=VLOOKUP($A29&amp;"."&amp;$C29,UncollectibleLookup,2,FALSE),$C29=VLOOKUP($A29&amp;"."&amp;$C29,UncollectibleLookup,4,FALSE)),0,'Module C Corrected'!AX29),'Module C Corrected'!AX29)</f>
        <v>0</v>
      </c>
      <c r="AY29" s="33">
        <f ca="1">IFERROR(IF(AND($A29=VLOOKUP($A29&amp;"."&amp;$C29,UncollectibleLookup,2,FALSE),$C29=VLOOKUP($A29&amp;"."&amp;$C29,UncollectibleLookup,4,FALSE)),0,'Module C Corrected'!AY29),'Module C Corrected'!AY29)</f>
        <v>0</v>
      </c>
      <c r="AZ29" s="33">
        <f ca="1">IFERROR(IF(AND($A29=VLOOKUP($A29&amp;"."&amp;$C29,UncollectibleLookup,2,FALSE),$C29=VLOOKUP($A29&amp;"."&amp;$C29,UncollectibleLookup,4,FALSE)),0,'Module C Corrected'!AZ29),'Module C Corrected'!AZ29)</f>
        <v>0</v>
      </c>
      <c r="BA29" s="31">
        <f t="shared" ca="1" si="14"/>
        <v>0</v>
      </c>
      <c r="BB29" s="31">
        <f t="shared" ca="1" si="14"/>
        <v>-2.79</v>
      </c>
      <c r="BC29" s="31">
        <f t="shared" ca="1" si="14"/>
        <v>0</v>
      </c>
      <c r="BD29" s="31">
        <f t="shared" ca="1" si="14"/>
        <v>-0.12</v>
      </c>
      <c r="BE29" s="31">
        <f t="shared" ca="1" si="14"/>
        <v>0</v>
      </c>
      <c r="BF29" s="31">
        <f t="shared" ca="1" si="14"/>
        <v>0</v>
      </c>
      <c r="BG29" s="31">
        <f t="shared" ca="1" si="14"/>
        <v>0</v>
      </c>
      <c r="BH29" s="31">
        <f t="shared" ca="1" si="14"/>
        <v>0</v>
      </c>
      <c r="BI29" s="31">
        <f t="shared" ca="1" si="14"/>
        <v>0</v>
      </c>
      <c r="BJ29" s="31">
        <f t="shared" ca="1" si="14"/>
        <v>0</v>
      </c>
      <c r="BK29" s="31">
        <f t="shared" ca="1" si="14"/>
        <v>0</v>
      </c>
      <c r="BL29" s="31">
        <f t="shared" ca="1" si="14"/>
        <v>0</v>
      </c>
      <c r="BM29" s="6">
        <f t="shared" ca="1" si="15"/>
        <v>0.02</v>
      </c>
      <c r="BN29" s="6">
        <f t="shared" ca="1" si="15"/>
        <v>0.02</v>
      </c>
      <c r="BO29" s="6">
        <f t="shared" ca="1" si="15"/>
        <v>0.02</v>
      </c>
      <c r="BP29" s="6">
        <f t="shared" ca="1" si="15"/>
        <v>0.02</v>
      </c>
      <c r="BQ29" s="6">
        <f t="shared" ca="1" si="15"/>
        <v>0.02</v>
      </c>
      <c r="BR29" s="6">
        <f t="shared" ca="1" si="15"/>
        <v>0.02</v>
      </c>
      <c r="BS29" s="6">
        <f t="shared" ca="1" si="15"/>
        <v>0.02</v>
      </c>
      <c r="BT29" s="6">
        <f t="shared" ca="1" si="15"/>
        <v>0.02</v>
      </c>
      <c r="BU29" s="6">
        <f t="shared" ca="1" si="15"/>
        <v>0.02</v>
      </c>
      <c r="BV29" s="6">
        <f t="shared" ca="1" si="15"/>
        <v>0.02</v>
      </c>
      <c r="BW29" s="6">
        <f t="shared" ca="1" si="15"/>
        <v>0.02</v>
      </c>
      <c r="BX29" s="6">
        <f t="shared" ca="1" si="15"/>
        <v>0.02</v>
      </c>
      <c r="BY29" s="31">
        <f t="shared" ca="1" si="19"/>
        <v>0</v>
      </c>
      <c r="BZ29" s="31">
        <f t="shared" ca="1" si="19"/>
        <v>46.43</v>
      </c>
      <c r="CA29" s="31">
        <f t="shared" ca="1" si="19"/>
        <v>0</v>
      </c>
      <c r="CB29" s="31">
        <f t="shared" ca="1" si="18"/>
        <v>0.49</v>
      </c>
      <c r="CC29" s="31">
        <f t="shared" ca="1" si="18"/>
        <v>0</v>
      </c>
      <c r="CD29" s="31">
        <f t="shared" ca="1" si="18"/>
        <v>0</v>
      </c>
      <c r="CE29" s="31">
        <f t="shared" ca="1" si="18"/>
        <v>0</v>
      </c>
      <c r="CF29" s="31">
        <f t="shared" ca="1" si="18"/>
        <v>0</v>
      </c>
      <c r="CG29" s="31">
        <f t="shared" ca="1" si="18"/>
        <v>0</v>
      </c>
      <c r="CH29" s="31">
        <f t="shared" ca="1" si="18"/>
        <v>0</v>
      </c>
      <c r="CI29" s="31">
        <f t="shared" ca="1" si="18"/>
        <v>0</v>
      </c>
      <c r="CJ29" s="31">
        <f t="shared" ca="1" si="18"/>
        <v>0</v>
      </c>
      <c r="CK29" s="32">
        <f t="shared" ca="1" si="16"/>
        <v>0</v>
      </c>
      <c r="CL29" s="32">
        <f t="shared" ca="1" si="16"/>
        <v>3.95</v>
      </c>
      <c r="CM29" s="32">
        <f t="shared" ca="1" si="16"/>
        <v>0</v>
      </c>
      <c r="CN29" s="32">
        <f t="shared" ca="1" si="16"/>
        <v>0.04</v>
      </c>
      <c r="CO29" s="32">
        <f t="shared" ca="1" si="16"/>
        <v>0</v>
      </c>
      <c r="CP29" s="32">
        <f t="shared" ca="1" si="16"/>
        <v>0</v>
      </c>
      <c r="CQ29" s="32">
        <f t="shared" ca="1" si="16"/>
        <v>0</v>
      </c>
      <c r="CR29" s="32">
        <f t="shared" ca="1" si="16"/>
        <v>0</v>
      </c>
      <c r="CS29" s="32">
        <f t="shared" ca="1" si="16"/>
        <v>0</v>
      </c>
      <c r="CT29" s="32">
        <f t="shared" ca="1" si="16"/>
        <v>0</v>
      </c>
      <c r="CU29" s="32">
        <f t="shared" ca="1" si="16"/>
        <v>0</v>
      </c>
      <c r="CV29" s="32">
        <f t="shared" ca="1" si="16"/>
        <v>0</v>
      </c>
      <c r="CW29" s="31">
        <f t="shared" ca="1" si="17"/>
        <v>0</v>
      </c>
      <c r="CX29" s="31">
        <f t="shared" ca="1" si="17"/>
        <v>-42.709999999999994</v>
      </c>
      <c r="CY29" s="31">
        <f t="shared" ca="1" si="17"/>
        <v>0</v>
      </c>
      <c r="CZ29" s="31">
        <f t="shared" ca="1" si="17"/>
        <v>-0.36</v>
      </c>
      <c r="DA29" s="31">
        <f t="shared" ca="1" si="17"/>
        <v>0</v>
      </c>
      <c r="DB29" s="31">
        <f t="shared" ca="1" si="17"/>
        <v>0</v>
      </c>
      <c r="DC29" s="31">
        <f t="shared" ca="1" si="17"/>
        <v>0</v>
      </c>
      <c r="DD29" s="31">
        <f t="shared" ca="1" si="17"/>
        <v>0</v>
      </c>
      <c r="DE29" s="31">
        <f t="shared" ca="1" si="17"/>
        <v>0</v>
      </c>
      <c r="DF29" s="31">
        <f t="shared" ca="1" si="17"/>
        <v>0</v>
      </c>
      <c r="DG29" s="31">
        <f t="shared" ca="1" si="17"/>
        <v>0</v>
      </c>
      <c r="DH29" s="31">
        <f t="shared" ca="1" si="17"/>
        <v>0</v>
      </c>
      <c r="DI29" s="32">
        <f t="shared" ca="1" si="11"/>
        <v>0</v>
      </c>
      <c r="DJ29" s="32">
        <f t="shared" ca="1" si="11"/>
        <v>-2.14</v>
      </c>
      <c r="DK29" s="32">
        <f t="shared" ca="1" si="11"/>
        <v>0</v>
      </c>
      <c r="DL29" s="32">
        <f t="shared" ca="1" si="11"/>
        <v>-0.02</v>
      </c>
      <c r="DM29" s="32">
        <f t="shared" ca="1" si="11"/>
        <v>0</v>
      </c>
      <c r="DN29" s="32">
        <f t="shared" ca="1" si="11"/>
        <v>0</v>
      </c>
      <c r="DO29" s="32">
        <f t="shared" ca="1" si="11"/>
        <v>0</v>
      </c>
      <c r="DP29" s="32">
        <f t="shared" ca="1" si="11"/>
        <v>0</v>
      </c>
      <c r="DQ29" s="32">
        <f t="shared" ca="1" si="11"/>
        <v>0</v>
      </c>
      <c r="DR29" s="32">
        <f t="shared" ca="1" si="11"/>
        <v>0</v>
      </c>
      <c r="DS29" s="32">
        <f t="shared" ca="1" si="11"/>
        <v>0</v>
      </c>
      <c r="DT29" s="32">
        <f t="shared" ca="1" si="11"/>
        <v>0</v>
      </c>
      <c r="DU29" s="31">
        <f t="shared" ca="1" si="12"/>
        <v>0</v>
      </c>
      <c r="DV29" s="31">
        <f t="shared" ca="1" si="12"/>
        <v>-18.16</v>
      </c>
      <c r="DW29" s="31">
        <f t="shared" ca="1" si="12"/>
        <v>0</v>
      </c>
      <c r="DX29" s="31">
        <f t="shared" ca="1" si="12"/>
        <v>-0.15</v>
      </c>
      <c r="DY29" s="31">
        <f t="shared" ca="1" si="12"/>
        <v>0</v>
      </c>
      <c r="DZ29" s="31">
        <f t="shared" ca="1" si="12"/>
        <v>0</v>
      </c>
      <c r="EA29" s="31">
        <f t="shared" ca="1" si="12"/>
        <v>0</v>
      </c>
      <c r="EB29" s="31">
        <f t="shared" ca="1" si="12"/>
        <v>0</v>
      </c>
      <c r="EC29" s="31">
        <f t="shared" ca="1" si="12"/>
        <v>0</v>
      </c>
      <c r="ED29" s="31">
        <f t="shared" ca="1" si="12"/>
        <v>0</v>
      </c>
      <c r="EE29" s="31">
        <f t="shared" ca="1" si="12"/>
        <v>0</v>
      </c>
      <c r="EF29" s="31">
        <f t="shared" ca="1" si="12"/>
        <v>0</v>
      </c>
      <c r="EG29" s="32">
        <f t="shared" ca="1" si="13"/>
        <v>0</v>
      </c>
      <c r="EH29" s="32">
        <f t="shared" ca="1" si="13"/>
        <v>-63.009999999999991</v>
      </c>
      <c r="EI29" s="32">
        <f t="shared" ca="1" si="13"/>
        <v>0</v>
      </c>
      <c r="EJ29" s="32">
        <f t="shared" ca="1" si="13"/>
        <v>-0.53</v>
      </c>
      <c r="EK29" s="32">
        <f t="shared" ca="1" si="13"/>
        <v>0</v>
      </c>
      <c r="EL29" s="32">
        <f t="shared" ca="1" si="13"/>
        <v>0</v>
      </c>
      <c r="EM29" s="32">
        <f t="shared" ca="1" si="13"/>
        <v>0</v>
      </c>
      <c r="EN29" s="32">
        <f t="shared" ca="1" si="13"/>
        <v>0</v>
      </c>
      <c r="EO29" s="32">
        <f t="shared" ca="1" si="13"/>
        <v>0</v>
      </c>
      <c r="EP29" s="32">
        <f t="shared" ca="1" si="13"/>
        <v>0</v>
      </c>
      <c r="EQ29" s="32">
        <f t="shared" ca="1" si="13"/>
        <v>0</v>
      </c>
      <c r="ER29" s="32">
        <f t="shared" ca="1" si="13"/>
        <v>0</v>
      </c>
    </row>
    <row r="30" spans="1:148">
      <c r="A30" t="s">
        <v>519</v>
      </c>
      <c r="B30" s="1" t="s">
        <v>350</v>
      </c>
      <c r="C30" t="str">
        <f t="shared" ca="1" si="1"/>
        <v>BCHIMP</v>
      </c>
      <c r="D30" t="str">
        <f t="shared" ca="1" si="2"/>
        <v>Alberta-BC Intertie - Import</v>
      </c>
      <c r="E30" s="51">
        <f ca="1">IFERROR(IF(AND($A30=VLOOKUP($A30&amp;"."&amp;$C30,UncollectibleLookup,2,FALSE),$C30=VLOOKUP($A30&amp;"."&amp;$C30,UncollectibleLookup,4,FALSE)),0,'Module C Corrected'!E30),'Module C Corrected'!E30)</f>
        <v>695</v>
      </c>
      <c r="F30" s="51">
        <f ca="1">IFERROR(IF(AND($A30=VLOOKUP($A30&amp;"."&amp;$C30,UncollectibleLookup,2,FALSE),$C30=VLOOKUP($A30&amp;"."&amp;$C30,UncollectibleLookup,4,FALSE)),0,'Module C Corrected'!F30),'Module C Corrected'!F30)</f>
        <v>695</v>
      </c>
      <c r="G30" s="51">
        <f ca="1">IFERROR(IF(AND($A30=VLOOKUP($A30&amp;"."&amp;$C30,UncollectibleLookup,2,FALSE),$C30=VLOOKUP($A30&amp;"."&amp;$C30,UncollectibleLookup,4,FALSE)),0,'Module C Corrected'!G30),'Module C Corrected'!G30)</f>
        <v>1110</v>
      </c>
      <c r="H30" s="51">
        <f ca="1">IFERROR(IF(AND($A30=VLOOKUP($A30&amp;"."&amp;$C30,UncollectibleLookup,2,FALSE),$C30=VLOOKUP($A30&amp;"."&amp;$C30,UncollectibleLookup,4,FALSE)),0,'Module C Corrected'!H30),'Module C Corrected'!H30)</f>
        <v>1156</v>
      </c>
      <c r="I30" s="51">
        <f ca="1">IFERROR(IF(AND($A30=VLOOKUP($A30&amp;"."&amp;$C30,UncollectibleLookup,2,FALSE),$C30=VLOOKUP($A30&amp;"."&amp;$C30,UncollectibleLookup,4,FALSE)),0,'Module C Corrected'!I30),'Module C Corrected'!I30)</f>
        <v>730</v>
      </c>
      <c r="J30" s="51">
        <f ca="1">IFERROR(IF(AND($A30=VLOOKUP($A30&amp;"."&amp;$C30,UncollectibleLookup,2,FALSE),$C30=VLOOKUP($A30&amp;"."&amp;$C30,UncollectibleLookup,4,FALSE)),0,'Module C Corrected'!J30),'Module C Corrected'!J30)</f>
        <v>290</v>
      </c>
      <c r="K30" s="51">
        <f ca="1">IFERROR(IF(AND($A30=VLOOKUP($A30&amp;"."&amp;$C30,UncollectibleLookup,2,FALSE),$C30=VLOOKUP($A30&amp;"."&amp;$C30,UncollectibleLookup,4,FALSE)),0,'Module C Corrected'!K30),'Module C Corrected'!K30)</f>
        <v>959</v>
      </c>
      <c r="L30" s="51">
        <f ca="1">IFERROR(IF(AND($A30=VLOOKUP($A30&amp;"."&amp;$C30,UncollectibleLookup,2,FALSE),$C30=VLOOKUP($A30&amp;"."&amp;$C30,UncollectibleLookup,4,FALSE)),0,'Module C Corrected'!L30),'Module C Corrected'!L30)</f>
        <v>470</v>
      </c>
      <c r="M30" s="51">
        <f ca="1">IFERROR(IF(AND($A30=VLOOKUP($A30&amp;"."&amp;$C30,UncollectibleLookup,2,FALSE),$C30=VLOOKUP($A30&amp;"."&amp;$C30,UncollectibleLookup,4,FALSE)),0,'Module C Corrected'!M30),'Module C Corrected'!M30)</f>
        <v>415</v>
      </c>
      <c r="N30" s="51">
        <f ca="1">IFERROR(IF(AND($A30=VLOOKUP($A30&amp;"."&amp;$C30,UncollectibleLookup,2,FALSE),$C30=VLOOKUP($A30&amp;"."&amp;$C30,UncollectibleLookup,4,FALSE)),0,'Module C Corrected'!N30),'Module C Corrected'!N30)</f>
        <v>810</v>
      </c>
      <c r="O30" s="51">
        <f ca="1">IFERROR(IF(AND($A30=VLOOKUP($A30&amp;"."&amp;$C30,UncollectibleLookup,2,FALSE),$C30=VLOOKUP($A30&amp;"."&amp;$C30,UncollectibleLookup,4,FALSE)),0,'Module C Corrected'!O30),'Module C Corrected'!O30)</f>
        <v>410</v>
      </c>
      <c r="P30" s="51">
        <f ca="1">IFERROR(IF(AND($A30=VLOOKUP($A30&amp;"."&amp;$C30,UncollectibleLookup,2,FALSE),$C30=VLOOKUP($A30&amp;"."&amp;$C30,UncollectibleLookup,4,FALSE)),0,'Module C Corrected'!P30),'Module C Corrected'!P30)</f>
        <v>370</v>
      </c>
      <c r="Q30" s="32">
        <f ca="1">IFERROR(IF(AND($A30=VLOOKUP($A30&amp;"."&amp;$C30,UncollectibleLookup,2,FALSE),$C30=VLOOKUP($A30&amp;"."&amp;$C30,UncollectibleLookup,4,FALSE)),0,'Module C Corrected'!Q30),'Module C Corrected'!Q30)</f>
        <v>72185.2</v>
      </c>
      <c r="R30" s="32">
        <f ca="1">IFERROR(IF(AND($A30=VLOOKUP($A30&amp;"."&amp;$C30,UncollectibleLookup,2,FALSE),$C30=VLOOKUP($A30&amp;"."&amp;$C30,UncollectibleLookup,4,FALSE)),0,'Module C Corrected'!R30),'Module C Corrected'!R30)</f>
        <v>82145.399999999994</v>
      </c>
      <c r="S30" s="32">
        <f ca="1">IFERROR(IF(AND($A30=VLOOKUP($A30&amp;"."&amp;$C30,UncollectibleLookup,2,FALSE),$C30=VLOOKUP($A30&amp;"."&amp;$C30,UncollectibleLookup,4,FALSE)),0,'Module C Corrected'!S30),'Module C Corrected'!S30)</f>
        <v>98200.55</v>
      </c>
      <c r="T30" s="32">
        <f ca="1">IFERROR(IF(AND($A30=VLOOKUP($A30&amp;"."&amp;$C30,UncollectibleLookup,2,FALSE),$C30=VLOOKUP($A30&amp;"."&amp;$C30,UncollectibleLookup,4,FALSE)),0,'Module C Corrected'!T30),'Module C Corrected'!T30)</f>
        <v>79789.41</v>
      </c>
      <c r="U30" s="32">
        <f ca="1">IFERROR(IF(AND($A30=VLOOKUP($A30&amp;"."&amp;$C30,UncollectibleLookup,2,FALSE),$C30=VLOOKUP($A30&amp;"."&amp;$C30,UncollectibleLookup,4,FALSE)),0,'Module C Corrected'!U30),'Module C Corrected'!U30)</f>
        <v>63587.87</v>
      </c>
      <c r="V30" s="32">
        <f ca="1">IFERROR(IF(AND($A30=VLOOKUP($A30&amp;"."&amp;$C30,UncollectibleLookup,2,FALSE),$C30=VLOOKUP($A30&amp;"."&amp;$C30,UncollectibleLookup,4,FALSE)),0,'Module C Corrected'!V30),'Module C Corrected'!V30)</f>
        <v>25777.3</v>
      </c>
      <c r="W30" s="32">
        <f ca="1">IFERROR(IF(AND($A30=VLOOKUP($A30&amp;"."&amp;$C30,UncollectibleLookup,2,FALSE),$C30=VLOOKUP($A30&amp;"."&amp;$C30,UncollectibleLookup,4,FALSE)),0,'Module C Corrected'!W30),'Module C Corrected'!W30)</f>
        <v>135739.32</v>
      </c>
      <c r="X30" s="32">
        <f ca="1">IFERROR(IF(AND($A30=VLOOKUP($A30&amp;"."&amp;$C30,UncollectibleLookup,2,FALSE),$C30=VLOOKUP($A30&amp;"."&amp;$C30,UncollectibleLookup,4,FALSE)),0,'Module C Corrected'!X30),'Module C Corrected'!X30)</f>
        <v>78494.45</v>
      </c>
      <c r="Y30" s="32">
        <f ca="1">IFERROR(IF(AND($A30=VLOOKUP($A30&amp;"."&amp;$C30,UncollectibleLookup,2,FALSE),$C30=VLOOKUP($A30&amp;"."&amp;$C30,UncollectibleLookup,4,FALSE)),0,'Module C Corrected'!Y30),'Module C Corrected'!Y30)</f>
        <v>36296.65</v>
      </c>
      <c r="Z30" s="32">
        <f ca="1">IFERROR(IF(AND($A30=VLOOKUP($A30&amp;"."&amp;$C30,UncollectibleLookup,2,FALSE),$C30=VLOOKUP($A30&amp;"."&amp;$C30,UncollectibleLookup,4,FALSE)),0,'Module C Corrected'!Z30),'Module C Corrected'!Z30)</f>
        <v>113203.6</v>
      </c>
      <c r="AA30" s="32">
        <f ca="1">IFERROR(IF(AND($A30=VLOOKUP($A30&amp;"."&amp;$C30,UncollectibleLookup,2,FALSE),$C30=VLOOKUP($A30&amp;"."&amp;$C30,UncollectibleLookup,4,FALSE)),0,'Module C Corrected'!AA30),'Module C Corrected'!AA30)</f>
        <v>46425.7</v>
      </c>
      <c r="AB30" s="32">
        <f ca="1">IFERROR(IF(AND($A30=VLOOKUP($A30&amp;"."&amp;$C30,UncollectibleLookup,2,FALSE),$C30=VLOOKUP($A30&amp;"."&amp;$C30,UncollectibleLookup,4,FALSE)),0,'Module C Corrected'!AB30),'Module C Corrected'!AB30)</f>
        <v>39823.35</v>
      </c>
      <c r="AC30" s="2">
        <f>IF(ISBLANK('Module C Corrected'!AC30),"",'Module C Corrected'!AC30)</f>
        <v>0.78</v>
      </c>
      <c r="AD30" s="2">
        <f>IF(ISBLANK('Module C Corrected'!AD30),"",'Module C Corrected'!AD30)</f>
        <v>0.78</v>
      </c>
      <c r="AE30" s="2">
        <f>IF(ISBLANK('Module C Corrected'!AE30),"",'Module C Corrected'!AE30)</f>
        <v>0.78</v>
      </c>
      <c r="AF30" s="2">
        <f>IF(ISBLANK('Module C Corrected'!AF30),"",'Module C Corrected'!AF30)</f>
        <v>0.78</v>
      </c>
      <c r="AG30" s="2">
        <f>IF(ISBLANK('Module C Corrected'!AG30),"",'Module C Corrected'!AG30)</f>
        <v>0.78</v>
      </c>
      <c r="AH30" s="2">
        <f>IF(ISBLANK('Module C Corrected'!AH30),"",'Module C Corrected'!AH30)</f>
        <v>0.78</v>
      </c>
      <c r="AI30" s="2">
        <f>IF(ISBLANK('Module C Corrected'!AI30),"",'Module C Corrected'!AI30)</f>
        <v>0.78</v>
      </c>
      <c r="AJ30" s="2">
        <f>IF(ISBLANK('Module C Corrected'!AJ30),"",'Module C Corrected'!AJ30)</f>
        <v>0.78</v>
      </c>
      <c r="AK30" s="2">
        <f>IF(ISBLANK('Module C Corrected'!AK30),"",'Module C Corrected'!AK30)</f>
        <v>0.78</v>
      </c>
      <c r="AL30" s="2">
        <f>IF(ISBLANK('Module C Corrected'!AL30),"",'Module C Corrected'!AL30)</f>
        <v>0.78</v>
      </c>
      <c r="AM30" s="2">
        <f>IF(ISBLANK('Module C Corrected'!AM30),"",'Module C Corrected'!AM30)</f>
        <v>0.78</v>
      </c>
      <c r="AN30" s="2">
        <f>IF(ISBLANK('Module C Corrected'!AN30),"",'Module C Corrected'!AN30)</f>
        <v>0.78</v>
      </c>
      <c r="AO30" s="33">
        <f ca="1">IFERROR(IF(AND($A30=VLOOKUP($A30&amp;"."&amp;$C30,UncollectibleLookup,2,FALSE),$C30=VLOOKUP($A30&amp;"."&amp;$C30,UncollectibleLookup,4,FALSE)),0,'Module C Corrected'!AO30),'Module C Corrected'!AO30)</f>
        <v>563.04</v>
      </c>
      <c r="AP30" s="33">
        <f ca="1">IFERROR(IF(AND($A30=VLOOKUP($A30&amp;"."&amp;$C30,UncollectibleLookup,2,FALSE),$C30=VLOOKUP($A30&amp;"."&amp;$C30,UncollectibleLookup,4,FALSE)),0,'Module C Corrected'!AP30),'Module C Corrected'!AP30)</f>
        <v>640.73</v>
      </c>
      <c r="AQ30" s="33">
        <f ca="1">IFERROR(IF(AND($A30=VLOOKUP($A30&amp;"."&amp;$C30,UncollectibleLookup,2,FALSE),$C30=VLOOKUP($A30&amp;"."&amp;$C30,UncollectibleLookup,4,FALSE)),0,'Module C Corrected'!AQ30),'Module C Corrected'!AQ30)</f>
        <v>765.96</v>
      </c>
      <c r="AR30" s="33">
        <f ca="1">IFERROR(IF(AND($A30=VLOOKUP($A30&amp;"."&amp;$C30,UncollectibleLookup,2,FALSE),$C30=VLOOKUP($A30&amp;"."&amp;$C30,UncollectibleLookup,4,FALSE)),0,'Module C Corrected'!AR30),'Module C Corrected'!AR30)</f>
        <v>622.36</v>
      </c>
      <c r="AS30" s="33">
        <f ca="1">IFERROR(IF(AND($A30=VLOOKUP($A30&amp;"."&amp;$C30,UncollectibleLookup,2,FALSE),$C30=VLOOKUP($A30&amp;"."&amp;$C30,UncollectibleLookup,4,FALSE)),0,'Module C Corrected'!AS30),'Module C Corrected'!AS30)</f>
        <v>495.99</v>
      </c>
      <c r="AT30" s="33">
        <f ca="1">IFERROR(IF(AND($A30=VLOOKUP($A30&amp;"."&amp;$C30,UncollectibleLookup,2,FALSE),$C30=VLOOKUP($A30&amp;"."&amp;$C30,UncollectibleLookup,4,FALSE)),0,'Module C Corrected'!AT30),'Module C Corrected'!AT30)</f>
        <v>201.06</v>
      </c>
      <c r="AU30" s="33">
        <f ca="1">IFERROR(IF(AND($A30=VLOOKUP($A30&amp;"."&amp;$C30,UncollectibleLookup,2,FALSE),$C30=VLOOKUP($A30&amp;"."&amp;$C30,UncollectibleLookup,4,FALSE)),0,'Module C Corrected'!AU30),'Module C Corrected'!AU30)</f>
        <v>1058.77</v>
      </c>
      <c r="AV30" s="33">
        <f ca="1">IFERROR(IF(AND($A30=VLOOKUP($A30&amp;"."&amp;$C30,UncollectibleLookup,2,FALSE),$C30=VLOOKUP($A30&amp;"."&amp;$C30,UncollectibleLookup,4,FALSE)),0,'Module C Corrected'!AV30),'Module C Corrected'!AV30)</f>
        <v>612.26</v>
      </c>
      <c r="AW30" s="33">
        <f ca="1">IFERROR(IF(AND($A30=VLOOKUP($A30&amp;"."&amp;$C30,UncollectibleLookup,2,FALSE),$C30=VLOOKUP($A30&amp;"."&amp;$C30,UncollectibleLookup,4,FALSE)),0,'Module C Corrected'!AW30),'Module C Corrected'!AW30)</f>
        <v>283.11</v>
      </c>
      <c r="AX30" s="33">
        <f ca="1">IFERROR(IF(AND($A30=VLOOKUP($A30&amp;"."&amp;$C30,UncollectibleLookup,2,FALSE),$C30=VLOOKUP($A30&amp;"."&amp;$C30,UncollectibleLookup,4,FALSE)),0,'Module C Corrected'!AX30),'Module C Corrected'!AX30)</f>
        <v>882.99</v>
      </c>
      <c r="AY30" s="33">
        <f ca="1">IFERROR(IF(AND($A30=VLOOKUP($A30&amp;"."&amp;$C30,UncollectibleLookup,2,FALSE),$C30=VLOOKUP($A30&amp;"."&amp;$C30,UncollectibleLookup,4,FALSE)),0,'Module C Corrected'!AY30),'Module C Corrected'!AY30)</f>
        <v>362.12</v>
      </c>
      <c r="AZ30" s="33">
        <f ca="1">IFERROR(IF(AND($A30=VLOOKUP($A30&amp;"."&amp;$C30,UncollectibleLookup,2,FALSE),$C30=VLOOKUP($A30&amp;"."&amp;$C30,UncollectibleLookup,4,FALSE)),0,'Module C Corrected'!AZ30),'Module C Corrected'!AZ30)</f>
        <v>310.62</v>
      </c>
      <c r="BA30" s="31">
        <f t="shared" ca="1" si="14"/>
        <v>-86.62</v>
      </c>
      <c r="BB30" s="31">
        <f t="shared" ca="1" si="14"/>
        <v>-98.57</v>
      </c>
      <c r="BC30" s="31">
        <f t="shared" ca="1" si="14"/>
        <v>-117.84</v>
      </c>
      <c r="BD30" s="31">
        <f t="shared" ca="1" si="14"/>
        <v>-382.99</v>
      </c>
      <c r="BE30" s="31">
        <f t="shared" ca="1" si="14"/>
        <v>-305.22000000000003</v>
      </c>
      <c r="BF30" s="31">
        <f t="shared" ca="1" si="14"/>
        <v>-123.73</v>
      </c>
      <c r="BG30" s="31">
        <f t="shared" ca="1" si="14"/>
        <v>-963.75</v>
      </c>
      <c r="BH30" s="31">
        <f t="shared" ca="1" si="14"/>
        <v>-557.30999999999995</v>
      </c>
      <c r="BI30" s="31">
        <f t="shared" ca="1" si="14"/>
        <v>-257.70999999999998</v>
      </c>
      <c r="BJ30" s="31">
        <f t="shared" ca="1" si="14"/>
        <v>-339.61</v>
      </c>
      <c r="BK30" s="31">
        <f t="shared" ca="1" si="14"/>
        <v>-139.28</v>
      </c>
      <c r="BL30" s="31">
        <f t="shared" ca="1" si="14"/>
        <v>-119.47</v>
      </c>
      <c r="BM30" s="6">
        <f t="shared" ca="1" si="15"/>
        <v>-2.7799999999999998E-2</v>
      </c>
      <c r="BN30" s="6">
        <f t="shared" ca="1" si="15"/>
        <v>-2.7799999999999998E-2</v>
      </c>
      <c r="BO30" s="6">
        <f t="shared" ca="1" si="15"/>
        <v>-2.7799999999999998E-2</v>
      </c>
      <c r="BP30" s="6">
        <f t="shared" ca="1" si="15"/>
        <v>-2.7799999999999998E-2</v>
      </c>
      <c r="BQ30" s="6">
        <f t="shared" ca="1" si="15"/>
        <v>-2.7799999999999998E-2</v>
      </c>
      <c r="BR30" s="6">
        <f t="shared" ca="1" si="15"/>
        <v>-2.7799999999999998E-2</v>
      </c>
      <c r="BS30" s="6">
        <f t="shared" ca="1" si="15"/>
        <v>-2.7799999999999998E-2</v>
      </c>
      <c r="BT30" s="6">
        <f t="shared" ca="1" si="15"/>
        <v>-2.7799999999999998E-2</v>
      </c>
      <c r="BU30" s="6">
        <f t="shared" ca="1" si="15"/>
        <v>-2.7799999999999998E-2</v>
      </c>
      <c r="BV30" s="6">
        <f t="shared" ca="1" si="15"/>
        <v>-2.7799999999999998E-2</v>
      </c>
      <c r="BW30" s="6">
        <f t="shared" ca="1" si="15"/>
        <v>-2.7799999999999998E-2</v>
      </c>
      <c r="BX30" s="6">
        <f t="shared" ca="1" si="15"/>
        <v>-2.7799999999999998E-2</v>
      </c>
      <c r="BY30" s="31">
        <f t="shared" ca="1" si="19"/>
        <v>-2006.75</v>
      </c>
      <c r="BZ30" s="31">
        <f t="shared" ca="1" si="19"/>
        <v>-2283.64</v>
      </c>
      <c r="CA30" s="31">
        <f t="shared" ca="1" si="19"/>
        <v>-2729.98</v>
      </c>
      <c r="CB30" s="31">
        <f t="shared" ca="1" si="18"/>
        <v>-2218.15</v>
      </c>
      <c r="CC30" s="31">
        <f t="shared" ca="1" si="18"/>
        <v>-1767.74</v>
      </c>
      <c r="CD30" s="31">
        <f t="shared" ca="1" si="18"/>
        <v>-716.61</v>
      </c>
      <c r="CE30" s="31">
        <f t="shared" ca="1" si="18"/>
        <v>-3773.55</v>
      </c>
      <c r="CF30" s="31">
        <f t="shared" ca="1" si="18"/>
        <v>-2182.15</v>
      </c>
      <c r="CG30" s="31">
        <f t="shared" ca="1" si="18"/>
        <v>-1009.05</v>
      </c>
      <c r="CH30" s="31">
        <f t="shared" ca="1" si="18"/>
        <v>-3147.06</v>
      </c>
      <c r="CI30" s="31">
        <f t="shared" ca="1" si="18"/>
        <v>-1290.6300000000001</v>
      </c>
      <c r="CJ30" s="31">
        <f t="shared" ca="1" si="18"/>
        <v>-1107.0899999999999</v>
      </c>
      <c r="CK30" s="32">
        <f t="shared" ca="1" si="16"/>
        <v>122.71</v>
      </c>
      <c r="CL30" s="32">
        <f t="shared" ca="1" si="16"/>
        <v>139.65</v>
      </c>
      <c r="CM30" s="32">
        <f t="shared" ca="1" si="16"/>
        <v>166.94</v>
      </c>
      <c r="CN30" s="32">
        <f t="shared" ca="1" si="16"/>
        <v>135.63999999999999</v>
      </c>
      <c r="CO30" s="32">
        <f t="shared" ca="1" si="16"/>
        <v>108.1</v>
      </c>
      <c r="CP30" s="32">
        <f t="shared" ca="1" si="16"/>
        <v>43.82</v>
      </c>
      <c r="CQ30" s="32">
        <f t="shared" ca="1" si="16"/>
        <v>230.76</v>
      </c>
      <c r="CR30" s="32">
        <f t="shared" ca="1" si="16"/>
        <v>133.44</v>
      </c>
      <c r="CS30" s="32">
        <f t="shared" ca="1" si="16"/>
        <v>61.7</v>
      </c>
      <c r="CT30" s="32">
        <f t="shared" ca="1" si="16"/>
        <v>192.45</v>
      </c>
      <c r="CU30" s="32">
        <f t="shared" ca="1" si="16"/>
        <v>78.92</v>
      </c>
      <c r="CV30" s="32">
        <f t="shared" ca="1" si="16"/>
        <v>67.7</v>
      </c>
      <c r="CW30" s="31">
        <f t="shared" ca="1" si="17"/>
        <v>-2360.46</v>
      </c>
      <c r="CX30" s="31">
        <f t="shared" ca="1" si="17"/>
        <v>-2686.1499999999996</v>
      </c>
      <c r="CY30" s="31">
        <f t="shared" ca="1" si="17"/>
        <v>-3211.16</v>
      </c>
      <c r="CZ30" s="31">
        <f t="shared" ca="1" si="17"/>
        <v>-2321.88</v>
      </c>
      <c r="DA30" s="31">
        <f t="shared" ca="1" si="17"/>
        <v>-1850.41</v>
      </c>
      <c r="DB30" s="31">
        <f t="shared" ca="1" si="17"/>
        <v>-750.11999999999989</v>
      </c>
      <c r="DC30" s="31">
        <f t="shared" ca="1" si="17"/>
        <v>-3637.8099999999995</v>
      </c>
      <c r="DD30" s="31">
        <f t="shared" ca="1" si="17"/>
        <v>-2103.6600000000003</v>
      </c>
      <c r="DE30" s="31">
        <f t="shared" ca="1" si="17"/>
        <v>-972.75</v>
      </c>
      <c r="DF30" s="31">
        <f t="shared" ca="1" si="17"/>
        <v>-3497.9900000000002</v>
      </c>
      <c r="DG30" s="31">
        <f t="shared" ca="1" si="17"/>
        <v>-1434.55</v>
      </c>
      <c r="DH30" s="31">
        <f t="shared" ca="1" si="17"/>
        <v>-1230.5399999999997</v>
      </c>
      <c r="DI30" s="32">
        <f t="shared" ca="1" si="11"/>
        <v>-118.02</v>
      </c>
      <c r="DJ30" s="32">
        <f t="shared" ca="1" si="11"/>
        <v>-134.31</v>
      </c>
      <c r="DK30" s="32">
        <f t="shared" ca="1" si="11"/>
        <v>-160.56</v>
      </c>
      <c r="DL30" s="32">
        <f t="shared" ca="1" si="11"/>
        <v>-116.09</v>
      </c>
      <c r="DM30" s="32">
        <f t="shared" ca="1" si="11"/>
        <v>-92.52</v>
      </c>
      <c r="DN30" s="32">
        <f t="shared" ca="1" si="11"/>
        <v>-37.51</v>
      </c>
      <c r="DO30" s="32">
        <f t="shared" ca="1" si="11"/>
        <v>-181.89</v>
      </c>
      <c r="DP30" s="32">
        <f t="shared" ca="1" si="11"/>
        <v>-105.18</v>
      </c>
      <c r="DQ30" s="32">
        <f t="shared" ca="1" si="11"/>
        <v>-48.64</v>
      </c>
      <c r="DR30" s="32">
        <f t="shared" ca="1" si="11"/>
        <v>-174.9</v>
      </c>
      <c r="DS30" s="32">
        <f t="shared" ca="1" si="11"/>
        <v>-71.73</v>
      </c>
      <c r="DT30" s="32">
        <f t="shared" ca="1" si="11"/>
        <v>-61.53</v>
      </c>
      <c r="DU30" s="31">
        <f t="shared" ca="1" si="12"/>
        <v>-1015.61</v>
      </c>
      <c r="DV30" s="31">
        <f t="shared" ca="1" si="12"/>
        <v>-1142.06</v>
      </c>
      <c r="DW30" s="31">
        <f t="shared" ca="1" si="12"/>
        <v>-1350.49</v>
      </c>
      <c r="DX30" s="31">
        <f t="shared" ca="1" si="12"/>
        <v>-964.66</v>
      </c>
      <c r="DY30" s="31">
        <f t="shared" ca="1" si="12"/>
        <v>-759.66</v>
      </c>
      <c r="DZ30" s="31">
        <f t="shared" ca="1" si="12"/>
        <v>-304.13</v>
      </c>
      <c r="EA30" s="31">
        <f t="shared" ca="1" si="12"/>
        <v>-1456.97</v>
      </c>
      <c r="EB30" s="31">
        <f t="shared" ca="1" si="12"/>
        <v>-831.36</v>
      </c>
      <c r="EC30" s="31">
        <f t="shared" ca="1" si="12"/>
        <v>-379.27</v>
      </c>
      <c r="ED30" s="31">
        <f t="shared" ca="1" si="12"/>
        <v>-1345.86</v>
      </c>
      <c r="EE30" s="31">
        <f t="shared" ca="1" si="12"/>
        <v>-544.33000000000004</v>
      </c>
      <c r="EF30" s="31">
        <f t="shared" ca="1" si="12"/>
        <v>-460.6</v>
      </c>
      <c r="EG30" s="32">
        <f t="shared" ca="1" si="13"/>
        <v>-3494.09</v>
      </c>
      <c r="EH30" s="32">
        <f t="shared" ca="1" si="13"/>
        <v>-3962.5199999999995</v>
      </c>
      <c r="EI30" s="32">
        <f t="shared" ca="1" si="13"/>
        <v>-4722.21</v>
      </c>
      <c r="EJ30" s="32">
        <f t="shared" ca="1" si="13"/>
        <v>-3402.63</v>
      </c>
      <c r="EK30" s="32">
        <f t="shared" ca="1" si="13"/>
        <v>-2702.59</v>
      </c>
      <c r="EL30" s="32">
        <f t="shared" ca="1" si="13"/>
        <v>-1091.7599999999998</v>
      </c>
      <c r="EM30" s="32">
        <f t="shared" ca="1" si="13"/>
        <v>-5276.6699999999992</v>
      </c>
      <c r="EN30" s="32">
        <f t="shared" ca="1" si="13"/>
        <v>-3040.2000000000003</v>
      </c>
      <c r="EO30" s="32">
        <f t="shared" ca="1" si="13"/>
        <v>-1400.6599999999999</v>
      </c>
      <c r="EP30" s="32">
        <f t="shared" ca="1" si="13"/>
        <v>-5018.75</v>
      </c>
      <c r="EQ30" s="32">
        <f t="shared" ca="1" si="13"/>
        <v>-2050.61</v>
      </c>
      <c r="ER30" s="32">
        <f t="shared" ca="1" si="13"/>
        <v>-1752.6699999999996</v>
      </c>
    </row>
    <row r="31" spans="1:148">
      <c r="A31" t="s">
        <v>426</v>
      </c>
      <c r="B31" s="1" t="s">
        <v>34</v>
      </c>
      <c r="C31" t="str">
        <f t="shared" ca="1" si="1"/>
        <v>CES1/CES2</v>
      </c>
      <c r="D31" t="str">
        <f t="shared" ca="1" si="2"/>
        <v>Calgary Energy Centre</v>
      </c>
      <c r="E31" s="51">
        <f ca="1">IFERROR(IF(AND($A31=VLOOKUP($A31&amp;"."&amp;$C31,UncollectibleLookup,2,FALSE),$C31=VLOOKUP($A31&amp;"."&amp;$C31,UncollectibleLookup,4,FALSE)),0,'Module C Corrected'!E31),'Module C Corrected'!E31)</f>
        <v>0</v>
      </c>
      <c r="F31" s="51">
        <f ca="1">IFERROR(IF(AND($A31=VLOOKUP($A31&amp;"."&amp;$C31,UncollectibleLookup,2,FALSE),$C31=VLOOKUP($A31&amp;"."&amp;$C31,UncollectibleLookup,4,FALSE)),0,'Module C Corrected'!F31),'Module C Corrected'!F31)</f>
        <v>0</v>
      </c>
      <c r="G31" s="51">
        <f ca="1">IFERROR(IF(AND($A31=VLOOKUP($A31&amp;"."&amp;$C31,UncollectibleLookup,2,FALSE),$C31=VLOOKUP($A31&amp;"."&amp;$C31,UncollectibleLookup,4,FALSE)),0,'Module C Corrected'!G31),'Module C Corrected'!G31)</f>
        <v>0</v>
      </c>
      <c r="H31" s="51">
        <f ca="1">IFERROR(IF(AND($A31=VLOOKUP($A31&amp;"."&amp;$C31,UncollectibleLookup,2,FALSE),$C31=VLOOKUP($A31&amp;"."&amp;$C31,UncollectibleLookup,4,FALSE)),0,'Module C Corrected'!H31),'Module C Corrected'!H31)</f>
        <v>0</v>
      </c>
      <c r="I31" s="51">
        <f ca="1">IFERROR(IF(AND($A31=VLOOKUP($A31&amp;"."&amp;$C31,UncollectibleLookup,2,FALSE),$C31=VLOOKUP($A31&amp;"."&amp;$C31,UncollectibleLookup,4,FALSE)),0,'Module C Corrected'!I31),'Module C Corrected'!I31)</f>
        <v>0</v>
      </c>
      <c r="J31" s="51">
        <f ca="1">IFERROR(IF(AND($A31=VLOOKUP($A31&amp;"."&amp;$C31,UncollectibleLookup,2,FALSE),$C31=VLOOKUP($A31&amp;"."&amp;$C31,UncollectibleLookup,4,FALSE)),0,'Module C Corrected'!J31),'Module C Corrected'!J31)</f>
        <v>0</v>
      </c>
      <c r="K31" s="51">
        <f ca="1">IFERROR(IF(AND($A31=VLOOKUP($A31&amp;"."&amp;$C31,UncollectibleLookup,2,FALSE),$C31=VLOOKUP($A31&amp;"."&amp;$C31,UncollectibleLookup,4,FALSE)),0,'Module C Corrected'!K31),'Module C Corrected'!K31)</f>
        <v>0</v>
      </c>
      <c r="L31" s="51">
        <f ca="1">IFERROR(IF(AND($A31=VLOOKUP($A31&amp;"."&amp;$C31,UncollectibleLookup,2,FALSE),$C31=VLOOKUP($A31&amp;"."&amp;$C31,UncollectibleLookup,4,FALSE)),0,'Module C Corrected'!L31),'Module C Corrected'!L31)</f>
        <v>49894.777199999997</v>
      </c>
      <c r="M31" s="51">
        <f ca="1">IFERROR(IF(AND($A31=VLOOKUP($A31&amp;"."&amp;$C31,UncollectibleLookup,2,FALSE),$C31=VLOOKUP($A31&amp;"."&amp;$C31,UncollectibleLookup,4,FALSE)),0,'Module C Corrected'!M31),'Module C Corrected'!M31)</f>
        <v>22809.343000000001</v>
      </c>
      <c r="N31" s="51">
        <f ca="1">IFERROR(IF(AND($A31=VLOOKUP($A31&amp;"."&amp;$C31,UncollectibleLookup,2,FALSE),$C31=VLOOKUP($A31&amp;"."&amp;$C31,UncollectibleLookup,4,FALSE)),0,'Module C Corrected'!N31),'Module C Corrected'!N31)</f>
        <v>13341.505999999999</v>
      </c>
      <c r="O31" s="51">
        <f ca="1">IFERROR(IF(AND($A31=VLOOKUP($A31&amp;"."&amp;$C31,UncollectibleLookup,2,FALSE),$C31=VLOOKUP($A31&amp;"."&amp;$C31,UncollectibleLookup,4,FALSE)),0,'Module C Corrected'!O31),'Module C Corrected'!O31)</f>
        <v>18714.578000000001</v>
      </c>
      <c r="P31" s="51">
        <f ca="1">IFERROR(IF(AND($A31=VLOOKUP($A31&amp;"."&amp;$C31,UncollectibleLookup,2,FALSE),$C31=VLOOKUP($A31&amp;"."&amp;$C31,UncollectibleLookup,4,FALSE)),0,'Module C Corrected'!P31),'Module C Corrected'!P31)</f>
        <v>8844.4959999999992</v>
      </c>
      <c r="Q31" s="32">
        <f ca="1">IFERROR(IF(AND($A31=VLOOKUP($A31&amp;"."&amp;$C31,UncollectibleLookup,2,FALSE),$C31=VLOOKUP($A31&amp;"."&amp;$C31,UncollectibleLookup,4,FALSE)),0,'Module C Corrected'!Q31),'Module C Corrected'!Q31)</f>
        <v>0</v>
      </c>
      <c r="R31" s="32">
        <f ca="1">IFERROR(IF(AND($A31=VLOOKUP($A31&amp;"."&amp;$C31,UncollectibleLookup,2,FALSE),$C31=VLOOKUP($A31&amp;"."&amp;$C31,UncollectibleLookup,4,FALSE)),0,'Module C Corrected'!R31),'Module C Corrected'!R31)</f>
        <v>0</v>
      </c>
      <c r="S31" s="32">
        <f ca="1">IFERROR(IF(AND($A31=VLOOKUP($A31&amp;"."&amp;$C31,UncollectibleLookup,2,FALSE),$C31=VLOOKUP($A31&amp;"."&amp;$C31,UncollectibleLookup,4,FALSE)),0,'Module C Corrected'!S31),'Module C Corrected'!S31)</f>
        <v>0</v>
      </c>
      <c r="T31" s="32">
        <f ca="1">IFERROR(IF(AND($A31=VLOOKUP($A31&amp;"."&amp;$C31,UncollectibleLookup,2,FALSE),$C31=VLOOKUP($A31&amp;"."&amp;$C31,UncollectibleLookup,4,FALSE)),0,'Module C Corrected'!T31),'Module C Corrected'!T31)</f>
        <v>0</v>
      </c>
      <c r="U31" s="32">
        <f ca="1">IFERROR(IF(AND($A31=VLOOKUP($A31&amp;"."&amp;$C31,UncollectibleLookup,2,FALSE),$C31=VLOOKUP($A31&amp;"."&amp;$C31,UncollectibleLookup,4,FALSE)),0,'Module C Corrected'!U31),'Module C Corrected'!U31)</f>
        <v>0</v>
      </c>
      <c r="V31" s="32">
        <f ca="1">IFERROR(IF(AND($A31=VLOOKUP($A31&amp;"."&amp;$C31,UncollectibleLookup,2,FALSE),$C31=VLOOKUP($A31&amp;"."&amp;$C31,UncollectibleLookup,4,FALSE)),0,'Module C Corrected'!V31),'Module C Corrected'!V31)</f>
        <v>0</v>
      </c>
      <c r="W31" s="32">
        <f ca="1">IFERROR(IF(AND($A31=VLOOKUP($A31&amp;"."&amp;$C31,UncollectibleLookup,2,FALSE),$C31=VLOOKUP($A31&amp;"."&amp;$C31,UncollectibleLookup,4,FALSE)),0,'Module C Corrected'!W31),'Module C Corrected'!W31)</f>
        <v>0</v>
      </c>
      <c r="X31" s="32">
        <f ca="1">IFERROR(IF(AND($A31=VLOOKUP($A31&amp;"."&amp;$C31,UncollectibleLookup,2,FALSE),$C31=VLOOKUP($A31&amp;"."&amp;$C31,UncollectibleLookup,4,FALSE)),0,'Module C Corrected'!X31),'Module C Corrected'!X31)</f>
        <v>5503835.8399999999</v>
      </c>
      <c r="Y31" s="32">
        <f ca="1">IFERROR(IF(AND($A31=VLOOKUP($A31&amp;"."&amp;$C31,UncollectibleLookup,2,FALSE),$C31=VLOOKUP($A31&amp;"."&amp;$C31,UncollectibleLookup,4,FALSE)),0,'Module C Corrected'!Y31),'Module C Corrected'!Y31)</f>
        <v>1506020.24</v>
      </c>
      <c r="Z31" s="32">
        <f ca="1">IFERROR(IF(AND($A31=VLOOKUP($A31&amp;"."&amp;$C31,UncollectibleLookup,2,FALSE),$C31=VLOOKUP($A31&amp;"."&amp;$C31,UncollectibleLookup,4,FALSE)),0,'Module C Corrected'!Z31),'Module C Corrected'!Z31)</f>
        <v>1472752.51</v>
      </c>
      <c r="AA31" s="32">
        <f ca="1">IFERROR(IF(AND($A31=VLOOKUP($A31&amp;"."&amp;$C31,UncollectibleLookup,2,FALSE),$C31=VLOOKUP($A31&amp;"."&amp;$C31,UncollectibleLookup,4,FALSE)),0,'Module C Corrected'!AA31),'Module C Corrected'!AA31)</f>
        <v>1076051.24</v>
      </c>
      <c r="AB31" s="32">
        <f ca="1">IFERROR(IF(AND($A31=VLOOKUP($A31&amp;"."&amp;$C31,UncollectibleLookup,2,FALSE),$C31=VLOOKUP($A31&amp;"."&amp;$C31,UncollectibleLookup,4,FALSE)),0,'Module C Corrected'!AB31),'Module C Corrected'!AB31)</f>
        <v>439285.18</v>
      </c>
      <c r="AC31" s="2" t="str">
        <f>IF(ISBLANK('Module C Corrected'!AC31),"",'Module C Corrected'!AC31)</f>
        <v/>
      </c>
      <c r="AD31" s="2" t="str">
        <f>IF(ISBLANK('Module C Corrected'!AD31),"",'Module C Corrected'!AD31)</f>
        <v/>
      </c>
      <c r="AE31" s="2" t="str">
        <f>IF(ISBLANK('Module C Corrected'!AE31),"",'Module C Corrected'!AE31)</f>
        <v/>
      </c>
      <c r="AF31" s="2" t="str">
        <f>IF(ISBLANK('Module C Corrected'!AF31),"",'Module C Corrected'!AF31)</f>
        <v/>
      </c>
      <c r="AG31" s="2" t="str">
        <f>IF(ISBLANK('Module C Corrected'!AG31),"",'Module C Corrected'!AG31)</f>
        <v/>
      </c>
      <c r="AH31" s="2" t="str">
        <f>IF(ISBLANK('Module C Corrected'!AH31),"",'Module C Corrected'!AH31)</f>
        <v/>
      </c>
      <c r="AI31" s="2" t="str">
        <f>IF(ISBLANK('Module C Corrected'!AI31),"",'Module C Corrected'!AI31)</f>
        <v/>
      </c>
      <c r="AJ31" s="2">
        <f>IF(ISBLANK('Module C Corrected'!AJ31),"",'Module C Corrected'!AJ31)</f>
        <v>0.87</v>
      </c>
      <c r="AK31" s="2">
        <f>IF(ISBLANK('Module C Corrected'!AK31),"",'Module C Corrected'!AK31)</f>
        <v>0.87</v>
      </c>
      <c r="AL31" s="2">
        <f>IF(ISBLANK('Module C Corrected'!AL31),"",'Module C Corrected'!AL31)</f>
        <v>0.87</v>
      </c>
      <c r="AM31" s="2">
        <f>IF(ISBLANK('Module C Corrected'!AM31),"",'Module C Corrected'!AM31)</f>
        <v>0.87</v>
      </c>
      <c r="AN31" s="2">
        <f>IF(ISBLANK('Module C Corrected'!AN31),"",'Module C Corrected'!AN31)</f>
        <v>0.87</v>
      </c>
      <c r="AO31" s="33">
        <f ca="1">IFERROR(IF(AND($A31=VLOOKUP($A31&amp;"."&amp;$C31,UncollectibleLookup,2,FALSE),$C31=VLOOKUP($A31&amp;"."&amp;$C31,UncollectibleLookup,4,FALSE)),0,'Module C Corrected'!AO31),'Module C Corrected'!AO31)</f>
        <v>0</v>
      </c>
      <c r="AP31" s="33">
        <f ca="1">IFERROR(IF(AND($A31=VLOOKUP($A31&amp;"."&amp;$C31,UncollectibleLookup,2,FALSE),$C31=VLOOKUP($A31&amp;"."&amp;$C31,UncollectibleLookup,4,FALSE)),0,'Module C Corrected'!AP31),'Module C Corrected'!AP31)</f>
        <v>0</v>
      </c>
      <c r="AQ31" s="33">
        <f ca="1">IFERROR(IF(AND($A31=VLOOKUP($A31&amp;"."&amp;$C31,UncollectibleLookup,2,FALSE),$C31=VLOOKUP($A31&amp;"."&amp;$C31,UncollectibleLookup,4,FALSE)),0,'Module C Corrected'!AQ31),'Module C Corrected'!AQ31)</f>
        <v>0</v>
      </c>
      <c r="AR31" s="33">
        <f ca="1">IFERROR(IF(AND($A31=VLOOKUP($A31&amp;"."&amp;$C31,UncollectibleLookup,2,FALSE),$C31=VLOOKUP($A31&amp;"."&amp;$C31,UncollectibleLookup,4,FALSE)),0,'Module C Corrected'!AR31),'Module C Corrected'!AR31)</f>
        <v>0</v>
      </c>
      <c r="AS31" s="33">
        <f ca="1">IFERROR(IF(AND($A31=VLOOKUP($A31&amp;"."&amp;$C31,UncollectibleLookup,2,FALSE),$C31=VLOOKUP($A31&amp;"."&amp;$C31,UncollectibleLookup,4,FALSE)),0,'Module C Corrected'!AS31),'Module C Corrected'!AS31)</f>
        <v>0</v>
      </c>
      <c r="AT31" s="33">
        <f ca="1">IFERROR(IF(AND($A31=VLOOKUP($A31&amp;"."&amp;$C31,UncollectibleLookup,2,FALSE),$C31=VLOOKUP($A31&amp;"."&amp;$C31,UncollectibleLookup,4,FALSE)),0,'Module C Corrected'!AT31),'Module C Corrected'!AT31)</f>
        <v>0</v>
      </c>
      <c r="AU31" s="33">
        <f ca="1">IFERROR(IF(AND($A31=VLOOKUP($A31&amp;"."&amp;$C31,UncollectibleLookup,2,FALSE),$C31=VLOOKUP($A31&amp;"."&amp;$C31,UncollectibleLookup,4,FALSE)),0,'Module C Corrected'!AU31),'Module C Corrected'!AU31)</f>
        <v>0</v>
      </c>
      <c r="AV31" s="33">
        <f ca="1">IFERROR(IF(AND($A31=VLOOKUP($A31&amp;"."&amp;$C31,UncollectibleLookup,2,FALSE),$C31=VLOOKUP($A31&amp;"."&amp;$C31,UncollectibleLookup,4,FALSE)),0,'Module C Corrected'!AV31),'Module C Corrected'!AV31)</f>
        <v>47883.37</v>
      </c>
      <c r="AW31" s="33">
        <f ca="1">IFERROR(IF(AND($A31=VLOOKUP($A31&amp;"."&amp;$C31,UncollectibleLookup,2,FALSE),$C31=VLOOKUP($A31&amp;"."&amp;$C31,UncollectibleLookup,4,FALSE)),0,'Module C Corrected'!AW31),'Module C Corrected'!AW31)</f>
        <v>13102.38</v>
      </c>
      <c r="AX31" s="33">
        <f ca="1">IFERROR(IF(AND($A31=VLOOKUP($A31&amp;"."&amp;$C31,UncollectibleLookup,2,FALSE),$C31=VLOOKUP($A31&amp;"."&amp;$C31,UncollectibleLookup,4,FALSE)),0,'Module C Corrected'!AX31),'Module C Corrected'!AX31)</f>
        <v>12812.95</v>
      </c>
      <c r="AY31" s="33">
        <f ca="1">IFERROR(IF(AND($A31=VLOOKUP($A31&amp;"."&amp;$C31,UncollectibleLookup,2,FALSE),$C31=VLOOKUP($A31&amp;"."&amp;$C31,UncollectibleLookup,4,FALSE)),0,'Module C Corrected'!AY31),'Module C Corrected'!AY31)</f>
        <v>9361.65</v>
      </c>
      <c r="AZ31" s="33">
        <f ca="1">IFERROR(IF(AND($A31=VLOOKUP($A31&amp;"."&amp;$C31,UncollectibleLookup,2,FALSE),$C31=VLOOKUP($A31&amp;"."&amp;$C31,UncollectibleLookup,4,FALSE)),0,'Module C Corrected'!AZ31),'Module C Corrected'!AZ31)</f>
        <v>3821.78</v>
      </c>
      <c r="BA31" s="31">
        <f t="shared" ca="1" si="14"/>
        <v>0</v>
      </c>
      <c r="BB31" s="31">
        <f t="shared" ca="1" si="14"/>
        <v>0</v>
      </c>
      <c r="BC31" s="31">
        <f t="shared" ca="1" si="14"/>
        <v>0</v>
      </c>
      <c r="BD31" s="31">
        <f t="shared" ca="1" si="14"/>
        <v>0</v>
      </c>
      <c r="BE31" s="31">
        <f t="shared" ca="1" si="14"/>
        <v>0</v>
      </c>
      <c r="BF31" s="31">
        <f t="shared" ca="1" si="14"/>
        <v>0</v>
      </c>
      <c r="BG31" s="31">
        <f t="shared" ca="1" si="14"/>
        <v>0</v>
      </c>
      <c r="BH31" s="31">
        <f t="shared" ca="1" si="14"/>
        <v>-39077.230000000003</v>
      </c>
      <c r="BI31" s="31">
        <f t="shared" ca="1" si="14"/>
        <v>-10692.74</v>
      </c>
      <c r="BJ31" s="31">
        <f t="shared" ca="1" si="14"/>
        <v>-4418.26</v>
      </c>
      <c r="BK31" s="31">
        <f t="shared" ca="1" si="14"/>
        <v>-3228.15</v>
      </c>
      <c r="BL31" s="31">
        <f t="shared" ca="1" si="14"/>
        <v>-1317.86</v>
      </c>
      <c r="BM31" s="6">
        <f t="shared" ca="1" si="15"/>
        <v>-4.6399999999999997E-2</v>
      </c>
      <c r="BN31" s="6">
        <f t="shared" ca="1" si="15"/>
        <v>-4.6399999999999997E-2</v>
      </c>
      <c r="BO31" s="6">
        <f t="shared" ca="1" si="15"/>
        <v>-4.6399999999999997E-2</v>
      </c>
      <c r="BP31" s="6">
        <f t="shared" ca="1" si="15"/>
        <v>-4.6399999999999997E-2</v>
      </c>
      <c r="BQ31" s="6">
        <f t="shared" ca="1" si="15"/>
        <v>-4.6399999999999997E-2</v>
      </c>
      <c r="BR31" s="6">
        <f t="shared" ca="1" si="15"/>
        <v>-4.6399999999999997E-2</v>
      </c>
      <c r="BS31" s="6">
        <f t="shared" ca="1" si="15"/>
        <v>-4.6399999999999997E-2</v>
      </c>
      <c r="BT31" s="6">
        <f t="shared" ca="1" si="15"/>
        <v>-4.6399999999999997E-2</v>
      </c>
      <c r="BU31" s="6">
        <f t="shared" ca="1" si="15"/>
        <v>-4.6399999999999997E-2</v>
      </c>
      <c r="BV31" s="6">
        <f t="shared" ca="1" si="15"/>
        <v>-4.6399999999999997E-2</v>
      </c>
      <c r="BW31" s="6">
        <f t="shared" ca="1" si="15"/>
        <v>-4.6399999999999997E-2</v>
      </c>
      <c r="BX31" s="6">
        <f t="shared" ca="1" si="15"/>
        <v>-4.6399999999999997E-2</v>
      </c>
      <c r="BY31" s="31">
        <f t="shared" ca="1" si="19"/>
        <v>0</v>
      </c>
      <c r="BZ31" s="31">
        <f t="shared" ca="1" si="19"/>
        <v>0</v>
      </c>
      <c r="CA31" s="31">
        <f t="shared" ca="1" si="19"/>
        <v>0</v>
      </c>
      <c r="CB31" s="31">
        <f t="shared" ca="1" si="18"/>
        <v>0</v>
      </c>
      <c r="CC31" s="31">
        <f t="shared" ca="1" si="18"/>
        <v>0</v>
      </c>
      <c r="CD31" s="31">
        <f t="shared" ca="1" si="18"/>
        <v>0</v>
      </c>
      <c r="CE31" s="31">
        <f t="shared" ca="1" si="18"/>
        <v>0</v>
      </c>
      <c r="CF31" s="31">
        <f t="shared" ca="1" si="18"/>
        <v>-255377.98</v>
      </c>
      <c r="CG31" s="31">
        <f t="shared" ca="1" si="18"/>
        <v>-69879.34</v>
      </c>
      <c r="CH31" s="31">
        <f t="shared" ca="1" si="18"/>
        <v>-68335.72</v>
      </c>
      <c r="CI31" s="31">
        <f t="shared" ca="1" si="18"/>
        <v>-49928.78</v>
      </c>
      <c r="CJ31" s="31">
        <f t="shared" ca="1" si="18"/>
        <v>-20382.830000000002</v>
      </c>
      <c r="CK31" s="32">
        <f t="shared" ca="1" si="16"/>
        <v>0</v>
      </c>
      <c r="CL31" s="32">
        <f t="shared" ca="1" si="16"/>
        <v>0</v>
      </c>
      <c r="CM31" s="32">
        <f t="shared" ca="1" si="16"/>
        <v>0</v>
      </c>
      <c r="CN31" s="32">
        <f t="shared" ca="1" si="16"/>
        <v>0</v>
      </c>
      <c r="CO31" s="32">
        <f t="shared" ca="1" si="16"/>
        <v>0</v>
      </c>
      <c r="CP31" s="32">
        <f t="shared" ca="1" si="16"/>
        <v>0</v>
      </c>
      <c r="CQ31" s="32">
        <f t="shared" ca="1" si="16"/>
        <v>0</v>
      </c>
      <c r="CR31" s="32">
        <f t="shared" ca="1" si="16"/>
        <v>9356.52</v>
      </c>
      <c r="CS31" s="32">
        <f t="shared" ca="1" si="16"/>
        <v>2560.23</v>
      </c>
      <c r="CT31" s="32">
        <f t="shared" ca="1" si="16"/>
        <v>2503.6799999999998</v>
      </c>
      <c r="CU31" s="32">
        <f t="shared" ca="1" si="16"/>
        <v>1829.29</v>
      </c>
      <c r="CV31" s="32">
        <f t="shared" ca="1" si="16"/>
        <v>746.78</v>
      </c>
      <c r="CW31" s="31">
        <f t="shared" ca="1" si="17"/>
        <v>0</v>
      </c>
      <c r="CX31" s="31">
        <f t="shared" ca="1" si="17"/>
        <v>0</v>
      </c>
      <c r="CY31" s="31">
        <f t="shared" ca="1" si="17"/>
        <v>0</v>
      </c>
      <c r="CZ31" s="31">
        <f t="shared" ca="1" si="17"/>
        <v>0</v>
      </c>
      <c r="DA31" s="31">
        <f t="shared" ca="1" si="17"/>
        <v>0</v>
      </c>
      <c r="DB31" s="31">
        <f t="shared" ca="1" si="17"/>
        <v>0</v>
      </c>
      <c r="DC31" s="31">
        <f t="shared" ca="1" si="17"/>
        <v>0</v>
      </c>
      <c r="DD31" s="31">
        <f t="shared" ca="1" si="17"/>
        <v>-254827.6</v>
      </c>
      <c r="DE31" s="31">
        <f t="shared" ca="1" si="17"/>
        <v>-69728.75</v>
      </c>
      <c r="DF31" s="31">
        <f t="shared" ca="1" si="17"/>
        <v>-74226.73000000001</v>
      </c>
      <c r="DG31" s="31">
        <f t="shared" ca="1" si="17"/>
        <v>-54232.99</v>
      </c>
      <c r="DH31" s="31">
        <f t="shared" ca="1" si="17"/>
        <v>-22139.97</v>
      </c>
      <c r="DI31" s="32">
        <f t="shared" ca="1" si="11"/>
        <v>0</v>
      </c>
      <c r="DJ31" s="32">
        <f t="shared" ca="1" si="11"/>
        <v>0</v>
      </c>
      <c r="DK31" s="32">
        <f t="shared" ca="1" si="11"/>
        <v>0</v>
      </c>
      <c r="DL31" s="32">
        <f t="shared" ca="1" si="11"/>
        <v>0</v>
      </c>
      <c r="DM31" s="32">
        <f t="shared" ca="1" si="11"/>
        <v>0</v>
      </c>
      <c r="DN31" s="32">
        <f t="shared" ca="1" si="11"/>
        <v>0</v>
      </c>
      <c r="DO31" s="32">
        <f t="shared" ca="1" si="11"/>
        <v>0</v>
      </c>
      <c r="DP31" s="32">
        <f t="shared" ca="1" si="11"/>
        <v>-12741.38</v>
      </c>
      <c r="DQ31" s="32">
        <f t="shared" ca="1" si="11"/>
        <v>-3486.44</v>
      </c>
      <c r="DR31" s="32">
        <f t="shared" ca="1" si="11"/>
        <v>-3711.34</v>
      </c>
      <c r="DS31" s="32">
        <f t="shared" ca="1" si="11"/>
        <v>-2711.65</v>
      </c>
      <c r="DT31" s="32">
        <f t="shared" ca="1" si="11"/>
        <v>-1107</v>
      </c>
      <c r="DU31" s="31">
        <f t="shared" ca="1" si="12"/>
        <v>0</v>
      </c>
      <c r="DV31" s="31">
        <f t="shared" ca="1" si="12"/>
        <v>0</v>
      </c>
      <c r="DW31" s="31">
        <f t="shared" ca="1" si="12"/>
        <v>0</v>
      </c>
      <c r="DX31" s="31">
        <f t="shared" ca="1" si="12"/>
        <v>0</v>
      </c>
      <c r="DY31" s="31">
        <f t="shared" ca="1" si="12"/>
        <v>0</v>
      </c>
      <c r="DZ31" s="31">
        <f t="shared" ca="1" si="12"/>
        <v>0</v>
      </c>
      <c r="EA31" s="31">
        <f t="shared" ca="1" si="12"/>
        <v>0</v>
      </c>
      <c r="EB31" s="31">
        <f t="shared" ca="1" si="12"/>
        <v>-100707.57</v>
      </c>
      <c r="EC31" s="31">
        <f t="shared" ca="1" si="12"/>
        <v>-27186.59</v>
      </c>
      <c r="ED31" s="31">
        <f t="shared" ca="1" si="12"/>
        <v>-28559</v>
      </c>
      <c r="EE31" s="31">
        <f t="shared" ca="1" si="12"/>
        <v>-20578.46</v>
      </c>
      <c r="EF31" s="31">
        <f t="shared" ca="1" si="12"/>
        <v>-8287.18</v>
      </c>
      <c r="EG31" s="32">
        <f t="shared" ca="1" si="13"/>
        <v>0</v>
      </c>
      <c r="EH31" s="32">
        <f t="shared" ca="1" si="13"/>
        <v>0</v>
      </c>
      <c r="EI31" s="32">
        <f t="shared" ca="1" si="13"/>
        <v>0</v>
      </c>
      <c r="EJ31" s="32">
        <f t="shared" ca="1" si="13"/>
        <v>0</v>
      </c>
      <c r="EK31" s="32">
        <f t="shared" ca="1" si="13"/>
        <v>0</v>
      </c>
      <c r="EL31" s="32">
        <f t="shared" ca="1" si="13"/>
        <v>0</v>
      </c>
      <c r="EM31" s="32">
        <f t="shared" ca="1" si="13"/>
        <v>0</v>
      </c>
      <c r="EN31" s="32">
        <f t="shared" ca="1" si="13"/>
        <v>-368276.55</v>
      </c>
      <c r="EO31" s="32">
        <f t="shared" ca="1" si="13"/>
        <v>-100401.78</v>
      </c>
      <c r="EP31" s="32">
        <f t="shared" ca="1" si="13"/>
        <v>-106497.07</v>
      </c>
      <c r="EQ31" s="32">
        <f t="shared" ca="1" si="13"/>
        <v>-77523.100000000006</v>
      </c>
      <c r="ER31" s="32">
        <f t="shared" ca="1" si="13"/>
        <v>-31534.15</v>
      </c>
    </row>
    <row r="32" spans="1:148">
      <c r="A32" t="s">
        <v>538</v>
      </c>
      <c r="B32" s="1" t="s">
        <v>34</v>
      </c>
      <c r="C32" t="str">
        <f t="shared" ca="1" si="1"/>
        <v>CES1/CES2</v>
      </c>
      <c r="D32" t="str">
        <f t="shared" ca="1" si="2"/>
        <v>Calgary Energy Centre</v>
      </c>
      <c r="E32" s="51">
        <f ca="1">IFERROR(IF(AND($A32=VLOOKUP($A32&amp;"."&amp;$C32,UncollectibleLookup,2,FALSE),$C32=VLOOKUP($A32&amp;"."&amp;$C32,UncollectibleLookup,4,FALSE)),0,'Module C Corrected'!E32),'Module C Corrected'!E32)</f>
        <v>42998.870799999997</v>
      </c>
      <c r="F32" s="51">
        <f ca="1">IFERROR(IF(AND($A32=VLOOKUP($A32&amp;"."&amp;$C32,UncollectibleLookup,2,FALSE),$C32=VLOOKUP($A32&amp;"."&amp;$C32,UncollectibleLookup,4,FALSE)),0,'Module C Corrected'!F32),'Module C Corrected'!F32)</f>
        <v>22324.502</v>
      </c>
      <c r="G32" s="51">
        <f ca="1">IFERROR(IF(AND($A32=VLOOKUP($A32&amp;"."&amp;$C32,UncollectibleLookup,2,FALSE),$C32=VLOOKUP($A32&amp;"."&amp;$C32,UncollectibleLookup,4,FALSE)),0,'Module C Corrected'!G32),'Module C Corrected'!G32)</f>
        <v>22301.784</v>
      </c>
      <c r="H32" s="51">
        <f ca="1">IFERROR(IF(AND($A32=VLOOKUP($A32&amp;"."&amp;$C32,UncollectibleLookup,2,FALSE),$C32=VLOOKUP($A32&amp;"."&amp;$C32,UncollectibleLookup,4,FALSE)),0,'Module C Corrected'!H32),'Module C Corrected'!H32)</f>
        <v>12798.944</v>
      </c>
      <c r="I32" s="51">
        <f ca="1">IFERROR(IF(AND($A32=VLOOKUP($A32&amp;"."&amp;$C32,UncollectibleLookup,2,FALSE),$C32=VLOOKUP($A32&amp;"."&amp;$C32,UncollectibleLookup,4,FALSE)),0,'Module C Corrected'!I32),'Module C Corrected'!I32)</f>
        <v>13857.47</v>
      </c>
      <c r="J32" s="51">
        <f ca="1">IFERROR(IF(AND($A32=VLOOKUP($A32&amp;"."&amp;$C32,UncollectibleLookup,2,FALSE),$C32=VLOOKUP($A32&amp;"."&amp;$C32,UncollectibleLookup,4,FALSE)),0,'Module C Corrected'!J32),'Module C Corrected'!J32)</f>
        <v>24797.523000000001</v>
      </c>
      <c r="K32" s="51">
        <f ca="1">IFERROR(IF(AND($A32=VLOOKUP($A32&amp;"."&amp;$C32,UncollectibleLookup,2,FALSE),$C32=VLOOKUP($A32&amp;"."&amp;$C32,UncollectibleLookup,4,FALSE)),0,'Module C Corrected'!K32),'Module C Corrected'!K32)</f>
        <v>50954.824999999997</v>
      </c>
      <c r="L32" s="51">
        <f ca="1">IFERROR(IF(AND($A32=VLOOKUP($A32&amp;"."&amp;$C32,UncollectibleLookup,2,FALSE),$C32=VLOOKUP($A32&amp;"."&amp;$C32,UncollectibleLookup,4,FALSE)),0,'Module C Corrected'!L32),'Module C Corrected'!L32)</f>
        <v>0</v>
      </c>
      <c r="M32" s="51">
        <f ca="1">IFERROR(IF(AND($A32=VLOOKUP($A32&amp;"."&amp;$C32,UncollectibleLookup,2,FALSE),$C32=VLOOKUP($A32&amp;"."&amp;$C32,UncollectibleLookup,4,FALSE)),0,'Module C Corrected'!M32),'Module C Corrected'!M32)</f>
        <v>0</v>
      </c>
      <c r="N32" s="51">
        <f ca="1">IFERROR(IF(AND($A32=VLOOKUP($A32&amp;"."&amp;$C32,UncollectibleLookup,2,FALSE),$C32=VLOOKUP($A32&amp;"."&amp;$C32,UncollectibleLookup,4,FALSE)),0,'Module C Corrected'!N32),'Module C Corrected'!N32)</f>
        <v>0</v>
      </c>
      <c r="O32" s="51">
        <f ca="1">IFERROR(IF(AND($A32=VLOOKUP($A32&amp;"."&amp;$C32,UncollectibleLookup,2,FALSE),$C32=VLOOKUP($A32&amp;"."&amp;$C32,UncollectibleLookup,4,FALSE)),0,'Module C Corrected'!O32),'Module C Corrected'!O32)</f>
        <v>0</v>
      </c>
      <c r="P32" s="51">
        <f ca="1">IFERROR(IF(AND($A32=VLOOKUP($A32&amp;"."&amp;$C32,UncollectibleLookup,2,FALSE),$C32=VLOOKUP($A32&amp;"."&amp;$C32,UncollectibleLookup,4,FALSE)),0,'Module C Corrected'!P32),'Module C Corrected'!P32)</f>
        <v>0</v>
      </c>
      <c r="Q32" s="32">
        <f ca="1">IFERROR(IF(AND($A32=VLOOKUP($A32&amp;"."&amp;$C32,UncollectibleLookup,2,FALSE),$C32=VLOOKUP($A32&amp;"."&amp;$C32,UncollectibleLookup,4,FALSE)),0,'Module C Corrected'!Q32),'Module C Corrected'!Q32)</f>
        <v>3340456.58</v>
      </c>
      <c r="R32" s="32">
        <f ca="1">IFERROR(IF(AND($A32=VLOOKUP($A32&amp;"."&amp;$C32,UncollectibleLookup,2,FALSE),$C32=VLOOKUP($A32&amp;"."&amp;$C32,UncollectibleLookup,4,FALSE)),0,'Module C Corrected'!R32),'Module C Corrected'!R32)</f>
        <v>1874353.18</v>
      </c>
      <c r="S32" s="32">
        <f ca="1">IFERROR(IF(AND($A32=VLOOKUP($A32&amp;"."&amp;$C32,UncollectibleLookup,2,FALSE),$C32=VLOOKUP($A32&amp;"."&amp;$C32,UncollectibleLookup,4,FALSE)),0,'Module C Corrected'!S32),'Module C Corrected'!S32)</f>
        <v>2031413.42</v>
      </c>
      <c r="T32" s="32">
        <f ca="1">IFERROR(IF(AND($A32=VLOOKUP($A32&amp;"."&amp;$C32,UncollectibleLookup,2,FALSE),$C32=VLOOKUP($A32&amp;"."&amp;$C32,UncollectibleLookup,4,FALSE)),0,'Module C Corrected'!T32),'Module C Corrected'!T32)</f>
        <v>1154010.6599999999</v>
      </c>
      <c r="U32" s="32">
        <f ca="1">IFERROR(IF(AND($A32=VLOOKUP($A32&amp;"."&amp;$C32,UncollectibleLookup,2,FALSE),$C32=VLOOKUP($A32&amp;"."&amp;$C32,UncollectibleLookup,4,FALSE)),0,'Module C Corrected'!U32),'Module C Corrected'!U32)</f>
        <v>1150654.47</v>
      </c>
      <c r="V32" s="32">
        <f ca="1">IFERROR(IF(AND($A32=VLOOKUP($A32&amp;"."&amp;$C32,UncollectibleLookup,2,FALSE),$C32=VLOOKUP($A32&amp;"."&amp;$C32,UncollectibleLookup,4,FALSE)),0,'Module C Corrected'!V32),'Module C Corrected'!V32)</f>
        <v>1806946.81</v>
      </c>
      <c r="W32" s="32">
        <f ca="1">IFERROR(IF(AND($A32=VLOOKUP($A32&amp;"."&amp;$C32,UncollectibleLookup,2,FALSE),$C32=VLOOKUP($A32&amp;"."&amp;$C32,UncollectibleLookup,4,FALSE)),0,'Module C Corrected'!W32),'Module C Corrected'!W32)</f>
        <v>14604350.68</v>
      </c>
      <c r="X32" s="32">
        <f ca="1">IFERROR(IF(AND($A32=VLOOKUP($A32&amp;"."&amp;$C32,UncollectibleLookup,2,FALSE),$C32=VLOOKUP($A32&amp;"."&amp;$C32,UncollectibleLookup,4,FALSE)),0,'Module C Corrected'!X32),'Module C Corrected'!X32)</f>
        <v>0</v>
      </c>
      <c r="Y32" s="32">
        <f ca="1">IFERROR(IF(AND($A32=VLOOKUP($A32&amp;"."&amp;$C32,UncollectibleLookup,2,FALSE),$C32=VLOOKUP($A32&amp;"."&amp;$C32,UncollectibleLookup,4,FALSE)),0,'Module C Corrected'!Y32),'Module C Corrected'!Y32)</f>
        <v>0</v>
      </c>
      <c r="Z32" s="32">
        <f ca="1">IFERROR(IF(AND($A32=VLOOKUP($A32&amp;"."&amp;$C32,UncollectibleLookup,2,FALSE),$C32=VLOOKUP($A32&amp;"."&amp;$C32,UncollectibleLookup,4,FALSE)),0,'Module C Corrected'!Z32),'Module C Corrected'!Z32)</f>
        <v>0</v>
      </c>
      <c r="AA32" s="32">
        <f ca="1">IFERROR(IF(AND($A32=VLOOKUP($A32&amp;"."&amp;$C32,UncollectibleLookup,2,FALSE),$C32=VLOOKUP($A32&amp;"."&amp;$C32,UncollectibleLookup,4,FALSE)),0,'Module C Corrected'!AA32),'Module C Corrected'!AA32)</f>
        <v>0</v>
      </c>
      <c r="AB32" s="32">
        <f ca="1">IFERROR(IF(AND($A32=VLOOKUP($A32&amp;"."&amp;$C32,UncollectibleLookup,2,FALSE),$C32=VLOOKUP($A32&amp;"."&amp;$C32,UncollectibleLookup,4,FALSE)),0,'Module C Corrected'!AB32),'Module C Corrected'!AB32)</f>
        <v>0</v>
      </c>
      <c r="AC32" s="2">
        <f>IF(ISBLANK('Module C Corrected'!AC32),"",'Module C Corrected'!AC32)</f>
        <v>0.87</v>
      </c>
      <c r="AD32" s="2">
        <f>IF(ISBLANK('Module C Corrected'!AD32),"",'Module C Corrected'!AD32)</f>
        <v>0.87</v>
      </c>
      <c r="AE32" s="2">
        <f>IF(ISBLANK('Module C Corrected'!AE32),"",'Module C Corrected'!AE32)</f>
        <v>0.87</v>
      </c>
      <c r="AF32" s="2">
        <f>IF(ISBLANK('Module C Corrected'!AF32),"",'Module C Corrected'!AF32)</f>
        <v>0.87</v>
      </c>
      <c r="AG32" s="2">
        <f>IF(ISBLANK('Module C Corrected'!AG32),"",'Module C Corrected'!AG32)</f>
        <v>0.87</v>
      </c>
      <c r="AH32" s="2">
        <f>IF(ISBLANK('Module C Corrected'!AH32),"",'Module C Corrected'!AH32)</f>
        <v>0.87</v>
      </c>
      <c r="AI32" s="2">
        <f>IF(ISBLANK('Module C Corrected'!AI32),"",'Module C Corrected'!AI32)</f>
        <v>0.87</v>
      </c>
      <c r="AJ32" s="2" t="str">
        <f>IF(ISBLANK('Module C Corrected'!AJ32),"",'Module C Corrected'!AJ32)</f>
        <v/>
      </c>
      <c r="AK32" s="2" t="str">
        <f>IF(ISBLANK('Module C Corrected'!AK32),"",'Module C Corrected'!AK32)</f>
        <v/>
      </c>
      <c r="AL32" s="2" t="str">
        <f>IF(ISBLANK('Module C Corrected'!AL32),"",'Module C Corrected'!AL32)</f>
        <v/>
      </c>
      <c r="AM32" s="2" t="str">
        <f>IF(ISBLANK('Module C Corrected'!AM32),"",'Module C Corrected'!AM32)</f>
        <v/>
      </c>
      <c r="AN32" s="2" t="str">
        <f>IF(ISBLANK('Module C Corrected'!AN32),"",'Module C Corrected'!AN32)</f>
        <v/>
      </c>
      <c r="AO32" s="33">
        <f ca="1">IFERROR(IF(AND($A32=VLOOKUP($A32&amp;"."&amp;$C32,UncollectibleLookup,2,FALSE),$C32=VLOOKUP($A32&amp;"."&amp;$C32,UncollectibleLookup,4,FALSE)),0,'Module C Corrected'!AO32),'Module C Corrected'!AO32)</f>
        <v>29061.97</v>
      </c>
      <c r="AP32" s="33">
        <f ca="1">IFERROR(IF(AND($A32=VLOOKUP($A32&amp;"."&amp;$C32,UncollectibleLookup,2,FALSE),$C32=VLOOKUP($A32&amp;"."&amp;$C32,UncollectibleLookup,4,FALSE)),0,'Module C Corrected'!AP32),'Module C Corrected'!AP32)</f>
        <v>16306.87</v>
      </c>
      <c r="AQ32" s="33">
        <f ca="1">IFERROR(IF(AND($A32=VLOOKUP($A32&amp;"."&amp;$C32,UncollectibleLookup,2,FALSE),$C32=VLOOKUP($A32&amp;"."&amp;$C32,UncollectibleLookup,4,FALSE)),0,'Module C Corrected'!AQ32),'Module C Corrected'!AQ32)</f>
        <v>17673.3</v>
      </c>
      <c r="AR32" s="33">
        <f ca="1">IFERROR(IF(AND($A32=VLOOKUP($A32&amp;"."&amp;$C32,UncollectibleLookup,2,FALSE),$C32=VLOOKUP($A32&amp;"."&amp;$C32,UncollectibleLookup,4,FALSE)),0,'Module C Corrected'!AR32),'Module C Corrected'!AR32)</f>
        <v>10039.89</v>
      </c>
      <c r="AS32" s="33">
        <f ca="1">IFERROR(IF(AND($A32=VLOOKUP($A32&amp;"."&amp;$C32,UncollectibleLookup,2,FALSE),$C32=VLOOKUP($A32&amp;"."&amp;$C32,UncollectibleLookup,4,FALSE)),0,'Module C Corrected'!AS32),'Module C Corrected'!AS32)</f>
        <v>10010.69</v>
      </c>
      <c r="AT32" s="33">
        <f ca="1">IFERROR(IF(AND($A32=VLOOKUP($A32&amp;"."&amp;$C32,UncollectibleLookup,2,FALSE),$C32=VLOOKUP($A32&amp;"."&amp;$C32,UncollectibleLookup,4,FALSE)),0,'Module C Corrected'!AT32),'Module C Corrected'!AT32)</f>
        <v>15720.44</v>
      </c>
      <c r="AU32" s="33">
        <f ca="1">IFERROR(IF(AND($A32=VLOOKUP($A32&amp;"."&amp;$C32,UncollectibleLookup,2,FALSE),$C32=VLOOKUP($A32&amp;"."&amp;$C32,UncollectibleLookup,4,FALSE)),0,'Module C Corrected'!AU32),'Module C Corrected'!AU32)</f>
        <v>127057.85</v>
      </c>
      <c r="AV32" s="33">
        <f ca="1">IFERROR(IF(AND($A32=VLOOKUP($A32&amp;"."&amp;$C32,UncollectibleLookup,2,FALSE),$C32=VLOOKUP($A32&amp;"."&amp;$C32,UncollectibleLookup,4,FALSE)),0,'Module C Corrected'!AV32),'Module C Corrected'!AV32)</f>
        <v>0</v>
      </c>
      <c r="AW32" s="33">
        <f ca="1">IFERROR(IF(AND($A32=VLOOKUP($A32&amp;"."&amp;$C32,UncollectibleLookup,2,FALSE),$C32=VLOOKUP($A32&amp;"."&amp;$C32,UncollectibleLookup,4,FALSE)),0,'Module C Corrected'!AW32),'Module C Corrected'!AW32)</f>
        <v>0</v>
      </c>
      <c r="AX32" s="33">
        <f ca="1">IFERROR(IF(AND($A32=VLOOKUP($A32&amp;"."&amp;$C32,UncollectibleLookup,2,FALSE),$C32=VLOOKUP($A32&amp;"."&amp;$C32,UncollectibleLookup,4,FALSE)),0,'Module C Corrected'!AX32),'Module C Corrected'!AX32)</f>
        <v>0</v>
      </c>
      <c r="AY32" s="33">
        <f ca="1">IFERROR(IF(AND($A32=VLOOKUP($A32&amp;"."&amp;$C32,UncollectibleLookup,2,FALSE),$C32=VLOOKUP($A32&amp;"."&amp;$C32,UncollectibleLookup,4,FALSE)),0,'Module C Corrected'!AY32),'Module C Corrected'!AY32)</f>
        <v>0</v>
      </c>
      <c r="AZ32" s="33">
        <f ca="1">IFERROR(IF(AND($A32=VLOOKUP($A32&amp;"."&amp;$C32,UncollectibleLookup,2,FALSE),$C32=VLOOKUP($A32&amp;"."&amp;$C32,UncollectibleLookup,4,FALSE)),0,'Module C Corrected'!AZ32),'Module C Corrected'!AZ32)</f>
        <v>0</v>
      </c>
      <c r="BA32" s="31">
        <f t="shared" ca="1" si="14"/>
        <v>-4008.55</v>
      </c>
      <c r="BB32" s="31">
        <f t="shared" ca="1" si="14"/>
        <v>-2249.2199999999998</v>
      </c>
      <c r="BC32" s="31">
        <f t="shared" ca="1" si="14"/>
        <v>-2437.6999999999998</v>
      </c>
      <c r="BD32" s="31">
        <f t="shared" ca="1" si="14"/>
        <v>-5539.25</v>
      </c>
      <c r="BE32" s="31">
        <f t="shared" ca="1" si="14"/>
        <v>-5523.14</v>
      </c>
      <c r="BF32" s="31">
        <f t="shared" ca="1" si="14"/>
        <v>-8673.34</v>
      </c>
      <c r="BG32" s="31">
        <f t="shared" ca="1" si="14"/>
        <v>-103690.89</v>
      </c>
      <c r="BH32" s="31">
        <f t="shared" ca="1" si="14"/>
        <v>0</v>
      </c>
      <c r="BI32" s="31">
        <f t="shared" ca="1" si="14"/>
        <v>0</v>
      </c>
      <c r="BJ32" s="31">
        <f t="shared" ca="1" si="14"/>
        <v>0</v>
      </c>
      <c r="BK32" s="31">
        <f t="shared" ca="1" si="14"/>
        <v>0</v>
      </c>
      <c r="BL32" s="31">
        <f t="shared" ca="1" si="14"/>
        <v>0</v>
      </c>
      <c r="BM32" s="6">
        <f t="shared" ca="1" si="15"/>
        <v>-4.6399999999999997E-2</v>
      </c>
      <c r="BN32" s="6">
        <f t="shared" ca="1" si="15"/>
        <v>-4.6399999999999997E-2</v>
      </c>
      <c r="BO32" s="6">
        <f t="shared" ca="1" si="15"/>
        <v>-4.6399999999999997E-2</v>
      </c>
      <c r="BP32" s="6">
        <f t="shared" ca="1" si="15"/>
        <v>-4.6399999999999997E-2</v>
      </c>
      <c r="BQ32" s="6">
        <f t="shared" ca="1" si="15"/>
        <v>-4.6399999999999997E-2</v>
      </c>
      <c r="BR32" s="6">
        <f t="shared" ca="1" si="15"/>
        <v>-4.6399999999999997E-2</v>
      </c>
      <c r="BS32" s="6">
        <f t="shared" ca="1" si="15"/>
        <v>-4.6399999999999997E-2</v>
      </c>
      <c r="BT32" s="6">
        <f t="shared" ca="1" si="15"/>
        <v>-4.6399999999999997E-2</v>
      </c>
      <c r="BU32" s="6">
        <f t="shared" ca="1" si="15"/>
        <v>-4.6399999999999997E-2</v>
      </c>
      <c r="BV32" s="6">
        <f t="shared" ca="1" si="15"/>
        <v>-4.6399999999999997E-2</v>
      </c>
      <c r="BW32" s="6">
        <f t="shared" ca="1" si="15"/>
        <v>-4.6399999999999997E-2</v>
      </c>
      <c r="BX32" s="6">
        <f t="shared" ca="1" si="15"/>
        <v>-4.6399999999999997E-2</v>
      </c>
      <c r="BY32" s="31">
        <f t="shared" ca="1" si="19"/>
        <v>-154997.19</v>
      </c>
      <c r="BZ32" s="31">
        <f t="shared" ca="1" si="19"/>
        <v>-86969.99</v>
      </c>
      <c r="CA32" s="31">
        <f t="shared" ca="1" si="19"/>
        <v>-94257.58</v>
      </c>
      <c r="CB32" s="31">
        <f t="shared" ca="1" si="18"/>
        <v>-53546.09</v>
      </c>
      <c r="CC32" s="31">
        <f t="shared" ca="1" si="18"/>
        <v>-53390.37</v>
      </c>
      <c r="CD32" s="31">
        <f t="shared" ca="1" si="18"/>
        <v>-83842.33</v>
      </c>
      <c r="CE32" s="31">
        <f t="shared" ca="1" si="18"/>
        <v>-677641.87</v>
      </c>
      <c r="CF32" s="31">
        <f t="shared" ca="1" si="18"/>
        <v>0</v>
      </c>
      <c r="CG32" s="31">
        <f t="shared" ca="1" si="18"/>
        <v>0</v>
      </c>
      <c r="CH32" s="31">
        <f t="shared" ca="1" si="18"/>
        <v>0</v>
      </c>
      <c r="CI32" s="31">
        <f t="shared" ca="1" si="18"/>
        <v>0</v>
      </c>
      <c r="CJ32" s="31">
        <f t="shared" ca="1" si="18"/>
        <v>0</v>
      </c>
      <c r="CK32" s="32">
        <f t="shared" ca="1" si="16"/>
        <v>5678.78</v>
      </c>
      <c r="CL32" s="32">
        <f t="shared" ca="1" si="16"/>
        <v>3186.4</v>
      </c>
      <c r="CM32" s="32">
        <f t="shared" ca="1" si="16"/>
        <v>3453.4</v>
      </c>
      <c r="CN32" s="32">
        <f t="shared" ca="1" si="16"/>
        <v>1961.82</v>
      </c>
      <c r="CO32" s="32">
        <f t="shared" ca="1" si="16"/>
        <v>1956.11</v>
      </c>
      <c r="CP32" s="32">
        <f t="shared" ca="1" si="16"/>
        <v>3071.81</v>
      </c>
      <c r="CQ32" s="32">
        <f t="shared" ca="1" si="16"/>
        <v>24827.4</v>
      </c>
      <c r="CR32" s="32">
        <f t="shared" ca="1" si="16"/>
        <v>0</v>
      </c>
      <c r="CS32" s="32">
        <f t="shared" ca="1" si="16"/>
        <v>0</v>
      </c>
      <c r="CT32" s="32">
        <f t="shared" ca="1" si="16"/>
        <v>0</v>
      </c>
      <c r="CU32" s="32">
        <f t="shared" ca="1" si="16"/>
        <v>0</v>
      </c>
      <c r="CV32" s="32">
        <f t="shared" ca="1" si="16"/>
        <v>0</v>
      </c>
      <c r="CW32" s="31">
        <f t="shared" ca="1" si="17"/>
        <v>-174371.83000000002</v>
      </c>
      <c r="CX32" s="31">
        <f t="shared" ca="1" si="17"/>
        <v>-97841.24</v>
      </c>
      <c r="CY32" s="31">
        <f t="shared" ca="1" si="17"/>
        <v>-106039.78000000001</v>
      </c>
      <c r="CZ32" s="31">
        <f t="shared" ca="1" si="17"/>
        <v>-56084.909999999996</v>
      </c>
      <c r="DA32" s="31">
        <f t="shared" ca="1" si="17"/>
        <v>-55921.810000000005</v>
      </c>
      <c r="DB32" s="31">
        <f t="shared" ca="1" si="17"/>
        <v>-87817.62000000001</v>
      </c>
      <c r="DC32" s="31">
        <f t="shared" ca="1" si="17"/>
        <v>-676181.42999999993</v>
      </c>
      <c r="DD32" s="31">
        <f t="shared" ca="1" si="17"/>
        <v>0</v>
      </c>
      <c r="DE32" s="31">
        <f t="shared" ca="1" si="17"/>
        <v>0</v>
      </c>
      <c r="DF32" s="31">
        <f t="shared" ca="1" si="17"/>
        <v>0</v>
      </c>
      <c r="DG32" s="31">
        <f t="shared" ca="1" si="17"/>
        <v>0</v>
      </c>
      <c r="DH32" s="31">
        <f t="shared" ca="1" si="17"/>
        <v>0</v>
      </c>
      <c r="DI32" s="32">
        <f t="shared" ca="1" si="11"/>
        <v>-8718.59</v>
      </c>
      <c r="DJ32" s="32">
        <f t="shared" ca="1" si="11"/>
        <v>-4892.0600000000004</v>
      </c>
      <c r="DK32" s="32">
        <f t="shared" ca="1" si="11"/>
        <v>-5301.99</v>
      </c>
      <c r="DL32" s="32">
        <f t="shared" ca="1" si="11"/>
        <v>-2804.25</v>
      </c>
      <c r="DM32" s="32">
        <f t="shared" ca="1" si="11"/>
        <v>-2796.09</v>
      </c>
      <c r="DN32" s="32">
        <f t="shared" ca="1" si="11"/>
        <v>-4390.88</v>
      </c>
      <c r="DO32" s="32">
        <f t="shared" ca="1" si="11"/>
        <v>-33809.07</v>
      </c>
      <c r="DP32" s="32">
        <f t="shared" ca="1" si="11"/>
        <v>0</v>
      </c>
      <c r="DQ32" s="32">
        <f t="shared" ca="1" si="11"/>
        <v>0</v>
      </c>
      <c r="DR32" s="32">
        <f t="shared" ca="1" si="11"/>
        <v>0</v>
      </c>
      <c r="DS32" s="32">
        <f t="shared" ca="1" si="11"/>
        <v>0</v>
      </c>
      <c r="DT32" s="32">
        <f t="shared" ca="1" si="11"/>
        <v>0</v>
      </c>
      <c r="DU32" s="31">
        <f t="shared" ca="1" si="12"/>
        <v>-75025.31</v>
      </c>
      <c r="DV32" s="31">
        <f t="shared" ca="1" si="12"/>
        <v>-41598.629999999997</v>
      </c>
      <c r="DW32" s="31">
        <f t="shared" ca="1" si="12"/>
        <v>-44596.29</v>
      </c>
      <c r="DX32" s="31">
        <f t="shared" ca="1" si="12"/>
        <v>-23301.37</v>
      </c>
      <c r="DY32" s="31">
        <f t="shared" ca="1" si="12"/>
        <v>-22957.83</v>
      </c>
      <c r="DZ32" s="31">
        <f t="shared" ca="1" si="12"/>
        <v>-35604.65</v>
      </c>
      <c r="EA32" s="31">
        <f t="shared" ca="1" si="12"/>
        <v>-270815.43</v>
      </c>
      <c r="EB32" s="31">
        <f t="shared" ca="1" si="12"/>
        <v>0</v>
      </c>
      <c r="EC32" s="31">
        <f t="shared" ca="1" si="12"/>
        <v>0</v>
      </c>
      <c r="ED32" s="31">
        <f t="shared" ca="1" si="12"/>
        <v>0</v>
      </c>
      <c r="EE32" s="31">
        <f t="shared" ca="1" si="12"/>
        <v>0</v>
      </c>
      <c r="EF32" s="31">
        <f t="shared" ca="1" si="12"/>
        <v>0</v>
      </c>
      <c r="EG32" s="32">
        <f t="shared" ca="1" si="13"/>
        <v>-258115.73</v>
      </c>
      <c r="EH32" s="32">
        <f t="shared" ca="1" si="13"/>
        <v>-144331.93</v>
      </c>
      <c r="EI32" s="32">
        <f t="shared" ca="1" si="13"/>
        <v>-155938.06000000003</v>
      </c>
      <c r="EJ32" s="32">
        <f t="shared" ca="1" si="13"/>
        <v>-82190.53</v>
      </c>
      <c r="EK32" s="32">
        <f t="shared" ca="1" si="13"/>
        <v>-81675.73000000001</v>
      </c>
      <c r="EL32" s="32">
        <f t="shared" ca="1" si="13"/>
        <v>-127813.15000000002</v>
      </c>
      <c r="EM32" s="32">
        <f t="shared" ca="1" si="13"/>
        <v>-980805.92999999993</v>
      </c>
      <c r="EN32" s="32">
        <f t="shared" ca="1" si="13"/>
        <v>0</v>
      </c>
      <c r="EO32" s="32">
        <f t="shared" ca="1" si="13"/>
        <v>0</v>
      </c>
      <c r="EP32" s="32">
        <f t="shared" ca="1" si="13"/>
        <v>0</v>
      </c>
      <c r="EQ32" s="32">
        <f t="shared" ca="1" si="13"/>
        <v>0</v>
      </c>
      <c r="ER32" s="32">
        <f t="shared" ca="1" si="13"/>
        <v>0</v>
      </c>
    </row>
    <row r="33" spans="1:148">
      <c r="A33" t="s">
        <v>426</v>
      </c>
      <c r="B33" s="1" t="s">
        <v>35</v>
      </c>
      <c r="C33" t="str">
        <f t="shared" ca="1" si="1"/>
        <v>CES1/CES2</v>
      </c>
      <c r="D33" t="str">
        <f t="shared" ca="1" si="2"/>
        <v>Calgary Energy Centre</v>
      </c>
      <c r="E33" s="51">
        <f ca="1">IFERROR(IF(AND($A33=VLOOKUP($A33&amp;"."&amp;$C33,UncollectibleLookup,2,FALSE),$C33=VLOOKUP($A33&amp;"."&amp;$C33,UncollectibleLookup,4,FALSE)),0,'Module C Corrected'!E33),'Module C Corrected'!E33)</f>
        <v>0</v>
      </c>
      <c r="F33" s="51">
        <f ca="1">IFERROR(IF(AND($A33=VLOOKUP($A33&amp;"."&amp;$C33,UncollectibleLookup,2,FALSE),$C33=VLOOKUP($A33&amp;"."&amp;$C33,UncollectibleLookup,4,FALSE)),0,'Module C Corrected'!F33),'Module C Corrected'!F33)</f>
        <v>0</v>
      </c>
      <c r="G33" s="51">
        <f ca="1">IFERROR(IF(AND($A33=VLOOKUP($A33&amp;"."&amp;$C33,UncollectibleLookup,2,FALSE),$C33=VLOOKUP($A33&amp;"."&amp;$C33,UncollectibleLookup,4,FALSE)),0,'Module C Corrected'!G33),'Module C Corrected'!G33)</f>
        <v>0</v>
      </c>
      <c r="H33" s="51">
        <f ca="1">IFERROR(IF(AND($A33=VLOOKUP($A33&amp;"."&amp;$C33,UncollectibleLookup,2,FALSE),$C33=VLOOKUP($A33&amp;"."&amp;$C33,UncollectibleLookup,4,FALSE)),0,'Module C Corrected'!H33),'Module C Corrected'!H33)</f>
        <v>0</v>
      </c>
      <c r="I33" s="51">
        <f ca="1">IFERROR(IF(AND($A33=VLOOKUP($A33&amp;"."&amp;$C33,UncollectibleLookup,2,FALSE),$C33=VLOOKUP($A33&amp;"."&amp;$C33,UncollectibleLookup,4,FALSE)),0,'Module C Corrected'!I33),'Module C Corrected'!I33)</f>
        <v>0</v>
      </c>
      <c r="J33" s="51">
        <f ca="1">IFERROR(IF(AND($A33=VLOOKUP($A33&amp;"."&amp;$C33,UncollectibleLookup,2,FALSE),$C33=VLOOKUP($A33&amp;"."&amp;$C33,UncollectibleLookup,4,FALSE)),0,'Module C Corrected'!J33),'Module C Corrected'!J33)</f>
        <v>0</v>
      </c>
      <c r="K33" s="51">
        <f ca="1">IFERROR(IF(AND($A33=VLOOKUP($A33&amp;"."&amp;$C33,UncollectibleLookup,2,FALSE),$C33=VLOOKUP($A33&amp;"."&amp;$C33,UncollectibleLookup,4,FALSE)),0,'Module C Corrected'!K33),'Module C Corrected'!K33)</f>
        <v>0</v>
      </c>
      <c r="L33" s="51">
        <f ca="1">IFERROR(IF(AND($A33=VLOOKUP($A33&amp;"."&amp;$C33,UncollectibleLookup,2,FALSE),$C33=VLOOKUP($A33&amp;"."&amp;$C33,UncollectibleLookup,4,FALSE)),0,'Module C Corrected'!L33),'Module C Corrected'!L33)</f>
        <v>32412.835999999999</v>
      </c>
      <c r="M33" s="51">
        <f ca="1">IFERROR(IF(AND($A33=VLOOKUP($A33&amp;"."&amp;$C33,UncollectibleLookup,2,FALSE),$C33=VLOOKUP($A33&amp;"."&amp;$C33,UncollectibleLookup,4,FALSE)),0,'Module C Corrected'!M33),'Module C Corrected'!M33)</f>
        <v>14343.103999999999</v>
      </c>
      <c r="N33" s="51">
        <f ca="1">IFERROR(IF(AND($A33=VLOOKUP($A33&amp;"."&amp;$C33,UncollectibleLookup,2,FALSE),$C33=VLOOKUP($A33&amp;"."&amp;$C33,UncollectibleLookup,4,FALSE)),0,'Module C Corrected'!N33),'Module C Corrected'!N33)</f>
        <v>8506.0889999999999</v>
      </c>
      <c r="O33" s="51">
        <f ca="1">IFERROR(IF(AND($A33=VLOOKUP($A33&amp;"."&amp;$C33,UncollectibleLookup,2,FALSE),$C33=VLOOKUP($A33&amp;"."&amp;$C33,UncollectibleLookup,4,FALSE)),0,'Module C Corrected'!O33),'Module C Corrected'!O33)</f>
        <v>11101.5057</v>
      </c>
      <c r="P33" s="51">
        <f ca="1">IFERROR(IF(AND($A33=VLOOKUP($A33&amp;"."&amp;$C33,UncollectibleLookup,2,FALSE),$C33=VLOOKUP($A33&amp;"."&amp;$C33,UncollectibleLookup,4,FALSE)),0,'Module C Corrected'!P33),'Module C Corrected'!P33)</f>
        <v>4835.8909999999996</v>
      </c>
      <c r="Q33" s="32">
        <f ca="1">IFERROR(IF(AND($A33=VLOOKUP($A33&amp;"."&amp;$C33,UncollectibleLookup,2,FALSE),$C33=VLOOKUP($A33&amp;"."&amp;$C33,UncollectibleLookup,4,FALSE)),0,'Module C Corrected'!Q33),'Module C Corrected'!Q33)</f>
        <v>0</v>
      </c>
      <c r="R33" s="32">
        <f ca="1">IFERROR(IF(AND($A33=VLOOKUP($A33&amp;"."&amp;$C33,UncollectibleLookup,2,FALSE),$C33=VLOOKUP($A33&amp;"."&amp;$C33,UncollectibleLookup,4,FALSE)),0,'Module C Corrected'!R33),'Module C Corrected'!R33)</f>
        <v>0</v>
      </c>
      <c r="S33" s="32">
        <f ca="1">IFERROR(IF(AND($A33=VLOOKUP($A33&amp;"."&amp;$C33,UncollectibleLookup,2,FALSE),$C33=VLOOKUP($A33&amp;"."&amp;$C33,UncollectibleLookup,4,FALSE)),0,'Module C Corrected'!S33),'Module C Corrected'!S33)</f>
        <v>0</v>
      </c>
      <c r="T33" s="32">
        <f ca="1">IFERROR(IF(AND($A33=VLOOKUP($A33&amp;"."&amp;$C33,UncollectibleLookup,2,FALSE),$C33=VLOOKUP($A33&amp;"."&amp;$C33,UncollectibleLookup,4,FALSE)),0,'Module C Corrected'!T33),'Module C Corrected'!T33)</f>
        <v>0</v>
      </c>
      <c r="U33" s="32">
        <f ca="1">IFERROR(IF(AND($A33=VLOOKUP($A33&amp;"."&amp;$C33,UncollectibleLookup,2,FALSE),$C33=VLOOKUP($A33&amp;"."&amp;$C33,UncollectibleLookup,4,FALSE)),0,'Module C Corrected'!U33),'Module C Corrected'!U33)</f>
        <v>0</v>
      </c>
      <c r="V33" s="32">
        <f ca="1">IFERROR(IF(AND($A33=VLOOKUP($A33&amp;"."&amp;$C33,UncollectibleLookup,2,FALSE),$C33=VLOOKUP($A33&amp;"."&amp;$C33,UncollectibleLookup,4,FALSE)),0,'Module C Corrected'!V33),'Module C Corrected'!V33)</f>
        <v>0</v>
      </c>
      <c r="W33" s="32">
        <f ca="1">IFERROR(IF(AND($A33=VLOOKUP($A33&amp;"."&amp;$C33,UncollectibleLookup,2,FALSE),$C33=VLOOKUP($A33&amp;"."&amp;$C33,UncollectibleLookup,4,FALSE)),0,'Module C Corrected'!W33),'Module C Corrected'!W33)</f>
        <v>0</v>
      </c>
      <c r="X33" s="32">
        <f ca="1">IFERROR(IF(AND($A33=VLOOKUP($A33&amp;"."&amp;$C33,UncollectibleLookup,2,FALSE),$C33=VLOOKUP($A33&amp;"."&amp;$C33,UncollectibleLookup,4,FALSE)),0,'Module C Corrected'!X33),'Module C Corrected'!X33)</f>
        <v>3670008.14</v>
      </c>
      <c r="Y33" s="32">
        <f ca="1">IFERROR(IF(AND($A33=VLOOKUP($A33&amp;"."&amp;$C33,UncollectibleLookup,2,FALSE),$C33=VLOOKUP($A33&amp;"."&amp;$C33,UncollectibleLookup,4,FALSE)),0,'Module C Corrected'!Y33),'Module C Corrected'!Y33)</f>
        <v>949932.12</v>
      </c>
      <c r="Z33" s="32">
        <f ca="1">IFERROR(IF(AND($A33=VLOOKUP($A33&amp;"."&amp;$C33,UncollectibleLookup,2,FALSE),$C33=VLOOKUP($A33&amp;"."&amp;$C33,UncollectibleLookup,4,FALSE)),0,'Module C Corrected'!Z33),'Module C Corrected'!Z33)</f>
        <v>938461.96</v>
      </c>
      <c r="AA33" s="32">
        <f ca="1">IFERROR(IF(AND($A33=VLOOKUP($A33&amp;"."&amp;$C33,UncollectibleLookup,2,FALSE),$C33=VLOOKUP($A33&amp;"."&amp;$C33,UncollectibleLookup,4,FALSE)),0,'Module C Corrected'!AA33),'Module C Corrected'!AA33)</f>
        <v>641124.49</v>
      </c>
      <c r="AB33" s="32">
        <f ca="1">IFERROR(IF(AND($A33=VLOOKUP($A33&amp;"."&amp;$C33,UncollectibleLookup,2,FALSE),$C33=VLOOKUP($A33&amp;"."&amp;$C33,UncollectibleLookup,4,FALSE)),0,'Module C Corrected'!AB33),'Module C Corrected'!AB33)</f>
        <v>243091.12</v>
      </c>
      <c r="AC33" s="2" t="str">
        <f>IF(ISBLANK('Module C Corrected'!AC33),"",'Module C Corrected'!AC33)</f>
        <v/>
      </c>
      <c r="AD33" s="2" t="str">
        <f>IF(ISBLANK('Module C Corrected'!AD33),"",'Module C Corrected'!AD33)</f>
        <v/>
      </c>
      <c r="AE33" s="2" t="str">
        <f>IF(ISBLANK('Module C Corrected'!AE33),"",'Module C Corrected'!AE33)</f>
        <v/>
      </c>
      <c r="AF33" s="2" t="str">
        <f>IF(ISBLANK('Module C Corrected'!AF33),"",'Module C Corrected'!AF33)</f>
        <v/>
      </c>
      <c r="AG33" s="2" t="str">
        <f>IF(ISBLANK('Module C Corrected'!AG33),"",'Module C Corrected'!AG33)</f>
        <v/>
      </c>
      <c r="AH33" s="2" t="str">
        <f>IF(ISBLANK('Module C Corrected'!AH33),"",'Module C Corrected'!AH33)</f>
        <v/>
      </c>
      <c r="AI33" s="2" t="str">
        <f>IF(ISBLANK('Module C Corrected'!AI33),"",'Module C Corrected'!AI33)</f>
        <v/>
      </c>
      <c r="AJ33" s="2">
        <f>IF(ISBLANK('Module C Corrected'!AJ33),"",'Module C Corrected'!AJ33)</f>
        <v>0.87</v>
      </c>
      <c r="AK33" s="2">
        <f>IF(ISBLANK('Module C Corrected'!AK33),"",'Module C Corrected'!AK33)</f>
        <v>0.87</v>
      </c>
      <c r="AL33" s="2">
        <f>IF(ISBLANK('Module C Corrected'!AL33),"",'Module C Corrected'!AL33)</f>
        <v>0.87</v>
      </c>
      <c r="AM33" s="2">
        <f>IF(ISBLANK('Module C Corrected'!AM33),"",'Module C Corrected'!AM33)</f>
        <v>0.87</v>
      </c>
      <c r="AN33" s="2">
        <f>IF(ISBLANK('Module C Corrected'!AN33),"",'Module C Corrected'!AN33)</f>
        <v>0.87</v>
      </c>
      <c r="AO33" s="33">
        <f ca="1">IFERROR(IF(AND($A33=VLOOKUP($A33&amp;"."&amp;$C33,UncollectibleLookup,2,FALSE),$C33=VLOOKUP($A33&amp;"."&amp;$C33,UncollectibleLookup,4,FALSE)),0,'Module C Corrected'!AO33),'Module C Corrected'!AO33)</f>
        <v>0</v>
      </c>
      <c r="AP33" s="33">
        <f ca="1">IFERROR(IF(AND($A33=VLOOKUP($A33&amp;"."&amp;$C33,UncollectibleLookup,2,FALSE),$C33=VLOOKUP($A33&amp;"."&amp;$C33,UncollectibleLookup,4,FALSE)),0,'Module C Corrected'!AP33),'Module C Corrected'!AP33)</f>
        <v>0</v>
      </c>
      <c r="AQ33" s="33">
        <f ca="1">IFERROR(IF(AND($A33=VLOOKUP($A33&amp;"."&amp;$C33,UncollectibleLookup,2,FALSE),$C33=VLOOKUP($A33&amp;"."&amp;$C33,UncollectibleLookup,4,FALSE)),0,'Module C Corrected'!AQ33),'Module C Corrected'!AQ33)</f>
        <v>0</v>
      </c>
      <c r="AR33" s="33">
        <f ca="1">IFERROR(IF(AND($A33=VLOOKUP($A33&amp;"."&amp;$C33,UncollectibleLookup,2,FALSE),$C33=VLOOKUP($A33&amp;"."&amp;$C33,UncollectibleLookup,4,FALSE)),0,'Module C Corrected'!AR33),'Module C Corrected'!AR33)</f>
        <v>0</v>
      </c>
      <c r="AS33" s="33">
        <f ca="1">IFERROR(IF(AND($A33=VLOOKUP($A33&amp;"."&amp;$C33,UncollectibleLookup,2,FALSE),$C33=VLOOKUP($A33&amp;"."&amp;$C33,UncollectibleLookup,4,FALSE)),0,'Module C Corrected'!AS33),'Module C Corrected'!AS33)</f>
        <v>0</v>
      </c>
      <c r="AT33" s="33">
        <f ca="1">IFERROR(IF(AND($A33=VLOOKUP($A33&amp;"."&amp;$C33,UncollectibleLookup,2,FALSE),$C33=VLOOKUP($A33&amp;"."&amp;$C33,UncollectibleLookup,4,FALSE)),0,'Module C Corrected'!AT33),'Module C Corrected'!AT33)</f>
        <v>0</v>
      </c>
      <c r="AU33" s="33">
        <f ca="1">IFERROR(IF(AND($A33=VLOOKUP($A33&amp;"."&amp;$C33,UncollectibleLookup,2,FALSE),$C33=VLOOKUP($A33&amp;"."&amp;$C33,UncollectibleLookup,4,FALSE)),0,'Module C Corrected'!AU33),'Module C Corrected'!AU33)</f>
        <v>0</v>
      </c>
      <c r="AV33" s="33">
        <f ca="1">IFERROR(IF(AND($A33=VLOOKUP($A33&amp;"."&amp;$C33,UncollectibleLookup,2,FALSE),$C33=VLOOKUP($A33&amp;"."&amp;$C33,UncollectibleLookup,4,FALSE)),0,'Module C Corrected'!AV33),'Module C Corrected'!AV33)</f>
        <v>31929.07</v>
      </c>
      <c r="AW33" s="33">
        <f ca="1">IFERROR(IF(AND($A33=VLOOKUP($A33&amp;"."&amp;$C33,UncollectibleLookup,2,FALSE),$C33=VLOOKUP($A33&amp;"."&amp;$C33,UncollectibleLookup,4,FALSE)),0,'Module C Corrected'!AW33),'Module C Corrected'!AW33)</f>
        <v>8264.41</v>
      </c>
      <c r="AX33" s="33">
        <f ca="1">IFERROR(IF(AND($A33=VLOOKUP($A33&amp;"."&amp;$C33,UncollectibleLookup,2,FALSE),$C33=VLOOKUP($A33&amp;"."&amp;$C33,UncollectibleLookup,4,FALSE)),0,'Module C Corrected'!AX33),'Module C Corrected'!AX33)</f>
        <v>8164.62</v>
      </c>
      <c r="AY33" s="33">
        <f ca="1">IFERROR(IF(AND($A33=VLOOKUP($A33&amp;"."&amp;$C33,UncollectibleLookup,2,FALSE),$C33=VLOOKUP($A33&amp;"."&amp;$C33,UncollectibleLookup,4,FALSE)),0,'Module C Corrected'!AY33),'Module C Corrected'!AY33)</f>
        <v>5577.78</v>
      </c>
      <c r="AZ33" s="33">
        <f ca="1">IFERROR(IF(AND($A33=VLOOKUP($A33&amp;"."&amp;$C33,UncollectibleLookup,2,FALSE),$C33=VLOOKUP($A33&amp;"."&amp;$C33,UncollectibleLookup,4,FALSE)),0,'Module C Corrected'!AZ33),'Module C Corrected'!AZ33)</f>
        <v>2114.89</v>
      </c>
      <c r="BA33" s="31">
        <f t="shared" ca="1" si="14"/>
        <v>0</v>
      </c>
      <c r="BB33" s="31">
        <f t="shared" ca="1" si="14"/>
        <v>0</v>
      </c>
      <c r="BC33" s="31">
        <f t="shared" ca="1" si="14"/>
        <v>0</v>
      </c>
      <c r="BD33" s="31">
        <f t="shared" ca="1" si="14"/>
        <v>0</v>
      </c>
      <c r="BE33" s="31">
        <f t="shared" ca="1" si="14"/>
        <v>0</v>
      </c>
      <c r="BF33" s="31">
        <f t="shared" ca="1" si="14"/>
        <v>0</v>
      </c>
      <c r="BG33" s="31">
        <f t="shared" ca="1" si="14"/>
        <v>0</v>
      </c>
      <c r="BH33" s="31">
        <f t="shared" ca="1" si="14"/>
        <v>-26057.06</v>
      </c>
      <c r="BI33" s="31">
        <f t="shared" ca="1" si="14"/>
        <v>-6744.52</v>
      </c>
      <c r="BJ33" s="31">
        <f t="shared" ca="1" si="14"/>
        <v>-2815.39</v>
      </c>
      <c r="BK33" s="31">
        <f t="shared" ca="1" si="14"/>
        <v>-1923.37</v>
      </c>
      <c r="BL33" s="31">
        <f t="shared" ca="1" si="14"/>
        <v>-729.27</v>
      </c>
      <c r="BM33" s="6">
        <f t="shared" ca="1" si="15"/>
        <v>-4.6399999999999997E-2</v>
      </c>
      <c r="BN33" s="6">
        <f t="shared" ca="1" si="15"/>
        <v>-4.6399999999999997E-2</v>
      </c>
      <c r="BO33" s="6">
        <f t="shared" ca="1" si="15"/>
        <v>-4.6399999999999997E-2</v>
      </c>
      <c r="BP33" s="6">
        <f t="shared" ca="1" si="15"/>
        <v>-4.6399999999999997E-2</v>
      </c>
      <c r="BQ33" s="6">
        <f t="shared" ca="1" si="15"/>
        <v>-4.6399999999999997E-2</v>
      </c>
      <c r="BR33" s="6">
        <f t="shared" ca="1" si="15"/>
        <v>-4.6399999999999997E-2</v>
      </c>
      <c r="BS33" s="6">
        <f t="shared" ca="1" si="15"/>
        <v>-4.6399999999999997E-2</v>
      </c>
      <c r="BT33" s="6">
        <f t="shared" ca="1" si="15"/>
        <v>-4.6399999999999997E-2</v>
      </c>
      <c r="BU33" s="6">
        <f t="shared" ca="1" si="15"/>
        <v>-4.6399999999999997E-2</v>
      </c>
      <c r="BV33" s="6">
        <f t="shared" ca="1" si="15"/>
        <v>-4.6399999999999997E-2</v>
      </c>
      <c r="BW33" s="6">
        <f t="shared" ca="1" si="15"/>
        <v>-4.6399999999999997E-2</v>
      </c>
      <c r="BX33" s="6">
        <f t="shared" ca="1" si="15"/>
        <v>-4.6399999999999997E-2</v>
      </c>
      <c r="BY33" s="31">
        <f t="shared" ca="1" si="19"/>
        <v>0</v>
      </c>
      <c r="BZ33" s="31">
        <f t="shared" ca="1" si="19"/>
        <v>0</v>
      </c>
      <c r="CA33" s="31">
        <f t="shared" ca="1" si="19"/>
        <v>0</v>
      </c>
      <c r="CB33" s="31">
        <f t="shared" ca="1" si="18"/>
        <v>0</v>
      </c>
      <c r="CC33" s="31">
        <f t="shared" ca="1" si="18"/>
        <v>0</v>
      </c>
      <c r="CD33" s="31">
        <f t="shared" ca="1" si="18"/>
        <v>0</v>
      </c>
      <c r="CE33" s="31">
        <f t="shared" ca="1" si="18"/>
        <v>0</v>
      </c>
      <c r="CF33" s="31">
        <f t="shared" ca="1" si="18"/>
        <v>-170288.38</v>
      </c>
      <c r="CG33" s="31">
        <f t="shared" ca="1" si="18"/>
        <v>-44076.85</v>
      </c>
      <c r="CH33" s="31">
        <f t="shared" ca="1" si="18"/>
        <v>-43544.63</v>
      </c>
      <c r="CI33" s="31">
        <f t="shared" ca="1" si="18"/>
        <v>-29748.18</v>
      </c>
      <c r="CJ33" s="31">
        <f t="shared" ca="1" si="18"/>
        <v>-11279.43</v>
      </c>
      <c r="CK33" s="32">
        <f t="shared" ca="1" si="16"/>
        <v>0</v>
      </c>
      <c r="CL33" s="32">
        <f t="shared" ca="1" si="16"/>
        <v>0</v>
      </c>
      <c r="CM33" s="32">
        <f t="shared" ca="1" si="16"/>
        <v>0</v>
      </c>
      <c r="CN33" s="32">
        <f t="shared" ca="1" si="16"/>
        <v>0</v>
      </c>
      <c r="CO33" s="32">
        <f t="shared" ca="1" si="16"/>
        <v>0</v>
      </c>
      <c r="CP33" s="32">
        <f t="shared" ca="1" si="16"/>
        <v>0</v>
      </c>
      <c r="CQ33" s="32">
        <f t="shared" ca="1" si="16"/>
        <v>0</v>
      </c>
      <c r="CR33" s="32">
        <f t="shared" ca="1" si="16"/>
        <v>6239.01</v>
      </c>
      <c r="CS33" s="32">
        <f t="shared" ca="1" si="16"/>
        <v>1614.88</v>
      </c>
      <c r="CT33" s="32">
        <f t="shared" ca="1" si="16"/>
        <v>1595.39</v>
      </c>
      <c r="CU33" s="32">
        <f t="shared" ca="1" si="16"/>
        <v>1089.9100000000001</v>
      </c>
      <c r="CV33" s="32">
        <f t="shared" ca="1" si="16"/>
        <v>413.25</v>
      </c>
      <c r="CW33" s="31">
        <f t="shared" ca="1" si="17"/>
        <v>0</v>
      </c>
      <c r="CX33" s="31">
        <f t="shared" ca="1" si="17"/>
        <v>0</v>
      </c>
      <c r="CY33" s="31">
        <f t="shared" ca="1" si="17"/>
        <v>0</v>
      </c>
      <c r="CZ33" s="31">
        <f t="shared" ca="1" si="17"/>
        <v>0</v>
      </c>
      <c r="DA33" s="31">
        <f t="shared" ca="1" si="17"/>
        <v>0</v>
      </c>
      <c r="DB33" s="31">
        <f t="shared" ca="1" si="17"/>
        <v>0</v>
      </c>
      <c r="DC33" s="31">
        <f t="shared" ca="1" si="17"/>
        <v>0</v>
      </c>
      <c r="DD33" s="31">
        <f t="shared" ca="1" si="17"/>
        <v>-169921.38</v>
      </c>
      <c r="DE33" s="31">
        <f t="shared" ca="1" si="17"/>
        <v>-43981.86</v>
      </c>
      <c r="DF33" s="31">
        <f t="shared" ca="1" si="17"/>
        <v>-47298.47</v>
      </c>
      <c r="DG33" s="31">
        <f t="shared" ca="1" si="17"/>
        <v>-32312.680000000004</v>
      </c>
      <c r="DH33" s="31">
        <f t="shared" ca="1" si="17"/>
        <v>-12251.8</v>
      </c>
      <c r="DI33" s="32">
        <f t="shared" ca="1" si="11"/>
        <v>0</v>
      </c>
      <c r="DJ33" s="32">
        <f t="shared" ca="1" si="11"/>
        <v>0</v>
      </c>
      <c r="DK33" s="32">
        <f t="shared" ca="1" si="11"/>
        <v>0</v>
      </c>
      <c r="DL33" s="32">
        <f t="shared" ca="1" si="11"/>
        <v>0</v>
      </c>
      <c r="DM33" s="32">
        <f t="shared" ca="1" si="11"/>
        <v>0</v>
      </c>
      <c r="DN33" s="32">
        <f t="shared" ca="1" si="11"/>
        <v>0</v>
      </c>
      <c r="DO33" s="32">
        <f t="shared" ca="1" si="11"/>
        <v>0</v>
      </c>
      <c r="DP33" s="32">
        <f t="shared" ca="1" si="11"/>
        <v>-8496.07</v>
      </c>
      <c r="DQ33" s="32">
        <f t="shared" ca="1" si="11"/>
        <v>-2199.09</v>
      </c>
      <c r="DR33" s="32">
        <f t="shared" ca="1" si="11"/>
        <v>-2364.92</v>
      </c>
      <c r="DS33" s="32">
        <f t="shared" ca="1" si="11"/>
        <v>-1615.63</v>
      </c>
      <c r="DT33" s="32">
        <f t="shared" ca="1" si="11"/>
        <v>-612.59</v>
      </c>
      <c r="DU33" s="31">
        <f t="shared" ca="1" si="12"/>
        <v>0</v>
      </c>
      <c r="DV33" s="31">
        <f t="shared" ca="1" si="12"/>
        <v>0</v>
      </c>
      <c r="DW33" s="31">
        <f t="shared" ca="1" si="12"/>
        <v>0</v>
      </c>
      <c r="DX33" s="31">
        <f t="shared" ca="1" si="12"/>
        <v>0</v>
      </c>
      <c r="DY33" s="31">
        <f t="shared" ca="1" si="12"/>
        <v>0</v>
      </c>
      <c r="DZ33" s="31">
        <f t="shared" ca="1" si="12"/>
        <v>0</v>
      </c>
      <c r="EA33" s="31">
        <f t="shared" ca="1" si="12"/>
        <v>0</v>
      </c>
      <c r="EB33" s="31">
        <f t="shared" ca="1" si="12"/>
        <v>-67152.73</v>
      </c>
      <c r="EC33" s="31">
        <f t="shared" ca="1" si="12"/>
        <v>-17148.11</v>
      </c>
      <c r="ED33" s="31">
        <f t="shared" ca="1" si="12"/>
        <v>-18198.259999999998</v>
      </c>
      <c r="EE33" s="31">
        <f t="shared" ca="1" si="12"/>
        <v>-12260.9</v>
      </c>
      <c r="EF33" s="31">
        <f t="shared" ca="1" si="12"/>
        <v>-4585.95</v>
      </c>
      <c r="EG33" s="32">
        <f t="shared" ca="1" si="13"/>
        <v>0</v>
      </c>
      <c r="EH33" s="32">
        <f t="shared" ca="1" si="13"/>
        <v>0</v>
      </c>
      <c r="EI33" s="32">
        <f t="shared" ca="1" si="13"/>
        <v>0</v>
      </c>
      <c r="EJ33" s="32">
        <f t="shared" ca="1" si="13"/>
        <v>0</v>
      </c>
      <c r="EK33" s="32">
        <f t="shared" ca="1" si="13"/>
        <v>0</v>
      </c>
      <c r="EL33" s="32">
        <f t="shared" ca="1" si="13"/>
        <v>0</v>
      </c>
      <c r="EM33" s="32">
        <f t="shared" ca="1" si="13"/>
        <v>0</v>
      </c>
      <c r="EN33" s="32">
        <f t="shared" ca="1" si="13"/>
        <v>-245570.18</v>
      </c>
      <c r="EO33" s="32">
        <f t="shared" ca="1" si="13"/>
        <v>-63329.06</v>
      </c>
      <c r="EP33" s="32">
        <f t="shared" ca="1" si="13"/>
        <v>-67861.649999999994</v>
      </c>
      <c r="EQ33" s="32">
        <f t="shared" ca="1" si="13"/>
        <v>-46189.210000000006</v>
      </c>
      <c r="ER33" s="32">
        <f t="shared" ca="1" si="13"/>
        <v>-17450.34</v>
      </c>
    </row>
    <row r="34" spans="1:148">
      <c r="A34" t="s">
        <v>538</v>
      </c>
      <c r="B34" s="1" t="s">
        <v>35</v>
      </c>
      <c r="C34" t="str">
        <f t="shared" ca="1" si="1"/>
        <v>CES1/CES2</v>
      </c>
      <c r="D34" t="str">
        <f t="shared" ca="1" si="2"/>
        <v>Calgary Energy Centre</v>
      </c>
      <c r="E34" s="51">
        <f ca="1">IFERROR(IF(AND($A34=VLOOKUP($A34&amp;"."&amp;$C34,UncollectibleLookup,2,FALSE),$C34=VLOOKUP($A34&amp;"."&amp;$C34,UncollectibleLookup,4,FALSE)),0,'Module C Corrected'!E34),'Module C Corrected'!E34)</f>
        <v>25391.06</v>
      </c>
      <c r="F34" s="51">
        <f ca="1">IFERROR(IF(AND($A34=VLOOKUP($A34&amp;"."&amp;$C34,UncollectibleLookup,2,FALSE),$C34=VLOOKUP($A34&amp;"."&amp;$C34,UncollectibleLookup,4,FALSE)),0,'Module C Corrected'!F34),'Module C Corrected'!F34)</f>
        <v>12189.732</v>
      </c>
      <c r="G34" s="51">
        <f ca="1">IFERROR(IF(AND($A34=VLOOKUP($A34&amp;"."&amp;$C34,UncollectibleLookup,2,FALSE),$C34=VLOOKUP($A34&amp;"."&amp;$C34,UncollectibleLookup,4,FALSE)),0,'Module C Corrected'!G34),'Module C Corrected'!G34)</f>
        <v>13043.144</v>
      </c>
      <c r="H34" s="51">
        <f ca="1">IFERROR(IF(AND($A34=VLOOKUP($A34&amp;"."&amp;$C34,UncollectibleLookup,2,FALSE),$C34=VLOOKUP($A34&amp;"."&amp;$C34,UncollectibleLookup,4,FALSE)),0,'Module C Corrected'!H34),'Module C Corrected'!H34)</f>
        <v>7570.56</v>
      </c>
      <c r="I34" s="51">
        <f ca="1">IFERROR(IF(AND($A34=VLOOKUP($A34&amp;"."&amp;$C34,UncollectibleLookup,2,FALSE),$C34=VLOOKUP($A34&amp;"."&amp;$C34,UncollectibleLookup,4,FALSE)),0,'Module C Corrected'!I34),'Module C Corrected'!I34)</f>
        <v>8593.2880000000005</v>
      </c>
      <c r="J34" s="51">
        <f ca="1">IFERROR(IF(AND($A34=VLOOKUP($A34&amp;"."&amp;$C34,UncollectibleLookup,2,FALSE),$C34=VLOOKUP($A34&amp;"."&amp;$C34,UncollectibleLookup,4,FALSE)),0,'Module C Corrected'!J34),'Module C Corrected'!J34)</f>
        <v>15586.5026</v>
      </c>
      <c r="K34" s="51">
        <f ca="1">IFERROR(IF(AND($A34=VLOOKUP($A34&amp;"."&amp;$C34,UncollectibleLookup,2,FALSE),$C34=VLOOKUP($A34&amp;"."&amp;$C34,UncollectibleLookup,4,FALSE)),0,'Module C Corrected'!K34),'Module C Corrected'!K34)</f>
        <v>33417.779000000002</v>
      </c>
      <c r="L34" s="51">
        <f ca="1">IFERROR(IF(AND($A34=VLOOKUP($A34&amp;"."&amp;$C34,UncollectibleLookup,2,FALSE),$C34=VLOOKUP($A34&amp;"."&amp;$C34,UncollectibleLookup,4,FALSE)),0,'Module C Corrected'!L34),'Module C Corrected'!L34)</f>
        <v>0</v>
      </c>
      <c r="M34" s="51">
        <f ca="1">IFERROR(IF(AND($A34=VLOOKUP($A34&amp;"."&amp;$C34,UncollectibleLookup,2,FALSE),$C34=VLOOKUP($A34&amp;"."&amp;$C34,UncollectibleLookup,4,FALSE)),0,'Module C Corrected'!M34),'Module C Corrected'!M34)</f>
        <v>0</v>
      </c>
      <c r="N34" s="51">
        <f ca="1">IFERROR(IF(AND($A34=VLOOKUP($A34&amp;"."&amp;$C34,UncollectibleLookup,2,FALSE),$C34=VLOOKUP($A34&amp;"."&amp;$C34,UncollectibleLookup,4,FALSE)),0,'Module C Corrected'!N34),'Module C Corrected'!N34)</f>
        <v>0</v>
      </c>
      <c r="O34" s="51">
        <f ca="1">IFERROR(IF(AND($A34=VLOOKUP($A34&amp;"."&amp;$C34,UncollectibleLookup,2,FALSE),$C34=VLOOKUP($A34&amp;"."&amp;$C34,UncollectibleLookup,4,FALSE)),0,'Module C Corrected'!O34),'Module C Corrected'!O34)</f>
        <v>0</v>
      </c>
      <c r="P34" s="51">
        <f ca="1">IFERROR(IF(AND($A34=VLOOKUP($A34&amp;"."&amp;$C34,UncollectibleLookup,2,FALSE),$C34=VLOOKUP($A34&amp;"."&amp;$C34,UncollectibleLookup,4,FALSE)),0,'Module C Corrected'!P34),'Module C Corrected'!P34)</f>
        <v>0</v>
      </c>
      <c r="Q34" s="32">
        <f ca="1">IFERROR(IF(AND($A34=VLOOKUP($A34&amp;"."&amp;$C34,UncollectibleLookup,2,FALSE),$C34=VLOOKUP($A34&amp;"."&amp;$C34,UncollectibleLookup,4,FALSE)),0,'Module C Corrected'!Q34),'Module C Corrected'!Q34)</f>
        <v>1960883.82</v>
      </c>
      <c r="R34" s="32">
        <f ca="1">IFERROR(IF(AND($A34=VLOOKUP($A34&amp;"."&amp;$C34,UncollectibleLookup,2,FALSE),$C34=VLOOKUP($A34&amp;"."&amp;$C34,UncollectibleLookup,4,FALSE)),0,'Module C Corrected'!R34),'Module C Corrected'!R34)</f>
        <v>1007271.25</v>
      </c>
      <c r="S34" s="32">
        <f ca="1">IFERROR(IF(AND($A34=VLOOKUP($A34&amp;"."&amp;$C34,UncollectibleLookup,2,FALSE),$C34=VLOOKUP($A34&amp;"."&amp;$C34,UncollectibleLookup,4,FALSE)),0,'Module C Corrected'!S34),'Module C Corrected'!S34)</f>
        <v>1197139.4099999999</v>
      </c>
      <c r="T34" s="32">
        <f ca="1">IFERROR(IF(AND($A34=VLOOKUP($A34&amp;"."&amp;$C34,UncollectibleLookup,2,FALSE),$C34=VLOOKUP($A34&amp;"."&amp;$C34,UncollectibleLookup,4,FALSE)),0,'Module C Corrected'!T34),'Module C Corrected'!T34)</f>
        <v>680198.78</v>
      </c>
      <c r="U34" s="32">
        <f ca="1">IFERROR(IF(AND($A34=VLOOKUP($A34&amp;"."&amp;$C34,UncollectibleLookup,2,FALSE),$C34=VLOOKUP($A34&amp;"."&amp;$C34,UncollectibleLookup,4,FALSE)),0,'Module C Corrected'!U34),'Module C Corrected'!U34)</f>
        <v>713096.38</v>
      </c>
      <c r="V34" s="32">
        <f ca="1">IFERROR(IF(AND($A34=VLOOKUP($A34&amp;"."&amp;$C34,UncollectibleLookup,2,FALSE),$C34=VLOOKUP($A34&amp;"."&amp;$C34,UncollectibleLookup,4,FALSE)),0,'Module C Corrected'!V34),'Module C Corrected'!V34)</f>
        <v>1158397.56</v>
      </c>
      <c r="W34" s="32">
        <f ca="1">IFERROR(IF(AND($A34=VLOOKUP($A34&amp;"."&amp;$C34,UncollectibleLookup,2,FALSE),$C34=VLOOKUP($A34&amp;"."&amp;$C34,UncollectibleLookup,4,FALSE)),0,'Module C Corrected'!W34),'Module C Corrected'!W34)</f>
        <v>10013898.75</v>
      </c>
      <c r="X34" s="32">
        <f ca="1">IFERROR(IF(AND($A34=VLOOKUP($A34&amp;"."&amp;$C34,UncollectibleLookup,2,FALSE),$C34=VLOOKUP($A34&amp;"."&amp;$C34,UncollectibleLookup,4,FALSE)),0,'Module C Corrected'!X34),'Module C Corrected'!X34)</f>
        <v>0</v>
      </c>
      <c r="Y34" s="32">
        <f ca="1">IFERROR(IF(AND($A34=VLOOKUP($A34&amp;"."&amp;$C34,UncollectibleLookup,2,FALSE),$C34=VLOOKUP($A34&amp;"."&amp;$C34,UncollectibleLookup,4,FALSE)),0,'Module C Corrected'!Y34),'Module C Corrected'!Y34)</f>
        <v>0</v>
      </c>
      <c r="Z34" s="32">
        <f ca="1">IFERROR(IF(AND($A34=VLOOKUP($A34&amp;"."&amp;$C34,UncollectibleLookup,2,FALSE),$C34=VLOOKUP($A34&amp;"."&amp;$C34,UncollectibleLookup,4,FALSE)),0,'Module C Corrected'!Z34),'Module C Corrected'!Z34)</f>
        <v>0</v>
      </c>
      <c r="AA34" s="32">
        <f ca="1">IFERROR(IF(AND($A34=VLOOKUP($A34&amp;"."&amp;$C34,UncollectibleLookup,2,FALSE),$C34=VLOOKUP($A34&amp;"."&amp;$C34,UncollectibleLookup,4,FALSE)),0,'Module C Corrected'!AA34),'Module C Corrected'!AA34)</f>
        <v>0</v>
      </c>
      <c r="AB34" s="32">
        <f ca="1">IFERROR(IF(AND($A34=VLOOKUP($A34&amp;"."&amp;$C34,UncollectibleLookup,2,FALSE),$C34=VLOOKUP($A34&amp;"."&amp;$C34,UncollectibleLookup,4,FALSE)),0,'Module C Corrected'!AB34),'Module C Corrected'!AB34)</f>
        <v>0</v>
      </c>
      <c r="AC34" s="2">
        <f>IF(ISBLANK('Module C Corrected'!AC34),"",'Module C Corrected'!AC34)</f>
        <v>0.87</v>
      </c>
      <c r="AD34" s="2">
        <f>IF(ISBLANK('Module C Corrected'!AD34),"",'Module C Corrected'!AD34)</f>
        <v>0.87</v>
      </c>
      <c r="AE34" s="2">
        <f>IF(ISBLANK('Module C Corrected'!AE34),"",'Module C Corrected'!AE34)</f>
        <v>0.87</v>
      </c>
      <c r="AF34" s="2">
        <f>IF(ISBLANK('Module C Corrected'!AF34),"",'Module C Corrected'!AF34)</f>
        <v>0.87</v>
      </c>
      <c r="AG34" s="2">
        <f>IF(ISBLANK('Module C Corrected'!AG34),"",'Module C Corrected'!AG34)</f>
        <v>0.87</v>
      </c>
      <c r="AH34" s="2">
        <f>IF(ISBLANK('Module C Corrected'!AH34),"",'Module C Corrected'!AH34)</f>
        <v>0.87</v>
      </c>
      <c r="AI34" s="2">
        <f>IF(ISBLANK('Module C Corrected'!AI34),"",'Module C Corrected'!AI34)</f>
        <v>0.87</v>
      </c>
      <c r="AJ34" s="2" t="str">
        <f>IF(ISBLANK('Module C Corrected'!AJ34),"",'Module C Corrected'!AJ34)</f>
        <v/>
      </c>
      <c r="AK34" s="2" t="str">
        <f>IF(ISBLANK('Module C Corrected'!AK34),"",'Module C Corrected'!AK34)</f>
        <v/>
      </c>
      <c r="AL34" s="2" t="str">
        <f>IF(ISBLANK('Module C Corrected'!AL34),"",'Module C Corrected'!AL34)</f>
        <v/>
      </c>
      <c r="AM34" s="2" t="str">
        <f>IF(ISBLANK('Module C Corrected'!AM34),"",'Module C Corrected'!AM34)</f>
        <v/>
      </c>
      <c r="AN34" s="2" t="str">
        <f>IF(ISBLANK('Module C Corrected'!AN34),"",'Module C Corrected'!AN34)</f>
        <v/>
      </c>
      <c r="AO34" s="33">
        <f ca="1">IFERROR(IF(AND($A34=VLOOKUP($A34&amp;"."&amp;$C34,UncollectibleLookup,2,FALSE),$C34=VLOOKUP($A34&amp;"."&amp;$C34,UncollectibleLookup,4,FALSE)),0,'Module C Corrected'!AO34),'Module C Corrected'!AO34)</f>
        <v>17059.689999999999</v>
      </c>
      <c r="AP34" s="33">
        <f ca="1">IFERROR(IF(AND($A34=VLOOKUP($A34&amp;"."&amp;$C34,UncollectibleLookup,2,FALSE),$C34=VLOOKUP($A34&amp;"."&amp;$C34,UncollectibleLookup,4,FALSE)),0,'Module C Corrected'!AP34),'Module C Corrected'!AP34)</f>
        <v>8763.26</v>
      </c>
      <c r="AQ34" s="33">
        <f ca="1">IFERROR(IF(AND($A34=VLOOKUP($A34&amp;"."&amp;$C34,UncollectibleLookup,2,FALSE),$C34=VLOOKUP($A34&amp;"."&amp;$C34,UncollectibleLookup,4,FALSE)),0,'Module C Corrected'!AQ34),'Module C Corrected'!AQ34)</f>
        <v>10415.11</v>
      </c>
      <c r="AR34" s="33">
        <f ca="1">IFERROR(IF(AND($A34=VLOOKUP($A34&amp;"."&amp;$C34,UncollectibleLookup,2,FALSE),$C34=VLOOKUP($A34&amp;"."&amp;$C34,UncollectibleLookup,4,FALSE)),0,'Module C Corrected'!AR34),'Module C Corrected'!AR34)</f>
        <v>5917.73</v>
      </c>
      <c r="AS34" s="33">
        <f ca="1">IFERROR(IF(AND($A34=VLOOKUP($A34&amp;"."&amp;$C34,UncollectibleLookup,2,FALSE),$C34=VLOOKUP($A34&amp;"."&amp;$C34,UncollectibleLookup,4,FALSE)),0,'Module C Corrected'!AS34),'Module C Corrected'!AS34)</f>
        <v>6203.94</v>
      </c>
      <c r="AT34" s="33">
        <f ca="1">IFERROR(IF(AND($A34=VLOOKUP($A34&amp;"."&amp;$C34,UncollectibleLookup,2,FALSE),$C34=VLOOKUP($A34&amp;"."&amp;$C34,UncollectibleLookup,4,FALSE)),0,'Module C Corrected'!AT34),'Module C Corrected'!AT34)</f>
        <v>10078.06</v>
      </c>
      <c r="AU34" s="33">
        <f ca="1">IFERROR(IF(AND($A34=VLOOKUP($A34&amp;"."&amp;$C34,UncollectibleLookup,2,FALSE),$C34=VLOOKUP($A34&amp;"."&amp;$C34,UncollectibleLookup,4,FALSE)),0,'Module C Corrected'!AU34),'Module C Corrected'!AU34)</f>
        <v>87120.92</v>
      </c>
      <c r="AV34" s="33">
        <f ca="1">IFERROR(IF(AND($A34=VLOOKUP($A34&amp;"."&amp;$C34,UncollectibleLookup,2,FALSE),$C34=VLOOKUP($A34&amp;"."&amp;$C34,UncollectibleLookup,4,FALSE)),0,'Module C Corrected'!AV34),'Module C Corrected'!AV34)</f>
        <v>0</v>
      </c>
      <c r="AW34" s="33">
        <f ca="1">IFERROR(IF(AND($A34=VLOOKUP($A34&amp;"."&amp;$C34,UncollectibleLookup,2,FALSE),$C34=VLOOKUP($A34&amp;"."&amp;$C34,UncollectibleLookup,4,FALSE)),0,'Module C Corrected'!AW34),'Module C Corrected'!AW34)</f>
        <v>0</v>
      </c>
      <c r="AX34" s="33">
        <f ca="1">IFERROR(IF(AND($A34=VLOOKUP($A34&amp;"."&amp;$C34,UncollectibleLookup,2,FALSE),$C34=VLOOKUP($A34&amp;"."&amp;$C34,UncollectibleLookup,4,FALSE)),0,'Module C Corrected'!AX34),'Module C Corrected'!AX34)</f>
        <v>0</v>
      </c>
      <c r="AY34" s="33">
        <f ca="1">IFERROR(IF(AND($A34=VLOOKUP($A34&amp;"."&amp;$C34,UncollectibleLookup,2,FALSE),$C34=VLOOKUP($A34&amp;"."&amp;$C34,UncollectibleLookup,4,FALSE)),0,'Module C Corrected'!AY34),'Module C Corrected'!AY34)</f>
        <v>0</v>
      </c>
      <c r="AZ34" s="33">
        <f ca="1">IFERROR(IF(AND($A34=VLOOKUP($A34&amp;"."&amp;$C34,UncollectibleLookup,2,FALSE),$C34=VLOOKUP($A34&amp;"."&amp;$C34,UncollectibleLookup,4,FALSE)),0,'Module C Corrected'!AZ34),'Module C Corrected'!AZ34)</f>
        <v>0</v>
      </c>
      <c r="BA34" s="31">
        <f t="shared" ca="1" si="14"/>
        <v>-2353.06</v>
      </c>
      <c r="BB34" s="31">
        <f t="shared" ca="1" si="14"/>
        <v>-1208.73</v>
      </c>
      <c r="BC34" s="31">
        <f t="shared" ca="1" si="14"/>
        <v>-1436.57</v>
      </c>
      <c r="BD34" s="31">
        <f t="shared" ca="1" si="14"/>
        <v>-3264.95</v>
      </c>
      <c r="BE34" s="31">
        <f t="shared" ca="1" si="14"/>
        <v>-3422.86</v>
      </c>
      <c r="BF34" s="31">
        <f t="shared" ca="1" si="14"/>
        <v>-5560.31</v>
      </c>
      <c r="BG34" s="31">
        <f t="shared" ca="1" si="14"/>
        <v>-71098.679999999993</v>
      </c>
      <c r="BH34" s="31">
        <f t="shared" ca="1" si="14"/>
        <v>0</v>
      </c>
      <c r="BI34" s="31">
        <f t="shared" ca="1" si="14"/>
        <v>0</v>
      </c>
      <c r="BJ34" s="31">
        <f t="shared" ca="1" si="14"/>
        <v>0</v>
      </c>
      <c r="BK34" s="31">
        <f t="shared" ca="1" si="14"/>
        <v>0</v>
      </c>
      <c r="BL34" s="31">
        <f t="shared" ca="1" si="14"/>
        <v>0</v>
      </c>
      <c r="BM34" s="6">
        <f t="shared" ca="1" si="15"/>
        <v>-4.6399999999999997E-2</v>
      </c>
      <c r="BN34" s="6">
        <f t="shared" ca="1" si="15"/>
        <v>-4.6399999999999997E-2</v>
      </c>
      <c r="BO34" s="6">
        <f t="shared" ca="1" si="15"/>
        <v>-4.6399999999999997E-2</v>
      </c>
      <c r="BP34" s="6">
        <f t="shared" ca="1" si="15"/>
        <v>-4.6399999999999997E-2</v>
      </c>
      <c r="BQ34" s="6">
        <f t="shared" ca="1" si="15"/>
        <v>-4.6399999999999997E-2</v>
      </c>
      <c r="BR34" s="6">
        <f t="shared" ca="1" si="15"/>
        <v>-4.6399999999999997E-2</v>
      </c>
      <c r="BS34" s="6">
        <f t="shared" ca="1" si="15"/>
        <v>-4.6399999999999997E-2</v>
      </c>
      <c r="BT34" s="6">
        <f t="shared" ca="1" si="15"/>
        <v>-4.6399999999999997E-2</v>
      </c>
      <c r="BU34" s="6">
        <f t="shared" ca="1" si="15"/>
        <v>-4.6399999999999997E-2</v>
      </c>
      <c r="BV34" s="6">
        <f t="shared" ca="1" si="15"/>
        <v>-4.6399999999999997E-2</v>
      </c>
      <c r="BW34" s="6">
        <f t="shared" ca="1" si="15"/>
        <v>-4.6399999999999997E-2</v>
      </c>
      <c r="BX34" s="6">
        <f t="shared" ca="1" si="15"/>
        <v>-4.6399999999999997E-2</v>
      </c>
      <c r="BY34" s="31">
        <f t="shared" ca="1" si="19"/>
        <v>-90985.01</v>
      </c>
      <c r="BZ34" s="31">
        <f t="shared" ca="1" si="19"/>
        <v>-46737.39</v>
      </c>
      <c r="CA34" s="31">
        <f t="shared" ca="1" si="19"/>
        <v>-55547.27</v>
      </c>
      <c r="CB34" s="31">
        <f t="shared" ca="1" si="18"/>
        <v>-31561.22</v>
      </c>
      <c r="CC34" s="31">
        <f t="shared" ca="1" si="18"/>
        <v>-33087.67</v>
      </c>
      <c r="CD34" s="31">
        <f t="shared" ca="1" si="18"/>
        <v>-53749.65</v>
      </c>
      <c r="CE34" s="31">
        <f t="shared" ca="1" si="18"/>
        <v>-464644.9</v>
      </c>
      <c r="CF34" s="31">
        <f t="shared" ca="1" si="18"/>
        <v>0</v>
      </c>
      <c r="CG34" s="31">
        <f t="shared" ca="1" si="18"/>
        <v>0</v>
      </c>
      <c r="CH34" s="31">
        <f t="shared" ca="1" si="18"/>
        <v>0</v>
      </c>
      <c r="CI34" s="31">
        <f t="shared" ca="1" si="18"/>
        <v>0</v>
      </c>
      <c r="CJ34" s="31">
        <f t="shared" ca="1" si="18"/>
        <v>0</v>
      </c>
      <c r="CK34" s="32">
        <f t="shared" ca="1" si="16"/>
        <v>3333.5</v>
      </c>
      <c r="CL34" s="32">
        <f t="shared" ca="1" si="16"/>
        <v>1712.36</v>
      </c>
      <c r="CM34" s="32">
        <f t="shared" ca="1" si="16"/>
        <v>2035.14</v>
      </c>
      <c r="CN34" s="32">
        <f t="shared" ca="1" si="16"/>
        <v>1156.3399999999999</v>
      </c>
      <c r="CO34" s="32">
        <f t="shared" ca="1" si="16"/>
        <v>1212.26</v>
      </c>
      <c r="CP34" s="32">
        <f t="shared" ca="1" si="16"/>
        <v>1969.28</v>
      </c>
      <c r="CQ34" s="32">
        <f t="shared" ca="1" si="16"/>
        <v>17023.63</v>
      </c>
      <c r="CR34" s="32">
        <f t="shared" ca="1" si="16"/>
        <v>0</v>
      </c>
      <c r="CS34" s="32">
        <f t="shared" ca="1" si="16"/>
        <v>0</v>
      </c>
      <c r="CT34" s="32">
        <f t="shared" ca="1" si="16"/>
        <v>0</v>
      </c>
      <c r="CU34" s="32">
        <f t="shared" ca="1" si="16"/>
        <v>0</v>
      </c>
      <c r="CV34" s="32">
        <f t="shared" ca="1" si="16"/>
        <v>0</v>
      </c>
      <c r="CW34" s="31">
        <f t="shared" ca="1" si="17"/>
        <v>-102358.14</v>
      </c>
      <c r="CX34" s="31">
        <f t="shared" ca="1" si="17"/>
        <v>-52579.56</v>
      </c>
      <c r="CY34" s="31">
        <f t="shared" ca="1" si="17"/>
        <v>-62490.67</v>
      </c>
      <c r="CZ34" s="31">
        <f t="shared" ca="1" si="17"/>
        <v>-33057.660000000003</v>
      </c>
      <c r="DA34" s="31">
        <f t="shared" ca="1" si="17"/>
        <v>-34656.49</v>
      </c>
      <c r="DB34" s="31">
        <f t="shared" ca="1" si="17"/>
        <v>-56298.12</v>
      </c>
      <c r="DC34" s="31">
        <f t="shared" ca="1" si="17"/>
        <v>-463643.51000000007</v>
      </c>
      <c r="DD34" s="31">
        <f t="shared" ca="1" si="17"/>
        <v>0</v>
      </c>
      <c r="DE34" s="31">
        <f t="shared" ca="1" si="17"/>
        <v>0</v>
      </c>
      <c r="DF34" s="31">
        <f t="shared" ca="1" si="17"/>
        <v>0</v>
      </c>
      <c r="DG34" s="31">
        <f t="shared" ca="1" si="17"/>
        <v>0</v>
      </c>
      <c r="DH34" s="31">
        <f t="shared" ca="1" si="17"/>
        <v>0</v>
      </c>
      <c r="DI34" s="32">
        <f t="shared" ca="1" si="11"/>
        <v>-5117.91</v>
      </c>
      <c r="DJ34" s="32">
        <f t="shared" ca="1" si="11"/>
        <v>-2628.98</v>
      </c>
      <c r="DK34" s="32">
        <f t="shared" ca="1" si="11"/>
        <v>-3124.53</v>
      </c>
      <c r="DL34" s="32">
        <f t="shared" ca="1" si="11"/>
        <v>-1652.88</v>
      </c>
      <c r="DM34" s="32">
        <f t="shared" ca="1" si="11"/>
        <v>-1732.82</v>
      </c>
      <c r="DN34" s="32">
        <f t="shared" ca="1" si="11"/>
        <v>-2814.91</v>
      </c>
      <c r="DO34" s="32">
        <f t="shared" ca="1" si="11"/>
        <v>-23182.18</v>
      </c>
      <c r="DP34" s="32">
        <f t="shared" ca="1" si="11"/>
        <v>0</v>
      </c>
      <c r="DQ34" s="32">
        <f t="shared" ca="1" si="11"/>
        <v>0</v>
      </c>
      <c r="DR34" s="32">
        <f t="shared" ca="1" si="11"/>
        <v>0</v>
      </c>
      <c r="DS34" s="32">
        <f t="shared" ca="1" si="11"/>
        <v>0</v>
      </c>
      <c r="DT34" s="32">
        <f t="shared" ca="1" si="11"/>
        <v>0</v>
      </c>
      <c r="DU34" s="31">
        <f t="shared" ca="1" si="12"/>
        <v>-44040.66</v>
      </c>
      <c r="DV34" s="31">
        <f t="shared" ca="1" si="12"/>
        <v>-22354.97</v>
      </c>
      <c r="DW34" s="31">
        <f t="shared" ca="1" si="12"/>
        <v>-26281.19</v>
      </c>
      <c r="DX34" s="31">
        <f t="shared" ca="1" si="12"/>
        <v>-13734.33</v>
      </c>
      <c r="DY34" s="31">
        <f t="shared" ca="1" si="12"/>
        <v>-14227.68</v>
      </c>
      <c r="DZ34" s="31">
        <f t="shared" ca="1" si="12"/>
        <v>-22825.43</v>
      </c>
      <c r="EA34" s="31">
        <f t="shared" ca="1" si="12"/>
        <v>-185692.5</v>
      </c>
      <c r="EB34" s="31">
        <f t="shared" ca="1" si="12"/>
        <v>0</v>
      </c>
      <c r="EC34" s="31">
        <f t="shared" ca="1" si="12"/>
        <v>0</v>
      </c>
      <c r="ED34" s="31">
        <f t="shared" ca="1" si="12"/>
        <v>0</v>
      </c>
      <c r="EE34" s="31">
        <f t="shared" ca="1" si="12"/>
        <v>0</v>
      </c>
      <c r="EF34" s="31">
        <f t="shared" ca="1" si="12"/>
        <v>0</v>
      </c>
      <c r="EG34" s="32">
        <f t="shared" ca="1" si="13"/>
        <v>-151516.71000000002</v>
      </c>
      <c r="EH34" s="32">
        <f t="shared" ca="1" si="13"/>
        <v>-77563.510000000009</v>
      </c>
      <c r="EI34" s="32">
        <f t="shared" ca="1" si="13"/>
        <v>-91896.39</v>
      </c>
      <c r="EJ34" s="32">
        <f t="shared" ca="1" si="13"/>
        <v>-48444.87</v>
      </c>
      <c r="EK34" s="32">
        <f t="shared" ca="1" si="13"/>
        <v>-50616.99</v>
      </c>
      <c r="EL34" s="32">
        <f t="shared" ca="1" si="13"/>
        <v>-81938.459999999992</v>
      </c>
      <c r="EM34" s="32">
        <f t="shared" ca="1" si="13"/>
        <v>-672518.19000000006</v>
      </c>
      <c r="EN34" s="32">
        <f t="shared" ca="1" si="13"/>
        <v>0</v>
      </c>
      <c r="EO34" s="32">
        <f t="shared" ca="1" si="13"/>
        <v>0</v>
      </c>
      <c r="EP34" s="32">
        <f t="shared" ca="1" si="13"/>
        <v>0</v>
      </c>
      <c r="EQ34" s="32">
        <f t="shared" ca="1" si="13"/>
        <v>0</v>
      </c>
      <c r="ER34" s="32">
        <f t="shared" ca="1" si="13"/>
        <v>0</v>
      </c>
    </row>
    <row r="35" spans="1:148">
      <c r="A35" t="s">
        <v>515</v>
      </c>
      <c r="B35" s="1" t="s">
        <v>351</v>
      </c>
      <c r="C35" t="str">
        <f t="shared" ca="1" si="1"/>
        <v>BCHIMP</v>
      </c>
      <c r="D35" t="str">
        <f t="shared" ca="1" si="2"/>
        <v>Alberta-BC Intertie - Import</v>
      </c>
      <c r="E35" s="51">
        <f ca="1">IFERROR(IF(AND($A35=VLOOKUP($A35&amp;"."&amp;$C35,UncollectibleLookup,2,FALSE),$C35=VLOOKUP($A35&amp;"."&amp;$C35,UncollectibleLookup,4,FALSE)),0,'Module C Corrected'!E35),'Module C Corrected'!E35)</f>
        <v>0</v>
      </c>
      <c r="F35" s="51">
        <f ca="1">IFERROR(IF(AND($A35=VLOOKUP($A35&amp;"."&amp;$C35,UncollectibleLookup,2,FALSE),$C35=VLOOKUP($A35&amp;"."&amp;$C35,UncollectibleLookup,4,FALSE)),0,'Module C Corrected'!F35),'Module C Corrected'!F35)</f>
        <v>0</v>
      </c>
      <c r="G35" s="51">
        <f ca="1">IFERROR(IF(AND($A35=VLOOKUP($A35&amp;"."&amp;$C35,UncollectibleLookup,2,FALSE),$C35=VLOOKUP($A35&amp;"."&amp;$C35,UncollectibleLookup,4,FALSE)),0,'Module C Corrected'!G35),'Module C Corrected'!G35)</f>
        <v>0</v>
      </c>
      <c r="H35" s="51">
        <f ca="1">IFERROR(IF(AND($A35=VLOOKUP($A35&amp;"."&amp;$C35,UncollectibleLookup,2,FALSE),$C35=VLOOKUP($A35&amp;"."&amp;$C35,UncollectibleLookup,4,FALSE)),0,'Module C Corrected'!H35),'Module C Corrected'!H35)</f>
        <v>0</v>
      </c>
      <c r="I35" s="51">
        <f ca="1">IFERROR(IF(AND($A35=VLOOKUP($A35&amp;"."&amp;$C35,UncollectibleLookup,2,FALSE),$C35=VLOOKUP($A35&amp;"."&amp;$C35,UncollectibleLookup,4,FALSE)),0,'Module C Corrected'!I35),'Module C Corrected'!I35)</f>
        <v>0</v>
      </c>
      <c r="J35" s="51">
        <f ca="1">IFERROR(IF(AND($A35=VLOOKUP($A35&amp;"."&amp;$C35,UncollectibleLookup,2,FALSE),$C35=VLOOKUP($A35&amp;"."&amp;$C35,UncollectibleLookup,4,FALSE)),0,'Module C Corrected'!J35),'Module C Corrected'!J35)</f>
        <v>0</v>
      </c>
      <c r="K35" s="51">
        <f ca="1">IFERROR(IF(AND($A35=VLOOKUP($A35&amp;"."&amp;$C35,UncollectibleLookup,2,FALSE),$C35=VLOOKUP($A35&amp;"."&amp;$C35,UncollectibleLookup,4,FALSE)),0,'Module C Corrected'!K35),'Module C Corrected'!K35)</f>
        <v>0</v>
      </c>
      <c r="L35" s="51">
        <f ca="1">IFERROR(IF(AND($A35=VLOOKUP($A35&amp;"."&amp;$C35,UncollectibleLookup,2,FALSE),$C35=VLOOKUP($A35&amp;"."&amp;$C35,UncollectibleLookup,4,FALSE)),0,'Module C Corrected'!L35),'Module C Corrected'!L35)</f>
        <v>0</v>
      </c>
      <c r="M35" s="51">
        <f ca="1">IFERROR(IF(AND($A35=VLOOKUP($A35&amp;"."&amp;$C35,UncollectibleLookup,2,FALSE),$C35=VLOOKUP($A35&amp;"."&amp;$C35,UncollectibleLookup,4,FALSE)),0,'Module C Corrected'!M35),'Module C Corrected'!M35)</f>
        <v>0</v>
      </c>
      <c r="N35" s="51">
        <f ca="1">IFERROR(IF(AND($A35=VLOOKUP($A35&amp;"."&amp;$C35,UncollectibleLookup,2,FALSE),$C35=VLOOKUP($A35&amp;"."&amp;$C35,UncollectibleLookup,4,FALSE)),0,'Module C Corrected'!N35),'Module C Corrected'!N35)</f>
        <v>894</v>
      </c>
      <c r="O35" s="51">
        <f ca="1">IFERROR(IF(AND($A35=VLOOKUP($A35&amp;"."&amp;$C35,UncollectibleLookup,2,FALSE),$C35=VLOOKUP($A35&amp;"."&amp;$C35,UncollectibleLookup,4,FALSE)),0,'Module C Corrected'!O35),'Module C Corrected'!O35)</f>
        <v>175</v>
      </c>
      <c r="P35" s="51">
        <f ca="1">IFERROR(IF(AND($A35=VLOOKUP($A35&amp;"."&amp;$C35,UncollectibleLookup,2,FALSE),$C35=VLOOKUP($A35&amp;"."&amp;$C35,UncollectibleLookup,4,FALSE)),0,'Module C Corrected'!P35),'Module C Corrected'!P35)</f>
        <v>699</v>
      </c>
      <c r="Q35" s="32">
        <f ca="1">IFERROR(IF(AND($A35=VLOOKUP($A35&amp;"."&amp;$C35,UncollectibleLookup,2,FALSE),$C35=VLOOKUP($A35&amp;"."&amp;$C35,UncollectibleLookup,4,FALSE)),0,'Module C Corrected'!Q35),'Module C Corrected'!Q35)</f>
        <v>0</v>
      </c>
      <c r="R35" s="32">
        <f ca="1">IFERROR(IF(AND($A35=VLOOKUP($A35&amp;"."&amp;$C35,UncollectibleLookup,2,FALSE),$C35=VLOOKUP($A35&amp;"."&amp;$C35,UncollectibleLookup,4,FALSE)),0,'Module C Corrected'!R35),'Module C Corrected'!R35)</f>
        <v>0</v>
      </c>
      <c r="S35" s="32">
        <f ca="1">IFERROR(IF(AND($A35=VLOOKUP($A35&amp;"."&amp;$C35,UncollectibleLookup,2,FALSE),$C35=VLOOKUP($A35&amp;"."&amp;$C35,UncollectibleLookup,4,FALSE)),0,'Module C Corrected'!S35),'Module C Corrected'!S35)</f>
        <v>0</v>
      </c>
      <c r="T35" s="32">
        <f ca="1">IFERROR(IF(AND($A35=VLOOKUP($A35&amp;"."&amp;$C35,UncollectibleLookup,2,FALSE),$C35=VLOOKUP($A35&amp;"."&amp;$C35,UncollectibleLookup,4,FALSE)),0,'Module C Corrected'!T35),'Module C Corrected'!T35)</f>
        <v>0</v>
      </c>
      <c r="U35" s="32">
        <f ca="1">IFERROR(IF(AND($A35=VLOOKUP($A35&amp;"."&amp;$C35,UncollectibleLookup,2,FALSE),$C35=VLOOKUP($A35&amp;"."&amp;$C35,UncollectibleLookup,4,FALSE)),0,'Module C Corrected'!U35),'Module C Corrected'!U35)</f>
        <v>0</v>
      </c>
      <c r="V35" s="32">
        <f ca="1">IFERROR(IF(AND($A35=VLOOKUP($A35&amp;"."&amp;$C35,UncollectibleLookup,2,FALSE),$C35=VLOOKUP($A35&amp;"."&amp;$C35,UncollectibleLookup,4,FALSE)),0,'Module C Corrected'!V35),'Module C Corrected'!V35)</f>
        <v>0</v>
      </c>
      <c r="W35" s="32">
        <f ca="1">IFERROR(IF(AND($A35=VLOOKUP($A35&amp;"."&amp;$C35,UncollectibleLookup,2,FALSE),$C35=VLOOKUP($A35&amp;"."&amp;$C35,UncollectibleLookup,4,FALSE)),0,'Module C Corrected'!W35),'Module C Corrected'!W35)</f>
        <v>0</v>
      </c>
      <c r="X35" s="32">
        <f ca="1">IFERROR(IF(AND($A35=VLOOKUP($A35&amp;"."&amp;$C35,UncollectibleLookup,2,FALSE),$C35=VLOOKUP($A35&amp;"."&amp;$C35,UncollectibleLookup,4,FALSE)),0,'Module C Corrected'!X35),'Module C Corrected'!X35)</f>
        <v>0</v>
      </c>
      <c r="Y35" s="32">
        <f ca="1">IFERROR(IF(AND($A35=VLOOKUP($A35&amp;"."&amp;$C35,UncollectibleLookup,2,FALSE),$C35=VLOOKUP($A35&amp;"."&amp;$C35,UncollectibleLookup,4,FALSE)),0,'Module C Corrected'!Y35),'Module C Corrected'!Y35)</f>
        <v>0</v>
      </c>
      <c r="Z35" s="32">
        <f ca="1">IFERROR(IF(AND($A35=VLOOKUP($A35&amp;"."&amp;$C35,UncollectibleLookup,2,FALSE),$C35=VLOOKUP($A35&amp;"."&amp;$C35,UncollectibleLookup,4,FALSE)),0,'Module C Corrected'!Z35),'Module C Corrected'!Z35)</f>
        <v>71895.929999999993</v>
      </c>
      <c r="AA35" s="32">
        <f ca="1">IFERROR(IF(AND($A35=VLOOKUP($A35&amp;"."&amp;$C35,UncollectibleLookup,2,FALSE),$C35=VLOOKUP($A35&amp;"."&amp;$C35,UncollectibleLookup,4,FALSE)),0,'Module C Corrected'!AA35),'Module C Corrected'!AA35)</f>
        <v>29818.5</v>
      </c>
      <c r="AB35" s="32">
        <f ca="1">IFERROR(IF(AND($A35=VLOOKUP($A35&amp;"."&amp;$C35,UncollectibleLookup,2,FALSE),$C35=VLOOKUP($A35&amp;"."&amp;$C35,UncollectibleLookup,4,FALSE)),0,'Module C Corrected'!AB35),'Module C Corrected'!AB35)</f>
        <v>74584.479999999996</v>
      </c>
      <c r="AC35" s="2" t="str">
        <f>IF(ISBLANK('Module C Corrected'!AC35),"",'Module C Corrected'!AC35)</f>
        <v/>
      </c>
      <c r="AD35" s="2" t="str">
        <f>IF(ISBLANK('Module C Corrected'!AD35),"",'Module C Corrected'!AD35)</f>
        <v/>
      </c>
      <c r="AE35" s="2" t="str">
        <f>IF(ISBLANK('Module C Corrected'!AE35),"",'Module C Corrected'!AE35)</f>
        <v/>
      </c>
      <c r="AF35" s="2" t="str">
        <f>IF(ISBLANK('Module C Corrected'!AF35),"",'Module C Corrected'!AF35)</f>
        <v/>
      </c>
      <c r="AG35" s="2" t="str">
        <f>IF(ISBLANK('Module C Corrected'!AG35),"",'Module C Corrected'!AG35)</f>
        <v/>
      </c>
      <c r="AH35" s="2" t="str">
        <f>IF(ISBLANK('Module C Corrected'!AH35),"",'Module C Corrected'!AH35)</f>
        <v/>
      </c>
      <c r="AI35" s="2" t="str">
        <f>IF(ISBLANK('Module C Corrected'!AI35),"",'Module C Corrected'!AI35)</f>
        <v/>
      </c>
      <c r="AJ35" s="2" t="str">
        <f>IF(ISBLANK('Module C Corrected'!AJ35),"",'Module C Corrected'!AJ35)</f>
        <v/>
      </c>
      <c r="AK35" s="2" t="str">
        <f>IF(ISBLANK('Module C Corrected'!AK35),"",'Module C Corrected'!AK35)</f>
        <v/>
      </c>
      <c r="AL35" s="2">
        <f>IF(ISBLANK('Module C Corrected'!AL35),"",'Module C Corrected'!AL35)</f>
        <v>0.78</v>
      </c>
      <c r="AM35" s="2">
        <f>IF(ISBLANK('Module C Corrected'!AM35),"",'Module C Corrected'!AM35)</f>
        <v>0.78</v>
      </c>
      <c r="AN35" s="2">
        <f>IF(ISBLANK('Module C Corrected'!AN35),"",'Module C Corrected'!AN35)</f>
        <v>0.78</v>
      </c>
      <c r="AO35" s="33">
        <f ca="1">IFERROR(IF(AND($A35=VLOOKUP($A35&amp;"."&amp;$C35,UncollectibleLookup,2,FALSE),$C35=VLOOKUP($A35&amp;"."&amp;$C35,UncollectibleLookup,4,FALSE)),0,'Module C Corrected'!AO35),'Module C Corrected'!AO35)</f>
        <v>0</v>
      </c>
      <c r="AP35" s="33">
        <f ca="1">IFERROR(IF(AND($A35=VLOOKUP($A35&amp;"."&amp;$C35,UncollectibleLookup,2,FALSE),$C35=VLOOKUP($A35&amp;"."&amp;$C35,UncollectibleLookup,4,FALSE)),0,'Module C Corrected'!AP35),'Module C Corrected'!AP35)</f>
        <v>0</v>
      </c>
      <c r="AQ35" s="33">
        <f ca="1">IFERROR(IF(AND($A35=VLOOKUP($A35&amp;"."&amp;$C35,UncollectibleLookup,2,FALSE),$C35=VLOOKUP($A35&amp;"."&amp;$C35,UncollectibleLookup,4,FALSE)),0,'Module C Corrected'!AQ35),'Module C Corrected'!AQ35)</f>
        <v>0</v>
      </c>
      <c r="AR35" s="33">
        <f ca="1">IFERROR(IF(AND($A35=VLOOKUP($A35&amp;"."&amp;$C35,UncollectibleLookup,2,FALSE),$C35=VLOOKUP($A35&amp;"."&amp;$C35,UncollectibleLookup,4,FALSE)),0,'Module C Corrected'!AR35),'Module C Corrected'!AR35)</f>
        <v>0</v>
      </c>
      <c r="AS35" s="33">
        <f ca="1">IFERROR(IF(AND($A35=VLOOKUP($A35&amp;"."&amp;$C35,UncollectibleLookup,2,FALSE),$C35=VLOOKUP($A35&amp;"."&amp;$C35,UncollectibleLookup,4,FALSE)),0,'Module C Corrected'!AS35),'Module C Corrected'!AS35)</f>
        <v>0</v>
      </c>
      <c r="AT35" s="33">
        <f ca="1">IFERROR(IF(AND($A35=VLOOKUP($A35&amp;"."&amp;$C35,UncollectibleLookup,2,FALSE),$C35=VLOOKUP($A35&amp;"."&amp;$C35,UncollectibleLookup,4,FALSE)),0,'Module C Corrected'!AT35),'Module C Corrected'!AT35)</f>
        <v>0</v>
      </c>
      <c r="AU35" s="33">
        <f ca="1">IFERROR(IF(AND($A35=VLOOKUP($A35&amp;"."&amp;$C35,UncollectibleLookup,2,FALSE),$C35=VLOOKUP($A35&amp;"."&amp;$C35,UncollectibleLookup,4,FALSE)),0,'Module C Corrected'!AU35),'Module C Corrected'!AU35)</f>
        <v>0</v>
      </c>
      <c r="AV35" s="33">
        <f ca="1">IFERROR(IF(AND($A35=VLOOKUP($A35&amp;"."&amp;$C35,UncollectibleLookup,2,FALSE),$C35=VLOOKUP($A35&amp;"."&amp;$C35,UncollectibleLookup,4,FALSE)),0,'Module C Corrected'!AV35),'Module C Corrected'!AV35)</f>
        <v>0</v>
      </c>
      <c r="AW35" s="33">
        <f ca="1">IFERROR(IF(AND($A35=VLOOKUP($A35&amp;"."&amp;$C35,UncollectibleLookup,2,FALSE),$C35=VLOOKUP($A35&amp;"."&amp;$C35,UncollectibleLookup,4,FALSE)),0,'Module C Corrected'!AW35),'Module C Corrected'!AW35)</f>
        <v>0</v>
      </c>
      <c r="AX35" s="33">
        <f ca="1">IFERROR(IF(AND($A35=VLOOKUP($A35&amp;"."&amp;$C35,UncollectibleLookup,2,FALSE),$C35=VLOOKUP($A35&amp;"."&amp;$C35,UncollectibleLookup,4,FALSE)),0,'Module C Corrected'!AX35),'Module C Corrected'!AX35)</f>
        <v>560.79</v>
      </c>
      <c r="AY35" s="33">
        <f ca="1">IFERROR(IF(AND($A35=VLOOKUP($A35&amp;"."&amp;$C35,UncollectibleLookup,2,FALSE),$C35=VLOOKUP($A35&amp;"."&amp;$C35,UncollectibleLookup,4,FALSE)),0,'Module C Corrected'!AY35),'Module C Corrected'!AY35)</f>
        <v>232.58</v>
      </c>
      <c r="AZ35" s="33">
        <f ca="1">IFERROR(IF(AND($A35=VLOOKUP($A35&amp;"."&amp;$C35,UncollectibleLookup,2,FALSE),$C35=VLOOKUP($A35&amp;"."&amp;$C35,UncollectibleLookup,4,FALSE)),0,'Module C Corrected'!AZ35),'Module C Corrected'!AZ35)</f>
        <v>581.76</v>
      </c>
      <c r="BA35" s="31">
        <f t="shared" ca="1" si="14"/>
        <v>0</v>
      </c>
      <c r="BB35" s="31">
        <f t="shared" ca="1" si="14"/>
        <v>0</v>
      </c>
      <c r="BC35" s="31">
        <f t="shared" ca="1" si="14"/>
        <v>0</v>
      </c>
      <c r="BD35" s="31">
        <f t="shared" ca="1" si="14"/>
        <v>0</v>
      </c>
      <c r="BE35" s="31">
        <f t="shared" ca="1" si="14"/>
        <v>0</v>
      </c>
      <c r="BF35" s="31">
        <f t="shared" ca="1" si="14"/>
        <v>0</v>
      </c>
      <c r="BG35" s="31">
        <f t="shared" ca="1" si="14"/>
        <v>0</v>
      </c>
      <c r="BH35" s="31">
        <f t="shared" ca="1" si="14"/>
        <v>0</v>
      </c>
      <c r="BI35" s="31">
        <f t="shared" ca="1" si="14"/>
        <v>0</v>
      </c>
      <c r="BJ35" s="31">
        <f t="shared" ca="1" si="14"/>
        <v>-215.69</v>
      </c>
      <c r="BK35" s="31">
        <f t="shared" ca="1" si="14"/>
        <v>-89.46</v>
      </c>
      <c r="BL35" s="31">
        <f t="shared" ca="1" si="14"/>
        <v>-223.75</v>
      </c>
      <c r="BM35" s="6">
        <f t="shared" ca="1" si="15"/>
        <v>-2.7799999999999998E-2</v>
      </c>
      <c r="BN35" s="6">
        <f t="shared" ca="1" si="15"/>
        <v>-2.7799999999999998E-2</v>
      </c>
      <c r="BO35" s="6">
        <f t="shared" ca="1" si="15"/>
        <v>-2.7799999999999998E-2</v>
      </c>
      <c r="BP35" s="6">
        <f t="shared" ca="1" si="15"/>
        <v>-2.7799999999999998E-2</v>
      </c>
      <c r="BQ35" s="6">
        <f t="shared" ca="1" si="15"/>
        <v>-2.7799999999999998E-2</v>
      </c>
      <c r="BR35" s="6">
        <f t="shared" ca="1" si="15"/>
        <v>-2.7799999999999998E-2</v>
      </c>
      <c r="BS35" s="6">
        <f t="shared" ca="1" si="15"/>
        <v>-2.7799999999999998E-2</v>
      </c>
      <c r="BT35" s="6">
        <f t="shared" ca="1" si="15"/>
        <v>-2.7799999999999998E-2</v>
      </c>
      <c r="BU35" s="6">
        <f t="shared" ca="1" si="15"/>
        <v>-2.7799999999999998E-2</v>
      </c>
      <c r="BV35" s="6">
        <f t="shared" ca="1" si="15"/>
        <v>-2.7799999999999998E-2</v>
      </c>
      <c r="BW35" s="6">
        <f t="shared" ca="1" si="15"/>
        <v>-2.7799999999999998E-2</v>
      </c>
      <c r="BX35" s="6">
        <f t="shared" ca="1" si="15"/>
        <v>-2.7799999999999998E-2</v>
      </c>
      <c r="BY35" s="31">
        <f t="shared" ca="1" si="19"/>
        <v>0</v>
      </c>
      <c r="BZ35" s="31">
        <f t="shared" ca="1" si="19"/>
        <v>0</v>
      </c>
      <c r="CA35" s="31">
        <f t="shared" ca="1" si="19"/>
        <v>0</v>
      </c>
      <c r="CB35" s="31">
        <f t="shared" ca="1" si="18"/>
        <v>0</v>
      </c>
      <c r="CC35" s="31">
        <f t="shared" ca="1" si="18"/>
        <v>0</v>
      </c>
      <c r="CD35" s="31">
        <f t="shared" ca="1" si="18"/>
        <v>0</v>
      </c>
      <c r="CE35" s="31">
        <f t="shared" ca="1" si="18"/>
        <v>0</v>
      </c>
      <c r="CF35" s="31">
        <f t="shared" ca="1" si="18"/>
        <v>0</v>
      </c>
      <c r="CG35" s="31">
        <f t="shared" ca="1" si="18"/>
        <v>0</v>
      </c>
      <c r="CH35" s="31">
        <f t="shared" ca="1" si="18"/>
        <v>-1998.71</v>
      </c>
      <c r="CI35" s="31">
        <f t="shared" ca="1" si="18"/>
        <v>-828.95</v>
      </c>
      <c r="CJ35" s="31">
        <f t="shared" ca="1" si="18"/>
        <v>-2073.4499999999998</v>
      </c>
      <c r="CK35" s="32">
        <f t="shared" ca="1" si="16"/>
        <v>0</v>
      </c>
      <c r="CL35" s="32">
        <f t="shared" ca="1" si="16"/>
        <v>0</v>
      </c>
      <c r="CM35" s="32">
        <f t="shared" ca="1" si="16"/>
        <v>0</v>
      </c>
      <c r="CN35" s="32">
        <f t="shared" ca="1" si="16"/>
        <v>0</v>
      </c>
      <c r="CO35" s="32">
        <f t="shared" ca="1" si="16"/>
        <v>0</v>
      </c>
      <c r="CP35" s="32">
        <f t="shared" ca="1" si="16"/>
        <v>0</v>
      </c>
      <c r="CQ35" s="32">
        <f t="shared" ca="1" si="16"/>
        <v>0</v>
      </c>
      <c r="CR35" s="32">
        <f t="shared" ca="1" si="16"/>
        <v>0</v>
      </c>
      <c r="CS35" s="32">
        <f t="shared" ca="1" si="16"/>
        <v>0</v>
      </c>
      <c r="CT35" s="32">
        <f t="shared" ca="1" si="16"/>
        <v>122.22</v>
      </c>
      <c r="CU35" s="32">
        <f t="shared" ca="1" si="16"/>
        <v>50.69</v>
      </c>
      <c r="CV35" s="32">
        <f t="shared" ca="1" si="16"/>
        <v>126.79</v>
      </c>
      <c r="CW35" s="31">
        <f t="shared" ca="1" si="17"/>
        <v>0</v>
      </c>
      <c r="CX35" s="31">
        <f t="shared" ca="1" si="17"/>
        <v>0</v>
      </c>
      <c r="CY35" s="31">
        <f t="shared" ca="1" si="17"/>
        <v>0</v>
      </c>
      <c r="CZ35" s="31">
        <f t="shared" ca="1" si="17"/>
        <v>0</v>
      </c>
      <c r="DA35" s="31">
        <f t="shared" ca="1" si="17"/>
        <v>0</v>
      </c>
      <c r="DB35" s="31">
        <f t="shared" ca="1" si="17"/>
        <v>0</v>
      </c>
      <c r="DC35" s="31">
        <f t="shared" ca="1" si="17"/>
        <v>0</v>
      </c>
      <c r="DD35" s="31">
        <f t="shared" ca="1" si="17"/>
        <v>0</v>
      </c>
      <c r="DE35" s="31">
        <f t="shared" ca="1" si="17"/>
        <v>0</v>
      </c>
      <c r="DF35" s="31">
        <f t="shared" ca="1" si="17"/>
        <v>-2221.5899999999997</v>
      </c>
      <c r="DG35" s="31">
        <f t="shared" ca="1" si="17"/>
        <v>-921.38</v>
      </c>
      <c r="DH35" s="31">
        <f t="shared" ca="1" si="17"/>
        <v>-2304.67</v>
      </c>
      <c r="DI35" s="32">
        <f t="shared" ca="1" si="11"/>
        <v>0</v>
      </c>
      <c r="DJ35" s="32">
        <f t="shared" ca="1" si="11"/>
        <v>0</v>
      </c>
      <c r="DK35" s="32">
        <f t="shared" ca="1" si="11"/>
        <v>0</v>
      </c>
      <c r="DL35" s="32">
        <f t="shared" ca="1" si="11"/>
        <v>0</v>
      </c>
      <c r="DM35" s="32">
        <f t="shared" ca="1" si="11"/>
        <v>0</v>
      </c>
      <c r="DN35" s="32">
        <f t="shared" ca="1" si="11"/>
        <v>0</v>
      </c>
      <c r="DO35" s="32">
        <f t="shared" ca="1" si="11"/>
        <v>0</v>
      </c>
      <c r="DP35" s="32">
        <f t="shared" ca="1" si="11"/>
        <v>0</v>
      </c>
      <c r="DQ35" s="32">
        <f t="shared" ca="1" si="11"/>
        <v>0</v>
      </c>
      <c r="DR35" s="32">
        <f t="shared" ca="1" si="11"/>
        <v>-111.08</v>
      </c>
      <c r="DS35" s="32">
        <f t="shared" ca="1" si="11"/>
        <v>-46.07</v>
      </c>
      <c r="DT35" s="32">
        <f t="shared" ca="1" si="11"/>
        <v>-115.23</v>
      </c>
      <c r="DU35" s="31">
        <f t="shared" ca="1" si="12"/>
        <v>0</v>
      </c>
      <c r="DV35" s="31">
        <f t="shared" ca="1" si="12"/>
        <v>0</v>
      </c>
      <c r="DW35" s="31">
        <f t="shared" ca="1" si="12"/>
        <v>0</v>
      </c>
      <c r="DX35" s="31">
        <f t="shared" ca="1" si="12"/>
        <v>0</v>
      </c>
      <c r="DY35" s="31">
        <f t="shared" ca="1" si="12"/>
        <v>0</v>
      </c>
      <c r="DZ35" s="31">
        <f t="shared" ca="1" si="12"/>
        <v>0</v>
      </c>
      <c r="EA35" s="31">
        <f t="shared" ca="1" si="12"/>
        <v>0</v>
      </c>
      <c r="EB35" s="31">
        <f t="shared" ca="1" si="12"/>
        <v>0</v>
      </c>
      <c r="EC35" s="31">
        <f t="shared" ca="1" si="12"/>
        <v>0</v>
      </c>
      <c r="ED35" s="31">
        <f t="shared" ca="1" si="12"/>
        <v>-854.76</v>
      </c>
      <c r="EE35" s="31">
        <f t="shared" ca="1" si="12"/>
        <v>-349.61</v>
      </c>
      <c r="EF35" s="31">
        <f t="shared" ca="1" si="12"/>
        <v>-862.66</v>
      </c>
      <c r="EG35" s="32">
        <f t="shared" ca="1" si="13"/>
        <v>0</v>
      </c>
      <c r="EH35" s="32">
        <f t="shared" ca="1" si="13"/>
        <v>0</v>
      </c>
      <c r="EI35" s="32">
        <f t="shared" ca="1" si="13"/>
        <v>0</v>
      </c>
      <c r="EJ35" s="32">
        <f t="shared" ca="1" si="13"/>
        <v>0</v>
      </c>
      <c r="EK35" s="32">
        <f t="shared" ca="1" si="13"/>
        <v>0</v>
      </c>
      <c r="EL35" s="32">
        <f t="shared" ca="1" si="13"/>
        <v>0</v>
      </c>
      <c r="EM35" s="32">
        <f t="shared" ca="1" si="13"/>
        <v>0</v>
      </c>
      <c r="EN35" s="32">
        <f t="shared" ca="1" si="13"/>
        <v>0</v>
      </c>
      <c r="EO35" s="32">
        <f t="shared" ca="1" si="13"/>
        <v>0</v>
      </c>
      <c r="EP35" s="32">
        <f t="shared" ca="1" si="13"/>
        <v>-3187.4299999999994</v>
      </c>
      <c r="EQ35" s="32">
        <f t="shared" ca="1" si="13"/>
        <v>-1317.06</v>
      </c>
      <c r="ER35" s="32">
        <f t="shared" ca="1" si="13"/>
        <v>-3282.56</v>
      </c>
    </row>
    <row r="36" spans="1:148">
      <c r="A36" t="s">
        <v>515</v>
      </c>
      <c r="B36" s="1" t="s">
        <v>294</v>
      </c>
      <c r="C36" t="str">
        <f t="shared" ca="1" si="1"/>
        <v>BCHEXP</v>
      </c>
      <c r="D36" t="str">
        <f t="shared" ca="1" si="2"/>
        <v>Alberta-BC Intertie - Export</v>
      </c>
      <c r="E36" s="51">
        <f ca="1">IFERROR(IF(AND($A36=VLOOKUP($A36&amp;"."&amp;$C36,UncollectibleLookup,2,FALSE),$C36=VLOOKUP($A36&amp;"."&amp;$C36,UncollectibleLookup,4,FALSE)),0,'Module C Corrected'!E36),'Module C Corrected'!E36)</f>
        <v>0</v>
      </c>
      <c r="F36" s="51">
        <f ca="1">IFERROR(IF(AND($A36=VLOOKUP($A36&amp;"."&amp;$C36,UncollectibleLookup,2,FALSE),$C36=VLOOKUP($A36&amp;"."&amp;$C36,UncollectibleLookup,4,FALSE)),0,'Module C Corrected'!F36),'Module C Corrected'!F36)</f>
        <v>0</v>
      </c>
      <c r="G36" s="51">
        <f ca="1">IFERROR(IF(AND($A36=VLOOKUP($A36&amp;"."&amp;$C36,UncollectibleLookup,2,FALSE),$C36=VLOOKUP($A36&amp;"."&amp;$C36,UncollectibleLookup,4,FALSE)),0,'Module C Corrected'!G36),'Module C Corrected'!G36)</f>
        <v>0</v>
      </c>
      <c r="H36" s="51">
        <f ca="1">IFERROR(IF(AND($A36=VLOOKUP($A36&amp;"."&amp;$C36,UncollectibleLookup,2,FALSE),$C36=VLOOKUP($A36&amp;"."&amp;$C36,UncollectibleLookup,4,FALSE)),0,'Module C Corrected'!H36),'Module C Corrected'!H36)</f>
        <v>0</v>
      </c>
      <c r="I36" s="51">
        <f ca="1">IFERROR(IF(AND($A36=VLOOKUP($A36&amp;"."&amp;$C36,UncollectibleLookup,2,FALSE),$C36=VLOOKUP($A36&amp;"."&amp;$C36,UncollectibleLookup,4,FALSE)),0,'Module C Corrected'!I36),'Module C Corrected'!I36)</f>
        <v>0</v>
      </c>
      <c r="J36" s="51">
        <f ca="1">IFERROR(IF(AND($A36=VLOOKUP($A36&amp;"."&amp;$C36,UncollectibleLookup,2,FALSE),$C36=VLOOKUP($A36&amp;"."&amp;$C36,UncollectibleLookup,4,FALSE)),0,'Module C Corrected'!J36),'Module C Corrected'!J36)</f>
        <v>0</v>
      </c>
      <c r="K36" s="51">
        <f ca="1">IFERROR(IF(AND($A36=VLOOKUP($A36&amp;"."&amp;$C36,UncollectibleLookup,2,FALSE),$C36=VLOOKUP($A36&amp;"."&amp;$C36,UncollectibleLookup,4,FALSE)),0,'Module C Corrected'!K36),'Module C Corrected'!K36)</f>
        <v>0</v>
      </c>
      <c r="L36" s="51">
        <f ca="1">IFERROR(IF(AND($A36=VLOOKUP($A36&amp;"."&amp;$C36,UncollectibleLookup,2,FALSE),$C36=VLOOKUP($A36&amp;"."&amp;$C36,UncollectibleLookup,4,FALSE)),0,'Module C Corrected'!L36),'Module C Corrected'!L36)</f>
        <v>0</v>
      </c>
      <c r="M36" s="51">
        <f ca="1">IFERROR(IF(AND($A36=VLOOKUP($A36&amp;"."&amp;$C36,UncollectibleLookup,2,FALSE),$C36=VLOOKUP($A36&amp;"."&amp;$C36,UncollectibleLookup,4,FALSE)),0,'Module C Corrected'!M36),'Module C Corrected'!M36)</f>
        <v>0</v>
      </c>
      <c r="N36" s="51">
        <f ca="1">IFERROR(IF(AND($A36=VLOOKUP($A36&amp;"."&amp;$C36,UncollectibleLookup,2,FALSE),$C36=VLOOKUP($A36&amp;"."&amp;$C36,UncollectibleLookup,4,FALSE)),0,'Module C Corrected'!N36),'Module C Corrected'!N36)</f>
        <v>25</v>
      </c>
      <c r="O36" s="51">
        <f ca="1">IFERROR(IF(AND($A36=VLOOKUP($A36&amp;"."&amp;$C36,UncollectibleLookup,2,FALSE),$C36=VLOOKUP($A36&amp;"."&amp;$C36,UncollectibleLookup,4,FALSE)),0,'Module C Corrected'!O36),'Module C Corrected'!O36)</f>
        <v>425</v>
      </c>
      <c r="P36" s="51">
        <f ca="1">IFERROR(IF(AND($A36=VLOOKUP($A36&amp;"."&amp;$C36,UncollectibleLookup,2,FALSE),$C36=VLOOKUP($A36&amp;"."&amp;$C36,UncollectibleLookup,4,FALSE)),0,'Module C Corrected'!P36),'Module C Corrected'!P36)</f>
        <v>28</v>
      </c>
      <c r="Q36" s="32">
        <f ca="1">IFERROR(IF(AND($A36=VLOOKUP($A36&amp;"."&amp;$C36,UncollectibleLookup,2,FALSE),$C36=VLOOKUP($A36&amp;"."&amp;$C36,UncollectibleLookup,4,FALSE)),0,'Module C Corrected'!Q36),'Module C Corrected'!Q36)</f>
        <v>0</v>
      </c>
      <c r="R36" s="32">
        <f ca="1">IFERROR(IF(AND($A36=VLOOKUP($A36&amp;"."&amp;$C36,UncollectibleLookup,2,FALSE),$C36=VLOOKUP($A36&amp;"."&amp;$C36,UncollectibleLookup,4,FALSE)),0,'Module C Corrected'!R36),'Module C Corrected'!R36)</f>
        <v>0</v>
      </c>
      <c r="S36" s="32">
        <f ca="1">IFERROR(IF(AND($A36=VLOOKUP($A36&amp;"."&amp;$C36,UncollectibleLookup,2,FALSE),$C36=VLOOKUP($A36&amp;"."&amp;$C36,UncollectibleLookup,4,FALSE)),0,'Module C Corrected'!S36),'Module C Corrected'!S36)</f>
        <v>0</v>
      </c>
      <c r="T36" s="32">
        <f ca="1">IFERROR(IF(AND($A36=VLOOKUP($A36&amp;"."&amp;$C36,UncollectibleLookup,2,FALSE),$C36=VLOOKUP($A36&amp;"."&amp;$C36,UncollectibleLookup,4,FALSE)),0,'Module C Corrected'!T36),'Module C Corrected'!T36)</f>
        <v>0</v>
      </c>
      <c r="U36" s="32">
        <f ca="1">IFERROR(IF(AND($A36=VLOOKUP($A36&amp;"."&amp;$C36,UncollectibleLookup,2,FALSE),$C36=VLOOKUP($A36&amp;"."&amp;$C36,UncollectibleLookup,4,FALSE)),0,'Module C Corrected'!U36),'Module C Corrected'!U36)</f>
        <v>0</v>
      </c>
      <c r="V36" s="32">
        <f ca="1">IFERROR(IF(AND($A36=VLOOKUP($A36&amp;"."&amp;$C36,UncollectibleLookup,2,FALSE),$C36=VLOOKUP($A36&amp;"."&amp;$C36,UncollectibleLookup,4,FALSE)),0,'Module C Corrected'!V36),'Module C Corrected'!V36)</f>
        <v>0</v>
      </c>
      <c r="W36" s="32">
        <f ca="1">IFERROR(IF(AND($A36=VLOOKUP($A36&amp;"."&amp;$C36,UncollectibleLookup,2,FALSE),$C36=VLOOKUP($A36&amp;"."&amp;$C36,UncollectibleLookup,4,FALSE)),0,'Module C Corrected'!W36),'Module C Corrected'!W36)</f>
        <v>0</v>
      </c>
      <c r="X36" s="32">
        <f ca="1">IFERROR(IF(AND($A36=VLOOKUP($A36&amp;"."&amp;$C36,UncollectibleLookup,2,FALSE),$C36=VLOOKUP($A36&amp;"."&amp;$C36,UncollectibleLookup,4,FALSE)),0,'Module C Corrected'!X36),'Module C Corrected'!X36)</f>
        <v>0</v>
      </c>
      <c r="Y36" s="32">
        <f ca="1">IFERROR(IF(AND($A36=VLOOKUP($A36&amp;"."&amp;$C36,UncollectibleLookup,2,FALSE),$C36=VLOOKUP($A36&amp;"."&amp;$C36,UncollectibleLookup,4,FALSE)),0,'Module C Corrected'!Y36),'Module C Corrected'!Y36)</f>
        <v>0</v>
      </c>
      <c r="Z36" s="32">
        <f ca="1">IFERROR(IF(AND($A36=VLOOKUP($A36&amp;"."&amp;$C36,UncollectibleLookup,2,FALSE),$C36=VLOOKUP($A36&amp;"."&amp;$C36,UncollectibleLookup,4,FALSE)),0,'Module C Corrected'!Z36),'Module C Corrected'!Z36)</f>
        <v>665</v>
      </c>
      <c r="AA36" s="32">
        <f ca="1">IFERROR(IF(AND($A36=VLOOKUP($A36&amp;"."&amp;$C36,UncollectibleLookup,2,FALSE),$C36=VLOOKUP($A36&amp;"."&amp;$C36,UncollectibleLookup,4,FALSE)),0,'Module C Corrected'!AA36),'Module C Corrected'!AA36)</f>
        <v>9777.5</v>
      </c>
      <c r="AB36" s="32">
        <f ca="1">IFERROR(IF(AND($A36=VLOOKUP($A36&amp;"."&amp;$C36,UncollectibleLookup,2,FALSE),$C36=VLOOKUP($A36&amp;"."&amp;$C36,UncollectibleLookup,4,FALSE)),0,'Module C Corrected'!AB36),'Module C Corrected'!AB36)</f>
        <v>441.06</v>
      </c>
      <c r="AC36" s="2" t="str">
        <f>IF(ISBLANK('Module C Corrected'!AC36),"",'Module C Corrected'!AC36)</f>
        <v/>
      </c>
      <c r="AD36" s="2" t="str">
        <f>IF(ISBLANK('Module C Corrected'!AD36),"",'Module C Corrected'!AD36)</f>
        <v/>
      </c>
      <c r="AE36" s="2" t="str">
        <f>IF(ISBLANK('Module C Corrected'!AE36),"",'Module C Corrected'!AE36)</f>
        <v/>
      </c>
      <c r="AF36" s="2" t="str">
        <f>IF(ISBLANK('Module C Corrected'!AF36),"",'Module C Corrected'!AF36)</f>
        <v/>
      </c>
      <c r="AG36" s="2" t="str">
        <f>IF(ISBLANK('Module C Corrected'!AG36),"",'Module C Corrected'!AG36)</f>
        <v/>
      </c>
      <c r="AH36" s="2" t="str">
        <f>IF(ISBLANK('Module C Corrected'!AH36),"",'Module C Corrected'!AH36)</f>
        <v/>
      </c>
      <c r="AI36" s="2" t="str">
        <f>IF(ISBLANK('Module C Corrected'!AI36),"",'Module C Corrected'!AI36)</f>
        <v/>
      </c>
      <c r="AJ36" s="2" t="str">
        <f>IF(ISBLANK('Module C Corrected'!AJ36),"",'Module C Corrected'!AJ36)</f>
        <v/>
      </c>
      <c r="AK36" s="2" t="str">
        <f>IF(ISBLANK('Module C Corrected'!AK36),"",'Module C Corrected'!AK36)</f>
        <v/>
      </c>
      <c r="AL36" s="2">
        <f>IF(ISBLANK('Module C Corrected'!AL36),"",'Module C Corrected'!AL36)</f>
        <v>3.19</v>
      </c>
      <c r="AM36" s="2">
        <f>IF(ISBLANK('Module C Corrected'!AM36),"",'Module C Corrected'!AM36)</f>
        <v>3.19</v>
      </c>
      <c r="AN36" s="2">
        <f>IF(ISBLANK('Module C Corrected'!AN36),"",'Module C Corrected'!AN36)</f>
        <v>3.19</v>
      </c>
      <c r="AO36" s="33">
        <f ca="1">IFERROR(IF(AND($A36=VLOOKUP($A36&amp;"."&amp;$C36,UncollectibleLookup,2,FALSE),$C36=VLOOKUP($A36&amp;"."&amp;$C36,UncollectibleLookup,4,FALSE)),0,'Module C Corrected'!AO36),'Module C Corrected'!AO36)</f>
        <v>0</v>
      </c>
      <c r="AP36" s="33">
        <f ca="1">IFERROR(IF(AND($A36=VLOOKUP($A36&amp;"."&amp;$C36,UncollectibleLookup,2,FALSE),$C36=VLOOKUP($A36&amp;"."&amp;$C36,UncollectibleLookup,4,FALSE)),0,'Module C Corrected'!AP36),'Module C Corrected'!AP36)</f>
        <v>0</v>
      </c>
      <c r="AQ36" s="33">
        <f ca="1">IFERROR(IF(AND($A36=VLOOKUP($A36&amp;"."&amp;$C36,UncollectibleLookup,2,FALSE),$C36=VLOOKUP($A36&amp;"."&amp;$C36,UncollectibleLookup,4,FALSE)),0,'Module C Corrected'!AQ36),'Module C Corrected'!AQ36)</f>
        <v>0</v>
      </c>
      <c r="AR36" s="33">
        <f ca="1">IFERROR(IF(AND($A36=VLOOKUP($A36&amp;"."&amp;$C36,UncollectibleLookup,2,FALSE),$C36=VLOOKUP($A36&amp;"."&amp;$C36,UncollectibleLookup,4,FALSE)),0,'Module C Corrected'!AR36),'Module C Corrected'!AR36)</f>
        <v>0</v>
      </c>
      <c r="AS36" s="33">
        <f ca="1">IFERROR(IF(AND($A36=VLOOKUP($A36&amp;"."&amp;$C36,UncollectibleLookup,2,FALSE),$C36=VLOOKUP($A36&amp;"."&amp;$C36,UncollectibleLookup,4,FALSE)),0,'Module C Corrected'!AS36),'Module C Corrected'!AS36)</f>
        <v>0</v>
      </c>
      <c r="AT36" s="33">
        <f ca="1">IFERROR(IF(AND($A36=VLOOKUP($A36&amp;"."&amp;$C36,UncollectibleLookup,2,FALSE),$C36=VLOOKUP($A36&amp;"."&amp;$C36,UncollectibleLookup,4,FALSE)),0,'Module C Corrected'!AT36),'Module C Corrected'!AT36)</f>
        <v>0</v>
      </c>
      <c r="AU36" s="33">
        <f ca="1">IFERROR(IF(AND($A36=VLOOKUP($A36&amp;"."&amp;$C36,UncollectibleLookup,2,FALSE),$C36=VLOOKUP($A36&amp;"."&amp;$C36,UncollectibleLookup,4,FALSE)),0,'Module C Corrected'!AU36),'Module C Corrected'!AU36)</f>
        <v>0</v>
      </c>
      <c r="AV36" s="33">
        <f ca="1">IFERROR(IF(AND($A36=VLOOKUP($A36&amp;"."&amp;$C36,UncollectibleLookup,2,FALSE),$C36=VLOOKUP($A36&amp;"."&amp;$C36,UncollectibleLookup,4,FALSE)),0,'Module C Corrected'!AV36),'Module C Corrected'!AV36)</f>
        <v>0</v>
      </c>
      <c r="AW36" s="33">
        <f ca="1">IFERROR(IF(AND($A36=VLOOKUP($A36&amp;"."&amp;$C36,UncollectibleLookup,2,FALSE),$C36=VLOOKUP($A36&amp;"."&amp;$C36,UncollectibleLookup,4,FALSE)),0,'Module C Corrected'!AW36),'Module C Corrected'!AW36)</f>
        <v>0</v>
      </c>
      <c r="AX36" s="33">
        <f ca="1">IFERROR(IF(AND($A36=VLOOKUP($A36&amp;"."&amp;$C36,UncollectibleLookup,2,FALSE),$C36=VLOOKUP($A36&amp;"."&amp;$C36,UncollectibleLookup,4,FALSE)),0,'Module C Corrected'!AX36),'Module C Corrected'!AX36)</f>
        <v>21.21</v>
      </c>
      <c r="AY36" s="33">
        <f ca="1">IFERROR(IF(AND($A36=VLOOKUP($A36&amp;"."&amp;$C36,UncollectibleLookup,2,FALSE),$C36=VLOOKUP($A36&amp;"."&amp;$C36,UncollectibleLookup,4,FALSE)),0,'Module C Corrected'!AY36),'Module C Corrected'!AY36)</f>
        <v>311.89999999999998</v>
      </c>
      <c r="AZ36" s="33">
        <f ca="1">IFERROR(IF(AND($A36=VLOOKUP($A36&amp;"."&amp;$C36,UncollectibleLookup,2,FALSE),$C36=VLOOKUP($A36&amp;"."&amp;$C36,UncollectibleLookup,4,FALSE)),0,'Module C Corrected'!AZ36),'Module C Corrected'!AZ36)</f>
        <v>14.07</v>
      </c>
      <c r="BA36" s="31">
        <f t="shared" ca="1" si="14"/>
        <v>0</v>
      </c>
      <c r="BB36" s="31">
        <f t="shared" ca="1" si="14"/>
        <v>0</v>
      </c>
      <c r="BC36" s="31">
        <f t="shared" ca="1" si="14"/>
        <v>0</v>
      </c>
      <c r="BD36" s="31">
        <f t="shared" ca="1" si="14"/>
        <v>0</v>
      </c>
      <c r="BE36" s="31">
        <f t="shared" ca="1" si="14"/>
        <v>0</v>
      </c>
      <c r="BF36" s="31">
        <f t="shared" ca="1" si="14"/>
        <v>0</v>
      </c>
      <c r="BG36" s="31">
        <f t="shared" ca="1" si="14"/>
        <v>0</v>
      </c>
      <c r="BH36" s="31">
        <f t="shared" ca="1" si="14"/>
        <v>0</v>
      </c>
      <c r="BI36" s="31">
        <f t="shared" ca="1" si="14"/>
        <v>0</v>
      </c>
      <c r="BJ36" s="31">
        <f t="shared" ca="1" si="14"/>
        <v>-2</v>
      </c>
      <c r="BK36" s="31">
        <f t="shared" ca="1" si="14"/>
        <v>-29.33</v>
      </c>
      <c r="BL36" s="31">
        <f t="shared" ca="1" si="14"/>
        <v>-1.32</v>
      </c>
      <c r="BM36" s="6">
        <f t="shared" ca="1" si="15"/>
        <v>6.3E-3</v>
      </c>
      <c r="BN36" s="6">
        <f t="shared" ca="1" si="15"/>
        <v>6.3E-3</v>
      </c>
      <c r="BO36" s="6">
        <f t="shared" ca="1" si="15"/>
        <v>6.3E-3</v>
      </c>
      <c r="BP36" s="6">
        <f t="shared" ca="1" si="15"/>
        <v>6.3E-3</v>
      </c>
      <c r="BQ36" s="6">
        <f t="shared" ca="1" si="15"/>
        <v>6.3E-3</v>
      </c>
      <c r="BR36" s="6">
        <f t="shared" ca="1" si="15"/>
        <v>6.3E-3</v>
      </c>
      <c r="BS36" s="6">
        <f t="shared" ca="1" si="15"/>
        <v>6.3E-3</v>
      </c>
      <c r="BT36" s="6">
        <f t="shared" ca="1" si="15"/>
        <v>6.3E-3</v>
      </c>
      <c r="BU36" s="6">
        <f t="shared" ca="1" si="15"/>
        <v>6.3E-3</v>
      </c>
      <c r="BV36" s="6">
        <f t="shared" ca="1" si="15"/>
        <v>6.3E-3</v>
      </c>
      <c r="BW36" s="6">
        <f t="shared" ca="1" si="15"/>
        <v>6.3E-3</v>
      </c>
      <c r="BX36" s="6">
        <f t="shared" ca="1" si="15"/>
        <v>6.3E-3</v>
      </c>
      <c r="BY36" s="31">
        <f t="shared" ca="1" si="19"/>
        <v>0</v>
      </c>
      <c r="BZ36" s="31">
        <f t="shared" ca="1" si="19"/>
        <v>0</v>
      </c>
      <c r="CA36" s="31">
        <f t="shared" ca="1" si="19"/>
        <v>0</v>
      </c>
      <c r="CB36" s="31">
        <f t="shared" ca="1" si="18"/>
        <v>0</v>
      </c>
      <c r="CC36" s="31">
        <f t="shared" ca="1" si="18"/>
        <v>0</v>
      </c>
      <c r="CD36" s="31">
        <f t="shared" ca="1" si="18"/>
        <v>0</v>
      </c>
      <c r="CE36" s="31">
        <f t="shared" ca="1" si="18"/>
        <v>0</v>
      </c>
      <c r="CF36" s="31">
        <f t="shared" ca="1" si="18"/>
        <v>0</v>
      </c>
      <c r="CG36" s="31">
        <f t="shared" ca="1" si="18"/>
        <v>0</v>
      </c>
      <c r="CH36" s="31">
        <f t="shared" ca="1" si="18"/>
        <v>4.1900000000000004</v>
      </c>
      <c r="CI36" s="31">
        <f t="shared" ca="1" si="18"/>
        <v>61.6</v>
      </c>
      <c r="CJ36" s="31">
        <f t="shared" ca="1" si="18"/>
        <v>2.78</v>
      </c>
      <c r="CK36" s="32">
        <f t="shared" ca="1" si="16"/>
        <v>0</v>
      </c>
      <c r="CL36" s="32">
        <f t="shared" ca="1" si="16"/>
        <v>0</v>
      </c>
      <c r="CM36" s="32">
        <f t="shared" ca="1" si="16"/>
        <v>0</v>
      </c>
      <c r="CN36" s="32">
        <f t="shared" ca="1" si="16"/>
        <v>0</v>
      </c>
      <c r="CO36" s="32">
        <f t="shared" ca="1" si="16"/>
        <v>0</v>
      </c>
      <c r="CP36" s="32">
        <f t="shared" ca="1" si="16"/>
        <v>0</v>
      </c>
      <c r="CQ36" s="32">
        <f t="shared" ca="1" si="16"/>
        <v>0</v>
      </c>
      <c r="CR36" s="32">
        <f t="shared" ca="1" si="16"/>
        <v>0</v>
      </c>
      <c r="CS36" s="32">
        <f t="shared" ca="1" si="16"/>
        <v>0</v>
      </c>
      <c r="CT36" s="32">
        <f t="shared" ca="1" si="16"/>
        <v>1.1299999999999999</v>
      </c>
      <c r="CU36" s="32">
        <f t="shared" ca="1" si="16"/>
        <v>16.62</v>
      </c>
      <c r="CV36" s="32">
        <f t="shared" ca="1" si="16"/>
        <v>0.75</v>
      </c>
      <c r="CW36" s="31">
        <f t="shared" ca="1" si="17"/>
        <v>0</v>
      </c>
      <c r="CX36" s="31">
        <f t="shared" ca="1" si="17"/>
        <v>0</v>
      </c>
      <c r="CY36" s="31">
        <f t="shared" ca="1" si="17"/>
        <v>0</v>
      </c>
      <c r="CZ36" s="31">
        <f t="shared" ca="1" si="17"/>
        <v>0</v>
      </c>
      <c r="DA36" s="31">
        <f t="shared" ca="1" si="17"/>
        <v>0</v>
      </c>
      <c r="DB36" s="31">
        <f t="shared" ca="1" si="17"/>
        <v>0</v>
      </c>
      <c r="DC36" s="31">
        <f t="shared" ca="1" si="17"/>
        <v>0</v>
      </c>
      <c r="DD36" s="31">
        <f t="shared" ca="1" si="17"/>
        <v>0</v>
      </c>
      <c r="DE36" s="31">
        <f t="shared" ca="1" si="17"/>
        <v>0</v>
      </c>
      <c r="DF36" s="31">
        <f t="shared" ca="1" si="17"/>
        <v>-13.89</v>
      </c>
      <c r="DG36" s="31">
        <f t="shared" ca="1" si="17"/>
        <v>-204.34999999999997</v>
      </c>
      <c r="DH36" s="31">
        <f t="shared" ca="1" si="17"/>
        <v>-9.2200000000000006</v>
      </c>
      <c r="DI36" s="32">
        <f t="shared" ca="1" si="11"/>
        <v>0</v>
      </c>
      <c r="DJ36" s="32">
        <f t="shared" ca="1" si="11"/>
        <v>0</v>
      </c>
      <c r="DK36" s="32">
        <f t="shared" ca="1" si="11"/>
        <v>0</v>
      </c>
      <c r="DL36" s="32">
        <f t="shared" ca="1" si="11"/>
        <v>0</v>
      </c>
      <c r="DM36" s="32">
        <f t="shared" ca="1" si="11"/>
        <v>0</v>
      </c>
      <c r="DN36" s="32">
        <f t="shared" ca="1" si="11"/>
        <v>0</v>
      </c>
      <c r="DO36" s="32">
        <f t="shared" ca="1" si="11"/>
        <v>0</v>
      </c>
      <c r="DP36" s="32">
        <f t="shared" ca="1" si="11"/>
        <v>0</v>
      </c>
      <c r="DQ36" s="32">
        <f t="shared" ca="1" si="11"/>
        <v>0</v>
      </c>
      <c r="DR36" s="32">
        <f t="shared" ca="1" si="11"/>
        <v>-0.69</v>
      </c>
      <c r="DS36" s="32">
        <f t="shared" ca="1" si="11"/>
        <v>-10.220000000000001</v>
      </c>
      <c r="DT36" s="32">
        <f t="shared" ca="1" si="11"/>
        <v>-0.46</v>
      </c>
      <c r="DU36" s="31">
        <f t="shared" ca="1" si="12"/>
        <v>0</v>
      </c>
      <c r="DV36" s="31">
        <f t="shared" ca="1" si="12"/>
        <v>0</v>
      </c>
      <c r="DW36" s="31">
        <f t="shared" ca="1" si="12"/>
        <v>0</v>
      </c>
      <c r="DX36" s="31">
        <f t="shared" ca="1" si="12"/>
        <v>0</v>
      </c>
      <c r="DY36" s="31">
        <f t="shared" ca="1" si="12"/>
        <v>0</v>
      </c>
      <c r="DZ36" s="31">
        <f t="shared" ca="1" si="12"/>
        <v>0</v>
      </c>
      <c r="EA36" s="31">
        <f t="shared" ca="1" si="12"/>
        <v>0</v>
      </c>
      <c r="EB36" s="31">
        <f t="shared" ca="1" si="12"/>
        <v>0</v>
      </c>
      <c r="EC36" s="31">
        <f t="shared" ca="1" si="12"/>
        <v>0</v>
      </c>
      <c r="ED36" s="31">
        <f t="shared" ca="1" si="12"/>
        <v>-5.34</v>
      </c>
      <c r="EE36" s="31">
        <f t="shared" ca="1" si="12"/>
        <v>-77.540000000000006</v>
      </c>
      <c r="EF36" s="31">
        <f t="shared" ca="1" si="12"/>
        <v>-3.45</v>
      </c>
      <c r="EG36" s="32">
        <f t="shared" ca="1" si="13"/>
        <v>0</v>
      </c>
      <c r="EH36" s="32">
        <f t="shared" ca="1" si="13"/>
        <v>0</v>
      </c>
      <c r="EI36" s="32">
        <f t="shared" ca="1" si="13"/>
        <v>0</v>
      </c>
      <c r="EJ36" s="32">
        <f t="shared" ca="1" si="13"/>
        <v>0</v>
      </c>
      <c r="EK36" s="32">
        <f t="shared" ca="1" si="13"/>
        <v>0</v>
      </c>
      <c r="EL36" s="32">
        <f t="shared" ca="1" si="13"/>
        <v>0</v>
      </c>
      <c r="EM36" s="32">
        <f t="shared" ca="1" si="13"/>
        <v>0</v>
      </c>
      <c r="EN36" s="32">
        <f t="shared" ca="1" si="13"/>
        <v>0</v>
      </c>
      <c r="EO36" s="32">
        <f t="shared" ca="1" si="13"/>
        <v>0</v>
      </c>
      <c r="EP36" s="32">
        <f t="shared" ca="1" si="13"/>
        <v>-19.920000000000002</v>
      </c>
      <c r="EQ36" s="32">
        <f t="shared" ca="1" si="13"/>
        <v>-292.10999999999996</v>
      </c>
      <c r="ER36" s="32">
        <f t="shared" ca="1" si="13"/>
        <v>-13.130000000000003</v>
      </c>
    </row>
    <row r="37" spans="1:148">
      <c r="A37" t="s">
        <v>427</v>
      </c>
      <c r="B37" s="1" t="s">
        <v>44</v>
      </c>
      <c r="C37" t="str">
        <f t="shared" ca="1" si="1"/>
        <v>CMH1</v>
      </c>
      <c r="D37" t="str">
        <f t="shared" ca="1" si="2"/>
        <v>City of Medicine Hat</v>
      </c>
      <c r="E37" s="51">
        <f ca="1">IFERROR(IF(AND($A37=VLOOKUP($A37&amp;"."&amp;$C37,UncollectibleLookup,2,FALSE),$C37=VLOOKUP($A37&amp;"."&amp;$C37,UncollectibleLookup,4,FALSE)),0,'Module C Corrected'!E37),'Module C Corrected'!E37)</f>
        <v>3046.5508</v>
      </c>
      <c r="F37" s="51">
        <f ca="1">IFERROR(IF(AND($A37=VLOOKUP($A37&amp;"."&amp;$C37,UncollectibleLookup,2,FALSE),$C37=VLOOKUP($A37&amp;"."&amp;$C37,UncollectibleLookup,4,FALSE)),0,'Module C Corrected'!F37),'Module C Corrected'!F37)</f>
        <v>2411.7618000000002</v>
      </c>
      <c r="G37" s="51">
        <f ca="1">IFERROR(IF(AND($A37=VLOOKUP($A37&amp;"."&amp;$C37,UncollectibleLookup,2,FALSE),$C37=VLOOKUP($A37&amp;"."&amp;$C37,UncollectibleLookup,4,FALSE)),0,'Module C Corrected'!G37),'Module C Corrected'!G37)</f>
        <v>2746.1280000000002</v>
      </c>
      <c r="H37" s="51">
        <f ca="1">IFERROR(IF(AND($A37=VLOOKUP($A37&amp;"."&amp;$C37,UncollectibleLookup,2,FALSE),$C37=VLOOKUP($A37&amp;"."&amp;$C37,UncollectibleLookup,4,FALSE)),0,'Module C Corrected'!H37),'Module C Corrected'!H37)</f>
        <v>3142.1738999999998</v>
      </c>
      <c r="I37" s="51">
        <f ca="1">IFERROR(IF(AND($A37=VLOOKUP($A37&amp;"."&amp;$C37,UncollectibleLookup,2,FALSE),$C37=VLOOKUP($A37&amp;"."&amp;$C37,UncollectibleLookup,4,FALSE)),0,'Module C Corrected'!I37),'Module C Corrected'!I37)</f>
        <v>2130.7073999999998</v>
      </c>
      <c r="J37" s="51">
        <f ca="1">IFERROR(IF(AND($A37=VLOOKUP($A37&amp;"."&amp;$C37,UncollectibleLookup,2,FALSE),$C37=VLOOKUP($A37&amp;"."&amp;$C37,UncollectibleLookup,4,FALSE)),0,'Module C Corrected'!J37),'Module C Corrected'!J37)</f>
        <v>2294.4753000000001</v>
      </c>
      <c r="K37" s="51">
        <f ca="1">IFERROR(IF(AND($A37=VLOOKUP($A37&amp;"."&amp;$C37,UncollectibleLookup,2,FALSE),$C37=VLOOKUP($A37&amp;"."&amp;$C37,UncollectibleLookup,4,FALSE)),0,'Module C Corrected'!K37),'Module C Corrected'!K37)</f>
        <v>9687.9006000000008</v>
      </c>
      <c r="L37" s="51">
        <f ca="1">IFERROR(IF(AND($A37=VLOOKUP($A37&amp;"."&amp;$C37,UncollectibleLookup,2,FALSE),$C37=VLOOKUP($A37&amp;"."&amp;$C37,UncollectibleLookup,4,FALSE)),0,'Module C Corrected'!L37),'Module C Corrected'!L37)</f>
        <v>10768.0798</v>
      </c>
      <c r="M37" s="51">
        <f ca="1">IFERROR(IF(AND($A37=VLOOKUP($A37&amp;"."&amp;$C37,UncollectibleLookup,2,FALSE),$C37=VLOOKUP($A37&amp;"."&amp;$C37,UncollectibleLookup,4,FALSE)),0,'Module C Corrected'!M37),'Module C Corrected'!M37)</f>
        <v>3855.0138000000002</v>
      </c>
      <c r="N37" s="51">
        <f ca="1">IFERROR(IF(AND($A37=VLOOKUP($A37&amp;"."&amp;$C37,UncollectibleLookup,2,FALSE),$C37=VLOOKUP($A37&amp;"."&amp;$C37,UncollectibleLookup,4,FALSE)),0,'Module C Corrected'!N37),'Module C Corrected'!N37)</f>
        <v>5304.3364000000001</v>
      </c>
      <c r="O37" s="51">
        <f ca="1">IFERROR(IF(AND($A37=VLOOKUP($A37&amp;"."&amp;$C37,UncollectibleLookup,2,FALSE),$C37=VLOOKUP($A37&amp;"."&amp;$C37,UncollectibleLookup,4,FALSE)),0,'Module C Corrected'!O37),'Module C Corrected'!O37)</f>
        <v>1366.2442000000001</v>
      </c>
      <c r="P37" s="51">
        <f ca="1">IFERROR(IF(AND($A37=VLOOKUP($A37&amp;"."&amp;$C37,UncollectibleLookup,2,FALSE),$C37=VLOOKUP($A37&amp;"."&amp;$C37,UncollectibleLookup,4,FALSE)),0,'Module C Corrected'!P37),'Module C Corrected'!P37)</f>
        <v>4165.7560999999996</v>
      </c>
      <c r="Q37" s="32">
        <f ca="1">IFERROR(IF(AND($A37=VLOOKUP($A37&amp;"."&amp;$C37,UncollectibleLookup,2,FALSE),$C37=VLOOKUP($A37&amp;"."&amp;$C37,UncollectibleLookup,4,FALSE)),0,'Module C Corrected'!Q37),'Module C Corrected'!Q37)</f>
        <v>306484.93</v>
      </c>
      <c r="R37" s="32">
        <f ca="1">IFERROR(IF(AND($A37=VLOOKUP($A37&amp;"."&amp;$C37,UncollectibleLookup,2,FALSE),$C37=VLOOKUP($A37&amp;"."&amp;$C37,UncollectibleLookup,4,FALSE)),0,'Module C Corrected'!R37),'Module C Corrected'!R37)</f>
        <v>275522.02</v>
      </c>
      <c r="S37" s="32">
        <f ca="1">IFERROR(IF(AND($A37=VLOOKUP($A37&amp;"."&amp;$C37,UncollectibleLookup,2,FALSE),$C37=VLOOKUP($A37&amp;"."&amp;$C37,UncollectibleLookup,4,FALSE)),0,'Module C Corrected'!S37),'Module C Corrected'!S37)</f>
        <v>333985.08</v>
      </c>
      <c r="T37" s="32">
        <f ca="1">IFERROR(IF(AND($A37=VLOOKUP($A37&amp;"."&amp;$C37,UncollectibleLookup,2,FALSE),$C37=VLOOKUP($A37&amp;"."&amp;$C37,UncollectibleLookup,4,FALSE)),0,'Module C Corrected'!T37),'Module C Corrected'!T37)</f>
        <v>275727.49</v>
      </c>
      <c r="U37" s="32">
        <f ca="1">IFERROR(IF(AND($A37=VLOOKUP($A37&amp;"."&amp;$C37,UncollectibleLookup,2,FALSE),$C37=VLOOKUP($A37&amp;"."&amp;$C37,UncollectibleLookup,4,FALSE)),0,'Module C Corrected'!U37),'Module C Corrected'!U37)</f>
        <v>217758.96</v>
      </c>
      <c r="V37" s="32">
        <f ca="1">IFERROR(IF(AND($A37=VLOOKUP($A37&amp;"."&amp;$C37,UncollectibleLookup,2,FALSE),$C37=VLOOKUP($A37&amp;"."&amp;$C37,UncollectibleLookup,4,FALSE)),0,'Module C Corrected'!V37),'Module C Corrected'!V37)</f>
        <v>266341.52</v>
      </c>
      <c r="W37" s="32">
        <f ca="1">IFERROR(IF(AND($A37=VLOOKUP($A37&amp;"."&amp;$C37,UncollectibleLookup,2,FALSE),$C37=VLOOKUP($A37&amp;"."&amp;$C37,UncollectibleLookup,4,FALSE)),0,'Module C Corrected'!W37),'Module C Corrected'!W37)</f>
        <v>2852942.86</v>
      </c>
      <c r="X37" s="32">
        <f ca="1">IFERROR(IF(AND($A37=VLOOKUP($A37&amp;"."&amp;$C37,UncollectibleLookup,2,FALSE),$C37=VLOOKUP($A37&amp;"."&amp;$C37,UncollectibleLookup,4,FALSE)),0,'Module C Corrected'!X37),'Module C Corrected'!X37)</f>
        <v>1235625.58</v>
      </c>
      <c r="Y37" s="32">
        <f ca="1">IFERROR(IF(AND($A37=VLOOKUP($A37&amp;"."&amp;$C37,UncollectibleLookup,2,FALSE),$C37=VLOOKUP($A37&amp;"."&amp;$C37,UncollectibleLookup,4,FALSE)),0,'Module C Corrected'!Y37),'Module C Corrected'!Y37)</f>
        <v>278941.93</v>
      </c>
      <c r="Z37" s="32">
        <f ca="1">IFERROR(IF(AND($A37=VLOOKUP($A37&amp;"."&amp;$C37,UncollectibleLookup,2,FALSE),$C37=VLOOKUP($A37&amp;"."&amp;$C37,UncollectibleLookup,4,FALSE)),0,'Module C Corrected'!Z37),'Module C Corrected'!Z37)</f>
        <v>523618.09</v>
      </c>
      <c r="AA37" s="32">
        <f ca="1">IFERROR(IF(AND($A37=VLOOKUP($A37&amp;"."&amp;$C37,UncollectibleLookup,2,FALSE),$C37=VLOOKUP($A37&amp;"."&amp;$C37,UncollectibleLookup,4,FALSE)),0,'Module C Corrected'!AA37),'Module C Corrected'!AA37)</f>
        <v>119533.33</v>
      </c>
      <c r="AB37" s="32">
        <f ca="1">IFERROR(IF(AND($A37=VLOOKUP($A37&amp;"."&amp;$C37,UncollectibleLookup,2,FALSE),$C37=VLOOKUP($A37&amp;"."&amp;$C37,UncollectibleLookup,4,FALSE)),0,'Module C Corrected'!AB37),'Module C Corrected'!AB37)</f>
        <v>526639.05000000005</v>
      </c>
      <c r="AC37" s="2">
        <f>IF(ISBLANK('Module C Corrected'!AC37),"",'Module C Corrected'!AC37)</f>
        <v>-0.19</v>
      </c>
      <c r="AD37" s="2">
        <f>IF(ISBLANK('Module C Corrected'!AD37),"",'Module C Corrected'!AD37)</f>
        <v>-0.19</v>
      </c>
      <c r="AE37" s="2">
        <f>IF(ISBLANK('Module C Corrected'!AE37),"",'Module C Corrected'!AE37)</f>
        <v>-0.19</v>
      </c>
      <c r="AF37" s="2">
        <f>IF(ISBLANK('Module C Corrected'!AF37),"",'Module C Corrected'!AF37)</f>
        <v>-0.19</v>
      </c>
      <c r="AG37" s="2">
        <f>IF(ISBLANK('Module C Corrected'!AG37),"",'Module C Corrected'!AG37)</f>
        <v>-0.19</v>
      </c>
      <c r="AH37" s="2">
        <f>IF(ISBLANK('Module C Corrected'!AH37),"",'Module C Corrected'!AH37)</f>
        <v>-0.19</v>
      </c>
      <c r="AI37" s="2">
        <f>IF(ISBLANK('Module C Corrected'!AI37),"",'Module C Corrected'!AI37)</f>
        <v>-0.19</v>
      </c>
      <c r="AJ37" s="2">
        <f>IF(ISBLANK('Module C Corrected'!AJ37),"",'Module C Corrected'!AJ37)</f>
        <v>-0.19</v>
      </c>
      <c r="AK37" s="2">
        <f>IF(ISBLANK('Module C Corrected'!AK37),"",'Module C Corrected'!AK37)</f>
        <v>-0.19</v>
      </c>
      <c r="AL37" s="2">
        <f>IF(ISBLANK('Module C Corrected'!AL37),"",'Module C Corrected'!AL37)</f>
        <v>-0.19</v>
      </c>
      <c r="AM37" s="2">
        <f>IF(ISBLANK('Module C Corrected'!AM37),"",'Module C Corrected'!AM37)</f>
        <v>-0.19</v>
      </c>
      <c r="AN37" s="2">
        <f>IF(ISBLANK('Module C Corrected'!AN37),"",'Module C Corrected'!AN37)</f>
        <v>-0.19</v>
      </c>
      <c r="AO37" s="33">
        <f ca="1">IFERROR(IF(AND($A37=VLOOKUP($A37&amp;"."&amp;$C37,UncollectibleLookup,2,FALSE),$C37=VLOOKUP($A37&amp;"."&amp;$C37,UncollectibleLookup,4,FALSE)),0,'Module C Corrected'!AO37),'Module C Corrected'!AO37)</f>
        <v>-582.32000000000005</v>
      </c>
      <c r="AP37" s="33">
        <f ca="1">IFERROR(IF(AND($A37=VLOOKUP($A37&amp;"."&amp;$C37,UncollectibleLookup,2,FALSE),$C37=VLOOKUP($A37&amp;"."&amp;$C37,UncollectibleLookup,4,FALSE)),0,'Module C Corrected'!AP37),'Module C Corrected'!AP37)</f>
        <v>-523.49</v>
      </c>
      <c r="AQ37" s="33">
        <f ca="1">IFERROR(IF(AND($A37=VLOOKUP($A37&amp;"."&amp;$C37,UncollectibleLookup,2,FALSE),$C37=VLOOKUP($A37&amp;"."&amp;$C37,UncollectibleLookup,4,FALSE)),0,'Module C Corrected'!AQ37),'Module C Corrected'!AQ37)</f>
        <v>-634.57000000000005</v>
      </c>
      <c r="AR37" s="33">
        <f ca="1">IFERROR(IF(AND($A37=VLOOKUP($A37&amp;"."&amp;$C37,UncollectibleLookup,2,FALSE),$C37=VLOOKUP($A37&amp;"."&amp;$C37,UncollectibleLookup,4,FALSE)),0,'Module C Corrected'!AR37),'Module C Corrected'!AR37)</f>
        <v>-523.88</v>
      </c>
      <c r="AS37" s="33">
        <f ca="1">IFERROR(IF(AND($A37=VLOOKUP($A37&amp;"."&amp;$C37,UncollectibleLookup,2,FALSE),$C37=VLOOKUP($A37&amp;"."&amp;$C37,UncollectibleLookup,4,FALSE)),0,'Module C Corrected'!AS37),'Module C Corrected'!AS37)</f>
        <v>-413.74</v>
      </c>
      <c r="AT37" s="33">
        <f ca="1">IFERROR(IF(AND($A37=VLOOKUP($A37&amp;"."&amp;$C37,UncollectibleLookup,2,FALSE),$C37=VLOOKUP($A37&amp;"."&amp;$C37,UncollectibleLookup,4,FALSE)),0,'Module C Corrected'!AT37),'Module C Corrected'!AT37)</f>
        <v>-506.05</v>
      </c>
      <c r="AU37" s="33">
        <f ca="1">IFERROR(IF(AND($A37=VLOOKUP($A37&amp;"."&amp;$C37,UncollectibleLookup,2,FALSE),$C37=VLOOKUP($A37&amp;"."&amp;$C37,UncollectibleLookup,4,FALSE)),0,'Module C Corrected'!AU37),'Module C Corrected'!AU37)</f>
        <v>-5420.59</v>
      </c>
      <c r="AV37" s="33">
        <f ca="1">IFERROR(IF(AND($A37=VLOOKUP($A37&amp;"."&amp;$C37,UncollectibleLookup,2,FALSE),$C37=VLOOKUP($A37&amp;"."&amp;$C37,UncollectibleLookup,4,FALSE)),0,'Module C Corrected'!AV37),'Module C Corrected'!AV37)</f>
        <v>-2347.69</v>
      </c>
      <c r="AW37" s="33">
        <f ca="1">IFERROR(IF(AND($A37=VLOOKUP($A37&amp;"."&amp;$C37,UncollectibleLookup,2,FALSE),$C37=VLOOKUP($A37&amp;"."&amp;$C37,UncollectibleLookup,4,FALSE)),0,'Module C Corrected'!AW37),'Module C Corrected'!AW37)</f>
        <v>-529.99</v>
      </c>
      <c r="AX37" s="33">
        <f ca="1">IFERROR(IF(AND($A37=VLOOKUP($A37&amp;"."&amp;$C37,UncollectibleLookup,2,FALSE),$C37=VLOOKUP($A37&amp;"."&amp;$C37,UncollectibleLookup,4,FALSE)),0,'Module C Corrected'!AX37),'Module C Corrected'!AX37)</f>
        <v>-994.87</v>
      </c>
      <c r="AY37" s="33">
        <f ca="1">IFERROR(IF(AND($A37=VLOOKUP($A37&amp;"."&amp;$C37,UncollectibleLookup,2,FALSE),$C37=VLOOKUP($A37&amp;"."&amp;$C37,UncollectibleLookup,4,FALSE)),0,'Module C Corrected'!AY37),'Module C Corrected'!AY37)</f>
        <v>-227.11</v>
      </c>
      <c r="AZ37" s="33">
        <f ca="1">IFERROR(IF(AND($A37=VLOOKUP($A37&amp;"."&amp;$C37,UncollectibleLookup,2,FALSE),$C37=VLOOKUP($A37&amp;"."&amp;$C37,UncollectibleLookup,4,FALSE)),0,'Module C Corrected'!AZ37),'Module C Corrected'!AZ37)</f>
        <v>-1000.61</v>
      </c>
      <c r="BA37" s="31">
        <f t="shared" ca="1" si="14"/>
        <v>-367.78</v>
      </c>
      <c r="BB37" s="31">
        <f t="shared" ca="1" si="14"/>
        <v>-330.63</v>
      </c>
      <c r="BC37" s="31">
        <f t="shared" ca="1" si="14"/>
        <v>-400.78</v>
      </c>
      <c r="BD37" s="31">
        <f t="shared" ca="1" si="14"/>
        <v>-1323.49</v>
      </c>
      <c r="BE37" s="31">
        <f t="shared" ca="1" si="14"/>
        <v>-1045.24</v>
      </c>
      <c r="BF37" s="31">
        <f t="shared" ca="1" si="14"/>
        <v>-1278.44</v>
      </c>
      <c r="BG37" s="31">
        <f t="shared" ca="1" si="14"/>
        <v>-20255.89</v>
      </c>
      <c r="BH37" s="31">
        <f t="shared" ca="1" si="14"/>
        <v>-8772.94</v>
      </c>
      <c r="BI37" s="31">
        <f t="shared" ca="1" si="14"/>
        <v>-1980.49</v>
      </c>
      <c r="BJ37" s="31">
        <f t="shared" ca="1" si="14"/>
        <v>-1570.85</v>
      </c>
      <c r="BK37" s="31">
        <f t="shared" ca="1" si="14"/>
        <v>-358.6</v>
      </c>
      <c r="BL37" s="31">
        <f t="shared" ca="1" si="14"/>
        <v>-1579.92</v>
      </c>
      <c r="BM37" s="6">
        <f t="shared" ca="1" si="15"/>
        <v>-4.9399999999999999E-2</v>
      </c>
      <c r="BN37" s="6">
        <f t="shared" ca="1" si="15"/>
        <v>-4.9399999999999999E-2</v>
      </c>
      <c r="BO37" s="6">
        <f t="shared" ca="1" si="15"/>
        <v>-4.9399999999999999E-2</v>
      </c>
      <c r="BP37" s="6">
        <f t="shared" ca="1" si="15"/>
        <v>-4.9399999999999999E-2</v>
      </c>
      <c r="BQ37" s="6">
        <f t="shared" ca="1" si="15"/>
        <v>-4.9399999999999999E-2</v>
      </c>
      <c r="BR37" s="6">
        <f t="shared" ca="1" si="15"/>
        <v>-4.9399999999999999E-2</v>
      </c>
      <c r="BS37" s="6">
        <f t="shared" ca="1" si="15"/>
        <v>-4.9399999999999999E-2</v>
      </c>
      <c r="BT37" s="6">
        <f t="shared" ca="1" si="15"/>
        <v>-4.9399999999999999E-2</v>
      </c>
      <c r="BU37" s="6">
        <f t="shared" ca="1" si="15"/>
        <v>-4.9399999999999999E-2</v>
      </c>
      <c r="BV37" s="6">
        <f t="shared" ca="1" si="15"/>
        <v>-4.9399999999999999E-2</v>
      </c>
      <c r="BW37" s="6">
        <f t="shared" ca="1" si="15"/>
        <v>-4.9399999999999999E-2</v>
      </c>
      <c r="BX37" s="6">
        <f t="shared" ca="1" si="15"/>
        <v>-4.9399999999999999E-2</v>
      </c>
      <c r="BY37" s="31">
        <f t="shared" ca="1" si="19"/>
        <v>-15140.36</v>
      </c>
      <c r="BZ37" s="31">
        <f t="shared" ca="1" si="19"/>
        <v>-13610.79</v>
      </c>
      <c r="CA37" s="31">
        <f t="shared" ca="1" si="19"/>
        <v>-16498.86</v>
      </c>
      <c r="CB37" s="31">
        <f t="shared" ca="1" si="18"/>
        <v>-13620.94</v>
      </c>
      <c r="CC37" s="31">
        <f t="shared" ca="1" si="18"/>
        <v>-10757.29</v>
      </c>
      <c r="CD37" s="31">
        <f t="shared" ca="1" si="18"/>
        <v>-13157.27</v>
      </c>
      <c r="CE37" s="31">
        <f t="shared" ca="1" si="18"/>
        <v>-140935.38</v>
      </c>
      <c r="CF37" s="31">
        <f t="shared" ca="1" si="18"/>
        <v>-61039.9</v>
      </c>
      <c r="CG37" s="31">
        <f t="shared" ca="1" si="18"/>
        <v>-13779.73</v>
      </c>
      <c r="CH37" s="31">
        <f t="shared" ca="1" si="18"/>
        <v>-25866.73</v>
      </c>
      <c r="CI37" s="31">
        <f t="shared" ca="1" si="18"/>
        <v>-5904.95</v>
      </c>
      <c r="CJ37" s="31">
        <f t="shared" ca="1" si="18"/>
        <v>-26015.97</v>
      </c>
      <c r="CK37" s="32">
        <f t="shared" ca="1" si="16"/>
        <v>521.02</v>
      </c>
      <c r="CL37" s="32">
        <f t="shared" ca="1" si="16"/>
        <v>468.39</v>
      </c>
      <c r="CM37" s="32">
        <f t="shared" ca="1" si="16"/>
        <v>567.77</v>
      </c>
      <c r="CN37" s="32">
        <f t="shared" ca="1" si="16"/>
        <v>468.74</v>
      </c>
      <c r="CO37" s="32">
        <f t="shared" ca="1" si="16"/>
        <v>370.19</v>
      </c>
      <c r="CP37" s="32">
        <f t="shared" ca="1" si="16"/>
        <v>452.78</v>
      </c>
      <c r="CQ37" s="32">
        <f t="shared" ca="1" si="16"/>
        <v>4850</v>
      </c>
      <c r="CR37" s="32">
        <f t="shared" ca="1" si="16"/>
        <v>2100.56</v>
      </c>
      <c r="CS37" s="32">
        <f t="shared" ca="1" si="16"/>
        <v>474.2</v>
      </c>
      <c r="CT37" s="32">
        <f t="shared" ca="1" si="16"/>
        <v>890.15</v>
      </c>
      <c r="CU37" s="32">
        <f t="shared" ca="1" si="16"/>
        <v>203.21</v>
      </c>
      <c r="CV37" s="32">
        <f t="shared" ca="1" si="16"/>
        <v>895.29</v>
      </c>
      <c r="CW37" s="31">
        <f t="shared" ca="1" si="17"/>
        <v>-13669.24</v>
      </c>
      <c r="CX37" s="31">
        <f t="shared" ca="1" si="17"/>
        <v>-12288.280000000002</v>
      </c>
      <c r="CY37" s="31">
        <f t="shared" ca="1" si="17"/>
        <v>-14895.74</v>
      </c>
      <c r="CZ37" s="31">
        <f t="shared" ca="1" si="17"/>
        <v>-11304.830000000002</v>
      </c>
      <c r="DA37" s="31">
        <f t="shared" ca="1" si="17"/>
        <v>-8928.1200000000008</v>
      </c>
      <c r="DB37" s="31">
        <f t="shared" ca="1" si="17"/>
        <v>-10920</v>
      </c>
      <c r="DC37" s="31">
        <f t="shared" ca="1" si="17"/>
        <v>-110408.90000000001</v>
      </c>
      <c r="DD37" s="31">
        <f t="shared" ca="1" si="17"/>
        <v>-47818.71</v>
      </c>
      <c r="DE37" s="31">
        <f t="shared" ca="1" si="17"/>
        <v>-10795.05</v>
      </c>
      <c r="DF37" s="31">
        <f t="shared" ca="1" si="17"/>
        <v>-22410.86</v>
      </c>
      <c r="DG37" s="31">
        <f t="shared" ca="1" si="17"/>
        <v>-5116.03</v>
      </c>
      <c r="DH37" s="31">
        <f t="shared" ca="1" si="17"/>
        <v>-22540.15</v>
      </c>
      <c r="DI37" s="32">
        <f t="shared" ca="1" si="11"/>
        <v>-683.46</v>
      </c>
      <c r="DJ37" s="32">
        <f t="shared" ca="1" si="11"/>
        <v>-614.41</v>
      </c>
      <c r="DK37" s="32">
        <f t="shared" ca="1" si="11"/>
        <v>-744.79</v>
      </c>
      <c r="DL37" s="32">
        <f t="shared" ca="1" si="11"/>
        <v>-565.24</v>
      </c>
      <c r="DM37" s="32">
        <f t="shared" ca="1" si="11"/>
        <v>-446.41</v>
      </c>
      <c r="DN37" s="32">
        <f t="shared" ca="1" si="11"/>
        <v>-546</v>
      </c>
      <c r="DO37" s="32">
        <f t="shared" ca="1" si="11"/>
        <v>-5520.45</v>
      </c>
      <c r="DP37" s="32">
        <f t="shared" ca="1" si="11"/>
        <v>-2390.94</v>
      </c>
      <c r="DQ37" s="32">
        <f t="shared" ca="1" si="11"/>
        <v>-539.75</v>
      </c>
      <c r="DR37" s="32">
        <f t="shared" ca="1" si="11"/>
        <v>-1120.54</v>
      </c>
      <c r="DS37" s="32">
        <f t="shared" ca="1" si="11"/>
        <v>-255.8</v>
      </c>
      <c r="DT37" s="32">
        <f t="shared" ca="1" si="11"/>
        <v>-1127.01</v>
      </c>
      <c r="DU37" s="31">
        <f t="shared" ca="1" si="12"/>
        <v>-5881.33</v>
      </c>
      <c r="DV37" s="31">
        <f t="shared" ca="1" si="12"/>
        <v>-5224.54</v>
      </c>
      <c r="DW37" s="31">
        <f t="shared" ca="1" si="12"/>
        <v>-6264.58</v>
      </c>
      <c r="DX37" s="31">
        <f t="shared" ca="1" si="12"/>
        <v>-4696.7700000000004</v>
      </c>
      <c r="DY37" s="31">
        <f t="shared" ca="1" si="12"/>
        <v>-3665.3</v>
      </c>
      <c r="DZ37" s="31">
        <f t="shared" ca="1" si="12"/>
        <v>-4427.3900000000003</v>
      </c>
      <c r="EA37" s="31">
        <f t="shared" ca="1" si="12"/>
        <v>-44219.54</v>
      </c>
      <c r="EB37" s="31">
        <f t="shared" ca="1" si="12"/>
        <v>-18897.900000000001</v>
      </c>
      <c r="EC37" s="31">
        <f t="shared" ca="1" si="12"/>
        <v>-4208.8900000000003</v>
      </c>
      <c r="ED37" s="31">
        <f t="shared" ca="1" si="12"/>
        <v>-8622.66</v>
      </c>
      <c r="EE37" s="31">
        <f t="shared" ca="1" si="12"/>
        <v>-1941.25</v>
      </c>
      <c r="EF37" s="31">
        <f t="shared" ca="1" si="12"/>
        <v>-8436.9699999999993</v>
      </c>
      <c r="EG37" s="32">
        <f t="shared" ca="1" si="13"/>
        <v>-20234.03</v>
      </c>
      <c r="EH37" s="32">
        <f t="shared" ca="1" si="13"/>
        <v>-18127.230000000003</v>
      </c>
      <c r="EI37" s="32">
        <f t="shared" ca="1" si="13"/>
        <v>-21905.11</v>
      </c>
      <c r="EJ37" s="32">
        <f t="shared" ca="1" si="13"/>
        <v>-16566.840000000004</v>
      </c>
      <c r="EK37" s="32">
        <f t="shared" ca="1" si="13"/>
        <v>-13039.830000000002</v>
      </c>
      <c r="EL37" s="32">
        <f t="shared" ca="1" si="13"/>
        <v>-15893.39</v>
      </c>
      <c r="EM37" s="32">
        <f t="shared" ca="1" si="13"/>
        <v>-160148.89000000001</v>
      </c>
      <c r="EN37" s="32">
        <f t="shared" ca="1" si="13"/>
        <v>-69107.55</v>
      </c>
      <c r="EO37" s="32">
        <f t="shared" ca="1" si="13"/>
        <v>-15543.689999999999</v>
      </c>
      <c r="EP37" s="32">
        <f t="shared" ca="1" si="13"/>
        <v>-32154.06</v>
      </c>
      <c r="EQ37" s="32">
        <f t="shared" ca="1" si="13"/>
        <v>-7313.08</v>
      </c>
      <c r="ER37" s="32">
        <f t="shared" ca="1" si="13"/>
        <v>-32104.129999999997</v>
      </c>
    </row>
    <row r="38" spans="1:148">
      <c r="A38" t="s">
        <v>422</v>
      </c>
      <c r="B38" s="1" t="s">
        <v>159</v>
      </c>
      <c r="C38" t="str">
        <f t="shared" ca="1" si="1"/>
        <v>CR1</v>
      </c>
      <c r="D38" t="str">
        <f t="shared" ca="1" si="2"/>
        <v>Castle River #1 Wind Facility</v>
      </c>
      <c r="E38" s="51">
        <f ca="1">IFERROR(IF(AND($A38=VLOOKUP($A38&amp;"."&amp;$C38,UncollectibleLookup,2,FALSE),$C38=VLOOKUP($A38&amp;"."&amp;$C38,UncollectibleLookup,4,FALSE)),0,'Module C Corrected'!E38),'Module C Corrected'!E38)</f>
        <v>14964.0785</v>
      </c>
      <c r="F38" s="51">
        <f ca="1">IFERROR(IF(AND($A38=VLOOKUP($A38&amp;"."&amp;$C38,UncollectibleLookup,2,FALSE),$C38=VLOOKUP($A38&amp;"."&amp;$C38,UncollectibleLookup,4,FALSE)),0,'Module C Corrected'!F38),'Module C Corrected'!F38)</f>
        <v>7928.7345999999998</v>
      </c>
      <c r="G38" s="51">
        <f ca="1">IFERROR(IF(AND($A38=VLOOKUP($A38&amp;"."&amp;$C38,UncollectibleLookup,2,FALSE),$C38=VLOOKUP($A38&amp;"."&amp;$C38,UncollectibleLookup,4,FALSE)),0,'Module C Corrected'!G38),'Module C Corrected'!G38)</f>
        <v>14068.315000000001</v>
      </c>
      <c r="H38" s="51">
        <f ca="1">IFERROR(IF(AND($A38=VLOOKUP($A38&amp;"."&amp;$C38,UncollectibleLookup,2,FALSE),$C38=VLOOKUP($A38&amp;"."&amp;$C38,UncollectibleLookup,4,FALSE)),0,'Module C Corrected'!H38),'Module C Corrected'!H38)</f>
        <v>7846.3328000000001</v>
      </c>
      <c r="I38" s="51">
        <f ca="1">IFERROR(IF(AND($A38=VLOOKUP($A38&amp;"."&amp;$C38,UncollectibleLookup,2,FALSE),$C38=VLOOKUP($A38&amp;"."&amp;$C38,UncollectibleLookup,4,FALSE)),0,'Module C Corrected'!I38),'Module C Corrected'!I38)</f>
        <v>6943.4368000000004</v>
      </c>
      <c r="J38" s="51">
        <f ca="1">IFERROR(IF(AND($A38=VLOOKUP($A38&amp;"."&amp;$C38,UncollectibleLookup,2,FALSE),$C38=VLOOKUP($A38&amp;"."&amp;$C38,UncollectibleLookup,4,FALSE)),0,'Module C Corrected'!J38),'Module C Corrected'!J38)</f>
        <v>8138.3909000000003</v>
      </c>
      <c r="K38" s="51">
        <f ca="1">IFERROR(IF(AND($A38=VLOOKUP($A38&amp;"."&amp;$C38,UncollectibleLookup,2,FALSE),$C38=VLOOKUP($A38&amp;"."&amp;$C38,UncollectibleLookup,4,FALSE)),0,'Module C Corrected'!K38),'Module C Corrected'!K38)</f>
        <v>4184.5361000000003</v>
      </c>
      <c r="L38" s="51">
        <f ca="1">IFERROR(IF(AND($A38=VLOOKUP($A38&amp;"."&amp;$C38,UncollectibleLookup,2,FALSE),$C38=VLOOKUP($A38&amp;"."&amp;$C38,UncollectibleLookup,4,FALSE)),0,'Module C Corrected'!L38),'Module C Corrected'!L38)</f>
        <v>5201.3104000000003</v>
      </c>
      <c r="M38" s="51">
        <f ca="1">IFERROR(IF(AND($A38=VLOOKUP($A38&amp;"."&amp;$C38,UncollectibleLookup,2,FALSE),$C38=VLOOKUP($A38&amp;"."&amp;$C38,UncollectibleLookup,4,FALSE)),0,'Module C Corrected'!M38),'Module C Corrected'!M38)</f>
        <v>6974.5690999999997</v>
      </c>
      <c r="N38" s="51">
        <f ca="1">IFERROR(IF(AND($A38=VLOOKUP($A38&amp;"."&amp;$C38,UncollectibleLookup,2,FALSE),$C38=VLOOKUP($A38&amp;"."&amp;$C38,UncollectibleLookup,4,FALSE)),0,'Module C Corrected'!N38),'Module C Corrected'!N38)</f>
        <v>13209.124900000001</v>
      </c>
      <c r="O38" s="51">
        <f ca="1">IFERROR(IF(AND($A38=VLOOKUP($A38&amp;"."&amp;$C38,UncollectibleLookup,2,FALSE),$C38=VLOOKUP($A38&amp;"."&amp;$C38,UncollectibleLookup,4,FALSE)),0,'Module C Corrected'!O38),'Module C Corrected'!O38)</f>
        <v>13434.6104</v>
      </c>
      <c r="P38" s="51">
        <f ca="1">IFERROR(IF(AND($A38=VLOOKUP($A38&amp;"."&amp;$C38,UncollectibleLookup,2,FALSE),$C38=VLOOKUP($A38&amp;"."&amp;$C38,UncollectibleLookup,4,FALSE)),0,'Module C Corrected'!P38),'Module C Corrected'!P38)</f>
        <v>12589.4467</v>
      </c>
      <c r="Q38" s="32">
        <f ca="1">IFERROR(IF(AND($A38=VLOOKUP($A38&amp;"."&amp;$C38,UncollectibleLookup,2,FALSE),$C38=VLOOKUP($A38&amp;"."&amp;$C38,UncollectibleLookup,4,FALSE)),0,'Module C Corrected'!Q38),'Module C Corrected'!Q38)</f>
        <v>788982.51</v>
      </c>
      <c r="R38" s="32">
        <f ca="1">IFERROR(IF(AND($A38=VLOOKUP($A38&amp;"."&amp;$C38,UncollectibleLookup,2,FALSE),$C38=VLOOKUP($A38&amp;"."&amp;$C38,UncollectibleLookup,4,FALSE)),0,'Module C Corrected'!R38),'Module C Corrected'!R38)</f>
        <v>495987.39</v>
      </c>
      <c r="S38" s="32">
        <f ca="1">IFERROR(IF(AND($A38=VLOOKUP($A38&amp;"."&amp;$C38,UncollectibleLookup,2,FALSE),$C38=VLOOKUP($A38&amp;"."&amp;$C38,UncollectibleLookup,4,FALSE)),0,'Module C Corrected'!S38),'Module C Corrected'!S38)</f>
        <v>732533.13</v>
      </c>
      <c r="T38" s="32">
        <f ca="1">IFERROR(IF(AND($A38=VLOOKUP($A38&amp;"."&amp;$C38,UncollectibleLookup,2,FALSE),$C38=VLOOKUP($A38&amp;"."&amp;$C38,UncollectibleLookup,4,FALSE)),0,'Module C Corrected'!T38),'Module C Corrected'!T38)</f>
        <v>398204.42</v>
      </c>
      <c r="U38" s="32">
        <f ca="1">IFERROR(IF(AND($A38=VLOOKUP($A38&amp;"."&amp;$C38,UncollectibleLookup,2,FALSE),$C38=VLOOKUP($A38&amp;"."&amp;$C38,UncollectibleLookup,4,FALSE)),0,'Module C Corrected'!U38),'Module C Corrected'!U38)</f>
        <v>252902.57</v>
      </c>
      <c r="V38" s="32">
        <f ca="1">IFERROR(IF(AND($A38=VLOOKUP($A38&amp;"."&amp;$C38,UncollectibleLookup,2,FALSE),$C38=VLOOKUP($A38&amp;"."&amp;$C38,UncollectibleLookup,4,FALSE)),0,'Module C Corrected'!V38),'Module C Corrected'!V38)</f>
        <v>333316.08</v>
      </c>
      <c r="W38" s="32">
        <f ca="1">IFERROR(IF(AND($A38=VLOOKUP($A38&amp;"."&amp;$C38,UncollectibleLookup,2,FALSE),$C38=VLOOKUP($A38&amp;"."&amp;$C38,UncollectibleLookup,4,FALSE)),0,'Module C Corrected'!W38),'Module C Corrected'!W38)</f>
        <v>768220.68</v>
      </c>
      <c r="X38" s="32">
        <f ca="1">IFERROR(IF(AND($A38=VLOOKUP($A38&amp;"."&amp;$C38,UncollectibleLookup,2,FALSE),$C38=VLOOKUP($A38&amp;"."&amp;$C38,UncollectibleLookup,4,FALSE)),0,'Module C Corrected'!X38),'Module C Corrected'!X38)</f>
        <v>298135.81</v>
      </c>
      <c r="Y38" s="32">
        <f ca="1">IFERROR(IF(AND($A38=VLOOKUP($A38&amp;"."&amp;$C38,UncollectibleLookup,2,FALSE),$C38=VLOOKUP($A38&amp;"."&amp;$C38,UncollectibleLookup,4,FALSE)),0,'Module C Corrected'!Y38),'Module C Corrected'!Y38)</f>
        <v>290489.48</v>
      </c>
      <c r="Z38" s="32">
        <f ca="1">IFERROR(IF(AND($A38=VLOOKUP($A38&amp;"."&amp;$C38,UncollectibleLookup,2,FALSE),$C38=VLOOKUP($A38&amp;"."&amp;$C38,UncollectibleLookup,4,FALSE)),0,'Module C Corrected'!Z38),'Module C Corrected'!Z38)</f>
        <v>674912.69</v>
      </c>
      <c r="AA38" s="32">
        <f ca="1">IFERROR(IF(AND($A38=VLOOKUP($A38&amp;"."&amp;$C38,UncollectibleLookup,2,FALSE),$C38=VLOOKUP($A38&amp;"."&amp;$C38,UncollectibleLookup,4,FALSE)),0,'Module C Corrected'!AA38),'Module C Corrected'!AA38)</f>
        <v>585527.99</v>
      </c>
      <c r="AB38" s="32">
        <f ca="1">IFERROR(IF(AND($A38=VLOOKUP($A38&amp;"."&amp;$C38,UncollectibleLookup,2,FALSE),$C38=VLOOKUP($A38&amp;"."&amp;$C38,UncollectibleLookup,4,FALSE)),0,'Module C Corrected'!AB38),'Module C Corrected'!AB38)</f>
        <v>664849.23</v>
      </c>
      <c r="AC38" s="2">
        <f>IF(ISBLANK('Module C Corrected'!AC38),"",'Module C Corrected'!AC38)</f>
        <v>2.98</v>
      </c>
      <c r="AD38" s="2">
        <f>IF(ISBLANK('Module C Corrected'!AD38),"",'Module C Corrected'!AD38)</f>
        <v>2.98</v>
      </c>
      <c r="AE38" s="2">
        <f>IF(ISBLANK('Module C Corrected'!AE38),"",'Module C Corrected'!AE38)</f>
        <v>2.98</v>
      </c>
      <c r="AF38" s="2">
        <f>IF(ISBLANK('Module C Corrected'!AF38),"",'Module C Corrected'!AF38)</f>
        <v>2.98</v>
      </c>
      <c r="AG38" s="2">
        <f>IF(ISBLANK('Module C Corrected'!AG38),"",'Module C Corrected'!AG38)</f>
        <v>2.98</v>
      </c>
      <c r="AH38" s="2">
        <f>IF(ISBLANK('Module C Corrected'!AH38),"",'Module C Corrected'!AH38)</f>
        <v>2.98</v>
      </c>
      <c r="AI38" s="2">
        <f>IF(ISBLANK('Module C Corrected'!AI38),"",'Module C Corrected'!AI38)</f>
        <v>2.98</v>
      </c>
      <c r="AJ38" s="2">
        <f>IF(ISBLANK('Module C Corrected'!AJ38),"",'Module C Corrected'!AJ38)</f>
        <v>2.98</v>
      </c>
      <c r="AK38" s="2">
        <f>IF(ISBLANK('Module C Corrected'!AK38),"",'Module C Corrected'!AK38)</f>
        <v>2.98</v>
      </c>
      <c r="AL38" s="2">
        <f>IF(ISBLANK('Module C Corrected'!AL38),"",'Module C Corrected'!AL38)</f>
        <v>2.98</v>
      </c>
      <c r="AM38" s="2">
        <f>IF(ISBLANK('Module C Corrected'!AM38),"",'Module C Corrected'!AM38)</f>
        <v>2.98</v>
      </c>
      <c r="AN38" s="2">
        <f>IF(ISBLANK('Module C Corrected'!AN38),"",'Module C Corrected'!AN38)</f>
        <v>2.98</v>
      </c>
      <c r="AO38" s="33">
        <f ca="1">IFERROR(IF(AND($A38=VLOOKUP($A38&amp;"."&amp;$C38,UncollectibleLookup,2,FALSE),$C38=VLOOKUP($A38&amp;"."&amp;$C38,UncollectibleLookup,4,FALSE)),0,'Module C Corrected'!AO38),'Module C Corrected'!AO38)</f>
        <v>23511.68</v>
      </c>
      <c r="AP38" s="33">
        <f ca="1">IFERROR(IF(AND($A38=VLOOKUP($A38&amp;"."&amp;$C38,UncollectibleLookup,2,FALSE),$C38=VLOOKUP($A38&amp;"."&amp;$C38,UncollectibleLookup,4,FALSE)),0,'Module C Corrected'!AP38),'Module C Corrected'!AP38)</f>
        <v>14780.42</v>
      </c>
      <c r="AQ38" s="33">
        <f ca="1">IFERROR(IF(AND($A38=VLOOKUP($A38&amp;"."&amp;$C38,UncollectibleLookup,2,FALSE),$C38=VLOOKUP($A38&amp;"."&amp;$C38,UncollectibleLookup,4,FALSE)),0,'Module C Corrected'!AQ38),'Module C Corrected'!AQ38)</f>
        <v>21829.49</v>
      </c>
      <c r="AR38" s="33">
        <f ca="1">IFERROR(IF(AND($A38=VLOOKUP($A38&amp;"."&amp;$C38,UncollectibleLookup,2,FALSE),$C38=VLOOKUP($A38&amp;"."&amp;$C38,UncollectibleLookup,4,FALSE)),0,'Module C Corrected'!AR38),'Module C Corrected'!AR38)</f>
        <v>11866.49</v>
      </c>
      <c r="AS38" s="33">
        <f ca="1">IFERROR(IF(AND($A38=VLOOKUP($A38&amp;"."&amp;$C38,UncollectibleLookup,2,FALSE),$C38=VLOOKUP($A38&amp;"."&amp;$C38,UncollectibleLookup,4,FALSE)),0,'Module C Corrected'!AS38),'Module C Corrected'!AS38)</f>
        <v>7536.5</v>
      </c>
      <c r="AT38" s="33">
        <f ca="1">IFERROR(IF(AND($A38=VLOOKUP($A38&amp;"."&amp;$C38,UncollectibleLookup,2,FALSE),$C38=VLOOKUP($A38&amp;"."&amp;$C38,UncollectibleLookup,4,FALSE)),0,'Module C Corrected'!AT38),'Module C Corrected'!AT38)</f>
        <v>9932.82</v>
      </c>
      <c r="AU38" s="33">
        <f ca="1">IFERROR(IF(AND($A38=VLOOKUP($A38&amp;"."&amp;$C38,UncollectibleLookup,2,FALSE),$C38=VLOOKUP($A38&amp;"."&amp;$C38,UncollectibleLookup,4,FALSE)),0,'Module C Corrected'!AU38),'Module C Corrected'!AU38)</f>
        <v>22892.98</v>
      </c>
      <c r="AV38" s="33">
        <f ca="1">IFERROR(IF(AND($A38=VLOOKUP($A38&amp;"."&amp;$C38,UncollectibleLookup,2,FALSE),$C38=VLOOKUP($A38&amp;"."&amp;$C38,UncollectibleLookup,4,FALSE)),0,'Module C Corrected'!AV38),'Module C Corrected'!AV38)</f>
        <v>8884.4500000000007</v>
      </c>
      <c r="AW38" s="33">
        <f ca="1">IFERROR(IF(AND($A38=VLOOKUP($A38&amp;"."&amp;$C38,UncollectibleLookup,2,FALSE),$C38=VLOOKUP($A38&amp;"."&amp;$C38,UncollectibleLookup,4,FALSE)),0,'Module C Corrected'!AW38),'Module C Corrected'!AW38)</f>
        <v>8656.59</v>
      </c>
      <c r="AX38" s="33">
        <f ca="1">IFERROR(IF(AND($A38=VLOOKUP($A38&amp;"."&amp;$C38,UncollectibleLookup,2,FALSE),$C38=VLOOKUP($A38&amp;"."&amp;$C38,UncollectibleLookup,4,FALSE)),0,'Module C Corrected'!AX38),'Module C Corrected'!AX38)</f>
        <v>20112.400000000001</v>
      </c>
      <c r="AY38" s="33">
        <f ca="1">IFERROR(IF(AND($A38=VLOOKUP($A38&amp;"."&amp;$C38,UncollectibleLookup,2,FALSE),$C38=VLOOKUP($A38&amp;"."&amp;$C38,UncollectibleLookup,4,FALSE)),0,'Module C Corrected'!AY38),'Module C Corrected'!AY38)</f>
        <v>17448.73</v>
      </c>
      <c r="AZ38" s="33">
        <f ca="1">IFERROR(IF(AND($A38=VLOOKUP($A38&amp;"."&amp;$C38,UncollectibleLookup,2,FALSE),$C38=VLOOKUP($A38&amp;"."&amp;$C38,UncollectibleLookup,4,FALSE)),0,'Module C Corrected'!AZ38),'Module C Corrected'!AZ38)</f>
        <v>19812.509999999998</v>
      </c>
      <c r="BA38" s="31">
        <f t="shared" ca="1" si="14"/>
        <v>-946.78</v>
      </c>
      <c r="BB38" s="31">
        <f t="shared" ca="1" si="14"/>
        <v>-595.17999999999995</v>
      </c>
      <c r="BC38" s="31">
        <f t="shared" ca="1" si="14"/>
        <v>-879.04</v>
      </c>
      <c r="BD38" s="31">
        <f t="shared" ca="1" si="14"/>
        <v>-1911.38</v>
      </c>
      <c r="BE38" s="31">
        <f t="shared" ca="1" si="14"/>
        <v>-1213.93</v>
      </c>
      <c r="BF38" s="31">
        <f t="shared" ca="1" si="14"/>
        <v>-1599.92</v>
      </c>
      <c r="BG38" s="31">
        <f t="shared" ca="1" si="14"/>
        <v>-5454.37</v>
      </c>
      <c r="BH38" s="31">
        <f t="shared" ca="1" si="14"/>
        <v>-2116.7600000000002</v>
      </c>
      <c r="BI38" s="31">
        <f t="shared" ca="1" si="14"/>
        <v>-2062.48</v>
      </c>
      <c r="BJ38" s="31">
        <f t="shared" ca="1" si="14"/>
        <v>-2024.74</v>
      </c>
      <c r="BK38" s="31">
        <f t="shared" ca="1" si="14"/>
        <v>-1756.58</v>
      </c>
      <c r="BL38" s="31">
        <f t="shared" ca="1" si="14"/>
        <v>-1994.55</v>
      </c>
      <c r="BM38" s="6">
        <f t="shared" ca="1" si="15"/>
        <v>5.3E-3</v>
      </c>
      <c r="BN38" s="6">
        <f t="shared" ca="1" si="15"/>
        <v>5.3E-3</v>
      </c>
      <c r="BO38" s="6">
        <f t="shared" ca="1" si="15"/>
        <v>5.3E-3</v>
      </c>
      <c r="BP38" s="6">
        <f t="shared" ca="1" si="15"/>
        <v>5.3E-3</v>
      </c>
      <c r="BQ38" s="6">
        <f t="shared" ca="1" si="15"/>
        <v>5.3E-3</v>
      </c>
      <c r="BR38" s="6">
        <f t="shared" ca="1" si="15"/>
        <v>5.3E-3</v>
      </c>
      <c r="BS38" s="6">
        <f t="shared" ca="1" si="15"/>
        <v>5.3E-3</v>
      </c>
      <c r="BT38" s="6">
        <f t="shared" ca="1" si="15"/>
        <v>5.3E-3</v>
      </c>
      <c r="BU38" s="6">
        <f t="shared" ca="1" si="15"/>
        <v>5.3E-3</v>
      </c>
      <c r="BV38" s="6">
        <f t="shared" ca="1" si="15"/>
        <v>5.3E-3</v>
      </c>
      <c r="BW38" s="6">
        <f t="shared" ca="1" si="15"/>
        <v>5.3E-3</v>
      </c>
      <c r="BX38" s="6">
        <f t="shared" ca="1" si="15"/>
        <v>5.3E-3</v>
      </c>
      <c r="BY38" s="31">
        <f t="shared" ca="1" si="19"/>
        <v>4181.6099999999997</v>
      </c>
      <c r="BZ38" s="31">
        <f t="shared" ca="1" si="19"/>
        <v>2628.73</v>
      </c>
      <c r="CA38" s="31">
        <f t="shared" ca="1" si="19"/>
        <v>3882.43</v>
      </c>
      <c r="CB38" s="31">
        <f t="shared" ca="1" si="18"/>
        <v>2110.48</v>
      </c>
      <c r="CC38" s="31">
        <f t="shared" ca="1" si="18"/>
        <v>1340.38</v>
      </c>
      <c r="CD38" s="31">
        <f t="shared" ca="1" si="18"/>
        <v>1766.58</v>
      </c>
      <c r="CE38" s="31">
        <f t="shared" ca="1" si="18"/>
        <v>4071.57</v>
      </c>
      <c r="CF38" s="31">
        <f t="shared" ca="1" si="18"/>
        <v>1580.12</v>
      </c>
      <c r="CG38" s="31">
        <f t="shared" ca="1" si="18"/>
        <v>1539.59</v>
      </c>
      <c r="CH38" s="31">
        <f t="shared" ca="1" si="18"/>
        <v>3577.04</v>
      </c>
      <c r="CI38" s="31">
        <f t="shared" ca="1" si="18"/>
        <v>3103.3</v>
      </c>
      <c r="CJ38" s="31">
        <f t="shared" ca="1" si="18"/>
        <v>3523.7</v>
      </c>
      <c r="CK38" s="32">
        <f t="shared" ca="1" si="16"/>
        <v>1341.27</v>
      </c>
      <c r="CL38" s="32">
        <f t="shared" ca="1" si="16"/>
        <v>843.18</v>
      </c>
      <c r="CM38" s="32">
        <f t="shared" ca="1" si="16"/>
        <v>1245.31</v>
      </c>
      <c r="CN38" s="32">
        <f t="shared" ca="1" si="16"/>
        <v>676.95</v>
      </c>
      <c r="CO38" s="32">
        <f t="shared" ca="1" si="16"/>
        <v>429.93</v>
      </c>
      <c r="CP38" s="32">
        <f t="shared" ca="1" si="16"/>
        <v>566.64</v>
      </c>
      <c r="CQ38" s="32">
        <f t="shared" ca="1" si="16"/>
        <v>1305.98</v>
      </c>
      <c r="CR38" s="32">
        <f t="shared" ca="1" si="16"/>
        <v>506.83</v>
      </c>
      <c r="CS38" s="32">
        <f t="shared" ca="1" si="16"/>
        <v>493.83</v>
      </c>
      <c r="CT38" s="32">
        <f t="shared" ca="1" si="16"/>
        <v>1147.3499999999999</v>
      </c>
      <c r="CU38" s="32">
        <f t="shared" ca="1" si="16"/>
        <v>995.4</v>
      </c>
      <c r="CV38" s="32">
        <f t="shared" ca="1" si="16"/>
        <v>1130.24</v>
      </c>
      <c r="CW38" s="31">
        <f t="shared" ca="1" si="17"/>
        <v>-17042.020000000004</v>
      </c>
      <c r="CX38" s="31">
        <f t="shared" ca="1" si="17"/>
        <v>-10713.33</v>
      </c>
      <c r="CY38" s="31">
        <f t="shared" ca="1" si="17"/>
        <v>-15822.71</v>
      </c>
      <c r="CZ38" s="31">
        <f t="shared" ca="1" si="17"/>
        <v>-7167.6799999999994</v>
      </c>
      <c r="DA38" s="31">
        <f t="shared" ca="1" si="17"/>
        <v>-4552.2599999999993</v>
      </c>
      <c r="DB38" s="31">
        <f t="shared" ca="1" si="17"/>
        <v>-5999.68</v>
      </c>
      <c r="DC38" s="31">
        <f t="shared" ca="1" si="17"/>
        <v>-12061.060000000001</v>
      </c>
      <c r="DD38" s="31">
        <f t="shared" ca="1" si="17"/>
        <v>-4680.7400000000007</v>
      </c>
      <c r="DE38" s="31">
        <f t="shared" ca="1" si="17"/>
        <v>-4560.6900000000005</v>
      </c>
      <c r="DF38" s="31">
        <f t="shared" ca="1" si="17"/>
        <v>-13363.270000000002</v>
      </c>
      <c r="DG38" s="31">
        <f t="shared" ca="1" si="17"/>
        <v>-11593.449999999999</v>
      </c>
      <c r="DH38" s="31">
        <f t="shared" ca="1" si="17"/>
        <v>-13164.02</v>
      </c>
      <c r="DI38" s="32">
        <f t="shared" ca="1" si="11"/>
        <v>-852.1</v>
      </c>
      <c r="DJ38" s="32">
        <f t="shared" ca="1" si="11"/>
        <v>-535.66999999999996</v>
      </c>
      <c r="DK38" s="32">
        <f t="shared" ca="1" si="11"/>
        <v>-791.14</v>
      </c>
      <c r="DL38" s="32">
        <f t="shared" ca="1" si="11"/>
        <v>-358.38</v>
      </c>
      <c r="DM38" s="32">
        <f t="shared" ca="1" si="11"/>
        <v>-227.61</v>
      </c>
      <c r="DN38" s="32">
        <f t="shared" ca="1" si="11"/>
        <v>-299.98</v>
      </c>
      <c r="DO38" s="32">
        <f t="shared" ca="1" si="11"/>
        <v>-603.04999999999995</v>
      </c>
      <c r="DP38" s="32">
        <f t="shared" ca="1" si="11"/>
        <v>-234.04</v>
      </c>
      <c r="DQ38" s="32">
        <f t="shared" ca="1" si="11"/>
        <v>-228.03</v>
      </c>
      <c r="DR38" s="32">
        <f t="shared" ca="1" si="11"/>
        <v>-668.16</v>
      </c>
      <c r="DS38" s="32">
        <f t="shared" ca="1" si="11"/>
        <v>-579.66999999999996</v>
      </c>
      <c r="DT38" s="32">
        <f t="shared" ca="1" si="11"/>
        <v>-658.2</v>
      </c>
      <c r="DU38" s="31">
        <f t="shared" ca="1" si="12"/>
        <v>-7332.51</v>
      </c>
      <c r="DV38" s="31">
        <f t="shared" ca="1" si="12"/>
        <v>-4554.93</v>
      </c>
      <c r="DW38" s="31">
        <f t="shared" ca="1" si="12"/>
        <v>-6654.43</v>
      </c>
      <c r="DX38" s="31">
        <f t="shared" ca="1" si="12"/>
        <v>-2977.93</v>
      </c>
      <c r="DY38" s="31">
        <f t="shared" ca="1" si="12"/>
        <v>-1868.86</v>
      </c>
      <c r="DZ38" s="31">
        <f t="shared" ca="1" si="12"/>
        <v>-2432.5</v>
      </c>
      <c r="EA38" s="31">
        <f t="shared" ca="1" si="12"/>
        <v>-4830.54</v>
      </c>
      <c r="EB38" s="31">
        <f t="shared" ca="1" si="12"/>
        <v>-1849.82</v>
      </c>
      <c r="EC38" s="31">
        <f t="shared" ca="1" si="12"/>
        <v>-1778.17</v>
      </c>
      <c r="ED38" s="31">
        <f t="shared" ca="1" si="12"/>
        <v>-5141.57</v>
      </c>
      <c r="EE38" s="31">
        <f t="shared" ca="1" si="12"/>
        <v>-4399.08</v>
      </c>
      <c r="EF38" s="31">
        <f t="shared" ca="1" si="12"/>
        <v>-4927.3999999999996</v>
      </c>
      <c r="EG38" s="32">
        <f t="shared" ca="1" si="13"/>
        <v>-25226.630000000005</v>
      </c>
      <c r="EH38" s="32">
        <f t="shared" ca="1" si="13"/>
        <v>-15803.93</v>
      </c>
      <c r="EI38" s="32">
        <f t="shared" ca="1" si="13"/>
        <v>-23268.28</v>
      </c>
      <c r="EJ38" s="32">
        <f t="shared" ca="1" si="13"/>
        <v>-10503.99</v>
      </c>
      <c r="EK38" s="32">
        <f t="shared" ca="1" si="13"/>
        <v>-6648.7299999999987</v>
      </c>
      <c r="EL38" s="32">
        <f t="shared" ca="1" si="13"/>
        <v>-8732.16</v>
      </c>
      <c r="EM38" s="32">
        <f t="shared" ca="1" si="13"/>
        <v>-17494.650000000001</v>
      </c>
      <c r="EN38" s="32">
        <f t="shared" ca="1" si="13"/>
        <v>-6764.6</v>
      </c>
      <c r="EO38" s="32">
        <f t="shared" ca="1" si="13"/>
        <v>-6566.89</v>
      </c>
      <c r="EP38" s="32">
        <f t="shared" ca="1" si="13"/>
        <v>-19173</v>
      </c>
      <c r="EQ38" s="32">
        <f t="shared" ca="1" si="13"/>
        <v>-16572.199999999997</v>
      </c>
      <c r="ER38" s="32">
        <f t="shared" ca="1" si="13"/>
        <v>-18749.620000000003</v>
      </c>
    </row>
    <row r="39" spans="1:148">
      <c r="A39" t="s">
        <v>485</v>
      </c>
      <c r="B39" s="1" t="s">
        <v>218</v>
      </c>
      <c r="C39" t="str">
        <f t="shared" ca="1" si="1"/>
        <v>CRE1</v>
      </c>
      <c r="D39" t="str">
        <f t="shared" ca="1" si="2"/>
        <v>Cowley Ridge Expansion #1 Wind Facility</v>
      </c>
      <c r="E39" s="51">
        <f ca="1">IFERROR(IF(AND($A39=VLOOKUP($A39&amp;"."&amp;$C39,UncollectibleLookup,2,FALSE),$C39=VLOOKUP($A39&amp;"."&amp;$C39,UncollectibleLookup,4,FALSE)),0,'Module C Corrected'!E39),'Module C Corrected'!E39)</f>
        <v>0</v>
      </c>
      <c r="F39" s="51">
        <f ca="1">IFERROR(IF(AND($A39=VLOOKUP($A39&amp;"."&amp;$C39,UncollectibleLookup,2,FALSE),$C39=VLOOKUP($A39&amp;"."&amp;$C39,UncollectibleLookup,4,FALSE)),0,'Module C Corrected'!F39),'Module C Corrected'!F39)</f>
        <v>0</v>
      </c>
      <c r="G39" s="51">
        <f ca="1">IFERROR(IF(AND($A39=VLOOKUP($A39&amp;"."&amp;$C39,UncollectibleLookup,2,FALSE),$C39=VLOOKUP($A39&amp;"."&amp;$C39,UncollectibleLookup,4,FALSE)),0,'Module C Corrected'!G39),'Module C Corrected'!G39)</f>
        <v>0</v>
      </c>
      <c r="H39" s="51">
        <f ca="1">IFERROR(IF(AND($A39=VLOOKUP($A39&amp;"."&amp;$C39,UncollectibleLookup,2,FALSE),$C39=VLOOKUP($A39&amp;"."&amp;$C39,UncollectibleLookup,4,FALSE)),0,'Module C Corrected'!H39),'Module C Corrected'!H39)</f>
        <v>0</v>
      </c>
      <c r="I39" s="51">
        <f ca="1">IFERROR(IF(AND($A39=VLOOKUP($A39&amp;"."&amp;$C39,UncollectibleLookup,2,FALSE),$C39=VLOOKUP($A39&amp;"."&amp;$C39,UncollectibleLookup,4,FALSE)),0,'Module C Corrected'!I39),'Module C Corrected'!I39)</f>
        <v>0</v>
      </c>
      <c r="J39" s="51">
        <f ca="1">IFERROR(IF(AND($A39=VLOOKUP($A39&amp;"."&amp;$C39,UncollectibleLookup,2,FALSE),$C39=VLOOKUP($A39&amp;"."&amp;$C39,UncollectibleLookup,4,FALSE)),0,'Module C Corrected'!J39),'Module C Corrected'!J39)</f>
        <v>0</v>
      </c>
      <c r="K39" s="51">
        <f ca="1">IFERROR(IF(AND($A39=VLOOKUP($A39&amp;"."&amp;$C39,UncollectibleLookup,2,FALSE),$C39=VLOOKUP($A39&amp;"."&amp;$C39,UncollectibleLookup,4,FALSE)),0,'Module C Corrected'!K39),'Module C Corrected'!K39)</f>
        <v>0</v>
      </c>
      <c r="L39" s="51">
        <f ca="1">IFERROR(IF(AND($A39=VLOOKUP($A39&amp;"."&amp;$C39,UncollectibleLookup,2,FALSE),$C39=VLOOKUP($A39&amp;"."&amp;$C39,UncollectibleLookup,4,FALSE)),0,'Module C Corrected'!L39),'Module C Corrected'!L39)</f>
        <v>0</v>
      </c>
      <c r="M39" s="51">
        <f ca="1">IFERROR(IF(AND($A39=VLOOKUP($A39&amp;"."&amp;$C39,UncollectibleLookup,2,FALSE),$C39=VLOOKUP($A39&amp;"."&amp;$C39,UncollectibleLookup,4,FALSE)),0,'Module C Corrected'!M39),'Module C Corrected'!M39)</f>
        <v>0</v>
      </c>
      <c r="N39" s="51">
        <f ca="1">IFERROR(IF(AND($A39=VLOOKUP($A39&amp;"."&amp;$C39,UncollectibleLookup,2,FALSE),$C39=VLOOKUP($A39&amp;"."&amp;$C39,UncollectibleLookup,4,FALSE)),0,'Module C Corrected'!N39),'Module C Corrected'!N39)</f>
        <v>0</v>
      </c>
      <c r="O39" s="51">
        <f ca="1">IFERROR(IF(AND($A39=VLOOKUP($A39&amp;"."&amp;$C39,UncollectibleLookup,2,FALSE),$C39=VLOOKUP($A39&amp;"."&amp;$C39,UncollectibleLookup,4,FALSE)),0,'Module C Corrected'!O39),'Module C Corrected'!O39)</f>
        <v>0</v>
      </c>
      <c r="P39" s="51">
        <f ca="1">IFERROR(IF(AND($A39=VLOOKUP($A39&amp;"."&amp;$C39,UncollectibleLookup,2,FALSE),$C39=VLOOKUP($A39&amp;"."&amp;$C39,UncollectibleLookup,4,FALSE)),0,'Module C Corrected'!P39),'Module C Corrected'!P39)</f>
        <v>0</v>
      </c>
      <c r="Q39" s="32">
        <f ca="1">IFERROR(IF(AND($A39=VLOOKUP($A39&amp;"."&amp;$C39,UncollectibleLookup,2,FALSE),$C39=VLOOKUP($A39&amp;"."&amp;$C39,UncollectibleLookup,4,FALSE)),0,'Module C Corrected'!Q39),'Module C Corrected'!Q39)</f>
        <v>0</v>
      </c>
      <c r="R39" s="32">
        <f ca="1">IFERROR(IF(AND($A39=VLOOKUP($A39&amp;"."&amp;$C39,UncollectibleLookup,2,FALSE),$C39=VLOOKUP($A39&amp;"."&amp;$C39,UncollectibleLookup,4,FALSE)),0,'Module C Corrected'!R39),'Module C Corrected'!R39)</f>
        <v>0</v>
      </c>
      <c r="S39" s="32">
        <f ca="1">IFERROR(IF(AND($A39=VLOOKUP($A39&amp;"."&amp;$C39,UncollectibleLookup,2,FALSE),$C39=VLOOKUP($A39&amp;"."&amp;$C39,UncollectibleLookup,4,FALSE)),0,'Module C Corrected'!S39),'Module C Corrected'!S39)</f>
        <v>0</v>
      </c>
      <c r="T39" s="32">
        <f ca="1">IFERROR(IF(AND($A39=VLOOKUP($A39&amp;"."&amp;$C39,UncollectibleLookup,2,FALSE),$C39=VLOOKUP($A39&amp;"."&amp;$C39,UncollectibleLookup,4,FALSE)),0,'Module C Corrected'!T39),'Module C Corrected'!T39)</f>
        <v>0</v>
      </c>
      <c r="U39" s="32">
        <f ca="1">IFERROR(IF(AND($A39=VLOOKUP($A39&amp;"."&amp;$C39,UncollectibleLookup,2,FALSE),$C39=VLOOKUP($A39&amp;"."&amp;$C39,UncollectibleLookup,4,FALSE)),0,'Module C Corrected'!U39),'Module C Corrected'!U39)</f>
        <v>0</v>
      </c>
      <c r="V39" s="32">
        <f ca="1">IFERROR(IF(AND($A39=VLOOKUP($A39&amp;"."&amp;$C39,UncollectibleLookup,2,FALSE),$C39=VLOOKUP($A39&amp;"."&amp;$C39,UncollectibleLookup,4,FALSE)),0,'Module C Corrected'!V39),'Module C Corrected'!V39)</f>
        <v>0</v>
      </c>
      <c r="W39" s="32">
        <f ca="1">IFERROR(IF(AND($A39=VLOOKUP($A39&amp;"."&amp;$C39,UncollectibleLookup,2,FALSE),$C39=VLOOKUP($A39&amp;"."&amp;$C39,UncollectibleLookup,4,FALSE)),0,'Module C Corrected'!W39),'Module C Corrected'!W39)</f>
        <v>0</v>
      </c>
      <c r="X39" s="32">
        <f ca="1">IFERROR(IF(AND($A39=VLOOKUP($A39&amp;"."&amp;$C39,UncollectibleLookup,2,FALSE),$C39=VLOOKUP($A39&amp;"."&amp;$C39,UncollectibleLookup,4,FALSE)),0,'Module C Corrected'!X39),'Module C Corrected'!X39)</f>
        <v>0</v>
      </c>
      <c r="Y39" s="32">
        <f ca="1">IFERROR(IF(AND($A39=VLOOKUP($A39&amp;"."&amp;$C39,UncollectibleLookup,2,FALSE),$C39=VLOOKUP($A39&amp;"."&amp;$C39,UncollectibleLookup,4,FALSE)),0,'Module C Corrected'!Y39),'Module C Corrected'!Y39)</f>
        <v>0</v>
      </c>
      <c r="Z39" s="32">
        <f ca="1">IFERROR(IF(AND($A39=VLOOKUP($A39&amp;"."&amp;$C39,UncollectibleLookup,2,FALSE),$C39=VLOOKUP($A39&amp;"."&amp;$C39,UncollectibleLookup,4,FALSE)),0,'Module C Corrected'!Z39),'Module C Corrected'!Z39)</f>
        <v>0</v>
      </c>
      <c r="AA39" s="32">
        <f ca="1">IFERROR(IF(AND($A39=VLOOKUP($A39&amp;"."&amp;$C39,UncollectibleLookup,2,FALSE),$C39=VLOOKUP($A39&amp;"."&amp;$C39,UncollectibleLookup,4,FALSE)),0,'Module C Corrected'!AA39),'Module C Corrected'!AA39)</f>
        <v>0</v>
      </c>
      <c r="AB39" s="32">
        <f ca="1">IFERROR(IF(AND($A39=VLOOKUP($A39&amp;"."&amp;$C39,UncollectibleLookup,2,FALSE),$C39=VLOOKUP($A39&amp;"."&amp;$C39,UncollectibleLookup,4,FALSE)),0,'Module C Corrected'!AB39),'Module C Corrected'!AB39)</f>
        <v>0</v>
      </c>
      <c r="AC39" s="2">
        <f>IF(ISBLANK('Module C Corrected'!AC39),"",'Module C Corrected'!AC39)</f>
        <v>4.84</v>
      </c>
      <c r="AD39" s="2">
        <f>IF(ISBLANK('Module C Corrected'!AD39),"",'Module C Corrected'!AD39)</f>
        <v>4.84</v>
      </c>
      <c r="AE39" s="2">
        <f>IF(ISBLANK('Module C Corrected'!AE39),"",'Module C Corrected'!AE39)</f>
        <v>4.84</v>
      </c>
      <c r="AF39" s="2">
        <f>IF(ISBLANK('Module C Corrected'!AF39),"",'Module C Corrected'!AF39)</f>
        <v>4.84</v>
      </c>
      <c r="AG39" s="2">
        <f>IF(ISBLANK('Module C Corrected'!AG39),"",'Module C Corrected'!AG39)</f>
        <v>4.84</v>
      </c>
      <c r="AH39" s="2">
        <f>IF(ISBLANK('Module C Corrected'!AH39),"",'Module C Corrected'!AH39)</f>
        <v>4.84</v>
      </c>
      <c r="AI39" s="2">
        <f>IF(ISBLANK('Module C Corrected'!AI39),"",'Module C Corrected'!AI39)</f>
        <v>4.84</v>
      </c>
      <c r="AJ39" s="2">
        <f>IF(ISBLANK('Module C Corrected'!AJ39),"",'Module C Corrected'!AJ39)</f>
        <v>4.84</v>
      </c>
      <c r="AK39" s="2">
        <f>IF(ISBLANK('Module C Corrected'!AK39),"",'Module C Corrected'!AK39)</f>
        <v>4.84</v>
      </c>
      <c r="AL39" s="2">
        <f>IF(ISBLANK('Module C Corrected'!AL39),"",'Module C Corrected'!AL39)</f>
        <v>4.84</v>
      </c>
      <c r="AM39" s="2">
        <f>IF(ISBLANK('Module C Corrected'!AM39),"",'Module C Corrected'!AM39)</f>
        <v>4.84</v>
      </c>
      <c r="AN39" s="2">
        <f>IF(ISBLANK('Module C Corrected'!AN39),"",'Module C Corrected'!AN39)</f>
        <v>4.84</v>
      </c>
      <c r="AO39" s="33">
        <f ca="1">IFERROR(IF(AND($A39=VLOOKUP($A39&amp;"."&amp;$C39,UncollectibleLookup,2,FALSE),$C39=VLOOKUP($A39&amp;"."&amp;$C39,UncollectibleLookup,4,FALSE)),0,'Module C Corrected'!AO39),'Module C Corrected'!AO39)</f>
        <v>0</v>
      </c>
      <c r="AP39" s="33">
        <f ca="1">IFERROR(IF(AND($A39=VLOOKUP($A39&amp;"."&amp;$C39,UncollectibleLookup,2,FALSE),$C39=VLOOKUP($A39&amp;"."&amp;$C39,UncollectibleLookup,4,FALSE)),0,'Module C Corrected'!AP39),'Module C Corrected'!AP39)</f>
        <v>0</v>
      </c>
      <c r="AQ39" s="33">
        <f ca="1">IFERROR(IF(AND($A39=VLOOKUP($A39&amp;"."&amp;$C39,UncollectibleLookup,2,FALSE),$C39=VLOOKUP($A39&amp;"."&amp;$C39,UncollectibleLookup,4,FALSE)),0,'Module C Corrected'!AQ39),'Module C Corrected'!AQ39)</f>
        <v>0</v>
      </c>
      <c r="AR39" s="33">
        <f ca="1">IFERROR(IF(AND($A39=VLOOKUP($A39&amp;"."&amp;$C39,UncollectibleLookup,2,FALSE),$C39=VLOOKUP($A39&amp;"."&amp;$C39,UncollectibleLookup,4,FALSE)),0,'Module C Corrected'!AR39),'Module C Corrected'!AR39)</f>
        <v>0</v>
      </c>
      <c r="AS39" s="33">
        <f ca="1">IFERROR(IF(AND($A39=VLOOKUP($A39&amp;"."&amp;$C39,UncollectibleLookup,2,FALSE),$C39=VLOOKUP($A39&amp;"."&amp;$C39,UncollectibleLookup,4,FALSE)),0,'Module C Corrected'!AS39),'Module C Corrected'!AS39)</f>
        <v>0</v>
      </c>
      <c r="AT39" s="33">
        <f ca="1">IFERROR(IF(AND($A39=VLOOKUP($A39&amp;"."&amp;$C39,UncollectibleLookup,2,FALSE),$C39=VLOOKUP($A39&amp;"."&amp;$C39,UncollectibleLookup,4,FALSE)),0,'Module C Corrected'!AT39),'Module C Corrected'!AT39)</f>
        <v>0</v>
      </c>
      <c r="AU39" s="33">
        <f ca="1">IFERROR(IF(AND($A39=VLOOKUP($A39&amp;"."&amp;$C39,UncollectibleLookup,2,FALSE),$C39=VLOOKUP($A39&amp;"."&amp;$C39,UncollectibleLookup,4,FALSE)),0,'Module C Corrected'!AU39),'Module C Corrected'!AU39)</f>
        <v>0</v>
      </c>
      <c r="AV39" s="33">
        <f ca="1">IFERROR(IF(AND($A39=VLOOKUP($A39&amp;"."&amp;$C39,UncollectibleLookup,2,FALSE),$C39=VLOOKUP($A39&amp;"."&amp;$C39,UncollectibleLookup,4,FALSE)),0,'Module C Corrected'!AV39),'Module C Corrected'!AV39)</f>
        <v>0</v>
      </c>
      <c r="AW39" s="33">
        <f ca="1">IFERROR(IF(AND($A39=VLOOKUP($A39&amp;"."&amp;$C39,UncollectibleLookup,2,FALSE),$C39=VLOOKUP($A39&amp;"."&amp;$C39,UncollectibleLookup,4,FALSE)),0,'Module C Corrected'!AW39),'Module C Corrected'!AW39)</f>
        <v>0</v>
      </c>
      <c r="AX39" s="33">
        <f ca="1">IFERROR(IF(AND($A39=VLOOKUP($A39&amp;"."&amp;$C39,UncollectibleLookup,2,FALSE),$C39=VLOOKUP($A39&amp;"."&amp;$C39,UncollectibleLookup,4,FALSE)),0,'Module C Corrected'!AX39),'Module C Corrected'!AX39)</f>
        <v>0</v>
      </c>
      <c r="AY39" s="33">
        <f ca="1">IFERROR(IF(AND($A39=VLOOKUP($A39&amp;"."&amp;$C39,UncollectibleLookup,2,FALSE),$C39=VLOOKUP($A39&amp;"."&amp;$C39,UncollectibleLookup,4,FALSE)),0,'Module C Corrected'!AY39),'Module C Corrected'!AY39)</f>
        <v>0</v>
      </c>
      <c r="AZ39" s="33">
        <f ca="1">IFERROR(IF(AND($A39=VLOOKUP($A39&amp;"."&amp;$C39,UncollectibleLookup,2,FALSE),$C39=VLOOKUP($A39&amp;"."&amp;$C39,UncollectibleLookup,4,FALSE)),0,'Module C Corrected'!AZ39),'Module C Corrected'!AZ39)</f>
        <v>0</v>
      </c>
      <c r="BA39" s="31">
        <f t="shared" ca="1" si="14"/>
        <v>0</v>
      </c>
      <c r="BB39" s="31">
        <f t="shared" ca="1" si="14"/>
        <v>0</v>
      </c>
      <c r="BC39" s="31">
        <f t="shared" ca="1" si="14"/>
        <v>0</v>
      </c>
      <c r="BD39" s="31">
        <f t="shared" ca="1" si="14"/>
        <v>0</v>
      </c>
      <c r="BE39" s="31">
        <f t="shared" ca="1" si="14"/>
        <v>0</v>
      </c>
      <c r="BF39" s="31">
        <f t="shared" ca="1" si="14"/>
        <v>0</v>
      </c>
      <c r="BG39" s="31">
        <f t="shared" ca="1" si="14"/>
        <v>0</v>
      </c>
      <c r="BH39" s="31">
        <f t="shared" ca="1" si="14"/>
        <v>0</v>
      </c>
      <c r="BI39" s="31">
        <f t="shared" ca="1" si="14"/>
        <v>0</v>
      </c>
      <c r="BJ39" s="31">
        <f t="shared" ca="1" si="14"/>
        <v>0</v>
      </c>
      <c r="BK39" s="31">
        <f t="shared" ca="1" si="14"/>
        <v>0</v>
      </c>
      <c r="BL39" s="31">
        <f t="shared" ca="1" si="14"/>
        <v>0</v>
      </c>
      <c r="BM39" s="6">
        <f t="shared" ca="1" si="15"/>
        <v>9.8799999999999999E-2</v>
      </c>
      <c r="BN39" s="6">
        <f t="shared" ca="1" si="15"/>
        <v>9.8799999999999999E-2</v>
      </c>
      <c r="BO39" s="6">
        <f t="shared" ca="1" si="15"/>
        <v>9.8799999999999999E-2</v>
      </c>
      <c r="BP39" s="6">
        <f t="shared" ca="1" si="15"/>
        <v>9.8799999999999999E-2</v>
      </c>
      <c r="BQ39" s="6">
        <f t="shared" ca="1" si="15"/>
        <v>9.8799999999999999E-2</v>
      </c>
      <c r="BR39" s="6">
        <f t="shared" ca="1" si="15"/>
        <v>9.8799999999999999E-2</v>
      </c>
      <c r="BS39" s="6">
        <f t="shared" ca="1" si="15"/>
        <v>9.8799999999999999E-2</v>
      </c>
      <c r="BT39" s="6">
        <f t="shared" ca="1" si="15"/>
        <v>9.8799999999999999E-2</v>
      </c>
      <c r="BU39" s="6">
        <f t="shared" ca="1" si="15"/>
        <v>9.8799999999999999E-2</v>
      </c>
      <c r="BV39" s="6">
        <f t="shared" ca="1" si="15"/>
        <v>9.8799999999999999E-2</v>
      </c>
      <c r="BW39" s="6">
        <f t="shared" ca="1" si="15"/>
        <v>9.8799999999999999E-2</v>
      </c>
      <c r="BX39" s="6">
        <f t="shared" ca="1" si="15"/>
        <v>9.8799999999999999E-2</v>
      </c>
      <c r="BY39" s="31">
        <f t="shared" ca="1" si="19"/>
        <v>0</v>
      </c>
      <c r="BZ39" s="31">
        <f t="shared" ca="1" si="19"/>
        <v>0</v>
      </c>
      <c r="CA39" s="31">
        <f t="shared" ca="1" si="19"/>
        <v>0</v>
      </c>
      <c r="CB39" s="31">
        <f t="shared" ca="1" si="18"/>
        <v>0</v>
      </c>
      <c r="CC39" s="31">
        <f t="shared" ca="1" si="18"/>
        <v>0</v>
      </c>
      <c r="CD39" s="31">
        <f t="shared" ca="1" si="18"/>
        <v>0</v>
      </c>
      <c r="CE39" s="31">
        <f t="shared" ca="1" si="18"/>
        <v>0</v>
      </c>
      <c r="CF39" s="31">
        <f t="shared" ca="1" si="18"/>
        <v>0</v>
      </c>
      <c r="CG39" s="31">
        <f t="shared" ca="1" si="18"/>
        <v>0</v>
      </c>
      <c r="CH39" s="31">
        <f t="shared" ca="1" si="18"/>
        <v>0</v>
      </c>
      <c r="CI39" s="31">
        <f t="shared" ca="1" si="18"/>
        <v>0</v>
      </c>
      <c r="CJ39" s="31">
        <f t="shared" ca="1" si="18"/>
        <v>0</v>
      </c>
      <c r="CK39" s="32">
        <f t="shared" ca="1" si="16"/>
        <v>0</v>
      </c>
      <c r="CL39" s="32">
        <f t="shared" ca="1" si="16"/>
        <v>0</v>
      </c>
      <c r="CM39" s="32">
        <f t="shared" ca="1" si="16"/>
        <v>0</v>
      </c>
      <c r="CN39" s="32">
        <f t="shared" ca="1" si="16"/>
        <v>0</v>
      </c>
      <c r="CO39" s="32">
        <f t="shared" ca="1" si="16"/>
        <v>0</v>
      </c>
      <c r="CP39" s="32">
        <f t="shared" ca="1" si="16"/>
        <v>0</v>
      </c>
      <c r="CQ39" s="32">
        <f t="shared" ca="1" si="16"/>
        <v>0</v>
      </c>
      <c r="CR39" s="32">
        <f t="shared" ca="1" si="16"/>
        <v>0</v>
      </c>
      <c r="CS39" s="32">
        <f t="shared" ca="1" si="16"/>
        <v>0</v>
      </c>
      <c r="CT39" s="32">
        <f t="shared" ca="1" si="16"/>
        <v>0</v>
      </c>
      <c r="CU39" s="32">
        <f t="shared" ca="1" si="16"/>
        <v>0</v>
      </c>
      <c r="CV39" s="32">
        <f t="shared" ca="1" si="16"/>
        <v>0</v>
      </c>
      <c r="CW39" s="31">
        <f t="shared" ca="1" si="17"/>
        <v>0</v>
      </c>
      <c r="CX39" s="31">
        <f t="shared" ca="1" si="17"/>
        <v>0</v>
      </c>
      <c r="CY39" s="31">
        <f t="shared" ca="1" si="17"/>
        <v>0</v>
      </c>
      <c r="CZ39" s="31">
        <f t="shared" ca="1" si="17"/>
        <v>0</v>
      </c>
      <c r="DA39" s="31">
        <f t="shared" ca="1" si="17"/>
        <v>0</v>
      </c>
      <c r="DB39" s="31">
        <f t="shared" ca="1" si="17"/>
        <v>0</v>
      </c>
      <c r="DC39" s="31">
        <f t="shared" ca="1" si="17"/>
        <v>0</v>
      </c>
      <c r="DD39" s="31">
        <f t="shared" ca="1" si="17"/>
        <v>0</v>
      </c>
      <c r="DE39" s="31">
        <f t="shared" ca="1" si="17"/>
        <v>0</v>
      </c>
      <c r="DF39" s="31">
        <f t="shared" ca="1" si="17"/>
        <v>0</v>
      </c>
      <c r="DG39" s="31">
        <f t="shared" ca="1" si="17"/>
        <v>0</v>
      </c>
      <c r="DH39" s="31">
        <f t="shared" ca="1" si="17"/>
        <v>0</v>
      </c>
      <c r="DI39" s="32">
        <f t="shared" ca="1" si="11"/>
        <v>0</v>
      </c>
      <c r="DJ39" s="32">
        <f t="shared" ca="1" si="11"/>
        <v>0</v>
      </c>
      <c r="DK39" s="32">
        <f t="shared" ca="1" si="11"/>
        <v>0</v>
      </c>
      <c r="DL39" s="32">
        <f t="shared" ca="1" si="11"/>
        <v>0</v>
      </c>
      <c r="DM39" s="32">
        <f t="shared" ca="1" si="11"/>
        <v>0</v>
      </c>
      <c r="DN39" s="32">
        <f t="shared" ca="1" si="11"/>
        <v>0</v>
      </c>
      <c r="DO39" s="32">
        <f t="shared" ca="1" si="11"/>
        <v>0</v>
      </c>
      <c r="DP39" s="32">
        <f t="shared" ca="1" si="11"/>
        <v>0</v>
      </c>
      <c r="DQ39" s="32">
        <f t="shared" ca="1" si="11"/>
        <v>0</v>
      </c>
      <c r="DR39" s="32">
        <f t="shared" ca="1" si="11"/>
        <v>0</v>
      </c>
      <c r="DS39" s="32">
        <f t="shared" ca="1" si="11"/>
        <v>0</v>
      </c>
      <c r="DT39" s="32">
        <f t="shared" ca="1" si="11"/>
        <v>0</v>
      </c>
      <c r="DU39" s="31">
        <f t="shared" ca="1" si="12"/>
        <v>0</v>
      </c>
      <c r="DV39" s="31">
        <f t="shared" ca="1" si="12"/>
        <v>0</v>
      </c>
      <c r="DW39" s="31">
        <f t="shared" ca="1" si="12"/>
        <v>0</v>
      </c>
      <c r="DX39" s="31">
        <f t="shared" ca="1" si="12"/>
        <v>0</v>
      </c>
      <c r="DY39" s="31">
        <f t="shared" ca="1" si="12"/>
        <v>0</v>
      </c>
      <c r="DZ39" s="31">
        <f t="shared" ca="1" si="12"/>
        <v>0</v>
      </c>
      <c r="EA39" s="31">
        <f t="shared" ca="1" si="12"/>
        <v>0</v>
      </c>
      <c r="EB39" s="31">
        <f t="shared" ca="1" si="12"/>
        <v>0</v>
      </c>
      <c r="EC39" s="31">
        <f t="shared" ca="1" si="12"/>
        <v>0</v>
      </c>
      <c r="ED39" s="31">
        <f t="shared" ca="1" si="12"/>
        <v>0</v>
      </c>
      <c r="EE39" s="31">
        <f t="shared" ca="1" si="12"/>
        <v>0</v>
      </c>
      <c r="EF39" s="31">
        <f t="shared" ca="1" si="12"/>
        <v>0</v>
      </c>
      <c r="EG39" s="32">
        <f t="shared" ca="1" si="13"/>
        <v>0</v>
      </c>
      <c r="EH39" s="32">
        <f t="shared" ca="1" si="13"/>
        <v>0</v>
      </c>
      <c r="EI39" s="32">
        <f t="shared" ca="1" si="13"/>
        <v>0</v>
      </c>
      <c r="EJ39" s="32">
        <f t="shared" ca="1" si="13"/>
        <v>0</v>
      </c>
      <c r="EK39" s="32">
        <f t="shared" ca="1" si="13"/>
        <v>0</v>
      </c>
      <c r="EL39" s="32">
        <f t="shared" ca="1" si="13"/>
        <v>0</v>
      </c>
      <c r="EM39" s="32">
        <f t="shared" ca="1" si="13"/>
        <v>0</v>
      </c>
      <c r="EN39" s="32">
        <f t="shared" ca="1" si="13"/>
        <v>0</v>
      </c>
      <c r="EO39" s="32">
        <f t="shared" ca="1" si="13"/>
        <v>0</v>
      </c>
      <c r="EP39" s="32">
        <f t="shared" ca="1" si="13"/>
        <v>0</v>
      </c>
      <c r="EQ39" s="32">
        <f t="shared" ca="1" si="13"/>
        <v>0</v>
      </c>
      <c r="ER39" s="32">
        <f t="shared" ca="1" si="13"/>
        <v>0</v>
      </c>
    </row>
    <row r="40" spans="1:148">
      <c r="A40" t="s">
        <v>485</v>
      </c>
      <c r="B40" s="1" t="s">
        <v>220</v>
      </c>
      <c r="C40" t="str">
        <f t="shared" ca="1" si="1"/>
        <v>CRE2</v>
      </c>
      <c r="D40" t="str">
        <f t="shared" ca="1" si="2"/>
        <v>Cowley Ridge Expansion #2 Wind Facility</v>
      </c>
      <c r="E40" s="51">
        <f ca="1">IFERROR(IF(AND($A40=VLOOKUP($A40&amp;"."&amp;$C40,UncollectibleLookup,2,FALSE),$C40=VLOOKUP($A40&amp;"."&amp;$C40,UncollectibleLookup,4,FALSE)),0,'Module C Corrected'!E40),'Module C Corrected'!E40)</f>
        <v>0</v>
      </c>
      <c r="F40" s="51">
        <f ca="1">IFERROR(IF(AND($A40=VLOOKUP($A40&amp;"."&amp;$C40,UncollectibleLookup,2,FALSE),$C40=VLOOKUP($A40&amp;"."&amp;$C40,UncollectibleLookup,4,FALSE)),0,'Module C Corrected'!F40),'Module C Corrected'!F40)</f>
        <v>0</v>
      </c>
      <c r="G40" s="51">
        <f ca="1">IFERROR(IF(AND($A40=VLOOKUP($A40&amp;"."&amp;$C40,UncollectibleLookup,2,FALSE),$C40=VLOOKUP($A40&amp;"."&amp;$C40,UncollectibleLookup,4,FALSE)),0,'Module C Corrected'!G40),'Module C Corrected'!G40)</f>
        <v>0</v>
      </c>
      <c r="H40" s="51">
        <f ca="1">IFERROR(IF(AND($A40=VLOOKUP($A40&amp;"."&amp;$C40,UncollectibleLookup,2,FALSE),$C40=VLOOKUP($A40&amp;"."&amp;$C40,UncollectibleLookup,4,FALSE)),0,'Module C Corrected'!H40),'Module C Corrected'!H40)</f>
        <v>0</v>
      </c>
      <c r="I40" s="51">
        <f ca="1">IFERROR(IF(AND($A40=VLOOKUP($A40&amp;"."&amp;$C40,UncollectibleLookup,2,FALSE),$C40=VLOOKUP($A40&amp;"."&amp;$C40,UncollectibleLookup,4,FALSE)),0,'Module C Corrected'!I40),'Module C Corrected'!I40)</f>
        <v>0</v>
      </c>
      <c r="J40" s="51">
        <f ca="1">IFERROR(IF(AND($A40=VLOOKUP($A40&amp;"."&amp;$C40,UncollectibleLookup,2,FALSE),$C40=VLOOKUP($A40&amp;"."&amp;$C40,UncollectibleLookup,4,FALSE)),0,'Module C Corrected'!J40),'Module C Corrected'!J40)</f>
        <v>0</v>
      </c>
      <c r="K40" s="51">
        <f ca="1">IFERROR(IF(AND($A40=VLOOKUP($A40&amp;"."&amp;$C40,UncollectibleLookup,2,FALSE),$C40=VLOOKUP($A40&amp;"."&amp;$C40,UncollectibleLookup,4,FALSE)),0,'Module C Corrected'!K40),'Module C Corrected'!K40)</f>
        <v>0</v>
      </c>
      <c r="L40" s="51">
        <f ca="1">IFERROR(IF(AND($A40=VLOOKUP($A40&amp;"."&amp;$C40,UncollectibleLookup,2,FALSE),$C40=VLOOKUP($A40&amp;"."&amp;$C40,UncollectibleLookup,4,FALSE)),0,'Module C Corrected'!L40),'Module C Corrected'!L40)</f>
        <v>0</v>
      </c>
      <c r="M40" s="51">
        <f ca="1">IFERROR(IF(AND($A40=VLOOKUP($A40&amp;"."&amp;$C40,UncollectibleLookup,2,FALSE),$C40=VLOOKUP($A40&amp;"."&amp;$C40,UncollectibleLookup,4,FALSE)),0,'Module C Corrected'!M40),'Module C Corrected'!M40)</f>
        <v>0</v>
      </c>
      <c r="N40" s="51">
        <f ca="1">IFERROR(IF(AND($A40=VLOOKUP($A40&amp;"."&amp;$C40,UncollectibleLookup,2,FALSE),$C40=VLOOKUP($A40&amp;"."&amp;$C40,UncollectibleLookup,4,FALSE)),0,'Module C Corrected'!N40),'Module C Corrected'!N40)</f>
        <v>0</v>
      </c>
      <c r="O40" s="51">
        <f ca="1">IFERROR(IF(AND($A40=VLOOKUP($A40&amp;"."&amp;$C40,UncollectibleLookup,2,FALSE),$C40=VLOOKUP($A40&amp;"."&amp;$C40,UncollectibleLookup,4,FALSE)),0,'Module C Corrected'!O40),'Module C Corrected'!O40)</f>
        <v>0</v>
      </c>
      <c r="P40" s="51">
        <f ca="1">IFERROR(IF(AND($A40=VLOOKUP($A40&amp;"."&amp;$C40,UncollectibleLookup,2,FALSE),$C40=VLOOKUP($A40&amp;"."&amp;$C40,UncollectibleLookup,4,FALSE)),0,'Module C Corrected'!P40),'Module C Corrected'!P40)</f>
        <v>0</v>
      </c>
      <c r="Q40" s="32">
        <f ca="1">IFERROR(IF(AND($A40=VLOOKUP($A40&amp;"."&amp;$C40,UncollectibleLookup,2,FALSE),$C40=VLOOKUP($A40&amp;"."&amp;$C40,UncollectibleLookup,4,FALSE)),0,'Module C Corrected'!Q40),'Module C Corrected'!Q40)</f>
        <v>0</v>
      </c>
      <c r="R40" s="32">
        <f ca="1">IFERROR(IF(AND($A40=VLOOKUP($A40&amp;"."&amp;$C40,UncollectibleLookup,2,FALSE),$C40=VLOOKUP($A40&amp;"."&amp;$C40,UncollectibleLookup,4,FALSE)),0,'Module C Corrected'!R40),'Module C Corrected'!R40)</f>
        <v>0</v>
      </c>
      <c r="S40" s="32">
        <f ca="1">IFERROR(IF(AND($A40=VLOOKUP($A40&amp;"."&amp;$C40,UncollectibleLookup,2,FALSE),$C40=VLOOKUP($A40&amp;"."&amp;$C40,UncollectibleLookup,4,FALSE)),0,'Module C Corrected'!S40),'Module C Corrected'!S40)</f>
        <v>0</v>
      </c>
      <c r="T40" s="32">
        <f ca="1">IFERROR(IF(AND($A40=VLOOKUP($A40&amp;"."&amp;$C40,UncollectibleLookup,2,FALSE),$C40=VLOOKUP($A40&amp;"."&amp;$C40,UncollectibleLookup,4,FALSE)),0,'Module C Corrected'!T40),'Module C Corrected'!T40)</f>
        <v>0</v>
      </c>
      <c r="U40" s="32">
        <f ca="1">IFERROR(IF(AND($A40=VLOOKUP($A40&amp;"."&amp;$C40,UncollectibleLookup,2,FALSE),$C40=VLOOKUP($A40&amp;"."&amp;$C40,UncollectibleLookup,4,FALSE)),0,'Module C Corrected'!U40),'Module C Corrected'!U40)</f>
        <v>0</v>
      </c>
      <c r="V40" s="32">
        <f ca="1">IFERROR(IF(AND($A40=VLOOKUP($A40&amp;"."&amp;$C40,UncollectibleLookup,2,FALSE),$C40=VLOOKUP($A40&amp;"."&amp;$C40,UncollectibleLookup,4,FALSE)),0,'Module C Corrected'!V40),'Module C Corrected'!V40)</f>
        <v>0</v>
      </c>
      <c r="W40" s="32">
        <f ca="1">IFERROR(IF(AND($A40=VLOOKUP($A40&amp;"."&amp;$C40,UncollectibleLookup,2,FALSE),$C40=VLOOKUP($A40&amp;"."&amp;$C40,UncollectibleLookup,4,FALSE)),0,'Module C Corrected'!W40),'Module C Corrected'!W40)</f>
        <v>0</v>
      </c>
      <c r="X40" s="32">
        <f ca="1">IFERROR(IF(AND($A40=VLOOKUP($A40&amp;"."&amp;$C40,UncollectibleLookup,2,FALSE),$C40=VLOOKUP($A40&amp;"."&amp;$C40,UncollectibleLookup,4,FALSE)),0,'Module C Corrected'!X40),'Module C Corrected'!X40)</f>
        <v>0</v>
      </c>
      <c r="Y40" s="32">
        <f ca="1">IFERROR(IF(AND($A40=VLOOKUP($A40&amp;"."&amp;$C40,UncollectibleLookup,2,FALSE),$C40=VLOOKUP($A40&amp;"."&amp;$C40,UncollectibleLookup,4,FALSE)),0,'Module C Corrected'!Y40),'Module C Corrected'!Y40)</f>
        <v>0</v>
      </c>
      <c r="Z40" s="32">
        <f ca="1">IFERROR(IF(AND($A40=VLOOKUP($A40&amp;"."&amp;$C40,UncollectibleLookup,2,FALSE),$C40=VLOOKUP($A40&amp;"."&amp;$C40,UncollectibleLookup,4,FALSE)),0,'Module C Corrected'!Z40),'Module C Corrected'!Z40)</f>
        <v>0</v>
      </c>
      <c r="AA40" s="32">
        <f ca="1">IFERROR(IF(AND($A40=VLOOKUP($A40&amp;"."&amp;$C40,UncollectibleLookup,2,FALSE),$C40=VLOOKUP($A40&amp;"."&amp;$C40,UncollectibleLookup,4,FALSE)),0,'Module C Corrected'!AA40),'Module C Corrected'!AA40)</f>
        <v>0</v>
      </c>
      <c r="AB40" s="32">
        <f ca="1">IFERROR(IF(AND($A40=VLOOKUP($A40&amp;"."&amp;$C40,UncollectibleLookup,2,FALSE),$C40=VLOOKUP($A40&amp;"."&amp;$C40,UncollectibleLookup,4,FALSE)),0,'Module C Corrected'!AB40),'Module C Corrected'!AB40)</f>
        <v>0</v>
      </c>
      <c r="AC40" s="2">
        <f>IF(ISBLANK('Module C Corrected'!AC40),"",'Module C Corrected'!AC40)</f>
        <v>4.84</v>
      </c>
      <c r="AD40" s="2">
        <f>IF(ISBLANK('Module C Corrected'!AD40),"",'Module C Corrected'!AD40)</f>
        <v>4.84</v>
      </c>
      <c r="AE40" s="2">
        <f>IF(ISBLANK('Module C Corrected'!AE40),"",'Module C Corrected'!AE40)</f>
        <v>4.84</v>
      </c>
      <c r="AF40" s="2">
        <f>IF(ISBLANK('Module C Corrected'!AF40),"",'Module C Corrected'!AF40)</f>
        <v>4.84</v>
      </c>
      <c r="AG40" s="2">
        <f>IF(ISBLANK('Module C Corrected'!AG40),"",'Module C Corrected'!AG40)</f>
        <v>4.84</v>
      </c>
      <c r="AH40" s="2">
        <f>IF(ISBLANK('Module C Corrected'!AH40),"",'Module C Corrected'!AH40)</f>
        <v>4.84</v>
      </c>
      <c r="AI40" s="2">
        <f>IF(ISBLANK('Module C Corrected'!AI40),"",'Module C Corrected'!AI40)</f>
        <v>4.84</v>
      </c>
      <c r="AJ40" s="2">
        <f>IF(ISBLANK('Module C Corrected'!AJ40),"",'Module C Corrected'!AJ40)</f>
        <v>4.84</v>
      </c>
      <c r="AK40" s="2">
        <f>IF(ISBLANK('Module C Corrected'!AK40),"",'Module C Corrected'!AK40)</f>
        <v>4.84</v>
      </c>
      <c r="AL40" s="2">
        <f>IF(ISBLANK('Module C Corrected'!AL40),"",'Module C Corrected'!AL40)</f>
        <v>4.84</v>
      </c>
      <c r="AM40" s="2">
        <f>IF(ISBLANK('Module C Corrected'!AM40),"",'Module C Corrected'!AM40)</f>
        <v>4.84</v>
      </c>
      <c r="AN40" s="2">
        <f>IF(ISBLANK('Module C Corrected'!AN40),"",'Module C Corrected'!AN40)</f>
        <v>4.84</v>
      </c>
      <c r="AO40" s="33">
        <f ca="1">IFERROR(IF(AND($A40=VLOOKUP($A40&amp;"."&amp;$C40,UncollectibleLookup,2,FALSE),$C40=VLOOKUP($A40&amp;"."&amp;$C40,UncollectibleLookup,4,FALSE)),0,'Module C Corrected'!AO40),'Module C Corrected'!AO40)</f>
        <v>0</v>
      </c>
      <c r="AP40" s="33">
        <f ca="1">IFERROR(IF(AND($A40=VLOOKUP($A40&amp;"."&amp;$C40,UncollectibleLookup,2,FALSE),$C40=VLOOKUP($A40&amp;"."&amp;$C40,UncollectibleLookup,4,FALSE)),0,'Module C Corrected'!AP40),'Module C Corrected'!AP40)</f>
        <v>0</v>
      </c>
      <c r="AQ40" s="33">
        <f ca="1">IFERROR(IF(AND($A40=VLOOKUP($A40&amp;"."&amp;$C40,UncollectibleLookup,2,FALSE),$C40=VLOOKUP($A40&amp;"."&amp;$C40,UncollectibleLookup,4,FALSE)),0,'Module C Corrected'!AQ40),'Module C Corrected'!AQ40)</f>
        <v>0</v>
      </c>
      <c r="AR40" s="33">
        <f ca="1">IFERROR(IF(AND($A40=VLOOKUP($A40&amp;"."&amp;$C40,UncollectibleLookup,2,FALSE),$C40=VLOOKUP($A40&amp;"."&amp;$C40,UncollectibleLookup,4,FALSE)),0,'Module C Corrected'!AR40),'Module C Corrected'!AR40)</f>
        <v>0</v>
      </c>
      <c r="AS40" s="33">
        <f ca="1">IFERROR(IF(AND($A40=VLOOKUP($A40&amp;"."&amp;$C40,UncollectibleLookup,2,FALSE),$C40=VLOOKUP($A40&amp;"."&amp;$C40,UncollectibleLookup,4,FALSE)),0,'Module C Corrected'!AS40),'Module C Corrected'!AS40)</f>
        <v>0</v>
      </c>
      <c r="AT40" s="33">
        <f ca="1">IFERROR(IF(AND($A40=VLOOKUP($A40&amp;"."&amp;$C40,UncollectibleLookup,2,FALSE),$C40=VLOOKUP($A40&amp;"."&amp;$C40,UncollectibleLookup,4,FALSE)),0,'Module C Corrected'!AT40),'Module C Corrected'!AT40)</f>
        <v>0</v>
      </c>
      <c r="AU40" s="33">
        <f ca="1">IFERROR(IF(AND($A40=VLOOKUP($A40&amp;"."&amp;$C40,UncollectibleLookup,2,FALSE),$C40=VLOOKUP($A40&amp;"."&amp;$C40,UncollectibleLookup,4,FALSE)),0,'Module C Corrected'!AU40),'Module C Corrected'!AU40)</f>
        <v>0</v>
      </c>
      <c r="AV40" s="33">
        <f ca="1">IFERROR(IF(AND($A40=VLOOKUP($A40&amp;"."&amp;$C40,UncollectibleLookup,2,FALSE),$C40=VLOOKUP($A40&amp;"."&amp;$C40,UncollectibleLookup,4,FALSE)),0,'Module C Corrected'!AV40),'Module C Corrected'!AV40)</f>
        <v>0</v>
      </c>
      <c r="AW40" s="33">
        <f ca="1">IFERROR(IF(AND($A40=VLOOKUP($A40&amp;"."&amp;$C40,UncollectibleLookup,2,FALSE),$C40=VLOOKUP($A40&amp;"."&amp;$C40,UncollectibleLookup,4,FALSE)),0,'Module C Corrected'!AW40),'Module C Corrected'!AW40)</f>
        <v>0</v>
      </c>
      <c r="AX40" s="33">
        <f ca="1">IFERROR(IF(AND($A40=VLOOKUP($A40&amp;"."&amp;$C40,UncollectibleLookup,2,FALSE),$C40=VLOOKUP($A40&amp;"."&amp;$C40,UncollectibleLookup,4,FALSE)),0,'Module C Corrected'!AX40),'Module C Corrected'!AX40)</f>
        <v>0</v>
      </c>
      <c r="AY40" s="33">
        <f ca="1">IFERROR(IF(AND($A40=VLOOKUP($A40&amp;"."&amp;$C40,UncollectibleLookup,2,FALSE),$C40=VLOOKUP($A40&amp;"."&amp;$C40,UncollectibleLookup,4,FALSE)),0,'Module C Corrected'!AY40),'Module C Corrected'!AY40)</f>
        <v>0</v>
      </c>
      <c r="AZ40" s="33">
        <f ca="1">IFERROR(IF(AND($A40=VLOOKUP($A40&amp;"."&amp;$C40,UncollectibleLookup,2,FALSE),$C40=VLOOKUP($A40&amp;"."&amp;$C40,UncollectibleLookup,4,FALSE)),0,'Module C Corrected'!AZ40),'Module C Corrected'!AZ40)</f>
        <v>0</v>
      </c>
      <c r="BA40" s="31">
        <f t="shared" ca="1" si="14"/>
        <v>0</v>
      </c>
      <c r="BB40" s="31">
        <f t="shared" ca="1" si="14"/>
        <v>0</v>
      </c>
      <c r="BC40" s="31">
        <f t="shared" ca="1" si="14"/>
        <v>0</v>
      </c>
      <c r="BD40" s="31">
        <f t="shared" ca="1" si="14"/>
        <v>0</v>
      </c>
      <c r="BE40" s="31">
        <f t="shared" ca="1" si="14"/>
        <v>0</v>
      </c>
      <c r="BF40" s="31">
        <f t="shared" ca="1" si="14"/>
        <v>0</v>
      </c>
      <c r="BG40" s="31">
        <f t="shared" ca="1" si="14"/>
        <v>0</v>
      </c>
      <c r="BH40" s="31">
        <f t="shared" ca="1" si="14"/>
        <v>0</v>
      </c>
      <c r="BI40" s="31">
        <f t="shared" ca="1" si="14"/>
        <v>0</v>
      </c>
      <c r="BJ40" s="31">
        <f t="shared" ca="1" si="14"/>
        <v>0</v>
      </c>
      <c r="BK40" s="31">
        <f t="shared" ca="1" si="14"/>
        <v>0</v>
      </c>
      <c r="BL40" s="31">
        <f t="shared" ca="1" si="14"/>
        <v>0</v>
      </c>
      <c r="BM40" s="6">
        <f t="shared" ca="1" si="15"/>
        <v>8.5300000000000001E-2</v>
      </c>
      <c r="BN40" s="6">
        <f t="shared" ca="1" si="15"/>
        <v>8.5300000000000001E-2</v>
      </c>
      <c r="BO40" s="6">
        <f t="shared" ca="1" si="15"/>
        <v>8.5300000000000001E-2</v>
      </c>
      <c r="BP40" s="6">
        <f t="shared" ca="1" si="15"/>
        <v>8.5300000000000001E-2</v>
      </c>
      <c r="BQ40" s="6">
        <f t="shared" ca="1" si="15"/>
        <v>8.5300000000000001E-2</v>
      </c>
      <c r="BR40" s="6">
        <f t="shared" ca="1" si="15"/>
        <v>8.5300000000000001E-2</v>
      </c>
      <c r="BS40" s="6">
        <f t="shared" ca="1" si="15"/>
        <v>8.5300000000000001E-2</v>
      </c>
      <c r="BT40" s="6">
        <f t="shared" ca="1" si="15"/>
        <v>8.5300000000000001E-2</v>
      </c>
      <c r="BU40" s="6">
        <f t="shared" ca="1" si="15"/>
        <v>8.5300000000000001E-2</v>
      </c>
      <c r="BV40" s="6">
        <f t="shared" ca="1" si="15"/>
        <v>8.5300000000000001E-2</v>
      </c>
      <c r="BW40" s="6">
        <f t="shared" ca="1" si="15"/>
        <v>8.5300000000000001E-2</v>
      </c>
      <c r="BX40" s="6">
        <f t="shared" ca="1" si="15"/>
        <v>8.5300000000000001E-2</v>
      </c>
      <c r="BY40" s="31">
        <f t="shared" ca="1" si="19"/>
        <v>0</v>
      </c>
      <c r="BZ40" s="31">
        <f t="shared" ca="1" si="19"/>
        <v>0</v>
      </c>
      <c r="CA40" s="31">
        <f t="shared" ca="1" si="19"/>
        <v>0</v>
      </c>
      <c r="CB40" s="31">
        <f t="shared" ca="1" si="18"/>
        <v>0</v>
      </c>
      <c r="CC40" s="31">
        <f t="shared" ca="1" si="18"/>
        <v>0</v>
      </c>
      <c r="CD40" s="31">
        <f t="shared" ca="1" si="18"/>
        <v>0</v>
      </c>
      <c r="CE40" s="31">
        <f t="shared" ca="1" si="18"/>
        <v>0</v>
      </c>
      <c r="CF40" s="31">
        <f t="shared" ca="1" si="18"/>
        <v>0</v>
      </c>
      <c r="CG40" s="31">
        <f t="shared" ca="1" si="18"/>
        <v>0</v>
      </c>
      <c r="CH40" s="31">
        <f t="shared" ca="1" si="18"/>
        <v>0</v>
      </c>
      <c r="CI40" s="31">
        <f t="shared" ca="1" si="18"/>
        <v>0</v>
      </c>
      <c r="CJ40" s="31">
        <f t="shared" ca="1" si="18"/>
        <v>0</v>
      </c>
      <c r="CK40" s="32">
        <f t="shared" ca="1" si="16"/>
        <v>0</v>
      </c>
      <c r="CL40" s="32">
        <f t="shared" ca="1" si="16"/>
        <v>0</v>
      </c>
      <c r="CM40" s="32">
        <f t="shared" ca="1" si="16"/>
        <v>0</v>
      </c>
      <c r="CN40" s="32">
        <f t="shared" ca="1" si="16"/>
        <v>0</v>
      </c>
      <c r="CO40" s="32">
        <f t="shared" ca="1" si="16"/>
        <v>0</v>
      </c>
      <c r="CP40" s="32">
        <f t="shared" ca="1" si="16"/>
        <v>0</v>
      </c>
      <c r="CQ40" s="32">
        <f t="shared" ca="1" si="16"/>
        <v>0</v>
      </c>
      <c r="CR40" s="32">
        <f t="shared" ca="1" si="16"/>
        <v>0</v>
      </c>
      <c r="CS40" s="32">
        <f t="shared" ca="1" si="16"/>
        <v>0</v>
      </c>
      <c r="CT40" s="32">
        <f t="shared" ca="1" si="16"/>
        <v>0</v>
      </c>
      <c r="CU40" s="32">
        <f t="shared" ca="1" si="16"/>
        <v>0</v>
      </c>
      <c r="CV40" s="32">
        <f t="shared" ca="1" si="16"/>
        <v>0</v>
      </c>
      <c r="CW40" s="31">
        <f t="shared" ca="1" si="17"/>
        <v>0</v>
      </c>
      <c r="CX40" s="31">
        <f t="shared" ca="1" si="17"/>
        <v>0</v>
      </c>
      <c r="CY40" s="31">
        <f t="shared" ca="1" si="17"/>
        <v>0</v>
      </c>
      <c r="CZ40" s="31">
        <f t="shared" ca="1" si="17"/>
        <v>0</v>
      </c>
      <c r="DA40" s="31">
        <f t="shared" ca="1" si="17"/>
        <v>0</v>
      </c>
      <c r="DB40" s="31">
        <f t="shared" ca="1" si="17"/>
        <v>0</v>
      </c>
      <c r="DC40" s="31">
        <f t="shared" ca="1" si="17"/>
        <v>0</v>
      </c>
      <c r="DD40" s="31">
        <f t="shared" ca="1" si="17"/>
        <v>0</v>
      </c>
      <c r="DE40" s="31">
        <f t="shared" ca="1" si="17"/>
        <v>0</v>
      </c>
      <c r="DF40" s="31">
        <f t="shared" ca="1" si="17"/>
        <v>0</v>
      </c>
      <c r="DG40" s="31">
        <f t="shared" ca="1" si="17"/>
        <v>0</v>
      </c>
      <c r="DH40" s="31">
        <f t="shared" ca="1" si="17"/>
        <v>0</v>
      </c>
      <c r="DI40" s="32">
        <f t="shared" ca="1" si="11"/>
        <v>0</v>
      </c>
      <c r="DJ40" s="32">
        <f t="shared" ca="1" si="11"/>
        <v>0</v>
      </c>
      <c r="DK40" s="32">
        <f t="shared" ca="1" si="11"/>
        <v>0</v>
      </c>
      <c r="DL40" s="32">
        <f t="shared" ca="1" si="11"/>
        <v>0</v>
      </c>
      <c r="DM40" s="32">
        <f t="shared" ca="1" si="11"/>
        <v>0</v>
      </c>
      <c r="DN40" s="32">
        <f t="shared" ca="1" si="11"/>
        <v>0</v>
      </c>
      <c r="DO40" s="32">
        <f t="shared" ca="1" si="11"/>
        <v>0</v>
      </c>
      <c r="DP40" s="32">
        <f t="shared" ca="1" si="11"/>
        <v>0</v>
      </c>
      <c r="DQ40" s="32">
        <f t="shared" ca="1" si="11"/>
        <v>0</v>
      </c>
      <c r="DR40" s="32">
        <f t="shared" ca="1" si="11"/>
        <v>0</v>
      </c>
      <c r="DS40" s="32">
        <f t="shared" ca="1" si="11"/>
        <v>0</v>
      </c>
      <c r="DT40" s="32">
        <f t="shared" ca="1" si="11"/>
        <v>0</v>
      </c>
      <c r="DU40" s="31">
        <f t="shared" ca="1" si="12"/>
        <v>0</v>
      </c>
      <c r="DV40" s="31">
        <f t="shared" ca="1" si="12"/>
        <v>0</v>
      </c>
      <c r="DW40" s="31">
        <f t="shared" ca="1" si="12"/>
        <v>0</v>
      </c>
      <c r="DX40" s="31">
        <f t="shared" ca="1" si="12"/>
        <v>0</v>
      </c>
      <c r="DY40" s="31">
        <f t="shared" ca="1" si="12"/>
        <v>0</v>
      </c>
      <c r="DZ40" s="31">
        <f t="shared" ca="1" si="12"/>
        <v>0</v>
      </c>
      <c r="EA40" s="31">
        <f t="shared" ca="1" si="12"/>
        <v>0</v>
      </c>
      <c r="EB40" s="31">
        <f t="shared" ca="1" si="12"/>
        <v>0</v>
      </c>
      <c r="EC40" s="31">
        <f t="shared" ca="1" si="12"/>
        <v>0</v>
      </c>
      <c r="ED40" s="31">
        <f t="shared" ca="1" si="12"/>
        <v>0</v>
      </c>
      <c r="EE40" s="31">
        <f t="shared" ca="1" si="12"/>
        <v>0</v>
      </c>
      <c r="EF40" s="31">
        <f t="shared" ca="1" si="12"/>
        <v>0</v>
      </c>
      <c r="EG40" s="32">
        <f t="shared" ca="1" si="13"/>
        <v>0</v>
      </c>
      <c r="EH40" s="32">
        <f t="shared" ca="1" si="13"/>
        <v>0</v>
      </c>
      <c r="EI40" s="32">
        <f t="shared" ca="1" si="13"/>
        <v>0</v>
      </c>
      <c r="EJ40" s="32">
        <f t="shared" ca="1" si="13"/>
        <v>0</v>
      </c>
      <c r="EK40" s="32">
        <f t="shared" ca="1" si="13"/>
        <v>0</v>
      </c>
      <c r="EL40" s="32">
        <f t="shared" ca="1" si="13"/>
        <v>0</v>
      </c>
      <c r="EM40" s="32">
        <f t="shared" ca="1" si="13"/>
        <v>0</v>
      </c>
      <c r="EN40" s="32">
        <f t="shared" ca="1" si="13"/>
        <v>0</v>
      </c>
      <c r="EO40" s="32">
        <f t="shared" ca="1" si="13"/>
        <v>0</v>
      </c>
      <c r="EP40" s="32">
        <f t="shared" ca="1" si="13"/>
        <v>0</v>
      </c>
      <c r="EQ40" s="32">
        <f t="shared" ca="1" si="13"/>
        <v>0</v>
      </c>
      <c r="ER40" s="32">
        <f t="shared" ca="1" si="13"/>
        <v>0</v>
      </c>
    </row>
    <row r="41" spans="1:148">
      <c r="A41" t="s">
        <v>485</v>
      </c>
      <c r="B41" s="1" t="s">
        <v>160</v>
      </c>
      <c r="C41" t="str">
        <f t="shared" ca="1" si="1"/>
        <v>CRE3</v>
      </c>
      <c r="D41" t="str">
        <f t="shared" ca="1" si="2"/>
        <v>Cowley North Wind Facility</v>
      </c>
      <c r="E41" s="51">
        <f ca="1">IFERROR(IF(AND($A41=VLOOKUP($A41&amp;"."&amp;$C41,UncollectibleLookup,2,FALSE),$C41=VLOOKUP($A41&amp;"."&amp;$C41,UncollectibleLookup,4,FALSE)),0,'Module C Corrected'!E41),'Module C Corrected'!E41)</f>
        <v>6634.9755999999998</v>
      </c>
      <c r="F41" s="51">
        <f ca="1">IFERROR(IF(AND($A41=VLOOKUP($A41&amp;"."&amp;$C41,UncollectibleLookup,2,FALSE),$C41=VLOOKUP($A41&amp;"."&amp;$C41,UncollectibleLookup,4,FALSE)),0,'Module C Corrected'!F41),'Module C Corrected'!F41)</f>
        <v>3693.9937</v>
      </c>
      <c r="G41" s="51">
        <f ca="1">IFERROR(IF(AND($A41=VLOOKUP($A41&amp;"."&amp;$C41,UncollectibleLookup,2,FALSE),$C41=VLOOKUP($A41&amp;"."&amp;$C41,UncollectibleLookup,4,FALSE)),0,'Module C Corrected'!G41),'Module C Corrected'!G41)</f>
        <v>6173.2667000000001</v>
      </c>
      <c r="H41" s="51">
        <f ca="1">IFERROR(IF(AND($A41=VLOOKUP($A41&amp;"."&amp;$C41,UncollectibleLookup,2,FALSE),$C41=VLOOKUP($A41&amp;"."&amp;$C41,UncollectibleLookup,4,FALSE)),0,'Module C Corrected'!H41),'Module C Corrected'!H41)</f>
        <v>3542.3625000000002</v>
      </c>
      <c r="I41" s="51">
        <f ca="1">IFERROR(IF(AND($A41=VLOOKUP($A41&amp;"."&amp;$C41,UncollectibleLookup,2,FALSE),$C41=VLOOKUP($A41&amp;"."&amp;$C41,UncollectibleLookup,4,FALSE)),0,'Module C Corrected'!I41),'Module C Corrected'!I41)</f>
        <v>3427.0812000000001</v>
      </c>
      <c r="J41" s="51">
        <f ca="1">IFERROR(IF(AND($A41=VLOOKUP($A41&amp;"."&amp;$C41,UncollectibleLookup,2,FALSE),$C41=VLOOKUP($A41&amp;"."&amp;$C41,UncollectibleLookup,4,FALSE)),0,'Module C Corrected'!J41),'Module C Corrected'!J41)</f>
        <v>4069.5689000000002</v>
      </c>
      <c r="K41" s="51">
        <f ca="1">IFERROR(IF(AND($A41=VLOOKUP($A41&amp;"."&amp;$C41,UncollectibleLookup,2,FALSE),$C41=VLOOKUP($A41&amp;"."&amp;$C41,UncollectibleLookup,4,FALSE)),0,'Module C Corrected'!K41),'Module C Corrected'!K41)</f>
        <v>2430.5349000000001</v>
      </c>
      <c r="L41" s="51">
        <f ca="1">IFERROR(IF(AND($A41=VLOOKUP($A41&amp;"."&amp;$C41,UncollectibleLookup,2,FALSE),$C41=VLOOKUP($A41&amp;"."&amp;$C41,UncollectibleLookup,4,FALSE)),0,'Module C Corrected'!L41),'Module C Corrected'!L41)</f>
        <v>2566.7712000000001</v>
      </c>
      <c r="M41" s="51">
        <f ca="1">IFERROR(IF(AND($A41=VLOOKUP($A41&amp;"."&amp;$C41,UncollectibleLookup,2,FALSE),$C41=VLOOKUP($A41&amp;"."&amp;$C41,UncollectibleLookup,4,FALSE)),0,'Module C Corrected'!M41),'Module C Corrected'!M41)</f>
        <v>3350.3420999999998</v>
      </c>
      <c r="N41" s="51">
        <f ca="1">IFERROR(IF(AND($A41=VLOOKUP($A41&amp;"."&amp;$C41,UncollectibleLookup,2,FALSE),$C41=VLOOKUP($A41&amp;"."&amp;$C41,UncollectibleLookup,4,FALSE)),0,'Module C Corrected'!N41),'Module C Corrected'!N41)</f>
        <v>6397.3023000000003</v>
      </c>
      <c r="O41" s="51">
        <f ca="1">IFERROR(IF(AND($A41=VLOOKUP($A41&amp;"."&amp;$C41,UncollectibleLookup,2,FALSE),$C41=VLOOKUP($A41&amp;"."&amp;$C41,UncollectibleLookup,4,FALSE)),0,'Module C Corrected'!O41),'Module C Corrected'!O41)</f>
        <v>5930.6774999999998</v>
      </c>
      <c r="P41" s="51">
        <f ca="1">IFERROR(IF(AND($A41=VLOOKUP($A41&amp;"."&amp;$C41,UncollectibleLookup,2,FALSE),$C41=VLOOKUP($A41&amp;"."&amp;$C41,UncollectibleLookup,4,FALSE)),0,'Module C Corrected'!P41),'Module C Corrected'!P41)</f>
        <v>6673.4384</v>
      </c>
      <c r="Q41" s="32">
        <f ca="1">IFERROR(IF(AND($A41=VLOOKUP($A41&amp;"."&amp;$C41,UncollectibleLookup,2,FALSE),$C41=VLOOKUP($A41&amp;"."&amp;$C41,UncollectibleLookup,4,FALSE)),0,'Module C Corrected'!Q41),'Module C Corrected'!Q41)</f>
        <v>353955.96</v>
      </c>
      <c r="R41" s="32">
        <f ca="1">IFERROR(IF(AND($A41=VLOOKUP($A41&amp;"."&amp;$C41,UncollectibleLookup,2,FALSE),$C41=VLOOKUP($A41&amp;"."&amp;$C41,UncollectibleLookup,4,FALSE)),0,'Module C Corrected'!R41),'Module C Corrected'!R41)</f>
        <v>245127.86</v>
      </c>
      <c r="S41" s="32">
        <f ca="1">IFERROR(IF(AND($A41=VLOOKUP($A41&amp;"."&amp;$C41,UncollectibleLookup,2,FALSE),$C41=VLOOKUP($A41&amp;"."&amp;$C41,UncollectibleLookup,4,FALSE)),0,'Module C Corrected'!S41),'Module C Corrected'!S41)</f>
        <v>328814.11</v>
      </c>
      <c r="T41" s="32">
        <f ca="1">IFERROR(IF(AND($A41=VLOOKUP($A41&amp;"."&amp;$C41,UncollectibleLookup,2,FALSE),$C41=VLOOKUP($A41&amp;"."&amp;$C41,UncollectibleLookup,4,FALSE)),0,'Module C Corrected'!T41),'Module C Corrected'!T41)</f>
        <v>179804.02</v>
      </c>
      <c r="U41" s="32">
        <f ca="1">IFERROR(IF(AND($A41=VLOOKUP($A41&amp;"."&amp;$C41,UncollectibleLookup,2,FALSE),$C41=VLOOKUP($A41&amp;"."&amp;$C41,UncollectibleLookup,4,FALSE)),0,'Module C Corrected'!U41),'Module C Corrected'!U41)</f>
        <v>126838.39999999999</v>
      </c>
      <c r="V41" s="32">
        <f ca="1">IFERROR(IF(AND($A41=VLOOKUP($A41&amp;"."&amp;$C41,UncollectibleLookup,2,FALSE),$C41=VLOOKUP($A41&amp;"."&amp;$C41,UncollectibleLookup,4,FALSE)),0,'Module C Corrected'!V41),'Module C Corrected'!V41)</f>
        <v>169997.64</v>
      </c>
      <c r="W41" s="32">
        <f ca="1">IFERROR(IF(AND($A41=VLOOKUP($A41&amp;"."&amp;$C41,UncollectibleLookup,2,FALSE),$C41=VLOOKUP($A41&amp;"."&amp;$C41,UncollectibleLookup,4,FALSE)),0,'Module C Corrected'!W41),'Module C Corrected'!W41)</f>
        <v>421901.03</v>
      </c>
      <c r="X41" s="32">
        <f ca="1">IFERROR(IF(AND($A41=VLOOKUP($A41&amp;"."&amp;$C41,UncollectibleLookup,2,FALSE),$C41=VLOOKUP($A41&amp;"."&amp;$C41,UncollectibleLookup,4,FALSE)),0,'Module C Corrected'!X41),'Module C Corrected'!X41)</f>
        <v>144328.66</v>
      </c>
      <c r="Y41" s="32">
        <f ca="1">IFERROR(IF(AND($A41=VLOOKUP($A41&amp;"."&amp;$C41,UncollectibleLookup,2,FALSE),$C41=VLOOKUP($A41&amp;"."&amp;$C41,UncollectibleLookup,4,FALSE)),0,'Module C Corrected'!Y41),'Module C Corrected'!Y41)</f>
        <v>141587.18</v>
      </c>
      <c r="Z41" s="32">
        <f ca="1">IFERROR(IF(AND($A41=VLOOKUP($A41&amp;"."&amp;$C41,UncollectibleLookup,2,FALSE),$C41=VLOOKUP($A41&amp;"."&amp;$C41,UncollectibleLookup,4,FALSE)),0,'Module C Corrected'!Z41),'Module C Corrected'!Z41)</f>
        <v>359019.7</v>
      </c>
      <c r="AA41" s="32">
        <f ca="1">IFERROR(IF(AND($A41=VLOOKUP($A41&amp;"."&amp;$C41,UncollectibleLookup,2,FALSE),$C41=VLOOKUP($A41&amp;"."&amp;$C41,UncollectibleLookup,4,FALSE)),0,'Module C Corrected'!AA41),'Module C Corrected'!AA41)</f>
        <v>258499.42</v>
      </c>
      <c r="AB41" s="32">
        <f ca="1">IFERROR(IF(AND($A41=VLOOKUP($A41&amp;"."&amp;$C41,UncollectibleLookup,2,FALSE),$C41=VLOOKUP($A41&amp;"."&amp;$C41,UncollectibleLookup,4,FALSE)),0,'Module C Corrected'!AB41),'Module C Corrected'!AB41)</f>
        <v>393793.42</v>
      </c>
      <c r="AC41" s="2">
        <f>IF(ISBLANK('Module C Corrected'!AC41),"",'Module C Corrected'!AC41)</f>
        <v>4.84</v>
      </c>
      <c r="AD41" s="2">
        <f>IF(ISBLANK('Module C Corrected'!AD41),"",'Module C Corrected'!AD41)</f>
        <v>4.84</v>
      </c>
      <c r="AE41" s="2">
        <f>IF(ISBLANK('Module C Corrected'!AE41),"",'Module C Corrected'!AE41)</f>
        <v>4.84</v>
      </c>
      <c r="AF41" s="2">
        <f>IF(ISBLANK('Module C Corrected'!AF41),"",'Module C Corrected'!AF41)</f>
        <v>4.84</v>
      </c>
      <c r="AG41" s="2">
        <f>IF(ISBLANK('Module C Corrected'!AG41),"",'Module C Corrected'!AG41)</f>
        <v>4.84</v>
      </c>
      <c r="AH41" s="2">
        <f>IF(ISBLANK('Module C Corrected'!AH41),"",'Module C Corrected'!AH41)</f>
        <v>4.84</v>
      </c>
      <c r="AI41" s="2">
        <f>IF(ISBLANK('Module C Corrected'!AI41),"",'Module C Corrected'!AI41)</f>
        <v>4.84</v>
      </c>
      <c r="AJ41" s="2">
        <f>IF(ISBLANK('Module C Corrected'!AJ41),"",'Module C Corrected'!AJ41)</f>
        <v>4.84</v>
      </c>
      <c r="AK41" s="2">
        <f>IF(ISBLANK('Module C Corrected'!AK41),"",'Module C Corrected'!AK41)</f>
        <v>4.84</v>
      </c>
      <c r="AL41" s="2">
        <f>IF(ISBLANK('Module C Corrected'!AL41),"",'Module C Corrected'!AL41)</f>
        <v>4.84</v>
      </c>
      <c r="AM41" s="2">
        <f>IF(ISBLANK('Module C Corrected'!AM41),"",'Module C Corrected'!AM41)</f>
        <v>4.84</v>
      </c>
      <c r="AN41" s="2">
        <f>IF(ISBLANK('Module C Corrected'!AN41),"",'Module C Corrected'!AN41)</f>
        <v>4.84</v>
      </c>
      <c r="AO41" s="33">
        <f ca="1">IFERROR(IF(AND($A41=VLOOKUP($A41&amp;"."&amp;$C41,UncollectibleLookup,2,FALSE),$C41=VLOOKUP($A41&amp;"."&amp;$C41,UncollectibleLookup,4,FALSE)),0,'Module C Corrected'!AO41),'Module C Corrected'!AO41)</f>
        <v>17131.47</v>
      </c>
      <c r="AP41" s="33">
        <f ca="1">IFERROR(IF(AND($A41=VLOOKUP($A41&amp;"."&amp;$C41,UncollectibleLookup,2,FALSE),$C41=VLOOKUP($A41&amp;"."&amp;$C41,UncollectibleLookup,4,FALSE)),0,'Module C Corrected'!AP41),'Module C Corrected'!AP41)</f>
        <v>11864.19</v>
      </c>
      <c r="AQ41" s="33">
        <f ca="1">IFERROR(IF(AND($A41=VLOOKUP($A41&amp;"."&amp;$C41,UncollectibleLookup,2,FALSE),$C41=VLOOKUP($A41&amp;"."&amp;$C41,UncollectibleLookup,4,FALSE)),0,'Module C Corrected'!AQ41),'Module C Corrected'!AQ41)</f>
        <v>15914.6</v>
      </c>
      <c r="AR41" s="33">
        <f ca="1">IFERROR(IF(AND($A41=VLOOKUP($A41&amp;"."&amp;$C41,UncollectibleLookup,2,FALSE),$C41=VLOOKUP($A41&amp;"."&amp;$C41,UncollectibleLookup,4,FALSE)),0,'Module C Corrected'!AR41),'Module C Corrected'!AR41)</f>
        <v>8702.51</v>
      </c>
      <c r="AS41" s="33">
        <f ca="1">IFERROR(IF(AND($A41=VLOOKUP($A41&amp;"."&amp;$C41,UncollectibleLookup,2,FALSE),$C41=VLOOKUP($A41&amp;"."&amp;$C41,UncollectibleLookup,4,FALSE)),0,'Module C Corrected'!AS41),'Module C Corrected'!AS41)</f>
        <v>6138.98</v>
      </c>
      <c r="AT41" s="33">
        <f ca="1">IFERROR(IF(AND($A41=VLOOKUP($A41&amp;"."&amp;$C41,UncollectibleLookup,2,FALSE),$C41=VLOOKUP($A41&amp;"."&amp;$C41,UncollectibleLookup,4,FALSE)),0,'Module C Corrected'!AT41),'Module C Corrected'!AT41)</f>
        <v>8227.89</v>
      </c>
      <c r="AU41" s="33">
        <f ca="1">IFERROR(IF(AND($A41=VLOOKUP($A41&amp;"."&amp;$C41,UncollectibleLookup,2,FALSE),$C41=VLOOKUP($A41&amp;"."&amp;$C41,UncollectibleLookup,4,FALSE)),0,'Module C Corrected'!AU41),'Module C Corrected'!AU41)</f>
        <v>20420.009999999998</v>
      </c>
      <c r="AV41" s="33">
        <f ca="1">IFERROR(IF(AND($A41=VLOOKUP($A41&amp;"."&amp;$C41,UncollectibleLookup,2,FALSE),$C41=VLOOKUP($A41&amp;"."&amp;$C41,UncollectibleLookup,4,FALSE)),0,'Module C Corrected'!AV41),'Module C Corrected'!AV41)</f>
        <v>6985.51</v>
      </c>
      <c r="AW41" s="33">
        <f ca="1">IFERROR(IF(AND($A41=VLOOKUP($A41&amp;"."&amp;$C41,UncollectibleLookup,2,FALSE),$C41=VLOOKUP($A41&amp;"."&amp;$C41,UncollectibleLookup,4,FALSE)),0,'Module C Corrected'!AW41),'Module C Corrected'!AW41)</f>
        <v>6852.82</v>
      </c>
      <c r="AX41" s="33">
        <f ca="1">IFERROR(IF(AND($A41=VLOOKUP($A41&amp;"."&amp;$C41,UncollectibleLookup,2,FALSE),$C41=VLOOKUP($A41&amp;"."&amp;$C41,UncollectibleLookup,4,FALSE)),0,'Module C Corrected'!AX41),'Module C Corrected'!AX41)</f>
        <v>17376.55</v>
      </c>
      <c r="AY41" s="33">
        <f ca="1">IFERROR(IF(AND($A41=VLOOKUP($A41&amp;"."&amp;$C41,UncollectibleLookup,2,FALSE),$C41=VLOOKUP($A41&amp;"."&amp;$C41,UncollectibleLookup,4,FALSE)),0,'Module C Corrected'!AY41),'Module C Corrected'!AY41)</f>
        <v>12511.37</v>
      </c>
      <c r="AZ41" s="33">
        <f ca="1">IFERROR(IF(AND($A41=VLOOKUP($A41&amp;"."&amp;$C41,UncollectibleLookup,2,FALSE),$C41=VLOOKUP($A41&amp;"."&amp;$C41,UncollectibleLookup,4,FALSE)),0,'Module C Corrected'!AZ41),'Module C Corrected'!AZ41)</f>
        <v>19059.599999999999</v>
      </c>
      <c r="BA41" s="31">
        <f t="shared" ca="1" si="14"/>
        <v>-424.75</v>
      </c>
      <c r="BB41" s="31">
        <f t="shared" ca="1" si="14"/>
        <v>-294.14999999999998</v>
      </c>
      <c r="BC41" s="31">
        <f t="shared" ca="1" si="14"/>
        <v>-394.58</v>
      </c>
      <c r="BD41" s="31">
        <f t="shared" ca="1" si="14"/>
        <v>-863.06</v>
      </c>
      <c r="BE41" s="31">
        <f t="shared" ca="1" si="14"/>
        <v>-608.82000000000005</v>
      </c>
      <c r="BF41" s="31">
        <f t="shared" ca="1" si="14"/>
        <v>-815.99</v>
      </c>
      <c r="BG41" s="31">
        <f t="shared" ca="1" si="14"/>
        <v>-2995.5</v>
      </c>
      <c r="BH41" s="31">
        <f t="shared" ca="1" si="14"/>
        <v>-1024.73</v>
      </c>
      <c r="BI41" s="31">
        <f t="shared" ca="1" si="14"/>
        <v>-1005.27</v>
      </c>
      <c r="BJ41" s="31">
        <f t="shared" ca="1" si="14"/>
        <v>-1077.06</v>
      </c>
      <c r="BK41" s="31">
        <f t="shared" ca="1" si="14"/>
        <v>-775.5</v>
      </c>
      <c r="BL41" s="31">
        <f t="shared" ca="1" si="14"/>
        <v>-1181.3800000000001</v>
      </c>
      <c r="BM41" s="6">
        <f t="shared" ca="1" si="15"/>
        <v>6.3E-2</v>
      </c>
      <c r="BN41" s="6">
        <f t="shared" ca="1" si="15"/>
        <v>6.3E-2</v>
      </c>
      <c r="BO41" s="6">
        <f t="shared" ca="1" si="15"/>
        <v>6.3E-2</v>
      </c>
      <c r="BP41" s="6">
        <f t="shared" ca="1" si="15"/>
        <v>6.3E-2</v>
      </c>
      <c r="BQ41" s="6">
        <f t="shared" ca="1" si="15"/>
        <v>6.3E-2</v>
      </c>
      <c r="BR41" s="6">
        <f t="shared" ca="1" si="15"/>
        <v>6.3E-2</v>
      </c>
      <c r="BS41" s="6">
        <f t="shared" ca="1" si="15"/>
        <v>6.3E-2</v>
      </c>
      <c r="BT41" s="6">
        <f t="shared" ca="1" si="15"/>
        <v>6.3E-2</v>
      </c>
      <c r="BU41" s="6">
        <f t="shared" ca="1" si="15"/>
        <v>6.3E-2</v>
      </c>
      <c r="BV41" s="6">
        <f t="shared" ca="1" si="15"/>
        <v>6.3E-2</v>
      </c>
      <c r="BW41" s="6">
        <f t="shared" ca="1" si="15"/>
        <v>6.3E-2</v>
      </c>
      <c r="BX41" s="6">
        <f t="shared" ca="1" si="15"/>
        <v>6.3E-2</v>
      </c>
      <c r="BY41" s="31">
        <f t="shared" ca="1" si="19"/>
        <v>22299.23</v>
      </c>
      <c r="BZ41" s="31">
        <f t="shared" ca="1" si="19"/>
        <v>15443.06</v>
      </c>
      <c r="CA41" s="31">
        <f t="shared" ca="1" si="19"/>
        <v>20715.29</v>
      </c>
      <c r="CB41" s="31">
        <f t="shared" ca="1" si="18"/>
        <v>11327.65</v>
      </c>
      <c r="CC41" s="31">
        <f t="shared" ca="1" si="18"/>
        <v>7990.82</v>
      </c>
      <c r="CD41" s="31">
        <f t="shared" ca="1" si="18"/>
        <v>10709.85</v>
      </c>
      <c r="CE41" s="31">
        <f t="shared" ca="1" si="18"/>
        <v>26579.759999999998</v>
      </c>
      <c r="CF41" s="31">
        <f t="shared" ca="1" si="18"/>
        <v>9092.7099999999991</v>
      </c>
      <c r="CG41" s="31">
        <f t="shared" ca="1" si="18"/>
        <v>8919.99</v>
      </c>
      <c r="CH41" s="31">
        <f t="shared" ca="1" si="18"/>
        <v>22618.240000000002</v>
      </c>
      <c r="CI41" s="31">
        <f t="shared" ca="1" si="18"/>
        <v>16285.46</v>
      </c>
      <c r="CJ41" s="31">
        <f t="shared" ca="1" si="18"/>
        <v>24808.99</v>
      </c>
      <c r="CK41" s="32">
        <f t="shared" ca="1" si="16"/>
        <v>601.73</v>
      </c>
      <c r="CL41" s="32">
        <f t="shared" ca="1" si="16"/>
        <v>416.72</v>
      </c>
      <c r="CM41" s="32">
        <f t="shared" ca="1" si="16"/>
        <v>558.98</v>
      </c>
      <c r="CN41" s="32">
        <f t="shared" ca="1" si="16"/>
        <v>305.67</v>
      </c>
      <c r="CO41" s="32">
        <f t="shared" ca="1" si="16"/>
        <v>215.63</v>
      </c>
      <c r="CP41" s="32">
        <f t="shared" ca="1" si="16"/>
        <v>289</v>
      </c>
      <c r="CQ41" s="32">
        <f t="shared" ca="1" si="16"/>
        <v>717.23</v>
      </c>
      <c r="CR41" s="32">
        <f t="shared" ca="1" si="16"/>
        <v>245.36</v>
      </c>
      <c r="CS41" s="32">
        <f t="shared" ca="1" si="16"/>
        <v>240.7</v>
      </c>
      <c r="CT41" s="32">
        <f t="shared" ca="1" si="16"/>
        <v>610.33000000000004</v>
      </c>
      <c r="CU41" s="32">
        <f t="shared" ca="1" si="16"/>
        <v>439.45</v>
      </c>
      <c r="CV41" s="32">
        <f t="shared" ca="1" si="16"/>
        <v>669.45</v>
      </c>
      <c r="CW41" s="31">
        <f t="shared" ca="1" si="17"/>
        <v>6194.239999999998</v>
      </c>
      <c r="CX41" s="31">
        <f t="shared" ca="1" si="17"/>
        <v>4289.739999999998</v>
      </c>
      <c r="CY41" s="31">
        <f t="shared" ca="1" si="17"/>
        <v>5754.25</v>
      </c>
      <c r="CZ41" s="31">
        <f t="shared" ca="1" si="17"/>
        <v>3793.8699999999994</v>
      </c>
      <c r="DA41" s="31">
        <f t="shared" ca="1" si="17"/>
        <v>2676.2899999999995</v>
      </c>
      <c r="DB41" s="31">
        <f t="shared" ca="1" si="17"/>
        <v>3586.9500000000007</v>
      </c>
      <c r="DC41" s="31">
        <f t="shared" ca="1" si="17"/>
        <v>9872.48</v>
      </c>
      <c r="DD41" s="31">
        <f t="shared" ca="1" si="17"/>
        <v>3377.2899999999995</v>
      </c>
      <c r="DE41" s="31">
        <f t="shared" ca="1" si="17"/>
        <v>3313.1400000000008</v>
      </c>
      <c r="DF41" s="31">
        <f t="shared" ca="1" si="17"/>
        <v>6929.0800000000036</v>
      </c>
      <c r="DG41" s="31">
        <f t="shared" ca="1" si="17"/>
        <v>4989.0399999999991</v>
      </c>
      <c r="DH41" s="31">
        <f t="shared" ca="1" si="17"/>
        <v>7600.2200000000039</v>
      </c>
      <c r="DI41" s="32">
        <f t="shared" ref="DI41:DT62" ca="1" si="20">ROUND(CW41*5%,2)</f>
        <v>309.70999999999998</v>
      </c>
      <c r="DJ41" s="32">
        <f t="shared" ca="1" si="20"/>
        <v>214.49</v>
      </c>
      <c r="DK41" s="32">
        <f t="shared" ca="1" si="20"/>
        <v>287.70999999999998</v>
      </c>
      <c r="DL41" s="32">
        <f t="shared" ca="1" si="20"/>
        <v>189.69</v>
      </c>
      <c r="DM41" s="32">
        <f t="shared" ca="1" si="20"/>
        <v>133.81</v>
      </c>
      <c r="DN41" s="32">
        <f t="shared" ca="1" si="20"/>
        <v>179.35</v>
      </c>
      <c r="DO41" s="32">
        <f t="shared" ca="1" si="20"/>
        <v>493.62</v>
      </c>
      <c r="DP41" s="32">
        <f t="shared" ca="1" si="20"/>
        <v>168.86</v>
      </c>
      <c r="DQ41" s="32">
        <f t="shared" ca="1" si="20"/>
        <v>165.66</v>
      </c>
      <c r="DR41" s="32">
        <f t="shared" ca="1" si="20"/>
        <v>346.45</v>
      </c>
      <c r="DS41" s="32">
        <f t="shared" ca="1" si="20"/>
        <v>249.45</v>
      </c>
      <c r="DT41" s="32">
        <f t="shared" ca="1" si="20"/>
        <v>380.01</v>
      </c>
      <c r="DU41" s="31">
        <f t="shared" ref="DU41:EF62" ca="1" si="21">ROUND(CW41*DU$3,2)</f>
        <v>2665.14</v>
      </c>
      <c r="DV41" s="31">
        <f t="shared" ca="1" si="21"/>
        <v>1823.85</v>
      </c>
      <c r="DW41" s="31">
        <f t="shared" ca="1" si="21"/>
        <v>2420.02</v>
      </c>
      <c r="DX41" s="31">
        <f t="shared" ca="1" si="21"/>
        <v>1576.22</v>
      </c>
      <c r="DY41" s="31">
        <f t="shared" ca="1" si="21"/>
        <v>1098.71</v>
      </c>
      <c r="DZ41" s="31">
        <f t="shared" ca="1" si="21"/>
        <v>1454.29</v>
      </c>
      <c r="EA41" s="31">
        <f t="shared" ca="1" si="21"/>
        <v>3954</v>
      </c>
      <c r="EB41" s="31">
        <f t="shared" ca="1" si="21"/>
        <v>1334.7</v>
      </c>
      <c r="EC41" s="31">
        <f t="shared" ca="1" si="21"/>
        <v>1291.76</v>
      </c>
      <c r="ED41" s="31">
        <f t="shared" ca="1" si="21"/>
        <v>2665.99</v>
      </c>
      <c r="EE41" s="31">
        <f t="shared" ca="1" si="21"/>
        <v>1893.07</v>
      </c>
      <c r="EF41" s="31">
        <f t="shared" ca="1" si="21"/>
        <v>2844.83</v>
      </c>
      <c r="EG41" s="32">
        <f t="shared" ref="EG41:ER62" ca="1" si="22">CW41+DI41+DU41</f>
        <v>9169.0899999999983</v>
      </c>
      <c r="EH41" s="32">
        <f t="shared" ca="1" si="22"/>
        <v>6328.0799999999981</v>
      </c>
      <c r="EI41" s="32">
        <f t="shared" ca="1" si="22"/>
        <v>8461.98</v>
      </c>
      <c r="EJ41" s="32">
        <f t="shared" ca="1" si="22"/>
        <v>5559.78</v>
      </c>
      <c r="EK41" s="32">
        <f t="shared" ca="1" si="22"/>
        <v>3908.8099999999995</v>
      </c>
      <c r="EL41" s="32">
        <f t="shared" ca="1" si="22"/>
        <v>5220.59</v>
      </c>
      <c r="EM41" s="32">
        <f t="shared" ca="1" si="22"/>
        <v>14320.1</v>
      </c>
      <c r="EN41" s="32">
        <f t="shared" ca="1" si="22"/>
        <v>4880.8499999999995</v>
      </c>
      <c r="EO41" s="32">
        <f t="shared" ca="1" si="22"/>
        <v>4770.5600000000004</v>
      </c>
      <c r="EP41" s="32">
        <f t="shared" ca="1" si="22"/>
        <v>9941.5200000000041</v>
      </c>
      <c r="EQ41" s="32">
        <f t="shared" ca="1" si="22"/>
        <v>7131.5599999999986</v>
      </c>
      <c r="ER41" s="32">
        <f t="shared" ca="1" si="22"/>
        <v>10825.060000000005</v>
      </c>
    </row>
    <row r="42" spans="1:148">
      <c r="A42" t="s">
        <v>511</v>
      </c>
      <c r="B42" s="1" t="s">
        <v>352</v>
      </c>
      <c r="C42" t="str">
        <f t="shared" ca="1" si="1"/>
        <v>BCHIMP</v>
      </c>
      <c r="D42" t="str">
        <f t="shared" ca="1" si="2"/>
        <v>Alberta-BC Intertie - Import</v>
      </c>
      <c r="E42" s="51">
        <f ca="1">IFERROR(IF(AND($A42=VLOOKUP($A42&amp;"."&amp;$C42,UncollectibleLookup,2,FALSE),$C42=VLOOKUP($A42&amp;"."&amp;$C42,UncollectibleLookup,4,FALSE)),0,'Module C Corrected'!E42),'Module C Corrected'!E42)</f>
        <v>0</v>
      </c>
      <c r="F42" s="51">
        <f ca="1">IFERROR(IF(AND($A42=VLOOKUP($A42&amp;"."&amp;$C42,UncollectibleLookup,2,FALSE),$C42=VLOOKUP($A42&amp;"."&amp;$C42,UncollectibleLookup,4,FALSE)),0,'Module C Corrected'!F42),'Module C Corrected'!F42)</f>
        <v>0</v>
      </c>
      <c r="G42" s="51">
        <f ca="1">IFERROR(IF(AND($A42=VLOOKUP($A42&amp;"."&amp;$C42,UncollectibleLookup,2,FALSE),$C42=VLOOKUP($A42&amp;"."&amp;$C42,UncollectibleLookup,4,FALSE)),0,'Module C Corrected'!G42),'Module C Corrected'!G42)</f>
        <v>0</v>
      </c>
      <c r="H42" s="51">
        <f ca="1">IFERROR(IF(AND($A42=VLOOKUP($A42&amp;"."&amp;$C42,UncollectibleLookup,2,FALSE),$C42=VLOOKUP($A42&amp;"."&amp;$C42,UncollectibleLookup,4,FALSE)),0,'Module C Corrected'!H42),'Module C Corrected'!H42)</f>
        <v>0</v>
      </c>
      <c r="I42" s="51">
        <f ca="1">IFERROR(IF(AND($A42=VLOOKUP($A42&amp;"."&amp;$C42,UncollectibleLookup,2,FALSE),$C42=VLOOKUP($A42&amp;"."&amp;$C42,UncollectibleLookup,4,FALSE)),0,'Module C Corrected'!I42),'Module C Corrected'!I42)</f>
        <v>0</v>
      </c>
      <c r="J42" s="51">
        <f ca="1">IFERROR(IF(AND($A42=VLOOKUP($A42&amp;"."&amp;$C42,UncollectibleLookup,2,FALSE),$C42=VLOOKUP($A42&amp;"."&amp;$C42,UncollectibleLookup,4,FALSE)),0,'Module C Corrected'!J42),'Module C Corrected'!J42)</f>
        <v>0</v>
      </c>
      <c r="K42" s="51">
        <f ca="1">IFERROR(IF(AND($A42=VLOOKUP($A42&amp;"."&amp;$C42,UncollectibleLookup,2,FALSE),$C42=VLOOKUP($A42&amp;"."&amp;$C42,UncollectibleLookup,4,FALSE)),0,'Module C Corrected'!K42),'Module C Corrected'!K42)</f>
        <v>0</v>
      </c>
      <c r="L42" s="51">
        <f ca="1">IFERROR(IF(AND($A42=VLOOKUP($A42&amp;"."&amp;$C42,UncollectibleLookup,2,FALSE),$C42=VLOOKUP($A42&amp;"."&amp;$C42,UncollectibleLookup,4,FALSE)),0,'Module C Corrected'!L42),'Module C Corrected'!L42)</f>
        <v>265</v>
      </c>
      <c r="M42" s="51">
        <f ca="1">IFERROR(IF(AND($A42=VLOOKUP($A42&amp;"."&amp;$C42,UncollectibleLookup,2,FALSE),$C42=VLOOKUP($A42&amp;"."&amp;$C42,UncollectibleLookup,4,FALSE)),0,'Module C Corrected'!M42),'Module C Corrected'!M42)</f>
        <v>0</v>
      </c>
      <c r="N42" s="51">
        <f ca="1">IFERROR(IF(AND($A42=VLOOKUP($A42&amp;"."&amp;$C42,UncollectibleLookup,2,FALSE),$C42=VLOOKUP($A42&amp;"."&amp;$C42,UncollectibleLookup,4,FALSE)),0,'Module C Corrected'!N42),'Module C Corrected'!N42)</f>
        <v>0</v>
      </c>
      <c r="O42" s="51">
        <f ca="1">IFERROR(IF(AND($A42=VLOOKUP($A42&amp;"."&amp;$C42,UncollectibleLookup,2,FALSE),$C42=VLOOKUP($A42&amp;"."&amp;$C42,UncollectibleLookup,4,FALSE)),0,'Module C Corrected'!O42),'Module C Corrected'!O42)</f>
        <v>0</v>
      </c>
      <c r="P42" s="51">
        <f ca="1">IFERROR(IF(AND($A42=VLOOKUP($A42&amp;"."&amp;$C42,UncollectibleLookup,2,FALSE),$C42=VLOOKUP($A42&amp;"."&amp;$C42,UncollectibleLookup,4,FALSE)),0,'Module C Corrected'!P42),'Module C Corrected'!P42)</f>
        <v>0</v>
      </c>
      <c r="Q42" s="32">
        <f ca="1">IFERROR(IF(AND($A42=VLOOKUP($A42&amp;"."&amp;$C42,UncollectibleLookup,2,FALSE),$C42=VLOOKUP($A42&amp;"."&amp;$C42,UncollectibleLookup,4,FALSE)),0,'Module C Corrected'!Q42),'Module C Corrected'!Q42)</f>
        <v>0</v>
      </c>
      <c r="R42" s="32">
        <f ca="1">IFERROR(IF(AND($A42=VLOOKUP($A42&amp;"."&amp;$C42,UncollectibleLookup,2,FALSE),$C42=VLOOKUP($A42&amp;"."&amp;$C42,UncollectibleLookup,4,FALSE)),0,'Module C Corrected'!R42),'Module C Corrected'!R42)</f>
        <v>0</v>
      </c>
      <c r="S42" s="32">
        <f ca="1">IFERROR(IF(AND($A42=VLOOKUP($A42&amp;"."&amp;$C42,UncollectibleLookup,2,FALSE),$C42=VLOOKUP($A42&amp;"."&amp;$C42,UncollectibleLookup,4,FALSE)),0,'Module C Corrected'!S42),'Module C Corrected'!S42)</f>
        <v>0</v>
      </c>
      <c r="T42" s="32">
        <f ca="1">IFERROR(IF(AND($A42=VLOOKUP($A42&amp;"."&amp;$C42,UncollectibleLookup,2,FALSE),$C42=VLOOKUP($A42&amp;"."&amp;$C42,UncollectibleLookup,4,FALSE)),0,'Module C Corrected'!T42),'Module C Corrected'!T42)</f>
        <v>0</v>
      </c>
      <c r="U42" s="32">
        <f ca="1">IFERROR(IF(AND($A42=VLOOKUP($A42&amp;"."&amp;$C42,UncollectibleLookup,2,FALSE),$C42=VLOOKUP($A42&amp;"."&amp;$C42,UncollectibleLookup,4,FALSE)),0,'Module C Corrected'!U42),'Module C Corrected'!U42)</f>
        <v>0</v>
      </c>
      <c r="V42" s="32">
        <f ca="1">IFERROR(IF(AND($A42=VLOOKUP($A42&amp;"."&amp;$C42,UncollectibleLookup,2,FALSE),$C42=VLOOKUP($A42&amp;"."&amp;$C42,UncollectibleLookup,4,FALSE)),0,'Module C Corrected'!V42),'Module C Corrected'!V42)</f>
        <v>0</v>
      </c>
      <c r="W42" s="32">
        <f ca="1">IFERROR(IF(AND($A42=VLOOKUP($A42&amp;"."&amp;$C42,UncollectibleLookup,2,FALSE),$C42=VLOOKUP($A42&amp;"."&amp;$C42,UncollectibleLookup,4,FALSE)),0,'Module C Corrected'!W42),'Module C Corrected'!W42)</f>
        <v>0</v>
      </c>
      <c r="X42" s="32">
        <f ca="1">IFERROR(IF(AND($A42=VLOOKUP($A42&amp;"."&amp;$C42,UncollectibleLookup,2,FALSE),$C42=VLOOKUP($A42&amp;"."&amp;$C42,UncollectibleLookup,4,FALSE)),0,'Module C Corrected'!X42),'Module C Corrected'!X42)</f>
        <v>27247</v>
      </c>
      <c r="Y42" s="32">
        <f ca="1">IFERROR(IF(AND($A42=VLOOKUP($A42&amp;"."&amp;$C42,UncollectibleLookup,2,FALSE),$C42=VLOOKUP($A42&amp;"."&amp;$C42,UncollectibleLookup,4,FALSE)),0,'Module C Corrected'!Y42),'Module C Corrected'!Y42)</f>
        <v>0</v>
      </c>
      <c r="Z42" s="32">
        <f ca="1">IFERROR(IF(AND($A42=VLOOKUP($A42&amp;"."&amp;$C42,UncollectibleLookup,2,FALSE),$C42=VLOOKUP($A42&amp;"."&amp;$C42,UncollectibleLookup,4,FALSE)),0,'Module C Corrected'!Z42),'Module C Corrected'!Z42)</f>
        <v>0</v>
      </c>
      <c r="AA42" s="32">
        <f ca="1">IFERROR(IF(AND($A42=VLOOKUP($A42&amp;"."&amp;$C42,UncollectibleLookup,2,FALSE),$C42=VLOOKUP($A42&amp;"."&amp;$C42,UncollectibleLookup,4,FALSE)),0,'Module C Corrected'!AA42),'Module C Corrected'!AA42)</f>
        <v>0</v>
      </c>
      <c r="AB42" s="32">
        <f ca="1">IFERROR(IF(AND($A42=VLOOKUP($A42&amp;"."&amp;$C42,UncollectibleLookup,2,FALSE),$C42=VLOOKUP($A42&amp;"."&amp;$C42,UncollectibleLookup,4,FALSE)),0,'Module C Corrected'!AB42),'Module C Corrected'!AB42)</f>
        <v>0</v>
      </c>
      <c r="AC42" s="2" t="str">
        <f>IF(ISBLANK('Module C Corrected'!AC42),"",'Module C Corrected'!AC42)</f>
        <v/>
      </c>
      <c r="AD42" s="2" t="str">
        <f>IF(ISBLANK('Module C Corrected'!AD42),"",'Module C Corrected'!AD42)</f>
        <v/>
      </c>
      <c r="AE42" s="2" t="str">
        <f>IF(ISBLANK('Module C Corrected'!AE42),"",'Module C Corrected'!AE42)</f>
        <v/>
      </c>
      <c r="AF42" s="2" t="str">
        <f>IF(ISBLANK('Module C Corrected'!AF42),"",'Module C Corrected'!AF42)</f>
        <v/>
      </c>
      <c r="AG42" s="2" t="str">
        <f>IF(ISBLANK('Module C Corrected'!AG42),"",'Module C Corrected'!AG42)</f>
        <v/>
      </c>
      <c r="AH42" s="2" t="str">
        <f>IF(ISBLANK('Module C Corrected'!AH42),"",'Module C Corrected'!AH42)</f>
        <v/>
      </c>
      <c r="AI42" s="2" t="str">
        <f>IF(ISBLANK('Module C Corrected'!AI42),"",'Module C Corrected'!AI42)</f>
        <v/>
      </c>
      <c r="AJ42" s="2">
        <f>IF(ISBLANK('Module C Corrected'!AJ42),"",'Module C Corrected'!AJ42)</f>
        <v>0.78</v>
      </c>
      <c r="AK42" s="2" t="str">
        <f>IF(ISBLANK('Module C Corrected'!AK42),"",'Module C Corrected'!AK42)</f>
        <v/>
      </c>
      <c r="AL42" s="2" t="str">
        <f>IF(ISBLANK('Module C Corrected'!AL42),"",'Module C Corrected'!AL42)</f>
        <v/>
      </c>
      <c r="AM42" s="2" t="str">
        <f>IF(ISBLANK('Module C Corrected'!AM42),"",'Module C Corrected'!AM42)</f>
        <v/>
      </c>
      <c r="AN42" s="2" t="str">
        <f>IF(ISBLANK('Module C Corrected'!AN42),"",'Module C Corrected'!AN42)</f>
        <v/>
      </c>
      <c r="AO42" s="33">
        <f ca="1">IFERROR(IF(AND($A42=VLOOKUP($A42&amp;"."&amp;$C42,UncollectibleLookup,2,FALSE),$C42=VLOOKUP($A42&amp;"."&amp;$C42,UncollectibleLookup,4,FALSE)),0,'Module C Corrected'!AO42),'Module C Corrected'!AO42)</f>
        <v>0</v>
      </c>
      <c r="AP42" s="33">
        <f ca="1">IFERROR(IF(AND($A42=VLOOKUP($A42&amp;"."&amp;$C42,UncollectibleLookup,2,FALSE),$C42=VLOOKUP($A42&amp;"."&amp;$C42,UncollectibleLookup,4,FALSE)),0,'Module C Corrected'!AP42),'Module C Corrected'!AP42)</f>
        <v>0</v>
      </c>
      <c r="AQ42" s="33">
        <f ca="1">IFERROR(IF(AND($A42=VLOOKUP($A42&amp;"."&amp;$C42,UncollectibleLookup,2,FALSE),$C42=VLOOKUP($A42&amp;"."&amp;$C42,UncollectibleLookup,4,FALSE)),0,'Module C Corrected'!AQ42),'Module C Corrected'!AQ42)</f>
        <v>0</v>
      </c>
      <c r="AR42" s="33">
        <f ca="1">IFERROR(IF(AND($A42=VLOOKUP($A42&amp;"."&amp;$C42,UncollectibleLookup,2,FALSE),$C42=VLOOKUP($A42&amp;"."&amp;$C42,UncollectibleLookup,4,FALSE)),0,'Module C Corrected'!AR42),'Module C Corrected'!AR42)</f>
        <v>0</v>
      </c>
      <c r="AS42" s="33">
        <f ca="1">IFERROR(IF(AND($A42=VLOOKUP($A42&amp;"."&amp;$C42,UncollectibleLookup,2,FALSE),$C42=VLOOKUP($A42&amp;"."&amp;$C42,UncollectibleLookup,4,FALSE)),0,'Module C Corrected'!AS42),'Module C Corrected'!AS42)</f>
        <v>0</v>
      </c>
      <c r="AT42" s="33">
        <f ca="1">IFERROR(IF(AND($A42=VLOOKUP($A42&amp;"."&amp;$C42,UncollectibleLookup,2,FALSE),$C42=VLOOKUP($A42&amp;"."&amp;$C42,UncollectibleLookup,4,FALSE)),0,'Module C Corrected'!AT42),'Module C Corrected'!AT42)</f>
        <v>0</v>
      </c>
      <c r="AU42" s="33">
        <f ca="1">IFERROR(IF(AND($A42=VLOOKUP($A42&amp;"."&amp;$C42,UncollectibleLookup,2,FALSE),$C42=VLOOKUP($A42&amp;"."&amp;$C42,UncollectibleLookup,4,FALSE)),0,'Module C Corrected'!AU42),'Module C Corrected'!AU42)</f>
        <v>0</v>
      </c>
      <c r="AV42" s="33">
        <f ca="1">IFERROR(IF(AND($A42=VLOOKUP($A42&amp;"."&amp;$C42,UncollectibleLookup,2,FALSE),$C42=VLOOKUP($A42&amp;"."&amp;$C42,UncollectibleLookup,4,FALSE)),0,'Module C Corrected'!AV42),'Module C Corrected'!AV42)</f>
        <v>212.53</v>
      </c>
      <c r="AW42" s="33">
        <f ca="1">IFERROR(IF(AND($A42=VLOOKUP($A42&amp;"."&amp;$C42,UncollectibleLookup,2,FALSE),$C42=VLOOKUP($A42&amp;"."&amp;$C42,UncollectibleLookup,4,FALSE)),0,'Module C Corrected'!AW42),'Module C Corrected'!AW42)</f>
        <v>0</v>
      </c>
      <c r="AX42" s="33">
        <f ca="1">IFERROR(IF(AND($A42=VLOOKUP($A42&amp;"."&amp;$C42,UncollectibleLookup,2,FALSE),$C42=VLOOKUP($A42&amp;"."&amp;$C42,UncollectibleLookup,4,FALSE)),0,'Module C Corrected'!AX42),'Module C Corrected'!AX42)</f>
        <v>0</v>
      </c>
      <c r="AY42" s="33">
        <f ca="1">IFERROR(IF(AND($A42=VLOOKUP($A42&amp;"."&amp;$C42,UncollectibleLookup,2,FALSE),$C42=VLOOKUP($A42&amp;"."&amp;$C42,UncollectibleLookup,4,FALSE)),0,'Module C Corrected'!AY42),'Module C Corrected'!AY42)</f>
        <v>0</v>
      </c>
      <c r="AZ42" s="33">
        <f ca="1">IFERROR(IF(AND($A42=VLOOKUP($A42&amp;"."&amp;$C42,UncollectibleLookup,2,FALSE),$C42=VLOOKUP($A42&amp;"."&amp;$C42,UncollectibleLookup,4,FALSE)),0,'Module C Corrected'!AZ42),'Module C Corrected'!AZ42)</f>
        <v>0</v>
      </c>
      <c r="BA42" s="31">
        <f t="shared" ca="1" si="14"/>
        <v>0</v>
      </c>
      <c r="BB42" s="31">
        <f t="shared" ca="1" si="14"/>
        <v>0</v>
      </c>
      <c r="BC42" s="31">
        <f t="shared" ca="1" si="14"/>
        <v>0</v>
      </c>
      <c r="BD42" s="31">
        <f t="shared" ref="BD42:BL70" ca="1" si="23">ROUND(T42*BD$3,2)</f>
        <v>0</v>
      </c>
      <c r="BE42" s="31">
        <f t="shared" ca="1" si="23"/>
        <v>0</v>
      </c>
      <c r="BF42" s="31">
        <f t="shared" ca="1" si="23"/>
        <v>0</v>
      </c>
      <c r="BG42" s="31">
        <f t="shared" ca="1" si="23"/>
        <v>0</v>
      </c>
      <c r="BH42" s="31">
        <f t="shared" ca="1" si="23"/>
        <v>-193.45</v>
      </c>
      <c r="BI42" s="31">
        <f t="shared" ca="1" si="23"/>
        <v>0</v>
      </c>
      <c r="BJ42" s="31">
        <f t="shared" ca="1" si="23"/>
        <v>0</v>
      </c>
      <c r="BK42" s="31">
        <f t="shared" ca="1" si="23"/>
        <v>0</v>
      </c>
      <c r="BL42" s="31">
        <f t="shared" ca="1" si="23"/>
        <v>0</v>
      </c>
      <c r="BM42" s="6">
        <f t="shared" ca="1" si="15"/>
        <v>-2.7799999999999998E-2</v>
      </c>
      <c r="BN42" s="6">
        <f t="shared" ca="1" si="15"/>
        <v>-2.7799999999999998E-2</v>
      </c>
      <c r="BO42" s="6">
        <f t="shared" ca="1" si="15"/>
        <v>-2.7799999999999998E-2</v>
      </c>
      <c r="BP42" s="6">
        <f t="shared" ref="BP42:BX42" ca="1" si="24">VLOOKUP($C42,LossFactorLookup,3,FALSE)</f>
        <v>-2.7799999999999998E-2</v>
      </c>
      <c r="BQ42" s="6">
        <f t="shared" ca="1" si="24"/>
        <v>-2.7799999999999998E-2</v>
      </c>
      <c r="BR42" s="6">
        <f t="shared" ca="1" si="24"/>
        <v>-2.7799999999999998E-2</v>
      </c>
      <c r="BS42" s="6">
        <f t="shared" ca="1" si="24"/>
        <v>-2.7799999999999998E-2</v>
      </c>
      <c r="BT42" s="6">
        <f t="shared" ca="1" si="24"/>
        <v>-2.7799999999999998E-2</v>
      </c>
      <c r="BU42" s="6">
        <f t="shared" ca="1" si="24"/>
        <v>-2.7799999999999998E-2</v>
      </c>
      <c r="BV42" s="6">
        <f t="shared" ca="1" si="24"/>
        <v>-2.7799999999999998E-2</v>
      </c>
      <c r="BW42" s="6">
        <f t="shared" ca="1" si="24"/>
        <v>-2.7799999999999998E-2</v>
      </c>
      <c r="BX42" s="6">
        <f t="shared" ca="1" si="24"/>
        <v>-2.7799999999999998E-2</v>
      </c>
      <c r="BY42" s="31">
        <f t="shared" ca="1" si="19"/>
        <v>0</v>
      </c>
      <c r="BZ42" s="31">
        <f t="shared" ca="1" si="19"/>
        <v>0</v>
      </c>
      <c r="CA42" s="31">
        <f t="shared" ca="1" si="19"/>
        <v>0</v>
      </c>
      <c r="CB42" s="31">
        <f t="shared" ca="1" si="18"/>
        <v>0</v>
      </c>
      <c r="CC42" s="31">
        <f t="shared" ca="1" si="18"/>
        <v>0</v>
      </c>
      <c r="CD42" s="31">
        <f t="shared" ca="1" si="18"/>
        <v>0</v>
      </c>
      <c r="CE42" s="31">
        <f t="shared" ca="1" si="18"/>
        <v>0</v>
      </c>
      <c r="CF42" s="31">
        <f t="shared" ca="1" si="18"/>
        <v>-757.47</v>
      </c>
      <c r="CG42" s="31">
        <f t="shared" ca="1" si="18"/>
        <v>0</v>
      </c>
      <c r="CH42" s="31">
        <f t="shared" ca="1" si="18"/>
        <v>0</v>
      </c>
      <c r="CI42" s="31">
        <f t="shared" ca="1" si="18"/>
        <v>0</v>
      </c>
      <c r="CJ42" s="31">
        <f t="shared" ca="1" si="18"/>
        <v>0</v>
      </c>
      <c r="CK42" s="32">
        <f t="shared" ca="1" si="16"/>
        <v>0</v>
      </c>
      <c r="CL42" s="32">
        <f t="shared" ca="1" si="16"/>
        <v>0</v>
      </c>
      <c r="CM42" s="32">
        <f t="shared" ca="1" si="16"/>
        <v>0</v>
      </c>
      <c r="CN42" s="32">
        <f t="shared" ref="CN42:CV70" ca="1" si="25">ROUND(T42*$CV$3,2)</f>
        <v>0</v>
      </c>
      <c r="CO42" s="32">
        <f t="shared" ca="1" si="25"/>
        <v>0</v>
      </c>
      <c r="CP42" s="32">
        <f t="shared" ca="1" si="25"/>
        <v>0</v>
      </c>
      <c r="CQ42" s="32">
        <f t="shared" ca="1" si="25"/>
        <v>0</v>
      </c>
      <c r="CR42" s="32">
        <f t="shared" ca="1" si="25"/>
        <v>46.32</v>
      </c>
      <c r="CS42" s="32">
        <f t="shared" ca="1" si="25"/>
        <v>0</v>
      </c>
      <c r="CT42" s="32">
        <f t="shared" ca="1" si="25"/>
        <v>0</v>
      </c>
      <c r="CU42" s="32">
        <f t="shared" ca="1" si="25"/>
        <v>0</v>
      </c>
      <c r="CV42" s="32">
        <f t="shared" ca="1" si="25"/>
        <v>0</v>
      </c>
      <c r="CW42" s="31">
        <f t="shared" ca="1" si="17"/>
        <v>0</v>
      </c>
      <c r="CX42" s="31">
        <f t="shared" ca="1" si="17"/>
        <v>0</v>
      </c>
      <c r="CY42" s="31">
        <f t="shared" ca="1" si="17"/>
        <v>0</v>
      </c>
      <c r="CZ42" s="31">
        <f t="shared" ref="CZ42:DH70" ca="1" si="26">CB42+CN42-AR42-BD42</f>
        <v>0</v>
      </c>
      <c r="DA42" s="31">
        <f t="shared" ca="1" si="26"/>
        <v>0</v>
      </c>
      <c r="DB42" s="31">
        <f t="shared" ca="1" si="26"/>
        <v>0</v>
      </c>
      <c r="DC42" s="31">
        <f t="shared" ca="1" si="26"/>
        <v>0</v>
      </c>
      <c r="DD42" s="31">
        <f t="shared" ca="1" si="26"/>
        <v>-730.23</v>
      </c>
      <c r="DE42" s="31">
        <f t="shared" ca="1" si="26"/>
        <v>0</v>
      </c>
      <c r="DF42" s="31">
        <f t="shared" ca="1" si="26"/>
        <v>0</v>
      </c>
      <c r="DG42" s="31">
        <f t="shared" ca="1" si="26"/>
        <v>0</v>
      </c>
      <c r="DH42" s="31">
        <f t="shared" ca="1" si="26"/>
        <v>0</v>
      </c>
      <c r="DI42" s="32">
        <f t="shared" ca="1" si="20"/>
        <v>0</v>
      </c>
      <c r="DJ42" s="32">
        <f t="shared" ca="1" si="20"/>
        <v>0</v>
      </c>
      <c r="DK42" s="32">
        <f t="shared" ca="1" si="20"/>
        <v>0</v>
      </c>
      <c r="DL42" s="32">
        <f t="shared" ca="1" si="20"/>
        <v>0</v>
      </c>
      <c r="DM42" s="32">
        <f t="shared" ca="1" si="20"/>
        <v>0</v>
      </c>
      <c r="DN42" s="32">
        <f t="shared" ca="1" si="20"/>
        <v>0</v>
      </c>
      <c r="DO42" s="32">
        <f t="shared" ca="1" si="20"/>
        <v>0</v>
      </c>
      <c r="DP42" s="32">
        <f t="shared" ca="1" si="20"/>
        <v>-36.51</v>
      </c>
      <c r="DQ42" s="32">
        <f t="shared" ca="1" si="20"/>
        <v>0</v>
      </c>
      <c r="DR42" s="32">
        <f t="shared" ca="1" si="20"/>
        <v>0</v>
      </c>
      <c r="DS42" s="32">
        <f t="shared" ca="1" si="20"/>
        <v>0</v>
      </c>
      <c r="DT42" s="32">
        <f t="shared" ca="1" si="20"/>
        <v>0</v>
      </c>
      <c r="DU42" s="31">
        <f t="shared" ca="1" si="21"/>
        <v>0</v>
      </c>
      <c r="DV42" s="31">
        <f t="shared" ca="1" si="21"/>
        <v>0</v>
      </c>
      <c r="DW42" s="31">
        <f t="shared" ca="1" si="21"/>
        <v>0</v>
      </c>
      <c r="DX42" s="31">
        <f t="shared" ca="1" si="21"/>
        <v>0</v>
      </c>
      <c r="DY42" s="31">
        <f t="shared" ca="1" si="21"/>
        <v>0</v>
      </c>
      <c r="DZ42" s="31">
        <f t="shared" ca="1" si="21"/>
        <v>0</v>
      </c>
      <c r="EA42" s="31">
        <f t="shared" ca="1" si="21"/>
        <v>0</v>
      </c>
      <c r="EB42" s="31">
        <f t="shared" ca="1" si="21"/>
        <v>-288.58999999999997</v>
      </c>
      <c r="EC42" s="31">
        <f t="shared" ca="1" si="21"/>
        <v>0</v>
      </c>
      <c r="ED42" s="31">
        <f t="shared" ca="1" si="21"/>
        <v>0</v>
      </c>
      <c r="EE42" s="31">
        <f t="shared" ca="1" si="21"/>
        <v>0</v>
      </c>
      <c r="EF42" s="31">
        <f t="shared" ca="1" si="21"/>
        <v>0</v>
      </c>
      <c r="EG42" s="32">
        <f t="shared" ca="1" si="22"/>
        <v>0</v>
      </c>
      <c r="EH42" s="32">
        <f t="shared" ca="1" si="22"/>
        <v>0</v>
      </c>
      <c r="EI42" s="32">
        <f t="shared" ca="1" si="22"/>
        <v>0</v>
      </c>
      <c r="EJ42" s="32">
        <f t="shared" ca="1" si="22"/>
        <v>0</v>
      </c>
      <c r="EK42" s="32">
        <f t="shared" ca="1" si="22"/>
        <v>0</v>
      </c>
      <c r="EL42" s="32">
        <f t="shared" ca="1" si="22"/>
        <v>0</v>
      </c>
      <c r="EM42" s="32">
        <f t="shared" ca="1" si="22"/>
        <v>0</v>
      </c>
      <c r="EN42" s="32">
        <f t="shared" ca="1" si="22"/>
        <v>-1055.33</v>
      </c>
      <c r="EO42" s="32">
        <f t="shared" ca="1" si="22"/>
        <v>0</v>
      </c>
      <c r="EP42" s="32">
        <f t="shared" ca="1" si="22"/>
        <v>0</v>
      </c>
      <c r="EQ42" s="32">
        <f t="shared" ca="1" si="22"/>
        <v>0</v>
      </c>
      <c r="ER42" s="32">
        <f t="shared" ca="1" si="22"/>
        <v>0</v>
      </c>
    </row>
    <row r="43" spans="1:148">
      <c r="A43" t="s">
        <v>511</v>
      </c>
      <c r="B43" s="1" t="s">
        <v>354</v>
      </c>
      <c r="C43" t="str">
        <f t="shared" ca="1" si="1"/>
        <v>SPCIMP</v>
      </c>
      <c r="D43" t="str">
        <f t="shared" ca="1" si="2"/>
        <v>Alberta-Saskatchewan Intertie - Import</v>
      </c>
      <c r="E43" s="51">
        <f ca="1">IFERROR(IF(AND($A43=VLOOKUP($A43&amp;"."&amp;$C43,UncollectibleLookup,2,FALSE),$C43=VLOOKUP($A43&amp;"."&amp;$C43,UncollectibleLookup,4,FALSE)),0,'Module C Corrected'!E43),'Module C Corrected'!E43)</f>
        <v>0</v>
      </c>
      <c r="F43" s="51">
        <f ca="1">IFERROR(IF(AND($A43=VLOOKUP($A43&amp;"."&amp;$C43,UncollectibleLookup,2,FALSE),$C43=VLOOKUP($A43&amp;"."&amp;$C43,UncollectibleLookup,4,FALSE)),0,'Module C Corrected'!F43),'Module C Corrected'!F43)</f>
        <v>0</v>
      </c>
      <c r="G43" s="51">
        <f ca="1">IFERROR(IF(AND($A43=VLOOKUP($A43&amp;"."&amp;$C43,UncollectibleLookup,2,FALSE),$C43=VLOOKUP($A43&amp;"."&amp;$C43,UncollectibleLookup,4,FALSE)),0,'Module C Corrected'!G43),'Module C Corrected'!G43)</f>
        <v>0</v>
      </c>
      <c r="H43" s="51">
        <f ca="1">IFERROR(IF(AND($A43=VLOOKUP($A43&amp;"."&amp;$C43,UncollectibleLookup,2,FALSE),$C43=VLOOKUP($A43&amp;"."&amp;$C43,UncollectibleLookup,4,FALSE)),0,'Module C Corrected'!H43),'Module C Corrected'!H43)</f>
        <v>0</v>
      </c>
      <c r="I43" s="51">
        <f ca="1">IFERROR(IF(AND($A43=VLOOKUP($A43&amp;"."&amp;$C43,UncollectibleLookup,2,FALSE),$C43=VLOOKUP($A43&amp;"."&amp;$C43,UncollectibleLookup,4,FALSE)),0,'Module C Corrected'!I43),'Module C Corrected'!I43)</f>
        <v>0</v>
      </c>
      <c r="J43" s="51">
        <f ca="1">IFERROR(IF(AND($A43=VLOOKUP($A43&amp;"."&amp;$C43,UncollectibleLookup,2,FALSE),$C43=VLOOKUP($A43&amp;"."&amp;$C43,UncollectibleLookup,4,FALSE)),0,'Module C Corrected'!J43),'Module C Corrected'!J43)</f>
        <v>66</v>
      </c>
      <c r="K43" s="51">
        <f ca="1">IFERROR(IF(AND($A43=VLOOKUP($A43&amp;"."&amp;$C43,UncollectibleLookup,2,FALSE),$C43=VLOOKUP($A43&amp;"."&amp;$C43,UncollectibleLookup,4,FALSE)),0,'Module C Corrected'!K43),'Module C Corrected'!K43)</f>
        <v>0</v>
      </c>
      <c r="L43" s="51">
        <f ca="1">IFERROR(IF(AND($A43=VLOOKUP($A43&amp;"."&amp;$C43,UncollectibleLookup,2,FALSE),$C43=VLOOKUP($A43&amp;"."&amp;$C43,UncollectibleLookup,4,FALSE)),0,'Module C Corrected'!L43),'Module C Corrected'!L43)</f>
        <v>0</v>
      </c>
      <c r="M43" s="51">
        <f ca="1">IFERROR(IF(AND($A43=VLOOKUP($A43&amp;"."&amp;$C43,UncollectibleLookup,2,FALSE),$C43=VLOOKUP($A43&amp;"."&amp;$C43,UncollectibleLookup,4,FALSE)),0,'Module C Corrected'!M43),'Module C Corrected'!M43)</f>
        <v>0</v>
      </c>
      <c r="N43" s="51">
        <f ca="1">IFERROR(IF(AND($A43=VLOOKUP($A43&amp;"."&amp;$C43,UncollectibleLookup,2,FALSE),$C43=VLOOKUP($A43&amp;"."&amp;$C43,UncollectibleLookup,4,FALSE)),0,'Module C Corrected'!N43),'Module C Corrected'!N43)</f>
        <v>0</v>
      </c>
      <c r="O43" s="51">
        <f ca="1">IFERROR(IF(AND($A43=VLOOKUP($A43&amp;"."&amp;$C43,UncollectibleLookup,2,FALSE),$C43=VLOOKUP($A43&amp;"."&amp;$C43,UncollectibleLookup,4,FALSE)),0,'Module C Corrected'!O43),'Module C Corrected'!O43)</f>
        <v>0</v>
      </c>
      <c r="P43" s="51">
        <f ca="1">IFERROR(IF(AND($A43=VLOOKUP($A43&amp;"."&amp;$C43,UncollectibleLookup,2,FALSE),$C43=VLOOKUP($A43&amp;"."&amp;$C43,UncollectibleLookup,4,FALSE)),0,'Module C Corrected'!P43),'Module C Corrected'!P43)</f>
        <v>0</v>
      </c>
      <c r="Q43" s="32">
        <f ca="1">IFERROR(IF(AND($A43=VLOOKUP($A43&amp;"."&amp;$C43,UncollectibleLookup,2,FALSE),$C43=VLOOKUP($A43&amp;"."&amp;$C43,UncollectibleLookup,4,FALSE)),0,'Module C Corrected'!Q43),'Module C Corrected'!Q43)</f>
        <v>0</v>
      </c>
      <c r="R43" s="32">
        <f ca="1">IFERROR(IF(AND($A43=VLOOKUP($A43&amp;"."&amp;$C43,UncollectibleLookup,2,FALSE),$C43=VLOOKUP($A43&amp;"."&amp;$C43,UncollectibleLookup,4,FALSE)),0,'Module C Corrected'!R43),'Module C Corrected'!R43)</f>
        <v>0</v>
      </c>
      <c r="S43" s="32">
        <f ca="1">IFERROR(IF(AND($A43=VLOOKUP($A43&amp;"."&amp;$C43,UncollectibleLookup,2,FALSE),$C43=VLOOKUP($A43&amp;"."&amp;$C43,UncollectibleLookup,4,FALSE)),0,'Module C Corrected'!S43),'Module C Corrected'!S43)</f>
        <v>0</v>
      </c>
      <c r="T43" s="32">
        <f ca="1">IFERROR(IF(AND($A43=VLOOKUP($A43&amp;"."&amp;$C43,UncollectibleLookup,2,FALSE),$C43=VLOOKUP($A43&amp;"."&amp;$C43,UncollectibleLookup,4,FALSE)),0,'Module C Corrected'!T43),'Module C Corrected'!T43)</f>
        <v>0</v>
      </c>
      <c r="U43" s="32">
        <f ca="1">IFERROR(IF(AND($A43=VLOOKUP($A43&amp;"."&amp;$C43,UncollectibleLookup,2,FALSE),$C43=VLOOKUP($A43&amp;"."&amp;$C43,UncollectibleLookup,4,FALSE)),0,'Module C Corrected'!U43),'Module C Corrected'!U43)</f>
        <v>0</v>
      </c>
      <c r="V43" s="32">
        <f ca="1">IFERROR(IF(AND($A43=VLOOKUP($A43&amp;"."&amp;$C43,UncollectibleLookup,2,FALSE),$C43=VLOOKUP($A43&amp;"."&amp;$C43,UncollectibleLookup,4,FALSE)),0,'Module C Corrected'!V43),'Module C Corrected'!V43)</f>
        <v>1272.92</v>
      </c>
      <c r="W43" s="32">
        <f ca="1">IFERROR(IF(AND($A43=VLOOKUP($A43&amp;"."&amp;$C43,UncollectibleLookup,2,FALSE),$C43=VLOOKUP($A43&amp;"."&amp;$C43,UncollectibleLookup,4,FALSE)),0,'Module C Corrected'!W43),'Module C Corrected'!W43)</f>
        <v>0</v>
      </c>
      <c r="X43" s="32">
        <f ca="1">IFERROR(IF(AND($A43=VLOOKUP($A43&amp;"."&amp;$C43,UncollectibleLookup,2,FALSE),$C43=VLOOKUP($A43&amp;"."&amp;$C43,UncollectibleLookup,4,FALSE)),0,'Module C Corrected'!X43),'Module C Corrected'!X43)</f>
        <v>0</v>
      </c>
      <c r="Y43" s="32">
        <f ca="1">IFERROR(IF(AND($A43=VLOOKUP($A43&amp;"."&amp;$C43,UncollectibleLookup,2,FALSE),$C43=VLOOKUP($A43&amp;"."&amp;$C43,UncollectibleLookup,4,FALSE)),0,'Module C Corrected'!Y43),'Module C Corrected'!Y43)</f>
        <v>0</v>
      </c>
      <c r="Z43" s="32">
        <f ca="1">IFERROR(IF(AND($A43=VLOOKUP($A43&amp;"."&amp;$C43,UncollectibleLookup,2,FALSE),$C43=VLOOKUP($A43&amp;"."&amp;$C43,UncollectibleLookup,4,FALSE)),0,'Module C Corrected'!Z43),'Module C Corrected'!Z43)</f>
        <v>0</v>
      </c>
      <c r="AA43" s="32">
        <f ca="1">IFERROR(IF(AND($A43=VLOOKUP($A43&amp;"."&amp;$C43,UncollectibleLookup,2,FALSE),$C43=VLOOKUP($A43&amp;"."&amp;$C43,UncollectibleLookup,4,FALSE)),0,'Module C Corrected'!AA43),'Module C Corrected'!AA43)</f>
        <v>0</v>
      </c>
      <c r="AB43" s="32">
        <f ca="1">IFERROR(IF(AND($A43=VLOOKUP($A43&amp;"."&amp;$C43,UncollectibleLookup,2,FALSE),$C43=VLOOKUP($A43&amp;"."&amp;$C43,UncollectibleLookup,4,FALSE)),0,'Module C Corrected'!AB43),'Module C Corrected'!AB43)</f>
        <v>0</v>
      </c>
      <c r="AC43" s="2" t="str">
        <f>IF(ISBLANK('Module C Corrected'!AC43),"",'Module C Corrected'!AC43)</f>
        <v/>
      </c>
      <c r="AD43" s="2" t="str">
        <f>IF(ISBLANK('Module C Corrected'!AD43),"",'Module C Corrected'!AD43)</f>
        <v/>
      </c>
      <c r="AE43" s="2" t="str">
        <f>IF(ISBLANK('Module C Corrected'!AE43),"",'Module C Corrected'!AE43)</f>
        <v/>
      </c>
      <c r="AF43" s="2" t="str">
        <f>IF(ISBLANK('Module C Corrected'!AF43),"",'Module C Corrected'!AF43)</f>
        <v/>
      </c>
      <c r="AG43" s="2" t="str">
        <f>IF(ISBLANK('Module C Corrected'!AG43),"",'Module C Corrected'!AG43)</f>
        <v/>
      </c>
      <c r="AH43" s="2">
        <f>IF(ISBLANK('Module C Corrected'!AH43),"",'Module C Corrected'!AH43)</f>
        <v>1.44</v>
      </c>
      <c r="AI43" s="2" t="str">
        <f>IF(ISBLANK('Module C Corrected'!AI43),"",'Module C Corrected'!AI43)</f>
        <v/>
      </c>
      <c r="AJ43" s="2" t="str">
        <f>IF(ISBLANK('Module C Corrected'!AJ43),"",'Module C Corrected'!AJ43)</f>
        <v/>
      </c>
      <c r="AK43" s="2" t="str">
        <f>IF(ISBLANK('Module C Corrected'!AK43),"",'Module C Corrected'!AK43)</f>
        <v/>
      </c>
      <c r="AL43" s="2" t="str">
        <f>IF(ISBLANK('Module C Corrected'!AL43),"",'Module C Corrected'!AL43)</f>
        <v/>
      </c>
      <c r="AM43" s="2" t="str">
        <f>IF(ISBLANK('Module C Corrected'!AM43),"",'Module C Corrected'!AM43)</f>
        <v/>
      </c>
      <c r="AN43" s="2" t="str">
        <f>IF(ISBLANK('Module C Corrected'!AN43),"",'Module C Corrected'!AN43)</f>
        <v/>
      </c>
      <c r="AO43" s="33">
        <f ca="1">IFERROR(IF(AND($A43=VLOOKUP($A43&amp;"."&amp;$C43,UncollectibleLookup,2,FALSE),$C43=VLOOKUP($A43&amp;"."&amp;$C43,UncollectibleLookup,4,FALSE)),0,'Module C Corrected'!AO43),'Module C Corrected'!AO43)</f>
        <v>0</v>
      </c>
      <c r="AP43" s="33">
        <f ca="1">IFERROR(IF(AND($A43=VLOOKUP($A43&amp;"."&amp;$C43,UncollectibleLookup,2,FALSE),$C43=VLOOKUP($A43&amp;"."&amp;$C43,UncollectibleLookup,4,FALSE)),0,'Module C Corrected'!AP43),'Module C Corrected'!AP43)</f>
        <v>0</v>
      </c>
      <c r="AQ43" s="33">
        <f ca="1">IFERROR(IF(AND($A43=VLOOKUP($A43&amp;"."&amp;$C43,UncollectibleLookup,2,FALSE),$C43=VLOOKUP($A43&amp;"."&amp;$C43,UncollectibleLookup,4,FALSE)),0,'Module C Corrected'!AQ43),'Module C Corrected'!AQ43)</f>
        <v>0</v>
      </c>
      <c r="AR43" s="33">
        <f ca="1">IFERROR(IF(AND($A43=VLOOKUP($A43&amp;"."&amp;$C43,UncollectibleLookup,2,FALSE),$C43=VLOOKUP($A43&amp;"."&amp;$C43,UncollectibleLookup,4,FALSE)),0,'Module C Corrected'!AR43),'Module C Corrected'!AR43)</f>
        <v>0</v>
      </c>
      <c r="AS43" s="33">
        <f ca="1">IFERROR(IF(AND($A43=VLOOKUP($A43&amp;"."&amp;$C43,UncollectibleLookup,2,FALSE),$C43=VLOOKUP($A43&amp;"."&amp;$C43,UncollectibleLookup,4,FALSE)),0,'Module C Corrected'!AS43),'Module C Corrected'!AS43)</f>
        <v>0</v>
      </c>
      <c r="AT43" s="33">
        <f ca="1">IFERROR(IF(AND($A43=VLOOKUP($A43&amp;"."&amp;$C43,UncollectibleLookup,2,FALSE),$C43=VLOOKUP($A43&amp;"."&amp;$C43,UncollectibleLookup,4,FALSE)),0,'Module C Corrected'!AT43),'Module C Corrected'!AT43)</f>
        <v>18.329999999999998</v>
      </c>
      <c r="AU43" s="33">
        <f ca="1">IFERROR(IF(AND($A43=VLOOKUP($A43&amp;"."&amp;$C43,UncollectibleLookup,2,FALSE),$C43=VLOOKUP($A43&amp;"."&amp;$C43,UncollectibleLookup,4,FALSE)),0,'Module C Corrected'!AU43),'Module C Corrected'!AU43)</f>
        <v>0</v>
      </c>
      <c r="AV43" s="33">
        <f ca="1">IFERROR(IF(AND($A43=VLOOKUP($A43&amp;"."&amp;$C43,UncollectibleLookup,2,FALSE),$C43=VLOOKUP($A43&amp;"."&amp;$C43,UncollectibleLookup,4,FALSE)),0,'Module C Corrected'!AV43),'Module C Corrected'!AV43)</f>
        <v>0</v>
      </c>
      <c r="AW43" s="33">
        <f ca="1">IFERROR(IF(AND($A43=VLOOKUP($A43&amp;"."&amp;$C43,UncollectibleLookup,2,FALSE),$C43=VLOOKUP($A43&amp;"."&amp;$C43,UncollectibleLookup,4,FALSE)),0,'Module C Corrected'!AW43),'Module C Corrected'!AW43)</f>
        <v>0</v>
      </c>
      <c r="AX43" s="33">
        <f ca="1">IFERROR(IF(AND($A43=VLOOKUP($A43&amp;"."&amp;$C43,UncollectibleLookup,2,FALSE),$C43=VLOOKUP($A43&amp;"."&amp;$C43,UncollectibleLookup,4,FALSE)),0,'Module C Corrected'!AX43),'Module C Corrected'!AX43)</f>
        <v>0</v>
      </c>
      <c r="AY43" s="33">
        <f ca="1">IFERROR(IF(AND($A43=VLOOKUP($A43&amp;"."&amp;$C43,UncollectibleLookup,2,FALSE),$C43=VLOOKUP($A43&amp;"."&amp;$C43,UncollectibleLookup,4,FALSE)),0,'Module C Corrected'!AY43),'Module C Corrected'!AY43)</f>
        <v>0</v>
      </c>
      <c r="AZ43" s="33">
        <f ca="1">IFERROR(IF(AND($A43=VLOOKUP($A43&amp;"."&amp;$C43,UncollectibleLookup,2,FALSE),$C43=VLOOKUP($A43&amp;"."&amp;$C43,UncollectibleLookup,4,FALSE)),0,'Module C Corrected'!AZ43),'Module C Corrected'!AZ43)</f>
        <v>0</v>
      </c>
      <c r="BA43" s="31">
        <f t="shared" ref="BA43:BF99" ca="1" si="27">ROUND(Q43*BA$3,2)</f>
        <v>0</v>
      </c>
      <c r="BB43" s="31">
        <f t="shared" ca="1" si="27"/>
        <v>0</v>
      </c>
      <c r="BC43" s="31">
        <f t="shared" ca="1" si="27"/>
        <v>0</v>
      </c>
      <c r="BD43" s="31">
        <f t="shared" ca="1" si="23"/>
        <v>0</v>
      </c>
      <c r="BE43" s="31">
        <f t="shared" ca="1" si="23"/>
        <v>0</v>
      </c>
      <c r="BF43" s="31">
        <f t="shared" ca="1" si="23"/>
        <v>-6.11</v>
      </c>
      <c r="BG43" s="31">
        <f t="shared" ca="1" si="23"/>
        <v>0</v>
      </c>
      <c r="BH43" s="31">
        <f t="shared" ca="1" si="23"/>
        <v>0</v>
      </c>
      <c r="BI43" s="31">
        <f t="shared" ca="1" si="23"/>
        <v>0</v>
      </c>
      <c r="BJ43" s="31">
        <f t="shared" ca="1" si="23"/>
        <v>0</v>
      </c>
      <c r="BK43" s="31">
        <f t="shared" ca="1" si="23"/>
        <v>0</v>
      </c>
      <c r="BL43" s="31">
        <f t="shared" ca="1" si="23"/>
        <v>0</v>
      </c>
      <c r="BM43" s="6">
        <f t="shared" ref="BM43:BX64" ca="1" si="28">VLOOKUP($C43,LossFactorLookup,3,FALSE)</f>
        <v>-4.7999999999999996E-3</v>
      </c>
      <c r="BN43" s="6">
        <f t="shared" ca="1" si="28"/>
        <v>-4.7999999999999996E-3</v>
      </c>
      <c r="BO43" s="6">
        <f t="shared" ca="1" si="28"/>
        <v>-4.7999999999999996E-3</v>
      </c>
      <c r="BP43" s="6">
        <f t="shared" ca="1" si="28"/>
        <v>-4.7999999999999996E-3</v>
      </c>
      <c r="BQ43" s="6">
        <f t="shared" ca="1" si="28"/>
        <v>-4.7999999999999996E-3</v>
      </c>
      <c r="BR43" s="6">
        <f t="shared" ca="1" si="28"/>
        <v>-4.7999999999999996E-3</v>
      </c>
      <c r="BS43" s="6">
        <f t="shared" ca="1" si="28"/>
        <v>-4.7999999999999996E-3</v>
      </c>
      <c r="BT43" s="6">
        <f t="shared" ca="1" si="28"/>
        <v>-4.7999999999999996E-3</v>
      </c>
      <c r="BU43" s="6">
        <f t="shared" ca="1" si="28"/>
        <v>-4.7999999999999996E-3</v>
      </c>
      <c r="BV43" s="6">
        <f t="shared" ca="1" si="28"/>
        <v>-4.7999999999999996E-3</v>
      </c>
      <c r="BW43" s="6">
        <f t="shared" ca="1" si="28"/>
        <v>-4.7999999999999996E-3</v>
      </c>
      <c r="BX43" s="6">
        <f t="shared" ca="1" si="28"/>
        <v>-4.7999999999999996E-3</v>
      </c>
      <c r="BY43" s="31">
        <f t="shared" ca="1" si="19"/>
        <v>0</v>
      </c>
      <c r="BZ43" s="31">
        <f t="shared" ca="1" si="19"/>
        <v>0</v>
      </c>
      <c r="CA43" s="31">
        <f t="shared" ca="1" si="19"/>
        <v>0</v>
      </c>
      <c r="CB43" s="31">
        <f t="shared" ca="1" si="18"/>
        <v>0</v>
      </c>
      <c r="CC43" s="31">
        <f t="shared" ca="1" si="18"/>
        <v>0</v>
      </c>
      <c r="CD43" s="31">
        <f t="shared" ca="1" si="18"/>
        <v>-6.11</v>
      </c>
      <c r="CE43" s="31">
        <f t="shared" ca="1" si="18"/>
        <v>0</v>
      </c>
      <c r="CF43" s="31">
        <f t="shared" ca="1" si="18"/>
        <v>0</v>
      </c>
      <c r="CG43" s="31">
        <f t="shared" ca="1" si="18"/>
        <v>0</v>
      </c>
      <c r="CH43" s="31">
        <f t="shared" ca="1" si="18"/>
        <v>0</v>
      </c>
      <c r="CI43" s="31">
        <f t="shared" ca="1" si="18"/>
        <v>0</v>
      </c>
      <c r="CJ43" s="31">
        <f t="shared" ca="1" si="18"/>
        <v>0</v>
      </c>
      <c r="CK43" s="32">
        <f t="shared" ref="CK43:CP99" ca="1" si="29">ROUND(Q43*$CV$3,2)</f>
        <v>0</v>
      </c>
      <c r="CL43" s="32">
        <f t="shared" ca="1" si="29"/>
        <v>0</v>
      </c>
      <c r="CM43" s="32">
        <f t="shared" ca="1" si="29"/>
        <v>0</v>
      </c>
      <c r="CN43" s="32">
        <f t="shared" ca="1" si="25"/>
        <v>0</v>
      </c>
      <c r="CO43" s="32">
        <f t="shared" ca="1" si="25"/>
        <v>0</v>
      </c>
      <c r="CP43" s="32">
        <f t="shared" ca="1" si="25"/>
        <v>2.16</v>
      </c>
      <c r="CQ43" s="32">
        <f t="shared" ca="1" si="25"/>
        <v>0</v>
      </c>
      <c r="CR43" s="32">
        <f t="shared" ca="1" si="25"/>
        <v>0</v>
      </c>
      <c r="CS43" s="32">
        <f t="shared" ca="1" si="25"/>
        <v>0</v>
      </c>
      <c r="CT43" s="32">
        <f t="shared" ca="1" si="25"/>
        <v>0</v>
      </c>
      <c r="CU43" s="32">
        <f t="shared" ca="1" si="25"/>
        <v>0</v>
      </c>
      <c r="CV43" s="32">
        <f t="shared" ca="1" si="25"/>
        <v>0</v>
      </c>
      <c r="CW43" s="31">
        <f t="shared" ref="CW43:DB93" ca="1" si="30">BY43+CK43-AO43-BA43</f>
        <v>0</v>
      </c>
      <c r="CX43" s="31">
        <f t="shared" ca="1" si="30"/>
        <v>0</v>
      </c>
      <c r="CY43" s="31">
        <f t="shared" ca="1" si="30"/>
        <v>0</v>
      </c>
      <c r="CZ43" s="31">
        <f t="shared" ca="1" si="26"/>
        <v>0</v>
      </c>
      <c r="DA43" s="31">
        <f t="shared" ca="1" si="26"/>
        <v>0</v>
      </c>
      <c r="DB43" s="31">
        <f t="shared" ca="1" si="26"/>
        <v>-16.169999999999998</v>
      </c>
      <c r="DC43" s="31">
        <f t="shared" ca="1" si="26"/>
        <v>0</v>
      </c>
      <c r="DD43" s="31">
        <f t="shared" ca="1" si="26"/>
        <v>0</v>
      </c>
      <c r="DE43" s="31">
        <f t="shared" ca="1" si="26"/>
        <v>0</v>
      </c>
      <c r="DF43" s="31">
        <f t="shared" ca="1" si="26"/>
        <v>0</v>
      </c>
      <c r="DG43" s="31">
        <f t="shared" ca="1" si="26"/>
        <v>0</v>
      </c>
      <c r="DH43" s="31">
        <f t="shared" ca="1" si="26"/>
        <v>0</v>
      </c>
      <c r="DI43" s="32">
        <f t="shared" ca="1" si="20"/>
        <v>0</v>
      </c>
      <c r="DJ43" s="32">
        <f t="shared" ca="1" si="20"/>
        <v>0</v>
      </c>
      <c r="DK43" s="32">
        <f t="shared" ca="1" si="20"/>
        <v>0</v>
      </c>
      <c r="DL43" s="32">
        <f t="shared" ca="1" si="20"/>
        <v>0</v>
      </c>
      <c r="DM43" s="32">
        <f t="shared" ca="1" si="20"/>
        <v>0</v>
      </c>
      <c r="DN43" s="32">
        <f t="shared" ca="1" si="20"/>
        <v>-0.81</v>
      </c>
      <c r="DO43" s="32">
        <f t="shared" ca="1" si="20"/>
        <v>0</v>
      </c>
      <c r="DP43" s="32">
        <f t="shared" ca="1" si="20"/>
        <v>0</v>
      </c>
      <c r="DQ43" s="32">
        <f t="shared" ca="1" si="20"/>
        <v>0</v>
      </c>
      <c r="DR43" s="32">
        <f t="shared" ca="1" si="20"/>
        <v>0</v>
      </c>
      <c r="DS43" s="32">
        <f t="shared" ca="1" si="20"/>
        <v>0</v>
      </c>
      <c r="DT43" s="32">
        <f t="shared" ca="1" si="20"/>
        <v>0</v>
      </c>
      <c r="DU43" s="31">
        <f t="shared" ca="1" si="21"/>
        <v>0</v>
      </c>
      <c r="DV43" s="31">
        <f t="shared" ca="1" si="21"/>
        <v>0</v>
      </c>
      <c r="DW43" s="31">
        <f t="shared" ca="1" si="21"/>
        <v>0</v>
      </c>
      <c r="DX43" s="31">
        <f t="shared" ca="1" si="21"/>
        <v>0</v>
      </c>
      <c r="DY43" s="31">
        <f t="shared" ca="1" si="21"/>
        <v>0</v>
      </c>
      <c r="DZ43" s="31">
        <f t="shared" ca="1" si="21"/>
        <v>-6.56</v>
      </c>
      <c r="EA43" s="31">
        <f t="shared" ca="1" si="21"/>
        <v>0</v>
      </c>
      <c r="EB43" s="31">
        <f t="shared" ca="1" si="21"/>
        <v>0</v>
      </c>
      <c r="EC43" s="31">
        <f t="shared" ca="1" si="21"/>
        <v>0</v>
      </c>
      <c r="ED43" s="31">
        <f t="shared" ca="1" si="21"/>
        <v>0</v>
      </c>
      <c r="EE43" s="31">
        <f t="shared" ca="1" si="21"/>
        <v>0</v>
      </c>
      <c r="EF43" s="31">
        <f t="shared" ca="1" si="21"/>
        <v>0</v>
      </c>
      <c r="EG43" s="32">
        <f t="shared" ca="1" si="22"/>
        <v>0</v>
      </c>
      <c r="EH43" s="32">
        <f t="shared" ca="1" si="22"/>
        <v>0</v>
      </c>
      <c r="EI43" s="32">
        <f t="shared" ca="1" si="22"/>
        <v>0</v>
      </c>
      <c r="EJ43" s="32">
        <f t="shared" ca="1" si="22"/>
        <v>0</v>
      </c>
      <c r="EK43" s="32">
        <f t="shared" ca="1" si="22"/>
        <v>0</v>
      </c>
      <c r="EL43" s="32">
        <f t="shared" ca="1" si="22"/>
        <v>-23.539999999999996</v>
      </c>
      <c r="EM43" s="32">
        <f t="shared" ca="1" si="22"/>
        <v>0</v>
      </c>
      <c r="EN43" s="32">
        <f t="shared" ca="1" si="22"/>
        <v>0</v>
      </c>
      <c r="EO43" s="32">
        <f t="shared" ca="1" si="22"/>
        <v>0</v>
      </c>
      <c r="EP43" s="32">
        <f t="shared" ca="1" si="22"/>
        <v>0</v>
      </c>
      <c r="EQ43" s="32">
        <f t="shared" ca="1" si="22"/>
        <v>0</v>
      </c>
      <c r="ER43" s="32">
        <f t="shared" ca="1" si="22"/>
        <v>0</v>
      </c>
    </row>
    <row r="44" spans="1:148">
      <c r="A44" t="s">
        <v>428</v>
      </c>
      <c r="B44" s="1" t="s">
        <v>57</v>
      </c>
      <c r="C44" t="str">
        <f t="shared" ca="1" si="1"/>
        <v>DAI1</v>
      </c>
      <c r="D44" t="str">
        <f t="shared" ca="1" si="2"/>
        <v>Daishowa-Marubeni</v>
      </c>
      <c r="E44" s="51">
        <f ca="1">IFERROR(IF(AND($A44=VLOOKUP($A44&amp;"."&amp;$C44,UncollectibleLookup,2,FALSE),$C44=VLOOKUP($A44&amp;"."&amp;$C44,UncollectibleLookup,4,FALSE)),0,'Module C Corrected'!E44),'Module C Corrected'!E44)</f>
        <v>1831.732</v>
      </c>
      <c r="F44" s="51">
        <f ca="1">IFERROR(IF(AND($A44=VLOOKUP($A44&amp;"."&amp;$C44,UncollectibleLookup,2,FALSE),$C44=VLOOKUP($A44&amp;"."&amp;$C44,UncollectibleLookup,4,FALSE)),0,'Module C Corrected'!F44),'Module C Corrected'!F44)</f>
        <v>2305.9679999999998</v>
      </c>
      <c r="G44" s="51">
        <f ca="1">IFERROR(IF(AND($A44=VLOOKUP($A44&amp;"."&amp;$C44,UncollectibleLookup,2,FALSE),$C44=VLOOKUP($A44&amp;"."&amp;$C44,UncollectibleLookup,4,FALSE)),0,'Module C Corrected'!G44),'Module C Corrected'!G44)</f>
        <v>1337.434</v>
      </c>
      <c r="H44" s="51">
        <f ca="1">IFERROR(IF(AND($A44=VLOOKUP($A44&amp;"."&amp;$C44,UncollectibleLookup,2,FALSE),$C44=VLOOKUP($A44&amp;"."&amp;$C44,UncollectibleLookup,4,FALSE)),0,'Module C Corrected'!H44),'Module C Corrected'!H44)</f>
        <v>1074.066</v>
      </c>
      <c r="I44" s="51">
        <f ca="1">IFERROR(IF(AND($A44=VLOOKUP($A44&amp;"."&amp;$C44,UncollectibleLookup,2,FALSE),$C44=VLOOKUP($A44&amp;"."&amp;$C44,UncollectibleLookup,4,FALSE)),0,'Module C Corrected'!I44),'Module C Corrected'!I44)</f>
        <v>1155.854</v>
      </c>
      <c r="J44" s="51">
        <f ca="1">IFERROR(IF(AND($A44=VLOOKUP($A44&amp;"."&amp;$C44,UncollectibleLookup,2,FALSE),$C44=VLOOKUP($A44&amp;"."&amp;$C44,UncollectibleLookup,4,FALSE)),0,'Module C Corrected'!J44),'Module C Corrected'!J44)</f>
        <v>1979.922</v>
      </c>
      <c r="K44" s="51">
        <f ca="1">IFERROR(IF(AND($A44=VLOOKUP($A44&amp;"."&amp;$C44,UncollectibleLookup,2,FALSE),$C44=VLOOKUP($A44&amp;"."&amp;$C44,UncollectibleLookup,4,FALSE)),0,'Module C Corrected'!K44),'Module C Corrected'!K44)</f>
        <v>2623.096</v>
      </c>
      <c r="L44" s="51">
        <f ca="1">IFERROR(IF(AND($A44=VLOOKUP($A44&amp;"."&amp;$C44,UncollectibleLookup,2,FALSE),$C44=VLOOKUP($A44&amp;"."&amp;$C44,UncollectibleLookup,4,FALSE)),0,'Module C Corrected'!L44),'Module C Corrected'!L44)</f>
        <v>1168.482</v>
      </c>
      <c r="M44" s="51">
        <f ca="1">IFERROR(IF(AND($A44=VLOOKUP($A44&amp;"."&amp;$C44,UncollectibleLookup,2,FALSE),$C44=VLOOKUP($A44&amp;"."&amp;$C44,UncollectibleLookup,4,FALSE)),0,'Module C Corrected'!M44),'Module C Corrected'!M44)</f>
        <v>797.56600000000003</v>
      </c>
      <c r="N44" s="51">
        <f ca="1">IFERROR(IF(AND($A44=VLOOKUP($A44&amp;"."&amp;$C44,UncollectibleLookup,2,FALSE),$C44=VLOOKUP($A44&amp;"."&amp;$C44,UncollectibleLookup,4,FALSE)),0,'Module C Corrected'!N44),'Module C Corrected'!N44)</f>
        <v>626.22</v>
      </c>
      <c r="O44" s="51">
        <f ca="1">IFERROR(IF(AND($A44=VLOOKUP($A44&amp;"."&amp;$C44,UncollectibleLookup,2,FALSE),$C44=VLOOKUP($A44&amp;"."&amp;$C44,UncollectibleLookup,4,FALSE)),0,'Module C Corrected'!O44),'Module C Corrected'!O44)</f>
        <v>832.02</v>
      </c>
      <c r="P44" s="51">
        <f ca="1">IFERROR(IF(AND($A44=VLOOKUP($A44&amp;"."&amp;$C44,UncollectibleLookup,2,FALSE),$C44=VLOOKUP($A44&amp;"."&amp;$C44,UncollectibleLookup,4,FALSE)),0,'Module C Corrected'!P44),'Module C Corrected'!P44)</f>
        <v>1532.1880000000001</v>
      </c>
      <c r="Q44" s="32">
        <f ca="1">IFERROR(IF(AND($A44=VLOOKUP($A44&amp;"."&amp;$C44,UncollectibleLookup,2,FALSE),$C44=VLOOKUP($A44&amp;"."&amp;$C44,UncollectibleLookup,4,FALSE)),0,'Module C Corrected'!Q44),'Module C Corrected'!Q44)</f>
        <v>120426.54</v>
      </c>
      <c r="R44" s="32">
        <f ca="1">IFERROR(IF(AND($A44=VLOOKUP($A44&amp;"."&amp;$C44,UncollectibleLookup,2,FALSE),$C44=VLOOKUP($A44&amp;"."&amp;$C44,UncollectibleLookup,4,FALSE)),0,'Module C Corrected'!R44),'Module C Corrected'!R44)</f>
        <v>176538.25</v>
      </c>
      <c r="S44" s="32">
        <f ca="1">IFERROR(IF(AND($A44=VLOOKUP($A44&amp;"."&amp;$C44,UncollectibleLookup,2,FALSE),$C44=VLOOKUP($A44&amp;"."&amp;$C44,UncollectibleLookup,4,FALSE)),0,'Module C Corrected'!S44),'Module C Corrected'!S44)</f>
        <v>96353.35</v>
      </c>
      <c r="T44" s="32">
        <f ca="1">IFERROR(IF(AND($A44=VLOOKUP($A44&amp;"."&amp;$C44,UncollectibleLookup,2,FALSE),$C44=VLOOKUP($A44&amp;"."&amp;$C44,UncollectibleLookup,4,FALSE)),0,'Module C Corrected'!T44),'Module C Corrected'!T44)</f>
        <v>65783.14</v>
      </c>
      <c r="U44" s="32">
        <f ca="1">IFERROR(IF(AND($A44=VLOOKUP($A44&amp;"."&amp;$C44,UncollectibleLookup,2,FALSE),$C44=VLOOKUP($A44&amp;"."&amp;$C44,UncollectibleLookup,4,FALSE)),0,'Module C Corrected'!U44),'Module C Corrected'!U44)</f>
        <v>50821.65</v>
      </c>
      <c r="V44" s="32">
        <f ca="1">IFERROR(IF(AND($A44=VLOOKUP($A44&amp;"."&amp;$C44,UncollectibleLookup,2,FALSE),$C44=VLOOKUP($A44&amp;"."&amp;$C44,UncollectibleLookup,4,FALSE)),0,'Module C Corrected'!V44),'Module C Corrected'!V44)</f>
        <v>90487.41</v>
      </c>
      <c r="W44" s="32">
        <f ca="1">IFERROR(IF(AND($A44=VLOOKUP($A44&amp;"."&amp;$C44,UncollectibleLookup,2,FALSE),$C44=VLOOKUP($A44&amp;"."&amp;$C44,UncollectibleLookup,4,FALSE)),0,'Module C Corrected'!W44),'Module C Corrected'!W44)</f>
        <v>456885.62</v>
      </c>
      <c r="X44" s="32">
        <f ca="1">IFERROR(IF(AND($A44=VLOOKUP($A44&amp;"."&amp;$C44,UncollectibleLookup,2,FALSE),$C44=VLOOKUP($A44&amp;"."&amp;$C44,UncollectibleLookup,4,FALSE)),0,'Module C Corrected'!X44),'Module C Corrected'!X44)</f>
        <v>116488.28</v>
      </c>
      <c r="Y44" s="32">
        <f ca="1">IFERROR(IF(AND($A44=VLOOKUP($A44&amp;"."&amp;$C44,UncollectibleLookup,2,FALSE),$C44=VLOOKUP($A44&amp;"."&amp;$C44,UncollectibleLookup,4,FALSE)),0,'Module C Corrected'!Y44),'Module C Corrected'!Y44)</f>
        <v>46909.57</v>
      </c>
      <c r="Z44" s="32">
        <f ca="1">IFERROR(IF(AND($A44=VLOOKUP($A44&amp;"."&amp;$C44,UncollectibleLookup,2,FALSE),$C44=VLOOKUP($A44&amp;"."&amp;$C44,UncollectibleLookup,4,FALSE)),0,'Module C Corrected'!Z44),'Module C Corrected'!Z44)</f>
        <v>83981.48</v>
      </c>
      <c r="AA44" s="32">
        <f ca="1">IFERROR(IF(AND($A44=VLOOKUP($A44&amp;"."&amp;$C44,UncollectibleLookup,2,FALSE),$C44=VLOOKUP($A44&amp;"."&amp;$C44,UncollectibleLookup,4,FALSE)),0,'Module C Corrected'!AA44),'Module C Corrected'!AA44)</f>
        <v>54292.54</v>
      </c>
      <c r="AB44" s="32">
        <f ca="1">IFERROR(IF(AND($A44=VLOOKUP($A44&amp;"."&amp;$C44,UncollectibleLookup,2,FALSE),$C44=VLOOKUP($A44&amp;"."&amp;$C44,UncollectibleLookup,4,FALSE)),0,'Module C Corrected'!AB44),'Module C Corrected'!AB44)</f>
        <v>112051.96</v>
      </c>
      <c r="AC44" s="2">
        <f>IF(ISBLANK('Module C Corrected'!AC44),"",'Module C Corrected'!AC44)</f>
        <v>-3.53</v>
      </c>
      <c r="AD44" s="2">
        <f>IF(ISBLANK('Module C Corrected'!AD44),"",'Module C Corrected'!AD44)</f>
        <v>-3.53</v>
      </c>
      <c r="AE44" s="2">
        <f>IF(ISBLANK('Module C Corrected'!AE44),"",'Module C Corrected'!AE44)</f>
        <v>-3.53</v>
      </c>
      <c r="AF44" s="2">
        <f>IF(ISBLANK('Module C Corrected'!AF44),"",'Module C Corrected'!AF44)</f>
        <v>-3.53</v>
      </c>
      <c r="AG44" s="2">
        <f>IF(ISBLANK('Module C Corrected'!AG44),"",'Module C Corrected'!AG44)</f>
        <v>-3.53</v>
      </c>
      <c r="AH44" s="2">
        <f>IF(ISBLANK('Module C Corrected'!AH44),"",'Module C Corrected'!AH44)</f>
        <v>-3.53</v>
      </c>
      <c r="AI44" s="2">
        <f>IF(ISBLANK('Module C Corrected'!AI44),"",'Module C Corrected'!AI44)</f>
        <v>-3.53</v>
      </c>
      <c r="AJ44" s="2">
        <f>IF(ISBLANK('Module C Corrected'!AJ44),"",'Module C Corrected'!AJ44)</f>
        <v>-3.53</v>
      </c>
      <c r="AK44" s="2">
        <f>IF(ISBLANK('Module C Corrected'!AK44),"",'Module C Corrected'!AK44)</f>
        <v>-3.53</v>
      </c>
      <c r="AL44" s="2">
        <f>IF(ISBLANK('Module C Corrected'!AL44),"",'Module C Corrected'!AL44)</f>
        <v>-3.53</v>
      </c>
      <c r="AM44" s="2">
        <f>IF(ISBLANK('Module C Corrected'!AM44),"",'Module C Corrected'!AM44)</f>
        <v>-3.53</v>
      </c>
      <c r="AN44" s="2">
        <f>IF(ISBLANK('Module C Corrected'!AN44),"",'Module C Corrected'!AN44)</f>
        <v>-3.53</v>
      </c>
      <c r="AO44" s="33">
        <f ca="1">IFERROR(IF(AND($A44=VLOOKUP($A44&amp;"."&amp;$C44,UncollectibleLookup,2,FALSE),$C44=VLOOKUP($A44&amp;"."&amp;$C44,UncollectibleLookup,4,FALSE)),0,'Module C Corrected'!AO44),'Module C Corrected'!AO44)</f>
        <v>-4251.0600000000004</v>
      </c>
      <c r="AP44" s="33">
        <f ca="1">IFERROR(IF(AND($A44=VLOOKUP($A44&amp;"."&amp;$C44,UncollectibleLookup,2,FALSE),$C44=VLOOKUP($A44&amp;"."&amp;$C44,UncollectibleLookup,4,FALSE)),0,'Module C Corrected'!AP44),'Module C Corrected'!AP44)</f>
        <v>-6231.8</v>
      </c>
      <c r="AQ44" s="33">
        <f ca="1">IFERROR(IF(AND($A44=VLOOKUP($A44&amp;"."&amp;$C44,UncollectibleLookup,2,FALSE),$C44=VLOOKUP($A44&amp;"."&amp;$C44,UncollectibleLookup,4,FALSE)),0,'Module C Corrected'!AQ44),'Module C Corrected'!AQ44)</f>
        <v>-3401.27</v>
      </c>
      <c r="AR44" s="33">
        <f ca="1">IFERROR(IF(AND($A44=VLOOKUP($A44&amp;"."&amp;$C44,UncollectibleLookup,2,FALSE),$C44=VLOOKUP($A44&amp;"."&amp;$C44,UncollectibleLookup,4,FALSE)),0,'Module C Corrected'!AR44),'Module C Corrected'!AR44)</f>
        <v>-2322.15</v>
      </c>
      <c r="AS44" s="33">
        <f ca="1">IFERROR(IF(AND($A44=VLOOKUP($A44&amp;"."&amp;$C44,UncollectibleLookup,2,FALSE),$C44=VLOOKUP($A44&amp;"."&amp;$C44,UncollectibleLookup,4,FALSE)),0,'Module C Corrected'!AS44),'Module C Corrected'!AS44)</f>
        <v>-1794</v>
      </c>
      <c r="AT44" s="33">
        <f ca="1">IFERROR(IF(AND($A44=VLOOKUP($A44&amp;"."&amp;$C44,UncollectibleLookup,2,FALSE),$C44=VLOOKUP($A44&amp;"."&amp;$C44,UncollectibleLookup,4,FALSE)),0,'Module C Corrected'!AT44),'Module C Corrected'!AT44)</f>
        <v>-3194.21</v>
      </c>
      <c r="AU44" s="33">
        <f ca="1">IFERROR(IF(AND($A44=VLOOKUP($A44&amp;"."&amp;$C44,UncollectibleLookup,2,FALSE),$C44=VLOOKUP($A44&amp;"."&amp;$C44,UncollectibleLookup,4,FALSE)),0,'Module C Corrected'!AU44),'Module C Corrected'!AU44)</f>
        <v>-16128.06</v>
      </c>
      <c r="AV44" s="33">
        <f ca="1">IFERROR(IF(AND($A44=VLOOKUP($A44&amp;"."&amp;$C44,UncollectibleLookup,2,FALSE),$C44=VLOOKUP($A44&amp;"."&amp;$C44,UncollectibleLookup,4,FALSE)),0,'Module C Corrected'!AV44),'Module C Corrected'!AV44)</f>
        <v>-4112.04</v>
      </c>
      <c r="AW44" s="33">
        <f ca="1">IFERROR(IF(AND($A44=VLOOKUP($A44&amp;"."&amp;$C44,UncollectibleLookup,2,FALSE),$C44=VLOOKUP($A44&amp;"."&amp;$C44,UncollectibleLookup,4,FALSE)),0,'Module C Corrected'!AW44),'Module C Corrected'!AW44)</f>
        <v>-1655.91</v>
      </c>
      <c r="AX44" s="33">
        <f ca="1">IFERROR(IF(AND($A44=VLOOKUP($A44&amp;"."&amp;$C44,UncollectibleLookup,2,FALSE),$C44=VLOOKUP($A44&amp;"."&amp;$C44,UncollectibleLookup,4,FALSE)),0,'Module C Corrected'!AX44),'Module C Corrected'!AX44)</f>
        <v>-2964.55</v>
      </c>
      <c r="AY44" s="33">
        <f ca="1">IFERROR(IF(AND($A44=VLOOKUP($A44&amp;"."&amp;$C44,UncollectibleLookup,2,FALSE),$C44=VLOOKUP($A44&amp;"."&amp;$C44,UncollectibleLookup,4,FALSE)),0,'Module C Corrected'!AY44),'Module C Corrected'!AY44)</f>
        <v>-1916.53</v>
      </c>
      <c r="AZ44" s="33">
        <f ca="1">IFERROR(IF(AND($A44=VLOOKUP($A44&amp;"."&amp;$C44,UncollectibleLookup,2,FALSE),$C44=VLOOKUP($A44&amp;"."&amp;$C44,UncollectibleLookup,4,FALSE)),0,'Module C Corrected'!AZ44),'Module C Corrected'!AZ44)</f>
        <v>-3955.43</v>
      </c>
      <c r="BA44" s="31">
        <f t="shared" ca="1" si="27"/>
        <v>-144.51</v>
      </c>
      <c r="BB44" s="31">
        <f t="shared" ca="1" si="27"/>
        <v>-211.85</v>
      </c>
      <c r="BC44" s="31">
        <f t="shared" ca="1" si="27"/>
        <v>-115.62</v>
      </c>
      <c r="BD44" s="31">
        <f t="shared" ca="1" si="23"/>
        <v>-315.76</v>
      </c>
      <c r="BE44" s="31">
        <f t="shared" ca="1" si="23"/>
        <v>-243.94</v>
      </c>
      <c r="BF44" s="31">
        <f t="shared" ca="1" si="23"/>
        <v>-434.34</v>
      </c>
      <c r="BG44" s="31">
        <f t="shared" ca="1" si="23"/>
        <v>-3243.89</v>
      </c>
      <c r="BH44" s="31">
        <f t="shared" ca="1" si="23"/>
        <v>-827.07</v>
      </c>
      <c r="BI44" s="31">
        <f t="shared" ca="1" si="23"/>
        <v>-333.06</v>
      </c>
      <c r="BJ44" s="31">
        <f t="shared" ca="1" si="23"/>
        <v>-251.94</v>
      </c>
      <c r="BK44" s="31">
        <f t="shared" ca="1" si="23"/>
        <v>-162.88</v>
      </c>
      <c r="BL44" s="31">
        <f t="shared" ca="1" si="23"/>
        <v>-336.16</v>
      </c>
      <c r="BM44" s="6">
        <f t="shared" ca="1" si="28"/>
        <v>-4.9399999999999999E-2</v>
      </c>
      <c r="BN44" s="6">
        <f t="shared" ca="1" si="28"/>
        <v>-4.9399999999999999E-2</v>
      </c>
      <c r="BO44" s="6">
        <f t="shared" ca="1" si="28"/>
        <v>-4.9399999999999999E-2</v>
      </c>
      <c r="BP44" s="6">
        <f t="shared" ca="1" si="28"/>
        <v>-4.9399999999999999E-2</v>
      </c>
      <c r="BQ44" s="6">
        <f t="shared" ca="1" si="28"/>
        <v>-4.9399999999999999E-2</v>
      </c>
      <c r="BR44" s="6">
        <f t="shared" ca="1" si="28"/>
        <v>-4.9399999999999999E-2</v>
      </c>
      <c r="BS44" s="6">
        <f t="shared" ca="1" si="28"/>
        <v>-4.9399999999999999E-2</v>
      </c>
      <c r="BT44" s="6">
        <f t="shared" ca="1" si="28"/>
        <v>-4.9399999999999999E-2</v>
      </c>
      <c r="BU44" s="6">
        <f t="shared" ca="1" si="28"/>
        <v>-4.9399999999999999E-2</v>
      </c>
      <c r="BV44" s="6">
        <f t="shared" ca="1" si="28"/>
        <v>-4.9399999999999999E-2</v>
      </c>
      <c r="BW44" s="6">
        <f t="shared" ca="1" si="28"/>
        <v>-4.9399999999999999E-2</v>
      </c>
      <c r="BX44" s="6">
        <f t="shared" ca="1" si="28"/>
        <v>-4.9399999999999999E-2</v>
      </c>
      <c r="BY44" s="31">
        <f t="shared" ca="1" si="19"/>
        <v>-5949.07</v>
      </c>
      <c r="BZ44" s="31">
        <f t="shared" ca="1" si="19"/>
        <v>-8720.99</v>
      </c>
      <c r="CA44" s="31">
        <f t="shared" ca="1" si="19"/>
        <v>-4759.8599999999997</v>
      </c>
      <c r="CB44" s="31">
        <f t="shared" ca="1" si="18"/>
        <v>-3249.69</v>
      </c>
      <c r="CC44" s="31">
        <f t="shared" ca="1" si="18"/>
        <v>-2510.59</v>
      </c>
      <c r="CD44" s="31">
        <f t="shared" ca="1" si="18"/>
        <v>-4470.08</v>
      </c>
      <c r="CE44" s="31">
        <f t="shared" ca="1" si="18"/>
        <v>-22570.15</v>
      </c>
      <c r="CF44" s="31">
        <f t="shared" ca="1" si="18"/>
        <v>-5754.52</v>
      </c>
      <c r="CG44" s="31">
        <f t="shared" ca="1" si="18"/>
        <v>-2317.33</v>
      </c>
      <c r="CH44" s="31">
        <f t="shared" ca="1" si="18"/>
        <v>-4148.6899999999996</v>
      </c>
      <c r="CI44" s="31">
        <f t="shared" ca="1" si="18"/>
        <v>-2682.05</v>
      </c>
      <c r="CJ44" s="31">
        <f t="shared" ca="1" si="18"/>
        <v>-5535.37</v>
      </c>
      <c r="CK44" s="32">
        <f t="shared" ca="1" si="29"/>
        <v>204.73</v>
      </c>
      <c r="CL44" s="32">
        <f t="shared" ca="1" si="29"/>
        <v>300.12</v>
      </c>
      <c r="CM44" s="32">
        <f t="shared" ca="1" si="29"/>
        <v>163.80000000000001</v>
      </c>
      <c r="CN44" s="32">
        <f t="shared" ca="1" si="25"/>
        <v>111.83</v>
      </c>
      <c r="CO44" s="32">
        <f t="shared" ca="1" si="25"/>
        <v>86.4</v>
      </c>
      <c r="CP44" s="32">
        <f t="shared" ca="1" si="25"/>
        <v>153.83000000000001</v>
      </c>
      <c r="CQ44" s="32">
        <f t="shared" ca="1" si="25"/>
        <v>776.71</v>
      </c>
      <c r="CR44" s="32">
        <f t="shared" ca="1" si="25"/>
        <v>198.03</v>
      </c>
      <c r="CS44" s="32">
        <f t="shared" ca="1" si="25"/>
        <v>79.75</v>
      </c>
      <c r="CT44" s="32">
        <f t="shared" ca="1" si="25"/>
        <v>142.77000000000001</v>
      </c>
      <c r="CU44" s="32">
        <f t="shared" ca="1" si="25"/>
        <v>92.3</v>
      </c>
      <c r="CV44" s="32">
        <f t="shared" ca="1" si="25"/>
        <v>190.49</v>
      </c>
      <c r="CW44" s="31">
        <f t="shared" ca="1" si="30"/>
        <v>-1348.7699999999998</v>
      </c>
      <c r="CX44" s="31">
        <f t="shared" ca="1" si="30"/>
        <v>-1977.2199999999989</v>
      </c>
      <c r="CY44" s="31">
        <f t="shared" ca="1" si="30"/>
        <v>-1079.1699999999996</v>
      </c>
      <c r="CZ44" s="31">
        <f t="shared" ca="1" si="26"/>
        <v>-499.95000000000005</v>
      </c>
      <c r="DA44" s="31">
        <f t="shared" ca="1" si="26"/>
        <v>-386.25000000000006</v>
      </c>
      <c r="DB44" s="31">
        <f t="shared" ca="1" si="26"/>
        <v>-687.7</v>
      </c>
      <c r="DC44" s="31">
        <f t="shared" ca="1" si="26"/>
        <v>-2421.490000000003</v>
      </c>
      <c r="DD44" s="31">
        <f t="shared" ca="1" si="26"/>
        <v>-617.38000000000068</v>
      </c>
      <c r="DE44" s="31">
        <f t="shared" ca="1" si="26"/>
        <v>-248.60999999999984</v>
      </c>
      <c r="DF44" s="31">
        <f t="shared" ca="1" si="26"/>
        <v>-789.42999999999938</v>
      </c>
      <c r="DG44" s="31">
        <f t="shared" ca="1" si="26"/>
        <v>-510.34000000000003</v>
      </c>
      <c r="DH44" s="31">
        <f t="shared" ca="1" si="26"/>
        <v>-1053.2900000000002</v>
      </c>
      <c r="DI44" s="32">
        <f t="shared" ca="1" si="20"/>
        <v>-67.44</v>
      </c>
      <c r="DJ44" s="32">
        <f t="shared" ca="1" si="20"/>
        <v>-98.86</v>
      </c>
      <c r="DK44" s="32">
        <f t="shared" ca="1" si="20"/>
        <v>-53.96</v>
      </c>
      <c r="DL44" s="32">
        <f t="shared" ca="1" si="20"/>
        <v>-25</v>
      </c>
      <c r="DM44" s="32">
        <f t="shared" ca="1" si="20"/>
        <v>-19.309999999999999</v>
      </c>
      <c r="DN44" s="32">
        <f t="shared" ca="1" si="20"/>
        <v>-34.39</v>
      </c>
      <c r="DO44" s="32">
        <f t="shared" ca="1" si="20"/>
        <v>-121.07</v>
      </c>
      <c r="DP44" s="32">
        <f t="shared" ca="1" si="20"/>
        <v>-30.87</v>
      </c>
      <c r="DQ44" s="32">
        <f t="shared" ca="1" si="20"/>
        <v>-12.43</v>
      </c>
      <c r="DR44" s="32">
        <f t="shared" ca="1" si="20"/>
        <v>-39.47</v>
      </c>
      <c r="DS44" s="32">
        <f t="shared" ca="1" si="20"/>
        <v>-25.52</v>
      </c>
      <c r="DT44" s="32">
        <f t="shared" ca="1" si="20"/>
        <v>-52.66</v>
      </c>
      <c r="DU44" s="31">
        <f t="shared" ca="1" si="21"/>
        <v>-580.32000000000005</v>
      </c>
      <c r="DV44" s="31">
        <f t="shared" ca="1" si="21"/>
        <v>-840.64</v>
      </c>
      <c r="DW44" s="31">
        <f t="shared" ca="1" si="21"/>
        <v>-453.86</v>
      </c>
      <c r="DX44" s="31">
        <f t="shared" ca="1" si="21"/>
        <v>-207.71</v>
      </c>
      <c r="DY44" s="31">
        <f t="shared" ca="1" si="21"/>
        <v>-158.57</v>
      </c>
      <c r="DZ44" s="31">
        <f t="shared" ca="1" si="21"/>
        <v>-278.82</v>
      </c>
      <c r="EA44" s="31">
        <f t="shared" ca="1" si="21"/>
        <v>-969.82</v>
      </c>
      <c r="EB44" s="31">
        <f t="shared" ca="1" si="21"/>
        <v>-243.99</v>
      </c>
      <c r="EC44" s="31">
        <f t="shared" ca="1" si="21"/>
        <v>-96.93</v>
      </c>
      <c r="ED44" s="31">
        <f t="shared" ca="1" si="21"/>
        <v>-303.74</v>
      </c>
      <c r="EE44" s="31">
        <f t="shared" ca="1" si="21"/>
        <v>-193.65</v>
      </c>
      <c r="EF44" s="31">
        <f t="shared" ca="1" si="21"/>
        <v>-394.26</v>
      </c>
      <c r="EG44" s="32">
        <f t="shared" ca="1" si="22"/>
        <v>-1996.5299999999997</v>
      </c>
      <c r="EH44" s="32">
        <f t="shared" ca="1" si="22"/>
        <v>-2916.7199999999989</v>
      </c>
      <c r="EI44" s="32">
        <f t="shared" ca="1" si="22"/>
        <v>-1586.9899999999998</v>
      </c>
      <c r="EJ44" s="32">
        <f t="shared" ca="1" si="22"/>
        <v>-732.66000000000008</v>
      </c>
      <c r="EK44" s="32">
        <f t="shared" ca="1" si="22"/>
        <v>-564.13000000000011</v>
      </c>
      <c r="EL44" s="32">
        <f t="shared" ca="1" si="22"/>
        <v>-1000.9100000000001</v>
      </c>
      <c r="EM44" s="32">
        <f t="shared" ca="1" si="22"/>
        <v>-3512.3800000000033</v>
      </c>
      <c r="EN44" s="32">
        <f t="shared" ca="1" si="22"/>
        <v>-892.24000000000069</v>
      </c>
      <c r="EO44" s="32">
        <f t="shared" ca="1" si="22"/>
        <v>-357.96999999999986</v>
      </c>
      <c r="EP44" s="32">
        <f t="shared" ca="1" si="22"/>
        <v>-1132.6399999999994</v>
      </c>
      <c r="EQ44" s="32">
        <f t="shared" ca="1" si="22"/>
        <v>-729.51</v>
      </c>
      <c r="ER44" s="32">
        <f t="shared" ca="1" si="22"/>
        <v>-1500.2100000000003</v>
      </c>
    </row>
    <row r="45" spans="1:148">
      <c r="A45" t="s">
        <v>429</v>
      </c>
      <c r="B45" s="1" t="s">
        <v>58</v>
      </c>
      <c r="C45" t="str">
        <f t="shared" ca="1" si="1"/>
        <v>DOWGEN15M</v>
      </c>
      <c r="D45" t="str">
        <f t="shared" ca="1" si="2"/>
        <v>Dow Hydrocarbon Industrial Complex</v>
      </c>
      <c r="E45" s="51">
        <f ca="1">IFERROR(IF(AND($A45=VLOOKUP($A45&amp;"."&amp;$C45,UncollectibleLookup,2,FALSE),$C45=VLOOKUP($A45&amp;"."&amp;$C45,UncollectibleLookup,4,FALSE)),0,'Module C Corrected'!E45),'Module C Corrected'!E45)</f>
        <v>37400.092600000004</v>
      </c>
      <c r="F45" s="51">
        <f ca="1">IFERROR(IF(AND($A45=VLOOKUP($A45&amp;"."&amp;$C45,UncollectibleLookup,2,FALSE),$C45=VLOOKUP($A45&amp;"."&amp;$C45,UncollectibleLookup,4,FALSE)),0,'Module C Corrected'!F45),'Module C Corrected'!F45)</f>
        <v>61223.99</v>
      </c>
      <c r="G45" s="51">
        <f ca="1">IFERROR(IF(AND($A45=VLOOKUP($A45&amp;"."&amp;$C45,UncollectibleLookup,2,FALSE),$C45=VLOOKUP($A45&amp;"."&amp;$C45,UncollectibleLookup,4,FALSE)),0,'Module C Corrected'!G45),'Module C Corrected'!G45)</f>
        <v>50421.453200000004</v>
      </c>
      <c r="H45" s="51">
        <f ca="1">IFERROR(IF(AND($A45=VLOOKUP($A45&amp;"."&amp;$C45,UncollectibleLookup,2,FALSE),$C45=VLOOKUP($A45&amp;"."&amp;$C45,UncollectibleLookup,4,FALSE)),0,'Module C Corrected'!H45),'Module C Corrected'!H45)</f>
        <v>27823.6522</v>
      </c>
      <c r="I45" s="51">
        <f ca="1">IFERROR(IF(AND($A45=VLOOKUP($A45&amp;"."&amp;$C45,UncollectibleLookup,2,FALSE),$C45=VLOOKUP($A45&amp;"."&amp;$C45,UncollectibleLookup,4,FALSE)),0,'Module C Corrected'!I45),'Module C Corrected'!I45)</f>
        <v>17149.992099999999</v>
      </c>
      <c r="J45" s="51">
        <f ca="1">IFERROR(IF(AND($A45=VLOOKUP($A45&amp;"."&amp;$C45,UncollectibleLookup,2,FALSE),$C45=VLOOKUP($A45&amp;"."&amp;$C45,UncollectibleLookup,4,FALSE)),0,'Module C Corrected'!J45),'Module C Corrected'!J45)</f>
        <v>31947.957900000001</v>
      </c>
      <c r="K45" s="51">
        <f ca="1">IFERROR(IF(AND($A45=VLOOKUP($A45&amp;"."&amp;$C45,UncollectibleLookup,2,FALSE),$C45=VLOOKUP($A45&amp;"."&amp;$C45,UncollectibleLookup,4,FALSE)),0,'Module C Corrected'!K45),'Module C Corrected'!K45)</f>
        <v>51219.8508</v>
      </c>
      <c r="L45" s="51">
        <f ca="1">IFERROR(IF(AND($A45=VLOOKUP($A45&amp;"."&amp;$C45,UncollectibleLookup,2,FALSE),$C45=VLOOKUP($A45&amp;"."&amp;$C45,UncollectibleLookup,4,FALSE)),0,'Module C Corrected'!L45),'Module C Corrected'!L45)</f>
        <v>47624.408100000001</v>
      </c>
      <c r="M45" s="51">
        <f ca="1">IFERROR(IF(AND($A45=VLOOKUP($A45&amp;"."&amp;$C45,UncollectibleLookup,2,FALSE),$C45=VLOOKUP($A45&amp;"."&amp;$C45,UncollectibleLookup,4,FALSE)),0,'Module C Corrected'!M45),'Module C Corrected'!M45)</f>
        <v>27167.828300000001</v>
      </c>
      <c r="N45" s="51">
        <f ca="1">IFERROR(IF(AND($A45=VLOOKUP($A45&amp;"."&amp;$C45,UncollectibleLookup,2,FALSE),$C45=VLOOKUP($A45&amp;"."&amp;$C45,UncollectibleLookup,4,FALSE)),0,'Module C Corrected'!N45),'Module C Corrected'!N45)</f>
        <v>28054.570899999999</v>
      </c>
      <c r="O45" s="51">
        <f ca="1">IFERROR(IF(AND($A45=VLOOKUP($A45&amp;"."&amp;$C45,UncollectibleLookup,2,FALSE),$C45=VLOOKUP($A45&amp;"."&amp;$C45,UncollectibleLookup,4,FALSE)),0,'Module C Corrected'!O45),'Module C Corrected'!O45)</f>
        <v>38859.413200000003</v>
      </c>
      <c r="P45" s="51">
        <f ca="1">IFERROR(IF(AND($A45=VLOOKUP($A45&amp;"."&amp;$C45,UncollectibleLookup,2,FALSE),$C45=VLOOKUP($A45&amp;"."&amp;$C45,UncollectibleLookup,4,FALSE)),0,'Module C Corrected'!P45),'Module C Corrected'!P45)</f>
        <v>35211.626100000001</v>
      </c>
      <c r="Q45" s="32">
        <f ca="1">IFERROR(IF(AND($A45=VLOOKUP($A45&amp;"."&amp;$C45,UncollectibleLookup,2,FALSE),$C45=VLOOKUP($A45&amp;"."&amp;$C45,UncollectibleLookup,4,FALSE)),0,'Module C Corrected'!Q45),'Module C Corrected'!Q45)</f>
        <v>2826425.69</v>
      </c>
      <c r="R45" s="32">
        <f ca="1">IFERROR(IF(AND($A45=VLOOKUP($A45&amp;"."&amp;$C45,UncollectibleLookup,2,FALSE),$C45=VLOOKUP($A45&amp;"."&amp;$C45,UncollectibleLookup,4,FALSE)),0,'Module C Corrected'!R45),'Module C Corrected'!R45)</f>
        <v>4896994.0999999996</v>
      </c>
      <c r="S45" s="32">
        <f ca="1">IFERROR(IF(AND($A45=VLOOKUP($A45&amp;"."&amp;$C45,UncollectibleLookup,2,FALSE),$C45=VLOOKUP($A45&amp;"."&amp;$C45,UncollectibleLookup,4,FALSE)),0,'Module C Corrected'!S45),'Module C Corrected'!S45)</f>
        <v>3498304.4</v>
      </c>
      <c r="T45" s="32">
        <f ca="1">IFERROR(IF(AND($A45=VLOOKUP($A45&amp;"."&amp;$C45,UncollectibleLookup,2,FALSE),$C45=VLOOKUP($A45&amp;"."&amp;$C45,UncollectibleLookup,4,FALSE)),0,'Module C Corrected'!T45),'Module C Corrected'!T45)</f>
        <v>1929062.65</v>
      </c>
      <c r="U45" s="32">
        <f ca="1">IFERROR(IF(AND($A45=VLOOKUP($A45&amp;"."&amp;$C45,UncollectibleLookup,2,FALSE),$C45=VLOOKUP($A45&amp;"."&amp;$C45,UncollectibleLookup,4,FALSE)),0,'Module C Corrected'!U45),'Module C Corrected'!U45)</f>
        <v>1081726.49</v>
      </c>
      <c r="V45" s="32">
        <f ca="1">IFERROR(IF(AND($A45=VLOOKUP($A45&amp;"."&amp;$C45,UncollectibleLookup,2,FALSE),$C45=VLOOKUP($A45&amp;"."&amp;$C45,UncollectibleLookup,4,FALSE)),0,'Module C Corrected'!V45),'Module C Corrected'!V45)</f>
        <v>1930950.72</v>
      </c>
      <c r="W45" s="32">
        <f ca="1">IFERROR(IF(AND($A45=VLOOKUP($A45&amp;"."&amp;$C45,UncollectibleLookup,2,FALSE),$C45=VLOOKUP($A45&amp;"."&amp;$C45,UncollectibleLookup,4,FALSE)),0,'Module C Corrected'!W45),'Module C Corrected'!W45)</f>
        <v>11765808.48</v>
      </c>
      <c r="X45" s="32">
        <f ca="1">IFERROR(IF(AND($A45=VLOOKUP($A45&amp;"."&amp;$C45,UncollectibleLookup,2,FALSE),$C45=VLOOKUP($A45&amp;"."&amp;$C45,UncollectibleLookup,4,FALSE)),0,'Module C Corrected'!X45),'Module C Corrected'!X45)</f>
        <v>5198344.8099999996</v>
      </c>
      <c r="Y45" s="32">
        <f ca="1">IFERROR(IF(AND($A45=VLOOKUP($A45&amp;"."&amp;$C45,UncollectibleLookup,2,FALSE),$C45=VLOOKUP($A45&amp;"."&amp;$C45,UncollectibleLookup,4,FALSE)),0,'Module C Corrected'!Y45),'Module C Corrected'!Y45)</f>
        <v>1637329.12</v>
      </c>
      <c r="Z45" s="32">
        <f ca="1">IFERROR(IF(AND($A45=VLOOKUP($A45&amp;"."&amp;$C45,UncollectibleLookup,2,FALSE),$C45=VLOOKUP($A45&amp;"."&amp;$C45,UncollectibleLookup,4,FALSE)),0,'Module C Corrected'!Z45),'Module C Corrected'!Z45)</f>
        <v>2372678.46</v>
      </c>
      <c r="AA45" s="32">
        <f ca="1">IFERROR(IF(AND($A45=VLOOKUP($A45&amp;"."&amp;$C45,UncollectibleLookup,2,FALSE),$C45=VLOOKUP($A45&amp;"."&amp;$C45,UncollectibleLookup,4,FALSE)),0,'Module C Corrected'!AA45),'Module C Corrected'!AA45)</f>
        <v>2813209.7</v>
      </c>
      <c r="AB45" s="32">
        <f ca="1">IFERROR(IF(AND($A45=VLOOKUP($A45&amp;"."&amp;$C45,UncollectibleLookup,2,FALSE),$C45=VLOOKUP($A45&amp;"."&amp;$C45,UncollectibleLookup,4,FALSE)),0,'Module C Corrected'!AB45),'Module C Corrected'!AB45)</f>
        <v>3461605.29</v>
      </c>
      <c r="AC45" s="2">
        <f>IF(ISBLANK('Module C Corrected'!AC45),"",'Module C Corrected'!AC45)</f>
        <v>3.66</v>
      </c>
      <c r="AD45" s="2">
        <f>IF(ISBLANK('Module C Corrected'!AD45),"",'Module C Corrected'!AD45)</f>
        <v>3.66</v>
      </c>
      <c r="AE45" s="2">
        <f>IF(ISBLANK('Module C Corrected'!AE45),"",'Module C Corrected'!AE45)</f>
        <v>3.66</v>
      </c>
      <c r="AF45" s="2">
        <f>IF(ISBLANK('Module C Corrected'!AF45),"",'Module C Corrected'!AF45)</f>
        <v>3.66</v>
      </c>
      <c r="AG45" s="2">
        <f>IF(ISBLANK('Module C Corrected'!AG45),"",'Module C Corrected'!AG45)</f>
        <v>3.66</v>
      </c>
      <c r="AH45" s="2">
        <f>IF(ISBLANK('Module C Corrected'!AH45),"",'Module C Corrected'!AH45)</f>
        <v>3.66</v>
      </c>
      <c r="AI45" s="2">
        <f>IF(ISBLANK('Module C Corrected'!AI45),"",'Module C Corrected'!AI45)</f>
        <v>3.66</v>
      </c>
      <c r="AJ45" s="2">
        <f>IF(ISBLANK('Module C Corrected'!AJ45),"",'Module C Corrected'!AJ45)</f>
        <v>3.66</v>
      </c>
      <c r="AK45" s="2">
        <f>IF(ISBLANK('Module C Corrected'!AK45),"",'Module C Corrected'!AK45)</f>
        <v>3.66</v>
      </c>
      <c r="AL45" s="2">
        <f>IF(ISBLANK('Module C Corrected'!AL45),"",'Module C Corrected'!AL45)</f>
        <v>3.66</v>
      </c>
      <c r="AM45" s="2">
        <f>IF(ISBLANK('Module C Corrected'!AM45),"",'Module C Corrected'!AM45)</f>
        <v>3.66</v>
      </c>
      <c r="AN45" s="2">
        <f>IF(ISBLANK('Module C Corrected'!AN45),"",'Module C Corrected'!AN45)</f>
        <v>3.66</v>
      </c>
      <c r="AO45" s="33">
        <f ca="1">IFERROR(IF(AND($A45=VLOOKUP($A45&amp;"."&amp;$C45,UncollectibleLookup,2,FALSE),$C45=VLOOKUP($A45&amp;"."&amp;$C45,UncollectibleLookup,4,FALSE)),0,'Module C Corrected'!AO45),'Module C Corrected'!AO45)</f>
        <v>103447.18</v>
      </c>
      <c r="AP45" s="33">
        <f ca="1">IFERROR(IF(AND($A45=VLOOKUP($A45&amp;"."&amp;$C45,UncollectibleLookup,2,FALSE),$C45=VLOOKUP($A45&amp;"."&amp;$C45,UncollectibleLookup,4,FALSE)),0,'Module C Corrected'!AP45),'Module C Corrected'!AP45)</f>
        <v>179229.98</v>
      </c>
      <c r="AQ45" s="33">
        <f ca="1">IFERROR(IF(AND($A45=VLOOKUP($A45&amp;"."&amp;$C45,UncollectibleLookup,2,FALSE),$C45=VLOOKUP($A45&amp;"."&amp;$C45,UncollectibleLookup,4,FALSE)),0,'Module C Corrected'!AQ45),'Module C Corrected'!AQ45)</f>
        <v>128037.94</v>
      </c>
      <c r="AR45" s="33">
        <f ca="1">IFERROR(IF(AND($A45=VLOOKUP($A45&amp;"."&amp;$C45,UncollectibleLookup,2,FALSE),$C45=VLOOKUP($A45&amp;"."&amp;$C45,UncollectibleLookup,4,FALSE)),0,'Module C Corrected'!AR45),'Module C Corrected'!AR45)</f>
        <v>70603.69</v>
      </c>
      <c r="AS45" s="33">
        <f ca="1">IFERROR(IF(AND($A45=VLOOKUP($A45&amp;"."&amp;$C45,UncollectibleLookup,2,FALSE),$C45=VLOOKUP($A45&amp;"."&amp;$C45,UncollectibleLookup,4,FALSE)),0,'Module C Corrected'!AS45),'Module C Corrected'!AS45)</f>
        <v>39591.19</v>
      </c>
      <c r="AT45" s="33">
        <f ca="1">IFERROR(IF(AND($A45=VLOOKUP($A45&amp;"."&amp;$C45,UncollectibleLookup,2,FALSE),$C45=VLOOKUP($A45&amp;"."&amp;$C45,UncollectibleLookup,4,FALSE)),0,'Module C Corrected'!AT45),'Module C Corrected'!AT45)</f>
        <v>70672.800000000003</v>
      </c>
      <c r="AU45" s="33">
        <f ca="1">IFERROR(IF(AND($A45=VLOOKUP($A45&amp;"."&amp;$C45,UncollectibleLookup,2,FALSE),$C45=VLOOKUP($A45&amp;"."&amp;$C45,UncollectibleLookup,4,FALSE)),0,'Module C Corrected'!AU45),'Module C Corrected'!AU45)</f>
        <v>430628.59</v>
      </c>
      <c r="AV45" s="33">
        <f ca="1">IFERROR(IF(AND($A45=VLOOKUP($A45&amp;"."&amp;$C45,UncollectibleLookup,2,FALSE),$C45=VLOOKUP($A45&amp;"."&amp;$C45,UncollectibleLookup,4,FALSE)),0,'Module C Corrected'!AV45),'Module C Corrected'!AV45)</f>
        <v>190259.42</v>
      </c>
      <c r="AW45" s="33">
        <f ca="1">IFERROR(IF(AND($A45=VLOOKUP($A45&amp;"."&amp;$C45,UncollectibleLookup,2,FALSE),$C45=VLOOKUP($A45&amp;"."&amp;$C45,UncollectibleLookup,4,FALSE)),0,'Module C Corrected'!AW45),'Module C Corrected'!AW45)</f>
        <v>59926.25</v>
      </c>
      <c r="AX45" s="33">
        <f ca="1">IFERROR(IF(AND($A45=VLOOKUP($A45&amp;"."&amp;$C45,UncollectibleLookup,2,FALSE),$C45=VLOOKUP($A45&amp;"."&amp;$C45,UncollectibleLookup,4,FALSE)),0,'Module C Corrected'!AX45),'Module C Corrected'!AX45)</f>
        <v>86840.03</v>
      </c>
      <c r="AY45" s="33">
        <f ca="1">IFERROR(IF(AND($A45=VLOOKUP($A45&amp;"."&amp;$C45,UncollectibleLookup,2,FALSE),$C45=VLOOKUP($A45&amp;"."&amp;$C45,UncollectibleLookup,4,FALSE)),0,'Module C Corrected'!AY45),'Module C Corrected'!AY45)</f>
        <v>102963.47</v>
      </c>
      <c r="AZ45" s="33">
        <f ca="1">IFERROR(IF(AND($A45=VLOOKUP($A45&amp;"."&amp;$C45,UncollectibleLookup,2,FALSE),$C45=VLOOKUP($A45&amp;"."&amp;$C45,UncollectibleLookup,4,FALSE)),0,'Module C Corrected'!AZ45),'Module C Corrected'!AZ45)</f>
        <v>126694.75</v>
      </c>
      <c r="BA45" s="31">
        <f t="shared" ca="1" si="27"/>
        <v>-3391.71</v>
      </c>
      <c r="BB45" s="31">
        <f t="shared" ca="1" si="27"/>
        <v>-5876.39</v>
      </c>
      <c r="BC45" s="31">
        <f t="shared" ca="1" si="27"/>
        <v>-4197.97</v>
      </c>
      <c r="BD45" s="31">
        <f t="shared" ca="1" si="23"/>
        <v>-9259.5</v>
      </c>
      <c r="BE45" s="31">
        <f t="shared" ca="1" si="23"/>
        <v>-5192.29</v>
      </c>
      <c r="BF45" s="31">
        <f t="shared" ca="1" si="23"/>
        <v>-9268.56</v>
      </c>
      <c r="BG45" s="31">
        <f t="shared" ca="1" si="23"/>
        <v>-83537.240000000005</v>
      </c>
      <c r="BH45" s="31">
        <f t="shared" ca="1" si="23"/>
        <v>-36908.25</v>
      </c>
      <c r="BI45" s="31">
        <f t="shared" ca="1" si="23"/>
        <v>-11625.04</v>
      </c>
      <c r="BJ45" s="31">
        <f t="shared" ca="1" si="23"/>
        <v>-7118.04</v>
      </c>
      <c r="BK45" s="31">
        <f t="shared" ca="1" si="23"/>
        <v>-8439.6299999999992</v>
      </c>
      <c r="BL45" s="31">
        <f t="shared" ca="1" si="23"/>
        <v>-10384.82</v>
      </c>
      <c r="BM45" s="6">
        <f t="shared" ca="1" si="28"/>
        <v>5.6899999999999999E-2</v>
      </c>
      <c r="BN45" s="6">
        <f t="shared" ca="1" si="28"/>
        <v>5.6899999999999999E-2</v>
      </c>
      <c r="BO45" s="6">
        <f t="shared" ca="1" si="28"/>
        <v>5.6899999999999999E-2</v>
      </c>
      <c r="BP45" s="6">
        <f t="shared" ca="1" si="28"/>
        <v>5.6899999999999999E-2</v>
      </c>
      <c r="BQ45" s="6">
        <f t="shared" ca="1" si="28"/>
        <v>5.6899999999999999E-2</v>
      </c>
      <c r="BR45" s="6">
        <f t="shared" ca="1" si="28"/>
        <v>5.6899999999999999E-2</v>
      </c>
      <c r="BS45" s="6">
        <f t="shared" ca="1" si="28"/>
        <v>5.6899999999999999E-2</v>
      </c>
      <c r="BT45" s="6">
        <f t="shared" ca="1" si="28"/>
        <v>5.6899999999999999E-2</v>
      </c>
      <c r="BU45" s="6">
        <f t="shared" ca="1" si="28"/>
        <v>5.6899999999999999E-2</v>
      </c>
      <c r="BV45" s="6">
        <f t="shared" ca="1" si="28"/>
        <v>5.6899999999999999E-2</v>
      </c>
      <c r="BW45" s="6">
        <f t="shared" ca="1" si="28"/>
        <v>5.6899999999999999E-2</v>
      </c>
      <c r="BX45" s="6">
        <f t="shared" ca="1" si="28"/>
        <v>5.6899999999999999E-2</v>
      </c>
      <c r="BY45" s="31">
        <f t="shared" ca="1" si="19"/>
        <v>160823.62</v>
      </c>
      <c r="BZ45" s="31">
        <f t="shared" ca="1" si="19"/>
        <v>278638.96000000002</v>
      </c>
      <c r="CA45" s="31">
        <f t="shared" ca="1" si="19"/>
        <v>199053.52</v>
      </c>
      <c r="CB45" s="31">
        <f t="shared" ca="1" si="18"/>
        <v>109763.66</v>
      </c>
      <c r="CC45" s="31">
        <f t="shared" ca="1" si="18"/>
        <v>61550.239999999998</v>
      </c>
      <c r="CD45" s="31">
        <f t="shared" ca="1" si="18"/>
        <v>109871.1</v>
      </c>
      <c r="CE45" s="31">
        <f t="shared" ca="1" si="18"/>
        <v>669474.5</v>
      </c>
      <c r="CF45" s="31">
        <f t="shared" ca="1" si="18"/>
        <v>295785.82</v>
      </c>
      <c r="CG45" s="31">
        <f t="shared" ca="1" si="18"/>
        <v>93164.03</v>
      </c>
      <c r="CH45" s="31">
        <f t="shared" ca="1" si="18"/>
        <v>135005.4</v>
      </c>
      <c r="CI45" s="31">
        <f t="shared" ca="1" si="18"/>
        <v>160071.63</v>
      </c>
      <c r="CJ45" s="31">
        <f t="shared" ca="1" si="18"/>
        <v>196965.34</v>
      </c>
      <c r="CK45" s="32">
        <f t="shared" ca="1" si="29"/>
        <v>4804.92</v>
      </c>
      <c r="CL45" s="32">
        <f t="shared" ca="1" si="29"/>
        <v>8324.89</v>
      </c>
      <c r="CM45" s="32">
        <f t="shared" ca="1" si="29"/>
        <v>5947.12</v>
      </c>
      <c r="CN45" s="32">
        <f t="shared" ca="1" si="25"/>
        <v>3279.41</v>
      </c>
      <c r="CO45" s="32">
        <f t="shared" ca="1" si="25"/>
        <v>1838.94</v>
      </c>
      <c r="CP45" s="32">
        <f t="shared" ca="1" si="25"/>
        <v>3282.62</v>
      </c>
      <c r="CQ45" s="32">
        <f t="shared" ca="1" si="25"/>
        <v>20001.87</v>
      </c>
      <c r="CR45" s="32">
        <f t="shared" ca="1" si="25"/>
        <v>8837.19</v>
      </c>
      <c r="CS45" s="32">
        <f t="shared" ca="1" si="25"/>
        <v>2783.46</v>
      </c>
      <c r="CT45" s="32">
        <f t="shared" ca="1" si="25"/>
        <v>4033.55</v>
      </c>
      <c r="CU45" s="32">
        <f t="shared" ca="1" si="25"/>
        <v>4782.46</v>
      </c>
      <c r="CV45" s="32">
        <f t="shared" ca="1" si="25"/>
        <v>5884.73</v>
      </c>
      <c r="CW45" s="31">
        <f t="shared" ca="1" si="30"/>
        <v>65573.070000000022</v>
      </c>
      <c r="CX45" s="31">
        <f t="shared" ca="1" si="30"/>
        <v>113610.26000000002</v>
      </c>
      <c r="CY45" s="31">
        <f t="shared" ca="1" si="30"/>
        <v>81160.669999999984</v>
      </c>
      <c r="CZ45" s="31">
        <f t="shared" ca="1" si="26"/>
        <v>51698.880000000005</v>
      </c>
      <c r="DA45" s="31">
        <f t="shared" ca="1" si="26"/>
        <v>28990.28</v>
      </c>
      <c r="DB45" s="31">
        <f t="shared" ca="1" si="26"/>
        <v>51749.479999999996</v>
      </c>
      <c r="DC45" s="31">
        <f t="shared" ca="1" si="26"/>
        <v>342385.01999999996</v>
      </c>
      <c r="DD45" s="31">
        <f t="shared" ca="1" si="26"/>
        <v>151271.84</v>
      </c>
      <c r="DE45" s="31">
        <f t="shared" ca="1" si="26"/>
        <v>47646.280000000006</v>
      </c>
      <c r="DF45" s="31">
        <f t="shared" ca="1" si="26"/>
        <v>59316.959999999985</v>
      </c>
      <c r="DG45" s="31">
        <f t="shared" ca="1" si="26"/>
        <v>70330.25</v>
      </c>
      <c r="DH45" s="31">
        <f t="shared" ca="1" si="26"/>
        <v>86540.140000000014</v>
      </c>
      <c r="DI45" s="32">
        <f t="shared" ca="1" si="20"/>
        <v>3278.65</v>
      </c>
      <c r="DJ45" s="32">
        <f t="shared" ca="1" si="20"/>
        <v>5680.51</v>
      </c>
      <c r="DK45" s="32">
        <f t="shared" ca="1" si="20"/>
        <v>4058.03</v>
      </c>
      <c r="DL45" s="32">
        <f t="shared" ca="1" si="20"/>
        <v>2584.94</v>
      </c>
      <c r="DM45" s="32">
        <f t="shared" ca="1" si="20"/>
        <v>1449.51</v>
      </c>
      <c r="DN45" s="32">
        <f t="shared" ca="1" si="20"/>
        <v>2587.4699999999998</v>
      </c>
      <c r="DO45" s="32">
        <f t="shared" ca="1" si="20"/>
        <v>17119.25</v>
      </c>
      <c r="DP45" s="32">
        <f t="shared" ca="1" si="20"/>
        <v>7563.59</v>
      </c>
      <c r="DQ45" s="32">
        <f t="shared" ca="1" si="20"/>
        <v>2382.31</v>
      </c>
      <c r="DR45" s="32">
        <f t="shared" ca="1" si="20"/>
        <v>2965.85</v>
      </c>
      <c r="DS45" s="32">
        <f t="shared" ca="1" si="20"/>
        <v>3516.51</v>
      </c>
      <c r="DT45" s="32">
        <f t="shared" ca="1" si="20"/>
        <v>4327.01</v>
      </c>
      <c r="DU45" s="31">
        <f t="shared" ca="1" si="21"/>
        <v>28213.5</v>
      </c>
      <c r="DV45" s="31">
        <f t="shared" ca="1" si="21"/>
        <v>48303.06</v>
      </c>
      <c r="DW45" s="31">
        <f t="shared" ca="1" si="21"/>
        <v>34133.08</v>
      </c>
      <c r="DX45" s="31">
        <f t="shared" ca="1" si="21"/>
        <v>21479.119999999999</v>
      </c>
      <c r="DY45" s="31">
        <f t="shared" ca="1" si="21"/>
        <v>11901.51</v>
      </c>
      <c r="DZ45" s="31">
        <f t="shared" ca="1" si="21"/>
        <v>20981.23</v>
      </c>
      <c r="EA45" s="31">
        <f t="shared" ca="1" si="21"/>
        <v>137127.62</v>
      </c>
      <c r="EB45" s="31">
        <f t="shared" ca="1" si="21"/>
        <v>59782.46</v>
      </c>
      <c r="EC45" s="31">
        <f t="shared" ca="1" si="21"/>
        <v>18576.84</v>
      </c>
      <c r="ED45" s="31">
        <f t="shared" ca="1" si="21"/>
        <v>22822.42</v>
      </c>
      <c r="EE45" s="31">
        <f t="shared" ca="1" si="21"/>
        <v>26686.49</v>
      </c>
      <c r="EF45" s="31">
        <f t="shared" ca="1" si="21"/>
        <v>32392.7</v>
      </c>
      <c r="EG45" s="32">
        <f t="shared" ca="1" si="22"/>
        <v>97065.220000000016</v>
      </c>
      <c r="EH45" s="32">
        <f t="shared" ca="1" si="22"/>
        <v>167593.83000000002</v>
      </c>
      <c r="EI45" s="32">
        <f t="shared" ca="1" si="22"/>
        <v>119351.77999999998</v>
      </c>
      <c r="EJ45" s="32">
        <f t="shared" ca="1" si="22"/>
        <v>75762.94</v>
      </c>
      <c r="EK45" s="32">
        <f t="shared" ca="1" si="22"/>
        <v>42341.299999999996</v>
      </c>
      <c r="EL45" s="32">
        <f t="shared" ca="1" si="22"/>
        <v>75318.179999999993</v>
      </c>
      <c r="EM45" s="32">
        <f t="shared" ca="1" si="22"/>
        <v>496631.88999999996</v>
      </c>
      <c r="EN45" s="32">
        <f t="shared" ca="1" si="22"/>
        <v>218617.88999999998</v>
      </c>
      <c r="EO45" s="32">
        <f t="shared" ca="1" si="22"/>
        <v>68605.430000000008</v>
      </c>
      <c r="EP45" s="32">
        <f t="shared" ca="1" si="22"/>
        <v>85105.229999999981</v>
      </c>
      <c r="EQ45" s="32">
        <f t="shared" ca="1" si="22"/>
        <v>100533.25</v>
      </c>
      <c r="ER45" s="32">
        <f t="shared" ca="1" si="22"/>
        <v>123259.85</v>
      </c>
    </row>
    <row r="46" spans="1:148">
      <c r="A46" t="s">
        <v>420</v>
      </c>
      <c r="B46" s="1" t="s">
        <v>525</v>
      </c>
      <c r="C46" t="str">
        <f t="shared" ca="1" si="1"/>
        <v>DOWLOD15M</v>
      </c>
      <c r="D46" t="str">
        <f t="shared" ca="1" si="2"/>
        <v>FortisAlberta DOS - DOW Fort Saskatchewan (166S)</v>
      </c>
      <c r="E46" s="51">
        <f ca="1">IFERROR(IF(AND($A46=VLOOKUP($A46&amp;"."&amp;$C46,UncollectibleLookup,2,FALSE),$C46=VLOOKUP($A46&amp;"."&amp;$C46,UncollectibleLookup,4,FALSE)),0,'Module C Corrected'!E46),'Module C Corrected'!E46)</f>
        <v>0</v>
      </c>
      <c r="F46" s="51">
        <f ca="1">IFERROR(IF(AND($A46=VLOOKUP($A46&amp;"."&amp;$C46,UncollectibleLookup,2,FALSE),$C46=VLOOKUP($A46&amp;"."&amp;$C46,UncollectibleLookup,4,FALSE)),0,'Module C Corrected'!F46),'Module C Corrected'!F46)</f>
        <v>0</v>
      </c>
      <c r="G46" s="51">
        <f ca="1">IFERROR(IF(AND($A46=VLOOKUP($A46&amp;"."&amp;$C46,UncollectibleLookup,2,FALSE),$C46=VLOOKUP($A46&amp;"."&amp;$C46,UncollectibleLookup,4,FALSE)),0,'Module C Corrected'!G46),'Module C Corrected'!G46)</f>
        <v>0</v>
      </c>
      <c r="H46" s="51">
        <f ca="1">IFERROR(IF(AND($A46=VLOOKUP($A46&amp;"."&amp;$C46,UncollectibleLookup,2,FALSE),$C46=VLOOKUP($A46&amp;"."&amp;$C46,UncollectibleLookup,4,FALSE)),0,'Module C Corrected'!H46),'Module C Corrected'!H46)</f>
        <v>0</v>
      </c>
      <c r="I46" s="51">
        <f ca="1">IFERROR(IF(AND($A46=VLOOKUP($A46&amp;"."&amp;$C46,UncollectibleLookup,2,FALSE),$C46=VLOOKUP($A46&amp;"."&amp;$C46,UncollectibleLookup,4,FALSE)),0,'Module C Corrected'!I46),'Module C Corrected'!I46)</f>
        <v>0</v>
      </c>
      <c r="J46" s="51">
        <f ca="1">IFERROR(IF(AND($A46=VLOOKUP($A46&amp;"."&amp;$C46,UncollectibleLookup,2,FALSE),$C46=VLOOKUP($A46&amp;"."&amp;$C46,UncollectibleLookup,4,FALSE)),0,'Module C Corrected'!J46),'Module C Corrected'!J46)</f>
        <v>0</v>
      </c>
      <c r="K46" s="51">
        <f ca="1">IFERROR(IF(AND($A46=VLOOKUP($A46&amp;"."&amp;$C46,UncollectibleLookup,2,FALSE),$C46=VLOOKUP($A46&amp;"."&amp;$C46,UncollectibleLookup,4,FALSE)),0,'Module C Corrected'!K46),'Module C Corrected'!K46)</f>
        <v>0</v>
      </c>
      <c r="L46" s="51">
        <f ca="1">IFERROR(IF(AND($A46=VLOOKUP($A46&amp;"."&amp;$C46,UncollectibleLookup,2,FALSE),$C46=VLOOKUP($A46&amp;"."&amp;$C46,UncollectibleLookup,4,FALSE)),0,'Module C Corrected'!L46),'Module C Corrected'!L46)</f>
        <v>0</v>
      </c>
      <c r="M46" s="51">
        <f ca="1">IFERROR(IF(AND($A46=VLOOKUP($A46&amp;"."&amp;$C46,UncollectibleLookup,2,FALSE),$C46=VLOOKUP($A46&amp;"."&amp;$C46,UncollectibleLookup,4,FALSE)),0,'Module C Corrected'!M46),'Module C Corrected'!M46)</f>
        <v>0</v>
      </c>
      <c r="N46" s="51">
        <f ca="1">IFERROR(IF(AND($A46=VLOOKUP($A46&amp;"."&amp;$C46,UncollectibleLookup,2,FALSE),$C46=VLOOKUP($A46&amp;"."&amp;$C46,UncollectibleLookup,4,FALSE)),0,'Module C Corrected'!N46),'Module C Corrected'!N46)</f>
        <v>0</v>
      </c>
      <c r="O46" s="51">
        <f ca="1">IFERROR(IF(AND($A46=VLOOKUP($A46&amp;"."&amp;$C46,UncollectibleLookup,2,FALSE),$C46=VLOOKUP($A46&amp;"."&amp;$C46,UncollectibleLookup,4,FALSE)),0,'Module C Corrected'!O46),'Module C Corrected'!O46)</f>
        <v>0</v>
      </c>
      <c r="P46" s="51">
        <f ca="1">IFERROR(IF(AND($A46=VLOOKUP($A46&amp;"."&amp;$C46,UncollectibleLookup,2,FALSE),$C46=VLOOKUP($A46&amp;"."&amp;$C46,UncollectibleLookup,4,FALSE)),0,'Module C Corrected'!P46),'Module C Corrected'!P46)</f>
        <v>0</v>
      </c>
      <c r="Q46" s="32">
        <f ca="1">IFERROR(IF(AND($A46=VLOOKUP($A46&amp;"."&amp;$C46,UncollectibleLookup,2,FALSE),$C46=VLOOKUP($A46&amp;"."&amp;$C46,UncollectibleLookup,4,FALSE)),0,'Module C Corrected'!Q46),'Module C Corrected'!Q46)</f>
        <v>0</v>
      </c>
      <c r="R46" s="32">
        <f ca="1">IFERROR(IF(AND($A46=VLOOKUP($A46&amp;"."&amp;$C46,UncollectibleLookup,2,FALSE),$C46=VLOOKUP($A46&amp;"."&amp;$C46,UncollectibleLookup,4,FALSE)),0,'Module C Corrected'!R46),'Module C Corrected'!R46)</f>
        <v>0</v>
      </c>
      <c r="S46" s="32">
        <f ca="1">IFERROR(IF(AND($A46=VLOOKUP($A46&amp;"."&amp;$C46,UncollectibleLookup,2,FALSE),$C46=VLOOKUP($A46&amp;"."&amp;$C46,UncollectibleLookup,4,FALSE)),0,'Module C Corrected'!S46),'Module C Corrected'!S46)</f>
        <v>0</v>
      </c>
      <c r="T46" s="32">
        <f ca="1">IFERROR(IF(AND($A46=VLOOKUP($A46&amp;"."&amp;$C46,UncollectibleLookup,2,FALSE),$C46=VLOOKUP($A46&amp;"."&amp;$C46,UncollectibleLookup,4,FALSE)),0,'Module C Corrected'!T46),'Module C Corrected'!T46)</f>
        <v>0</v>
      </c>
      <c r="U46" s="32">
        <f ca="1">IFERROR(IF(AND($A46=VLOOKUP($A46&amp;"."&amp;$C46,UncollectibleLookup,2,FALSE),$C46=VLOOKUP($A46&amp;"."&amp;$C46,UncollectibleLookup,4,FALSE)),0,'Module C Corrected'!U46),'Module C Corrected'!U46)</f>
        <v>0</v>
      </c>
      <c r="V46" s="32">
        <f ca="1">IFERROR(IF(AND($A46=VLOOKUP($A46&amp;"."&amp;$C46,UncollectibleLookup,2,FALSE),$C46=VLOOKUP($A46&amp;"."&amp;$C46,UncollectibleLookup,4,FALSE)),0,'Module C Corrected'!V46),'Module C Corrected'!V46)</f>
        <v>0</v>
      </c>
      <c r="W46" s="32">
        <f ca="1">IFERROR(IF(AND($A46=VLOOKUP($A46&amp;"."&amp;$C46,UncollectibleLookup,2,FALSE),$C46=VLOOKUP($A46&amp;"."&amp;$C46,UncollectibleLookup,4,FALSE)),0,'Module C Corrected'!W46),'Module C Corrected'!W46)</f>
        <v>0</v>
      </c>
      <c r="X46" s="32">
        <f ca="1">IFERROR(IF(AND($A46=VLOOKUP($A46&amp;"."&amp;$C46,UncollectibleLookup,2,FALSE),$C46=VLOOKUP($A46&amp;"."&amp;$C46,UncollectibleLookup,4,FALSE)),0,'Module C Corrected'!X46),'Module C Corrected'!X46)</f>
        <v>0</v>
      </c>
      <c r="Y46" s="32">
        <f ca="1">IFERROR(IF(AND($A46=VLOOKUP($A46&amp;"."&amp;$C46,UncollectibleLookup,2,FALSE),$C46=VLOOKUP($A46&amp;"."&amp;$C46,UncollectibleLookup,4,FALSE)),0,'Module C Corrected'!Y46),'Module C Corrected'!Y46)</f>
        <v>0</v>
      </c>
      <c r="Z46" s="32">
        <f ca="1">IFERROR(IF(AND($A46=VLOOKUP($A46&amp;"."&amp;$C46,UncollectibleLookup,2,FALSE),$C46=VLOOKUP($A46&amp;"."&amp;$C46,UncollectibleLookup,4,FALSE)),0,'Module C Corrected'!Z46),'Module C Corrected'!Z46)</f>
        <v>0</v>
      </c>
      <c r="AA46" s="32">
        <f ca="1">IFERROR(IF(AND($A46=VLOOKUP($A46&amp;"."&amp;$C46,UncollectibleLookup,2,FALSE),$C46=VLOOKUP($A46&amp;"."&amp;$C46,UncollectibleLookup,4,FALSE)),0,'Module C Corrected'!AA46),'Module C Corrected'!AA46)</f>
        <v>0</v>
      </c>
      <c r="AB46" s="32">
        <f ca="1">IFERROR(IF(AND($A46=VLOOKUP($A46&amp;"."&amp;$C46,UncollectibleLookup,2,FALSE),$C46=VLOOKUP($A46&amp;"."&amp;$C46,UncollectibleLookup,4,FALSE)),0,'Module C Corrected'!AB46),'Module C Corrected'!AB46)</f>
        <v>0</v>
      </c>
      <c r="AC46" s="2">
        <f>IF(ISBLANK('Module C Corrected'!AC46),"",'Module C Corrected'!AC46)</f>
        <v>-2.74</v>
      </c>
      <c r="AD46" s="2">
        <f>IF(ISBLANK('Module C Corrected'!AD46),"",'Module C Corrected'!AD46)</f>
        <v>-2.74</v>
      </c>
      <c r="AE46" s="2">
        <f>IF(ISBLANK('Module C Corrected'!AE46),"",'Module C Corrected'!AE46)</f>
        <v>-2.74</v>
      </c>
      <c r="AF46" s="2">
        <f>IF(ISBLANK('Module C Corrected'!AF46),"",'Module C Corrected'!AF46)</f>
        <v>-2.74</v>
      </c>
      <c r="AG46" s="2">
        <f>IF(ISBLANK('Module C Corrected'!AG46),"",'Module C Corrected'!AG46)</f>
        <v>-2.74</v>
      </c>
      <c r="AH46" s="2">
        <f>IF(ISBLANK('Module C Corrected'!AH46),"",'Module C Corrected'!AH46)</f>
        <v>-2.74</v>
      </c>
      <c r="AI46" s="2">
        <f>IF(ISBLANK('Module C Corrected'!AI46),"",'Module C Corrected'!AI46)</f>
        <v>-2.74</v>
      </c>
      <c r="AJ46" s="2">
        <f>IF(ISBLANK('Module C Corrected'!AJ46),"",'Module C Corrected'!AJ46)</f>
        <v>-2.74</v>
      </c>
      <c r="AK46" s="2">
        <f>IF(ISBLANK('Module C Corrected'!AK46),"",'Module C Corrected'!AK46)</f>
        <v>-2.74</v>
      </c>
      <c r="AL46" s="2">
        <f>IF(ISBLANK('Module C Corrected'!AL46),"",'Module C Corrected'!AL46)</f>
        <v>-2.74</v>
      </c>
      <c r="AM46" s="2">
        <f>IF(ISBLANK('Module C Corrected'!AM46),"",'Module C Corrected'!AM46)</f>
        <v>-2.74</v>
      </c>
      <c r="AN46" s="2">
        <f>IF(ISBLANK('Module C Corrected'!AN46),"",'Module C Corrected'!AN46)</f>
        <v>-2.74</v>
      </c>
      <c r="AO46" s="33">
        <f ca="1">IFERROR(IF(AND($A46=VLOOKUP($A46&amp;"."&amp;$C46,UncollectibleLookup,2,FALSE),$C46=VLOOKUP($A46&amp;"."&amp;$C46,UncollectibleLookup,4,FALSE)),0,'Module C Corrected'!AO46),'Module C Corrected'!AO46)</f>
        <v>0</v>
      </c>
      <c r="AP46" s="33">
        <f ca="1">IFERROR(IF(AND($A46=VLOOKUP($A46&amp;"."&amp;$C46,UncollectibleLookup,2,FALSE),$C46=VLOOKUP($A46&amp;"."&amp;$C46,UncollectibleLookup,4,FALSE)),0,'Module C Corrected'!AP46),'Module C Corrected'!AP46)</f>
        <v>0</v>
      </c>
      <c r="AQ46" s="33">
        <f ca="1">IFERROR(IF(AND($A46=VLOOKUP($A46&amp;"."&amp;$C46,UncollectibleLookup,2,FALSE),$C46=VLOOKUP($A46&amp;"."&amp;$C46,UncollectibleLookup,4,FALSE)),0,'Module C Corrected'!AQ46),'Module C Corrected'!AQ46)</f>
        <v>0</v>
      </c>
      <c r="AR46" s="33">
        <f ca="1">IFERROR(IF(AND($A46=VLOOKUP($A46&amp;"."&amp;$C46,UncollectibleLookup,2,FALSE),$C46=VLOOKUP($A46&amp;"."&amp;$C46,UncollectibleLookup,4,FALSE)),0,'Module C Corrected'!AR46),'Module C Corrected'!AR46)</f>
        <v>0</v>
      </c>
      <c r="AS46" s="33">
        <f ca="1">IFERROR(IF(AND($A46=VLOOKUP($A46&amp;"."&amp;$C46,UncollectibleLookup,2,FALSE),$C46=VLOOKUP($A46&amp;"."&amp;$C46,UncollectibleLookup,4,FALSE)),0,'Module C Corrected'!AS46),'Module C Corrected'!AS46)</f>
        <v>0</v>
      </c>
      <c r="AT46" s="33">
        <f ca="1">IFERROR(IF(AND($A46=VLOOKUP($A46&amp;"."&amp;$C46,UncollectibleLookup,2,FALSE),$C46=VLOOKUP($A46&amp;"."&amp;$C46,UncollectibleLookup,4,FALSE)),0,'Module C Corrected'!AT46),'Module C Corrected'!AT46)</f>
        <v>0</v>
      </c>
      <c r="AU46" s="33">
        <f ca="1">IFERROR(IF(AND($A46=VLOOKUP($A46&amp;"."&amp;$C46,UncollectibleLookup,2,FALSE),$C46=VLOOKUP($A46&amp;"."&amp;$C46,UncollectibleLookup,4,FALSE)),0,'Module C Corrected'!AU46),'Module C Corrected'!AU46)</f>
        <v>0</v>
      </c>
      <c r="AV46" s="33">
        <f ca="1">IFERROR(IF(AND($A46=VLOOKUP($A46&amp;"."&amp;$C46,UncollectibleLookup,2,FALSE),$C46=VLOOKUP($A46&amp;"."&amp;$C46,UncollectibleLookup,4,FALSE)),0,'Module C Corrected'!AV46),'Module C Corrected'!AV46)</f>
        <v>0</v>
      </c>
      <c r="AW46" s="33">
        <f ca="1">IFERROR(IF(AND($A46=VLOOKUP($A46&amp;"."&amp;$C46,UncollectibleLookup,2,FALSE),$C46=VLOOKUP($A46&amp;"."&amp;$C46,UncollectibleLookup,4,FALSE)),0,'Module C Corrected'!AW46),'Module C Corrected'!AW46)</f>
        <v>0</v>
      </c>
      <c r="AX46" s="33">
        <f ca="1">IFERROR(IF(AND($A46=VLOOKUP($A46&amp;"."&amp;$C46,UncollectibleLookup,2,FALSE),$C46=VLOOKUP($A46&amp;"."&amp;$C46,UncollectibleLookup,4,FALSE)),0,'Module C Corrected'!AX46),'Module C Corrected'!AX46)</f>
        <v>0</v>
      </c>
      <c r="AY46" s="33">
        <f ca="1">IFERROR(IF(AND($A46=VLOOKUP($A46&amp;"."&amp;$C46,UncollectibleLookup,2,FALSE),$C46=VLOOKUP($A46&amp;"."&amp;$C46,UncollectibleLookup,4,FALSE)),0,'Module C Corrected'!AY46),'Module C Corrected'!AY46)</f>
        <v>0</v>
      </c>
      <c r="AZ46" s="33">
        <f ca="1">IFERROR(IF(AND($A46=VLOOKUP($A46&amp;"."&amp;$C46,UncollectibleLookup,2,FALSE),$C46=VLOOKUP($A46&amp;"."&amp;$C46,UncollectibleLookup,4,FALSE)),0,'Module C Corrected'!AZ46),'Module C Corrected'!AZ46)</f>
        <v>0</v>
      </c>
      <c r="BA46" s="31">
        <f t="shared" ca="1" si="27"/>
        <v>0</v>
      </c>
      <c r="BB46" s="31">
        <f t="shared" ca="1" si="27"/>
        <v>0</v>
      </c>
      <c r="BC46" s="31">
        <f t="shared" ca="1" si="27"/>
        <v>0</v>
      </c>
      <c r="BD46" s="31">
        <f t="shared" ca="1" si="23"/>
        <v>0</v>
      </c>
      <c r="BE46" s="31">
        <f t="shared" ca="1" si="23"/>
        <v>0</v>
      </c>
      <c r="BF46" s="31">
        <f t="shared" ca="1" si="23"/>
        <v>0</v>
      </c>
      <c r="BG46" s="31">
        <f t="shared" ca="1" si="23"/>
        <v>0</v>
      </c>
      <c r="BH46" s="31">
        <f t="shared" ca="1" si="23"/>
        <v>0</v>
      </c>
      <c r="BI46" s="31">
        <f t="shared" ca="1" si="23"/>
        <v>0</v>
      </c>
      <c r="BJ46" s="31">
        <f t="shared" ca="1" si="23"/>
        <v>0</v>
      </c>
      <c r="BK46" s="31">
        <f t="shared" ca="1" si="23"/>
        <v>0</v>
      </c>
      <c r="BL46" s="31">
        <f t="shared" ca="1" si="23"/>
        <v>0</v>
      </c>
      <c r="BM46" s="6">
        <f t="shared" ca="1" si="28"/>
        <v>4.8800000000000003E-2</v>
      </c>
      <c r="BN46" s="6">
        <f t="shared" ca="1" si="28"/>
        <v>4.8800000000000003E-2</v>
      </c>
      <c r="BO46" s="6">
        <f t="shared" ca="1" si="28"/>
        <v>4.8800000000000003E-2</v>
      </c>
      <c r="BP46" s="6">
        <f t="shared" ca="1" si="28"/>
        <v>4.8800000000000003E-2</v>
      </c>
      <c r="BQ46" s="6">
        <f t="shared" ca="1" si="28"/>
        <v>4.8800000000000003E-2</v>
      </c>
      <c r="BR46" s="6">
        <f t="shared" ca="1" si="28"/>
        <v>4.8800000000000003E-2</v>
      </c>
      <c r="BS46" s="6">
        <f t="shared" ca="1" si="28"/>
        <v>4.8800000000000003E-2</v>
      </c>
      <c r="BT46" s="6">
        <f t="shared" ca="1" si="28"/>
        <v>4.8800000000000003E-2</v>
      </c>
      <c r="BU46" s="6">
        <f t="shared" ca="1" si="28"/>
        <v>4.8800000000000003E-2</v>
      </c>
      <c r="BV46" s="6">
        <f t="shared" ca="1" si="28"/>
        <v>4.8800000000000003E-2</v>
      </c>
      <c r="BW46" s="6">
        <f t="shared" ca="1" si="28"/>
        <v>4.8800000000000003E-2</v>
      </c>
      <c r="BX46" s="6">
        <f t="shared" ca="1" si="28"/>
        <v>4.8800000000000003E-2</v>
      </c>
      <c r="BY46" s="31">
        <f t="shared" ca="1" si="19"/>
        <v>0</v>
      </c>
      <c r="BZ46" s="31">
        <f t="shared" ca="1" si="19"/>
        <v>0</v>
      </c>
      <c r="CA46" s="31">
        <f t="shared" ca="1" si="19"/>
        <v>0</v>
      </c>
      <c r="CB46" s="31">
        <f t="shared" ca="1" si="18"/>
        <v>0</v>
      </c>
      <c r="CC46" s="31">
        <f t="shared" ca="1" si="18"/>
        <v>0</v>
      </c>
      <c r="CD46" s="31">
        <f t="shared" ca="1" si="18"/>
        <v>0</v>
      </c>
      <c r="CE46" s="31">
        <f t="shared" ca="1" si="18"/>
        <v>0</v>
      </c>
      <c r="CF46" s="31">
        <f t="shared" ca="1" si="18"/>
        <v>0</v>
      </c>
      <c r="CG46" s="31">
        <f t="shared" ca="1" si="18"/>
        <v>0</v>
      </c>
      <c r="CH46" s="31">
        <f t="shared" ca="1" si="18"/>
        <v>0</v>
      </c>
      <c r="CI46" s="31">
        <f t="shared" ca="1" si="18"/>
        <v>0</v>
      </c>
      <c r="CJ46" s="31">
        <f t="shared" ca="1" si="18"/>
        <v>0</v>
      </c>
      <c r="CK46" s="32">
        <f t="shared" ca="1" si="29"/>
        <v>0</v>
      </c>
      <c r="CL46" s="32">
        <f t="shared" ca="1" si="29"/>
        <v>0</v>
      </c>
      <c r="CM46" s="32">
        <f t="shared" ca="1" si="29"/>
        <v>0</v>
      </c>
      <c r="CN46" s="32">
        <f t="shared" ca="1" si="25"/>
        <v>0</v>
      </c>
      <c r="CO46" s="32">
        <f t="shared" ca="1" si="25"/>
        <v>0</v>
      </c>
      <c r="CP46" s="32">
        <f t="shared" ca="1" si="25"/>
        <v>0</v>
      </c>
      <c r="CQ46" s="32">
        <f t="shared" ca="1" si="25"/>
        <v>0</v>
      </c>
      <c r="CR46" s="32">
        <f t="shared" ca="1" si="25"/>
        <v>0</v>
      </c>
      <c r="CS46" s="32">
        <f t="shared" ca="1" si="25"/>
        <v>0</v>
      </c>
      <c r="CT46" s="32">
        <f t="shared" ca="1" si="25"/>
        <v>0</v>
      </c>
      <c r="CU46" s="32">
        <f t="shared" ca="1" si="25"/>
        <v>0</v>
      </c>
      <c r="CV46" s="32">
        <f t="shared" ca="1" si="25"/>
        <v>0</v>
      </c>
      <c r="CW46" s="31">
        <f t="shared" ca="1" si="30"/>
        <v>0</v>
      </c>
      <c r="CX46" s="31">
        <f t="shared" ca="1" si="30"/>
        <v>0</v>
      </c>
      <c r="CY46" s="31">
        <f t="shared" ca="1" si="30"/>
        <v>0</v>
      </c>
      <c r="CZ46" s="31">
        <f t="shared" ca="1" si="26"/>
        <v>0</v>
      </c>
      <c r="DA46" s="31">
        <f t="shared" ca="1" si="26"/>
        <v>0</v>
      </c>
      <c r="DB46" s="31">
        <f t="shared" ca="1" si="26"/>
        <v>0</v>
      </c>
      <c r="DC46" s="31">
        <f t="shared" ca="1" si="26"/>
        <v>0</v>
      </c>
      <c r="DD46" s="31">
        <f t="shared" ca="1" si="26"/>
        <v>0</v>
      </c>
      <c r="DE46" s="31">
        <f t="shared" ca="1" si="26"/>
        <v>0</v>
      </c>
      <c r="DF46" s="31">
        <f t="shared" ca="1" si="26"/>
        <v>0</v>
      </c>
      <c r="DG46" s="31">
        <f t="shared" ca="1" si="26"/>
        <v>0</v>
      </c>
      <c r="DH46" s="31">
        <f t="shared" ca="1" si="26"/>
        <v>0</v>
      </c>
      <c r="DI46" s="32">
        <f t="shared" ca="1" si="20"/>
        <v>0</v>
      </c>
      <c r="DJ46" s="32">
        <f t="shared" ca="1" si="20"/>
        <v>0</v>
      </c>
      <c r="DK46" s="32">
        <f t="shared" ca="1" si="20"/>
        <v>0</v>
      </c>
      <c r="DL46" s="32">
        <f t="shared" ca="1" si="20"/>
        <v>0</v>
      </c>
      <c r="DM46" s="32">
        <f t="shared" ca="1" si="20"/>
        <v>0</v>
      </c>
      <c r="DN46" s="32">
        <f t="shared" ca="1" si="20"/>
        <v>0</v>
      </c>
      <c r="DO46" s="32">
        <f t="shared" ca="1" si="20"/>
        <v>0</v>
      </c>
      <c r="DP46" s="32">
        <f t="shared" ca="1" si="20"/>
        <v>0</v>
      </c>
      <c r="DQ46" s="32">
        <f t="shared" ca="1" si="20"/>
        <v>0</v>
      </c>
      <c r="DR46" s="32">
        <f t="shared" ca="1" si="20"/>
        <v>0</v>
      </c>
      <c r="DS46" s="32">
        <f t="shared" ca="1" si="20"/>
        <v>0</v>
      </c>
      <c r="DT46" s="32">
        <f t="shared" ca="1" si="20"/>
        <v>0</v>
      </c>
      <c r="DU46" s="31">
        <f t="shared" ca="1" si="21"/>
        <v>0</v>
      </c>
      <c r="DV46" s="31">
        <f t="shared" ca="1" si="21"/>
        <v>0</v>
      </c>
      <c r="DW46" s="31">
        <f t="shared" ca="1" si="21"/>
        <v>0</v>
      </c>
      <c r="DX46" s="31">
        <f t="shared" ca="1" si="21"/>
        <v>0</v>
      </c>
      <c r="DY46" s="31">
        <f t="shared" ca="1" si="21"/>
        <v>0</v>
      </c>
      <c r="DZ46" s="31">
        <f t="shared" ca="1" si="21"/>
        <v>0</v>
      </c>
      <c r="EA46" s="31">
        <f t="shared" ca="1" si="21"/>
        <v>0</v>
      </c>
      <c r="EB46" s="31">
        <f t="shared" ca="1" si="21"/>
        <v>0</v>
      </c>
      <c r="EC46" s="31">
        <f t="shared" ca="1" si="21"/>
        <v>0</v>
      </c>
      <c r="ED46" s="31">
        <f t="shared" ca="1" si="21"/>
        <v>0</v>
      </c>
      <c r="EE46" s="31">
        <f t="shared" ca="1" si="21"/>
        <v>0</v>
      </c>
      <c r="EF46" s="31">
        <f t="shared" ca="1" si="21"/>
        <v>0</v>
      </c>
      <c r="EG46" s="32">
        <f t="shared" ca="1" si="22"/>
        <v>0</v>
      </c>
      <c r="EH46" s="32">
        <f t="shared" ca="1" si="22"/>
        <v>0</v>
      </c>
      <c r="EI46" s="32">
        <f t="shared" ca="1" si="22"/>
        <v>0</v>
      </c>
      <c r="EJ46" s="32">
        <f t="shared" ca="1" si="22"/>
        <v>0</v>
      </c>
      <c r="EK46" s="32">
        <f t="shared" ca="1" si="22"/>
        <v>0</v>
      </c>
      <c r="EL46" s="32">
        <f t="shared" ca="1" si="22"/>
        <v>0</v>
      </c>
      <c r="EM46" s="32">
        <f t="shared" ca="1" si="22"/>
        <v>0</v>
      </c>
      <c r="EN46" s="32">
        <f t="shared" ca="1" si="22"/>
        <v>0</v>
      </c>
      <c r="EO46" s="32">
        <f t="shared" ca="1" si="22"/>
        <v>0</v>
      </c>
      <c r="EP46" s="32">
        <f t="shared" ca="1" si="22"/>
        <v>0</v>
      </c>
      <c r="EQ46" s="32">
        <f t="shared" ca="1" si="22"/>
        <v>0</v>
      </c>
      <c r="ER46" s="32">
        <f t="shared" ca="1" si="22"/>
        <v>0</v>
      </c>
    </row>
    <row r="47" spans="1:148">
      <c r="A47" t="s">
        <v>430</v>
      </c>
      <c r="B47" s="1" t="s">
        <v>32</v>
      </c>
      <c r="C47" t="str">
        <f t="shared" ca="1" si="1"/>
        <v>DRW1</v>
      </c>
      <c r="D47" t="str">
        <f t="shared" ca="1" si="2"/>
        <v>Drywood #1</v>
      </c>
      <c r="E47" s="51">
        <f ca="1">IFERROR(IF(AND($A47=VLOOKUP($A47&amp;"."&amp;$C47,UncollectibleLookup,2,FALSE),$C47=VLOOKUP($A47&amp;"."&amp;$C47,UncollectibleLookup,4,FALSE)),0,'Module C Corrected'!E47),'Module C Corrected'!E47)</f>
        <v>0</v>
      </c>
      <c r="F47" s="51">
        <f ca="1">IFERROR(IF(AND($A47=VLOOKUP($A47&amp;"."&amp;$C47,UncollectibleLookup,2,FALSE),$C47=VLOOKUP($A47&amp;"."&amp;$C47,UncollectibleLookup,4,FALSE)),0,'Module C Corrected'!F47),'Module C Corrected'!F47)</f>
        <v>0</v>
      </c>
      <c r="G47" s="51">
        <f ca="1">IFERROR(IF(AND($A47=VLOOKUP($A47&amp;"."&amp;$C47,UncollectibleLookup,2,FALSE),$C47=VLOOKUP($A47&amp;"."&amp;$C47,UncollectibleLookup,4,FALSE)),0,'Module C Corrected'!G47),'Module C Corrected'!G47)</f>
        <v>0</v>
      </c>
      <c r="H47" s="51">
        <f ca="1">IFERROR(IF(AND($A47=VLOOKUP($A47&amp;"."&amp;$C47,UncollectibleLookup,2,FALSE),$C47=VLOOKUP($A47&amp;"."&amp;$C47,UncollectibleLookup,4,FALSE)),0,'Module C Corrected'!H47),'Module C Corrected'!H47)</f>
        <v>0</v>
      </c>
      <c r="I47" s="51">
        <f ca="1">IFERROR(IF(AND($A47=VLOOKUP($A47&amp;"."&amp;$C47,UncollectibleLookup,2,FALSE),$C47=VLOOKUP($A47&amp;"."&amp;$C47,UncollectibleLookup,4,FALSE)),0,'Module C Corrected'!I47),'Module C Corrected'!I47)</f>
        <v>0</v>
      </c>
      <c r="J47" s="51">
        <f ca="1">IFERROR(IF(AND($A47=VLOOKUP($A47&amp;"."&amp;$C47,UncollectibleLookup,2,FALSE),$C47=VLOOKUP($A47&amp;"."&amp;$C47,UncollectibleLookup,4,FALSE)),0,'Module C Corrected'!J47),'Module C Corrected'!J47)</f>
        <v>0</v>
      </c>
      <c r="K47" s="51">
        <f ca="1">IFERROR(IF(AND($A47=VLOOKUP($A47&amp;"."&amp;$C47,UncollectibleLookup,2,FALSE),$C47=VLOOKUP($A47&amp;"."&amp;$C47,UncollectibleLookup,4,FALSE)),0,'Module C Corrected'!K47),'Module C Corrected'!K47)</f>
        <v>0</v>
      </c>
      <c r="L47" s="51">
        <f ca="1">IFERROR(IF(AND($A47=VLOOKUP($A47&amp;"."&amp;$C47,UncollectibleLookup,2,FALSE),$C47=VLOOKUP($A47&amp;"."&amp;$C47,UncollectibleLookup,4,FALSE)),0,'Module C Corrected'!L47),'Module C Corrected'!L47)</f>
        <v>0</v>
      </c>
      <c r="M47" s="51">
        <f ca="1">IFERROR(IF(AND($A47=VLOOKUP($A47&amp;"."&amp;$C47,UncollectibleLookup,2,FALSE),$C47=VLOOKUP($A47&amp;"."&amp;$C47,UncollectibleLookup,4,FALSE)),0,'Module C Corrected'!M47),'Module C Corrected'!M47)</f>
        <v>0</v>
      </c>
      <c r="N47" s="51">
        <f ca="1">IFERROR(IF(AND($A47=VLOOKUP($A47&amp;"."&amp;$C47,UncollectibleLookup,2,FALSE),$C47=VLOOKUP($A47&amp;"."&amp;$C47,UncollectibleLookup,4,FALSE)),0,'Module C Corrected'!N47),'Module C Corrected'!N47)</f>
        <v>18.035</v>
      </c>
      <c r="O47" s="51">
        <f ca="1">IFERROR(IF(AND($A47=VLOOKUP($A47&amp;"."&amp;$C47,UncollectibleLookup,2,FALSE),$C47=VLOOKUP($A47&amp;"."&amp;$C47,UncollectibleLookup,4,FALSE)),0,'Module C Corrected'!O47),'Module C Corrected'!O47)</f>
        <v>135.1645</v>
      </c>
      <c r="P47" s="51">
        <f ca="1">IFERROR(IF(AND($A47=VLOOKUP($A47&amp;"."&amp;$C47,UncollectibleLookup,2,FALSE),$C47=VLOOKUP($A47&amp;"."&amp;$C47,UncollectibleLookup,4,FALSE)),0,'Module C Corrected'!P47),'Module C Corrected'!P47)</f>
        <v>183.31120000000001</v>
      </c>
      <c r="Q47" s="32">
        <f ca="1">IFERROR(IF(AND($A47=VLOOKUP($A47&amp;"."&amp;$C47,UncollectibleLookup,2,FALSE),$C47=VLOOKUP($A47&amp;"."&amp;$C47,UncollectibleLookup,4,FALSE)),0,'Module C Corrected'!Q47),'Module C Corrected'!Q47)</f>
        <v>0</v>
      </c>
      <c r="R47" s="32">
        <f ca="1">IFERROR(IF(AND($A47=VLOOKUP($A47&amp;"."&amp;$C47,UncollectibleLookup,2,FALSE),$C47=VLOOKUP($A47&amp;"."&amp;$C47,UncollectibleLookup,4,FALSE)),0,'Module C Corrected'!R47),'Module C Corrected'!R47)</f>
        <v>0</v>
      </c>
      <c r="S47" s="32">
        <f ca="1">IFERROR(IF(AND($A47=VLOOKUP($A47&amp;"."&amp;$C47,UncollectibleLookup,2,FALSE),$C47=VLOOKUP($A47&amp;"."&amp;$C47,UncollectibleLookup,4,FALSE)),0,'Module C Corrected'!S47),'Module C Corrected'!S47)</f>
        <v>0</v>
      </c>
      <c r="T47" s="32">
        <f ca="1">IFERROR(IF(AND($A47=VLOOKUP($A47&amp;"."&amp;$C47,UncollectibleLookup,2,FALSE),$C47=VLOOKUP($A47&amp;"."&amp;$C47,UncollectibleLookup,4,FALSE)),0,'Module C Corrected'!T47),'Module C Corrected'!T47)</f>
        <v>0</v>
      </c>
      <c r="U47" s="32">
        <f ca="1">IFERROR(IF(AND($A47=VLOOKUP($A47&amp;"."&amp;$C47,UncollectibleLookup,2,FALSE),$C47=VLOOKUP($A47&amp;"."&amp;$C47,UncollectibleLookup,4,FALSE)),0,'Module C Corrected'!U47),'Module C Corrected'!U47)</f>
        <v>0</v>
      </c>
      <c r="V47" s="32">
        <f ca="1">IFERROR(IF(AND($A47=VLOOKUP($A47&amp;"."&amp;$C47,UncollectibleLookup,2,FALSE),$C47=VLOOKUP($A47&amp;"."&amp;$C47,UncollectibleLookup,4,FALSE)),0,'Module C Corrected'!V47),'Module C Corrected'!V47)</f>
        <v>0</v>
      </c>
      <c r="W47" s="32">
        <f ca="1">IFERROR(IF(AND($A47=VLOOKUP($A47&amp;"."&amp;$C47,UncollectibleLookup,2,FALSE),$C47=VLOOKUP($A47&amp;"."&amp;$C47,UncollectibleLookup,4,FALSE)),0,'Module C Corrected'!W47),'Module C Corrected'!W47)</f>
        <v>0</v>
      </c>
      <c r="X47" s="32">
        <f ca="1">IFERROR(IF(AND($A47=VLOOKUP($A47&amp;"."&amp;$C47,UncollectibleLookup,2,FALSE),$C47=VLOOKUP($A47&amp;"."&amp;$C47,UncollectibleLookup,4,FALSE)),0,'Module C Corrected'!X47),'Module C Corrected'!X47)</f>
        <v>0</v>
      </c>
      <c r="Y47" s="32">
        <f ca="1">IFERROR(IF(AND($A47=VLOOKUP($A47&amp;"."&amp;$C47,UncollectibleLookup,2,FALSE),$C47=VLOOKUP($A47&amp;"."&amp;$C47,UncollectibleLookup,4,FALSE)),0,'Module C Corrected'!Y47),'Module C Corrected'!Y47)</f>
        <v>0</v>
      </c>
      <c r="Z47" s="32">
        <f ca="1">IFERROR(IF(AND($A47=VLOOKUP($A47&amp;"."&amp;$C47,UncollectibleLookup,2,FALSE),$C47=VLOOKUP($A47&amp;"."&amp;$C47,UncollectibleLookup,4,FALSE)),0,'Module C Corrected'!Z47),'Module C Corrected'!Z47)</f>
        <v>1319.89</v>
      </c>
      <c r="AA47" s="32">
        <f ca="1">IFERROR(IF(AND($A47=VLOOKUP($A47&amp;"."&amp;$C47,UncollectibleLookup,2,FALSE),$C47=VLOOKUP($A47&amp;"."&amp;$C47,UncollectibleLookup,4,FALSE)),0,'Module C Corrected'!AA47),'Module C Corrected'!AA47)</f>
        <v>18196.939999999999</v>
      </c>
      <c r="AB47" s="32">
        <f ca="1">IFERROR(IF(AND($A47=VLOOKUP($A47&amp;"."&amp;$C47,UncollectibleLookup,2,FALSE),$C47=VLOOKUP($A47&amp;"."&amp;$C47,UncollectibleLookup,4,FALSE)),0,'Module C Corrected'!AB47),'Module C Corrected'!AB47)</f>
        <v>42206.54</v>
      </c>
      <c r="AC47" s="2" t="str">
        <f>IF(ISBLANK('Module C Corrected'!AC47),"",'Module C Corrected'!AC47)</f>
        <v/>
      </c>
      <c r="AD47" s="2" t="str">
        <f>IF(ISBLANK('Module C Corrected'!AD47),"",'Module C Corrected'!AD47)</f>
        <v/>
      </c>
      <c r="AE47" s="2" t="str">
        <f>IF(ISBLANK('Module C Corrected'!AE47),"",'Module C Corrected'!AE47)</f>
        <v/>
      </c>
      <c r="AF47" s="2" t="str">
        <f>IF(ISBLANK('Module C Corrected'!AF47),"",'Module C Corrected'!AF47)</f>
        <v/>
      </c>
      <c r="AG47" s="2" t="str">
        <f>IF(ISBLANK('Module C Corrected'!AG47),"",'Module C Corrected'!AG47)</f>
        <v/>
      </c>
      <c r="AH47" s="2" t="str">
        <f>IF(ISBLANK('Module C Corrected'!AH47),"",'Module C Corrected'!AH47)</f>
        <v/>
      </c>
      <c r="AI47" s="2">
        <f>IF(ISBLANK('Module C Corrected'!AI47),"",'Module C Corrected'!AI47)</f>
        <v>2.25</v>
      </c>
      <c r="AJ47" s="2">
        <f>IF(ISBLANK('Module C Corrected'!AJ47),"",'Module C Corrected'!AJ47)</f>
        <v>2.25</v>
      </c>
      <c r="AK47" s="2">
        <f>IF(ISBLANK('Module C Corrected'!AK47),"",'Module C Corrected'!AK47)</f>
        <v>2.25</v>
      </c>
      <c r="AL47" s="2">
        <f>IF(ISBLANK('Module C Corrected'!AL47),"",'Module C Corrected'!AL47)</f>
        <v>2.25</v>
      </c>
      <c r="AM47" s="2">
        <f>IF(ISBLANK('Module C Corrected'!AM47),"",'Module C Corrected'!AM47)</f>
        <v>2.25</v>
      </c>
      <c r="AN47" s="2">
        <f>IF(ISBLANK('Module C Corrected'!AN47),"",'Module C Corrected'!AN47)</f>
        <v>2.25</v>
      </c>
      <c r="AO47" s="33">
        <f ca="1">IFERROR(IF(AND($A47=VLOOKUP($A47&amp;"."&amp;$C47,UncollectibleLookup,2,FALSE),$C47=VLOOKUP($A47&amp;"."&amp;$C47,UncollectibleLookup,4,FALSE)),0,'Module C Corrected'!AO47),'Module C Corrected'!AO47)</f>
        <v>0</v>
      </c>
      <c r="AP47" s="33">
        <f ca="1">IFERROR(IF(AND($A47=VLOOKUP($A47&amp;"."&amp;$C47,UncollectibleLookup,2,FALSE),$C47=VLOOKUP($A47&amp;"."&amp;$C47,UncollectibleLookup,4,FALSE)),0,'Module C Corrected'!AP47),'Module C Corrected'!AP47)</f>
        <v>0</v>
      </c>
      <c r="AQ47" s="33">
        <f ca="1">IFERROR(IF(AND($A47=VLOOKUP($A47&amp;"."&amp;$C47,UncollectibleLookup,2,FALSE),$C47=VLOOKUP($A47&amp;"."&amp;$C47,UncollectibleLookup,4,FALSE)),0,'Module C Corrected'!AQ47),'Module C Corrected'!AQ47)</f>
        <v>0</v>
      </c>
      <c r="AR47" s="33">
        <f ca="1">IFERROR(IF(AND($A47=VLOOKUP($A47&amp;"."&amp;$C47,UncollectibleLookup,2,FALSE),$C47=VLOOKUP($A47&amp;"."&amp;$C47,UncollectibleLookup,4,FALSE)),0,'Module C Corrected'!AR47),'Module C Corrected'!AR47)</f>
        <v>0</v>
      </c>
      <c r="AS47" s="33">
        <f ca="1">IFERROR(IF(AND($A47=VLOOKUP($A47&amp;"."&amp;$C47,UncollectibleLookup,2,FALSE),$C47=VLOOKUP($A47&amp;"."&amp;$C47,UncollectibleLookup,4,FALSE)),0,'Module C Corrected'!AS47),'Module C Corrected'!AS47)</f>
        <v>0</v>
      </c>
      <c r="AT47" s="33">
        <f ca="1">IFERROR(IF(AND($A47=VLOOKUP($A47&amp;"."&amp;$C47,UncollectibleLookup,2,FALSE),$C47=VLOOKUP($A47&amp;"."&amp;$C47,UncollectibleLookup,4,FALSE)),0,'Module C Corrected'!AT47),'Module C Corrected'!AT47)</f>
        <v>0</v>
      </c>
      <c r="AU47" s="33">
        <f ca="1">IFERROR(IF(AND($A47=VLOOKUP($A47&amp;"."&amp;$C47,UncollectibleLookup,2,FALSE),$C47=VLOOKUP($A47&amp;"."&amp;$C47,UncollectibleLookup,4,FALSE)),0,'Module C Corrected'!AU47),'Module C Corrected'!AU47)</f>
        <v>0</v>
      </c>
      <c r="AV47" s="33">
        <f ca="1">IFERROR(IF(AND($A47=VLOOKUP($A47&amp;"."&amp;$C47,UncollectibleLookup,2,FALSE),$C47=VLOOKUP($A47&amp;"."&amp;$C47,UncollectibleLookup,4,FALSE)),0,'Module C Corrected'!AV47),'Module C Corrected'!AV47)</f>
        <v>0</v>
      </c>
      <c r="AW47" s="33">
        <f ca="1">IFERROR(IF(AND($A47=VLOOKUP($A47&amp;"."&amp;$C47,UncollectibleLookup,2,FALSE),$C47=VLOOKUP($A47&amp;"."&amp;$C47,UncollectibleLookup,4,FALSE)),0,'Module C Corrected'!AW47),'Module C Corrected'!AW47)</f>
        <v>0</v>
      </c>
      <c r="AX47" s="33">
        <f ca="1">IFERROR(IF(AND($A47=VLOOKUP($A47&amp;"."&amp;$C47,UncollectibleLookup,2,FALSE),$C47=VLOOKUP($A47&amp;"."&amp;$C47,UncollectibleLookup,4,FALSE)),0,'Module C Corrected'!AX47),'Module C Corrected'!AX47)</f>
        <v>29.7</v>
      </c>
      <c r="AY47" s="33">
        <f ca="1">IFERROR(IF(AND($A47=VLOOKUP($A47&amp;"."&amp;$C47,UncollectibleLookup,2,FALSE),$C47=VLOOKUP($A47&amp;"."&amp;$C47,UncollectibleLookup,4,FALSE)),0,'Module C Corrected'!AY47),'Module C Corrected'!AY47)</f>
        <v>409.43</v>
      </c>
      <c r="AZ47" s="33">
        <f ca="1">IFERROR(IF(AND($A47=VLOOKUP($A47&amp;"."&amp;$C47,UncollectibleLookup,2,FALSE),$C47=VLOOKUP($A47&amp;"."&amp;$C47,UncollectibleLookup,4,FALSE)),0,'Module C Corrected'!AZ47),'Module C Corrected'!AZ47)</f>
        <v>949.65</v>
      </c>
      <c r="BA47" s="31">
        <f t="shared" ca="1" si="27"/>
        <v>0</v>
      </c>
      <c r="BB47" s="31">
        <f t="shared" ca="1" si="27"/>
        <v>0</v>
      </c>
      <c r="BC47" s="31">
        <f t="shared" ca="1" si="27"/>
        <v>0</v>
      </c>
      <c r="BD47" s="31">
        <f t="shared" ca="1" si="23"/>
        <v>0</v>
      </c>
      <c r="BE47" s="31">
        <f t="shared" ca="1" si="23"/>
        <v>0</v>
      </c>
      <c r="BF47" s="31">
        <f t="shared" ca="1" si="23"/>
        <v>0</v>
      </c>
      <c r="BG47" s="31">
        <f t="shared" ca="1" si="23"/>
        <v>0</v>
      </c>
      <c r="BH47" s="31">
        <f t="shared" ca="1" si="23"/>
        <v>0</v>
      </c>
      <c r="BI47" s="31">
        <f t="shared" ca="1" si="23"/>
        <v>0</v>
      </c>
      <c r="BJ47" s="31">
        <f t="shared" ca="1" si="23"/>
        <v>-3.96</v>
      </c>
      <c r="BK47" s="31">
        <f t="shared" ca="1" si="23"/>
        <v>-54.59</v>
      </c>
      <c r="BL47" s="31">
        <f t="shared" ca="1" si="23"/>
        <v>-126.62</v>
      </c>
      <c r="BM47" s="6">
        <f t="shared" ca="1" si="28"/>
        <v>-1.17E-2</v>
      </c>
      <c r="BN47" s="6">
        <f t="shared" ca="1" si="28"/>
        <v>-1.17E-2</v>
      </c>
      <c r="BO47" s="6">
        <f t="shared" ca="1" si="28"/>
        <v>-1.17E-2</v>
      </c>
      <c r="BP47" s="6">
        <f t="shared" ca="1" si="28"/>
        <v>-1.17E-2</v>
      </c>
      <c r="BQ47" s="6">
        <f t="shared" ca="1" si="28"/>
        <v>-1.17E-2</v>
      </c>
      <c r="BR47" s="6">
        <f t="shared" ca="1" si="28"/>
        <v>-1.17E-2</v>
      </c>
      <c r="BS47" s="6">
        <f t="shared" ca="1" si="28"/>
        <v>-1.17E-2</v>
      </c>
      <c r="BT47" s="6">
        <f t="shared" ca="1" si="28"/>
        <v>-1.17E-2</v>
      </c>
      <c r="BU47" s="6">
        <f t="shared" ca="1" si="28"/>
        <v>-1.17E-2</v>
      </c>
      <c r="BV47" s="6">
        <f t="shared" ca="1" si="28"/>
        <v>-1.17E-2</v>
      </c>
      <c r="BW47" s="6">
        <f t="shared" ca="1" si="28"/>
        <v>-1.17E-2</v>
      </c>
      <c r="BX47" s="6">
        <f t="shared" ca="1" si="28"/>
        <v>-1.17E-2</v>
      </c>
      <c r="BY47" s="31">
        <f t="shared" ca="1" si="19"/>
        <v>0</v>
      </c>
      <c r="BZ47" s="31">
        <f t="shared" ca="1" si="19"/>
        <v>0</v>
      </c>
      <c r="CA47" s="31">
        <f t="shared" ca="1" si="19"/>
        <v>0</v>
      </c>
      <c r="CB47" s="31">
        <f t="shared" ca="1" si="18"/>
        <v>0</v>
      </c>
      <c r="CC47" s="31">
        <f t="shared" ca="1" si="18"/>
        <v>0</v>
      </c>
      <c r="CD47" s="31">
        <f t="shared" ca="1" si="18"/>
        <v>0</v>
      </c>
      <c r="CE47" s="31">
        <f t="shared" ca="1" si="18"/>
        <v>0</v>
      </c>
      <c r="CF47" s="31">
        <f t="shared" ca="1" si="18"/>
        <v>0</v>
      </c>
      <c r="CG47" s="31">
        <f t="shared" ca="1" si="18"/>
        <v>0</v>
      </c>
      <c r="CH47" s="31">
        <f t="shared" ca="1" si="18"/>
        <v>-15.44</v>
      </c>
      <c r="CI47" s="31">
        <f t="shared" ca="1" si="18"/>
        <v>-212.9</v>
      </c>
      <c r="CJ47" s="31">
        <f t="shared" ca="1" si="18"/>
        <v>-493.82</v>
      </c>
      <c r="CK47" s="32">
        <f t="shared" ca="1" si="29"/>
        <v>0</v>
      </c>
      <c r="CL47" s="32">
        <f t="shared" ca="1" si="29"/>
        <v>0</v>
      </c>
      <c r="CM47" s="32">
        <f t="shared" ca="1" si="29"/>
        <v>0</v>
      </c>
      <c r="CN47" s="32">
        <f t="shared" ca="1" si="25"/>
        <v>0</v>
      </c>
      <c r="CO47" s="32">
        <f t="shared" ca="1" si="25"/>
        <v>0</v>
      </c>
      <c r="CP47" s="32">
        <f t="shared" ca="1" si="25"/>
        <v>0</v>
      </c>
      <c r="CQ47" s="32">
        <f t="shared" ca="1" si="25"/>
        <v>0</v>
      </c>
      <c r="CR47" s="32">
        <f t="shared" ca="1" si="25"/>
        <v>0</v>
      </c>
      <c r="CS47" s="32">
        <f t="shared" ca="1" si="25"/>
        <v>0</v>
      </c>
      <c r="CT47" s="32">
        <f t="shared" ca="1" si="25"/>
        <v>2.2400000000000002</v>
      </c>
      <c r="CU47" s="32">
        <f t="shared" ca="1" si="25"/>
        <v>30.93</v>
      </c>
      <c r="CV47" s="32">
        <f t="shared" ca="1" si="25"/>
        <v>71.75</v>
      </c>
      <c r="CW47" s="31">
        <f t="shared" ca="1" si="30"/>
        <v>0</v>
      </c>
      <c r="CX47" s="31">
        <f t="shared" ca="1" si="30"/>
        <v>0</v>
      </c>
      <c r="CY47" s="31">
        <f t="shared" ca="1" si="30"/>
        <v>0</v>
      </c>
      <c r="CZ47" s="31">
        <f t="shared" ca="1" si="26"/>
        <v>0</v>
      </c>
      <c r="DA47" s="31">
        <f t="shared" ca="1" si="26"/>
        <v>0</v>
      </c>
      <c r="DB47" s="31">
        <f t="shared" ca="1" si="26"/>
        <v>0</v>
      </c>
      <c r="DC47" s="31">
        <f t="shared" ca="1" si="26"/>
        <v>0</v>
      </c>
      <c r="DD47" s="31">
        <f t="shared" ca="1" si="26"/>
        <v>0</v>
      </c>
      <c r="DE47" s="31">
        <f t="shared" ca="1" si="26"/>
        <v>0</v>
      </c>
      <c r="DF47" s="31">
        <f t="shared" ca="1" si="26"/>
        <v>-38.94</v>
      </c>
      <c r="DG47" s="31">
        <f t="shared" ca="1" si="26"/>
        <v>-536.80999999999995</v>
      </c>
      <c r="DH47" s="31">
        <f t="shared" ca="1" si="26"/>
        <v>-1245.0999999999999</v>
      </c>
      <c r="DI47" s="32">
        <f t="shared" ca="1" si="20"/>
        <v>0</v>
      </c>
      <c r="DJ47" s="32">
        <f t="shared" ca="1" si="20"/>
        <v>0</v>
      </c>
      <c r="DK47" s="32">
        <f t="shared" ca="1" si="20"/>
        <v>0</v>
      </c>
      <c r="DL47" s="32">
        <f t="shared" ca="1" si="20"/>
        <v>0</v>
      </c>
      <c r="DM47" s="32">
        <f t="shared" ca="1" si="20"/>
        <v>0</v>
      </c>
      <c r="DN47" s="32">
        <f t="shared" ca="1" si="20"/>
        <v>0</v>
      </c>
      <c r="DO47" s="32">
        <f t="shared" ca="1" si="20"/>
        <v>0</v>
      </c>
      <c r="DP47" s="32">
        <f t="shared" ca="1" si="20"/>
        <v>0</v>
      </c>
      <c r="DQ47" s="32">
        <f t="shared" ca="1" si="20"/>
        <v>0</v>
      </c>
      <c r="DR47" s="32">
        <f t="shared" ca="1" si="20"/>
        <v>-1.95</v>
      </c>
      <c r="DS47" s="32">
        <f t="shared" ca="1" si="20"/>
        <v>-26.84</v>
      </c>
      <c r="DT47" s="32">
        <f t="shared" ca="1" si="20"/>
        <v>-62.26</v>
      </c>
      <c r="DU47" s="31">
        <f t="shared" ca="1" si="21"/>
        <v>0</v>
      </c>
      <c r="DV47" s="31">
        <f t="shared" ca="1" si="21"/>
        <v>0</v>
      </c>
      <c r="DW47" s="31">
        <f t="shared" ca="1" si="21"/>
        <v>0</v>
      </c>
      <c r="DX47" s="31">
        <f t="shared" ca="1" si="21"/>
        <v>0</v>
      </c>
      <c r="DY47" s="31">
        <f t="shared" ca="1" si="21"/>
        <v>0</v>
      </c>
      <c r="DZ47" s="31">
        <f t="shared" ca="1" si="21"/>
        <v>0</v>
      </c>
      <c r="EA47" s="31">
        <f t="shared" ca="1" si="21"/>
        <v>0</v>
      </c>
      <c r="EB47" s="31">
        <f t="shared" ca="1" si="21"/>
        <v>0</v>
      </c>
      <c r="EC47" s="31">
        <f t="shared" ca="1" si="21"/>
        <v>0</v>
      </c>
      <c r="ED47" s="31">
        <f t="shared" ca="1" si="21"/>
        <v>-14.98</v>
      </c>
      <c r="EE47" s="31">
        <f t="shared" ca="1" si="21"/>
        <v>-203.69</v>
      </c>
      <c r="EF47" s="31">
        <f t="shared" ca="1" si="21"/>
        <v>-466.05</v>
      </c>
      <c r="EG47" s="32">
        <f t="shared" ca="1" si="22"/>
        <v>0</v>
      </c>
      <c r="EH47" s="32">
        <f t="shared" ca="1" si="22"/>
        <v>0</v>
      </c>
      <c r="EI47" s="32">
        <f t="shared" ca="1" si="22"/>
        <v>0</v>
      </c>
      <c r="EJ47" s="32">
        <f t="shared" ca="1" si="22"/>
        <v>0</v>
      </c>
      <c r="EK47" s="32">
        <f t="shared" ca="1" si="22"/>
        <v>0</v>
      </c>
      <c r="EL47" s="32">
        <f t="shared" ca="1" si="22"/>
        <v>0</v>
      </c>
      <c r="EM47" s="32">
        <f t="shared" ca="1" si="22"/>
        <v>0</v>
      </c>
      <c r="EN47" s="32">
        <f t="shared" ca="1" si="22"/>
        <v>0</v>
      </c>
      <c r="EO47" s="32">
        <f t="shared" ca="1" si="22"/>
        <v>0</v>
      </c>
      <c r="EP47" s="32">
        <f t="shared" ca="1" si="22"/>
        <v>-55.870000000000005</v>
      </c>
      <c r="EQ47" s="32">
        <f t="shared" ca="1" si="22"/>
        <v>-767.33999999999992</v>
      </c>
      <c r="ER47" s="32">
        <f t="shared" ca="1" si="22"/>
        <v>-1773.4099999999999</v>
      </c>
    </row>
    <row r="48" spans="1:148">
      <c r="A48" t="s">
        <v>539</v>
      </c>
      <c r="B48" s="1" t="s">
        <v>32</v>
      </c>
      <c r="C48" t="str">
        <f t="shared" ca="1" si="1"/>
        <v>DRW1</v>
      </c>
      <c r="D48" t="str">
        <f t="shared" ca="1" si="2"/>
        <v>Drywood #1</v>
      </c>
      <c r="E48" s="51">
        <f ca="1">IFERROR(IF(AND($A48=VLOOKUP($A48&amp;"."&amp;$C48,UncollectibleLookup,2,FALSE),$C48=VLOOKUP($A48&amp;"."&amp;$C48,UncollectibleLookup,4,FALSE)),0,'Module C Corrected'!E48),'Module C Corrected'!E48)</f>
        <v>0</v>
      </c>
      <c r="F48" s="51">
        <f ca="1">IFERROR(IF(AND($A48=VLOOKUP($A48&amp;"."&amp;$C48,UncollectibleLookup,2,FALSE),$C48=VLOOKUP($A48&amp;"."&amp;$C48,UncollectibleLookup,4,FALSE)),0,'Module C Corrected'!F48),'Module C Corrected'!F48)</f>
        <v>0</v>
      </c>
      <c r="G48" s="51">
        <f ca="1">IFERROR(IF(AND($A48=VLOOKUP($A48&amp;"."&amp;$C48,UncollectibleLookup,2,FALSE),$C48=VLOOKUP($A48&amp;"."&amp;$C48,UncollectibleLookup,4,FALSE)),0,'Module C Corrected'!G48),'Module C Corrected'!G48)</f>
        <v>0</v>
      </c>
      <c r="H48" s="51">
        <f ca="1">IFERROR(IF(AND($A48=VLOOKUP($A48&amp;"."&amp;$C48,UncollectibleLookup,2,FALSE),$C48=VLOOKUP($A48&amp;"."&amp;$C48,UncollectibleLookup,4,FALSE)),0,'Module C Corrected'!H48),'Module C Corrected'!H48)</f>
        <v>0</v>
      </c>
      <c r="I48" s="51">
        <f ca="1">IFERROR(IF(AND($A48=VLOOKUP($A48&amp;"."&amp;$C48,UncollectibleLookup,2,FALSE),$C48=VLOOKUP($A48&amp;"."&amp;$C48,UncollectibleLookup,4,FALSE)),0,'Module C Corrected'!I48),'Module C Corrected'!I48)</f>
        <v>0</v>
      </c>
      <c r="J48" s="51">
        <f ca="1">IFERROR(IF(AND($A48=VLOOKUP($A48&amp;"."&amp;$C48,UncollectibleLookup,2,FALSE),$C48=VLOOKUP($A48&amp;"."&amp;$C48,UncollectibleLookup,4,FALSE)),0,'Module C Corrected'!J48),'Module C Corrected'!J48)</f>
        <v>0</v>
      </c>
      <c r="K48" s="51">
        <f ca="1">IFERROR(IF(AND($A48=VLOOKUP($A48&amp;"."&amp;$C48,UncollectibleLookup,2,FALSE),$C48=VLOOKUP($A48&amp;"."&amp;$C48,UncollectibleLookup,4,FALSE)),0,'Module C Corrected'!K48),'Module C Corrected'!K48)</f>
        <v>0</v>
      </c>
      <c r="L48" s="51">
        <f ca="1">IFERROR(IF(AND($A48=VLOOKUP($A48&amp;"."&amp;$C48,UncollectibleLookup,2,FALSE),$C48=VLOOKUP($A48&amp;"."&amp;$C48,UncollectibleLookup,4,FALSE)),0,'Module C Corrected'!L48),'Module C Corrected'!L48)</f>
        <v>0</v>
      </c>
      <c r="M48" s="51">
        <f ca="1">IFERROR(IF(AND($A48=VLOOKUP($A48&amp;"."&amp;$C48,UncollectibleLookup,2,FALSE),$C48=VLOOKUP($A48&amp;"."&amp;$C48,UncollectibleLookup,4,FALSE)),0,'Module C Corrected'!M48),'Module C Corrected'!M48)</f>
        <v>0</v>
      </c>
      <c r="N48" s="51">
        <f ca="1">IFERROR(IF(AND($A48=VLOOKUP($A48&amp;"."&amp;$C48,UncollectibleLookup,2,FALSE),$C48=VLOOKUP($A48&amp;"."&amp;$C48,UncollectibleLookup,4,FALSE)),0,'Module C Corrected'!N48),'Module C Corrected'!N48)</f>
        <v>0</v>
      </c>
      <c r="O48" s="51">
        <f ca="1">IFERROR(IF(AND($A48=VLOOKUP($A48&amp;"."&amp;$C48,UncollectibleLookup,2,FALSE),$C48=VLOOKUP($A48&amp;"."&amp;$C48,UncollectibleLookup,4,FALSE)),0,'Module C Corrected'!O48),'Module C Corrected'!O48)</f>
        <v>0</v>
      </c>
      <c r="P48" s="51">
        <f ca="1">IFERROR(IF(AND($A48=VLOOKUP($A48&amp;"."&amp;$C48,UncollectibleLookup,2,FALSE),$C48=VLOOKUP($A48&amp;"."&amp;$C48,UncollectibleLookup,4,FALSE)),0,'Module C Corrected'!P48),'Module C Corrected'!P48)</f>
        <v>0</v>
      </c>
      <c r="Q48" s="32">
        <f ca="1">IFERROR(IF(AND($A48=VLOOKUP($A48&amp;"."&amp;$C48,UncollectibleLookup,2,FALSE),$C48=VLOOKUP($A48&amp;"."&amp;$C48,UncollectibleLookup,4,FALSE)),0,'Module C Corrected'!Q48),'Module C Corrected'!Q48)</f>
        <v>0</v>
      </c>
      <c r="R48" s="32">
        <f ca="1">IFERROR(IF(AND($A48=VLOOKUP($A48&amp;"."&amp;$C48,UncollectibleLookup,2,FALSE),$C48=VLOOKUP($A48&amp;"."&amp;$C48,UncollectibleLookup,4,FALSE)),0,'Module C Corrected'!R48),'Module C Corrected'!R48)</f>
        <v>0</v>
      </c>
      <c r="S48" s="32">
        <f ca="1">IFERROR(IF(AND($A48=VLOOKUP($A48&amp;"."&amp;$C48,UncollectibleLookup,2,FALSE),$C48=VLOOKUP($A48&amp;"."&amp;$C48,UncollectibleLookup,4,FALSE)),0,'Module C Corrected'!S48),'Module C Corrected'!S48)</f>
        <v>0</v>
      </c>
      <c r="T48" s="32">
        <f ca="1">IFERROR(IF(AND($A48=VLOOKUP($A48&amp;"."&amp;$C48,UncollectibleLookup,2,FALSE),$C48=VLOOKUP($A48&amp;"."&amp;$C48,UncollectibleLookup,4,FALSE)),0,'Module C Corrected'!T48),'Module C Corrected'!T48)</f>
        <v>0</v>
      </c>
      <c r="U48" s="32">
        <f ca="1">IFERROR(IF(AND($A48=VLOOKUP($A48&amp;"."&amp;$C48,UncollectibleLookup,2,FALSE),$C48=VLOOKUP($A48&amp;"."&amp;$C48,UncollectibleLookup,4,FALSE)),0,'Module C Corrected'!U48),'Module C Corrected'!U48)</f>
        <v>0</v>
      </c>
      <c r="V48" s="32">
        <f ca="1">IFERROR(IF(AND($A48=VLOOKUP($A48&amp;"."&amp;$C48,UncollectibleLookup,2,FALSE),$C48=VLOOKUP($A48&amp;"."&amp;$C48,UncollectibleLookup,4,FALSE)),0,'Module C Corrected'!V48),'Module C Corrected'!V48)</f>
        <v>0</v>
      </c>
      <c r="W48" s="32">
        <f ca="1">IFERROR(IF(AND($A48=VLOOKUP($A48&amp;"."&amp;$C48,UncollectibleLookup,2,FALSE),$C48=VLOOKUP($A48&amp;"."&amp;$C48,UncollectibleLookup,4,FALSE)),0,'Module C Corrected'!W48),'Module C Corrected'!W48)</f>
        <v>0</v>
      </c>
      <c r="X48" s="32">
        <f ca="1">IFERROR(IF(AND($A48=VLOOKUP($A48&amp;"."&amp;$C48,UncollectibleLookup,2,FALSE),$C48=VLOOKUP($A48&amp;"."&amp;$C48,UncollectibleLookup,4,FALSE)),0,'Module C Corrected'!X48),'Module C Corrected'!X48)</f>
        <v>0</v>
      </c>
      <c r="Y48" s="32">
        <f ca="1">IFERROR(IF(AND($A48=VLOOKUP($A48&amp;"."&amp;$C48,UncollectibleLookup,2,FALSE),$C48=VLOOKUP($A48&amp;"."&amp;$C48,UncollectibleLookup,4,FALSE)),0,'Module C Corrected'!Y48),'Module C Corrected'!Y48)</f>
        <v>0</v>
      </c>
      <c r="Z48" s="32">
        <f ca="1">IFERROR(IF(AND($A48=VLOOKUP($A48&amp;"."&amp;$C48,UncollectibleLookup,2,FALSE),$C48=VLOOKUP($A48&amp;"."&amp;$C48,UncollectibleLookup,4,FALSE)),0,'Module C Corrected'!Z48),'Module C Corrected'!Z48)</f>
        <v>0</v>
      </c>
      <c r="AA48" s="32">
        <f ca="1">IFERROR(IF(AND($A48=VLOOKUP($A48&amp;"."&amp;$C48,UncollectibleLookup,2,FALSE),$C48=VLOOKUP($A48&amp;"."&amp;$C48,UncollectibleLookup,4,FALSE)),0,'Module C Corrected'!AA48),'Module C Corrected'!AA48)</f>
        <v>0</v>
      </c>
      <c r="AB48" s="32">
        <f ca="1">IFERROR(IF(AND($A48=VLOOKUP($A48&amp;"."&amp;$C48,UncollectibleLookup,2,FALSE),$C48=VLOOKUP($A48&amp;"."&amp;$C48,UncollectibleLookup,4,FALSE)),0,'Module C Corrected'!AB48),'Module C Corrected'!AB48)</f>
        <v>0</v>
      </c>
      <c r="AC48" s="2">
        <f>IF(ISBLANK('Module C Corrected'!AC48),"",'Module C Corrected'!AC48)</f>
        <v>2.25</v>
      </c>
      <c r="AD48" s="2">
        <f>IF(ISBLANK('Module C Corrected'!AD48),"",'Module C Corrected'!AD48)</f>
        <v>2.25</v>
      </c>
      <c r="AE48" s="2">
        <f>IF(ISBLANK('Module C Corrected'!AE48),"",'Module C Corrected'!AE48)</f>
        <v>2.25</v>
      </c>
      <c r="AF48" s="2">
        <f>IF(ISBLANK('Module C Corrected'!AF48),"",'Module C Corrected'!AF48)</f>
        <v>2.25</v>
      </c>
      <c r="AG48" s="2">
        <f>IF(ISBLANK('Module C Corrected'!AG48),"",'Module C Corrected'!AG48)</f>
        <v>2.25</v>
      </c>
      <c r="AH48" s="2">
        <f>IF(ISBLANK('Module C Corrected'!AH48),"",'Module C Corrected'!AH48)</f>
        <v>2.25</v>
      </c>
      <c r="AI48" s="2" t="str">
        <f>IF(ISBLANK('Module C Corrected'!AI48),"",'Module C Corrected'!AI48)</f>
        <v/>
      </c>
      <c r="AJ48" s="2" t="str">
        <f>IF(ISBLANK('Module C Corrected'!AJ48),"",'Module C Corrected'!AJ48)</f>
        <v/>
      </c>
      <c r="AK48" s="2" t="str">
        <f>IF(ISBLANK('Module C Corrected'!AK48),"",'Module C Corrected'!AK48)</f>
        <v/>
      </c>
      <c r="AL48" s="2" t="str">
        <f>IF(ISBLANK('Module C Corrected'!AL48),"",'Module C Corrected'!AL48)</f>
        <v/>
      </c>
      <c r="AM48" s="2" t="str">
        <f>IF(ISBLANK('Module C Corrected'!AM48),"",'Module C Corrected'!AM48)</f>
        <v/>
      </c>
      <c r="AN48" s="2" t="str">
        <f>IF(ISBLANK('Module C Corrected'!AN48),"",'Module C Corrected'!AN48)</f>
        <v/>
      </c>
      <c r="AO48" s="33">
        <f ca="1">IFERROR(IF(AND($A48=VLOOKUP($A48&amp;"."&amp;$C48,UncollectibleLookup,2,FALSE),$C48=VLOOKUP($A48&amp;"."&amp;$C48,UncollectibleLookup,4,FALSE)),0,'Module C Corrected'!AO48),'Module C Corrected'!AO48)</f>
        <v>0</v>
      </c>
      <c r="AP48" s="33">
        <f ca="1">IFERROR(IF(AND($A48=VLOOKUP($A48&amp;"."&amp;$C48,UncollectibleLookup,2,FALSE),$C48=VLOOKUP($A48&amp;"."&amp;$C48,UncollectibleLookup,4,FALSE)),0,'Module C Corrected'!AP48),'Module C Corrected'!AP48)</f>
        <v>0</v>
      </c>
      <c r="AQ48" s="33">
        <f ca="1">IFERROR(IF(AND($A48=VLOOKUP($A48&amp;"."&amp;$C48,UncollectibleLookup,2,FALSE),$C48=VLOOKUP($A48&amp;"."&amp;$C48,UncollectibleLookup,4,FALSE)),0,'Module C Corrected'!AQ48),'Module C Corrected'!AQ48)</f>
        <v>0</v>
      </c>
      <c r="AR48" s="33">
        <f ca="1">IFERROR(IF(AND($A48=VLOOKUP($A48&amp;"."&amp;$C48,UncollectibleLookup,2,FALSE),$C48=VLOOKUP($A48&amp;"."&amp;$C48,UncollectibleLookup,4,FALSE)),0,'Module C Corrected'!AR48),'Module C Corrected'!AR48)</f>
        <v>0</v>
      </c>
      <c r="AS48" s="33">
        <f ca="1">IFERROR(IF(AND($A48=VLOOKUP($A48&amp;"."&amp;$C48,UncollectibleLookup,2,FALSE),$C48=VLOOKUP($A48&amp;"."&amp;$C48,UncollectibleLookup,4,FALSE)),0,'Module C Corrected'!AS48),'Module C Corrected'!AS48)</f>
        <v>0</v>
      </c>
      <c r="AT48" s="33">
        <f ca="1">IFERROR(IF(AND($A48=VLOOKUP($A48&amp;"."&amp;$C48,UncollectibleLookup,2,FALSE),$C48=VLOOKUP($A48&amp;"."&amp;$C48,UncollectibleLookup,4,FALSE)),0,'Module C Corrected'!AT48),'Module C Corrected'!AT48)</f>
        <v>0</v>
      </c>
      <c r="AU48" s="33">
        <f ca="1">IFERROR(IF(AND($A48=VLOOKUP($A48&amp;"."&amp;$C48,UncollectibleLookup,2,FALSE),$C48=VLOOKUP($A48&amp;"."&amp;$C48,UncollectibleLookup,4,FALSE)),0,'Module C Corrected'!AU48),'Module C Corrected'!AU48)</f>
        <v>0</v>
      </c>
      <c r="AV48" s="33">
        <f ca="1">IFERROR(IF(AND($A48=VLOOKUP($A48&amp;"."&amp;$C48,UncollectibleLookup,2,FALSE),$C48=VLOOKUP($A48&amp;"."&amp;$C48,UncollectibleLookup,4,FALSE)),0,'Module C Corrected'!AV48),'Module C Corrected'!AV48)</f>
        <v>0</v>
      </c>
      <c r="AW48" s="33">
        <f ca="1">IFERROR(IF(AND($A48=VLOOKUP($A48&amp;"."&amp;$C48,UncollectibleLookup,2,FALSE),$C48=VLOOKUP($A48&amp;"."&amp;$C48,UncollectibleLookup,4,FALSE)),0,'Module C Corrected'!AW48),'Module C Corrected'!AW48)</f>
        <v>0</v>
      </c>
      <c r="AX48" s="33">
        <f ca="1">IFERROR(IF(AND($A48=VLOOKUP($A48&amp;"."&amp;$C48,UncollectibleLookup,2,FALSE),$C48=VLOOKUP($A48&amp;"."&amp;$C48,UncollectibleLookup,4,FALSE)),0,'Module C Corrected'!AX48),'Module C Corrected'!AX48)</f>
        <v>0</v>
      </c>
      <c r="AY48" s="33">
        <f ca="1">IFERROR(IF(AND($A48=VLOOKUP($A48&amp;"."&amp;$C48,UncollectibleLookup,2,FALSE),$C48=VLOOKUP($A48&amp;"."&amp;$C48,UncollectibleLookup,4,FALSE)),0,'Module C Corrected'!AY48),'Module C Corrected'!AY48)</f>
        <v>0</v>
      </c>
      <c r="AZ48" s="33">
        <f ca="1">IFERROR(IF(AND($A48=VLOOKUP($A48&amp;"."&amp;$C48,UncollectibleLookup,2,FALSE),$C48=VLOOKUP($A48&amp;"."&amp;$C48,UncollectibleLookup,4,FALSE)),0,'Module C Corrected'!AZ48),'Module C Corrected'!AZ48)</f>
        <v>0</v>
      </c>
      <c r="BA48" s="31">
        <f t="shared" ca="1" si="27"/>
        <v>0</v>
      </c>
      <c r="BB48" s="31">
        <f t="shared" ca="1" si="27"/>
        <v>0</v>
      </c>
      <c r="BC48" s="31">
        <f t="shared" ca="1" si="27"/>
        <v>0</v>
      </c>
      <c r="BD48" s="31">
        <f t="shared" ca="1" si="23"/>
        <v>0</v>
      </c>
      <c r="BE48" s="31">
        <f t="shared" ca="1" si="23"/>
        <v>0</v>
      </c>
      <c r="BF48" s="31">
        <f t="shared" ca="1" si="23"/>
        <v>0</v>
      </c>
      <c r="BG48" s="31">
        <f t="shared" ca="1" si="23"/>
        <v>0</v>
      </c>
      <c r="BH48" s="31">
        <f t="shared" ca="1" si="23"/>
        <v>0</v>
      </c>
      <c r="BI48" s="31">
        <f t="shared" ca="1" si="23"/>
        <v>0</v>
      </c>
      <c r="BJ48" s="31">
        <f t="shared" ca="1" si="23"/>
        <v>0</v>
      </c>
      <c r="BK48" s="31">
        <f t="shared" ca="1" si="23"/>
        <v>0</v>
      </c>
      <c r="BL48" s="31">
        <f t="shared" ca="1" si="23"/>
        <v>0</v>
      </c>
      <c r="BM48" s="6">
        <f t="shared" ca="1" si="28"/>
        <v>-1.17E-2</v>
      </c>
      <c r="BN48" s="6">
        <f t="shared" ca="1" si="28"/>
        <v>-1.17E-2</v>
      </c>
      <c r="BO48" s="6">
        <f t="shared" ca="1" si="28"/>
        <v>-1.17E-2</v>
      </c>
      <c r="BP48" s="6">
        <f t="shared" ca="1" si="28"/>
        <v>-1.17E-2</v>
      </c>
      <c r="BQ48" s="6">
        <f t="shared" ca="1" si="28"/>
        <v>-1.17E-2</v>
      </c>
      <c r="BR48" s="6">
        <f t="shared" ca="1" si="28"/>
        <v>-1.17E-2</v>
      </c>
      <c r="BS48" s="6">
        <f t="shared" ca="1" si="28"/>
        <v>-1.17E-2</v>
      </c>
      <c r="BT48" s="6">
        <f t="shared" ca="1" si="28"/>
        <v>-1.17E-2</v>
      </c>
      <c r="BU48" s="6">
        <f t="shared" ca="1" si="28"/>
        <v>-1.17E-2</v>
      </c>
      <c r="BV48" s="6">
        <f t="shared" ca="1" si="28"/>
        <v>-1.17E-2</v>
      </c>
      <c r="BW48" s="6">
        <f t="shared" ca="1" si="28"/>
        <v>-1.17E-2</v>
      </c>
      <c r="BX48" s="6">
        <f t="shared" ca="1" si="28"/>
        <v>-1.17E-2</v>
      </c>
      <c r="BY48" s="31">
        <f t="shared" ca="1" si="19"/>
        <v>0</v>
      </c>
      <c r="BZ48" s="31">
        <f t="shared" ca="1" si="19"/>
        <v>0</v>
      </c>
      <c r="CA48" s="31">
        <f t="shared" ca="1" si="19"/>
        <v>0</v>
      </c>
      <c r="CB48" s="31">
        <f t="shared" ca="1" si="18"/>
        <v>0</v>
      </c>
      <c r="CC48" s="31">
        <f t="shared" ca="1" si="18"/>
        <v>0</v>
      </c>
      <c r="CD48" s="31">
        <f t="shared" ca="1" si="18"/>
        <v>0</v>
      </c>
      <c r="CE48" s="31">
        <f t="shared" ca="1" si="18"/>
        <v>0</v>
      </c>
      <c r="CF48" s="31">
        <f t="shared" ca="1" si="18"/>
        <v>0</v>
      </c>
      <c r="CG48" s="31">
        <f t="shared" ca="1" si="18"/>
        <v>0</v>
      </c>
      <c r="CH48" s="31">
        <f t="shared" ca="1" si="18"/>
        <v>0</v>
      </c>
      <c r="CI48" s="31">
        <f t="shared" ca="1" si="18"/>
        <v>0</v>
      </c>
      <c r="CJ48" s="31">
        <f t="shared" ca="1" si="18"/>
        <v>0</v>
      </c>
      <c r="CK48" s="32">
        <f t="shared" ca="1" si="29"/>
        <v>0</v>
      </c>
      <c r="CL48" s="32">
        <f t="shared" ca="1" si="29"/>
        <v>0</v>
      </c>
      <c r="CM48" s="32">
        <f t="shared" ca="1" si="29"/>
        <v>0</v>
      </c>
      <c r="CN48" s="32">
        <f t="shared" ca="1" si="25"/>
        <v>0</v>
      </c>
      <c r="CO48" s="32">
        <f t="shared" ca="1" si="25"/>
        <v>0</v>
      </c>
      <c r="CP48" s="32">
        <f t="shared" ca="1" si="25"/>
        <v>0</v>
      </c>
      <c r="CQ48" s="32">
        <f t="shared" ca="1" si="25"/>
        <v>0</v>
      </c>
      <c r="CR48" s="32">
        <f t="shared" ca="1" si="25"/>
        <v>0</v>
      </c>
      <c r="CS48" s="32">
        <f t="shared" ca="1" si="25"/>
        <v>0</v>
      </c>
      <c r="CT48" s="32">
        <f t="shared" ca="1" si="25"/>
        <v>0</v>
      </c>
      <c r="CU48" s="32">
        <f t="shared" ca="1" si="25"/>
        <v>0</v>
      </c>
      <c r="CV48" s="32">
        <f t="shared" ca="1" si="25"/>
        <v>0</v>
      </c>
      <c r="CW48" s="31">
        <f t="shared" ca="1" si="30"/>
        <v>0</v>
      </c>
      <c r="CX48" s="31">
        <f t="shared" ca="1" si="30"/>
        <v>0</v>
      </c>
      <c r="CY48" s="31">
        <f t="shared" ca="1" si="30"/>
        <v>0</v>
      </c>
      <c r="CZ48" s="31">
        <f t="shared" ca="1" si="26"/>
        <v>0</v>
      </c>
      <c r="DA48" s="31">
        <f t="shared" ca="1" si="26"/>
        <v>0</v>
      </c>
      <c r="DB48" s="31">
        <f t="shared" ca="1" si="26"/>
        <v>0</v>
      </c>
      <c r="DC48" s="31">
        <f t="shared" ca="1" si="26"/>
        <v>0</v>
      </c>
      <c r="DD48" s="31">
        <f t="shared" ca="1" si="26"/>
        <v>0</v>
      </c>
      <c r="DE48" s="31">
        <f t="shared" ca="1" si="26"/>
        <v>0</v>
      </c>
      <c r="DF48" s="31">
        <f t="shared" ca="1" si="26"/>
        <v>0</v>
      </c>
      <c r="DG48" s="31">
        <f t="shared" ca="1" si="26"/>
        <v>0</v>
      </c>
      <c r="DH48" s="31">
        <f t="shared" ca="1" si="26"/>
        <v>0</v>
      </c>
      <c r="DI48" s="32">
        <f t="shared" ca="1" si="20"/>
        <v>0</v>
      </c>
      <c r="DJ48" s="32">
        <f t="shared" ca="1" si="20"/>
        <v>0</v>
      </c>
      <c r="DK48" s="32">
        <f t="shared" ca="1" si="20"/>
        <v>0</v>
      </c>
      <c r="DL48" s="32">
        <f t="shared" ca="1" si="20"/>
        <v>0</v>
      </c>
      <c r="DM48" s="32">
        <f t="shared" ca="1" si="20"/>
        <v>0</v>
      </c>
      <c r="DN48" s="32">
        <f t="shared" ca="1" si="20"/>
        <v>0</v>
      </c>
      <c r="DO48" s="32">
        <f t="shared" ca="1" si="20"/>
        <v>0</v>
      </c>
      <c r="DP48" s="32">
        <f t="shared" ca="1" si="20"/>
        <v>0</v>
      </c>
      <c r="DQ48" s="32">
        <f t="shared" ca="1" si="20"/>
        <v>0</v>
      </c>
      <c r="DR48" s="32">
        <f t="shared" ca="1" si="20"/>
        <v>0</v>
      </c>
      <c r="DS48" s="32">
        <f t="shared" ca="1" si="20"/>
        <v>0</v>
      </c>
      <c r="DT48" s="32">
        <f t="shared" ca="1" si="20"/>
        <v>0</v>
      </c>
      <c r="DU48" s="31">
        <f t="shared" ca="1" si="21"/>
        <v>0</v>
      </c>
      <c r="DV48" s="31">
        <f t="shared" ca="1" si="21"/>
        <v>0</v>
      </c>
      <c r="DW48" s="31">
        <f t="shared" ca="1" si="21"/>
        <v>0</v>
      </c>
      <c r="DX48" s="31">
        <f t="shared" ca="1" si="21"/>
        <v>0</v>
      </c>
      <c r="DY48" s="31">
        <f t="shared" ca="1" si="21"/>
        <v>0</v>
      </c>
      <c r="DZ48" s="31">
        <f t="shared" ca="1" si="21"/>
        <v>0</v>
      </c>
      <c r="EA48" s="31">
        <f t="shared" ca="1" si="21"/>
        <v>0</v>
      </c>
      <c r="EB48" s="31">
        <f t="shared" ca="1" si="21"/>
        <v>0</v>
      </c>
      <c r="EC48" s="31">
        <f t="shared" ca="1" si="21"/>
        <v>0</v>
      </c>
      <c r="ED48" s="31">
        <f t="shared" ca="1" si="21"/>
        <v>0</v>
      </c>
      <c r="EE48" s="31">
        <f t="shared" ca="1" si="21"/>
        <v>0</v>
      </c>
      <c r="EF48" s="31">
        <f t="shared" ca="1" si="21"/>
        <v>0</v>
      </c>
      <c r="EG48" s="32">
        <f t="shared" ca="1" si="22"/>
        <v>0</v>
      </c>
      <c r="EH48" s="32">
        <f t="shared" ca="1" si="22"/>
        <v>0</v>
      </c>
      <c r="EI48" s="32">
        <f t="shared" ca="1" si="22"/>
        <v>0</v>
      </c>
      <c r="EJ48" s="32">
        <f t="shared" ca="1" si="22"/>
        <v>0</v>
      </c>
      <c r="EK48" s="32">
        <f t="shared" ca="1" si="22"/>
        <v>0</v>
      </c>
      <c r="EL48" s="32">
        <f t="shared" ca="1" si="22"/>
        <v>0</v>
      </c>
      <c r="EM48" s="32">
        <f t="shared" ca="1" si="22"/>
        <v>0</v>
      </c>
      <c r="EN48" s="32">
        <f t="shared" ca="1" si="22"/>
        <v>0</v>
      </c>
      <c r="EO48" s="32">
        <f t="shared" ca="1" si="22"/>
        <v>0</v>
      </c>
      <c r="EP48" s="32">
        <f t="shared" ca="1" si="22"/>
        <v>0</v>
      </c>
      <c r="EQ48" s="32">
        <f t="shared" ca="1" si="22"/>
        <v>0</v>
      </c>
      <c r="ER48" s="32">
        <f t="shared" ca="1" si="22"/>
        <v>0</v>
      </c>
    </row>
    <row r="49" spans="1:148">
      <c r="A49" t="s">
        <v>486</v>
      </c>
      <c r="B49" s="1" t="s">
        <v>78</v>
      </c>
      <c r="C49" t="str">
        <f t="shared" ca="1" si="1"/>
        <v>EC01</v>
      </c>
      <c r="D49" t="str">
        <f t="shared" ca="1" si="2"/>
        <v>Cavalier</v>
      </c>
      <c r="E49" s="51">
        <f ca="1">IFERROR(IF(AND($A49=VLOOKUP($A49&amp;"."&amp;$C49,UncollectibleLookup,2,FALSE),$C49=VLOOKUP($A49&amp;"."&amp;$C49,UncollectibleLookup,4,FALSE)),0,'Module C Corrected'!E49),'Module C Corrected'!E49)</f>
        <v>27286.312900000001</v>
      </c>
      <c r="F49" s="51">
        <f ca="1">IFERROR(IF(AND($A49=VLOOKUP($A49&amp;"."&amp;$C49,UncollectibleLookup,2,FALSE),$C49=VLOOKUP($A49&amp;"."&amp;$C49,UncollectibleLookup,4,FALSE)),0,'Module C Corrected'!F49),'Module C Corrected'!F49)</f>
        <v>27115.6495</v>
      </c>
      <c r="G49" s="51">
        <f ca="1">IFERROR(IF(AND($A49=VLOOKUP($A49&amp;"."&amp;$C49,UncollectibleLookup,2,FALSE),$C49=VLOOKUP($A49&amp;"."&amp;$C49,UncollectibleLookup,4,FALSE)),0,'Module C Corrected'!G49),'Module C Corrected'!G49)</f>
        <v>27369.691999999999</v>
      </c>
      <c r="H49" s="51">
        <f ca="1">IFERROR(IF(AND($A49=VLOOKUP($A49&amp;"."&amp;$C49,UncollectibleLookup,2,FALSE),$C49=VLOOKUP($A49&amp;"."&amp;$C49,UncollectibleLookup,4,FALSE)),0,'Module C Corrected'!H49),'Module C Corrected'!H49)</f>
        <v>23009.006300000001</v>
      </c>
      <c r="I49" s="51">
        <f ca="1">IFERROR(IF(AND($A49=VLOOKUP($A49&amp;"."&amp;$C49,UncollectibleLookup,2,FALSE),$C49=VLOOKUP($A49&amp;"."&amp;$C49,UncollectibleLookup,4,FALSE)),0,'Module C Corrected'!I49),'Module C Corrected'!I49)</f>
        <v>13922.2142</v>
      </c>
      <c r="J49" s="51">
        <f ca="1">IFERROR(IF(AND($A49=VLOOKUP($A49&amp;"."&amp;$C49,UncollectibleLookup,2,FALSE),$C49=VLOOKUP($A49&amp;"."&amp;$C49,UncollectibleLookup,4,FALSE)),0,'Module C Corrected'!J49),'Module C Corrected'!J49)</f>
        <v>18442.396499999999</v>
      </c>
      <c r="K49" s="51">
        <f ca="1">IFERROR(IF(AND($A49=VLOOKUP($A49&amp;"."&amp;$C49,UncollectibleLookup,2,FALSE),$C49=VLOOKUP($A49&amp;"."&amp;$C49,UncollectibleLookup,4,FALSE)),0,'Module C Corrected'!K49),'Module C Corrected'!K49)</f>
        <v>39835.873</v>
      </c>
      <c r="L49" s="51">
        <f ca="1">IFERROR(IF(AND($A49=VLOOKUP($A49&amp;"."&amp;$C49,UncollectibleLookup,2,FALSE),$C49=VLOOKUP($A49&amp;"."&amp;$C49,UncollectibleLookup,4,FALSE)),0,'Module C Corrected'!L49),'Module C Corrected'!L49)</f>
        <v>42648.023200000003</v>
      </c>
      <c r="M49" s="51">
        <f ca="1">IFERROR(IF(AND($A49=VLOOKUP($A49&amp;"."&amp;$C49,UncollectibleLookup,2,FALSE),$C49=VLOOKUP($A49&amp;"."&amp;$C49,UncollectibleLookup,4,FALSE)),0,'Module C Corrected'!M49),'Module C Corrected'!M49)</f>
        <v>33603.713400000001</v>
      </c>
      <c r="N49" s="51">
        <f ca="1">IFERROR(IF(AND($A49=VLOOKUP($A49&amp;"."&amp;$C49,UncollectibleLookup,2,FALSE),$C49=VLOOKUP($A49&amp;"."&amp;$C49,UncollectibleLookup,4,FALSE)),0,'Module C Corrected'!N49),'Module C Corrected'!N49)</f>
        <v>39741.803099999997</v>
      </c>
      <c r="O49" s="51">
        <f ca="1">IFERROR(IF(AND($A49=VLOOKUP($A49&amp;"."&amp;$C49,UncollectibleLookup,2,FALSE),$C49=VLOOKUP($A49&amp;"."&amp;$C49,UncollectibleLookup,4,FALSE)),0,'Module C Corrected'!O49),'Module C Corrected'!O49)</f>
        <v>32768.8822</v>
      </c>
      <c r="P49" s="51">
        <f ca="1">IFERROR(IF(AND($A49=VLOOKUP($A49&amp;"."&amp;$C49,UncollectibleLookup,2,FALSE),$C49=VLOOKUP($A49&amp;"."&amp;$C49,UncollectibleLookup,4,FALSE)),0,'Module C Corrected'!P49),'Module C Corrected'!P49)</f>
        <v>29289.704699999998</v>
      </c>
      <c r="Q49" s="32">
        <f ca="1">IFERROR(IF(AND($A49=VLOOKUP($A49&amp;"."&amp;$C49,UncollectibleLookup,2,FALSE),$C49=VLOOKUP($A49&amp;"."&amp;$C49,UncollectibleLookup,4,FALSE)),0,'Module C Corrected'!Q49),'Module C Corrected'!Q49)</f>
        <v>2174360.56</v>
      </c>
      <c r="R49" s="32">
        <f ca="1">IFERROR(IF(AND($A49=VLOOKUP($A49&amp;"."&amp;$C49,UncollectibleLookup,2,FALSE),$C49=VLOOKUP($A49&amp;"."&amp;$C49,UncollectibleLookup,4,FALSE)),0,'Module C Corrected'!R49),'Module C Corrected'!R49)</f>
        <v>2495360.65</v>
      </c>
      <c r="S49" s="32">
        <f ca="1">IFERROR(IF(AND($A49=VLOOKUP($A49&amp;"."&amp;$C49,UncollectibleLookup,2,FALSE),$C49=VLOOKUP($A49&amp;"."&amp;$C49,UncollectibleLookup,4,FALSE)),0,'Module C Corrected'!S49),'Module C Corrected'!S49)</f>
        <v>2451020.46</v>
      </c>
      <c r="T49" s="32">
        <f ca="1">IFERROR(IF(AND($A49=VLOOKUP($A49&amp;"."&amp;$C49,UncollectibleLookup,2,FALSE),$C49=VLOOKUP($A49&amp;"."&amp;$C49,UncollectibleLookup,4,FALSE)),0,'Module C Corrected'!T49),'Module C Corrected'!T49)</f>
        <v>1911880.15</v>
      </c>
      <c r="U49" s="32">
        <f ca="1">IFERROR(IF(AND($A49=VLOOKUP($A49&amp;"."&amp;$C49,UncollectibleLookup,2,FALSE),$C49=VLOOKUP($A49&amp;"."&amp;$C49,UncollectibleLookup,4,FALSE)),0,'Module C Corrected'!U49),'Module C Corrected'!U49)</f>
        <v>1265663.19</v>
      </c>
      <c r="V49" s="32">
        <f ca="1">IFERROR(IF(AND($A49=VLOOKUP($A49&amp;"."&amp;$C49,UncollectibleLookup,2,FALSE),$C49=VLOOKUP($A49&amp;"."&amp;$C49,UncollectibleLookup,4,FALSE)),0,'Module C Corrected'!V49),'Module C Corrected'!V49)</f>
        <v>1540049.16</v>
      </c>
      <c r="W49" s="32">
        <f ca="1">IFERROR(IF(AND($A49=VLOOKUP($A49&amp;"."&amp;$C49,UncollectibleLookup,2,FALSE),$C49=VLOOKUP($A49&amp;"."&amp;$C49,UncollectibleLookup,4,FALSE)),0,'Module C Corrected'!W49),'Module C Corrected'!W49)</f>
        <v>9793657.6899999995</v>
      </c>
      <c r="X49" s="32">
        <f ca="1">IFERROR(IF(AND($A49=VLOOKUP($A49&amp;"."&amp;$C49,UncollectibleLookup,2,FALSE),$C49=VLOOKUP($A49&amp;"."&amp;$C49,UncollectibleLookup,4,FALSE)),0,'Module C Corrected'!X49),'Module C Corrected'!X49)</f>
        <v>4280599.95</v>
      </c>
      <c r="Y49" s="32">
        <f ca="1">IFERROR(IF(AND($A49=VLOOKUP($A49&amp;"."&amp;$C49,UncollectibleLookup,2,FALSE),$C49=VLOOKUP($A49&amp;"."&amp;$C49,UncollectibleLookup,4,FALSE)),0,'Module C Corrected'!Y49),'Module C Corrected'!Y49)</f>
        <v>2228611.5499999998</v>
      </c>
      <c r="Z49" s="32">
        <f ca="1">IFERROR(IF(AND($A49=VLOOKUP($A49&amp;"."&amp;$C49,UncollectibleLookup,2,FALSE),$C49=VLOOKUP($A49&amp;"."&amp;$C49,UncollectibleLookup,4,FALSE)),0,'Module C Corrected'!Z49),'Module C Corrected'!Z49)</f>
        <v>3577046.17</v>
      </c>
      <c r="AA49" s="32">
        <f ca="1">IFERROR(IF(AND($A49=VLOOKUP($A49&amp;"."&amp;$C49,UncollectibleLookup,2,FALSE),$C49=VLOOKUP($A49&amp;"."&amp;$C49,UncollectibleLookup,4,FALSE)),0,'Module C Corrected'!AA49),'Module C Corrected'!AA49)</f>
        <v>2481806.0699999998</v>
      </c>
      <c r="AB49" s="32">
        <f ca="1">IFERROR(IF(AND($A49=VLOOKUP($A49&amp;"."&amp;$C49,UncollectibleLookup,2,FALSE),$C49=VLOOKUP($A49&amp;"."&amp;$C49,UncollectibleLookup,4,FALSE)),0,'Module C Corrected'!AB49),'Module C Corrected'!AB49)</f>
        <v>2778892.32</v>
      </c>
      <c r="AC49" s="2">
        <f>IF(ISBLANK('Module C Corrected'!AC49),"",'Module C Corrected'!AC49)</f>
        <v>0.83</v>
      </c>
      <c r="AD49" s="2">
        <f>IF(ISBLANK('Module C Corrected'!AD49),"",'Module C Corrected'!AD49)</f>
        <v>0.83</v>
      </c>
      <c r="AE49" s="2">
        <f>IF(ISBLANK('Module C Corrected'!AE49),"",'Module C Corrected'!AE49)</f>
        <v>0.83</v>
      </c>
      <c r="AF49" s="2">
        <f>IF(ISBLANK('Module C Corrected'!AF49),"",'Module C Corrected'!AF49)</f>
        <v>0.83</v>
      </c>
      <c r="AG49" s="2">
        <f>IF(ISBLANK('Module C Corrected'!AG49),"",'Module C Corrected'!AG49)</f>
        <v>0.83</v>
      </c>
      <c r="AH49" s="2">
        <f>IF(ISBLANK('Module C Corrected'!AH49),"",'Module C Corrected'!AH49)</f>
        <v>0.83</v>
      </c>
      <c r="AI49" s="2">
        <f>IF(ISBLANK('Module C Corrected'!AI49),"",'Module C Corrected'!AI49)</f>
        <v>0.83</v>
      </c>
      <c r="AJ49" s="2">
        <f>IF(ISBLANK('Module C Corrected'!AJ49),"",'Module C Corrected'!AJ49)</f>
        <v>0.83</v>
      </c>
      <c r="AK49" s="2">
        <f>IF(ISBLANK('Module C Corrected'!AK49),"",'Module C Corrected'!AK49)</f>
        <v>0.83</v>
      </c>
      <c r="AL49" s="2">
        <f>IF(ISBLANK('Module C Corrected'!AL49),"",'Module C Corrected'!AL49)</f>
        <v>0.83</v>
      </c>
      <c r="AM49" s="2">
        <f>IF(ISBLANK('Module C Corrected'!AM49),"",'Module C Corrected'!AM49)</f>
        <v>0.83</v>
      </c>
      <c r="AN49" s="2">
        <f>IF(ISBLANK('Module C Corrected'!AN49),"",'Module C Corrected'!AN49)</f>
        <v>0.83</v>
      </c>
      <c r="AO49" s="33">
        <f ca="1">IFERROR(IF(AND($A49=VLOOKUP($A49&amp;"."&amp;$C49,UncollectibleLookup,2,FALSE),$C49=VLOOKUP($A49&amp;"."&amp;$C49,UncollectibleLookup,4,FALSE)),0,'Module C Corrected'!AO49),'Module C Corrected'!AO49)</f>
        <v>18047.189999999999</v>
      </c>
      <c r="AP49" s="33">
        <f ca="1">IFERROR(IF(AND($A49=VLOOKUP($A49&amp;"."&amp;$C49,UncollectibleLookup,2,FALSE),$C49=VLOOKUP($A49&amp;"."&amp;$C49,UncollectibleLookup,4,FALSE)),0,'Module C Corrected'!AP49),'Module C Corrected'!AP49)</f>
        <v>20711.490000000002</v>
      </c>
      <c r="AQ49" s="33">
        <f ca="1">IFERROR(IF(AND($A49=VLOOKUP($A49&amp;"."&amp;$C49,UncollectibleLookup,2,FALSE),$C49=VLOOKUP($A49&amp;"."&amp;$C49,UncollectibleLookup,4,FALSE)),0,'Module C Corrected'!AQ49),'Module C Corrected'!AQ49)</f>
        <v>20343.47</v>
      </c>
      <c r="AR49" s="33">
        <f ca="1">IFERROR(IF(AND($A49=VLOOKUP($A49&amp;"."&amp;$C49,UncollectibleLookup,2,FALSE),$C49=VLOOKUP($A49&amp;"."&amp;$C49,UncollectibleLookup,4,FALSE)),0,'Module C Corrected'!AR49),'Module C Corrected'!AR49)</f>
        <v>15868.61</v>
      </c>
      <c r="AS49" s="33">
        <f ca="1">IFERROR(IF(AND($A49=VLOOKUP($A49&amp;"."&amp;$C49,UncollectibleLookup,2,FALSE),$C49=VLOOKUP($A49&amp;"."&amp;$C49,UncollectibleLookup,4,FALSE)),0,'Module C Corrected'!AS49),'Module C Corrected'!AS49)</f>
        <v>10505</v>
      </c>
      <c r="AT49" s="33">
        <f ca="1">IFERROR(IF(AND($A49=VLOOKUP($A49&amp;"."&amp;$C49,UncollectibleLookup,2,FALSE),$C49=VLOOKUP($A49&amp;"."&amp;$C49,UncollectibleLookup,4,FALSE)),0,'Module C Corrected'!AT49),'Module C Corrected'!AT49)</f>
        <v>12782.41</v>
      </c>
      <c r="AU49" s="33">
        <f ca="1">IFERROR(IF(AND($A49=VLOOKUP($A49&amp;"."&amp;$C49,UncollectibleLookup,2,FALSE),$C49=VLOOKUP($A49&amp;"."&amp;$C49,UncollectibleLookup,4,FALSE)),0,'Module C Corrected'!AU49),'Module C Corrected'!AU49)</f>
        <v>81287.360000000001</v>
      </c>
      <c r="AV49" s="33">
        <f ca="1">IFERROR(IF(AND($A49=VLOOKUP($A49&amp;"."&amp;$C49,UncollectibleLookup,2,FALSE),$C49=VLOOKUP($A49&amp;"."&amp;$C49,UncollectibleLookup,4,FALSE)),0,'Module C Corrected'!AV49),'Module C Corrected'!AV49)</f>
        <v>35528.980000000003</v>
      </c>
      <c r="AW49" s="33">
        <f ca="1">IFERROR(IF(AND($A49=VLOOKUP($A49&amp;"."&amp;$C49,UncollectibleLookup,2,FALSE),$C49=VLOOKUP($A49&amp;"."&amp;$C49,UncollectibleLookup,4,FALSE)),0,'Module C Corrected'!AW49),'Module C Corrected'!AW49)</f>
        <v>18497.48</v>
      </c>
      <c r="AX49" s="33">
        <f ca="1">IFERROR(IF(AND($A49=VLOOKUP($A49&amp;"."&amp;$C49,UncollectibleLookup,2,FALSE),$C49=VLOOKUP($A49&amp;"."&amp;$C49,UncollectibleLookup,4,FALSE)),0,'Module C Corrected'!AX49),'Module C Corrected'!AX49)</f>
        <v>29689.48</v>
      </c>
      <c r="AY49" s="33">
        <f ca="1">IFERROR(IF(AND($A49=VLOOKUP($A49&amp;"."&amp;$C49,UncollectibleLookup,2,FALSE),$C49=VLOOKUP($A49&amp;"."&amp;$C49,UncollectibleLookup,4,FALSE)),0,'Module C Corrected'!AY49),'Module C Corrected'!AY49)</f>
        <v>20598.990000000002</v>
      </c>
      <c r="AZ49" s="33">
        <f ca="1">IFERROR(IF(AND($A49=VLOOKUP($A49&amp;"."&amp;$C49,UncollectibleLookup,2,FALSE),$C49=VLOOKUP($A49&amp;"."&amp;$C49,UncollectibleLookup,4,FALSE)),0,'Module C Corrected'!AZ49),'Module C Corrected'!AZ49)</f>
        <v>23064.81</v>
      </c>
      <c r="BA49" s="31">
        <f t="shared" ca="1" si="27"/>
        <v>-2609.23</v>
      </c>
      <c r="BB49" s="31">
        <f t="shared" ca="1" si="27"/>
        <v>-2994.43</v>
      </c>
      <c r="BC49" s="31">
        <f t="shared" ca="1" si="27"/>
        <v>-2941.22</v>
      </c>
      <c r="BD49" s="31">
        <f t="shared" ca="1" si="23"/>
        <v>-9177.02</v>
      </c>
      <c r="BE49" s="31">
        <f t="shared" ca="1" si="23"/>
        <v>-6075.18</v>
      </c>
      <c r="BF49" s="31">
        <f t="shared" ca="1" si="23"/>
        <v>-7392.24</v>
      </c>
      <c r="BG49" s="31">
        <f t="shared" ca="1" si="23"/>
        <v>-69534.97</v>
      </c>
      <c r="BH49" s="31">
        <f t="shared" ca="1" si="23"/>
        <v>-30392.26</v>
      </c>
      <c r="BI49" s="31">
        <f t="shared" ca="1" si="23"/>
        <v>-15823.14</v>
      </c>
      <c r="BJ49" s="31">
        <f t="shared" ca="1" si="23"/>
        <v>-10731.14</v>
      </c>
      <c r="BK49" s="31">
        <f t="shared" ca="1" si="23"/>
        <v>-7445.42</v>
      </c>
      <c r="BL49" s="31">
        <f t="shared" ca="1" si="23"/>
        <v>-8336.68</v>
      </c>
      <c r="BM49" s="6">
        <f t="shared" ca="1" si="28"/>
        <v>-4.9399999999999999E-2</v>
      </c>
      <c r="BN49" s="6">
        <f t="shared" ca="1" si="28"/>
        <v>-4.9399999999999999E-2</v>
      </c>
      <c r="BO49" s="6">
        <f t="shared" ca="1" si="28"/>
        <v>-4.9399999999999999E-2</v>
      </c>
      <c r="BP49" s="6">
        <f t="shared" ca="1" si="28"/>
        <v>-4.9399999999999999E-2</v>
      </c>
      <c r="BQ49" s="6">
        <f t="shared" ca="1" si="28"/>
        <v>-4.9399999999999999E-2</v>
      </c>
      <c r="BR49" s="6">
        <f t="shared" ca="1" si="28"/>
        <v>-4.9399999999999999E-2</v>
      </c>
      <c r="BS49" s="6">
        <f t="shared" ca="1" si="28"/>
        <v>-4.9399999999999999E-2</v>
      </c>
      <c r="BT49" s="6">
        <f t="shared" ca="1" si="28"/>
        <v>-4.9399999999999999E-2</v>
      </c>
      <c r="BU49" s="6">
        <f t="shared" ca="1" si="28"/>
        <v>-4.9399999999999999E-2</v>
      </c>
      <c r="BV49" s="6">
        <f t="shared" ca="1" si="28"/>
        <v>-4.9399999999999999E-2</v>
      </c>
      <c r="BW49" s="6">
        <f t="shared" ca="1" si="28"/>
        <v>-4.9399999999999999E-2</v>
      </c>
      <c r="BX49" s="6">
        <f t="shared" ca="1" si="28"/>
        <v>-4.9399999999999999E-2</v>
      </c>
      <c r="BY49" s="31">
        <f t="shared" ca="1" si="19"/>
        <v>-107413.41</v>
      </c>
      <c r="BZ49" s="31">
        <f t="shared" ca="1" si="19"/>
        <v>-123270.82</v>
      </c>
      <c r="CA49" s="31">
        <f t="shared" ca="1" si="19"/>
        <v>-121080.41</v>
      </c>
      <c r="CB49" s="31">
        <f t="shared" ca="1" si="18"/>
        <v>-94446.88</v>
      </c>
      <c r="CC49" s="31">
        <f t="shared" ca="1" si="18"/>
        <v>-62523.76</v>
      </c>
      <c r="CD49" s="31">
        <f t="shared" ca="1" si="18"/>
        <v>-76078.429999999993</v>
      </c>
      <c r="CE49" s="31">
        <f t="shared" ca="1" si="18"/>
        <v>-483806.69</v>
      </c>
      <c r="CF49" s="31">
        <f t="shared" ca="1" si="18"/>
        <v>-211461.64</v>
      </c>
      <c r="CG49" s="31">
        <f t="shared" ca="1" si="18"/>
        <v>-110093.41</v>
      </c>
      <c r="CH49" s="31">
        <f t="shared" ca="1" si="18"/>
        <v>-176706.08</v>
      </c>
      <c r="CI49" s="31">
        <f t="shared" ca="1" si="18"/>
        <v>-122601.22</v>
      </c>
      <c r="CJ49" s="31">
        <f t="shared" ca="1" si="18"/>
        <v>-137277.28</v>
      </c>
      <c r="CK49" s="32">
        <f t="shared" ca="1" si="29"/>
        <v>3696.41</v>
      </c>
      <c r="CL49" s="32">
        <f t="shared" ca="1" si="29"/>
        <v>4242.1099999999997</v>
      </c>
      <c r="CM49" s="32">
        <f t="shared" ca="1" si="29"/>
        <v>4166.7299999999996</v>
      </c>
      <c r="CN49" s="32">
        <f t="shared" ca="1" si="25"/>
        <v>3250.2</v>
      </c>
      <c r="CO49" s="32">
        <f t="shared" ca="1" si="25"/>
        <v>2151.63</v>
      </c>
      <c r="CP49" s="32">
        <f t="shared" ca="1" si="25"/>
        <v>2618.08</v>
      </c>
      <c r="CQ49" s="32">
        <f t="shared" ca="1" si="25"/>
        <v>16649.22</v>
      </c>
      <c r="CR49" s="32">
        <f t="shared" ca="1" si="25"/>
        <v>7277.02</v>
      </c>
      <c r="CS49" s="32">
        <f t="shared" ca="1" si="25"/>
        <v>3788.64</v>
      </c>
      <c r="CT49" s="32">
        <f t="shared" ca="1" si="25"/>
        <v>6080.98</v>
      </c>
      <c r="CU49" s="32">
        <f t="shared" ca="1" si="25"/>
        <v>4219.07</v>
      </c>
      <c r="CV49" s="32">
        <f t="shared" ca="1" si="25"/>
        <v>4724.12</v>
      </c>
      <c r="CW49" s="31">
        <f t="shared" ca="1" si="30"/>
        <v>-119154.96</v>
      </c>
      <c r="CX49" s="31">
        <f t="shared" ca="1" si="30"/>
        <v>-136745.77000000002</v>
      </c>
      <c r="CY49" s="31">
        <f t="shared" ca="1" si="30"/>
        <v>-134315.93000000002</v>
      </c>
      <c r="CZ49" s="31">
        <f t="shared" ca="1" si="26"/>
        <v>-97888.27</v>
      </c>
      <c r="DA49" s="31">
        <f t="shared" ca="1" si="26"/>
        <v>-64801.950000000004</v>
      </c>
      <c r="DB49" s="31">
        <f t="shared" ca="1" si="26"/>
        <v>-78850.51999999999</v>
      </c>
      <c r="DC49" s="31">
        <f t="shared" ca="1" si="26"/>
        <v>-478909.86</v>
      </c>
      <c r="DD49" s="31">
        <f t="shared" ca="1" si="26"/>
        <v>-209321.34000000003</v>
      </c>
      <c r="DE49" s="31">
        <f t="shared" ca="1" si="26"/>
        <v>-108979.11</v>
      </c>
      <c r="DF49" s="31">
        <f t="shared" ca="1" si="26"/>
        <v>-189583.44</v>
      </c>
      <c r="DG49" s="31">
        <f t="shared" ca="1" si="26"/>
        <v>-131535.71999999997</v>
      </c>
      <c r="DH49" s="31">
        <f t="shared" ca="1" si="26"/>
        <v>-147281.29</v>
      </c>
      <c r="DI49" s="32">
        <f t="shared" ca="1" si="20"/>
        <v>-5957.75</v>
      </c>
      <c r="DJ49" s="32">
        <f t="shared" ca="1" si="20"/>
        <v>-6837.29</v>
      </c>
      <c r="DK49" s="32">
        <f t="shared" ca="1" si="20"/>
        <v>-6715.8</v>
      </c>
      <c r="DL49" s="32">
        <f t="shared" ca="1" si="20"/>
        <v>-4894.41</v>
      </c>
      <c r="DM49" s="32">
        <f t="shared" ca="1" si="20"/>
        <v>-3240.1</v>
      </c>
      <c r="DN49" s="32">
        <f t="shared" ca="1" si="20"/>
        <v>-3942.53</v>
      </c>
      <c r="DO49" s="32">
        <f t="shared" ca="1" si="20"/>
        <v>-23945.49</v>
      </c>
      <c r="DP49" s="32">
        <f t="shared" ca="1" si="20"/>
        <v>-10466.07</v>
      </c>
      <c r="DQ49" s="32">
        <f t="shared" ca="1" si="20"/>
        <v>-5448.96</v>
      </c>
      <c r="DR49" s="32">
        <f t="shared" ca="1" si="20"/>
        <v>-9479.17</v>
      </c>
      <c r="DS49" s="32">
        <f t="shared" ca="1" si="20"/>
        <v>-6576.79</v>
      </c>
      <c r="DT49" s="32">
        <f t="shared" ca="1" si="20"/>
        <v>-7364.06</v>
      </c>
      <c r="DU49" s="31">
        <f t="shared" ca="1" si="21"/>
        <v>-51267.67</v>
      </c>
      <c r="DV49" s="31">
        <f t="shared" ca="1" si="21"/>
        <v>-58139.46</v>
      </c>
      <c r="DW49" s="31">
        <f t="shared" ca="1" si="21"/>
        <v>-56488.160000000003</v>
      </c>
      <c r="DX49" s="31">
        <f t="shared" ca="1" si="21"/>
        <v>-40669.24</v>
      </c>
      <c r="DY49" s="31">
        <f t="shared" ca="1" si="21"/>
        <v>-26603.43</v>
      </c>
      <c r="DZ49" s="31">
        <f t="shared" ca="1" si="21"/>
        <v>-31969.040000000001</v>
      </c>
      <c r="EA49" s="31">
        <f t="shared" ca="1" si="21"/>
        <v>-191806.78</v>
      </c>
      <c r="EB49" s="31">
        <f t="shared" ca="1" si="21"/>
        <v>-82723.55</v>
      </c>
      <c r="EC49" s="31">
        <f t="shared" ca="1" si="21"/>
        <v>-42489.93</v>
      </c>
      <c r="ED49" s="31">
        <f t="shared" ca="1" si="21"/>
        <v>-72942.92</v>
      </c>
      <c r="EE49" s="31">
        <f t="shared" ca="1" si="21"/>
        <v>-49910.63</v>
      </c>
      <c r="EF49" s="31">
        <f t="shared" ca="1" si="21"/>
        <v>-55128.63</v>
      </c>
      <c r="EG49" s="32">
        <f t="shared" ca="1" si="22"/>
        <v>-176380.38</v>
      </c>
      <c r="EH49" s="32">
        <f t="shared" ca="1" si="22"/>
        <v>-201722.52000000002</v>
      </c>
      <c r="EI49" s="32">
        <f t="shared" ca="1" si="22"/>
        <v>-197519.89</v>
      </c>
      <c r="EJ49" s="32">
        <f t="shared" ca="1" si="22"/>
        <v>-143451.92000000001</v>
      </c>
      <c r="EK49" s="32">
        <f t="shared" ca="1" si="22"/>
        <v>-94645.48000000001</v>
      </c>
      <c r="EL49" s="32">
        <f t="shared" ca="1" si="22"/>
        <v>-114762.09</v>
      </c>
      <c r="EM49" s="32">
        <f t="shared" ca="1" si="22"/>
        <v>-694662.13</v>
      </c>
      <c r="EN49" s="32">
        <f t="shared" ca="1" si="22"/>
        <v>-302510.96000000002</v>
      </c>
      <c r="EO49" s="32">
        <f t="shared" ca="1" si="22"/>
        <v>-156918</v>
      </c>
      <c r="EP49" s="32">
        <f t="shared" ca="1" si="22"/>
        <v>-272005.53000000003</v>
      </c>
      <c r="EQ49" s="32">
        <f t="shared" ca="1" si="22"/>
        <v>-188023.13999999998</v>
      </c>
      <c r="ER49" s="32">
        <f t="shared" ca="1" si="22"/>
        <v>-209773.98</v>
      </c>
    </row>
    <row r="50" spans="1:148">
      <c r="A50" t="s">
        <v>486</v>
      </c>
      <c r="B50" s="1" t="s">
        <v>73</v>
      </c>
      <c r="C50" t="str">
        <f t="shared" ca="1" si="1"/>
        <v>EC04</v>
      </c>
      <c r="D50" t="str">
        <f t="shared" ca="1" si="2"/>
        <v>Foster Creek Industrial System</v>
      </c>
      <c r="E50" s="51">
        <f ca="1">IFERROR(IF(AND($A50=VLOOKUP($A50&amp;"."&amp;$C50,UncollectibleLookup,2,FALSE),$C50=VLOOKUP($A50&amp;"."&amp;$C50,UncollectibleLookup,4,FALSE)),0,'Module C Corrected'!E50),'Module C Corrected'!E50)</f>
        <v>50092.973100000003</v>
      </c>
      <c r="F50" s="51">
        <f ca="1">IFERROR(IF(AND($A50=VLOOKUP($A50&amp;"."&amp;$C50,UncollectibleLookup,2,FALSE),$C50=VLOOKUP($A50&amp;"."&amp;$C50,UncollectibleLookup,4,FALSE)),0,'Module C Corrected'!F50),'Module C Corrected'!F50)</f>
        <v>45400.476000000002</v>
      </c>
      <c r="G50" s="51">
        <f ca="1">IFERROR(IF(AND($A50=VLOOKUP($A50&amp;"."&amp;$C50,UncollectibleLookup,2,FALSE),$C50=VLOOKUP($A50&amp;"."&amp;$C50,UncollectibleLookup,4,FALSE)),0,'Module C Corrected'!G50),'Module C Corrected'!G50)</f>
        <v>45348.626300000004</v>
      </c>
      <c r="H50" s="51">
        <f ca="1">IFERROR(IF(AND($A50=VLOOKUP($A50&amp;"."&amp;$C50,UncollectibleLookup,2,FALSE),$C50=VLOOKUP($A50&amp;"."&amp;$C50,UncollectibleLookup,4,FALSE)),0,'Module C Corrected'!H50),'Module C Corrected'!H50)</f>
        <v>42760.532700000003</v>
      </c>
      <c r="I50" s="51">
        <f ca="1">IFERROR(IF(AND($A50=VLOOKUP($A50&amp;"."&amp;$C50,UncollectibleLookup,2,FALSE),$C50=VLOOKUP($A50&amp;"."&amp;$C50,UncollectibleLookup,4,FALSE)),0,'Module C Corrected'!I50),'Module C Corrected'!I50)</f>
        <v>41912.606299999999</v>
      </c>
      <c r="J50" s="51">
        <f ca="1">IFERROR(IF(AND($A50=VLOOKUP($A50&amp;"."&amp;$C50,UncollectibleLookup,2,FALSE),$C50=VLOOKUP($A50&amp;"."&amp;$C50,UncollectibleLookup,4,FALSE)),0,'Module C Corrected'!J50),'Module C Corrected'!J50)</f>
        <v>38552.130899999996</v>
      </c>
      <c r="K50" s="51">
        <f ca="1">IFERROR(IF(AND($A50=VLOOKUP($A50&amp;"."&amp;$C50,UncollectibleLookup,2,FALSE),$C50=VLOOKUP($A50&amp;"."&amp;$C50,UncollectibleLookup,4,FALSE)),0,'Module C Corrected'!K50),'Module C Corrected'!K50)</f>
        <v>33027.306199999999</v>
      </c>
      <c r="L50" s="51">
        <f ca="1">IFERROR(IF(AND($A50=VLOOKUP($A50&amp;"."&amp;$C50,UncollectibleLookup,2,FALSE),$C50=VLOOKUP($A50&amp;"."&amp;$C50,UncollectibleLookup,4,FALSE)),0,'Module C Corrected'!L50),'Module C Corrected'!L50)</f>
        <v>31409.4745</v>
      </c>
      <c r="M50" s="51">
        <f ca="1">IFERROR(IF(AND($A50=VLOOKUP($A50&amp;"."&amp;$C50,UncollectibleLookup,2,FALSE),$C50=VLOOKUP($A50&amp;"."&amp;$C50,UncollectibleLookup,4,FALSE)),0,'Module C Corrected'!M50),'Module C Corrected'!M50)</f>
        <v>31788.261200000001</v>
      </c>
      <c r="N50" s="51">
        <f ca="1">IFERROR(IF(AND($A50=VLOOKUP($A50&amp;"."&amp;$C50,UncollectibleLookup,2,FALSE),$C50=VLOOKUP($A50&amp;"."&amp;$C50,UncollectibleLookup,4,FALSE)),0,'Module C Corrected'!N50),'Module C Corrected'!N50)</f>
        <v>42834.766499999998</v>
      </c>
      <c r="O50" s="51">
        <f ca="1">IFERROR(IF(AND($A50=VLOOKUP($A50&amp;"."&amp;$C50,UncollectibleLookup,2,FALSE),$C50=VLOOKUP($A50&amp;"."&amp;$C50,UncollectibleLookup,4,FALSE)),0,'Module C Corrected'!O50),'Module C Corrected'!O50)</f>
        <v>43797.450700000001</v>
      </c>
      <c r="P50" s="51">
        <f ca="1">IFERROR(IF(AND($A50=VLOOKUP($A50&amp;"."&amp;$C50,UncollectibleLookup,2,FALSE),$C50=VLOOKUP($A50&amp;"."&amp;$C50,UncollectibleLookup,4,FALSE)),0,'Module C Corrected'!P50),'Module C Corrected'!P50)</f>
        <v>47316.8315</v>
      </c>
      <c r="Q50" s="32">
        <f ca="1">IFERROR(IF(AND($A50=VLOOKUP($A50&amp;"."&amp;$C50,UncollectibleLookup,2,FALSE),$C50=VLOOKUP($A50&amp;"."&amp;$C50,UncollectibleLookup,4,FALSE)),0,'Module C Corrected'!Q50),'Module C Corrected'!Q50)</f>
        <v>3080548.69</v>
      </c>
      <c r="R50" s="32">
        <f ca="1">IFERROR(IF(AND($A50=VLOOKUP($A50&amp;"."&amp;$C50,UncollectibleLookup,2,FALSE),$C50=VLOOKUP($A50&amp;"."&amp;$C50,UncollectibleLookup,4,FALSE)),0,'Module C Corrected'!R50),'Module C Corrected'!R50)</f>
        <v>3304305.66</v>
      </c>
      <c r="S50" s="32">
        <f ca="1">IFERROR(IF(AND($A50=VLOOKUP($A50&amp;"."&amp;$C50,UncollectibleLookup,2,FALSE),$C50=VLOOKUP($A50&amp;"."&amp;$C50,UncollectibleLookup,4,FALSE)),0,'Module C Corrected'!S50),'Module C Corrected'!S50)</f>
        <v>2581839.09</v>
      </c>
      <c r="T50" s="32">
        <f ca="1">IFERROR(IF(AND($A50=VLOOKUP($A50&amp;"."&amp;$C50,UncollectibleLookup,2,FALSE),$C50=VLOOKUP($A50&amp;"."&amp;$C50,UncollectibleLookup,4,FALSE)),0,'Module C Corrected'!T50),'Module C Corrected'!T50)</f>
        <v>2154560.92</v>
      </c>
      <c r="U50" s="32">
        <f ca="1">IFERROR(IF(AND($A50=VLOOKUP($A50&amp;"."&amp;$C50,UncollectibleLookup,2,FALSE),$C50=VLOOKUP($A50&amp;"."&amp;$C50,UncollectibleLookup,4,FALSE)),0,'Module C Corrected'!U50),'Module C Corrected'!U50)</f>
        <v>1995690.8</v>
      </c>
      <c r="V50" s="32">
        <f ca="1">IFERROR(IF(AND($A50=VLOOKUP($A50&amp;"."&amp;$C50,UncollectibleLookup,2,FALSE),$C50=VLOOKUP($A50&amp;"."&amp;$C50,UncollectibleLookup,4,FALSE)),0,'Module C Corrected'!V50),'Module C Corrected'!V50)</f>
        <v>1878846.22</v>
      </c>
      <c r="W50" s="32">
        <f ca="1">IFERROR(IF(AND($A50=VLOOKUP($A50&amp;"."&amp;$C50,UncollectibleLookup,2,FALSE),$C50=VLOOKUP($A50&amp;"."&amp;$C50,UncollectibleLookup,4,FALSE)),0,'Module C Corrected'!W50),'Module C Corrected'!W50)</f>
        <v>4931092.29</v>
      </c>
      <c r="X50" s="32">
        <f ca="1">IFERROR(IF(AND($A50=VLOOKUP($A50&amp;"."&amp;$C50,UncollectibleLookup,2,FALSE),$C50=VLOOKUP($A50&amp;"."&amp;$C50,UncollectibleLookup,4,FALSE)),0,'Module C Corrected'!X50),'Module C Corrected'!X50)</f>
        <v>2394954.04</v>
      </c>
      <c r="Y50" s="32">
        <f ca="1">IFERROR(IF(AND($A50=VLOOKUP($A50&amp;"."&amp;$C50,UncollectibleLookup,2,FALSE),$C50=VLOOKUP($A50&amp;"."&amp;$C50,UncollectibleLookup,4,FALSE)),0,'Module C Corrected'!Y50),'Module C Corrected'!Y50)</f>
        <v>1659078.31</v>
      </c>
      <c r="Z50" s="32">
        <f ca="1">IFERROR(IF(AND($A50=VLOOKUP($A50&amp;"."&amp;$C50,UncollectibleLookup,2,FALSE),$C50=VLOOKUP($A50&amp;"."&amp;$C50,UncollectibleLookup,4,FALSE)),0,'Module C Corrected'!Z50),'Module C Corrected'!Z50)</f>
        <v>2764983.81</v>
      </c>
      <c r="AA50" s="32">
        <f ca="1">IFERROR(IF(AND($A50=VLOOKUP($A50&amp;"."&amp;$C50,UncollectibleLookup,2,FALSE),$C50=VLOOKUP($A50&amp;"."&amp;$C50,UncollectibleLookup,4,FALSE)),0,'Module C Corrected'!AA50),'Module C Corrected'!AA50)</f>
        <v>2402582.7400000002</v>
      </c>
      <c r="AB50" s="32">
        <f ca="1">IFERROR(IF(AND($A50=VLOOKUP($A50&amp;"."&amp;$C50,UncollectibleLookup,2,FALSE),$C50=VLOOKUP($A50&amp;"."&amp;$C50,UncollectibleLookup,4,FALSE)),0,'Module C Corrected'!AB50),'Module C Corrected'!AB50)</f>
        <v>3012491.18</v>
      </c>
      <c r="AC50" s="2">
        <f>IF(ISBLANK('Module C Corrected'!AC50),"",'Module C Corrected'!AC50)</f>
        <v>7.13</v>
      </c>
      <c r="AD50" s="2">
        <f>IF(ISBLANK('Module C Corrected'!AD50),"",'Module C Corrected'!AD50)</f>
        <v>7.13</v>
      </c>
      <c r="AE50" s="2">
        <f>IF(ISBLANK('Module C Corrected'!AE50),"",'Module C Corrected'!AE50)</f>
        <v>7.13</v>
      </c>
      <c r="AF50" s="2">
        <f>IF(ISBLANK('Module C Corrected'!AF50),"",'Module C Corrected'!AF50)</f>
        <v>7.13</v>
      </c>
      <c r="AG50" s="2">
        <f>IF(ISBLANK('Module C Corrected'!AG50),"",'Module C Corrected'!AG50)</f>
        <v>7.13</v>
      </c>
      <c r="AH50" s="2">
        <f>IF(ISBLANK('Module C Corrected'!AH50),"",'Module C Corrected'!AH50)</f>
        <v>7.13</v>
      </c>
      <c r="AI50" s="2">
        <f>IF(ISBLANK('Module C Corrected'!AI50),"",'Module C Corrected'!AI50)</f>
        <v>7.13</v>
      </c>
      <c r="AJ50" s="2">
        <f>IF(ISBLANK('Module C Corrected'!AJ50),"",'Module C Corrected'!AJ50)</f>
        <v>7.13</v>
      </c>
      <c r="AK50" s="2">
        <f>IF(ISBLANK('Module C Corrected'!AK50),"",'Module C Corrected'!AK50)</f>
        <v>7.13</v>
      </c>
      <c r="AL50" s="2">
        <f>IF(ISBLANK('Module C Corrected'!AL50),"",'Module C Corrected'!AL50)</f>
        <v>7.13</v>
      </c>
      <c r="AM50" s="2">
        <f>IF(ISBLANK('Module C Corrected'!AM50),"",'Module C Corrected'!AM50)</f>
        <v>7.13</v>
      </c>
      <c r="AN50" s="2">
        <f>IF(ISBLANK('Module C Corrected'!AN50),"",'Module C Corrected'!AN50)</f>
        <v>7.13</v>
      </c>
      <c r="AO50" s="33">
        <f ca="1">IFERROR(IF(AND($A50=VLOOKUP($A50&amp;"."&amp;$C50,UncollectibleLookup,2,FALSE),$C50=VLOOKUP($A50&amp;"."&amp;$C50,UncollectibleLookup,4,FALSE)),0,'Module C Corrected'!AO50),'Module C Corrected'!AO50)</f>
        <v>219643.12</v>
      </c>
      <c r="AP50" s="33">
        <f ca="1">IFERROR(IF(AND($A50=VLOOKUP($A50&amp;"."&amp;$C50,UncollectibleLookup,2,FALSE),$C50=VLOOKUP($A50&amp;"."&amp;$C50,UncollectibleLookup,4,FALSE)),0,'Module C Corrected'!AP50),'Module C Corrected'!AP50)</f>
        <v>235596.99</v>
      </c>
      <c r="AQ50" s="33">
        <f ca="1">IFERROR(IF(AND($A50=VLOOKUP($A50&amp;"."&amp;$C50,UncollectibleLookup,2,FALSE),$C50=VLOOKUP($A50&amp;"."&amp;$C50,UncollectibleLookup,4,FALSE)),0,'Module C Corrected'!AQ50),'Module C Corrected'!AQ50)</f>
        <v>184085.13</v>
      </c>
      <c r="AR50" s="33">
        <f ca="1">IFERROR(IF(AND($A50=VLOOKUP($A50&amp;"."&amp;$C50,UncollectibleLookup,2,FALSE),$C50=VLOOKUP($A50&amp;"."&amp;$C50,UncollectibleLookup,4,FALSE)),0,'Module C Corrected'!AR50),'Module C Corrected'!AR50)</f>
        <v>153620.19</v>
      </c>
      <c r="AS50" s="33">
        <f ca="1">IFERROR(IF(AND($A50=VLOOKUP($A50&amp;"."&amp;$C50,UncollectibleLookup,2,FALSE),$C50=VLOOKUP($A50&amp;"."&amp;$C50,UncollectibleLookup,4,FALSE)),0,'Module C Corrected'!AS50),'Module C Corrected'!AS50)</f>
        <v>142292.75</v>
      </c>
      <c r="AT50" s="33">
        <f ca="1">IFERROR(IF(AND($A50=VLOOKUP($A50&amp;"."&amp;$C50,UncollectibleLookup,2,FALSE),$C50=VLOOKUP($A50&amp;"."&amp;$C50,UncollectibleLookup,4,FALSE)),0,'Module C Corrected'!AT50),'Module C Corrected'!AT50)</f>
        <v>133961.74</v>
      </c>
      <c r="AU50" s="33">
        <f ca="1">IFERROR(IF(AND($A50=VLOOKUP($A50&amp;"."&amp;$C50,UncollectibleLookup,2,FALSE),$C50=VLOOKUP($A50&amp;"."&amp;$C50,UncollectibleLookup,4,FALSE)),0,'Module C Corrected'!AU50),'Module C Corrected'!AU50)</f>
        <v>351586.88</v>
      </c>
      <c r="AV50" s="33">
        <f ca="1">IFERROR(IF(AND($A50=VLOOKUP($A50&amp;"."&amp;$C50,UncollectibleLookup,2,FALSE),$C50=VLOOKUP($A50&amp;"."&amp;$C50,UncollectibleLookup,4,FALSE)),0,'Module C Corrected'!AV50),'Module C Corrected'!AV50)</f>
        <v>170760.22</v>
      </c>
      <c r="AW50" s="33">
        <f ca="1">IFERROR(IF(AND($A50=VLOOKUP($A50&amp;"."&amp;$C50,UncollectibleLookup,2,FALSE),$C50=VLOOKUP($A50&amp;"."&amp;$C50,UncollectibleLookup,4,FALSE)),0,'Module C Corrected'!AW50),'Module C Corrected'!AW50)</f>
        <v>118292.28</v>
      </c>
      <c r="AX50" s="33">
        <f ca="1">IFERROR(IF(AND($A50=VLOOKUP($A50&amp;"."&amp;$C50,UncollectibleLookup,2,FALSE),$C50=VLOOKUP($A50&amp;"."&amp;$C50,UncollectibleLookup,4,FALSE)),0,'Module C Corrected'!AX50),'Module C Corrected'!AX50)</f>
        <v>197143.35</v>
      </c>
      <c r="AY50" s="33">
        <f ca="1">IFERROR(IF(AND($A50=VLOOKUP($A50&amp;"."&amp;$C50,UncollectibleLookup,2,FALSE),$C50=VLOOKUP($A50&amp;"."&amp;$C50,UncollectibleLookup,4,FALSE)),0,'Module C Corrected'!AY50),'Module C Corrected'!AY50)</f>
        <v>171304.15</v>
      </c>
      <c r="AZ50" s="33">
        <f ca="1">IFERROR(IF(AND($A50=VLOOKUP($A50&amp;"."&amp;$C50,UncollectibleLookup,2,FALSE),$C50=VLOOKUP($A50&amp;"."&amp;$C50,UncollectibleLookup,4,FALSE)),0,'Module C Corrected'!AZ50),'Module C Corrected'!AZ50)</f>
        <v>214790.62</v>
      </c>
      <c r="BA50" s="31">
        <f t="shared" ca="1" si="27"/>
        <v>-3696.66</v>
      </c>
      <c r="BB50" s="31">
        <f t="shared" ca="1" si="27"/>
        <v>-3965.17</v>
      </c>
      <c r="BC50" s="31">
        <f t="shared" ca="1" si="27"/>
        <v>-3098.21</v>
      </c>
      <c r="BD50" s="31">
        <f t="shared" ca="1" si="23"/>
        <v>-10341.89</v>
      </c>
      <c r="BE50" s="31">
        <f t="shared" ca="1" si="23"/>
        <v>-9579.32</v>
      </c>
      <c r="BF50" s="31">
        <f t="shared" ca="1" si="23"/>
        <v>-9018.4599999999991</v>
      </c>
      <c r="BG50" s="31">
        <f t="shared" ca="1" si="23"/>
        <v>-35010.76</v>
      </c>
      <c r="BH50" s="31">
        <f t="shared" ca="1" si="23"/>
        <v>-17004.169999999998</v>
      </c>
      <c r="BI50" s="31">
        <f t="shared" ca="1" si="23"/>
        <v>-11779.46</v>
      </c>
      <c r="BJ50" s="31">
        <f t="shared" ca="1" si="23"/>
        <v>-8294.9500000000007</v>
      </c>
      <c r="BK50" s="31">
        <f t="shared" ca="1" si="23"/>
        <v>-7207.75</v>
      </c>
      <c r="BL50" s="31">
        <f t="shared" ca="1" si="23"/>
        <v>-9037.4699999999993</v>
      </c>
      <c r="BM50" s="6">
        <f t="shared" ca="1" si="28"/>
        <v>8.2100000000000006E-2</v>
      </c>
      <c r="BN50" s="6">
        <f t="shared" ca="1" si="28"/>
        <v>8.2100000000000006E-2</v>
      </c>
      <c r="BO50" s="6">
        <f t="shared" ca="1" si="28"/>
        <v>8.2100000000000006E-2</v>
      </c>
      <c r="BP50" s="6">
        <f t="shared" ca="1" si="28"/>
        <v>8.2100000000000006E-2</v>
      </c>
      <c r="BQ50" s="6">
        <f t="shared" ca="1" si="28"/>
        <v>8.2100000000000006E-2</v>
      </c>
      <c r="BR50" s="6">
        <f t="shared" ca="1" si="28"/>
        <v>8.2100000000000006E-2</v>
      </c>
      <c r="BS50" s="6">
        <f t="shared" ca="1" si="28"/>
        <v>8.2100000000000006E-2</v>
      </c>
      <c r="BT50" s="6">
        <f t="shared" ca="1" si="28"/>
        <v>8.2100000000000006E-2</v>
      </c>
      <c r="BU50" s="6">
        <f t="shared" ca="1" si="28"/>
        <v>8.2100000000000006E-2</v>
      </c>
      <c r="BV50" s="6">
        <f t="shared" ca="1" si="28"/>
        <v>8.2100000000000006E-2</v>
      </c>
      <c r="BW50" s="6">
        <f t="shared" ca="1" si="28"/>
        <v>8.2100000000000006E-2</v>
      </c>
      <c r="BX50" s="6">
        <f t="shared" ca="1" si="28"/>
        <v>8.2100000000000006E-2</v>
      </c>
      <c r="BY50" s="31">
        <f t="shared" ca="1" si="19"/>
        <v>252913.05</v>
      </c>
      <c r="BZ50" s="31">
        <f t="shared" ca="1" si="19"/>
        <v>271283.49</v>
      </c>
      <c r="CA50" s="31">
        <f t="shared" ca="1" si="19"/>
        <v>211968.99</v>
      </c>
      <c r="CB50" s="31">
        <f t="shared" ca="1" si="18"/>
        <v>176889.45</v>
      </c>
      <c r="CC50" s="31">
        <f t="shared" ca="1" si="18"/>
        <v>163846.21</v>
      </c>
      <c r="CD50" s="31">
        <f t="shared" ca="1" si="18"/>
        <v>154253.26999999999</v>
      </c>
      <c r="CE50" s="31">
        <f t="shared" ca="1" si="18"/>
        <v>404842.68</v>
      </c>
      <c r="CF50" s="31">
        <f t="shared" ca="1" si="18"/>
        <v>196625.73</v>
      </c>
      <c r="CG50" s="31">
        <f t="shared" ca="1" si="18"/>
        <v>136210.32999999999</v>
      </c>
      <c r="CH50" s="31">
        <f t="shared" ca="1" si="18"/>
        <v>227005.17</v>
      </c>
      <c r="CI50" s="31">
        <f t="shared" ca="1" si="18"/>
        <v>197252.04</v>
      </c>
      <c r="CJ50" s="31">
        <f t="shared" ca="1" si="18"/>
        <v>247325.53</v>
      </c>
      <c r="CK50" s="32">
        <f t="shared" ca="1" si="29"/>
        <v>5236.93</v>
      </c>
      <c r="CL50" s="32">
        <f t="shared" ca="1" si="29"/>
        <v>5617.32</v>
      </c>
      <c r="CM50" s="32">
        <f t="shared" ca="1" si="29"/>
        <v>4389.13</v>
      </c>
      <c r="CN50" s="32">
        <f t="shared" ca="1" si="25"/>
        <v>3662.75</v>
      </c>
      <c r="CO50" s="32">
        <f t="shared" ca="1" si="25"/>
        <v>3392.67</v>
      </c>
      <c r="CP50" s="32">
        <f t="shared" ca="1" si="25"/>
        <v>3194.04</v>
      </c>
      <c r="CQ50" s="32">
        <f t="shared" ca="1" si="25"/>
        <v>8382.86</v>
      </c>
      <c r="CR50" s="32">
        <f t="shared" ca="1" si="25"/>
        <v>4071.42</v>
      </c>
      <c r="CS50" s="32">
        <f t="shared" ca="1" si="25"/>
        <v>2820.43</v>
      </c>
      <c r="CT50" s="32">
        <f t="shared" ca="1" si="25"/>
        <v>4700.47</v>
      </c>
      <c r="CU50" s="32">
        <f t="shared" ca="1" si="25"/>
        <v>4084.39</v>
      </c>
      <c r="CV50" s="32">
        <f t="shared" ca="1" si="25"/>
        <v>5121.24</v>
      </c>
      <c r="CW50" s="31">
        <f t="shared" ca="1" si="30"/>
        <v>42203.51999999999</v>
      </c>
      <c r="CX50" s="31">
        <f t="shared" ca="1" si="30"/>
        <v>45268.990000000005</v>
      </c>
      <c r="CY50" s="31">
        <f t="shared" ca="1" si="30"/>
        <v>35371.19999999999</v>
      </c>
      <c r="CZ50" s="31">
        <f t="shared" ca="1" si="26"/>
        <v>37273.900000000009</v>
      </c>
      <c r="DA50" s="31">
        <f t="shared" ca="1" si="26"/>
        <v>34525.450000000004</v>
      </c>
      <c r="DB50" s="31">
        <f t="shared" ca="1" si="26"/>
        <v>32504.030000000006</v>
      </c>
      <c r="DC50" s="31">
        <f t="shared" ca="1" si="26"/>
        <v>96649.419999999984</v>
      </c>
      <c r="DD50" s="31">
        <f t="shared" ca="1" si="26"/>
        <v>46941.10000000002</v>
      </c>
      <c r="DE50" s="31">
        <f t="shared" ca="1" si="26"/>
        <v>32517.939999999981</v>
      </c>
      <c r="DF50" s="31">
        <f t="shared" ca="1" si="26"/>
        <v>42857.240000000005</v>
      </c>
      <c r="DG50" s="31">
        <f t="shared" ca="1" si="26"/>
        <v>37240.030000000028</v>
      </c>
      <c r="DH50" s="31">
        <f t="shared" ca="1" si="26"/>
        <v>46693.619999999995</v>
      </c>
      <c r="DI50" s="32">
        <f t="shared" ca="1" si="20"/>
        <v>2110.1799999999998</v>
      </c>
      <c r="DJ50" s="32">
        <f t="shared" ca="1" si="20"/>
        <v>2263.4499999999998</v>
      </c>
      <c r="DK50" s="32">
        <f t="shared" ca="1" si="20"/>
        <v>1768.56</v>
      </c>
      <c r="DL50" s="32">
        <f t="shared" ca="1" si="20"/>
        <v>1863.7</v>
      </c>
      <c r="DM50" s="32">
        <f t="shared" ca="1" si="20"/>
        <v>1726.27</v>
      </c>
      <c r="DN50" s="32">
        <f t="shared" ca="1" si="20"/>
        <v>1625.2</v>
      </c>
      <c r="DO50" s="32">
        <f t="shared" ca="1" si="20"/>
        <v>4832.47</v>
      </c>
      <c r="DP50" s="32">
        <f t="shared" ca="1" si="20"/>
        <v>2347.06</v>
      </c>
      <c r="DQ50" s="32">
        <f t="shared" ca="1" si="20"/>
        <v>1625.9</v>
      </c>
      <c r="DR50" s="32">
        <f t="shared" ca="1" si="20"/>
        <v>2142.86</v>
      </c>
      <c r="DS50" s="32">
        <f t="shared" ca="1" si="20"/>
        <v>1862</v>
      </c>
      <c r="DT50" s="32">
        <f t="shared" ca="1" si="20"/>
        <v>2334.6799999999998</v>
      </c>
      <c r="DU50" s="31">
        <f t="shared" ca="1" si="21"/>
        <v>18158.509999999998</v>
      </c>
      <c r="DV50" s="31">
        <f t="shared" ca="1" si="21"/>
        <v>19246.77</v>
      </c>
      <c r="DW50" s="31">
        <f t="shared" ca="1" si="21"/>
        <v>14875.78</v>
      </c>
      <c r="DX50" s="31">
        <f t="shared" ca="1" si="21"/>
        <v>15486.04</v>
      </c>
      <c r="DY50" s="31">
        <f t="shared" ca="1" si="21"/>
        <v>14173.89</v>
      </c>
      <c r="DZ50" s="31">
        <f t="shared" ca="1" si="21"/>
        <v>13178.39</v>
      </c>
      <c r="EA50" s="31">
        <f t="shared" ca="1" si="21"/>
        <v>38708.769999999997</v>
      </c>
      <c r="EB50" s="31">
        <f t="shared" ca="1" si="21"/>
        <v>18551.07</v>
      </c>
      <c r="EC50" s="31">
        <f t="shared" ca="1" si="21"/>
        <v>12678.44</v>
      </c>
      <c r="ED50" s="31">
        <f t="shared" ca="1" si="21"/>
        <v>16489.48</v>
      </c>
      <c r="EE50" s="31">
        <f t="shared" ca="1" si="21"/>
        <v>14130.56</v>
      </c>
      <c r="EF50" s="31">
        <f t="shared" ca="1" si="21"/>
        <v>17477.82</v>
      </c>
      <c r="EG50" s="32">
        <f t="shared" ca="1" si="22"/>
        <v>62472.209999999992</v>
      </c>
      <c r="EH50" s="32">
        <f t="shared" ca="1" si="22"/>
        <v>66779.210000000006</v>
      </c>
      <c r="EI50" s="32">
        <f t="shared" ca="1" si="22"/>
        <v>52015.539999999986</v>
      </c>
      <c r="EJ50" s="32">
        <f t="shared" ca="1" si="22"/>
        <v>54623.640000000007</v>
      </c>
      <c r="EK50" s="32">
        <f t="shared" ca="1" si="22"/>
        <v>50425.61</v>
      </c>
      <c r="EL50" s="32">
        <f t="shared" ca="1" si="22"/>
        <v>47307.62</v>
      </c>
      <c r="EM50" s="32">
        <f t="shared" ca="1" si="22"/>
        <v>140190.65999999997</v>
      </c>
      <c r="EN50" s="32">
        <f t="shared" ca="1" si="22"/>
        <v>67839.23000000001</v>
      </c>
      <c r="EO50" s="32">
        <f t="shared" ca="1" si="22"/>
        <v>46822.279999999984</v>
      </c>
      <c r="EP50" s="32">
        <f t="shared" ca="1" si="22"/>
        <v>61489.58</v>
      </c>
      <c r="EQ50" s="32">
        <f t="shared" ca="1" si="22"/>
        <v>53232.590000000026</v>
      </c>
      <c r="ER50" s="32">
        <f t="shared" ca="1" si="22"/>
        <v>66506.12</v>
      </c>
    </row>
    <row r="51" spans="1:148">
      <c r="A51" t="s">
        <v>431</v>
      </c>
      <c r="B51" s="1" t="s">
        <v>74</v>
      </c>
      <c r="C51" t="str">
        <f t="shared" ca="1" si="1"/>
        <v>BCHIMP</v>
      </c>
      <c r="D51" t="str">
        <f t="shared" ca="1" si="2"/>
        <v>Alberta-BC Intertie - Import</v>
      </c>
      <c r="E51" s="51">
        <f ca="1">IFERROR(IF(AND($A51=VLOOKUP($A51&amp;"."&amp;$C51,UncollectibleLookup,2,FALSE),$C51=VLOOKUP($A51&amp;"."&amp;$C51,UncollectibleLookup,4,FALSE)),0,'Module C Corrected'!E51),'Module C Corrected'!E51)</f>
        <v>15111</v>
      </c>
      <c r="F51" s="51">
        <f ca="1">IFERROR(IF(AND($A51=VLOOKUP($A51&amp;"."&amp;$C51,UncollectibleLookup,2,FALSE),$C51=VLOOKUP($A51&amp;"."&amp;$C51,UncollectibleLookup,4,FALSE)),0,'Module C Corrected'!F51),'Module C Corrected'!F51)</f>
        <v>3545</v>
      </c>
      <c r="G51" s="51">
        <f ca="1">IFERROR(IF(AND($A51=VLOOKUP($A51&amp;"."&amp;$C51,UncollectibleLookup,2,FALSE),$C51=VLOOKUP($A51&amp;"."&amp;$C51,UncollectibleLookup,4,FALSE)),0,'Module C Corrected'!G51),'Module C Corrected'!G51)</f>
        <v>18986</v>
      </c>
      <c r="H51" s="51">
        <f ca="1">IFERROR(IF(AND($A51=VLOOKUP($A51&amp;"."&amp;$C51,UncollectibleLookup,2,FALSE),$C51=VLOOKUP($A51&amp;"."&amp;$C51,UncollectibleLookup,4,FALSE)),0,'Module C Corrected'!H51),'Module C Corrected'!H51)</f>
        <v>11817</v>
      </c>
      <c r="I51" s="51">
        <f ca="1">IFERROR(IF(AND($A51=VLOOKUP($A51&amp;"."&amp;$C51,UncollectibleLookup,2,FALSE),$C51=VLOOKUP($A51&amp;"."&amp;$C51,UncollectibleLookup,4,FALSE)),0,'Module C Corrected'!I51),'Module C Corrected'!I51)</f>
        <v>18210</v>
      </c>
      <c r="J51" s="51">
        <f ca="1">IFERROR(IF(AND($A51=VLOOKUP($A51&amp;"."&amp;$C51,UncollectibleLookup,2,FALSE),$C51=VLOOKUP($A51&amp;"."&amp;$C51,UncollectibleLookup,4,FALSE)),0,'Module C Corrected'!J51),'Module C Corrected'!J51)</f>
        <v>5525</v>
      </c>
      <c r="K51" s="51">
        <f ca="1">IFERROR(IF(AND($A51=VLOOKUP($A51&amp;"."&amp;$C51,UncollectibleLookup,2,FALSE),$C51=VLOOKUP($A51&amp;"."&amp;$C51,UncollectibleLookup,4,FALSE)),0,'Module C Corrected'!K51),'Module C Corrected'!K51)</f>
        <v>10149</v>
      </c>
      <c r="L51" s="51">
        <f ca="1">IFERROR(IF(AND($A51=VLOOKUP($A51&amp;"."&amp;$C51,UncollectibleLookup,2,FALSE),$C51=VLOOKUP($A51&amp;"."&amp;$C51,UncollectibleLookup,4,FALSE)),0,'Module C Corrected'!L51),'Module C Corrected'!L51)</f>
        <v>6010</v>
      </c>
      <c r="M51" s="51">
        <f ca="1">IFERROR(IF(AND($A51=VLOOKUP($A51&amp;"."&amp;$C51,UncollectibleLookup,2,FALSE),$C51=VLOOKUP($A51&amp;"."&amp;$C51,UncollectibleLookup,4,FALSE)),0,'Module C Corrected'!M51),'Module C Corrected'!M51)</f>
        <v>8805</v>
      </c>
      <c r="N51" s="51">
        <f ca="1">IFERROR(IF(AND($A51=VLOOKUP($A51&amp;"."&amp;$C51,UncollectibleLookup,2,FALSE),$C51=VLOOKUP($A51&amp;"."&amp;$C51,UncollectibleLookup,4,FALSE)),0,'Module C Corrected'!N51),'Module C Corrected'!N51)</f>
        <v>6343</v>
      </c>
      <c r="O51" s="51">
        <f ca="1">IFERROR(IF(AND($A51=VLOOKUP($A51&amp;"."&amp;$C51,UncollectibleLookup,2,FALSE),$C51=VLOOKUP($A51&amp;"."&amp;$C51,UncollectibleLookup,4,FALSE)),0,'Module C Corrected'!O51),'Module C Corrected'!O51)</f>
        <v>817</v>
      </c>
      <c r="P51" s="51">
        <f ca="1">IFERROR(IF(AND($A51=VLOOKUP($A51&amp;"."&amp;$C51,UncollectibleLookup,2,FALSE),$C51=VLOOKUP($A51&amp;"."&amp;$C51,UncollectibleLookup,4,FALSE)),0,'Module C Corrected'!P51),'Module C Corrected'!P51)</f>
        <v>1695</v>
      </c>
      <c r="Q51" s="32">
        <f ca="1">IFERROR(IF(AND($A51=VLOOKUP($A51&amp;"."&amp;$C51,UncollectibleLookup,2,FALSE),$C51=VLOOKUP($A51&amp;"."&amp;$C51,UncollectibleLookup,4,FALSE)),0,'Module C Corrected'!Q51),'Module C Corrected'!Q51)</f>
        <v>1153959.6599999999</v>
      </c>
      <c r="R51" s="32">
        <f ca="1">IFERROR(IF(AND($A51=VLOOKUP($A51&amp;"."&amp;$C51,UncollectibleLookup,2,FALSE),$C51=VLOOKUP($A51&amp;"."&amp;$C51,UncollectibleLookup,4,FALSE)),0,'Module C Corrected'!R51),'Module C Corrected'!R51)</f>
        <v>338369.55</v>
      </c>
      <c r="S51" s="32">
        <f ca="1">IFERROR(IF(AND($A51=VLOOKUP($A51&amp;"."&amp;$C51,UncollectibleLookup,2,FALSE),$C51=VLOOKUP($A51&amp;"."&amp;$C51,UncollectibleLookup,4,FALSE)),0,'Module C Corrected'!S51),'Module C Corrected'!S51)</f>
        <v>1335823.96</v>
      </c>
      <c r="T51" s="32">
        <f ca="1">IFERROR(IF(AND($A51=VLOOKUP($A51&amp;"."&amp;$C51,UncollectibleLookup,2,FALSE),$C51=VLOOKUP($A51&amp;"."&amp;$C51,UncollectibleLookup,4,FALSE)),0,'Module C Corrected'!T51),'Module C Corrected'!T51)</f>
        <v>831491.07</v>
      </c>
      <c r="U51" s="32">
        <f ca="1">IFERROR(IF(AND($A51=VLOOKUP($A51&amp;"."&amp;$C51,UncollectibleLookup,2,FALSE),$C51=VLOOKUP($A51&amp;"."&amp;$C51,UncollectibleLookup,4,FALSE)),0,'Module C Corrected'!U51),'Module C Corrected'!U51)</f>
        <v>1330248.6100000001</v>
      </c>
      <c r="V51" s="32">
        <f ca="1">IFERROR(IF(AND($A51=VLOOKUP($A51&amp;"."&amp;$C51,UncollectibleLookup,2,FALSE),$C51=VLOOKUP($A51&amp;"."&amp;$C51,UncollectibleLookup,4,FALSE)),0,'Module C Corrected'!V51),'Module C Corrected'!V51)</f>
        <v>414681.34</v>
      </c>
      <c r="W51" s="32">
        <f ca="1">IFERROR(IF(AND($A51=VLOOKUP($A51&amp;"."&amp;$C51,UncollectibleLookup,2,FALSE),$C51=VLOOKUP($A51&amp;"."&amp;$C51,UncollectibleLookup,4,FALSE)),0,'Module C Corrected'!W51),'Module C Corrected'!W51)</f>
        <v>935003.58</v>
      </c>
      <c r="X51" s="32">
        <f ca="1">IFERROR(IF(AND($A51=VLOOKUP($A51&amp;"."&amp;$C51,UncollectibleLookup,2,FALSE),$C51=VLOOKUP($A51&amp;"."&amp;$C51,UncollectibleLookup,4,FALSE)),0,'Module C Corrected'!X51),'Module C Corrected'!X51)</f>
        <v>453152.22</v>
      </c>
      <c r="Y51" s="32">
        <f ca="1">IFERROR(IF(AND($A51=VLOOKUP($A51&amp;"."&amp;$C51,UncollectibleLookup,2,FALSE),$C51=VLOOKUP($A51&amp;"."&amp;$C51,UncollectibleLookup,4,FALSE)),0,'Module C Corrected'!Y51),'Module C Corrected'!Y51)</f>
        <v>529189.16</v>
      </c>
      <c r="Z51" s="32">
        <f ca="1">IFERROR(IF(AND($A51=VLOOKUP($A51&amp;"."&amp;$C51,UncollectibleLookup,2,FALSE),$C51=VLOOKUP($A51&amp;"."&amp;$C51,UncollectibleLookup,4,FALSE)),0,'Module C Corrected'!Z51),'Module C Corrected'!Z51)</f>
        <v>529779.4</v>
      </c>
      <c r="AA51" s="32">
        <f ca="1">IFERROR(IF(AND($A51=VLOOKUP($A51&amp;"."&amp;$C51,UncollectibleLookup,2,FALSE),$C51=VLOOKUP($A51&amp;"."&amp;$C51,UncollectibleLookup,4,FALSE)),0,'Module C Corrected'!AA51),'Module C Corrected'!AA51)</f>
        <v>88232.36</v>
      </c>
      <c r="AB51" s="32">
        <f ca="1">IFERROR(IF(AND($A51=VLOOKUP($A51&amp;"."&amp;$C51,UncollectibleLookup,2,FALSE),$C51=VLOOKUP($A51&amp;"."&amp;$C51,UncollectibleLookup,4,FALSE)),0,'Module C Corrected'!AB51),'Module C Corrected'!AB51)</f>
        <v>209918.55</v>
      </c>
      <c r="AC51" s="2">
        <f>IF(ISBLANK('Module C Corrected'!AC51),"",'Module C Corrected'!AC51)</f>
        <v>0.78</v>
      </c>
      <c r="AD51" s="2">
        <f>IF(ISBLANK('Module C Corrected'!AD51),"",'Module C Corrected'!AD51)</f>
        <v>0.78</v>
      </c>
      <c r="AE51" s="2">
        <f>IF(ISBLANK('Module C Corrected'!AE51),"",'Module C Corrected'!AE51)</f>
        <v>0.78</v>
      </c>
      <c r="AF51" s="2">
        <f>IF(ISBLANK('Module C Corrected'!AF51),"",'Module C Corrected'!AF51)</f>
        <v>0.78</v>
      </c>
      <c r="AG51" s="2">
        <f>IF(ISBLANK('Module C Corrected'!AG51),"",'Module C Corrected'!AG51)</f>
        <v>0.78</v>
      </c>
      <c r="AH51" s="2">
        <f>IF(ISBLANK('Module C Corrected'!AH51),"",'Module C Corrected'!AH51)</f>
        <v>0.78</v>
      </c>
      <c r="AI51" s="2">
        <f>IF(ISBLANK('Module C Corrected'!AI51),"",'Module C Corrected'!AI51)</f>
        <v>0.78</v>
      </c>
      <c r="AJ51" s="2">
        <f>IF(ISBLANK('Module C Corrected'!AJ51),"",'Module C Corrected'!AJ51)</f>
        <v>0.78</v>
      </c>
      <c r="AK51" s="2">
        <f>IF(ISBLANK('Module C Corrected'!AK51),"",'Module C Corrected'!AK51)</f>
        <v>0.78</v>
      </c>
      <c r="AL51" s="2">
        <f>IF(ISBLANK('Module C Corrected'!AL51),"",'Module C Corrected'!AL51)</f>
        <v>0.78</v>
      </c>
      <c r="AM51" s="2">
        <f>IF(ISBLANK('Module C Corrected'!AM51),"",'Module C Corrected'!AM51)</f>
        <v>0.78</v>
      </c>
      <c r="AN51" s="2">
        <f>IF(ISBLANK('Module C Corrected'!AN51),"",'Module C Corrected'!AN51)</f>
        <v>0.78</v>
      </c>
      <c r="AO51" s="33">
        <f ca="1">IFERROR(IF(AND($A51=VLOOKUP($A51&amp;"."&amp;$C51,UncollectibleLookup,2,FALSE),$C51=VLOOKUP($A51&amp;"."&amp;$C51,UncollectibleLookup,4,FALSE)),0,'Module C Corrected'!AO51),'Module C Corrected'!AO51)</f>
        <v>9000.89</v>
      </c>
      <c r="AP51" s="33">
        <f ca="1">IFERROR(IF(AND($A51=VLOOKUP($A51&amp;"."&amp;$C51,UncollectibleLookup,2,FALSE),$C51=VLOOKUP($A51&amp;"."&amp;$C51,UncollectibleLookup,4,FALSE)),0,'Module C Corrected'!AP51),'Module C Corrected'!AP51)</f>
        <v>2639.28</v>
      </c>
      <c r="AQ51" s="33">
        <f ca="1">IFERROR(IF(AND($A51=VLOOKUP($A51&amp;"."&amp;$C51,UncollectibleLookup,2,FALSE),$C51=VLOOKUP($A51&amp;"."&amp;$C51,UncollectibleLookup,4,FALSE)),0,'Module C Corrected'!AQ51),'Module C Corrected'!AQ51)</f>
        <v>10419.43</v>
      </c>
      <c r="AR51" s="33">
        <f ca="1">IFERROR(IF(AND($A51=VLOOKUP($A51&amp;"."&amp;$C51,UncollectibleLookup,2,FALSE),$C51=VLOOKUP($A51&amp;"."&amp;$C51,UncollectibleLookup,4,FALSE)),0,'Module C Corrected'!AR51),'Module C Corrected'!AR51)</f>
        <v>6485.63</v>
      </c>
      <c r="AS51" s="33">
        <f ca="1">IFERROR(IF(AND($A51=VLOOKUP($A51&amp;"."&amp;$C51,UncollectibleLookup,2,FALSE),$C51=VLOOKUP($A51&amp;"."&amp;$C51,UncollectibleLookup,4,FALSE)),0,'Module C Corrected'!AS51),'Module C Corrected'!AS51)</f>
        <v>10375.94</v>
      </c>
      <c r="AT51" s="33">
        <f ca="1">IFERROR(IF(AND($A51=VLOOKUP($A51&amp;"."&amp;$C51,UncollectibleLookup,2,FALSE),$C51=VLOOKUP($A51&amp;"."&amp;$C51,UncollectibleLookup,4,FALSE)),0,'Module C Corrected'!AT51),'Module C Corrected'!AT51)</f>
        <v>3234.51</v>
      </c>
      <c r="AU51" s="33">
        <f ca="1">IFERROR(IF(AND($A51=VLOOKUP($A51&amp;"."&amp;$C51,UncollectibleLookup,2,FALSE),$C51=VLOOKUP($A51&amp;"."&amp;$C51,UncollectibleLookup,4,FALSE)),0,'Module C Corrected'!AU51),'Module C Corrected'!AU51)</f>
        <v>7293.03</v>
      </c>
      <c r="AV51" s="33">
        <f ca="1">IFERROR(IF(AND($A51=VLOOKUP($A51&amp;"."&amp;$C51,UncollectibleLookup,2,FALSE),$C51=VLOOKUP($A51&amp;"."&amp;$C51,UncollectibleLookup,4,FALSE)),0,'Module C Corrected'!AV51),'Module C Corrected'!AV51)</f>
        <v>3534.59</v>
      </c>
      <c r="AW51" s="33">
        <f ca="1">IFERROR(IF(AND($A51=VLOOKUP($A51&amp;"."&amp;$C51,UncollectibleLookup,2,FALSE),$C51=VLOOKUP($A51&amp;"."&amp;$C51,UncollectibleLookup,4,FALSE)),0,'Module C Corrected'!AW51),'Module C Corrected'!AW51)</f>
        <v>4127.68</v>
      </c>
      <c r="AX51" s="33">
        <f ca="1">IFERROR(IF(AND($A51=VLOOKUP($A51&amp;"."&amp;$C51,UncollectibleLookup,2,FALSE),$C51=VLOOKUP($A51&amp;"."&amp;$C51,UncollectibleLookup,4,FALSE)),0,'Module C Corrected'!AX51),'Module C Corrected'!AX51)</f>
        <v>4132.28</v>
      </c>
      <c r="AY51" s="33">
        <f ca="1">IFERROR(IF(AND($A51=VLOOKUP($A51&amp;"."&amp;$C51,UncollectibleLookup,2,FALSE),$C51=VLOOKUP($A51&amp;"."&amp;$C51,UncollectibleLookup,4,FALSE)),0,'Module C Corrected'!AY51),'Module C Corrected'!AY51)</f>
        <v>688.21</v>
      </c>
      <c r="AZ51" s="33">
        <f ca="1">IFERROR(IF(AND($A51=VLOOKUP($A51&amp;"."&amp;$C51,UncollectibleLookup,2,FALSE),$C51=VLOOKUP($A51&amp;"."&amp;$C51,UncollectibleLookup,4,FALSE)),0,'Module C Corrected'!AZ51),'Module C Corrected'!AZ51)</f>
        <v>1637.36</v>
      </c>
      <c r="BA51" s="31">
        <f t="shared" ca="1" si="27"/>
        <v>-1384.75</v>
      </c>
      <c r="BB51" s="31">
        <f t="shared" ca="1" si="27"/>
        <v>-406.04</v>
      </c>
      <c r="BC51" s="31">
        <f t="shared" ca="1" si="27"/>
        <v>-1602.99</v>
      </c>
      <c r="BD51" s="31">
        <f t="shared" ca="1" si="23"/>
        <v>-3991.16</v>
      </c>
      <c r="BE51" s="31">
        <f t="shared" ca="1" si="23"/>
        <v>-6385.19</v>
      </c>
      <c r="BF51" s="31">
        <f t="shared" ca="1" si="23"/>
        <v>-1990.47</v>
      </c>
      <c r="BG51" s="31">
        <f t="shared" ca="1" si="23"/>
        <v>-6638.53</v>
      </c>
      <c r="BH51" s="31">
        <f t="shared" ca="1" si="23"/>
        <v>-3217.38</v>
      </c>
      <c r="BI51" s="31">
        <f t="shared" ca="1" si="23"/>
        <v>-3757.24</v>
      </c>
      <c r="BJ51" s="31">
        <f t="shared" ca="1" si="23"/>
        <v>-1589.34</v>
      </c>
      <c r="BK51" s="31">
        <f t="shared" ca="1" si="23"/>
        <v>-264.7</v>
      </c>
      <c r="BL51" s="31">
        <f t="shared" ca="1" si="23"/>
        <v>-629.76</v>
      </c>
      <c r="BM51" s="6">
        <f t="shared" ca="1" si="28"/>
        <v>-2.7799999999999998E-2</v>
      </c>
      <c r="BN51" s="6">
        <f t="shared" ca="1" si="28"/>
        <v>-2.7799999999999998E-2</v>
      </c>
      <c r="BO51" s="6">
        <f t="shared" ca="1" si="28"/>
        <v>-2.7799999999999998E-2</v>
      </c>
      <c r="BP51" s="6">
        <f t="shared" ca="1" si="28"/>
        <v>-2.7799999999999998E-2</v>
      </c>
      <c r="BQ51" s="6">
        <f t="shared" ca="1" si="28"/>
        <v>-2.7799999999999998E-2</v>
      </c>
      <c r="BR51" s="6">
        <f t="shared" ca="1" si="28"/>
        <v>-2.7799999999999998E-2</v>
      </c>
      <c r="BS51" s="6">
        <f t="shared" ca="1" si="28"/>
        <v>-2.7799999999999998E-2</v>
      </c>
      <c r="BT51" s="6">
        <f t="shared" ca="1" si="28"/>
        <v>-2.7799999999999998E-2</v>
      </c>
      <c r="BU51" s="6">
        <f t="shared" ca="1" si="28"/>
        <v>-2.7799999999999998E-2</v>
      </c>
      <c r="BV51" s="6">
        <f t="shared" ca="1" si="28"/>
        <v>-2.7799999999999998E-2</v>
      </c>
      <c r="BW51" s="6">
        <f t="shared" ca="1" si="28"/>
        <v>-2.7799999999999998E-2</v>
      </c>
      <c r="BX51" s="6">
        <f t="shared" ca="1" si="28"/>
        <v>-2.7799999999999998E-2</v>
      </c>
      <c r="BY51" s="31">
        <f t="shared" ca="1" si="19"/>
        <v>-32080.080000000002</v>
      </c>
      <c r="BZ51" s="31">
        <f t="shared" ca="1" si="19"/>
        <v>-9406.67</v>
      </c>
      <c r="CA51" s="31">
        <f t="shared" ca="1" si="19"/>
        <v>-37135.910000000003</v>
      </c>
      <c r="CB51" s="31">
        <f t="shared" ca="1" si="18"/>
        <v>-23115.45</v>
      </c>
      <c r="CC51" s="31">
        <f t="shared" ca="1" si="18"/>
        <v>-36980.910000000003</v>
      </c>
      <c r="CD51" s="31">
        <f t="shared" ca="1" si="18"/>
        <v>-11528.14</v>
      </c>
      <c r="CE51" s="31">
        <f t="shared" ca="1" si="18"/>
        <v>-25993.1</v>
      </c>
      <c r="CF51" s="31">
        <f t="shared" ca="1" si="18"/>
        <v>-12597.63</v>
      </c>
      <c r="CG51" s="31">
        <f t="shared" ca="1" si="18"/>
        <v>-14711.46</v>
      </c>
      <c r="CH51" s="31">
        <f t="shared" ca="1" si="18"/>
        <v>-14727.87</v>
      </c>
      <c r="CI51" s="31">
        <f t="shared" ca="1" si="18"/>
        <v>-2452.86</v>
      </c>
      <c r="CJ51" s="31">
        <f t="shared" ca="1" si="18"/>
        <v>-5835.74</v>
      </c>
      <c r="CK51" s="32">
        <f t="shared" ca="1" si="29"/>
        <v>1961.73</v>
      </c>
      <c r="CL51" s="32">
        <f t="shared" ca="1" si="29"/>
        <v>575.23</v>
      </c>
      <c r="CM51" s="32">
        <f t="shared" ca="1" si="29"/>
        <v>2270.9</v>
      </c>
      <c r="CN51" s="32">
        <f t="shared" ca="1" si="25"/>
        <v>1413.53</v>
      </c>
      <c r="CO51" s="32">
        <f t="shared" ca="1" si="25"/>
        <v>2261.42</v>
      </c>
      <c r="CP51" s="32">
        <f t="shared" ca="1" si="25"/>
        <v>704.96</v>
      </c>
      <c r="CQ51" s="32">
        <f t="shared" ca="1" si="25"/>
        <v>1589.51</v>
      </c>
      <c r="CR51" s="32">
        <f t="shared" ca="1" si="25"/>
        <v>770.36</v>
      </c>
      <c r="CS51" s="32">
        <f t="shared" ca="1" si="25"/>
        <v>899.62</v>
      </c>
      <c r="CT51" s="32">
        <f t="shared" ca="1" si="25"/>
        <v>900.62</v>
      </c>
      <c r="CU51" s="32">
        <f t="shared" ca="1" si="25"/>
        <v>150</v>
      </c>
      <c r="CV51" s="32">
        <f t="shared" ca="1" si="25"/>
        <v>356.86</v>
      </c>
      <c r="CW51" s="31">
        <f t="shared" ca="1" si="30"/>
        <v>-37734.490000000005</v>
      </c>
      <c r="CX51" s="31">
        <f t="shared" ca="1" si="30"/>
        <v>-11064.68</v>
      </c>
      <c r="CY51" s="31">
        <f t="shared" ca="1" si="30"/>
        <v>-43681.450000000004</v>
      </c>
      <c r="CZ51" s="31">
        <f t="shared" ca="1" si="26"/>
        <v>-24196.390000000003</v>
      </c>
      <c r="DA51" s="31">
        <f t="shared" ca="1" si="26"/>
        <v>-38710.240000000005</v>
      </c>
      <c r="DB51" s="31">
        <f t="shared" ca="1" si="26"/>
        <v>-12067.220000000001</v>
      </c>
      <c r="DC51" s="31">
        <f t="shared" ca="1" si="26"/>
        <v>-25058.09</v>
      </c>
      <c r="DD51" s="31">
        <f t="shared" ca="1" si="26"/>
        <v>-12144.48</v>
      </c>
      <c r="DE51" s="31">
        <f t="shared" ca="1" si="26"/>
        <v>-14182.279999999997</v>
      </c>
      <c r="DF51" s="31">
        <f t="shared" ca="1" si="26"/>
        <v>-16370.189999999999</v>
      </c>
      <c r="DG51" s="31">
        <f t="shared" ca="1" si="26"/>
        <v>-2726.3700000000003</v>
      </c>
      <c r="DH51" s="31">
        <f t="shared" ca="1" si="26"/>
        <v>-6486.48</v>
      </c>
      <c r="DI51" s="32">
        <f t="shared" ca="1" si="20"/>
        <v>-1886.72</v>
      </c>
      <c r="DJ51" s="32">
        <f t="shared" ca="1" si="20"/>
        <v>-553.23</v>
      </c>
      <c r="DK51" s="32">
        <f t="shared" ca="1" si="20"/>
        <v>-2184.0700000000002</v>
      </c>
      <c r="DL51" s="32">
        <f t="shared" ca="1" si="20"/>
        <v>-1209.82</v>
      </c>
      <c r="DM51" s="32">
        <f t="shared" ca="1" si="20"/>
        <v>-1935.51</v>
      </c>
      <c r="DN51" s="32">
        <f t="shared" ca="1" si="20"/>
        <v>-603.36</v>
      </c>
      <c r="DO51" s="32">
        <f t="shared" ca="1" si="20"/>
        <v>-1252.9000000000001</v>
      </c>
      <c r="DP51" s="32">
        <f t="shared" ca="1" si="20"/>
        <v>-607.22</v>
      </c>
      <c r="DQ51" s="32">
        <f t="shared" ca="1" si="20"/>
        <v>-709.11</v>
      </c>
      <c r="DR51" s="32">
        <f t="shared" ca="1" si="20"/>
        <v>-818.51</v>
      </c>
      <c r="DS51" s="32">
        <f t="shared" ca="1" si="20"/>
        <v>-136.32</v>
      </c>
      <c r="DT51" s="32">
        <f t="shared" ca="1" si="20"/>
        <v>-324.32</v>
      </c>
      <c r="DU51" s="31">
        <f t="shared" ca="1" si="21"/>
        <v>-16235.66</v>
      </c>
      <c r="DV51" s="31">
        <f t="shared" ca="1" si="21"/>
        <v>-4704.3100000000004</v>
      </c>
      <c r="DW51" s="31">
        <f t="shared" ca="1" si="21"/>
        <v>-18370.75</v>
      </c>
      <c r="DX51" s="31">
        <f t="shared" ca="1" si="21"/>
        <v>-10052.780000000001</v>
      </c>
      <c r="DY51" s="31">
        <f t="shared" ca="1" si="21"/>
        <v>-15891.89</v>
      </c>
      <c r="DZ51" s="31">
        <f t="shared" ca="1" si="21"/>
        <v>-4892.5200000000004</v>
      </c>
      <c r="EA51" s="31">
        <f t="shared" ca="1" si="21"/>
        <v>-10035.94</v>
      </c>
      <c r="EB51" s="31">
        <f t="shared" ca="1" si="21"/>
        <v>-4799.4799999999996</v>
      </c>
      <c r="EC51" s="31">
        <f t="shared" ca="1" si="21"/>
        <v>-5529.54</v>
      </c>
      <c r="ED51" s="31">
        <f t="shared" ca="1" si="21"/>
        <v>-6298.49</v>
      </c>
      <c r="EE51" s="31">
        <f t="shared" ca="1" si="21"/>
        <v>-1034.51</v>
      </c>
      <c r="EF51" s="31">
        <f t="shared" ca="1" si="21"/>
        <v>-2427.94</v>
      </c>
      <c r="EG51" s="32">
        <f t="shared" ca="1" si="22"/>
        <v>-55856.87000000001</v>
      </c>
      <c r="EH51" s="32">
        <f t="shared" ca="1" si="22"/>
        <v>-16322.220000000001</v>
      </c>
      <c r="EI51" s="32">
        <f t="shared" ca="1" si="22"/>
        <v>-64236.270000000004</v>
      </c>
      <c r="EJ51" s="32">
        <f t="shared" ca="1" si="22"/>
        <v>-35458.990000000005</v>
      </c>
      <c r="EK51" s="32">
        <f t="shared" ca="1" si="22"/>
        <v>-56537.640000000007</v>
      </c>
      <c r="EL51" s="32">
        <f t="shared" ca="1" si="22"/>
        <v>-17563.100000000002</v>
      </c>
      <c r="EM51" s="32">
        <f t="shared" ca="1" si="22"/>
        <v>-36346.93</v>
      </c>
      <c r="EN51" s="32">
        <f t="shared" ca="1" si="22"/>
        <v>-17551.18</v>
      </c>
      <c r="EO51" s="32">
        <f t="shared" ca="1" si="22"/>
        <v>-20420.929999999997</v>
      </c>
      <c r="EP51" s="32">
        <f t="shared" ca="1" si="22"/>
        <v>-23487.189999999995</v>
      </c>
      <c r="EQ51" s="32">
        <f t="shared" ca="1" si="22"/>
        <v>-3897.2000000000007</v>
      </c>
      <c r="ER51" s="32">
        <f t="shared" ca="1" si="22"/>
        <v>-9238.74</v>
      </c>
    </row>
    <row r="52" spans="1:148">
      <c r="A52" t="s">
        <v>431</v>
      </c>
      <c r="B52" s="1" t="s">
        <v>76</v>
      </c>
      <c r="C52" t="str">
        <f t="shared" ca="1" si="1"/>
        <v>SPCIMP</v>
      </c>
      <c r="D52" t="str">
        <f t="shared" ca="1" si="2"/>
        <v>Alberta-Saskatchewan Intertie - Import</v>
      </c>
      <c r="E52" s="51">
        <f ca="1">IFERROR(IF(AND($A52=VLOOKUP($A52&amp;"."&amp;$C52,UncollectibleLookup,2,FALSE),$C52=VLOOKUP($A52&amp;"."&amp;$C52,UncollectibleLookup,4,FALSE)),0,'Module C Corrected'!E52),'Module C Corrected'!E52)</f>
        <v>390</v>
      </c>
      <c r="F52" s="51">
        <f ca="1">IFERROR(IF(AND($A52=VLOOKUP($A52&amp;"."&amp;$C52,UncollectibleLookup,2,FALSE),$C52=VLOOKUP($A52&amp;"."&amp;$C52,UncollectibleLookup,4,FALSE)),0,'Module C Corrected'!F52),'Module C Corrected'!F52)</f>
        <v>0</v>
      </c>
      <c r="G52" s="51">
        <f ca="1">IFERROR(IF(AND($A52=VLOOKUP($A52&amp;"."&amp;$C52,UncollectibleLookup,2,FALSE),$C52=VLOOKUP($A52&amp;"."&amp;$C52,UncollectibleLookup,4,FALSE)),0,'Module C Corrected'!G52),'Module C Corrected'!G52)</f>
        <v>778</v>
      </c>
      <c r="H52" s="51">
        <f ca="1">IFERROR(IF(AND($A52=VLOOKUP($A52&amp;"."&amp;$C52,UncollectibleLookup,2,FALSE),$C52=VLOOKUP($A52&amp;"."&amp;$C52,UncollectibleLookup,4,FALSE)),0,'Module C Corrected'!H52),'Module C Corrected'!H52)</f>
        <v>0</v>
      </c>
      <c r="I52" s="51">
        <f ca="1">IFERROR(IF(AND($A52=VLOOKUP($A52&amp;"."&amp;$C52,UncollectibleLookup,2,FALSE),$C52=VLOOKUP($A52&amp;"."&amp;$C52,UncollectibleLookup,4,FALSE)),0,'Module C Corrected'!I52),'Module C Corrected'!I52)</f>
        <v>1984</v>
      </c>
      <c r="J52" s="51">
        <f ca="1">IFERROR(IF(AND($A52=VLOOKUP($A52&amp;"."&amp;$C52,UncollectibleLookup,2,FALSE),$C52=VLOOKUP($A52&amp;"."&amp;$C52,UncollectibleLookup,4,FALSE)),0,'Module C Corrected'!J52),'Module C Corrected'!J52)</f>
        <v>0</v>
      </c>
      <c r="K52" s="51">
        <f ca="1">IFERROR(IF(AND($A52=VLOOKUP($A52&amp;"."&amp;$C52,UncollectibleLookup,2,FALSE),$C52=VLOOKUP($A52&amp;"."&amp;$C52,UncollectibleLookup,4,FALSE)),0,'Module C Corrected'!K52),'Module C Corrected'!K52)</f>
        <v>203</v>
      </c>
      <c r="L52" s="51">
        <f ca="1">IFERROR(IF(AND($A52=VLOOKUP($A52&amp;"."&amp;$C52,UncollectibleLookup,2,FALSE),$C52=VLOOKUP($A52&amp;"."&amp;$C52,UncollectibleLookup,4,FALSE)),0,'Module C Corrected'!L52),'Module C Corrected'!L52)</f>
        <v>445</v>
      </c>
      <c r="M52" s="51">
        <f ca="1">IFERROR(IF(AND($A52=VLOOKUP($A52&amp;"."&amp;$C52,UncollectibleLookup,2,FALSE),$C52=VLOOKUP($A52&amp;"."&amp;$C52,UncollectibleLookup,4,FALSE)),0,'Module C Corrected'!M52),'Module C Corrected'!M52)</f>
        <v>0</v>
      </c>
      <c r="N52" s="51">
        <f ca="1">IFERROR(IF(AND($A52=VLOOKUP($A52&amp;"."&amp;$C52,UncollectibleLookup,2,FALSE),$C52=VLOOKUP($A52&amp;"."&amp;$C52,UncollectibleLookup,4,FALSE)),0,'Module C Corrected'!N52),'Module C Corrected'!N52)</f>
        <v>25</v>
      </c>
      <c r="O52" s="51">
        <f ca="1">IFERROR(IF(AND($A52=VLOOKUP($A52&amp;"."&amp;$C52,UncollectibleLookup,2,FALSE),$C52=VLOOKUP($A52&amp;"."&amp;$C52,UncollectibleLookup,4,FALSE)),0,'Module C Corrected'!O52),'Module C Corrected'!O52)</f>
        <v>0</v>
      </c>
      <c r="P52" s="51">
        <f ca="1">IFERROR(IF(AND($A52=VLOOKUP($A52&amp;"."&amp;$C52,UncollectibleLookup,2,FALSE),$C52=VLOOKUP($A52&amp;"."&amp;$C52,UncollectibleLookup,4,FALSE)),0,'Module C Corrected'!P52),'Module C Corrected'!P52)</f>
        <v>162</v>
      </c>
      <c r="Q52" s="32">
        <f ca="1">IFERROR(IF(AND($A52=VLOOKUP($A52&amp;"."&amp;$C52,UncollectibleLookup,2,FALSE),$C52=VLOOKUP($A52&amp;"."&amp;$C52,UncollectibleLookup,4,FALSE)),0,'Module C Corrected'!Q52),'Module C Corrected'!Q52)</f>
        <v>24194.36</v>
      </c>
      <c r="R52" s="32">
        <f ca="1">IFERROR(IF(AND($A52=VLOOKUP($A52&amp;"."&amp;$C52,UncollectibleLookup,2,FALSE),$C52=VLOOKUP($A52&amp;"."&amp;$C52,UncollectibleLookup,4,FALSE)),0,'Module C Corrected'!R52),'Module C Corrected'!R52)</f>
        <v>0</v>
      </c>
      <c r="S52" s="32">
        <f ca="1">IFERROR(IF(AND($A52=VLOOKUP($A52&amp;"."&amp;$C52,UncollectibleLookup,2,FALSE),$C52=VLOOKUP($A52&amp;"."&amp;$C52,UncollectibleLookup,4,FALSE)),0,'Module C Corrected'!S52),'Module C Corrected'!S52)</f>
        <v>66790.66</v>
      </c>
      <c r="T52" s="32">
        <f ca="1">IFERROR(IF(AND($A52=VLOOKUP($A52&amp;"."&amp;$C52,UncollectibleLookup,2,FALSE),$C52=VLOOKUP($A52&amp;"."&amp;$C52,UncollectibleLookup,4,FALSE)),0,'Module C Corrected'!T52),'Module C Corrected'!T52)</f>
        <v>0</v>
      </c>
      <c r="U52" s="32">
        <f ca="1">IFERROR(IF(AND($A52=VLOOKUP($A52&amp;"."&amp;$C52,UncollectibleLookup,2,FALSE),$C52=VLOOKUP($A52&amp;"."&amp;$C52,UncollectibleLookup,4,FALSE)),0,'Module C Corrected'!U52),'Module C Corrected'!U52)</f>
        <v>172572.48</v>
      </c>
      <c r="V52" s="32">
        <f ca="1">IFERROR(IF(AND($A52=VLOOKUP($A52&amp;"."&amp;$C52,UncollectibleLookup,2,FALSE),$C52=VLOOKUP($A52&amp;"."&amp;$C52,UncollectibleLookup,4,FALSE)),0,'Module C Corrected'!V52),'Module C Corrected'!V52)</f>
        <v>0</v>
      </c>
      <c r="W52" s="32">
        <f ca="1">IFERROR(IF(AND($A52=VLOOKUP($A52&amp;"."&amp;$C52,UncollectibleLookup,2,FALSE),$C52=VLOOKUP($A52&amp;"."&amp;$C52,UncollectibleLookup,4,FALSE)),0,'Module C Corrected'!W52),'Module C Corrected'!W52)</f>
        <v>33836.67</v>
      </c>
      <c r="X52" s="32">
        <f ca="1">IFERROR(IF(AND($A52=VLOOKUP($A52&amp;"."&amp;$C52,UncollectibleLookup,2,FALSE),$C52=VLOOKUP($A52&amp;"."&amp;$C52,UncollectibleLookup,4,FALSE)),0,'Module C Corrected'!X52),'Module C Corrected'!X52)</f>
        <v>18988.189999999999</v>
      </c>
      <c r="Y52" s="32">
        <f ca="1">IFERROR(IF(AND($A52=VLOOKUP($A52&amp;"."&amp;$C52,UncollectibleLookup,2,FALSE),$C52=VLOOKUP($A52&amp;"."&amp;$C52,UncollectibleLookup,4,FALSE)),0,'Module C Corrected'!Y52),'Module C Corrected'!Y52)</f>
        <v>0</v>
      </c>
      <c r="Z52" s="32">
        <f ca="1">IFERROR(IF(AND($A52=VLOOKUP($A52&amp;"."&amp;$C52,UncollectibleLookup,2,FALSE),$C52=VLOOKUP($A52&amp;"."&amp;$C52,UncollectibleLookup,4,FALSE)),0,'Module C Corrected'!Z52),'Module C Corrected'!Z52)</f>
        <v>2770.49</v>
      </c>
      <c r="AA52" s="32">
        <f ca="1">IFERROR(IF(AND($A52=VLOOKUP($A52&amp;"."&amp;$C52,UncollectibleLookup,2,FALSE),$C52=VLOOKUP($A52&amp;"."&amp;$C52,UncollectibleLookup,4,FALSE)),0,'Module C Corrected'!AA52),'Module C Corrected'!AA52)</f>
        <v>0</v>
      </c>
      <c r="AB52" s="32">
        <f ca="1">IFERROR(IF(AND($A52=VLOOKUP($A52&amp;"."&amp;$C52,UncollectibleLookup,2,FALSE),$C52=VLOOKUP($A52&amp;"."&amp;$C52,UncollectibleLookup,4,FALSE)),0,'Module C Corrected'!AB52),'Module C Corrected'!AB52)</f>
        <v>40551.25</v>
      </c>
      <c r="AC52" s="2">
        <f>IF(ISBLANK('Module C Corrected'!AC52),"",'Module C Corrected'!AC52)</f>
        <v>1.44</v>
      </c>
      <c r="AD52" s="2" t="str">
        <f>IF(ISBLANK('Module C Corrected'!AD52),"",'Module C Corrected'!AD52)</f>
        <v/>
      </c>
      <c r="AE52" s="2">
        <f>IF(ISBLANK('Module C Corrected'!AE52),"",'Module C Corrected'!AE52)</f>
        <v>1.44</v>
      </c>
      <c r="AF52" s="2" t="str">
        <f>IF(ISBLANK('Module C Corrected'!AF52),"",'Module C Corrected'!AF52)</f>
        <v/>
      </c>
      <c r="AG52" s="2">
        <f>IF(ISBLANK('Module C Corrected'!AG52),"",'Module C Corrected'!AG52)</f>
        <v>1.44</v>
      </c>
      <c r="AH52" s="2" t="str">
        <f>IF(ISBLANK('Module C Corrected'!AH52),"",'Module C Corrected'!AH52)</f>
        <v/>
      </c>
      <c r="AI52" s="2">
        <f>IF(ISBLANK('Module C Corrected'!AI52),"",'Module C Corrected'!AI52)</f>
        <v>1.44</v>
      </c>
      <c r="AJ52" s="2">
        <f>IF(ISBLANK('Module C Corrected'!AJ52),"",'Module C Corrected'!AJ52)</f>
        <v>1.44</v>
      </c>
      <c r="AK52" s="2" t="str">
        <f>IF(ISBLANK('Module C Corrected'!AK52),"",'Module C Corrected'!AK52)</f>
        <v/>
      </c>
      <c r="AL52" s="2">
        <f>IF(ISBLANK('Module C Corrected'!AL52),"",'Module C Corrected'!AL52)</f>
        <v>1.44</v>
      </c>
      <c r="AM52" s="2" t="str">
        <f>IF(ISBLANK('Module C Corrected'!AM52),"",'Module C Corrected'!AM52)</f>
        <v/>
      </c>
      <c r="AN52" s="2">
        <f>IF(ISBLANK('Module C Corrected'!AN52),"",'Module C Corrected'!AN52)</f>
        <v>1.44</v>
      </c>
      <c r="AO52" s="33">
        <f ca="1">IFERROR(IF(AND($A52=VLOOKUP($A52&amp;"."&amp;$C52,UncollectibleLookup,2,FALSE),$C52=VLOOKUP($A52&amp;"."&amp;$C52,UncollectibleLookup,4,FALSE)),0,'Module C Corrected'!AO52),'Module C Corrected'!AO52)</f>
        <v>348.4</v>
      </c>
      <c r="AP52" s="33">
        <f ca="1">IFERROR(IF(AND($A52=VLOOKUP($A52&amp;"."&amp;$C52,UncollectibleLookup,2,FALSE),$C52=VLOOKUP($A52&amp;"."&amp;$C52,UncollectibleLookup,4,FALSE)),0,'Module C Corrected'!AP52),'Module C Corrected'!AP52)</f>
        <v>0</v>
      </c>
      <c r="AQ52" s="33">
        <f ca="1">IFERROR(IF(AND($A52=VLOOKUP($A52&amp;"."&amp;$C52,UncollectibleLookup,2,FALSE),$C52=VLOOKUP($A52&amp;"."&amp;$C52,UncollectibleLookup,4,FALSE)),0,'Module C Corrected'!AQ52),'Module C Corrected'!AQ52)</f>
        <v>961.79</v>
      </c>
      <c r="AR52" s="33">
        <f ca="1">IFERROR(IF(AND($A52=VLOOKUP($A52&amp;"."&amp;$C52,UncollectibleLookup,2,FALSE),$C52=VLOOKUP($A52&amp;"."&amp;$C52,UncollectibleLookup,4,FALSE)),0,'Module C Corrected'!AR52),'Module C Corrected'!AR52)</f>
        <v>0</v>
      </c>
      <c r="AS52" s="33">
        <f ca="1">IFERROR(IF(AND($A52=VLOOKUP($A52&amp;"."&amp;$C52,UncollectibleLookup,2,FALSE),$C52=VLOOKUP($A52&amp;"."&amp;$C52,UncollectibleLookup,4,FALSE)),0,'Module C Corrected'!AS52),'Module C Corrected'!AS52)</f>
        <v>2485.04</v>
      </c>
      <c r="AT52" s="33">
        <f ca="1">IFERROR(IF(AND($A52=VLOOKUP($A52&amp;"."&amp;$C52,UncollectibleLookup,2,FALSE),$C52=VLOOKUP($A52&amp;"."&amp;$C52,UncollectibleLookup,4,FALSE)),0,'Module C Corrected'!AT52),'Module C Corrected'!AT52)</f>
        <v>0</v>
      </c>
      <c r="AU52" s="33">
        <f ca="1">IFERROR(IF(AND($A52=VLOOKUP($A52&amp;"."&amp;$C52,UncollectibleLookup,2,FALSE),$C52=VLOOKUP($A52&amp;"."&amp;$C52,UncollectibleLookup,4,FALSE)),0,'Module C Corrected'!AU52),'Module C Corrected'!AU52)</f>
        <v>487.25</v>
      </c>
      <c r="AV52" s="33">
        <f ca="1">IFERROR(IF(AND($A52=VLOOKUP($A52&amp;"."&amp;$C52,UncollectibleLookup,2,FALSE),$C52=VLOOKUP($A52&amp;"."&amp;$C52,UncollectibleLookup,4,FALSE)),0,'Module C Corrected'!AV52),'Module C Corrected'!AV52)</f>
        <v>273.43</v>
      </c>
      <c r="AW52" s="33">
        <f ca="1">IFERROR(IF(AND($A52=VLOOKUP($A52&amp;"."&amp;$C52,UncollectibleLookup,2,FALSE),$C52=VLOOKUP($A52&amp;"."&amp;$C52,UncollectibleLookup,4,FALSE)),0,'Module C Corrected'!AW52),'Module C Corrected'!AW52)</f>
        <v>0</v>
      </c>
      <c r="AX52" s="33">
        <f ca="1">IFERROR(IF(AND($A52=VLOOKUP($A52&amp;"."&amp;$C52,UncollectibleLookup,2,FALSE),$C52=VLOOKUP($A52&amp;"."&amp;$C52,UncollectibleLookup,4,FALSE)),0,'Module C Corrected'!AX52),'Module C Corrected'!AX52)</f>
        <v>39.9</v>
      </c>
      <c r="AY52" s="33">
        <f ca="1">IFERROR(IF(AND($A52=VLOOKUP($A52&amp;"."&amp;$C52,UncollectibleLookup,2,FALSE),$C52=VLOOKUP($A52&amp;"."&amp;$C52,UncollectibleLookup,4,FALSE)),0,'Module C Corrected'!AY52),'Module C Corrected'!AY52)</f>
        <v>0</v>
      </c>
      <c r="AZ52" s="33">
        <f ca="1">IFERROR(IF(AND($A52=VLOOKUP($A52&amp;"."&amp;$C52,UncollectibleLookup,2,FALSE),$C52=VLOOKUP($A52&amp;"."&amp;$C52,UncollectibleLookup,4,FALSE)),0,'Module C Corrected'!AZ52),'Module C Corrected'!AZ52)</f>
        <v>583.94000000000005</v>
      </c>
      <c r="BA52" s="31">
        <f t="shared" ca="1" si="27"/>
        <v>-29.03</v>
      </c>
      <c r="BB52" s="31">
        <f t="shared" ca="1" si="27"/>
        <v>0</v>
      </c>
      <c r="BC52" s="31">
        <f t="shared" ca="1" si="27"/>
        <v>-80.150000000000006</v>
      </c>
      <c r="BD52" s="31">
        <f t="shared" ca="1" si="23"/>
        <v>0</v>
      </c>
      <c r="BE52" s="31">
        <f t="shared" ca="1" si="23"/>
        <v>-828.35</v>
      </c>
      <c r="BF52" s="31">
        <f t="shared" ca="1" si="23"/>
        <v>0</v>
      </c>
      <c r="BG52" s="31">
        <f t="shared" ca="1" si="23"/>
        <v>-240.24</v>
      </c>
      <c r="BH52" s="31">
        <f t="shared" ca="1" si="23"/>
        <v>-134.82</v>
      </c>
      <c r="BI52" s="31">
        <f t="shared" ca="1" si="23"/>
        <v>0</v>
      </c>
      <c r="BJ52" s="31">
        <f t="shared" ca="1" si="23"/>
        <v>-8.31</v>
      </c>
      <c r="BK52" s="31">
        <f t="shared" ca="1" si="23"/>
        <v>0</v>
      </c>
      <c r="BL52" s="31">
        <f t="shared" ca="1" si="23"/>
        <v>-121.65</v>
      </c>
      <c r="BM52" s="6">
        <f t="shared" ca="1" si="28"/>
        <v>-4.7999999999999996E-3</v>
      </c>
      <c r="BN52" s="6">
        <f t="shared" ca="1" si="28"/>
        <v>-4.7999999999999996E-3</v>
      </c>
      <c r="BO52" s="6">
        <f t="shared" ca="1" si="28"/>
        <v>-4.7999999999999996E-3</v>
      </c>
      <c r="BP52" s="6">
        <f t="shared" ca="1" si="28"/>
        <v>-4.7999999999999996E-3</v>
      </c>
      <c r="BQ52" s="6">
        <f t="shared" ca="1" si="28"/>
        <v>-4.7999999999999996E-3</v>
      </c>
      <c r="BR52" s="6">
        <f t="shared" ca="1" si="28"/>
        <v>-4.7999999999999996E-3</v>
      </c>
      <c r="BS52" s="6">
        <f t="shared" ca="1" si="28"/>
        <v>-4.7999999999999996E-3</v>
      </c>
      <c r="BT52" s="6">
        <f t="shared" ca="1" si="28"/>
        <v>-4.7999999999999996E-3</v>
      </c>
      <c r="BU52" s="6">
        <f t="shared" ca="1" si="28"/>
        <v>-4.7999999999999996E-3</v>
      </c>
      <c r="BV52" s="6">
        <f t="shared" ca="1" si="28"/>
        <v>-4.7999999999999996E-3</v>
      </c>
      <c r="BW52" s="6">
        <f t="shared" ca="1" si="28"/>
        <v>-4.7999999999999996E-3</v>
      </c>
      <c r="BX52" s="6">
        <f t="shared" ca="1" si="28"/>
        <v>-4.7999999999999996E-3</v>
      </c>
      <c r="BY52" s="31">
        <f t="shared" ca="1" si="19"/>
        <v>-116.13</v>
      </c>
      <c r="BZ52" s="31">
        <f t="shared" ca="1" si="19"/>
        <v>0</v>
      </c>
      <c r="CA52" s="31">
        <f t="shared" ca="1" si="19"/>
        <v>-320.60000000000002</v>
      </c>
      <c r="CB52" s="31">
        <f t="shared" ca="1" si="18"/>
        <v>0</v>
      </c>
      <c r="CC52" s="31">
        <f t="shared" ca="1" si="18"/>
        <v>-828.35</v>
      </c>
      <c r="CD52" s="31">
        <f t="shared" ca="1" si="18"/>
        <v>0</v>
      </c>
      <c r="CE52" s="31">
        <f t="shared" ca="1" si="18"/>
        <v>-162.41999999999999</v>
      </c>
      <c r="CF52" s="31">
        <f t="shared" ca="1" si="18"/>
        <v>-91.14</v>
      </c>
      <c r="CG52" s="31">
        <f t="shared" ca="1" si="18"/>
        <v>0</v>
      </c>
      <c r="CH52" s="31">
        <f t="shared" ca="1" si="18"/>
        <v>-13.3</v>
      </c>
      <c r="CI52" s="31">
        <f t="shared" ca="1" si="18"/>
        <v>0</v>
      </c>
      <c r="CJ52" s="31">
        <f t="shared" ca="1" si="18"/>
        <v>-194.65</v>
      </c>
      <c r="CK52" s="32">
        <f t="shared" ca="1" si="29"/>
        <v>41.13</v>
      </c>
      <c r="CL52" s="32">
        <f t="shared" ca="1" si="29"/>
        <v>0</v>
      </c>
      <c r="CM52" s="32">
        <f t="shared" ca="1" si="29"/>
        <v>113.54</v>
      </c>
      <c r="CN52" s="32">
        <f t="shared" ca="1" si="25"/>
        <v>0</v>
      </c>
      <c r="CO52" s="32">
        <f t="shared" ca="1" si="25"/>
        <v>293.37</v>
      </c>
      <c r="CP52" s="32">
        <f t="shared" ca="1" si="25"/>
        <v>0</v>
      </c>
      <c r="CQ52" s="32">
        <f t="shared" ca="1" si="25"/>
        <v>57.52</v>
      </c>
      <c r="CR52" s="32">
        <f t="shared" ca="1" si="25"/>
        <v>32.28</v>
      </c>
      <c r="CS52" s="32">
        <f t="shared" ca="1" si="25"/>
        <v>0</v>
      </c>
      <c r="CT52" s="32">
        <f t="shared" ca="1" si="25"/>
        <v>4.71</v>
      </c>
      <c r="CU52" s="32">
        <f t="shared" ca="1" si="25"/>
        <v>0</v>
      </c>
      <c r="CV52" s="32">
        <f t="shared" ca="1" si="25"/>
        <v>68.94</v>
      </c>
      <c r="CW52" s="31">
        <f t="shared" ca="1" si="30"/>
        <v>-394.37</v>
      </c>
      <c r="CX52" s="31">
        <f t="shared" ca="1" si="30"/>
        <v>0</v>
      </c>
      <c r="CY52" s="31">
        <f t="shared" ca="1" si="30"/>
        <v>-1088.6999999999998</v>
      </c>
      <c r="CZ52" s="31">
        <f t="shared" ca="1" si="26"/>
        <v>0</v>
      </c>
      <c r="DA52" s="31">
        <f t="shared" ca="1" si="26"/>
        <v>-2191.67</v>
      </c>
      <c r="DB52" s="31">
        <f t="shared" ca="1" si="26"/>
        <v>0</v>
      </c>
      <c r="DC52" s="31">
        <f t="shared" ca="1" si="26"/>
        <v>-351.90999999999997</v>
      </c>
      <c r="DD52" s="31">
        <f t="shared" ca="1" si="26"/>
        <v>-197.47000000000003</v>
      </c>
      <c r="DE52" s="31">
        <f t="shared" ca="1" si="26"/>
        <v>0</v>
      </c>
      <c r="DF52" s="31">
        <f t="shared" ca="1" si="26"/>
        <v>-40.179999999999993</v>
      </c>
      <c r="DG52" s="31">
        <f t="shared" ca="1" si="26"/>
        <v>0</v>
      </c>
      <c r="DH52" s="31">
        <f t="shared" ca="1" si="26"/>
        <v>-588.00000000000011</v>
      </c>
      <c r="DI52" s="32">
        <f t="shared" ca="1" si="20"/>
        <v>-19.72</v>
      </c>
      <c r="DJ52" s="32">
        <f t="shared" ca="1" si="20"/>
        <v>0</v>
      </c>
      <c r="DK52" s="32">
        <f t="shared" ca="1" si="20"/>
        <v>-54.44</v>
      </c>
      <c r="DL52" s="32">
        <f t="shared" ca="1" si="20"/>
        <v>0</v>
      </c>
      <c r="DM52" s="32">
        <f t="shared" ca="1" si="20"/>
        <v>-109.58</v>
      </c>
      <c r="DN52" s="32">
        <f t="shared" ca="1" si="20"/>
        <v>0</v>
      </c>
      <c r="DO52" s="32">
        <f t="shared" ca="1" si="20"/>
        <v>-17.600000000000001</v>
      </c>
      <c r="DP52" s="32">
        <f t="shared" ca="1" si="20"/>
        <v>-9.8699999999999992</v>
      </c>
      <c r="DQ52" s="32">
        <f t="shared" ca="1" si="20"/>
        <v>0</v>
      </c>
      <c r="DR52" s="32">
        <f t="shared" ca="1" si="20"/>
        <v>-2.0099999999999998</v>
      </c>
      <c r="DS52" s="32">
        <f t="shared" ca="1" si="20"/>
        <v>0</v>
      </c>
      <c r="DT52" s="32">
        <f t="shared" ca="1" si="20"/>
        <v>-29.4</v>
      </c>
      <c r="DU52" s="31">
        <f t="shared" ca="1" si="21"/>
        <v>-169.68</v>
      </c>
      <c r="DV52" s="31">
        <f t="shared" ca="1" si="21"/>
        <v>0</v>
      </c>
      <c r="DW52" s="31">
        <f t="shared" ca="1" si="21"/>
        <v>-457.87</v>
      </c>
      <c r="DX52" s="31">
        <f t="shared" ca="1" si="21"/>
        <v>0</v>
      </c>
      <c r="DY52" s="31">
        <f t="shared" ca="1" si="21"/>
        <v>-899.76</v>
      </c>
      <c r="DZ52" s="31">
        <f t="shared" ca="1" si="21"/>
        <v>0</v>
      </c>
      <c r="EA52" s="31">
        <f t="shared" ca="1" si="21"/>
        <v>-140.94</v>
      </c>
      <c r="EB52" s="31">
        <f t="shared" ca="1" si="21"/>
        <v>-78.040000000000006</v>
      </c>
      <c r="EC52" s="31">
        <f t="shared" ca="1" si="21"/>
        <v>0</v>
      </c>
      <c r="ED52" s="31">
        <f t="shared" ca="1" si="21"/>
        <v>-15.46</v>
      </c>
      <c r="EE52" s="31">
        <f t="shared" ca="1" si="21"/>
        <v>0</v>
      </c>
      <c r="EF52" s="31">
        <f t="shared" ca="1" si="21"/>
        <v>-220.09</v>
      </c>
      <c r="EG52" s="32">
        <f t="shared" ca="1" si="22"/>
        <v>-583.77</v>
      </c>
      <c r="EH52" s="32">
        <f t="shared" ca="1" si="22"/>
        <v>0</v>
      </c>
      <c r="EI52" s="32">
        <f t="shared" ca="1" si="22"/>
        <v>-1601.0099999999998</v>
      </c>
      <c r="EJ52" s="32">
        <f t="shared" ca="1" si="22"/>
        <v>0</v>
      </c>
      <c r="EK52" s="32">
        <f t="shared" ca="1" si="22"/>
        <v>-3201.01</v>
      </c>
      <c r="EL52" s="32">
        <f t="shared" ca="1" si="22"/>
        <v>0</v>
      </c>
      <c r="EM52" s="32">
        <f t="shared" ca="1" si="22"/>
        <v>-510.45</v>
      </c>
      <c r="EN52" s="32">
        <f t="shared" ca="1" si="22"/>
        <v>-285.38000000000005</v>
      </c>
      <c r="EO52" s="32">
        <f t="shared" ca="1" si="22"/>
        <v>0</v>
      </c>
      <c r="EP52" s="32">
        <f t="shared" ca="1" si="22"/>
        <v>-57.649999999999991</v>
      </c>
      <c r="EQ52" s="32">
        <f t="shared" ca="1" si="22"/>
        <v>0</v>
      </c>
      <c r="ER52" s="32">
        <f t="shared" ca="1" si="22"/>
        <v>-837.49000000000012</v>
      </c>
    </row>
    <row r="53" spans="1:148">
      <c r="A53" t="s">
        <v>432</v>
      </c>
      <c r="B53" s="1" t="s">
        <v>66</v>
      </c>
      <c r="C53" t="str">
        <f t="shared" ca="1" si="1"/>
        <v>BCHIMP</v>
      </c>
      <c r="D53" t="str">
        <f t="shared" ca="1" si="2"/>
        <v>Alberta-BC Intertie - Import</v>
      </c>
      <c r="E53" s="51">
        <f ca="1">IFERROR(IF(AND($A53=VLOOKUP($A53&amp;"."&amp;$C53,UncollectibleLookup,2,FALSE),$C53=VLOOKUP($A53&amp;"."&amp;$C53,UncollectibleLookup,4,FALSE)),0,'Module C Corrected'!E53),'Module C Corrected'!E53)</f>
        <v>1420</v>
      </c>
      <c r="F53" s="51">
        <f ca="1">IFERROR(IF(AND($A53=VLOOKUP($A53&amp;"."&amp;$C53,UncollectibleLookup,2,FALSE),$C53=VLOOKUP($A53&amp;"."&amp;$C53,UncollectibleLookup,4,FALSE)),0,'Module C Corrected'!F53),'Module C Corrected'!F53)</f>
        <v>600</v>
      </c>
      <c r="G53" s="51">
        <f ca="1">IFERROR(IF(AND($A53=VLOOKUP($A53&amp;"."&amp;$C53,UncollectibleLookup,2,FALSE),$C53=VLOOKUP($A53&amp;"."&amp;$C53,UncollectibleLookup,4,FALSE)),0,'Module C Corrected'!G53),'Module C Corrected'!G53)</f>
        <v>718</v>
      </c>
      <c r="H53" s="51">
        <f ca="1">IFERROR(IF(AND($A53=VLOOKUP($A53&amp;"."&amp;$C53,UncollectibleLookup,2,FALSE),$C53=VLOOKUP($A53&amp;"."&amp;$C53,UncollectibleLookup,4,FALSE)),0,'Module C Corrected'!H53),'Module C Corrected'!H53)</f>
        <v>670</v>
      </c>
      <c r="I53" s="51">
        <f ca="1">IFERROR(IF(AND($A53=VLOOKUP($A53&amp;"."&amp;$C53,UncollectibleLookup,2,FALSE),$C53=VLOOKUP($A53&amp;"."&amp;$C53,UncollectibleLookup,4,FALSE)),0,'Module C Corrected'!I53),'Module C Corrected'!I53)</f>
        <v>1069</v>
      </c>
      <c r="J53" s="51">
        <f ca="1">IFERROR(IF(AND($A53=VLOOKUP($A53&amp;"."&amp;$C53,UncollectibleLookup,2,FALSE),$C53=VLOOKUP($A53&amp;"."&amp;$C53,UncollectibleLookup,4,FALSE)),0,'Module C Corrected'!J53),'Module C Corrected'!J53)</f>
        <v>6102</v>
      </c>
      <c r="K53" s="51">
        <f ca="1">IFERROR(IF(AND($A53=VLOOKUP($A53&amp;"."&amp;$C53,UncollectibleLookup,2,FALSE),$C53=VLOOKUP($A53&amp;"."&amp;$C53,UncollectibleLookup,4,FALSE)),0,'Module C Corrected'!K53),'Module C Corrected'!K53)</f>
        <v>1755</v>
      </c>
      <c r="L53" s="51">
        <f ca="1">IFERROR(IF(AND($A53=VLOOKUP($A53&amp;"."&amp;$C53,UncollectibleLookup,2,FALSE),$C53=VLOOKUP($A53&amp;"."&amp;$C53,UncollectibleLookup,4,FALSE)),0,'Module C Corrected'!L53),'Module C Corrected'!L53)</f>
        <v>2079</v>
      </c>
      <c r="M53" s="51">
        <f ca="1">IFERROR(IF(AND($A53=VLOOKUP($A53&amp;"."&amp;$C53,UncollectibleLookup,2,FALSE),$C53=VLOOKUP($A53&amp;"."&amp;$C53,UncollectibleLookup,4,FALSE)),0,'Module C Corrected'!M53),'Module C Corrected'!M53)</f>
        <v>1560</v>
      </c>
      <c r="N53" s="51">
        <f ca="1">IFERROR(IF(AND($A53=VLOOKUP($A53&amp;"."&amp;$C53,UncollectibleLookup,2,FALSE),$C53=VLOOKUP($A53&amp;"."&amp;$C53,UncollectibleLookup,4,FALSE)),0,'Module C Corrected'!N53),'Module C Corrected'!N53)</f>
        <v>345</v>
      </c>
      <c r="O53" s="51">
        <f ca="1">IFERROR(IF(AND($A53=VLOOKUP($A53&amp;"."&amp;$C53,UncollectibleLookup,2,FALSE),$C53=VLOOKUP($A53&amp;"."&amp;$C53,UncollectibleLookup,4,FALSE)),0,'Module C Corrected'!O53),'Module C Corrected'!O53)</f>
        <v>2415</v>
      </c>
      <c r="P53" s="51">
        <f ca="1">IFERROR(IF(AND($A53=VLOOKUP($A53&amp;"."&amp;$C53,UncollectibleLookup,2,FALSE),$C53=VLOOKUP($A53&amp;"."&amp;$C53,UncollectibleLookup,4,FALSE)),0,'Module C Corrected'!P53),'Module C Corrected'!P53)</f>
        <v>3559</v>
      </c>
      <c r="Q53" s="32">
        <f ca="1">IFERROR(IF(AND($A53=VLOOKUP($A53&amp;"."&amp;$C53,UncollectibleLookup,2,FALSE),$C53=VLOOKUP($A53&amp;"."&amp;$C53,UncollectibleLookup,4,FALSE)),0,'Module C Corrected'!Q53),'Module C Corrected'!Q53)</f>
        <v>84645.65</v>
      </c>
      <c r="R53" s="32">
        <f ca="1">IFERROR(IF(AND($A53=VLOOKUP($A53&amp;"."&amp;$C53,UncollectibleLookup,2,FALSE),$C53=VLOOKUP($A53&amp;"."&amp;$C53,UncollectibleLookup,4,FALSE)),0,'Module C Corrected'!R53),'Module C Corrected'!R53)</f>
        <v>62650.05</v>
      </c>
      <c r="S53" s="32">
        <f ca="1">IFERROR(IF(AND($A53=VLOOKUP($A53&amp;"."&amp;$C53,UncollectibleLookup,2,FALSE),$C53=VLOOKUP($A53&amp;"."&amp;$C53,UncollectibleLookup,4,FALSE)),0,'Module C Corrected'!S53),'Module C Corrected'!S53)</f>
        <v>28487.63</v>
      </c>
      <c r="T53" s="32">
        <f ca="1">IFERROR(IF(AND($A53=VLOOKUP($A53&amp;"."&amp;$C53,UncollectibleLookup,2,FALSE),$C53=VLOOKUP($A53&amp;"."&amp;$C53,UncollectibleLookup,4,FALSE)),0,'Module C Corrected'!T53),'Module C Corrected'!T53)</f>
        <v>46296.95</v>
      </c>
      <c r="U53" s="32">
        <f ca="1">IFERROR(IF(AND($A53=VLOOKUP($A53&amp;"."&amp;$C53,UncollectibleLookup,2,FALSE),$C53=VLOOKUP($A53&amp;"."&amp;$C53,UncollectibleLookup,4,FALSE)),0,'Module C Corrected'!U53),'Module C Corrected'!U53)</f>
        <v>96245.24</v>
      </c>
      <c r="V53" s="32">
        <f ca="1">IFERROR(IF(AND($A53=VLOOKUP($A53&amp;"."&amp;$C53,UncollectibleLookup,2,FALSE),$C53=VLOOKUP($A53&amp;"."&amp;$C53,UncollectibleLookup,4,FALSE)),0,'Module C Corrected'!V53),'Module C Corrected'!V53)</f>
        <v>639005.26</v>
      </c>
      <c r="W53" s="32">
        <f ca="1">IFERROR(IF(AND($A53=VLOOKUP($A53&amp;"."&amp;$C53,UncollectibleLookup,2,FALSE),$C53=VLOOKUP($A53&amp;"."&amp;$C53,UncollectibleLookup,4,FALSE)),0,'Module C Corrected'!W53),'Module C Corrected'!W53)</f>
        <v>243623.55</v>
      </c>
      <c r="X53" s="32">
        <f ca="1">IFERROR(IF(AND($A53=VLOOKUP($A53&amp;"."&amp;$C53,UncollectibleLookup,2,FALSE),$C53=VLOOKUP($A53&amp;"."&amp;$C53,UncollectibleLookup,4,FALSE)),0,'Module C Corrected'!X53),'Module C Corrected'!X53)</f>
        <v>193930.53</v>
      </c>
      <c r="Y53" s="32">
        <f ca="1">IFERROR(IF(AND($A53=VLOOKUP($A53&amp;"."&amp;$C53,UncollectibleLookup,2,FALSE),$C53=VLOOKUP($A53&amp;"."&amp;$C53,UncollectibleLookup,4,FALSE)),0,'Module C Corrected'!Y53),'Module C Corrected'!Y53)</f>
        <v>106740.75</v>
      </c>
      <c r="Z53" s="32">
        <f ca="1">IFERROR(IF(AND($A53=VLOOKUP($A53&amp;"."&amp;$C53,UncollectibleLookup,2,FALSE),$C53=VLOOKUP($A53&amp;"."&amp;$C53,UncollectibleLookup,4,FALSE)),0,'Module C Corrected'!Z53),'Module C Corrected'!Z53)</f>
        <v>31513.7</v>
      </c>
      <c r="AA53" s="32">
        <f ca="1">IFERROR(IF(AND($A53=VLOOKUP($A53&amp;"."&amp;$C53,UncollectibleLookup,2,FALSE),$C53=VLOOKUP($A53&amp;"."&amp;$C53,UncollectibleLookup,4,FALSE)),0,'Module C Corrected'!AA53),'Module C Corrected'!AA53)</f>
        <v>271262.05</v>
      </c>
      <c r="AB53" s="32">
        <f ca="1">IFERROR(IF(AND($A53=VLOOKUP($A53&amp;"."&amp;$C53,UncollectibleLookup,2,FALSE),$C53=VLOOKUP($A53&amp;"."&amp;$C53,UncollectibleLookup,4,FALSE)),0,'Module C Corrected'!AB53),'Module C Corrected'!AB53)</f>
        <v>435740.65</v>
      </c>
      <c r="AC53" s="2">
        <f>IF(ISBLANK('Module C Corrected'!AC53),"",'Module C Corrected'!AC53)</f>
        <v>0.78</v>
      </c>
      <c r="AD53" s="2">
        <f>IF(ISBLANK('Module C Corrected'!AD53),"",'Module C Corrected'!AD53)</f>
        <v>0.78</v>
      </c>
      <c r="AE53" s="2">
        <f>IF(ISBLANK('Module C Corrected'!AE53),"",'Module C Corrected'!AE53)</f>
        <v>0.78</v>
      </c>
      <c r="AF53" s="2">
        <f>IF(ISBLANK('Module C Corrected'!AF53),"",'Module C Corrected'!AF53)</f>
        <v>0.78</v>
      </c>
      <c r="AG53" s="2">
        <f>IF(ISBLANK('Module C Corrected'!AG53),"",'Module C Corrected'!AG53)</f>
        <v>0.78</v>
      </c>
      <c r="AH53" s="2">
        <f>IF(ISBLANK('Module C Corrected'!AH53),"",'Module C Corrected'!AH53)</f>
        <v>0.78</v>
      </c>
      <c r="AI53" s="2">
        <f>IF(ISBLANK('Module C Corrected'!AI53),"",'Module C Corrected'!AI53)</f>
        <v>0.78</v>
      </c>
      <c r="AJ53" s="2">
        <f>IF(ISBLANK('Module C Corrected'!AJ53),"",'Module C Corrected'!AJ53)</f>
        <v>0.78</v>
      </c>
      <c r="AK53" s="2">
        <f>IF(ISBLANK('Module C Corrected'!AK53),"",'Module C Corrected'!AK53)</f>
        <v>0.78</v>
      </c>
      <c r="AL53" s="2">
        <f>IF(ISBLANK('Module C Corrected'!AL53),"",'Module C Corrected'!AL53)</f>
        <v>0.78</v>
      </c>
      <c r="AM53" s="2">
        <f>IF(ISBLANK('Module C Corrected'!AM53),"",'Module C Corrected'!AM53)</f>
        <v>0.78</v>
      </c>
      <c r="AN53" s="2">
        <f>IF(ISBLANK('Module C Corrected'!AN53),"",'Module C Corrected'!AN53)</f>
        <v>0.78</v>
      </c>
      <c r="AO53" s="33">
        <f ca="1">IFERROR(IF(AND($A53=VLOOKUP($A53&amp;"."&amp;$C53,UncollectibleLookup,2,FALSE),$C53=VLOOKUP($A53&amp;"."&amp;$C53,UncollectibleLookup,4,FALSE)),0,'Module C Corrected'!AO53),'Module C Corrected'!AO53)</f>
        <v>660.24</v>
      </c>
      <c r="AP53" s="33">
        <f ca="1">IFERROR(IF(AND($A53=VLOOKUP($A53&amp;"."&amp;$C53,UncollectibleLookup,2,FALSE),$C53=VLOOKUP($A53&amp;"."&amp;$C53,UncollectibleLookup,4,FALSE)),0,'Module C Corrected'!AP53),'Module C Corrected'!AP53)</f>
        <v>488.67</v>
      </c>
      <c r="AQ53" s="33">
        <f ca="1">IFERROR(IF(AND($A53=VLOOKUP($A53&amp;"."&amp;$C53,UncollectibleLookup,2,FALSE),$C53=VLOOKUP($A53&amp;"."&amp;$C53,UncollectibleLookup,4,FALSE)),0,'Module C Corrected'!AQ53),'Module C Corrected'!AQ53)</f>
        <v>222.2</v>
      </c>
      <c r="AR53" s="33">
        <f ca="1">IFERROR(IF(AND($A53=VLOOKUP($A53&amp;"."&amp;$C53,UncollectibleLookup,2,FALSE),$C53=VLOOKUP($A53&amp;"."&amp;$C53,UncollectibleLookup,4,FALSE)),0,'Module C Corrected'!AR53),'Module C Corrected'!AR53)</f>
        <v>361.12</v>
      </c>
      <c r="AS53" s="33">
        <f ca="1">IFERROR(IF(AND($A53=VLOOKUP($A53&amp;"."&amp;$C53,UncollectibleLookup,2,FALSE),$C53=VLOOKUP($A53&amp;"."&amp;$C53,UncollectibleLookup,4,FALSE)),0,'Module C Corrected'!AS53),'Module C Corrected'!AS53)</f>
        <v>750.71</v>
      </c>
      <c r="AT53" s="33">
        <f ca="1">IFERROR(IF(AND($A53=VLOOKUP($A53&amp;"."&amp;$C53,UncollectibleLookup,2,FALSE),$C53=VLOOKUP($A53&amp;"."&amp;$C53,UncollectibleLookup,4,FALSE)),0,'Module C Corrected'!AT53),'Module C Corrected'!AT53)</f>
        <v>4984.24</v>
      </c>
      <c r="AU53" s="33">
        <f ca="1">IFERROR(IF(AND($A53=VLOOKUP($A53&amp;"."&amp;$C53,UncollectibleLookup,2,FALSE),$C53=VLOOKUP($A53&amp;"."&amp;$C53,UncollectibleLookup,4,FALSE)),0,'Module C Corrected'!AU53),'Module C Corrected'!AU53)</f>
        <v>1900.26</v>
      </c>
      <c r="AV53" s="33">
        <f ca="1">IFERROR(IF(AND($A53=VLOOKUP($A53&amp;"."&amp;$C53,UncollectibleLookup,2,FALSE),$C53=VLOOKUP($A53&amp;"."&amp;$C53,UncollectibleLookup,4,FALSE)),0,'Module C Corrected'!AV53),'Module C Corrected'!AV53)</f>
        <v>1512.66</v>
      </c>
      <c r="AW53" s="33">
        <f ca="1">IFERROR(IF(AND($A53=VLOOKUP($A53&amp;"."&amp;$C53,UncollectibleLookup,2,FALSE),$C53=VLOOKUP($A53&amp;"."&amp;$C53,UncollectibleLookup,4,FALSE)),0,'Module C Corrected'!AW53),'Module C Corrected'!AW53)</f>
        <v>832.58</v>
      </c>
      <c r="AX53" s="33">
        <f ca="1">IFERROR(IF(AND($A53=VLOOKUP($A53&amp;"."&amp;$C53,UncollectibleLookup,2,FALSE),$C53=VLOOKUP($A53&amp;"."&amp;$C53,UncollectibleLookup,4,FALSE)),0,'Module C Corrected'!AX53),'Module C Corrected'!AX53)</f>
        <v>245.81</v>
      </c>
      <c r="AY53" s="33">
        <f ca="1">IFERROR(IF(AND($A53=VLOOKUP($A53&amp;"."&amp;$C53,UncollectibleLookup,2,FALSE),$C53=VLOOKUP($A53&amp;"."&amp;$C53,UncollectibleLookup,4,FALSE)),0,'Module C Corrected'!AY53),'Module C Corrected'!AY53)</f>
        <v>2115.84</v>
      </c>
      <c r="AZ53" s="33">
        <f ca="1">IFERROR(IF(AND($A53=VLOOKUP($A53&amp;"."&amp;$C53,UncollectibleLookup,2,FALSE),$C53=VLOOKUP($A53&amp;"."&amp;$C53,UncollectibleLookup,4,FALSE)),0,'Module C Corrected'!AZ53),'Module C Corrected'!AZ53)</f>
        <v>3398.78</v>
      </c>
      <c r="BA53" s="31">
        <f t="shared" ca="1" si="27"/>
        <v>-101.57</v>
      </c>
      <c r="BB53" s="31">
        <f t="shared" ca="1" si="27"/>
        <v>-75.180000000000007</v>
      </c>
      <c r="BC53" s="31">
        <f t="shared" ca="1" si="27"/>
        <v>-34.19</v>
      </c>
      <c r="BD53" s="31">
        <f t="shared" ca="1" si="23"/>
        <v>-222.23</v>
      </c>
      <c r="BE53" s="31">
        <f t="shared" ca="1" si="23"/>
        <v>-461.98</v>
      </c>
      <c r="BF53" s="31">
        <f t="shared" ca="1" si="23"/>
        <v>-3067.23</v>
      </c>
      <c r="BG53" s="31">
        <f t="shared" ca="1" si="23"/>
        <v>-1729.73</v>
      </c>
      <c r="BH53" s="31">
        <f t="shared" ca="1" si="23"/>
        <v>-1376.91</v>
      </c>
      <c r="BI53" s="31">
        <f t="shared" ca="1" si="23"/>
        <v>-757.86</v>
      </c>
      <c r="BJ53" s="31">
        <f t="shared" ca="1" si="23"/>
        <v>-94.54</v>
      </c>
      <c r="BK53" s="31">
        <f t="shared" ca="1" si="23"/>
        <v>-813.79</v>
      </c>
      <c r="BL53" s="31">
        <f t="shared" ca="1" si="23"/>
        <v>-1307.22</v>
      </c>
      <c r="BM53" s="6">
        <f t="shared" ca="1" si="28"/>
        <v>-2.7799999999999998E-2</v>
      </c>
      <c r="BN53" s="6">
        <f t="shared" ca="1" si="28"/>
        <v>-2.7799999999999998E-2</v>
      </c>
      <c r="BO53" s="6">
        <f t="shared" ca="1" si="28"/>
        <v>-2.7799999999999998E-2</v>
      </c>
      <c r="BP53" s="6">
        <f t="shared" ca="1" si="28"/>
        <v>-2.7799999999999998E-2</v>
      </c>
      <c r="BQ53" s="6">
        <f t="shared" ca="1" si="28"/>
        <v>-2.7799999999999998E-2</v>
      </c>
      <c r="BR53" s="6">
        <f t="shared" ca="1" si="28"/>
        <v>-2.7799999999999998E-2</v>
      </c>
      <c r="BS53" s="6">
        <f t="shared" ca="1" si="28"/>
        <v>-2.7799999999999998E-2</v>
      </c>
      <c r="BT53" s="6">
        <f t="shared" ca="1" si="28"/>
        <v>-2.7799999999999998E-2</v>
      </c>
      <c r="BU53" s="6">
        <f t="shared" ca="1" si="28"/>
        <v>-2.7799999999999998E-2</v>
      </c>
      <c r="BV53" s="6">
        <f t="shared" ca="1" si="28"/>
        <v>-2.7799999999999998E-2</v>
      </c>
      <c r="BW53" s="6">
        <f t="shared" ca="1" si="28"/>
        <v>-2.7799999999999998E-2</v>
      </c>
      <c r="BX53" s="6">
        <f t="shared" ca="1" si="28"/>
        <v>-2.7799999999999998E-2</v>
      </c>
      <c r="BY53" s="31">
        <f t="shared" ca="1" si="19"/>
        <v>-2353.15</v>
      </c>
      <c r="BZ53" s="31">
        <f t="shared" ca="1" si="19"/>
        <v>-1741.67</v>
      </c>
      <c r="CA53" s="31">
        <f t="shared" ca="1" si="19"/>
        <v>-791.96</v>
      </c>
      <c r="CB53" s="31">
        <f t="shared" ca="1" si="18"/>
        <v>-1287.06</v>
      </c>
      <c r="CC53" s="31">
        <f t="shared" ca="1" si="18"/>
        <v>-2675.62</v>
      </c>
      <c r="CD53" s="31">
        <f t="shared" ca="1" si="18"/>
        <v>-17764.349999999999</v>
      </c>
      <c r="CE53" s="31">
        <f t="shared" ca="1" si="18"/>
        <v>-6772.73</v>
      </c>
      <c r="CF53" s="31">
        <f t="shared" ca="1" si="18"/>
        <v>-5391.27</v>
      </c>
      <c r="CG53" s="31">
        <f t="shared" ca="1" si="18"/>
        <v>-2967.39</v>
      </c>
      <c r="CH53" s="31">
        <f t="shared" ca="1" si="18"/>
        <v>-876.08</v>
      </c>
      <c r="CI53" s="31">
        <f t="shared" ca="1" si="18"/>
        <v>-7541.08</v>
      </c>
      <c r="CJ53" s="31">
        <f t="shared" ca="1" si="18"/>
        <v>-12113.59</v>
      </c>
      <c r="CK53" s="32">
        <f t="shared" ca="1" si="29"/>
        <v>143.9</v>
      </c>
      <c r="CL53" s="32">
        <f t="shared" ca="1" si="29"/>
        <v>106.51</v>
      </c>
      <c r="CM53" s="32">
        <f t="shared" ca="1" si="29"/>
        <v>48.43</v>
      </c>
      <c r="CN53" s="32">
        <f t="shared" ca="1" si="25"/>
        <v>78.7</v>
      </c>
      <c r="CO53" s="32">
        <f t="shared" ca="1" si="25"/>
        <v>163.62</v>
      </c>
      <c r="CP53" s="32">
        <f t="shared" ca="1" si="25"/>
        <v>1086.31</v>
      </c>
      <c r="CQ53" s="32">
        <f t="shared" ca="1" si="25"/>
        <v>414.16</v>
      </c>
      <c r="CR53" s="32">
        <f t="shared" ca="1" si="25"/>
        <v>329.68</v>
      </c>
      <c r="CS53" s="32">
        <f t="shared" ca="1" si="25"/>
        <v>181.46</v>
      </c>
      <c r="CT53" s="32">
        <f t="shared" ca="1" si="25"/>
        <v>53.57</v>
      </c>
      <c r="CU53" s="32">
        <f t="shared" ca="1" si="25"/>
        <v>461.15</v>
      </c>
      <c r="CV53" s="32">
        <f t="shared" ca="1" si="25"/>
        <v>740.76</v>
      </c>
      <c r="CW53" s="31">
        <f t="shared" ca="1" si="30"/>
        <v>-2767.9199999999996</v>
      </c>
      <c r="CX53" s="31">
        <f t="shared" ca="1" si="30"/>
        <v>-2048.65</v>
      </c>
      <c r="CY53" s="31">
        <f t="shared" ca="1" si="30"/>
        <v>-931.54</v>
      </c>
      <c r="CZ53" s="31">
        <f t="shared" ca="1" si="26"/>
        <v>-1347.25</v>
      </c>
      <c r="DA53" s="31">
        <f t="shared" ca="1" si="26"/>
        <v>-2800.73</v>
      </c>
      <c r="DB53" s="31">
        <f t="shared" ca="1" si="26"/>
        <v>-18595.05</v>
      </c>
      <c r="DC53" s="31">
        <f t="shared" ca="1" si="26"/>
        <v>-6529.1</v>
      </c>
      <c r="DD53" s="31">
        <f t="shared" ca="1" si="26"/>
        <v>-5197.34</v>
      </c>
      <c r="DE53" s="31">
        <f t="shared" ca="1" si="26"/>
        <v>-2860.6499999999996</v>
      </c>
      <c r="DF53" s="31">
        <f t="shared" ca="1" si="26"/>
        <v>-973.78</v>
      </c>
      <c r="DG53" s="31">
        <f t="shared" ca="1" si="26"/>
        <v>-8381.98</v>
      </c>
      <c r="DH53" s="31">
        <f t="shared" ca="1" si="26"/>
        <v>-13464.390000000001</v>
      </c>
      <c r="DI53" s="32">
        <f t="shared" ca="1" si="20"/>
        <v>-138.4</v>
      </c>
      <c r="DJ53" s="32">
        <f t="shared" ca="1" si="20"/>
        <v>-102.43</v>
      </c>
      <c r="DK53" s="32">
        <f t="shared" ca="1" si="20"/>
        <v>-46.58</v>
      </c>
      <c r="DL53" s="32">
        <f t="shared" ca="1" si="20"/>
        <v>-67.36</v>
      </c>
      <c r="DM53" s="32">
        <f t="shared" ca="1" si="20"/>
        <v>-140.04</v>
      </c>
      <c r="DN53" s="32">
        <f t="shared" ca="1" si="20"/>
        <v>-929.75</v>
      </c>
      <c r="DO53" s="32">
        <f t="shared" ca="1" si="20"/>
        <v>-326.45999999999998</v>
      </c>
      <c r="DP53" s="32">
        <f t="shared" ca="1" si="20"/>
        <v>-259.87</v>
      </c>
      <c r="DQ53" s="32">
        <f t="shared" ca="1" si="20"/>
        <v>-143.03</v>
      </c>
      <c r="DR53" s="32">
        <f t="shared" ca="1" si="20"/>
        <v>-48.69</v>
      </c>
      <c r="DS53" s="32">
        <f t="shared" ca="1" si="20"/>
        <v>-419.1</v>
      </c>
      <c r="DT53" s="32">
        <f t="shared" ca="1" si="20"/>
        <v>-673.22</v>
      </c>
      <c r="DU53" s="31">
        <f t="shared" ca="1" si="21"/>
        <v>-1190.93</v>
      </c>
      <c r="DV53" s="31">
        <f t="shared" ca="1" si="21"/>
        <v>-871.01</v>
      </c>
      <c r="DW53" s="31">
        <f t="shared" ca="1" si="21"/>
        <v>-391.77</v>
      </c>
      <c r="DX53" s="31">
        <f t="shared" ca="1" si="21"/>
        <v>-559.74</v>
      </c>
      <c r="DY53" s="31">
        <f t="shared" ca="1" si="21"/>
        <v>-1149.8</v>
      </c>
      <c r="DZ53" s="31">
        <f t="shared" ca="1" si="21"/>
        <v>-7539.15</v>
      </c>
      <c r="EA53" s="31">
        <f t="shared" ca="1" si="21"/>
        <v>-2614.9499999999998</v>
      </c>
      <c r="EB53" s="31">
        <f t="shared" ca="1" si="21"/>
        <v>-2053.98</v>
      </c>
      <c r="EC53" s="31">
        <f t="shared" ca="1" si="21"/>
        <v>-1115.3399999999999</v>
      </c>
      <c r="ED53" s="31">
        <f t="shared" ca="1" si="21"/>
        <v>-374.67</v>
      </c>
      <c r="EE53" s="31">
        <f t="shared" ca="1" si="21"/>
        <v>-3180.5</v>
      </c>
      <c r="EF53" s="31">
        <f t="shared" ca="1" si="21"/>
        <v>-5039.83</v>
      </c>
      <c r="EG53" s="32">
        <f t="shared" ca="1" si="22"/>
        <v>-4097.25</v>
      </c>
      <c r="EH53" s="32">
        <f t="shared" ca="1" si="22"/>
        <v>-3022.09</v>
      </c>
      <c r="EI53" s="32">
        <f t="shared" ca="1" si="22"/>
        <v>-1369.8899999999999</v>
      </c>
      <c r="EJ53" s="32">
        <f t="shared" ca="1" si="22"/>
        <v>-1974.35</v>
      </c>
      <c r="EK53" s="32">
        <f t="shared" ca="1" si="22"/>
        <v>-4090.5699999999997</v>
      </c>
      <c r="EL53" s="32">
        <f t="shared" ca="1" si="22"/>
        <v>-27063.949999999997</v>
      </c>
      <c r="EM53" s="32">
        <f t="shared" ca="1" si="22"/>
        <v>-9470.51</v>
      </c>
      <c r="EN53" s="32">
        <f t="shared" ca="1" si="22"/>
        <v>-7511.1900000000005</v>
      </c>
      <c r="EO53" s="32">
        <f t="shared" ca="1" si="22"/>
        <v>-4119.0199999999995</v>
      </c>
      <c r="EP53" s="32">
        <f t="shared" ca="1" si="22"/>
        <v>-1397.14</v>
      </c>
      <c r="EQ53" s="32">
        <f t="shared" ca="1" si="22"/>
        <v>-11981.58</v>
      </c>
      <c r="ER53" s="32">
        <f t="shared" ca="1" si="22"/>
        <v>-19177.440000000002</v>
      </c>
    </row>
    <row r="54" spans="1:148">
      <c r="A54" t="s">
        <v>432</v>
      </c>
      <c r="B54" s="1" t="s">
        <v>67</v>
      </c>
      <c r="C54" t="str">
        <f t="shared" ca="1" si="1"/>
        <v>BCHEXP</v>
      </c>
      <c r="D54" t="str">
        <f t="shared" ca="1" si="2"/>
        <v>Alberta-BC Intertie - Export</v>
      </c>
      <c r="E54" s="51">
        <f ca="1">IFERROR(IF(AND($A54=VLOOKUP($A54&amp;"."&amp;$C54,UncollectibleLookup,2,FALSE),$C54=VLOOKUP($A54&amp;"."&amp;$C54,UncollectibleLookup,4,FALSE)),0,'Module C Corrected'!E54),'Module C Corrected'!E54)</f>
        <v>0</v>
      </c>
      <c r="F54" s="51">
        <f ca="1">IFERROR(IF(AND($A54=VLOOKUP($A54&amp;"."&amp;$C54,UncollectibleLookup,2,FALSE),$C54=VLOOKUP($A54&amp;"."&amp;$C54,UncollectibleLookup,4,FALSE)),0,'Module C Corrected'!F54),'Module C Corrected'!F54)</f>
        <v>155</v>
      </c>
      <c r="G54" s="51">
        <f ca="1">IFERROR(IF(AND($A54=VLOOKUP($A54&amp;"."&amp;$C54,UncollectibleLookup,2,FALSE),$C54=VLOOKUP($A54&amp;"."&amp;$C54,UncollectibleLookup,4,FALSE)),0,'Module C Corrected'!G54),'Module C Corrected'!G54)</f>
        <v>100</v>
      </c>
      <c r="H54" s="51">
        <f ca="1">IFERROR(IF(AND($A54=VLOOKUP($A54&amp;"."&amp;$C54,UncollectibleLookup,2,FALSE),$C54=VLOOKUP($A54&amp;"."&amp;$C54,UncollectibleLookup,4,FALSE)),0,'Module C Corrected'!H54),'Module C Corrected'!H54)</f>
        <v>235</v>
      </c>
      <c r="I54" s="51">
        <f ca="1">IFERROR(IF(AND($A54=VLOOKUP($A54&amp;"."&amp;$C54,UncollectibleLookup,2,FALSE),$C54=VLOOKUP($A54&amp;"."&amp;$C54,UncollectibleLookup,4,FALSE)),0,'Module C Corrected'!I54),'Module C Corrected'!I54)</f>
        <v>588</v>
      </c>
      <c r="J54" s="51">
        <f ca="1">IFERROR(IF(AND($A54=VLOOKUP($A54&amp;"."&amp;$C54,UncollectibleLookup,2,FALSE),$C54=VLOOKUP($A54&amp;"."&amp;$C54,UncollectibleLookup,4,FALSE)),0,'Module C Corrected'!J54),'Module C Corrected'!J54)</f>
        <v>1722</v>
      </c>
      <c r="K54" s="51">
        <f ca="1">IFERROR(IF(AND($A54=VLOOKUP($A54&amp;"."&amp;$C54,UncollectibleLookup,2,FALSE),$C54=VLOOKUP($A54&amp;"."&amp;$C54,UncollectibleLookup,4,FALSE)),0,'Module C Corrected'!K54),'Module C Corrected'!K54)</f>
        <v>50</v>
      </c>
      <c r="L54" s="51">
        <f ca="1">IFERROR(IF(AND($A54=VLOOKUP($A54&amp;"."&amp;$C54,UncollectibleLookup,2,FALSE),$C54=VLOOKUP($A54&amp;"."&amp;$C54,UncollectibleLookup,4,FALSE)),0,'Module C Corrected'!L54),'Module C Corrected'!L54)</f>
        <v>242.5</v>
      </c>
      <c r="M54" s="51">
        <f ca="1">IFERROR(IF(AND($A54=VLOOKUP($A54&amp;"."&amp;$C54,UncollectibleLookup,2,FALSE),$C54=VLOOKUP($A54&amp;"."&amp;$C54,UncollectibleLookup,4,FALSE)),0,'Module C Corrected'!M54),'Module C Corrected'!M54)</f>
        <v>181.25</v>
      </c>
      <c r="N54" s="51">
        <f ca="1">IFERROR(IF(AND($A54=VLOOKUP($A54&amp;"."&amp;$C54,UncollectibleLookup,2,FALSE),$C54=VLOOKUP($A54&amp;"."&amp;$C54,UncollectibleLookup,4,FALSE)),0,'Module C Corrected'!N54),'Module C Corrected'!N54)</f>
        <v>2524</v>
      </c>
      <c r="O54" s="51">
        <f ca="1">IFERROR(IF(AND($A54=VLOOKUP($A54&amp;"."&amp;$C54,UncollectibleLookup,2,FALSE),$C54=VLOOKUP($A54&amp;"."&amp;$C54,UncollectibleLookup,4,FALSE)),0,'Module C Corrected'!O54),'Module C Corrected'!O54)</f>
        <v>1231</v>
      </c>
      <c r="P54" s="51">
        <f ca="1">IFERROR(IF(AND($A54=VLOOKUP($A54&amp;"."&amp;$C54,UncollectibleLookup,2,FALSE),$C54=VLOOKUP($A54&amp;"."&amp;$C54,UncollectibleLookup,4,FALSE)),0,'Module C Corrected'!P54),'Module C Corrected'!P54)</f>
        <v>226.75</v>
      </c>
      <c r="Q54" s="32">
        <f ca="1">IFERROR(IF(AND($A54=VLOOKUP($A54&amp;"."&amp;$C54,UncollectibleLookup,2,FALSE),$C54=VLOOKUP($A54&amp;"."&amp;$C54,UncollectibleLookup,4,FALSE)),0,'Module C Corrected'!Q54),'Module C Corrected'!Q54)</f>
        <v>0</v>
      </c>
      <c r="R54" s="32">
        <f ca="1">IFERROR(IF(AND($A54=VLOOKUP($A54&amp;"."&amp;$C54,UncollectibleLookup,2,FALSE),$C54=VLOOKUP($A54&amp;"."&amp;$C54,UncollectibleLookup,4,FALSE)),0,'Module C Corrected'!R54),'Module C Corrected'!R54)</f>
        <v>5726.65</v>
      </c>
      <c r="S54" s="32">
        <f ca="1">IFERROR(IF(AND($A54=VLOOKUP($A54&amp;"."&amp;$C54,UncollectibleLookup,2,FALSE),$C54=VLOOKUP($A54&amp;"."&amp;$C54,UncollectibleLookup,4,FALSE)),0,'Module C Corrected'!S54),'Module C Corrected'!S54)</f>
        <v>4887</v>
      </c>
      <c r="T54" s="32">
        <f ca="1">IFERROR(IF(AND($A54=VLOOKUP($A54&amp;"."&amp;$C54,UncollectibleLookup,2,FALSE),$C54=VLOOKUP($A54&amp;"."&amp;$C54,UncollectibleLookup,4,FALSE)),0,'Module C Corrected'!T54),'Module C Corrected'!T54)</f>
        <v>13016.63</v>
      </c>
      <c r="U54" s="32">
        <f ca="1">IFERROR(IF(AND($A54=VLOOKUP($A54&amp;"."&amp;$C54,UncollectibleLookup,2,FALSE),$C54=VLOOKUP($A54&amp;"."&amp;$C54,UncollectibleLookup,4,FALSE)),0,'Module C Corrected'!U54),'Module C Corrected'!U54)</f>
        <v>11578.02</v>
      </c>
      <c r="V54" s="32">
        <f ca="1">IFERROR(IF(AND($A54=VLOOKUP($A54&amp;"."&amp;$C54,UncollectibleLookup,2,FALSE),$C54=VLOOKUP($A54&amp;"."&amp;$C54,UncollectibleLookup,4,FALSE)),0,'Module C Corrected'!V54),'Module C Corrected'!V54)</f>
        <v>32056.57</v>
      </c>
      <c r="W54" s="32">
        <f ca="1">IFERROR(IF(AND($A54=VLOOKUP($A54&amp;"."&amp;$C54,UncollectibleLookup,2,FALSE),$C54=VLOOKUP($A54&amp;"."&amp;$C54,UncollectibleLookup,4,FALSE)),0,'Module C Corrected'!W54),'Module C Corrected'!W54)</f>
        <v>1203</v>
      </c>
      <c r="X54" s="32">
        <f ca="1">IFERROR(IF(AND($A54=VLOOKUP($A54&amp;"."&amp;$C54,UncollectibleLookup,2,FALSE),$C54=VLOOKUP($A54&amp;"."&amp;$C54,UncollectibleLookup,4,FALSE)),0,'Module C Corrected'!X54),'Module C Corrected'!X54)</f>
        <v>9105.39</v>
      </c>
      <c r="Y54" s="32">
        <f ca="1">IFERROR(IF(AND($A54=VLOOKUP($A54&amp;"."&amp;$C54,UncollectibleLookup,2,FALSE),$C54=VLOOKUP($A54&amp;"."&amp;$C54,UncollectibleLookup,4,FALSE)),0,'Module C Corrected'!Y54),'Module C Corrected'!Y54)</f>
        <v>12124</v>
      </c>
      <c r="Z54" s="32">
        <f ca="1">IFERROR(IF(AND($A54=VLOOKUP($A54&amp;"."&amp;$C54,UncollectibleLookup,2,FALSE),$C54=VLOOKUP($A54&amp;"."&amp;$C54,UncollectibleLookup,4,FALSE)),0,'Module C Corrected'!Z54),'Module C Corrected'!Z54)</f>
        <v>108098.76</v>
      </c>
      <c r="AA54" s="32">
        <f ca="1">IFERROR(IF(AND($A54=VLOOKUP($A54&amp;"."&amp;$C54,UncollectibleLookup,2,FALSE),$C54=VLOOKUP($A54&amp;"."&amp;$C54,UncollectibleLookup,4,FALSE)),0,'Module C Corrected'!AA54),'Module C Corrected'!AA54)</f>
        <v>54538.45</v>
      </c>
      <c r="AB54" s="32">
        <f ca="1">IFERROR(IF(AND($A54=VLOOKUP($A54&amp;"."&amp;$C54,UncollectibleLookup,2,FALSE),$C54=VLOOKUP($A54&amp;"."&amp;$C54,UncollectibleLookup,4,FALSE)),0,'Module C Corrected'!AB54),'Module C Corrected'!AB54)</f>
        <v>12099.04</v>
      </c>
      <c r="AC54" s="2" t="str">
        <f>IF(ISBLANK('Module C Corrected'!AC54),"",'Module C Corrected'!AC54)</f>
        <v/>
      </c>
      <c r="AD54" s="2">
        <f>IF(ISBLANK('Module C Corrected'!AD54),"",'Module C Corrected'!AD54)</f>
        <v>3.19</v>
      </c>
      <c r="AE54" s="2">
        <f>IF(ISBLANK('Module C Corrected'!AE54),"",'Module C Corrected'!AE54)</f>
        <v>3.19</v>
      </c>
      <c r="AF54" s="2">
        <f>IF(ISBLANK('Module C Corrected'!AF54),"",'Module C Corrected'!AF54)</f>
        <v>3.19</v>
      </c>
      <c r="AG54" s="2">
        <f>IF(ISBLANK('Module C Corrected'!AG54),"",'Module C Corrected'!AG54)</f>
        <v>3.19</v>
      </c>
      <c r="AH54" s="2">
        <f>IF(ISBLANK('Module C Corrected'!AH54),"",'Module C Corrected'!AH54)</f>
        <v>3.19</v>
      </c>
      <c r="AI54" s="2">
        <f>IF(ISBLANK('Module C Corrected'!AI54),"",'Module C Corrected'!AI54)</f>
        <v>3.19</v>
      </c>
      <c r="AJ54" s="2">
        <f>IF(ISBLANK('Module C Corrected'!AJ54),"",'Module C Corrected'!AJ54)</f>
        <v>3.19</v>
      </c>
      <c r="AK54" s="2">
        <f>IF(ISBLANK('Module C Corrected'!AK54),"",'Module C Corrected'!AK54)</f>
        <v>3.19</v>
      </c>
      <c r="AL54" s="2">
        <f>IF(ISBLANK('Module C Corrected'!AL54),"",'Module C Corrected'!AL54)</f>
        <v>3.19</v>
      </c>
      <c r="AM54" s="2">
        <f>IF(ISBLANK('Module C Corrected'!AM54),"",'Module C Corrected'!AM54)</f>
        <v>3.19</v>
      </c>
      <c r="AN54" s="2">
        <f>IF(ISBLANK('Module C Corrected'!AN54),"",'Module C Corrected'!AN54)</f>
        <v>3.19</v>
      </c>
      <c r="AO54" s="33">
        <f ca="1">IFERROR(IF(AND($A54=VLOOKUP($A54&amp;"."&amp;$C54,UncollectibleLookup,2,FALSE),$C54=VLOOKUP($A54&amp;"."&amp;$C54,UncollectibleLookup,4,FALSE)),0,'Module C Corrected'!AO54),'Module C Corrected'!AO54)</f>
        <v>0</v>
      </c>
      <c r="AP54" s="33">
        <f ca="1">IFERROR(IF(AND($A54=VLOOKUP($A54&amp;"."&amp;$C54,UncollectibleLookup,2,FALSE),$C54=VLOOKUP($A54&amp;"."&amp;$C54,UncollectibleLookup,4,FALSE)),0,'Module C Corrected'!AP54),'Module C Corrected'!AP54)</f>
        <v>182.68</v>
      </c>
      <c r="AQ54" s="33">
        <f ca="1">IFERROR(IF(AND($A54=VLOOKUP($A54&amp;"."&amp;$C54,UncollectibleLookup,2,FALSE),$C54=VLOOKUP($A54&amp;"."&amp;$C54,UncollectibleLookup,4,FALSE)),0,'Module C Corrected'!AQ54),'Module C Corrected'!AQ54)</f>
        <v>155.9</v>
      </c>
      <c r="AR54" s="33">
        <f ca="1">IFERROR(IF(AND($A54=VLOOKUP($A54&amp;"."&amp;$C54,UncollectibleLookup,2,FALSE),$C54=VLOOKUP($A54&amp;"."&amp;$C54,UncollectibleLookup,4,FALSE)),0,'Module C Corrected'!AR54),'Module C Corrected'!AR54)</f>
        <v>415.23</v>
      </c>
      <c r="AS54" s="33">
        <f ca="1">IFERROR(IF(AND($A54=VLOOKUP($A54&amp;"."&amp;$C54,UncollectibleLookup,2,FALSE),$C54=VLOOKUP($A54&amp;"."&amp;$C54,UncollectibleLookup,4,FALSE)),0,'Module C Corrected'!AS54),'Module C Corrected'!AS54)</f>
        <v>369.34</v>
      </c>
      <c r="AT54" s="33">
        <f ca="1">IFERROR(IF(AND($A54=VLOOKUP($A54&amp;"."&amp;$C54,UncollectibleLookup,2,FALSE),$C54=VLOOKUP($A54&amp;"."&amp;$C54,UncollectibleLookup,4,FALSE)),0,'Module C Corrected'!AT54),'Module C Corrected'!AT54)</f>
        <v>1022.6</v>
      </c>
      <c r="AU54" s="33">
        <f ca="1">IFERROR(IF(AND($A54=VLOOKUP($A54&amp;"."&amp;$C54,UncollectibleLookup,2,FALSE),$C54=VLOOKUP($A54&amp;"."&amp;$C54,UncollectibleLookup,4,FALSE)),0,'Module C Corrected'!AU54),'Module C Corrected'!AU54)</f>
        <v>38.380000000000003</v>
      </c>
      <c r="AV54" s="33">
        <f ca="1">IFERROR(IF(AND($A54=VLOOKUP($A54&amp;"."&amp;$C54,UncollectibleLookup,2,FALSE),$C54=VLOOKUP($A54&amp;"."&amp;$C54,UncollectibleLookup,4,FALSE)),0,'Module C Corrected'!AV54),'Module C Corrected'!AV54)</f>
        <v>290.45999999999998</v>
      </c>
      <c r="AW54" s="33">
        <f ca="1">IFERROR(IF(AND($A54=VLOOKUP($A54&amp;"."&amp;$C54,UncollectibleLookup,2,FALSE),$C54=VLOOKUP($A54&amp;"."&amp;$C54,UncollectibleLookup,4,FALSE)),0,'Module C Corrected'!AW54),'Module C Corrected'!AW54)</f>
        <v>386.76</v>
      </c>
      <c r="AX54" s="33">
        <f ca="1">IFERROR(IF(AND($A54=VLOOKUP($A54&amp;"."&amp;$C54,UncollectibleLookup,2,FALSE),$C54=VLOOKUP($A54&amp;"."&amp;$C54,UncollectibleLookup,4,FALSE)),0,'Module C Corrected'!AX54),'Module C Corrected'!AX54)</f>
        <v>3448.35</v>
      </c>
      <c r="AY54" s="33">
        <f ca="1">IFERROR(IF(AND($A54=VLOOKUP($A54&amp;"."&amp;$C54,UncollectibleLookup,2,FALSE),$C54=VLOOKUP($A54&amp;"."&amp;$C54,UncollectibleLookup,4,FALSE)),0,'Module C Corrected'!AY54),'Module C Corrected'!AY54)</f>
        <v>1739.78</v>
      </c>
      <c r="AZ54" s="33">
        <f ca="1">IFERROR(IF(AND($A54=VLOOKUP($A54&amp;"."&amp;$C54,UncollectibleLookup,2,FALSE),$C54=VLOOKUP($A54&amp;"."&amp;$C54,UncollectibleLookup,4,FALSE)),0,'Module C Corrected'!AZ54),'Module C Corrected'!AZ54)</f>
        <v>385.96</v>
      </c>
      <c r="BA54" s="31">
        <f t="shared" ca="1" si="27"/>
        <v>0</v>
      </c>
      <c r="BB54" s="31">
        <f t="shared" ca="1" si="27"/>
        <v>-6.87</v>
      </c>
      <c r="BC54" s="31">
        <f t="shared" ca="1" si="27"/>
        <v>-5.86</v>
      </c>
      <c r="BD54" s="31">
        <f t="shared" ca="1" si="23"/>
        <v>-62.48</v>
      </c>
      <c r="BE54" s="31">
        <f t="shared" ca="1" si="23"/>
        <v>-55.57</v>
      </c>
      <c r="BF54" s="31">
        <f t="shared" ca="1" si="23"/>
        <v>-153.87</v>
      </c>
      <c r="BG54" s="31">
        <f t="shared" ca="1" si="23"/>
        <v>-8.5399999999999991</v>
      </c>
      <c r="BH54" s="31">
        <f t="shared" ca="1" si="23"/>
        <v>-64.650000000000006</v>
      </c>
      <c r="BI54" s="31">
        <f t="shared" ca="1" si="23"/>
        <v>-86.08</v>
      </c>
      <c r="BJ54" s="31">
        <f t="shared" ca="1" si="23"/>
        <v>-324.3</v>
      </c>
      <c r="BK54" s="31">
        <f t="shared" ca="1" si="23"/>
        <v>-163.62</v>
      </c>
      <c r="BL54" s="31">
        <f t="shared" ca="1" si="23"/>
        <v>-36.299999999999997</v>
      </c>
      <c r="BM54" s="6">
        <f t="shared" ca="1" si="28"/>
        <v>6.3E-3</v>
      </c>
      <c r="BN54" s="6">
        <f t="shared" ca="1" si="28"/>
        <v>6.3E-3</v>
      </c>
      <c r="BO54" s="6">
        <f t="shared" ca="1" si="28"/>
        <v>6.3E-3</v>
      </c>
      <c r="BP54" s="6">
        <f t="shared" ca="1" si="28"/>
        <v>6.3E-3</v>
      </c>
      <c r="BQ54" s="6">
        <f t="shared" ca="1" si="28"/>
        <v>6.3E-3</v>
      </c>
      <c r="BR54" s="6">
        <f t="shared" ca="1" si="28"/>
        <v>6.3E-3</v>
      </c>
      <c r="BS54" s="6">
        <f t="shared" ca="1" si="28"/>
        <v>6.3E-3</v>
      </c>
      <c r="BT54" s="6">
        <f t="shared" ca="1" si="28"/>
        <v>6.3E-3</v>
      </c>
      <c r="BU54" s="6">
        <f t="shared" ca="1" si="28"/>
        <v>6.3E-3</v>
      </c>
      <c r="BV54" s="6">
        <f t="shared" ca="1" si="28"/>
        <v>6.3E-3</v>
      </c>
      <c r="BW54" s="6">
        <f t="shared" ca="1" si="28"/>
        <v>6.3E-3</v>
      </c>
      <c r="BX54" s="6">
        <f t="shared" ca="1" si="28"/>
        <v>6.3E-3</v>
      </c>
      <c r="BY54" s="31">
        <f t="shared" ca="1" si="19"/>
        <v>0</v>
      </c>
      <c r="BZ54" s="31">
        <f t="shared" ca="1" si="19"/>
        <v>36.08</v>
      </c>
      <c r="CA54" s="31">
        <f t="shared" ca="1" si="19"/>
        <v>30.79</v>
      </c>
      <c r="CB54" s="31">
        <f t="shared" ca="1" si="18"/>
        <v>82</v>
      </c>
      <c r="CC54" s="31">
        <f t="shared" ca="1" si="18"/>
        <v>72.94</v>
      </c>
      <c r="CD54" s="31">
        <f t="shared" ca="1" si="18"/>
        <v>201.96</v>
      </c>
      <c r="CE54" s="31">
        <f t="shared" ref="CE54:CJ85" ca="1" si="31">IFERROR(VLOOKUP($C54,DOSDetail,CELL("col",CE$4)+58,FALSE),ROUND(W54*BS54,2))</f>
        <v>7.58</v>
      </c>
      <c r="CF54" s="31">
        <f t="shared" ca="1" si="31"/>
        <v>57.36</v>
      </c>
      <c r="CG54" s="31">
        <f t="shared" ca="1" si="31"/>
        <v>76.38</v>
      </c>
      <c r="CH54" s="31">
        <f t="shared" ca="1" si="31"/>
        <v>681.02</v>
      </c>
      <c r="CI54" s="31">
        <f t="shared" ca="1" si="31"/>
        <v>343.59</v>
      </c>
      <c r="CJ54" s="31">
        <f t="shared" ca="1" si="31"/>
        <v>76.22</v>
      </c>
      <c r="CK54" s="32">
        <f t="shared" ca="1" si="29"/>
        <v>0</v>
      </c>
      <c r="CL54" s="32">
        <f t="shared" ca="1" si="29"/>
        <v>9.74</v>
      </c>
      <c r="CM54" s="32">
        <f t="shared" ca="1" si="29"/>
        <v>8.31</v>
      </c>
      <c r="CN54" s="32">
        <f t="shared" ca="1" si="25"/>
        <v>22.13</v>
      </c>
      <c r="CO54" s="32">
        <f t="shared" ca="1" si="25"/>
        <v>19.68</v>
      </c>
      <c r="CP54" s="32">
        <f t="shared" ca="1" si="25"/>
        <v>54.5</v>
      </c>
      <c r="CQ54" s="32">
        <f t="shared" ca="1" si="25"/>
        <v>2.0499999999999998</v>
      </c>
      <c r="CR54" s="32">
        <f t="shared" ca="1" si="25"/>
        <v>15.48</v>
      </c>
      <c r="CS54" s="32">
        <f t="shared" ca="1" si="25"/>
        <v>20.61</v>
      </c>
      <c r="CT54" s="32">
        <f t="shared" ca="1" si="25"/>
        <v>183.77</v>
      </c>
      <c r="CU54" s="32">
        <f t="shared" ca="1" si="25"/>
        <v>92.72</v>
      </c>
      <c r="CV54" s="32">
        <f t="shared" ca="1" si="25"/>
        <v>20.57</v>
      </c>
      <c r="CW54" s="31">
        <f t="shared" ca="1" si="30"/>
        <v>0</v>
      </c>
      <c r="CX54" s="31">
        <f t="shared" ca="1" si="30"/>
        <v>-129.99</v>
      </c>
      <c r="CY54" s="31">
        <f t="shared" ca="1" si="30"/>
        <v>-110.94000000000001</v>
      </c>
      <c r="CZ54" s="31">
        <f t="shared" ca="1" si="26"/>
        <v>-248.62000000000003</v>
      </c>
      <c r="DA54" s="31">
        <f t="shared" ca="1" si="26"/>
        <v>-221.14999999999998</v>
      </c>
      <c r="DB54" s="31">
        <f t="shared" ca="1" si="26"/>
        <v>-612.27</v>
      </c>
      <c r="DC54" s="31">
        <f t="shared" ca="1" si="26"/>
        <v>-20.210000000000004</v>
      </c>
      <c r="DD54" s="31">
        <f t="shared" ca="1" si="26"/>
        <v>-152.96999999999997</v>
      </c>
      <c r="DE54" s="31">
        <f t="shared" ca="1" si="26"/>
        <v>-203.69</v>
      </c>
      <c r="DF54" s="31">
        <f t="shared" ca="1" si="26"/>
        <v>-2259.2599999999998</v>
      </c>
      <c r="DG54" s="31">
        <f t="shared" ca="1" si="26"/>
        <v>-1139.8499999999999</v>
      </c>
      <c r="DH54" s="31">
        <f t="shared" ca="1" si="26"/>
        <v>-252.86999999999995</v>
      </c>
      <c r="DI54" s="32">
        <f t="shared" ca="1" si="20"/>
        <v>0</v>
      </c>
      <c r="DJ54" s="32">
        <f t="shared" ca="1" si="20"/>
        <v>-6.5</v>
      </c>
      <c r="DK54" s="32">
        <f t="shared" ca="1" si="20"/>
        <v>-5.55</v>
      </c>
      <c r="DL54" s="32">
        <f t="shared" ca="1" si="20"/>
        <v>-12.43</v>
      </c>
      <c r="DM54" s="32">
        <f t="shared" ca="1" si="20"/>
        <v>-11.06</v>
      </c>
      <c r="DN54" s="32">
        <f t="shared" ca="1" si="20"/>
        <v>-30.61</v>
      </c>
      <c r="DO54" s="32">
        <f t="shared" ca="1" si="20"/>
        <v>-1.01</v>
      </c>
      <c r="DP54" s="32">
        <f t="shared" ca="1" si="20"/>
        <v>-7.65</v>
      </c>
      <c r="DQ54" s="32">
        <f t="shared" ca="1" si="20"/>
        <v>-10.18</v>
      </c>
      <c r="DR54" s="32">
        <f t="shared" ca="1" si="20"/>
        <v>-112.96</v>
      </c>
      <c r="DS54" s="32">
        <f t="shared" ca="1" si="20"/>
        <v>-56.99</v>
      </c>
      <c r="DT54" s="32">
        <f t="shared" ca="1" si="20"/>
        <v>-12.64</v>
      </c>
      <c r="DU54" s="31">
        <f t="shared" ca="1" si="21"/>
        <v>0</v>
      </c>
      <c r="DV54" s="31">
        <f t="shared" ca="1" si="21"/>
        <v>-55.27</v>
      </c>
      <c r="DW54" s="31">
        <f t="shared" ca="1" si="21"/>
        <v>-46.66</v>
      </c>
      <c r="DX54" s="31">
        <f t="shared" ca="1" si="21"/>
        <v>-103.29</v>
      </c>
      <c r="DY54" s="31">
        <f t="shared" ca="1" si="21"/>
        <v>-90.79</v>
      </c>
      <c r="DZ54" s="31">
        <f t="shared" ca="1" si="21"/>
        <v>-248.24</v>
      </c>
      <c r="EA54" s="31">
        <f t="shared" ca="1" si="21"/>
        <v>-8.09</v>
      </c>
      <c r="EB54" s="31">
        <f t="shared" ca="1" si="21"/>
        <v>-60.45</v>
      </c>
      <c r="EC54" s="31">
        <f t="shared" ca="1" si="21"/>
        <v>-79.42</v>
      </c>
      <c r="ED54" s="31">
        <f t="shared" ca="1" si="21"/>
        <v>-869.26</v>
      </c>
      <c r="EE54" s="31">
        <f t="shared" ca="1" si="21"/>
        <v>-432.51</v>
      </c>
      <c r="EF54" s="31">
        <f t="shared" ca="1" si="21"/>
        <v>-94.65</v>
      </c>
      <c r="EG54" s="32">
        <f t="shared" ca="1" si="22"/>
        <v>0</v>
      </c>
      <c r="EH54" s="32">
        <f t="shared" ca="1" si="22"/>
        <v>-191.76000000000002</v>
      </c>
      <c r="EI54" s="32">
        <f t="shared" ca="1" si="22"/>
        <v>-163.15</v>
      </c>
      <c r="EJ54" s="32">
        <f t="shared" ca="1" si="22"/>
        <v>-364.34000000000003</v>
      </c>
      <c r="EK54" s="32">
        <f t="shared" ca="1" si="22"/>
        <v>-323</v>
      </c>
      <c r="EL54" s="32">
        <f t="shared" ca="1" si="22"/>
        <v>-891.12</v>
      </c>
      <c r="EM54" s="32">
        <f t="shared" ca="1" si="22"/>
        <v>-29.310000000000006</v>
      </c>
      <c r="EN54" s="32">
        <f t="shared" ca="1" si="22"/>
        <v>-221.07</v>
      </c>
      <c r="EO54" s="32">
        <f t="shared" ca="1" si="22"/>
        <v>-293.29000000000002</v>
      </c>
      <c r="EP54" s="32">
        <f t="shared" ca="1" si="22"/>
        <v>-3241.4799999999996</v>
      </c>
      <c r="EQ54" s="32">
        <f t="shared" ca="1" si="22"/>
        <v>-1629.35</v>
      </c>
      <c r="ER54" s="32">
        <f t="shared" ca="1" si="22"/>
        <v>-360.15999999999997</v>
      </c>
    </row>
    <row r="55" spans="1:148">
      <c r="A55" t="s">
        <v>431</v>
      </c>
      <c r="B55" s="1" t="s">
        <v>77</v>
      </c>
      <c r="C55" t="str">
        <f t="shared" ca="1" si="1"/>
        <v>BCHEXP</v>
      </c>
      <c r="D55" t="str">
        <f t="shared" ca="1" si="2"/>
        <v>Alberta-BC Intertie - Export</v>
      </c>
      <c r="E55" s="51">
        <f ca="1">IFERROR(IF(AND($A55=VLOOKUP($A55&amp;"."&amp;$C55,UncollectibleLookup,2,FALSE),$C55=VLOOKUP($A55&amp;"."&amp;$C55,UncollectibleLookup,4,FALSE)),0,'Module C Corrected'!E55),'Module C Corrected'!E55)</f>
        <v>2991</v>
      </c>
      <c r="F55" s="51">
        <f ca="1">IFERROR(IF(AND($A55=VLOOKUP($A55&amp;"."&amp;$C55,UncollectibleLookup,2,FALSE),$C55=VLOOKUP($A55&amp;"."&amp;$C55,UncollectibleLookup,4,FALSE)),0,'Module C Corrected'!F55),'Module C Corrected'!F55)</f>
        <v>7539</v>
      </c>
      <c r="G55" s="51">
        <f ca="1">IFERROR(IF(AND($A55=VLOOKUP($A55&amp;"."&amp;$C55,UncollectibleLookup,2,FALSE),$C55=VLOOKUP($A55&amp;"."&amp;$C55,UncollectibleLookup,4,FALSE)),0,'Module C Corrected'!G55),'Module C Corrected'!G55)</f>
        <v>653.75</v>
      </c>
      <c r="H55" s="51">
        <f ca="1">IFERROR(IF(AND($A55=VLOOKUP($A55&amp;"."&amp;$C55,UncollectibleLookup,2,FALSE),$C55=VLOOKUP($A55&amp;"."&amp;$C55,UncollectibleLookup,4,FALSE)),0,'Module C Corrected'!H55),'Module C Corrected'!H55)</f>
        <v>3795.75</v>
      </c>
      <c r="I55" s="51">
        <f ca="1">IFERROR(IF(AND($A55=VLOOKUP($A55&amp;"."&amp;$C55,UncollectibleLookup,2,FALSE),$C55=VLOOKUP($A55&amp;"."&amp;$C55,UncollectibleLookup,4,FALSE)),0,'Module C Corrected'!I55),'Module C Corrected'!I55)</f>
        <v>837</v>
      </c>
      <c r="J55" s="51">
        <f ca="1">IFERROR(IF(AND($A55=VLOOKUP($A55&amp;"."&amp;$C55,UncollectibleLookup,2,FALSE),$C55=VLOOKUP($A55&amp;"."&amp;$C55,UncollectibleLookup,4,FALSE)),0,'Module C Corrected'!J55),'Module C Corrected'!J55)</f>
        <v>11783</v>
      </c>
      <c r="K55" s="51">
        <f ca="1">IFERROR(IF(AND($A55=VLOOKUP($A55&amp;"."&amp;$C55,UncollectibleLookup,2,FALSE),$C55=VLOOKUP($A55&amp;"."&amp;$C55,UncollectibleLookup,4,FALSE)),0,'Module C Corrected'!K55),'Module C Corrected'!K55)</f>
        <v>3356.25</v>
      </c>
      <c r="L55" s="51">
        <f ca="1">IFERROR(IF(AND($A55=VLOOKUP($A55&amp;"."&amp;$C55,UncollectibleLookup,2,FALSE),$C55=VLOOKUP($A55&amp;"."&amp;$C55,UncollectibleLookup,4,FALSE)),0,'Module C Corrected'!L55),'Module C Corrected'!L55)</f>
        <v>8740.5</v>
      </c>
      <c r="M55" s="51">
        <f ca="1">IFERROR(IF(AND($A55=VLOOKUP($A55&amp;"."&amp;$C55,UncollectibleLookup,2,FALSE),$C55=VLOOKUP($A55&amp;"."&amp;$C55,UncollectibleLookup,4,FALSE)),0,'Module C Corrected'!M55),'Module C Corrected'!M55)</f>
        <v>3069.5</v>
      </c>
      <c r="N55" s="51">
        <f ca="1">IFERROR(IF(AND($A55=VLOOKUP($A55&amp;"."&amp;$C55,UncollectibleLookup,2,FALSE),$C55=VLOOKUP($A55&amp;"."&amp;$C55,UncollectibleLookup,4,FALSE)),0,'Module C Corrected'!N55),'Module C Corrected'!N55)</f>
        <v>6637.25</v>
      </c>
      <c r="O55" s="51">
        <f ca="1">IFERROR(IF(AND($A55=VLOOKUP($A55&amp;"."&amp;$C55,UncollectibleLookup,2,FALSE),$C55=VLOOKUP($A55&amp;"."&amp;$C55,UncollectibleLookup,4,FALSE)),0,'Module C Corrected'!O55),'Module C Corrected'!O55)</f>
        <v>14222.5</v>
      </c>
      <c r="P55" s="51">
        <f ca="1">IFERROR(IF(AND($A55=VLOOKUP($A55&amp;"."&amp;$C55,UncollectibleLookup,2,FALSE),$C55=VLOOKUP($A55&amp;"."&amp;$C55,UncollectibleLookup,4,FALSE)),0,'Module C Corrected'!P55),'Module C Corrected'!P55)</f>
        <v>7859.75</v>
      </c>
      <c r="Q55" s="32">
        <f ca="1">IFERROR(IF(AND($A55=VLOOKUP($A55&amp;"."&amp;$C55,UncollectibleLookup,2,FALSE),$C55=VLOOKUP($A55&amp;"."&amp;$C55,UncollectibleLookup,4,FALSE)),0,'Module C Corrected'!Q55),'Module C Corrected'!Q55)</f>
        <v>100746.22</v>
      </c>
      <c r="R55" s="32">
        <f ca="1">IFERROR(IF(AND($A55=VLOOKUP($A55&amp;"."&amp;$C55,UncollectibleLookup,2,FALSE),$C55=VLOOKUP($A55&amp;"."&amp;$C55,UncollectibleLookup,4,FALSE)),0,'Module C Corrected'!R55),'Module C Corrected'!R55)</f>
        <v>392254.6</v>
      </c>
      <c r="S55" s="32">
        <f ca="1">IFERROR(IF(AND($A55=VLOOKUP($A55&amp;"."&amp;$C55,UncollectibleLookup,2,FALSE),$C55=VLOOKUP($A55&amp;"."&amp;$C55,UncollectibleLookup,4,FALSE)),0,'Module C Corrected'!S55),'Module C Corrected'!S55)</f>
        <v>23421.91</v>
      </c>
      <c r="T55" s="32">
        <f ca="1">IFERROR(IF(AND($A55=VLOOKUP($A55&amp;"."&amp;$C55,UncollectibleLookup,2,FALSE),$C55=VLOOKUP($A55&amp;"."&amp;$C55,UncollectibleLookup,4,FALSE)),0,'Module C Corrected'!T55),'Module C Corrected'!T55)</f>
        <v>93001.24</v>
      </c>
      <c r="U55" s="32">
        <f ca="1">IFERROR(IF(AND($A55=VLOOKUP($A55&amp;"."&amp;$C55,UncollectibleLookup,2,FALSE),$C55=VLOOKUP($A55&amp;"."&amp;$C55,UncollectibleLookup,4,FALSE)),0,'Module C Corrected'!U55),'Module C Corrected'!U55)</f>
        <v>16814.41</v>
      </c>
      <c r="V55" s="32">
        <f ca="1">IFERROR(IF(AND($A55=VLOOKUP($A55&amp;"."&amp;$C55,UncollectibleLookup,2,FALSE),$C55=VLOOKUP($A55&amp;"."&amp;$C55,UncollectibleLookup,4,FALSE)),0,'Module C Corrected'!V55),'Module C Corrected'!V55)</f>
        <v>265130.59000000003</v>
      </c>
      <c r="W55" s="32">
        <f ca="1">IFERROR(IF(AND($A55=VLOOKUP($A55&amp;"."&amp;$C55,UncollectibleLookup,2,FALSE),$C55=VLOOKUP($A55&amp;"."&amp;$C55,UncollectibleLookup,4,FALSE)),0,'Module C Corrected'!W55),'Module C Corrected'!W55)</f>
        <v>101685.33</v>
      </c>
      <c r="X55" s="32">
        <f ca="1">IFERROR(IF(AND($A55=VLOOKUP($A55&amp;"."&amp;$C55,UncollectibleLookup,2,FALSE),$C55=VLOOKUP($A55&amp;"."&amp;$C55,UncollectibleLookup,4,FALSE)),0,'Module C Corrected'!X55),'Module C Corrected'!X55)</f>
        <v>416119.7</v>
      </c>
      <c r="Y55" s="32">
        <f ca="1">IFERROR(IF(AND($A55=VLOOKUP($A55&amp;"."&amp;$C55,UncollectibleLookup,2,FALSE),$C55=VLOOKUP($A55&amp;"."&amp;$C55,UncollectibleLookup,4,FALSE)),0,'Module C Corrected'!Y55),'Module C Corrected'!Y55)</f>
        <v>78675.289999999994</v>
      </c>
      <c r="Z55" s="32">
        <f ca="1">IFERROR(IF(AND($A55=VLOOKUP($A55&amp;"."&amp;$C55,UncollectibleLookup,2,FALSE),$C55=VLOOKUP($A55&amp;"."&amp;$C55,UncollectibleLookup,4,FALSE)),0,'Module C Corrected'!Z55),'Module C Corrected'!Z55)</f>
        <v>195924.05</v>
      </c>
      <c r="AA55" s="32">
        <f ca="1">IFERROR(IF(AND($A55=VLOOKUP($A55&amp;"."&amp;$C55,UncollectibleLookup,2,FALSE),$C55=VLOOKUP($A55&amp;"."&amp;$C55,UncollectibleLookup,4,FALSE)),0,'Module C Corrected'!AA55),'Module C Corrected'!AA55)</f>
        <v>704064.56</v>
      </c>
      <c r="AB55" s="32">
        <f ca="1">IFERROR(IF(AND($A55=VLOOKUP($A55&amp;"."&amp;$C55,UncollectibleLookup,2,FALSE),$C55=VLOOKUP($A55&amp;"."&amp;$C55,UncollectibleLookup,4,FALSE)),0,'Module C Corrected'!AB55),'Module C Corrected'!AB55)</f>
        <v>331163</v>
      </c>
      <c r="AC55" s="2">
        <f>IF(ISBLANK('Module C Corrected'!AC55),"",'Module C Corrected'!AC55)</f>
        <v>3.19</v>
      </c>
      <c r="AD55" s="2">
        <f>IF(ISBLANK('Module C Corrected'!AD55),"",'Module C Corrected'!AD55)</f>
        <v>3.19</v>
      </c>
      <c r="AE55" s="2">
        <f>IF(ISBLANK('Module C Corrected'!AE55),"",'Module C Corrected'!AE55)</f>
        <v>3.19</v>
      </c>
      <c r="AF55" s="2">
        <f>IF(ISBLANK('Module C Corrected'!AF55),"",'Module C Corrected'!AF55)</f>
        <v>3.19</v>
      </c>
      <c r="AG55" s="2">
        <f>IF(ISBLANK('Module C Corrected'!AG55),"",'Module C Corrected'!AG55)</f>
        <v>3.19</v>
      </c>
      <c r="AH55" s="2">
        <f>IF(ISBLANK('Module C Corrected'!AH55),"",'Module C Corrected'!AH55)</f>
        <v>3.19</v>
      </c>
      <c r="AI55" s="2">
        <f>IF(ISBLANK('Module C Corrected'!AI55),"",'Module C Corrected'!AI55)</f>
        <v>3.19</v>
      </c>
      <c r="AJ55" s="2">
        <f>IF(ISBLANK('Module C Corrected'!AJ55),"",'Module C Corrected'!AJ55)</f>
        <v>3.19</v>
      </c>
      <c r="AK55" s="2">
        <f>IF(ISBLANK('Module C Corrected'!AK55),"",'Module C Corrected'!AK55)</f>
        <v>3.19</v>
      </c>
      <c r="AL55" s="2">
        <f>IF(ISBLANK('Module C Corrected'!AL55),"",'Module C Corrected'!AL55)</f>
        <v>3.19</v>
      </c>
      <c r="AM55" s="2">
        <f>IF(ISBLANK('Module C Corrected'!AM55),"",'Module C Corrected'!AM55)</f>
        <v>3.19</v>
      </c>
      <c r="AN55" s="2">
        <f>IF(ISBLANK('Module C Corrected'!AN55),"",'Module C Corrected'!AN55)</f>
        <v>3.19</v>
      </c>
      <c r="AO55" s="33">
        <f ca="1">IFERROR(IF(AND($A55=VLOOKUP($A55&amp;"."&amp;$C55,UncollectibleLookup,2,FALSE),$C55=VLOOKUP($A55&amp;"."&amp;$C55,UncollectibleLookup,4,FALSE)),0,'Module C Corrected'!AO55),'Module C Corrected'!AO55)</f>
        <v>3213.8</v>
      </c>
      <c r="AP55" s="33">
        <f ca="1">IFERROR(IF(AND($A55=VLOOKUP($A55&amp;"."&amp;$C55,UncollectibleLookup,2,FALSE),$C55=VLOOKUP($A55&amp;"."&amp;$C55,UncollectibleLookup,4,FALSE)),0,'Module C Corrected'!AP55),'Module C Corrected'!AP55)</f>
        <v>12512.92</v>
      </c>
      <c r="AQ55" s="33">
        <f ca="1">IFERROR(IF(AND($A55=VLOOKUP($A55&amp;"."&amp;$C55,UncollectibleLookup,2,FALSE),$C55=VLOOKUP($A55&amp;"."&amp;$C55,UncollectibleLookup,4,FALSE)),0,'Module C Corrected'!AQ55),'Module C Corrected'!AQ55)</f>
        <v>747.16</v>
      </c>
      <c r="AR55" s="33">
        <f ca="1">IFERROR(IF(AND($A55=VLOOKUP($A55&amp;"."&amp;$C55,UncollectibleLookup,2,FALSE),$C55=VLOOKUP($A55&amp;"."&amp;$C55,UncollectibleLookup,4,FALSE)),0,'Module C Corrected'!AR55),'Module C Corrected'!AR55)</f>
        <v>2966.74</v>
      </c>
      <c r="AS55" s="33">
        <f ca="1">IFERROR(IF(AND($A55=VLOOKUP($A55&amp;"."&amp;$C55,UncollectibleLookup,2,FALSE),$C55=VLOOKUP($A55&amp;"."&amp;$C55,UncollectibleLookup,4,FALSE)),0,'Module C Corrected'!AS55),'Module C Corrected'!AS55)</f>
        <v>536.38</v>
      </c>
      <c r="AT55" s="33">
        <f ca="1">IFERROR(IF(AND($A55=VLOOKUP($A55&amp;"."&amp;$C55,UncollectibleLookup,2,FALSE),$C55=VLOOKUP($A55&amp;"."&amp;$C55,UncollectibleLookup,4,FALSE)),0,'Module C Corrected'!AT55),'Module C Corrected'!AT55)</f>
        <v>8457.67</v>
      </c>
      <c r="AU55" s="33">
        <f ca="1">IFERROR(IF(AND($A55=VLOOKUP($A55&amp;"."&amp;$C55,UncollectibleLookup,2,FALSE),$C55=VLOOKUP($A55&amp;"."&amp;$C55,UncollectibleLookup,4,FALSE)),0,'Module C Corrected'!AU55),'Module C Corrected'!AU55)</f>
        <v>3243.76</v>
      </c>
      <c r="AV55" s="33">
        <f ca="1">IFERROR(IF(AND($A55=VLOOKUP($A55&amp;"."&amp;$C55,UncollectibleLookup,2,FALSE),$C55=VLOOKUP($A55&amp;"."&amp;$C55,UncollectibleLookup,4,FALSE)),0,'Module C Corrected'!AV55),'Module C Corrected'!AV55)</f>
        <v>13274.22</v>
      </c>
      <c r="AW55" s="33">
        <f ca="1">IFERROR(IF(AND($A55=VLOOKUP($A55&amp;"."&amp;$C55,UncollectibleLookup,2,FALSE),$C55=VLOOKUP($A55&amp;"."&amp;$C55,UncollectibleLookup,4,FALSE)),0,'Module C Corrected'!AW55),'Module C Corrected'!AW55)</f>
        <v>2509.7399999999998</v>
      </c>
      <c r="AX55" s="33">
        <f ca="1">IFERROR(IF(AND($A55=VLOOKUP($A55&amp;"."&amp;$C55,UncollectibleLookup,2,FALSE),$C55=VLOOKUP($A55&amp;"."&amp;$C55,UncollectibleLookup,4,FALSE)),0,'Module C Corrected'!AX55),'Module C Corrected'!AX55)</f>
        <v>6249.98</v>
      </c>
      <c r="AY55" s="33">
        <f ca="1">IFERROR(IF(AND($A55=VLOOKUP($A55&amp;"."&amp;$C55,UncollectibleLookup,2,FALSE),$C55=VLOOKUP($A55&amp;"."&amp;$C55,UncollectibleLookup,4,FALSE)),0,'Module C Corrected'!AY55),'Module C Corrected'!AY55)</f>
        <v>22459.66</v>
      </c>
      <c r="AZ55" s="33">
        <f ca="1">IFERROR(IF(AND($A55=VLOOKUP($A55&amp;"."&amp;$C55,UncollectibleLookup,2,FALSE),$C55=VLOOKUP($A55&amp;"."&amp;$C55,UncollectibleLookup,4,FALSE)),0,'Module C Corrected'!AZ55),'Module C Corrected'!AZ55)</f>
        <v>10564.1</v>
      </c>
      <c r="BA55" s="31">
        <f t="shared" ca="1" si="27"/>
        <v>-120.9</v>
      </c>
      <c r="BB55" s="31">
        <f t="shared" ca="1" si="27"/>
        <v>-470.71</v>
      </c>
      <c r="BC55" s="31">
        <f t="shared" ca="1" si="27"/>
        <v>-28.11</v>
      </c>
      <c r="BD55" s="31">
        <f t="shared" ca="1" si="23"/>
        <v>-446.41</v>
      </c>
      <c r="BE55" s="31">
        <f t="shared" ca="1" si="23"/>
        <v>-80.709999999999994</v>
      </c>
      <c r="BF55" s="31">
        <f t="shared" ca="1" si="23"/>
        <v>-1272.6300000000001</v>
      </c>
      <c r="BG55" s="31">
        <f t="shared" ca="1" si="23"/>
        <v>-721.97</v>
      </c>
      <c r="BH55" s="31">
        <f t="shared" ca="1" si="23"/>
        <v>-2954.45</v>
      </c>
      <c r="BI55" s="31">
        <f t="shared" ca="1" si="23"/>
        <v>-558.59</v>
      </c>
      <c r="BJ55" s="31">
        <f t="shared" ca="1" si="23"/>
        <v>-587.77</v>
      </c>
      <c r="BK55" s="31">
        <f t="shared" ca="1" si="23"/>
        <v>-2112.19</v>
      </c>
      <c r="BL55" s="31">
        <f t="shared" ca="1" si="23"/>
        <v>-993.49</v>
      </c>
      <c r="BM55" s="6">
        <f t="shared" ca="1" si="28"/>
        <v>6.3E-3</v>
      </c>
      <c r="BN55" s="6">
        <f t="shared" ca="1" si="28"/>
        <v>6.3E-3</v>
      </c>
      <c r="BO55" s="6">
        <f t="shared" ca="1" si="28"/>
        <v>6.3E-3</v>
      </c>
      <c r="BP55" s="6">
        <f t="shared" ca="1" si="28"/>
        <v>6.3E-3</v>
      </c>
      <c r="BQ55" s="6">
        <f t="shared" ca="1" si="28"/>
        <v>6.3E-3</v>
      </c>
      <c r="BR55" s="6">
        <f t="shared" ca="1" si="28"/>
        <v>6.3E-3</v>
      </c>
      <c r="BS55" s="6">
        <f t="shared" ca="1" si="28"/>
        <v>6.3E-3</v>
      </c>
      <c r="BT55" s="6">
        <f t="shared" ca="1" si="28"/>
        <v>6.3E-3</v>
      </c>
      <c r="BU55" s="6">
        <f t="shared" ca="1" si="28"/>
        <v>6.3E-3</v>
      </c>
      <c r="BV55" s="6">
        <f t="shared" ca="1" si="28"/>
        <v>6.3E-3</v>
      </c>
      <c r="BW55" s="6">
        <f t="shared" ca="1" si="28"/>
        <v>6.3E-3</v>
      </c>
      <c r="BX55" s="6">
        <f t="shared" ca="1" si="28"/>
        <v>6.3E-3</v>
      </c>
      <c r="BY55" s="31">
        <f t="shared" ca="1" si="19"/>
        <v>634.70000000000005</v>
      </c>
      <c r="BZ55" s="31">
        <f t="shared" ca="1" si="19"/>
        <v>2471.1999999999998</v>
      </c>
      <c r="CA55" s="31">
        <f t="shared" ca="1" si="19"/>
        <v>147.56</v>
      </c>
      <c r="CB55" s="31">
        <f t="shared" ca="1" si="19"/>
        <v>585.91</v>
      </c>
      <c r="CC55" s="31">
        <f t="shared" ca="1" si="19"/>
        <v>105.93</v>
      </c>
      <c r="CD55" s="31">
        <f t="shared" ca="1" si="19"/>
        <v>1670.32</v>
      </c>
      <c r="CE55" s="31">
        <f t="shared" ca="1" si="31"/>
        <v>640.62</v>
      </c>
      <c r="CF55" s="31">
        <f t="shared" ca="1" si="31"/>
        <v>2621.55</v>
      </c>
      <c r="CG55" s="31">
        <f t="shared" ca="1" si="31"/>
        <v>495.65</v>
      </c>
      <c r="CH55" s="31">
        <f t="shared" ca="1" si="31"/>
        <v>1234.32</v>
      </c>
      <c r="CI55" s="31">
        <f t="shared" ca="1" si="31"/>
        <v>4435.6099999999997</v>
      </c>
      <c r="CJ55" s="31">
        <f t="shared" ca="1" si="31"/>
        <v>2086.33</v>
      </c>
      <c r="CK55" s="32">
        <f t="shared" ca="1" si="29"/>
        <v>171.27</v>
      </c>
      <c r="CL55" s="32">
        <f t="shared" ca="1" si="29"/>
        <v>666.83</v>
      </c>
      <c r="CM55" s="32">
        <f t="shared" ca="1" si="29"/>
        <v>39.82</v>
      </c>
      <c r="CN55" s="32">
        <f t="shared" ca="1" si="25"/>
        <v>158.1</v>
      </c>
      <c r="CO55" s="32">
        <f t="shared" ca="1" si="25"/>
        <v>28.58</v>
      </c>
      <c r="CP55" s="32">
        <f t="shared" ca="1" si="25"/>
        <v>450.72</v>
      </c>
      <c r="CQ55" s="32">
        <f t="shared" ca="1" si="25"/>
        <v>172.87</v>
      </c>
      <c r="CR55" s="32">
        <f t="shared" ca="1" si="25"/>
        <v>707.4</v>
      </c>
      <c r="CS55" s="32">
        <f t="shared" ca="1" si="25"/>
        <v>133.75</v>
      </c>
      <c r="CT55" s="32">
        <f t="shared" ca="1" si="25"/>
        <v>333.07</v>
      </c>
      <c r="CU55" s="32">
        <f t="shared" ca="1" si="25"/>
        <v>1196.9100000000001</v>
      </c>
      <c r="CV55" s="32">
        <f t="shared" ca="1" si="25"/>
        <v>562.98</v>
      </c>
      <c r="CW55" s="31">
        <f t="shared" ca="1" si="30"/>
        <v>-2286.9299999999998</v>
      </c>
      <c r="CX55" s="31">
        <f t="shared" ca="1" si="30"/>
        <v>-8904.18</v>
      </c>
      <c r="CY55" s="31">
        <f t="shared" ca="1" si="30"/>
        <v>-531.66999999999996</v>
      </c>
      <c r="CZ55" s="31">
        <f t="shared" ca="1" si="26"/>
        <v>-1776.3199999999995</v>
      </c>
      <c r="DA55" s="31">
        <f t="shared" ca="1" si="26"/>
        <v>-321.16000000000003</v>
      </c>
      <c r="DB55" s="31">
        <f t="shared" ca="1" si="26"/>
        <v>-5064</v>
      </c>
      <c r="DC55" s="31">
        <f t="shared" ca="1" si="26"/>
        <v>-1708.3000000000004</v>
      </c>
      <c r="DD55" s="31">
        <f t="shared" ca="1" si="26"/>
        <v>-6990.8199999999988</v>
      </c>
      <c r="DE55" s="31">
        <f t="shared" ca="1" si="26"/>
        <v>-1321.7499999999995</v>
      </c>
      <c r="DF55" s="31">
        <f t="shared" ca="1" si="26"/>
        <v>-4094.82</v>
      </c>
      <c r="DG55" s="31">
        <f t="shared" ca="1" si="26"/>
        <v>-14714.949999999999</v>
      </c>
      <c r="DH55" s="31">
        <f t="shared" ca="1" si="26"/>
        <v>-6921.3000000000011</v>
      </c>
      <c r="DI55" s="32">
        <f t="shared" ca="1" si="20"/>
        <v>-114.35</v>
      </c>
      <c r="DJ55" s="32">
        <f t="shared" ca="1" si="20"/>
        <v>-445.21</v>
      </c>
      <c r="DK55" s="32">
        <f t="shared" ca="1" si="20"/>
        <v>-26.58</v>
      </c>
      <c r="DL55" s="32">
        <f t="shared" ca="1" si="20"/>
        <v>-88.82</v>
      </c>
      <c r="DM55" s="32">
        <f t="shared" ca="1" si="20"/>
        <v>-16.059999999999999</v>
      </c>
      <c r="DN55" s="32">
        <f t="shared" ca="1" si="20"/>
        <v>-253.2</v>
      </c>
      <c r="DO55" s="32">
        <f t="shared" ca="1" si="20"/>
        <v>-85.42</v>
      </c>
      <c r="DP55" s="32">
        <f t="shared" ca="1" si="20"/>
        <v>-349.54</v>
      </c>
      <c r="DQ55" s="32">
        <f t="shared" ca="1" si="20"/>
        <v>-66.09</v>
      </c>
      <c r="DR55" s="32">
        <f t="shared" ca="1" si="20"/>
        <v>-204.74</v>
      </c>
      <c r="DS55" s="32">
        <f t="shared" ca="1" si="20"/>
        <v>-735.75</v>
      </c>
      <c r="DT55" s="32">
        <f t="shared" ca="1" si="20"/>
        <v>-346.07</v>
      </c>
      <c r="DU55" s="31">
        <f t="shared" ca="1" si="21"/>
        <v>-983.98</v>
      </c>
      <c r="DV55" s="31">
        <f t="shared" ca="1" si="21"/>
        <v>-3785.74</v>
      </c>
      <c r="DW55" s="31">
        <f t="shared" ca="1" si="21"/>
        <v>-223.6</v>
      </c>
      <c r="DX55" s="31">
        <f t="shared" ca="1" si="21"/>
        <v>-738</v>
      </c>
      <c r="DY55" s="31">
        <f t="shared" ca="1" si="21"/>
        <v>-131.85</v>
      </c>
      <c r="DZ55" s="31">
        <f t="shared" ca="1" si="21"/>
        <v>-2053.14</v>
      </c>
      <c r="EA55" s="31">
        <f t="shared" ca="1" si="21"/>
        <v>-684.19</v>
      </c>
      <c r="EB55" s="31">
        <f t="shared" ca="1" si="21"/>
        <v>-2762.76</v>
      </c>
      <c r="EC55" s="31">
        <f t="shared" ca="1" si="21"/>
        <v>-515.34</v>
      </c>
      <c r="ED55" s="31">
        <f t="shared" ca="1" si="21"/>
        <v>-1575.5</v>
      </c>
      <c r="EE55" s="31">
        <f t="shared" ca="1" si="21"/>
        <v>-5583.52</v>
      </c>
      <c r="EF55" s="31">
        <f t="shared" ca="1" si="21"/>
        <v>-2590.6999999999998</v>
      </c>
      <c r="EG55" s="32">
        <f t="shared" ca="1" si="22"/>
        <v>-3385.2599999999998</v>
      </c>
      <c r="EH55" s="32">
        <f t="shared" ca="1" si="22"/>
        <v>-13135.13</v>
      </c>
      <c r="EI55" s="32">
        <f t="shared" ca="1" si="22"/>
        <v>-781.85</v>
      </c>
      <c r="EJ55" s="32">
        <f t="shared" ca="1" si="22"/>
        <v>-2603.1399999999994</v>
      </c>
      <c r="EK55" s="32">
        <f t="shared" ca="1" si="22"/>
        <v>-469.07000000000005</v>
      </c>
      <c r="EL55" s="32">
        <f t="shared" ca="1" si="22"/>
        <v>-7370.34</v>
      </c>
      <c r="EM55" s="32">
        <f t="shared" ca="1" si="22"/>
        <v>-2477.9100000000008</v>
      </c>
      <c r="EN55" s="32">
        <f t="shared" ca="1" si="22"/>
        <v>-10103.119999999999</v>
      </c>
      <c r="EO55" s="32">
        <f t="shared" ca="1" si="22"/>
        <v>-1903.1799999999994</v>
      </c>
      <c r="EP55" s="32">
        <f t="shared" ca="1" si="22"/>
        <v>-5875.06</v>
      </c>
      <c r="EQ55" s="32">
        <f t="shared" ca="1" si="22"/>
        <v>-21034.22</v>
      </c>
      <c r="ER55" s="32">
        <f t="shared" ca="1" si="22"/>
        <v>-9858.07</v>
      </c>
    </row>
    <row r="56" spans="1:148">
      <c r="A56" t="s">
        <v>431</v>
      </c>
      <c r="B56" s="1" t="s">
        <v>305</v>
      </c>
      <c r="C56" t="str">
        <f t="shared" ca="1" si="1"/>
        <v>SPCEXP</v>
      </c>
      <c r="D56" t="str">
        <f t="shared" ca="1" si="2"/>
        <v>Alberta-Saskatchewan Intertie - Export</v>
      </c>
      <c r="E56" s="51">
        <f ca="1">IFERROR(IF(AND($A56=VLOOKUP($A56&amp;"."&amp;$C56,UncollectibleLookup,2,FALSE),$C56=VLOOKUP($A56&amp;"."&amp;$C56,UncollectibleLookup,4,FALSE)),0,'Module C Corrected'!E56),'Module C Corrected'!E56)</f>
        <v>0</v>
      </c>
      <c r="F56" s="51">
        <f ca="1">IFERROR(IF(AND($A56=VLOOKUP($A56&amp;"."&amp;$C56,UncollectibleLookup,2,FALSE),$C56=VLOOKUP($A56&amp;"."&amp;$C56,UncollectibleLookup,4,FALSE)),0,'Module C Corrected'!F56),'Module C Corrected'!F56)</f>
        <v>0</v>
      </c>
      <c r="G56" s="51">
        <f ca="1">IFERROR(IF(AND($A56=VLOOKUP($A56&amp;"."&amp;$C56,UncollectibleLookup,2,FALSE),$C56=VLOOKUP($A56&amp;"."&amp;$C56,UncollectibleLookup,4,FALSE)),0,'Module C Corrected'!G56),'Module C Corrected'!G56)</f>
        <v>0</v>
      </c>
      <c r="H56" s="51">
        <f ca="1">IFERROR(IF(AND($A56=VLOOKUP($A56&amp;"."&amp;$C56,UncollectibleLookup,2,FALSE),$C56=VLOOKUP($A56&amp;"."&amp;$C56,UncollectibleLookup,4,FALSE)),0,'Module C Corrected'!H56),'Module C Corrected'!H56)</f>
        <v>8</v>
      </c>
      <c r="I56" s="51">
        <f ca="1">IFERROR(IF(AND($A56=VLOOKUP($A56&amp;"."&amp;$C56,UncollectibleLookup,2,FALSE),$C56=VLOOKUP($A56&amp;"."&amp;$C56,UncollectibleLookup,4,FALSE)),0,'Module C Corrected'!I56),'Module C Corrected'!I56)</f>
        <v>0</v>
      </c>
      <c r="J56" s="51">
        <f ca="1">IFERROR(IF(AND($A56=VLOOKUP($A56&amp;"."&amp;$C56,UncollectibleLookup,2,FALSE),$C56=VLOOKUP($A56&amp;"."&amp;$C56,UncollectibleLookup,4,FALSE)),0,'Module C Corrected'!J56),'Module C Corrected'!J56)</f>
        <v>0</v>
      </c>
      <c r="K56" s="51">
        <f ca="1">IFERROR(IF(AND($A56=VLOOKUP($A56&amp;"."&amp;$C56,UncollectibleLookup,2,FALSE),$C56=VLOOKUP($A56&amp;"."&amp;$C56,UncollectibleLookup,4,FALSE)),0,'Module C Corrected'!K56),'Module C Corrected'!K56)</f>
        <v>0</v>
      </c>
      <c r="L56" s="51">
        <f ca="1">IFERROR(IF(AND($A56=VLOOKUP($A56&amp;"."&amp;$C56,UncollectibleLookup,2,FALSE),$C56=VLOOKUP($A56&amp;"."&amp;$C56,UncollectibleLookup,4,FALSE)),0,'Module C Corrected'!L56),'Module C Corrected'!L56)</f>
        <v>0</v>
      </c>
      <c r="M56" s="51">
        <f ca="1">IFERROR(IF(AND($A56=VLOOKUP($A56&amp;"."&amp;$C56,UncollectibleLookup,2,FALSE),$C56=VLOOKUP($A56&amp;"."&amp;$C56,UncollectibleLookup,4,FALSE)),0,'Module C Corrected'!M56),'Module C Corrected'!M56)</f>
        <v>0</v>
      </c>
      <c r="N56" s="51">
        <f ca="1">IFERROR(IF(AND($A56=VLOOKUP($A56&amp;"."&amp;$C56,UncollectibleLookup,2,FALSE),$C56=VLOOKUP($A56&amp;"."&amp;$C56,UncollectibleLookup,4,FALSE)),0,'Module C Corrected'!N56),'Module C Corrected'!N56)</f>
        <v>0</v>
      </c>
      <c r="O56" s="51">
        <f ca="1">IFERROR(IF(AND($A56=VLOOKUP($A56&amp;"."&amp;$C56,UncollectibleLookup,2,FALSE),$C56=VLOOKUP($A56&amp;"."&amp;$C56,UncollectibleLookup,4,FALSE)),0,'Module C Corrected'!O56),'Module C Corrected'!O56)</f>
        <v>85</v>
      </c>
      <c r="P56" s="51">
        <f ca="1">IFERROR(IF(AND($A56=VLOOKUP($A56&amp;"."&amp;$C56,UncollectibleLookup,2,FALSE),$C56=VLOOKUP($A56&amp;"."&amp;$C56,UncollectibleLookup,4,FALSE)),0,'Module C Corrected'!P56),'Module C Corrected'!P56)</f>
        <v>50</v>
      </c>
      <c r="Q56" s="32">
        <f ca="1">IFERROR(IF(AND($A56=VLOOKUP($A56&amp;"."&amp;$C56,UncollectibleLookup,2,FALSE),$C56=VLOOKUP($A56&amp;"."&amp;$C56,UncollectibleLookup,4,FALSE)),0,'Module C Corrected'!Q56),'Module C Corrected'!Q56)</f>
        <v>0</v>
      </c>
      <c r="R56" s="32">
        <f ca="1">IFERROR(IF(AND($A56=VLOOKUP($A56&amp;"."&amp;$C56,UncollectibleLookup,2,FALSE),$C56=VLOOKUP($A56&amp;"."&amp;$C56,UncollectibleLookup,4,FALSE)),0,'Module C Corrected'!R56),'Module C Corrected'!R56)</f>
        <v>0</v>
      </c>
      <c r="S56" s="32">
        <f ca="1">IFERROR(IF(AND($A56=VLOOKUP($A56&amp;"."&amp;$C56,UncollectibleLookup,2,FALSE),$C56=VLOOKUP($A56&amp;"."&amp;$C56,UncollectibleLookup,4,FALSE)),0,'Module C Corrected'!S56),'Module C Corrected'!S56)</f>
        <v>0</v>
      </c>
      <c r="T56" s="32">
        <f ca="1">IFERROR(IF(AND($A56=VLOOKUP($A56&amp;"."&amp;$C56,UncollectibleLookup,2,FALSE),$C56=VLOOKUP($A56&amp;"."&amp;$C56,UncollectibleLookup,4,FALSE)),0,'Module C Corrected'!T56),'Module C Corrected'!T56)</f>
        <v>313.98</v>
      </c>
      <c r="U56" s="32">
        <f ca="1">IFERROR(IF(AND($A56=VLOOKUP($A56&amp;"."&amp;$C56,UncollectibleLookup,2,FALSE),$C56=VLOOKUP($A56&amp;"."&amp;$C56,UncollectibleLookup,4,FALSE)),0,'Module C Corrected'!U56),'Module C Corrected'!U56)</f>
        <v>0</v>
      </c>
      <c r="V56" s="32">
        <f ca="1">IFERROR(IF(AND($A56=VLOOKUP($A56&amp;"."&amp;$C56,UncollectibleLookup,2,FALSE),$C56=VLOOKUP($A56&amp;"."&amp;$C56,UncollectibleLookup,4,FALSE)),0,'Module C Corrected'!V56),'Module C Corrected'!V56)</f>
        <v>0</v>
      </c>
      <c r="W56" s="32">
        <f ca="1">IFERROR(IF(AND($A56=VLOOKUP($A56&amp;"."&amp;$C56,UncollectibleLookup,2,FALSE),$C56=VLOOKUP($A56&amp;"."&amp;$C56,UncollectibleLookup,4,FALSE)),0,'Module C Corrected'!W56),'Module C Corrected'!W56)</f>
        <v>0</v>
      </c>
      <c r="X56" s="32">
        <f ca="1">IFERROR(IF(AND($A56=VLOOKUP($A56&amp;"."&amp;$C56,UncollectibleLookup,2,FALSE),$C56=VLOOKUP($A56&amp;"."&amp;$C56,UncollectibleLookup,4,FALSE)),0,'Module C Corrected'!X56),'Module C Corrected'!X56)</f>
        <v>0</v>
      </c>
      <c r="Y56" s="32">
        <f ca="1">IFERROR(IF(AND($A56=VLOOKUP($A56&amp;"."&amp;$C56,UncollectibleLookup,2,FALSE),$C56=VLOOKUP($A56&amp;"."&amp;$C56,UncollectibleLookup,4,FALSE)),0,'Module C Corrected'!Y56),'Module C Corrected'!Y56)</f>
        <v>0</v>
      </c>
      <c r="Z56" s="32">
        <f ca="1">IFERROR(IF(AND($A56=VLOOKUP($A56&amp;"."&amp;$C56,UncollectibleLookup,2,FALSE),$C56=VLOOKUP($A56&amp;"."&amp;$C56,UncollectibleLookup,4,FALSE)),0,'Module C Corrected'!Z56),'Module C Corrected'!Z56)</f>
        <v>0</v>
      </c>
      <c r="AA56" s="32">
        <f ca="1">IFERROR(IF(AND($A56=VLOOKUP($A56&amp;"."&amp;$C56,UncollectibleLookup,2,FALSE),$C56=VLOOKUP($A56&amp;"."&amp;$C56,UncollectibleLookup,4,FALSE)),0,'Module C Corrected'!AA56),'Module C Corrected'!AA56)</f>
        <v>8009.3</v>
      </c>
      <c r="AB56" s="32">
        <f ca="1">IFERROR(IF(AND($A56=VLOOKUP($A56&amp;"."&amp;$C56,UncollectibleLookup,2,FALSE),$C56=VLOOKUP($A56&amp;"."&amp;$C56,UncollectibleLookup,4,FALSE)),0,'Module C Corrected'!AB56),'Module C Corrected'!AB56)</f>
        <v>1979.5</v>
      </c>
      <c r="AC56" s="2" t="str">
        <f>IF(ISBLANK('Module C Corrected'!AC56),"",'Module C Corrected'!AC56)</f>
        <v/>
      </c>
      <c r="AD56" s="2" t="str">
        <f>IF(ISBLANK('Module C Corrected'!AD56),"",'Module C Corrected'!AD56)</f>
        <v/>
      </c>
      <c r="AE56" s="2" t="str">
        <f>IF(ISBLANK('Module C Corrected'!AE56),"",'Module C Corrected'!AE56)</f>
        <v/>
      </c>
      <c r="AF56" s="2">
        <f>IF(ISBLANK('Module C Corrected'!AF56),"",'Module C Corrected'!AF56)</f>
        <v>4.13</v>
      </c>
      <c r="AG56" s="2" t="str">
        <f>IF(ISBLANK('Module C Corrected'!AG56),"",'Module C Corrected'!AG56)</f>
        <v/>
      </c>
      <c r="AH56" s="2" t="str">
        <f>IF(ISBLANK('Module C Corrected'!AH56),"",'Module C Corrected'!AH56)</f>
        <v/>
      </c>
      <c r="AI56" s="2" t="str">
        <f>IF(ISBLANK('Module C Corrected'!AI56),"",'Module C Corrected'!AI56)</f>
        <v/>
      </c>
      <c r="AJ56" s="2" t="str">
        <f>IF(ISBLANK('Module C Corrected'!AJ56),"",'Module C Corrected'!AJ56)</f>
        <v/>
      </c>
      <c r="AK56" s="2" t="str">
        <f>IF(ISBLANK('Module C Corrected'!AK56),"",'Module C Corrected'!AK56)</f>
        <v/>
      </c>
      <c r="AL56" s="2" t="str">
        <f>IF(ISBLANK('Module C Corrected'!AL56),"",'Module C Corrected'!AL56)</f>
        <v/>
      </c>
      <c r="AM56" s="2">
        <f>IF(ISBLANK('Module C Corrected'!AM56),"",'Module C Corrected'!AM56)</f>
        <v>4.13</v>
      </c>
      <c r="AN56" s="2">
        <f>IF(ISBLANK('Module C Corrected'!AN56),"",'Module C Corrected'!AN56)</f>
        <v>4.13</v>
      </c>
      <c r="AO56" s="33">
        <f ca="1">IFERROR(IF(AND($A56=VLOOKUP($A56&amp;"."&amp;$C56,UncollectibleLookup,2,FALSE),$C56=VLOOKUP($A56&amp;"."&amp;$C56,UncollectibleLookup,4,FALSE)),0,'Module C Corrected'!AO56),'Module C Corrected'!AO56)</f>
        <v>0</v>
      </c>
      <c r="AP56" s="33">
        <f ca="1">IFERROR(IF(AND($A56=VLOOKUP($A56&amp;"."&amp;$C56,UncollectibleLookup,2,FALSE),$C56=VLOOKUP($A56&amp;"."&amp;$C56,UncollectibleLookup,4,FALSE)),0,'Module C Corrected'!AP56),'Module C Corrected'!AP56)</f>
        <v>0</v>
      </c>
      <c r="AQ56" s="33">
        <f ca="1">IFERROR(IF(AND($A56=VLOOKUP($A56&amp;"."&amp;$C56,UncollectibleLookup,2,FALSE),$C56=VLOOKUP($A56&amp;"."&amp;$C56,UncollectibleLookup,4,FALSE)),0,'Module C Corrected'!AQ56),'Module C Corrected'!AQ56)</f>
        <v>0</v>
      </c>
      <c r="AR56" s="33">
        <f ca="1">IFERROR(IF(AND($A56=VLOOKUP($A56&amp;"."&amp;$C56,UncollectibleLookup,2,FALSE),$C56=VLOOKUP($A56&amp;"."&amp;$C56,UncollectibleLookup,4,FALSE)),0,'Module C Corrected'!AR56),'Module C Corrected'!AR56)</f>
        <v>12.97</v>
      </c>
      <c r="AS56" s="33">
        <f ca="1">IFERROR(IF(AND($A56=VLOOKUP($A56&amp;"."&amp;$C56,UncollectibleLookup,2,FALSE),$C56=VLOOKUP($A56&amp;"."&amp;$C56,UncollectibleLookup,4,FALSE)),0,'Module C Corrected'!AS56),'Module C Corrected'!AS56)</f>
        <v>0</v>
      </c>
      <c r="AT56" s="33">
        <f ca="1">IFERROR(IF(AND($A56=VLOOKUP($A56&amp;"."&amp;$C56,UncollectibleLookup,2,FALSE),$C56=VLOOKUP($A56&amp;"."&amp;$C56,UncollectibleLookup,4,FALSE)),0,'Module C Corrected'!AT56),'Module C Corrected'!AT56)</f>
        <v>0</v>
      </c>
      <c r="AU56" s="33">
        <f ca="1">IFERROR(IF(AND($A56=VLOOKUP($A56&amp;"."&amp;$C56,UncollectibleLookup,2,FALSE),$C56=VLOOKUP($A56&amp;"."&amp;$C56,UncollectibleLookup,4,FALSE)),0,'Module C Corrected'!AU56),'Module C Corrected'!AU56)</f>
        <v>0</v>
      </c>
      <c r="AV56" s="33">
        <f ca="1">IFERROR(IF(AND($A56=VLOOKUP($A56&amp;"."&amp;$C56,UncollectibleLookup,2,FALSE),$C56=VLOOKUP($A56&amp;"."&amp;$C56,UncollectibleLookup,4,FALSE)),0,'Module C Corrected'!AV56),'Module C Corrected'!AV56)</f>
        <v>0</v>
      </c>
      <c r="AW56" s="33">
        <f ca="1">IFERROR(IF(AND($A56=VLOOKUP($A56&amp;"."&amp;$C56,UncollectibleLookup,2,FALSE),$C56=VLOOKUP($A56&amp;"."&amp;$C56,UncollectibleLookup,4,FALSE)),0,'Module C Corrected'!AW56),'Module C Corrected'!AW56)</f>
        <v>0</v>
      </c>
      <c r="AX56" s="33">
        <f ca="1">IFERROR(IF(AND($A56=VLOOKUP($A56&amp;"."&amp;$C56,UncollectibleLookup,2,FALSE),$C56=VLOOKUP($A56&amp;"."&amp;$C56,UncollectibleLookup,4,FALSE)),0,'Module C Corrected'!AX56),'Module C Corrected'!AX56)</f>
        <v>0</v>
      </c>
      <c r="AY56" s="33">
        <f ca="1">IFERROR(IF(AND($A56=VLOOKUP($A56&amp;"."&amp;$C56,UncollectibleLookup,2,FALSE),$C56=VLOOKUP($A56&amp;"."&amp;$C56,UncollectibleLookup,4,FALSE)),0,'Module C Corrected'!AY56),'Module C Corrected'!AY56)</f>
        <v>330.78</v>
      </c>
      <c r="AZ56" s="33">
        <f ca="1">IFERROR(IF(AND($A56=VLOOKUP($A56&amp;"."&amp;$C56,UncollectibleLookup,2,FALSE),$C56=VLOOKUP($A56&amp;"."&amp;$C56,UncollectibleLookup,4,FALSE)),0,'Module C Corrected'!AZ56),'Module C Corrected'!AZ56)</f>
        <v>81.75</v>
      </c>
      <c r="BA56" s="31">
        <f t="shared" ca="1" si="27"/>
        <v>0</v>
      </c>
      <c r="BB56" s="31">
        <f t="shared" ca="1" si="27"/>
        <v>0</v>
      </c>
      <c r="BC56" s="31">
        <f t="shared" ca="1" si="27"/>
        <v>0</v>
      </c>
      <c r="BD56" s="31">
        <f t="shared" ca="1" si="23"/>
        <v>-1.51</v>
      </c>
      <c r="BE56" s="31">
        <f t="shared" ca="1" si="23"/>
        <v>0</v>
      </c>
      <c r="BF56" s="31">
        <f t="shared" ca="1" si="23"/>
        <v>0</v>
      </c>
      <c r="BG56" s="31">
        <f t="shared" ca="1" si="23"/>
        <v>0</v>
      </c>
      <c r="BH56" s="31">
        <f t="shared" ca="1" si="23"/>
        <v>0</v>
      </c>
      <c r="BI56" s="31">
        <f t="shared" ca="1" si="23"/>
        <v>0</v>
      </c>
      <c r="BJ56" s="31">
        <f t="shared" ca="1" si="23"/>
        <v>0</v>
      </c>
      <c r="BK56" s="31">
        <f t="shared" ca="1" si="23"/>
        <v>-24.03</v>
      </c>
      <c r="BL56" s="31">
        <f t="shared" ca="1" si="23"/>
        <v>-5.94</v>
      </c>
      <c r="BM56" s="6">
        <f t="shared" ca="1" si="28"/>
        <v>0.02</v>
      </c>
      <c r="BN56" s="6">
        <f t="shared" ca="1" si="28"/>
        <v>0.02</v>
      </c>
      <c r="BO56" s="6">
        <f t="shared" ca="1" si="28"/>
        <v>0.02</v>
      </c>
      <c r="BP56" s="6">
        <f t="shared" ca="1" si="28"/>
        <v>0.02</v>
      </c>
      <c r="BQ56" s="6">
        <f t="shared" ca="1" si="28"/>
        <v>0.02</v>
      </c>
      <c r="BR56" s="6">
        <f t="shared" ca="1" si="28"/>
        <v>0.02</v>
      </c>
      <c r="BS56" s="6">
        <f t="shared" ca="1" si="28"/>
        <v>0.02</v>
      </c>
      <c r="BT56" s="6">
        <f t="shared" ca="1" si="28"/>
        <v>0.02</v>
      </c>
      <c r="BU56" s="6">
        <f t="shared" ca="1" si="28"/>
        <v>0.02</v>
      </c>
      <c r="BV56" s="6">
        <f t="shared" ca="1" si="28"/>
        <v>0.02</v>
      </c>
      <c r="BW56" s="6">
        <f t="shared" ca="1" si="28"/>
        <v>0.02</v>
      </c>
      <c r="BX56" s="6">
        <f t="shared" ca="1" si="28"/>
        <v>0.02</v>
      </c>
      <c r="BY56" s="31">
        <f t="shared" ca="1" si="19"/>
        <v>0</v>
      </c>
      <c r="BZ56" s="31">
        <f t="shared" ca="1" si="19"/>
        <v>0</v>
      </c>
      <c r="CA56" s="31">
        <f t="shared" ca="1" si="19"/>
        <v>0</v>
      </c>
      <c r="CB56" s="31">
        <f t="shared" ca="1" si="19"/>
        <v>6.28</v>
      </c>
      <c r="CC56" s="31">
        <f t="shared" ca="1" si="19"/>
        <v>0</v>
      </c>
      <c r="CD56" s="31">
        <f t="shared" ca="1" si="19"/>
        <v>0</v>
      </c>
      <c r="CE56" s="31">
        <f t="shared" ca="1" si="31"/>
        <v>0</v>
      </c>
      <c r="CF56" s="31">
        <f t="shared" ca="1" si="31"/>
        <v>0</v>
      </c>
      <c r="CG56" s="31">
        <f t="shared" ca="1" si="31"/>
        <v>0</v>
      </c>
      <c r="CH56" s="31">
        <f t="shared" ca="1" si="31"/>
        <v>0</v>
      </c>
      <c r="CI56" s="31">
        <f t="shared" ca="1" si="31"/>
        <v>160.19</v>
      </c>
      <c r="CJ56" s="31">
        <f t="shared" ca="1" si="31"/>
        <v>39.590000000000003</v>
      </c>
      <c r="CK56" s="32">
        <f t="shared" ca="1" si="29"/>
        <v>0</v>
      </c>
      <c r="CL56" s="32">
        <f t="shared" ca="1" si="29"/>
        <v>0</v>
      </c>
      <c r="CM56" s="32">
        <f t="shared" ca="1" si="29"/>
        <v>0</v>
      </c>
      <c r="CN56" s="32">
        <f t="shared" ca="1" si="25"/>
        <v>0.53</v>
      </c>
      <c r="CO56" s="32">
        <f t="shared" ca="1" si="25"/>
        <v>0</v>
      </c>
      <c r="CP56" s="32">
        <f t="shared" ca="1" si="25"/>
        <v>0</v>
      </c>
      <c r="CQ56" s="32">
        <f t="shared" ca="1" si="25"/>
        <v>0</v>
      </c>
      <c r="CR56" s="32">
        <f t="shared" ca="1" si="25"/>
        <v>0</v>
      </c>
      <c r="CS56" s="32">
        <f t="shared" ca="1" si="25"/>
        <v>0</v>
      </c>
      <c r="CT56" s="32">
        <f t="shared" ca="1" si="25"/>
        <v>0</v>
      </c>
      <c r="CU56" s="32">
        <f t="shared" ca="1" si="25"/>
        <v>13.62</v>
      </c>
      <c r="CV56" s="32">
        <f t="shared" ca="1" si="25"/>
        <v>3.37</v>
      </c>
      <c r="CW56" s="31">
        <f t="shared" ca="1" si="30"/>
        <v>0</v>
      </c>
      <c r="CX56" s="31">
        <f t="shared" ca="1" si="30"/>
        <v>0</v>
      </c>
      <c r="CY56" s="31">
        <f t="shared" ca="1" si="30"/>
        <v>0</v>
      </c>
      <c r="CZ56" s="31">
        <f t="shared" ca="1" si="26"/>
        <v>-4.6500000000000004</v>
      </c>
      <c r="DA56" s="31">
        <f t="shared" ca="1" si="26"/>
        <v>0</v>
      </c>
      <c r="DB56" s="31">
        <f t="shared" ca="1" si="26"/>
        <v>0</v>
      </c>
      <c r="DC56" s="31">
        <f t="shared" ca="1" si="26"/>
        <v>0</v>
      </c>
      <c r="DD56" s="31">
        <f t="shared" ca="1" si="26"/>
        <v>0</v>
      </c>
      <c r="DE56" s="31">
        <f t="shared" ca="1" si="26"/>
        <v>0</v>
      </c>
      <c r="DF56" s="31">
        <f t="shared" ca="1" si="26"/>
        <v>0</v>
      </c>
      <c r="DG56" s="31">
        <f t="shared" ca="1" si="26"/>
        <v>-132.93999999999997</v>
      </c>
      <c r="DH56" s="31">
        <f t="shared" ca="1" si="26"/>
        <v>-32.85</v>
      </c>
      <c r="DI56" s="32">
        <f t="shared" ca="1" si="20"/>
        <v>0</v>
      </c>
      <c r="DJ56" s="32">
        <f t="shared" ca="1" si="20"/>
        <v>0</v>
      </c>
      <c r="DK56" s="32">
        <f t="shared" ca="1" si="20"/>
        <v>0</v>
      </c>
      <c r="DL56" s="32">
        <f t="shared" ca="1" si="20"/>
        <v>-0.23</v>
      </c>
      <c r="DM56" s="32">
        <f t="shared" ca="1" si="20"/>
        <v>0</v>
      </c>
      <c r="DN56" s="32">
        <f t="shared" ca="1" si="20"/>
        <v>0</v>
      </c>
      <c r="DO56" s="32">
        <f t="shared" ca="1" si="20"/>
        <v>0</v>
      </c>
      <c r="DP56" s="32">
        <f t="shared" ca="1" si="20"/>
        <v>0</v>
      </c>
      <c r="DQ56" s="32">
        <f t="shared" ca="1" si="20"/>
        <v>0</v>
      </c>
      <c r="DR56" s="32">
        <f t="shared" ca="1" si="20"/>
        <v>0</v>
      </c>
      <c r="DS56" s="32">
        <f t="shared" ca="1" si="20"/>
        <v>-6.65</v>
      </c>
      <c r="DT56" s="32">
        <f t="shared" ca="1" si="20"/>
        <v>-1.64</v>
      </c>
      <c r="DU56" s="31">
        <f t="shared" ca="1" si="21"/>
        <v>0</v>
      </c>
      <c r="DV56" s="31">
        <f t="shared" ca="1" si="21"/>
        <v>0</v>
      </c>
      <c r="DW56" s="31">
        <f t="shared" ca="1" si="21"/>
        <v>0</v>
      </c>
      <c r="DX56" s="31">
        <f t="shared" ca="1" si="21"/>
        <v>-1.93</v>
      </c>
      <c r="DY56" s="31">
        <f t="shared" ca="1" si="21"/>
        <v>0</v>
      </c>
      <c r="DZ56" s="31">
        <f t="shared" ca="1" si="21"/>
        <v>0</v>
      </c>
      <c r="EA56" s="31">
        <f t="shared" ca="1" si="21"/>
        <v>0</v>
      </c>
      <c r="EB56" s="31">
        <f t="shared" ca="1" si="21"/>
        <v>0</v>
      </c>
      <c r="EC56" s="31">
        <f t="shared" ca="1" si="21"/>
        <v>0</v>
      </c>
      <c r="ED56" s="31">
        <f t="shared" ca="1" si="21"/>
        <v>0</v>
      </c>
      <c r="EE56" s="31">
        <f t="shared" ca="1" si="21"/>
        <v>-50.44</v>
      </c>
      <c r="EF56" s="31">
        <f t="shared" ca="1" si="21"/>
        <v>-12.3</v>
      </c>
      <c r="EG56" s="32">
        <f t="shared" ca="1" si="22"/>
        <v>0</v>
      </c>
      <c r="EH56" s="32">
        <f t="shared" ca="1" si="22"/>
        <v>0</v>
      </c>
      <c r="EI56" s="32">
        <f t="shared" ca="1" si="22"/>
        <v>0</v>
      </c>
      <c r="EJ56" s="32">
        <f t="shared" ca="1" si="22"/>
        <v>-6.8100000000000005</v>
      </c>
      <c r="EK56" s="32">
        <f t="shared" ca="1" si="22"/>
        <v>0</v>
      </c>
      <c r="EL56" s="32">
        <f t="shared" ca="1" si="22"/>
        <v>0</v>
      </c>
      <c r="EM56" s="32">
        <f t="shared" ca="1" si="22"/>
        <v>0</v>
      </c>
      <c r="EN56" s="32">
        <f t="shared" ca="1" si="22"/>
        <v>0</v>
      </c>
      <c r="EO56" s="32">
        <f t="shared" ca="1" si="22"/>
        <v>0</v>
      </c>
      <c r="EP56" s="32">
        <f t="shared" ca="1" si="22"/>
        <v>0</v>
      </c>
      <c r="EQ56" s="32">
        <f t="shared" ca="1" si="22"/>
        <v>-190.02999999999997</v>
      </c>
      <c r="ER56" s="32">
        <f t="shared" ca="1" si="22"/>
        <v>-46.790000000000006</v>
      </c>
    </row>
    <row r="57" spans="1:148">
      <c r="A57" t="s">
        <v>431</v>
      </c>
      <c r="B57" s="1" t="s">
        <v>59</v>
      </c>
      <c r="C57" t="str">
        <f t="shared" ca="1" si="1"/>
        <v>ENC1</v>
      </c>
      <c r="D57" t="str">
        <f t="shared" ca="1" si="2"/>
        <v>Clover Bar #1</v>
      </c>
      <c r="E57" s="51">
        <f ca="1">IFERROR(IF(AND($A57=VLOOKUP($A57&amp;"."&amp;$C57,UncollectibleLookup,2,FALSE),$C57=VLOOKUP($A57&amp;"."&amp;$C57,UncollectibleLookup,4,FALSE)),0,'Module C Corrected'!E57),'Module C Corrected'!E57)</f>
        <v>0</v>
      </c>
      <c r="F57" s="51">
        <f ca="1">IFERROR(IF(AND($A57=VLOOKUP($A57&amp;"."&amp;$C57,UncollectibleLookup,2,FALSE),$C57=VLOOKUP($A57&amp;"."&amp;$C57,UncollectibleLookup,4,FALSE)),0,'Module C Corrected'!F57),'Module C Corrected'!F57)</f>
        <v>0</v>
      </c>
      <c r="G57" s="51">
        <f ca="1">IFERROR(IF(AND($A57=VLOOKUP($A57&amp;"."&amp;$C57,UncollectibleLookup,2,FALSE),$C57=VLOOKUP($A57&amp;"."&amp;$C57,UncollectibleLookup,4,FALSE)),0,'Module C Corrected'!G57),'Module C Corrected'!G57)</f>
        <v>0</v>
      </c>
      <c r="H57" s="51">
        <f ca="1">IFERROR(IF(AND($A57=VLOOKUP($A57&amp;"."&amp;$C57,UncollectibleLookup,2,FALSE),$C57=VLOOKUP($A57&amp;"."&amp;$C57,UncollectibleLookup,4,FALSE)),0,'Module C Corrected'!H57),'Module C Corrected'!H57)</f>
        <v>0</v>
      </c>
      <c r="I57" s="51">
        <f ca="1">IFERROR(IF(AND($A57=VLOOKUP($A57&amp;"."&amp;$C57,UncollectibleLookup,2,FALSE),$C57=VLOOKUP($A57&amp;"."&amp;$C57,UncollectibleLookup,4,FALSE)),0,'Module C Corrected'!I57),'Module C Corrected'!I57)</f>
        <v>0</v>
      </c>
      <c r="J57" s="51">
        <f ca="1">IFERROR(IF(AND($A57=VLOOKUP($A57&amp;"."&amp;$C57,UncollectibleLookup,2,FALSE),$C57=VLOOKUP($A57&amp;"."&amp;$C57,UncollectibleLookup,4,FALSE)),0,'Module C Corrected'!J57),'Module C Corrected'!J57)</f>
        <v>0</v>
      </c>
      <c r="K57" s="51">
        <f ca="1">IFERROR(IF(AND($A57=VLOOKUP($A57&amp;"."&amp;$C57,UncollectibleLookup,2,FALSE),$C57=VLOOKUP($A57&amp;"."&amp;$C57,UncollectibleLookup,4,FALSE)),0,'Module C Corrected'!K57),'Module C Corrected'!K57)</f>
        <v>0</v>
      </c>
      <c r="L57" s="51">
        <f ca="1">IFERROR(IF(AND($A57=VLOOKUP($A57&amp;"."&amp;$C57,UncollectibleLookup,2,FALSE),$C57=VLOOKUP($A57&amp;"."&amp;$C57,UncollectibleLookup,4,FALSE)),0,'Module C Corrected'!L57),'Module C Corrected'!L57)</f>
        <v>0</v>
      </c>
      <c r="M57" s="51">
        <f ca="1">IFERROR(IF(AND($A57=VLOOKUP($A57&amp;"."&amp;$C57,UncollectibleLookup,2,FALSE),$C57=VLOOKUP($A57&amp;"."&amp;$C57,UncollectibleLookup,4,FALSE)),0,'Module C Corrected'!M57),'Module C Corrected'!M57)</f>
        <v>0</v>
      </c>
      <c r="N57" s="51">
        <f ca="1">IFERROR(IF(AND($A57=VLOOKUP($A57&amp;"."&amp;$C57,UncollectibleLookup,2,FALSE),$C57=VLOOKUP($A57&amp;"."&amp;$C57,UncollectibleLookup,4,FALSE)),0,'Module C Corrected'!N57),'Module C Corrected'!N57)</f>
        <v>0</v>
      </c>
      <c r="O57" s="51">
        <f ca="1">IFERROR(IF(AND($A57=VLOOKUP($A57&amp;"."&amp;$C57,UncollectibleLookup,2,FALSE),$C57=VLOOKUP($A57&amp;"."&amp;$C57,UncollectibleLookup,4,FALSE)),0,'Module C Corrected'!O57),'Module C Corrected'!O57)</f>
        <v>0</v>
      </c>
      <c r="P57" s="51">
        <f ca="1">IFERROR(IF(AND($A57=VLOOKUP($A57&amp;"."&amp;$C57,UncollectibleLookup,2,FALSE),$C57=VLOOKUP($A57&amp;"."&amp;$C57,UncollectibleLookup,4,FALSE)),0,'Module C Corrected'!P57),'Module C Corrected'!P57)</f>
        <v>0</v>
      </c>
      <c r="Q57" s="32">
        <f ca="1">IFERROR(IF(AND($A57=VLOOKUP($A57&amp;"."&amp;$C57,UncollectibleLookup,2,FALSE),$C57=VLOOKUP($A57&amp;"."&amp;$C57,UncollectibleLookup,4,FALSE)),0,'Module C Corrected'!Q57),'Module C Corrected'!Q57)</f>
        <v>0</v>
      </c>
      <c r="R57" s="32">
        <f ca="1">IFERROR(IF(AND($A57=VLOOKUP($A57&amp;"."&amp;$C57,UncollectibleLookup,2,FALSE),$C57=VLOOKUP($A57&amp;"."&amp;$C57,UncollectibleLookup,4,FALSE)),0,'Module C Corrected'!R57),'Module C Corrected'!R57)</f>
        <v>0</v>
      </c>
      <c r="S57" s="32">
        <f ca="1">IFERROR(IF(AND($A57=VLOOKUP($A57&amp;"."&amp;$C57,UncollectibleLookup,2,FALSE),$C57=VLOOKUP($A57&amp;"."&amp;$C57,UncollectibleLookup,4,FALSE)),0,'Module C Corrected'!S57),'Module C Corrected'!S57)</f>
        <v>0</v>
      </c>
      <c r="T57" s="32">
        <f ca="1">IFERROR(IF(AND($A57=VLOOKUP($A57&amp;"."&amp;$C57,UncollectibleLookup,2,FALSE),$C57=VLOOKUP($A57&amp;"."&amp;$C57,UncollectibleLookup,4,FALSE)),0,'Module C Corrected'!T57),'Module C Corrected'!T57)</f>
        <v>0</v>
      </c>
      <c r="U57" s="32">
        <f ca="1">IFERROR(IF(AND($A57=VLOOKUP($A57&amp;"."&amp;$C57,UncollectibleLookup,2,FALSE),$C57=VLOOKUP($A57&amp;"."&amp;$C57,UncollectibleLookup,4,FALSE)),0,'Module C Corrected'!U57),'Module C Corrected'!U57)</f>
        <v>0</v>
      </c>
      <c r="V57" s="32">
        <f ca="1">IFERROR(IF(AND($A57=VLOOKUP($A57&amp;"."&amp;$C57,UncollectibleLookup,2,FALSE),$C57=VLOOKUP($A57&amp;"."&amp;$C57,UncollectibleLookup,4,FALSE)),0,'Module C Corrected'!V57),'Module C Corrected'!V57)</f>
        <v>0</v>
      </c>
      <c r="W57" s="32">
        <f ca="1">IFERROR(IF(AND($A57=VLOOKUP($A57&amp;"."&amp;$C57,UncollectibleLookup,2,FALSE),$C57=VLOOKUP($A57&amp;"."&amp;$C57,UncollectibleLookup,4,FALSE)),0,'Module C Corrected'!W57),'Module C Corrected'!W57)</f>
        <v>0</v>
      </c>
      <c r="X57" s="32">
        <f ca="1">IFERROR(IF(AND($A57=VLOOKUP($A57&amp;"."&amp;$C57,UncollectibleLookup,2,FALSE),$C57=VLOOKUP($A57&amp;"."&amp;$C57,UncollectibleLookup,4,FALSE)),0,'Module C Corrected'!X57),'Module C Corrected'!X57)</f>
        <v>0</v>
      </c>
      <c r="Y57" s="32">
        <f ca="1">IFERROR(IF(AND($A57=VLOOKUP($A57&amp;"."&amp;$C57,UncollectibleLookup,2,FALSE),$C57=VLOOKUP($A57&amp;"."&amp;$C57,UncollectibleLookup,4,FALSE)),0,'Module C Corrected'!Y57),'Module C Corrected'!Y57)</f>
        <v>0</v>
      </c>
      <c r="Z57" s="32">
        <f ca="1">IFERROR(IF(AND($A57=VLOOKUP($A57&amp;"."&amp;$C57,UncollectibleLookup,2,FALSE),$C57=VLOOKUP($A57&amp;"."&amp;$C57,UncollectibleLookup,4,FALSE)),0,'Module C Corrected'!Z57),'Module C Corrected'!Z57)</f>
        <v>0</v>
      </c>
      <c r="AA57" s="32">
        <f ca="1">IFERROR(IF(AND($A57=VLOOKUP($A57&amp;"."&amp;$C57,UncollectibleLookup,2,FALSE),$C57=VLOOKUP($A57&amp;"."&amp;$C57,UncollectibleLookup,4,FALSE)),0,'Module C Corrected'!AA57),'Module C Corrected'!AA57)</f>
        <v>0</v>
      </c>
      <c r="AB57" s="32">
        <f ca="1">IFERROR(IF(AND($A57=VLOOKUP($A57&amp;"."&amp;$C57,UncollectibleLookup,2,FALSE),$C57=VLOOKUP($A57&amp;"."&amp;$C57,UncollectibleLookup,4,FALSE)),0,'Module C Corrected'!AB57),'Module C Corrected'!AB57)</f>
        <v>0</v>
      </c>
      <c r="AC57" s="2" t="str">
        <f>IF(ISBLANK('Module C Corrected'!AC57),"",'Module C Corrected'!AC57)</f>
        <v/>
      </c>
      <c r="AD57" s="2" t="str">
        <f>IF(ISBLANK('Module C Corrected'!AD57),"",'Module C Corrected'!AD57)</f>
        <v/>
      </c>
      <c r="AE57" s="2" t="str">
        <f>IF(ISBLANK('Module C Corrected'!AE57),"",'Module C Corrected'!AE57)</f>
        <v/>
      </c>
      <c r="AF57" s="2" t="str">
        <f>IF(ISBLANK('Module C Corrected'!AF57),"",'Module C Corrected'!AF57)</f>
        <v/>
      </c>
      <c r="AG57" s="2" t="str">
        <f>IF(ISBLANK('Module C Corrected'!AG57),"",'Module C Corrected'!AG57)</f>
        <v/>
      </c>
      <c r="AH57" s="2" t="str">
        <f>IF(ISBLANK('Module C Corrected'!AH57),"",'Module C Corrected'!AH57)</f>
        <v/>
      </c>
      <c r="AI57" s="2" t="str">
        <f>IF(ISBLANK('Module C Corrected'!AI57),"",'Module C Corrected'!AI57)</f>
        <v/>
      </c>
      <c r="AJ57" s="2" t="str">
        <f>IF(ISBLANK('Module C Corrected'!AJ57),"",'Module C Corrected'!AJ57)</f>
        <v/>
      </c>
      <c r="AK57" s="2" t="str">
        <f>IF(ISBLANK('Module C Corrected'!AK57),"",'Module C Corrected'!AK57)</f>
        <v/>
      </c>
      <c r="AL57" s="2">
        <f>IF(ISBLANK('Module C Corrected'!AL57),"",'Module C Corrected'!AL57)</f>
        <v>4.12</v>
      </c>
      <c r="AM57" s="2">
        <f>IF(ISBLANK('Module C Corrected'!AM57),"",'Module C Corrected'!AM57)</f>
        <v>4.12</v>
      </c>
      <c r="AN57" s="2">
        <f>IF(ISBLANK('Module C Corrected'!AN57),"",'Module C Corrected'!AN57)</f>
        <v>4.12</v>
      </c>
      <c r="AO57" s="33">
        <f ca="1">IFERROR(IF(AND($A57=VLOOKUP($A57&amp;"."&amp;$C57,UncollectibleLookup,2,FALSE),$C57=VLOOKUP($A57&amp;"."&amp;$C57,UncollectibleLookup,4,FALSE)),0,'Module C Corrected'!AO57),'Module C Corrected'!AO57)</f>
        <v>0</v>
      </c>
      <c r="AP57" s="33">
        <f ca="1">IFERROR(IF(AND($A57=VLOOKUP($A57&amp;"."&amp;$C57,UncollectibleLookup,2,FALSE),$C57=VLOOKUP($A57&amp;"."&amp;$C57,UncollectibleLookup,4,FALSE)),0,'Module C Corrected'!AP57),'Module C Corrected'!AP57)</f>
        <v>0</v>
      </c>
      <c r="AQ57" s="33">
        <f ca="1">IFERROR(IF(AND($A57=VLOOKUP($A57&amp;"."&amp;$C57,UncollectibleLookup,2,FALSE),$C57=VLOOKUP($A57&amp;"."&amp;$C57,UncollectibleLookup,4,FALSE)),0,'Module C Corrected'!AQ57),'Module C Corrected'!AQ57)</f>
        <v>0</v>
      </c>
      <c r="AR57" s="33">
        <f ca="1">IFERROR(IF(AND($A57=VLOOKUP($A57&amp;"."&amp;$C57,UncollectibleLookup,2,FALSE),$C57=VLOOKUP($A57&amp;"."&amp;$C57,UncollectibleLookup,4,FALSE)),0,'Module C Corrected'!AR57),'Module C Corrected'!AR57)</f>
        <v>0</v>
      </c>
      <c r="AS57" s="33">
        <f ca="1">IFERROR(IF(AND($A57=VLOOKUP($A57&amp;"."&amp;$C57,UncollectibleLookup,2,FALSE),$C57=VLOOKUP($A57&amp;"."&amp;$C57,UncollectibleLookup,4,FALSE)),0,'Module C Corrected'!AS57),'Module C Corrected'!AS57)</f>
        <v>0</v>
      </c>
      <c r="AT57" s="33">
        <f ca="1">IFERROR(IF(AND($A57=VLOOKUP($A57&amp;"."&amp;$C57,UncollectibleLookup,2,FALSE),$C57=VLOOKUP($A57&amp;"."&amp;$C57,UncollectibleLookup,4,FALSE)),0,'Module C Corrected'!AT57),'Module C Corrected'!AT57)</f>
        <v>0</v>
      </c>
      <c r="AU57" s="33">
        <f ca="1">IFERROR(IF(AND($A57=VLOOKUP($A57&amp;"."&amp;$C57,UncollectibleLookup,2,FALSE),$C57=VLOOKUP($A57&amp;"."&amp;$C57,UncollectibleLookup,4,FALSE)),0,'Module C Corrected'!AU57),'Module C Corrected'!AU57)</f>
        <v>0</v>
      </c>
      <c r="AV57" s="33">
        <f ca="1">IFERROR(IF(AND($A57=VLOOKUP($A57&amp;"."&amp;$C57,UncollectibleLookup,2,FALSE),$C57=VLOOKUP($A57&amp;"."&amp;$C57,UncollectibleLookup,4,FALSE)),0,'Module C Corrected'!AV57),'Module C Corrected'!AV57)</f>
        <v>0</v>
      </c>
      <c r="AW57" s="33">
        <f ca="1">IFERROR(IF(AND($A57=VLOOKUP($A57&amp;"."&amp;$C57,UncollectibleLookup,2,FALSE),$C57=VLOOKUP($A57&amp;"."&amp;$C57,UncollectibleLookup,4,FALSE)),0,'Module C Corrected'!AW57),'Module C Corrected'!AW57)</f>
        <v>0</v>
      </c>
      <c r="AX57" s="33">
        <f ca="1">IFERROR(IF(AND($A57=VLOOKUP($A57&amp;"."&amp;$C57,UncollectibleLookup,2,FALSE),$C57=VLOOKUP($A57&amp;"."&amp;$C57,UncollectibleLookup,4,FALSE)),0,'Module C Corrected'!AX57),'Module C Corrected'!AX57)</f>
        <v>0</v>
      </c>
      <c r="AY57" s="33">
        <f ca="1">IFERROR(IF(AND($A57=VLOOKUP($A57&amp;"."&amp;$C57,UncollectibleLookup,2,FALSE),$C57=VLOOKUP($A57&amp;"."&amp;$C57,UncollectibleLookup,4,FALSE)),0,'Module C Corrected'!AY57),'Module C Corrected'!AY57)</f>
        <v>0</v>
      </c>
      <c r="AZ57" s="33">
        <f ca="1">IFERROR(IF(AND($A57=VLOOKUP($A57&amp;"."&amp;$C57,UncollectibleLookup,2,FALSE),$C57=VLOOKUP($A57&amp;"."&amp;$C57,UncollectibleLookup,4,FALSE)),0,'Module C Corrected'!AZ57),'Module C Corrected'!AZ57)</f>
        <v>0</v>
      </c>
      <c r="BA57" s="31">
        <f t="shared" ca="1" si="27"/>
        <v>0</v>
      </c>
      <c r="BB57" s="31">
        <f t="shared" ca="1" si="27"/>
        <v>0</v>
      </c>
      <c r="BC57" s="31">
        <f t="shared" ca="1" si="27"/>
        <v>0</v>
      </c>
      <c r="BD57" s="31">
        <f t="shared" ca="1" si="23"/>
        <v>0</v>
      </c>
      <c r="BE57" s="31">
        <f t="shared" ca="1" si="23"/>
        <v>0</v>
      </c>
      <c r="BF57" s="31">
        <f t="shared" ca="1" si="23"/>
        <v>0</v>
      </c>
      <c r="BG57" s="31">
        <f t="shared" ca="1" si="23"/>
        <v>0</v>
      </c>
      <c r="BH57" s="31">
        <f t="shared" ca="1" si="23"/>
        <v>0</v>
      </c>
      <c r="BI57" s="31">
        <f t="shared" ca="1" si="23"/>
        <v>0</v>
      </c>
      <c r="BJ57" s="31">
        <f t="shared" ca="1" si="23"/>
        <v>0</v>
      </c>
      <c r="BK57" s="31">
        <f t="shared" ca="1" si="23"/>
        <v>0</v>
      </c>
      <c r="BL57" s="31">
        <f t="shared" ca="1" si="23"/>
        <v>0</v>
      </c>
      <c r="BM57" s="6">
        <f t="shared" ca="1" si="28"/>
        <v>0.05</v>
      </c>
      <c r="BN57" s="6">
        <f t="shared" ca="1" si="28"/>
        <v>0.05</v>
      </c>
      <c r="BO57" s="6">
        <f t="shared" ca="1" si="28"/>
        <v>0.05</v>
      </c>
      <c r="BP57" s="6">
        <f t="shared" ca="1" si="28"/>
        <v>0.05</v>
      </c>
      <c r="BQ57" s="6">
        <f t="shared" ca="1" si="28"/>
        <v>0.05</v>
      </c>
      <c r="BR57" s="6">
        <f t="shared" ca="1" si="28"/>
        <v>0.05</v>
      </c>
      <c r="BS57" s="6">
        <f t="shared" ca="1" si="28"/>
        <v>0.05</v>
      </c>
      <c r="BT57" s="6">
        <f t="shared" ca="1" si="28"/>
        <v>0.05</v>
      </c>
      <c r="BU57" s="6">
        <f t="shared" ca="1" si="28"/>
        <v>0.05</v>
      </c>
      <c r="BV57" s="6">
        <f t="shared" ca="1" si="28"/>
        <v>0.05</v>
      </c>
      <c r="BW57" s="6">
        <f t="shared" ca="1" si="28"/>
        <v>0.05</v>
      </c>
      <c r="BX57" s="6">
        <f t="shared" ca="1" si="28"/>
        <v>0.05</v>
      </c>
      <c r="BY57" s="31">
        <f t="shared" ca="1" si="19"/>
        <v>0</v>
      </c>
      <c r="BZ57" s="31">
        <f t="shared" ca="1" si="19"/>
        <v>0</v>
      </c>
      <c r="CA57" s="31">
        <f t="shared" ca="1" si="19"/>
        <v>0</v>
      </c>
      <c r="CB57" s="31">
        <f t="shared" ca="1" si="19"/>
        <v>0</v>
      </c>
      <c r="CC57" s="31">
        <f t="shared" ca="1" si="19"/>
        <v>0</v>
      </c>
      <c r="CD57" s="31">
        <f t="shared" ca="1" si="19"/>
        <v>0</v>
      </c>
      <c r="CE57" s="31">
        <f t="shared" ca="1" si="31"/>
        <v>0</v>
      </c>
      <c r="CF57" s="31">
        <f t="shared" ca="1" si="31"/>
        <v>0</v>
      </c>
      <c r="CG57" s="31">
        <f t="shared" ca="1" si="31"/>
        <v>0</v>
      </c>
      <c r="CH57" s="31">
        <f t="shared" ca="1" si="31"/>
        <v>0</v>
      </c>
      <c r="CI57" s="31">
        <f t="shared" ca="1" si="31"/>
        <v>0</v>
      </c>
      <c r="CJ57" s="31">
        <f t="shared" ca="1" si="31"/>
        <v>0</v>
      </c>
      <c r="CK57" s="32">
        <f t="shared" ca="1" si="29"/>
        <v>0</v>
      </c>
      <c r="CL57" s="32">
        <f t="shared" ca="1" si="29"/>
        <v>0</v>
      </c>
      <c r="CM57" s="32">
        <f t="shared" ca="1" si="29"/>
        <v>0</v>
      </c>
      <c r="CN57" s="32">
        <f t="shared" ca="1" si="25"/>
        <v>0</v>
      </c>
      <c r="CO57" s="32">
        <f t="shared" ca="1" si="25"/>
        <v>0</v>
      </c>
      <c r="CP57" s="32">
        <f t="shared" ca="1" si="25"/>
        <v>0</v>
      </c>
      <c r="CQ57" s="32">
        <f t="shared" ca="1" si="25"/>
        <v>0</v>
      </c>
      <c r="CR57" s="32">
        <f t="shared" ca="1" si="25"/>
        <v>0</v>
      </c>
      <c r="CS57" s="32">
        <f t="shared" ca="1" si="25"/>
        <v>0</v>
      </c>
      <c r="CT57" s="32">
        <f t="shared" ca="1" si="25"/>
        <v>0</v>
      </c>
      <c r="CU57" s="32">
        <f t="shared" ca="1" si="25"/>
        <v>0</v>
      </c>
      <c r="CV57" s="32">
        <f t="shared" ca="1" si="25"/>
        <v>0</v>
      </c>
      <c r="CW57" s="31">
        <f t="shared" ca="1" si="30"/>
        <v>0</v>
      </c>
      <c r="CX57" s="31">
        <f t="shared" ca="1" si="30"/>
        <v>0</v>
      </c>
      <c r="CY57" s="31">
        <f t="shared" ca="1" si="30"/>
        <v>0</v>
      </c>
      <c r="CZ57" s="31">
        <f t="shared" ca="1" si="26"/>
        <v>0</v>
      </c>
      <c r="DA57" s="31">
        <f t="shared" ca="1" si="26"/>
        <v>0</v>
      </c>
      <c r="DB57" s="31">
        <f t="shared" ca="1" si="26"/>
        <v>0</v>
      </c>
      <c r="DC57" s="31">
        <f t="shared" ca="1" si="26"/>
        <v>0</v>
      </c>
      <c r="DD57" s="31">
        <f t="shared" ca="1" si="26"/>
        <v>0</v>
      </c>
      <c r="DE57" s="31">
        <f t="shared" ca="1" si="26"/>
        <v>0</v>
      </c>
      <c r="DF57" s="31">
        <f t="shared" ca="1" si="26"/>
        <v>0</v>
      </c>
      <c r="DG57" s="31">
        <f t="shared" ca="1" si="26"/>
        <v>0</v>
      </c>
      <c r="DH57" s="31">
        <f t="shared" ca="1" si="26"/>
        <v>0</v>
      </c>
      <c r="DI57" s="32">
        <f t="shared" ca="1" si="20"/>
        <v>0</v>
      </c>
      <c r="DJ57" s="32">
        <f t="shared" ca="1" si="20"/>
        <v>0</v>
      </c>
      <c r="DK57" s="32">
        <f t="shared" ca="1" si="20"/>
        <v>0</v>
      </c>
      <c r="DL57" s="32">
        <f t="shared" ca="1" si="20"/>
        <v>0</v>
      </c>
      <c r="DM57" s="32">
        <f t="shared" ca="1" si="20"/>
        <v>0</v>
      </c>
      <c r="DN57" s="32">
        <f t="shared" ca="1" si="20"/>
        <v>0</v>
      </c>
      <c r="DO57" s="32">
        <f t="shared" ca="1" si="20"/>
        <v>0</v>
      </c>
      <c r="DP57" s="32">
        <f t="shared" ca="1" si="20"/>
        <v>0</v>
      </c>
      <c r="DQ57" s="32">
        <f t="shared" ca="1" si="20"/>
        <v>0</v>
      </c>
      <c r="DR57" s="32">
        <f t="shared" ca="1" si="20"/>
        <v>0</v>
      </c>
      <c r="DS57" s="32">
        <f t="shared" ca="1" si="20"/>
        <v>0</v>
      </c>
      <c r="DT57" s="32">
        <f t="shared" ca="1" si="20"/>
        <v>0</v>
      </c>
      <c r="DU57" s="31">
        <f t="shared" ca="1" si="21"/>
        <v>0</v>
      </c>
      <c r="DV57" s="31">
        <f t="shared" ca="1" si="21"/>
        <v>0</v>
      </c>
      <c r="DW57" s="31">
        <f t="shared" ca="1" si="21"/>
        <v>0</v>
      </c>
      <c r="DX57" s="31">
        <f t="shared" ca="1" si="21"/>
        <v>0</v>
      </c>
      <c r="DY57" s="31">
        <f t="shared" ca="1" si="21"/>
        <v>0</v>
      </c>
      <c r="DZ57" s="31">
        <f t="shared" ca="1" si="21"/>
        <v>0</v>
      </c>
      <c r="EA57" s="31">
        <f t="shared" ca="1" si="21"/>
        <v>0</v>
      </c>
      <c r="EB57" s="31">
        <f t="shared" ca="1" si="21"/>
        <v>0</v>
      </c>
      <c r="EC57" s="31">
        <f t="shared" ca="1" si="21"/>
        <v>0</v>
      </c>
      <c r="ED57" s="31">
        <f t="shared" ca="1" si="21"/>
        <v>0</v>
      </c>
      <c r="EE57" s="31">
        <f t="shared" ca="1" si="21"/>
        <v>0</v>
      </c>
      <c r="EF57" s="31">
        <f t="shared" ca="1" si="21"/>
        <v>0</v>
      </c>
      <c r="EG57" s="32">
        <f t="shared" ca="1" si="22"/>
        <v>0</v>
      </c>
      <c r="EH57" s="32">
        <f t="shared" ca="1" si="22"/>
        <v>0</v>
      </c>
      <c r="EI57" s="32">
        <f t="shared" ca="1" si="22"/>
        <v>0</v>
      </c>
      <c r="EJ57" s="32">
        <f t="shared" ca="1" si="22"/>
        <v>0</v>
      </c>
      <c r="EK57" s="32">
        <f t="shared" ca="1" si="22"/>
        <v>0</v>
      </c>
      <c r="EL57" s="32">
        <f t="shared" ca="1" si="22"/>
        <v>0</v>
      </c>
      <c r="EM57" s="32">
        <f t="shared" ca="1" si="22"/>
        <v>0</v>
      </c>
      <c r="EN57" s="32">
        <f t="shared" ca="1" si="22"/>
        <v>0</v>
      </c>
      <c r="EO57" s="32">
        <f t="shared" ca="1" si="22"/>
        <v>0</v>
      </c>
      <c r="EP57" s="32">
        <f t="shared" ca="1" si="22"/>
        <v>0</v>
      </c>
      <c r="EQ57" s="32">
        <f t="shared" ca="1" si="22"/>
        <v>0</v>
      </c>
      <c r="ER57" s="32">
        <f t="shared" ca="1" si="22"/>
        <v>0</v>
      </c>
    </row>
    <row r="58" spans="1:148">
      <c r="A58" t="s">
        <v>433</v>
      </c>
      <c r="B58" s="1" t="s">
        <v>106</v>
      </c>
      <c r="C58" t="str">
        <f t="shared" ca="1" si="1"/>
        <v>FNG1</v>
      </c>
      <c r="D58" t="str">
        <f t="shared" ca="1" si="2"/>
        <v>Fort Nelson</v>
      </c>
      <c r="E58" s="51">
        <f ca="1">IFERROR(IF(AND($A58=VLOOKUP($A58&amp;"."&amp;$C58,UncollectibleLookup,2,FALSE),$C58=VLOOKUP($A58&amp;"."&amp;$C58,UncollectibleLookup,4,FALSE)),0,'Module C Corrected'!E58),'Module C Corrected'!E58)</f>
        <v>13244.3976</v>
      </c>
      <c r="F58" s="51">
        <f ca="1">IFERROR(IF(AND($A58=VLOOKUP($A58&amp;"."&amp;$C58,UncollectibleLookup,2,FALSE),$C58=VLOOKUP($A58&amp;"."&amp;$C58,UncollectibleLookup,4,FALSE)),0,'Module C Corrected'!F58),'Module C Corrected'!F58)</f>
        <v>12661.555200000001</v>
      </c>
      <c r="G58" s="51">
        <f ca="1">IFERROR(IF(AND($A58=VLOOKUP($A58&amp;"."&amp;$C58,UncollectibleLookup,2,FALSE),$C58=VLOOKUP($A58&amp;"."&amp;$C58,UncollectibleLookup,4,FALSE)),0,'Module C Corrected'!G58),'Module C Corrected'!G58)</f>
        <v>14441.616</v>
      </c>
      <c r="H58" s="51">
        <f ca="1">IFERROR(IF(AND($A58=VLOOKUP($A58&amp;"."&amp;$C58,UncollectibleLookup,2,FALSE),$C58=VLOOKUP($A58&amp;"."&amp;$C58,UncollectibleLookup,4,FALSE)),0,'Module C Corrected'!H58),'Module C Corrected'!H58)</f>
        <v>14262.276</v>
      </c>
      <c r="I58" s="51">
        <f ca="1">IFERROR(IF(AND($A58=VLOOKUP($A58&amp;"."&amp;$C58,UncollectibleLookup,2,FALSE),$C58=VLOOKUP($A58&amp;"."&amp;$C58,UncollectibleLookup,4,FALSE)),0,'Module C Corrected'!I58),'Module C Corrected'!I58)</f>
        <v>16883.932799999999</v>
      </c>
      <c r="J58" s="51">
        <f ca="1">IFERROR(IF(AND($A58=VLOOKUP($A58&amp;"."&amp;$C58,UncollectibleLookup,2,FALSE),$C58=VLOOKUP($A58&amp;"."&amp;$C58,UncollectibleLookup,4,FALSE)),0,'Module C Corrected'!J58),'Module C Corrected'!J58)</f>
        <v>16566.815999999999</v>
      </c>
      <c r="K58" s="51">
        <f ca="1">IFERROR(IF(AND($A58=VLOOKUP($A58&amp;"."&amp;$C58,UncollectibleLookup,2,FALSE),$C58=VLOOKUP($A58&amp;"."&amp;$C58,UncollectibleLookup,4,FALSE)),0,'Module C Corrected'!K58),'Module C Corrected'!K58)</f>
        <v>18295.591400000001</v>
      </c>
      <c r="L58" s="51">
        <f ca="1">IFERROR(IF(AND($A58=VLOOKUP($A58&amp;"."&amp;$C58,UncollectibleLookup,2,FALSE),$C58=VLOOKUP($A58&amp;"."&amp;$C58,UncollectibleLookup,4,FALSE)),0,'Module C Corrected'!L58),'Module C Corrected'!L58)</f>
        <v>17951.387999999999</v>
      </c>
      <c r="M58" s="51">
        <f ca="1">IFERROR(IF(AND($A58=VLOOKUP($A58&amp;"."&amp;$C58,UncollectibleLookup,2,FALSE),$C58=VLOOKUP($A58&amp;"."&amp;$C58,UncollectibleLookup,4,FALSE)),0,'Module C Corrected'!M58),'Module C Corrected'!M58)</f>
        <v>13587.335999999999</v>
      </c>
      <c r="N58" s="51">
        <f ca="1">IFERROR(IF(AND($A58=VLOOKUP($A58&amp;"."&amp;$C58,UncollectibleLookup,2,FALSE),$C58=VLOOKUP($A58&amp;"."&amp;$C58,UncollectibleLookup,4,FALSE)),0,'Module C Corrected'!N58),'Module C Corrected'!N58)</f>
        <v>16462.840800000002</v>
      </c>
      <c r="O58" s="51">
        <f ca="1">IFERROR(IF(AND($A58=VLOOKUP($A58&amp;"."&amp;$C58,UncollectibleLookup,2,FALSE),$C58=VLOOKUP($A58&amp;"."&amp;$C58,UncollectibleLookup,4,FALSE)),0,'Module C Corrected'!O58),'Module C Corrected'!O58)</f>
        <v>13880.748299999999</v>
      </c>
      <c r="P58" s="51">
        <f ca="1">IFERROR(IF(AND($A58=VLOOKUP($A58&amp;"."&amp;$C58,UncollectibleLookup,2,FALSE),$C58=VLOOKUP($A58&amp;"."&amp;$C58,UncollectibleLookup,4,FALSE)),0,'Module C Corrected'!P58),'Module C Corrected'!P58)</f>
        <v>13492.6412</v>
      </c>
      <c r="Q58" s="32">
        <f ca="1">IFERROR(IF(AND($A58=VLOOKUP($A58&amp;"."&amp;$C58,UncollectibleLookup,2,FALSE),$C58=VLOOKUP($A58&amp;"."&amp;$C58,UncollectibleLookup,4,FALSE)),0,'Module C Corrected'!Q58),'Module C Corrected'!Q58)</f>
        <v>804310.11</v>
      </c>
      <c r="R58" s="32">
        <f ca="1">IFERROR(IF(AND($A58=VLOOKUP($A58&amp;"."&amp;$C58,UncollectibleLookup,2,FALSE),$C58=VLOOKUP($A58&amp;"."&amp;$C58,UncollectibleLookup,4,FALSE)),0,'Module C Corrected'!R58),'Module C Corrected'!R58)</f>
        <v>920763.28</v>
      </c>
      <c r="S58" s="32">
        <f ca="1">IFERROR(IF(AND($A58=VLOOKUP($A58&amp;"."&amp;$C58,UncollectibleLookup,2,FALSE),$C58=VLOOKUP($A58&amp;"."&amp;$C58,UncollectibleLookup,4,FALSE)),0,'Module C Corrected'!S58),'Module C Corrected'!S58)</f>
        <v>805269.74</v>
      </c>
      <c r="T58" s="32">
        <f ca="1">IFERROR(IF(AND($A58=VLOOKUP($A58&amp;"."&amp;$C58,UncollectibleLookup,2,FALSE),$C58=VLOOKUP($A58&amp;"."&amp;$C58,UncollectibleLookup,4,FALSE)),0,'Module C Corrected'!T58),'Module C Corrected'!T58)</f>
        <v>695577.28</v>
      </c>
      <c r="U58" s="32">
        <f ca="1">IFERROR(IF(AND($A58=VLOOKUP($A58&amp;"."&amp;$C58,UncollectibleLookup,2,FALSE),$C58=VLOOKUP($A58&amp;"."&amp;$C58,UncollectibleLookup,4,FALSE)),0,'Module C Corrected'!U58),'Module C Corrected'!U58)</f>
        <v>800449.1</v>
      </c>
      <c r="V58" s="32">
        <f ca="1">IFERROR(IF(AND($A58=VLOOKUP($A58&amp;"."&amp;$C58,UncollectibleLookup,2,FALSE),$C58=VLOOKUP($A58&amp;"."&amp;$C58,UncollectibleLookup,4,FALSE)),0,'Module C Corrected'!V58),'Module C Corrected'!V58)</f>
        <v>801852.13</v>
      </c>
      <c r="W58" s="32">
        <f ca="1">IFERROR(IF(AND($A58=VLOOKUP($A58&amp;"."&amp;$C58,UncollectibleLookup,2,FALSE),$C58=VLOOKUP($A58&amp;"."&amp;$C58,UncollectibleLookup,4,FALSE)),0,'Module C Corrected'!W58),'Module C Corrected'!W58)</f>
        <v>2856438.43</v>
      </c>
      <c r="X58" s="32">
        <f ca="1">IFERROR(IF(AND($A58=VLOOKUP($A58&amp;"."&amp;$C58,UncollectibleLookup,2,FALSE),$C58=VLOOKUP($A58&amp;"."&amp;$C58,UncollectibleLookup,4,FALSE)),0,'Module C Corrected'!X58),'Module C Corrected'!X58)</f>
        <v>1278536.18</v>
      </c>
      <c r="Y58" s="32">
        <f ca="1">IFERROR(IF(AND($A58=VLOOKUP($A58&amp;"."&amp;$C58,UncollectibleLookup,2,FALSE),$C58=VLOOKUP($A58&amp;"."&amp;$C58,UncollectibleLookup,4,FALSE)),0,'Module C Corrected'!Y58),'Module C Corrected'!Y58)</f>
        <v>621821.57999999996</v>
      </c>
      <c r="Z58" s="32">
        <f ca="1">IFERROR(IF(AND($A58=VLOOKUP($A58&amp;"."&amp;$C58,UncollectibleLookup,2,FALSE),$C58=VLOOKUP($A58&amp;"."&amp;$C58,UncollectibleLookup,4,FALSE)),0,'Module C Corrected'!Z58),'Module C Corrected'!Z58)</f>
        <v>1087101.42</v>
      </c>
      <c r="AA58" s="32">
        <f ca="1">IFERROR(IF(AND($A58=VLOOKUP($A58&amp;"."&amp;$C58,UncollectibleLookup,2,FALSE),$C58=VLOOKUP($A58&amp;"."&amp;$C58,UncollectibleLookup,4,FALSE)),0,'Module C Corrected'!AA58),'Module C Corrected'!AA58)</f>
        <v>744429.23</v>
      </c>
      <c r="AB58" s="32">
        <f ca="1">IFERROR(IF(AND($A58=VLOOKUP($A58&amp;"."&amp;$C58,UncollectibleLookup,2,FALSE),$C58=VLOOKUP($A58&amp;"."&amp;$C58,UncollectibleLookup,4,FALSE)),0,'Module C Corrected'!AB58),'Module C Corrected'!AB58)</f>
        <v>884831.93</v>
      </c>
      <c r="AC58" s="2">
        <f>IF(ISBLANK('Module C Corrected'!AC58),"",'Module C Corrected'!AC58)</f>
        <v>0.46</v>
      </c>
      <c r="AD58" s="2">
        <f>IF(ISBLANK('Module C Corrected'!AD58),"",'Module C Corrected'!AD58)</f>
        <v>0.46</v>
      </c>
      <c r="AE58" s="2">
        <f>IF(ISBLANK('Module C Corrected'!AE58),"",'Module C Corrected'!AE58)</f>
        <v>0.46</v>
      </c>
      <c r="AF58" s="2">
        <f>IF(ISBLANK('Module C Corrected'!AF58),"",'Module C Corrected'!AF58)</f>
        <v>0.46</v>
      </c>
      <c r="AG58" s="2">
        <f>IF(ISBLANK('Module C Corrected'!AG58),"",'Module C Corrected'!AG58)</f>
        <v>0.46</v>
      </c>
      <c r="AH58" s="2">
        <f>IF(ISBLANK('Module C Corrected'!AH58),"",'Module C Corrected'!AH58)</f>
        <v>0.46</v>
      </c>
      <c r="AI58" s="2">
        <f>IF(ISBLANK('Module C Corrected'!AI58),"",'Module C Corrected'!AI58)</f>
        <v>0.46</v>
      </c>
      <c r="AJ58" s="2">
        <f>IF(ISBLANK('Module C Corrected'!AJ58),"",'Module C Corrected'!AJ58)</f>
        <v>0.46</v>
      </c>
      <c r="AK58" s="2">
        <f>IF(ISBLANK('Module C Corrected'!AK58),"",'Module C Corrected'!AK58)</f>
        <v>0.46</v>
      </c>
      <c r="AL58" s="2">
        <f>IF(ISBLANK('Module C Corrected'!AL58),"",'Module C Corrected'!AL58)</f>
        <v>0.46</v>
      </c>
      <c r="AM58" s="2">
        <f>IF(ISBLANK('Module C Corrected'!AM58),"",'Module C Corrected'!AM58)</f>
        <v>0.46</v>
      </c>
      <c r="AN58" s="2">
        <f>IF(ISBLANK('Module C Corrected'!AN58),"",'Module C Corrected'!AN58)</f>
        <v>0.46</v>
      </c>
      <c r="AO58" s="33">
        <f ca="1">IFERROR(IF(AND($A58=VLOOKUP($A58&amp;"."&amp;$C58,UncollectibleLookup,2,FALSE),$C58=VLOOKUP($A58&amp;"."&amp;$C58,UncollectibleLookup,4,FALSE)),0,'Module C Corrected'!AO58),'Module C Corrected'!AO58)</f>
        <v>3699.83</v>
      </c>
      <c r="AP58" s="33">
        <f ca="1">IFERROR(IF(AND($A58=VLOOKUP($A58&amp;"."&amp;$C58,UncollectibleLookup,2,FALSE),$C58=VLOOKUP($A58&amp;"."&amp;$C58,UncollectibleLookup,4,FALSE)),0,'Module C Corrected'!AP58),'Module C Corrected'!AP58)</f>
        <v>4235.51</v>
      </c>
      <c r="AQ58" s="33">
        <f ca="1">IFERROR(IF(AND($A58=VLOOKUP($A58&amp;"."&amp;$C58,UncollectibleLookup,2,FALSE),$C58=VLOOKUP($A58&amp;"."&amp;$C58,UncollectibleLookup,4,FALSE)),0,'Module C Corrected'!AQ58),'Module C Corrected'!AQ58)</f>
        <v>3704.24</v>
      </c>
      <c r="AR58" s="33">
        <f ca="1">IFERROR(IF(AND($A58=VLOOKUP($A58&amp;"."&amp;$C58,UncollectibleLookup,2,FALSE),$C58=VLOOKUP($A58&amp;"."&amp;$C58,UncollectibleLookup,4,FALSE)),0,'Module C Corrected'!AR58),'Module C Corrected'!AR58)</f>
        <v>3199.66</v>
      </c>
      <c r="AS58" s="33">
        <f ca="1">IFERROR(IF(AND($A58=VLOOKUP($A58&amp;"."&amp;$C58,UncollectibleLookup,2,FALSE),$C58=VLOOKUP($A58&amp;"."&amp;$C58,UncollectibleLookup,4,FALSE)),0,'Module C Corrected'!AS58),'Module C Corrected'!AS58)</f>
        <v>3682.07</v>
      </c>
      <c r="AT58" s="33">
        <f ca="1">IFERROR(IF(AND($A58=VLOOKUP($A58&amp;"."&amp;$C58,UncollectibleLookup,2,FALSE),$C58=VLOOKUP($A58&amp;"."&amp;$C58,UncollectibleLookup,4,FALSE)),0,'Module C Corrected'!AT58),'Module C Corrected'!AT58)</f>
        <v>3688.52</v>
      </c>
      <c r="AU58" s="33">
        <f ca="1">IFERROR(IF(AND($A58=VLOOKUP($A58&amp;"."&amp;$C58,UncollectibleLookup,2,FALSE),$C58=VLOOKUP($A58&amp;"."&amp;$C58,UncollectibleLookup,4,FALSE)),0,'Module C Corrected'!AU58),'Module C Corrected'!AU58)</f>
        <v>13139.62</v>
      </c>
      <c r="AV58" s="33">
        <f ca="1">IFERROR(IF(AND($A58=VLOOKUP($A58&amp;"."&amp;$C58,UncollectibleLookup,2,FALSE),$C58=VLOOKUP($A58&amp;"."&amp;$C58,UncollectibleLookup,4,FALSE)),0,'Module C Corrected'!AV58),'Module C Corrected'!AV58)</f>
        <v>5881.27</v>
      </c>
      <c r="AW58" s="33">
        <f ca="1">IFERROR(IF(AND($A58=VLOOKUP($A58&amp;"."&amp;$C58,UncollectibleLookup,2,FALSE),$C58=VLOOKUP($A58&amp;"."&amp;$C58,UncollectibleLookup,4,FALSE)),0,'Module C Corrected'!AW58),'Module C Corrected'!AW58)</f>
        <v>2860.38</v>
      </c>
      <c r="AX58" s="33">
        <f ca="1">IFERROR(IF(AND($A58=VLOOKUP($A58&amp;"."&amp;$C58,UncollectibleLookup,2,FALSE),$C58=VLOOKUP($A58&amp;"."&amp;$C58,UncollectibleLookup,4,FALSE)),0,'Module C Corrected'!AX58),'Module C Corrected'!AX58)</f>
        <v>5000.67</v>
      </c>
      <c r="AY58" s="33">
        <f ca="1">IFERROR(IF(AND($A58=VLOOKUP($A58&amp;"."&amp;$C58,UncollectibleLookup,2,FALSE),$C58=VLOOKUP($A58&amp;"."&amp;$C58,UncollectibleLookup,4,FALSE)),0,'Module C Corrected'!AY58),'Module C Corrected'!AY58)</f>
        <v>3424.37</v>
      </c>
      <c r="AZ58" s="33">
        <f ca="1">IFERROR(IF(AND($A58=VLOOKUP($A58&amp;"."&amp;$C58,UncollectibleLookup,2,FALSE),$C58=VLOOKUP($A58&amp;"."&amp;$C58,UncollectibleLookup,4,FALSE)),0,'Module C Corrected'!AZ58),'Module C Corrected'!AZ58)</f>
        <v>4070.23</v>
      </c>
      <c r="BA58" s="31">
        <f t="shared" ca="1" si="27"/>
        <v>-965.17</v>
      </c>
      <c r="BB58" s="31">
        <f t="shared" ca="1" si="27"/>
        <v>-1104.92</v>
      </c>
      <c r="BC58" s="31">
        <f t="shared" ca="1" si="27"/>
        <v>-966.32</v>
      </c>
      <c r="BD58" s="31">
        <f t="shared" ca="1" si="23"/>
        <v>-3338.77</v>
      </c>
      <c r="BE58" s="31">
        <f t="shared" ca="1" si="23"/>
        <v>-3842.16</v>
      </c>
      <c r="BF58" s="31">
        <f t="shared" ca="1" si="23"/>
        <v>-3848.89</v>
      </c>
      <c r="BG58" s="31">
        <f t="shared" ca="1" si="23"/>
        <v>-20280.71</v>
      </c>
      <c r="BH58" s="31">
        <f t="shared" ca="1" si="23"/>
        <v>-9077.61</v>
      </c>
      <c r="BI58" s="31">
        <f t="shared" ca="1" si="23"/>
        <v>-4414.93</v>
      </c>
      <c r="BJ58" s="31">
        <f t="shared" ca="1" si="23"/>
        <v>-3261.3</v>
      </c>
      <c r="BK58" s="31">
        <f t="shared" ca="1" si="23"/>
        <v>-2233.29</v>
      </c>
      <c r="BL58" s="31">
        <f t="shared" ca="1" si="23"/>
        <v>-2654.5</v>
      </c>
      <c r="BM58" s="6">
        <f t="shared" ca="1" si="28"/>
        <v>-4.9399999999999999E-2</v>
      </c>
      <c r="BN58" s="6">
        <f t="shared" ca="1" si="28"/>
        <v>-4.9399999999999999E-2</v>
      </c>
      <c r="BO58" s="6">
        <f t="shared" ca="1" si="28"/>
        <v>-4.9399999999999999E-2</v>
      </c>
      <c r="BP58" s="6">
        <f t="shared" ca="1" si="28"/>
        <v>-4.9399999999999999E-2</v>
      </c>
      <c r="BQ58" s="6">
        <f t="shared" ca="1" si="28"/>
        <v>-4.9399999999999999E-2</v>
      </c>
      <c r="BR58" s="6">
        <f t="shared" ca="1" si="28"/>
        <v>-4.9399999999999999E-2</v>
      </c>
      <c r="BS58" s="6">
        <f t="shared" ca="1" si="28"/>
        <v>-4.9399999999999999E-2</v>
      </c>
      <c r="BT58" s="6">
        <f t="shared" ca="1" si="28"/>
        <v>-4.9399999999999999E-2</v>
      </c>
      <c r="BU58" s="6">
        <f t="shared" ca="1" si="28"/>
        <v>-4.9399999999999999E-2</v>
      </c>
      <c r="BV58" s="6">
        <f t="shared" ca="1" si="28"/>
        <v>-4.9399999999999999E-2</v>
      </c>
      <c r="BW58" s="6">
        <f t="shared" ca="1" si="28"/>
        <v>-4.9399999999999999E-2</v>
      </c>
      <c r="BX58" s="6">
        <f t="shared" ca="1" si="28"/>
        <v>-4.9399999999999999E-2</v>
      </c>
      <c r="BY58" s="31">
        <f t="shared" ca="1" si="19"/>
        <v>-39732.92</v>
      </c>
      <c r="BZ58" s="31">
        <f t="shared" ca="1" si="19"/>
        <v>-45485.71</v>
      </c>
      <c r="CA58" s="31">
        <f t="shared" ca="1" si="19"/>
        <v>-39780.33</v>
      </c>
      <c r="CB58" s="31">
        <f t="shared" ca="1" si="19"/>
        <v>-34361.519999999997</v>
      </c>
      <c r="CC58" s="31">
        <f t="shared" ca="1" si="19"/>
        <v>-39542.19</v>
      </c>
      <c r="CD58" s="31">
        <f t="shared" ca="1" si="19"/>
        <v>-39611.5</v>
      </c>
      <c r="CE58" s="31">
        <f t="shared" ca="1" si="31"/>
        <v>-141108.06</v>
      </c>
      <c r="CF58" s="31">
        <f t="shared" ca="1" si="31"/>
        <v>-63159.69</v>
      </c>
      <c r="CG58" s="31">
        <f t="shared" ca="1" si="31"/>
        <v>-30717.99</v>
      </c>
      <c r="CH58" s="31">
        <f t="shared" ca="1" si="31"/>
        <v>-53702.81</v>
      </c>
      <c r="CI58" s="31">
        <f t="shared" ca="1" si="31"/>
        <v>-36774.800000000003</v>
      </c>
      <c r="CJ58" s="31">
        <f t="shared" ca="1" si="31"/>
        <v>-43710.7</v>
      </c>
      <c r="CK58" s="32">
        <f t="shared" ca="1" si="29"/>
        <v>1367.33</v>
      </c>
      <c r="CL58" s="32">
        <f t="shared" ca="1" si="29"/>
        <v>1565.3</v>
      </c>
      <c r="CM58" s="32">
        <f t="shared" ca="1" si="29"/>
        <v>1368.96</v>
      </c>
      <c r="CN58" s="32">
        <f t="shared" ca="1" si="25"/>
        <v>1182.48</v>
      </c>
      <c r="CO58" s="32">
        <f t="shared" ca="1" si="25"/>
        <v>1360.76</v>
      </c>
      <c r="CP58" s="32">
        <f t="shared" ca="1" si="25"/>
        <v>1363.15</v>
      </c>
      <c r="CQ58" s="32">
        <f t="shared" ca="1" si="25"/>
        <v>4855.95</v>
      </c>
      <c r="CR58" s="32">
        <f t="shared" ca="1" si="25"/>
        <v>2173.5100000000002</v>
      </c>
      <c r="CS58" s="32">
        <f t="shared" ca="1" si="25"/>
        <v>1057.0999999999999</v>
      </c>
      <c r="CT58" s="32">
        <f t="shared" ca="1" si="25"/>
        <v>1848.07</v>
      </c>
      <c r="CU58" s="32">
        <f t="shared" ca="1" si="25"/>
        <v>1265.53</v>
      </c>
      <c r="CV58" s="32">
        <f t="shared" ca="1" si="25"/>
        <v>1504.21</v>
      </c>
      <c r="CW58" s="31">
        <f t="shared" ca="1" si="30"/>
        <v>-41100.25</v>
      </c>
      <c r="CX58" s="31">
        <f t="shared" ca="1" si="30"/>
        <v>-47051</v>
      </c>
      <c r="CY58" s="31">
        <f t="shared" ca="1" si="30"/>
        <v>-41149.29</v>
      </c>
      <c r="CZ58" s="31">
        <f t="shared" ca="1" si="26"/>
        <v>-33039.93</v>
      </c>
      <c r="DA58" s="31">
        <f t="shared" ca="1" si="26"/>
        <v>-38021.339999999997</v>
      </c>
      <c r="DB58" s="31">
        <f t="shared" ca="1" si="26"/>
        <v>-38087.979999999996</v>
      </c>
      <c r="DC58" s="31">
        <f t="shared" ca="1" si="26"/>
        <v>-129111.01999999999</v>
      </c>
      <c r="DD58" s="31">
        <f t="shared" ca="1" si="26"/>
        <v>-57789.84</v>
      </c>
      <c r="DE58" s="31">
        <f t="shared" ca="1" si="26"/>
        <v>-28106.340000000004</v>
      </c>
      <c r="DF58" s="31">
        <f t="shared" ca="1" si="26"/>
        <v>-53594.109999999993</v>
      </c>
      <c r="DG58" s="31">
        <f t="shared" ca="1" si="26"/>
        <v>-36700.350000000006</v>
      </c>
      <c r="DH58" s="31">
        <f t="shared" ca="1" si="26"/>
        <v>-43622.22</v>
      </c>
      <c r="DI58" s="32">
        <f t="shared" ca="1" si="20"/>
        <v>-2055.0100000000002</v>
      </c>
      <c r="DJ58" s="32">
        <f t="shared" ca="1" si="20"/>
        <v>-2352.5500000000002</v>
      </c>
      <c r="DK58" s="32">
        <f t="shared" ca="1" si="20"/>
        <v>-2057.46</v>
      </c>
      <c r="DL58" s="32">
        <f t="shared" ca="1" si="20"/>
        <v>-1652</v>
      </c>
      <c r="DM58" s="32">
        <f t="shared" ca="1" si="20"/>
        <v>-1901.07</v>
      </c>
      <c r="DN58" s="32">
        <f t="shared" ca="1" si="20"/>
        <v>-1904.4</v>
      </c>
      <c r="DO58" s="32">
        <f t="shared" ca="1" si="20"/>
        <v>-6455.55</v>
      </c>
      <c r="DP58" s="32">
        <f t="shared" ca="1" si="20"/>
        <v>-2889.49</v>
      </c>
      <c r="DQ58" s="32">
        <f t="shared" ca="1" si="20"/>
        <v>-1405.32</v>
      </c>
      <c r="DR58" s="32">
        <f t="shared" ca="1" si="20"/>
        <v>-2679.71</v>
      </c>
      <c r="DS58" s="32">
        <f t="shared" ca="1" si="20"/>
        <v>-1835.02</v>
      </c>
      <c r="DT58" s="32">
        <f t="shared" ca="1" si="20"/>
        <v>-2181.11</v>
      </c>
      <c r="DU58" s="31">
        <f t="shared" ca="1" si="21"/>
        <v>-17683.810000000001</v>
      </c>
      <c r="DV58" s="31">
        <f t="shared" ca="1" si="21"/>
        <v>-20004.419999999998</v>
      </c>
      <c r="DW58" s="31">
        <f t="shared" ca="1" si="21"/>
        <v>-17305.82</v>
      </c>
      <c r="DX58" s="31">
        <f t="shared" ca="1" si="21"/>
        <v>-13726.97</v>
      </c>
      <c r="DY58" s="31">
        <f t="shared" ca="1" si="21"/>
        <v>-15609.07</v>
      </c>
      <c r="DZ58" s="31">
        <f t="shared" ca="1" si="21"/>
        <v>-15442.34</v>
      </c>
      <c r="EA58" s="31">
        <f t="shared" ca="1" si="21"/>
        <v>-51709.87</v>
      </c>
      <c r="EB58" s="31">
        <f t="shared" ca="1" si="21"/>
        <v>-22838.48</v>
      </c>
      <c r="EC58" s="31">
        <f t="shared" ca="1" si="21"/>
        <v>-10958.4</v>
      </c>
      <c r="ED58" s="31">
        <f t="shared" ca="1" si="21"/>
        <v>-20620.53</v>
      </c>
      <c r="EE58" s="31">
        <f t="shared" ca="1" si="21"/>
        <v>-13925.78</v>
      </c>
      <c r="EF58" s="31">
        <f t="shared" ca="1" si="21"/>
        <v>-16328.16</v>
      </c>
      <c r="EG58" s="32">
        <f t="shared" ca="1" si="22"/>
        <v>-60839.070000000007</v>
      </c>
      <c r="EH58" s="32">
        <f t="shared" ca="1" si="22"/>
        <v>-69407.97</v>
      </c>
      <c r="EI58" s="32">
        <f t="shared" ca="1" si="22"/>
        <v>-60512.57</v>
      </c>
      <c r="EJ58" s="32">
        <f t="shared" ca="1" si="22"/>
        <v>-48418.9</v>
      </c>
      <c r="EK58" s="32">
        <f t="shared" ca="1" si="22"/>
        <v>-55531.479999999996</v>
      </c>
      <c r="EL58" s="32">
        <f t="shared" ca="1" si="22"/>
        <v>-55434.720000000001</v>
      </c>
      <c r="EM58" s="32">
        <f t="shared" ca="1" si="22"/>
        <v>-187276.43999999997</v>
      </c>
      <c r="EN58" s="32">
        <f t="shared" ca="1" si="22"/>
        <v>-83517.81</v>
      </c>
      <c r="EO58" s="32">
        <f t="shared" ca="1" si="22"/>
        <v>-40470.060000000005</v>
      </c>
      <c r="EP58" s="32">
        <f t="shared" ca="1" si="22"/>
        <v>-76894.349999999991</v>
      </c>
      <c r="EQ58" s="32">
        <f t="shared" ca="1" si="22"/>
        <v>-52461.15</v>
      </c>
      <c r="ER58" s="32">
        <f t="shared" ca="1" si="22"/>
        <v>-62131.490000000005</v>
      </c>
    </row>
    <row r="59" spans="1:148">
      <c r="A59" t="s">
        <v>423</v>
      </c>
      <c r="B59" s="1" t="s">
        <v>127</v>
      </c>
      <c r="C59" t="str">
        <f t="shared" ca="1" si="1"/>
        <v>GHO</v>
      </c>
      <c r="D59" t="str">
        <f t="shared" ca="1" si="2"/>
        <v>Ghost Hydro Facility</v>
      </c>
      <c r="E59" s="51">
        <f ca="1">IFERROR(IF(AND($A59=VLOOKUP($A59&amp;"."&amp;$C59,UncollectibleLookup,2,FALSE),$C59=VLOOKUP($A59&amp;"."&amp;$C59,UncollectibleLookup,4,FALSE)),0,'Module C Corrected'!E59),'Module C Corrected'!E59)</f>
        <v>10297.9753</v>
      </c>
      <c r="F59" s="51">
        <f ca="1">IFERROR(IF(AND($A59=VLOOKUP($A59&amp;"."&amp;$C59,UncollectibleLookup,2,FALSE),$C59=VLOOKUP($A59&amp;"."&amp;$C59,UncollectibleLookup,4,FALSE)),0,'Module C Corrected'!F59),'Module C Corrected'!F59)</f>
        <v>9047.9829000000009</v>
      </c>
      <c r="G59" s="51">
        <f ca="1">IFERROR(IF(AND($A59=VLOOKUP($A59&amp;"."&amp;$C59,UncollectibleLookup,2,FALSE),$C59=VLOOKUP($A59&amp;"."&amp;$C59,UncollectibleLookup,4,FALSE)),0,'Module C Corrected'!G59),'Module C Corrected'!G59)</f>
        <v>9831.0900999999994</v>
      </c>
      <c r="H59" s="51">
        <f ca="1">IFERROR(IF(AND($A59=VLOOKUP($A59&amp;"."&amp;$C59,UncollectibleLookup,2,FALSE),$C59=VLOOKUP($A59&amp;"."&amp;$C59,UncollectibleLookup,4,FALSE)),0,'Module C Corrected'!H59),'Module C Corrected'!H59)</f>
        <v>9543.8183000000008</v>
      </c>
      <c r="I59" s="51">
        <f ca="1">IFERROR(IF(AND($A59=VLOOKUP($A59&amp;"."&amp;$C59,UncollectibleLookup,2,FALSE),$C59=VLOOKUP($A59&amp;"."&amp;$C59,UncollectibleLookup,4,FALSE)),0,'Module C Corrected'!I59),'Module C Corrected'!I59)</f>
        <v>19925.136699999999</v>
      </c>
      <c r="J59" s="51">
        <f ca="1">IFERROR(IF(AND($A59=VLOOKUP($A59&amp;"."&amp;$C59,UncollectibleLookup,2,FALSE),$C59=VLOOKUP($A59&amp;"."&amp;$C59,UncollectibleLookup,4,FALSE)),0,'Module C Corrected'!J59),'Module C Corrected'!J59)</f>
        <v>31141.108199999999</v>
      </c>
      <c r="K59" s="51">
        <f ca="1">IFERROR(IF(AND($A59=VLOOKUP($A59&amp;"."&amp;$C59,UncollectibleLookup,2,FALSE),$C59=VLOOKUP($A59&amp;"."&amp;$C59,UncollectibleLookup,4,FALSE)),0,'Module C Corrected'!K59),'Module C Corrected'!K59)</f>
        <v>33245.648699999998</v>
      </c>
      <c r="L59" s="51">
        <f ca="1">IFERROR(IF(AND($A59=VLOOKUP($A59&amp;"."&amp;$C59,UncollectibleLookup,2,FALSE),$C59=VLOOKUP($A59&amp;"."&amp;$C59,UncollectibleLookup,4,FALSE)),0,'Module C Corrected'!L59),'Module C Corrected'!L59)</f>
        <v>18809.598999999998</v>
      </c>
      <c r="M59" s="51">
        <f ca="1">IFERROR(IF(AND($A59=VLOOKUP($A59&amp;"."&amp;$C59,UncollectibleLookup,2,FALSE),$C59=VLOOKUP($A59&amp;"."&amp;$C59,UncollectibleLookup,4,FALSE)),0,'Module C Corrected'!M59),'Module C Corrected'!M59)</f>
        <v>13281.590099999999</v>
      </c>
      <c r="N59" s="51">
        <f ca="1">IFERROR(IF(AND($A59=VLOOKUP($A59&amp;"."&amp;$C59,UncollectibleLookup,2,FALSE),$C59=VLOOKUP($A59&amp;"."&amp;$C59,UncollectibleLookup,4,FALSE)),0,'Module C Corrected'!N59),'Module C Corrected'!N59)</f>
        <v>11007.286</v>
      </c>
      <c r="O59" s="51">
        <f ca="1">IFERROR(IF(AND($A59=VLOOKUP($A59&amp;"."&amp;$C59,UncollectibleLookup,2,FALSE),$C59=VLOOKUP($A59&amp;"."&amp;$C59,UncollectibleLookup,4,FALSE)),0,'Module C Corrected'!O59),'Module C Corrected'!O59)</f>
        <v>10654.236800000001</v>
      </c>
      <c r="P59" s="51">
        <f ca="1">IFERROR(IF(AND($A59=VLOOKUP($A59&amp;"."&amp;$C59,UncollectibleLookup,2,FALSE),$C59=VLOOKUP($A59&amp;"."&amp;$C59,UncollectibleLookup,4,FALSE)),0,'Module C Corrected'!P59),'Module C Corrected'!P59)</f>
        <v>11290.297</v>
      </c>
      <c r="Q59" s="32">
        <f ca="1">IFERROR(IF(AND($A59=VLOOKUP($A59&amp;"."&amp;$C59,UncollectibleLookup,2,FALSE),$C59=VLOOKUP($A59&amp;"."&amp;$C59,UncollectibleLookup,4,FALSE)),0,'Module C Corrected'!Q59),'Module C Corrected'!Q59)</f>
        <v>759776.63</v>
      </c>
      <c r="R59" s="32">
        <f ca="1">IFERROR(IF(AND($A59=VLOOKUP($A59&amp;"."&amp;$C59,UncollectibleLookup,2,FALSE),$C59=VLOOKUP($A59&amp;"."&amp;$C59,UncollectibleLookup,4,FALSE)),0,'Module C Corrected'!R59),'Module C Corrected'!R59)</f>
        <v>743649.52</v>
      </c>
      <c r="S59" s="32">
        <f ca="1">IFERROR(IF(AND($A59=VLOOKUP($A59&amp;"."&amp;$C59,UncollectibleLookup,2,FALSE),$C59=VLOOKUP($A59&amp;"."&amp;$C59,UncollectibleLookup,4,FALSE)),0,'Module C Corrected'!S59),'Module C Corrected'!S59)</f>
        <v>660468.18000000005</v>
      </c>
      <c r="T59" s="32">
        <f ca="1">IFERROR(IF(AND($A59=VLOOKUP($A59&amp;"."&amp;$C59,UncollectibleLookup,2,FALSE),$C59=VLOOKUP($A59&amp;"."&amp;$C59,UncollectibleLookup,4,FALSE)),0,'Module C Corrected'!T59),'Module C Corrected'!T59)</f>
        <v>605741.93999999994</v>
      </c>
      <c r="U59" s="32">
        <f ca="1">IFERROR(IF(AND($A59=VLOOKUP($A59&amp;"."&amp;$C59,UncollectibleLookup,2,FALSE),$C59=VLOOKUP($A59&amp;"."&amp;$C59,UncollectibleLookup,4,FALSE)),0,'Module C Corrected'!U59),'Module C Corrected'!U59)</f>
        <v>1115661.8600000001</v>
      </c>
      <c r="V59" s="32">
        <f ca="1">IFERROR(IF(AND($A59=VLOOKUP($A59&amp;"."&amp;$C59,UncollectibleLookup,2,FALSE),$C59=VLOOKUP($A59&amp;"."&amp;$C59,UncollectibleLookup,4,FALSE)),0,'Module C Corrected'!V59),'Module C Corrected'!V59)</f>
        <v>1536876.13</v>
      </c>
      <c r="W59" s="32">
        <f ca="1">IFERROR(IF(AND($A59=VLOOKUP($A59&amp;"."&amp;$C59,UncollectibleLookup,2,FALSE),$C59=VLOOKUP($A59&amp;"."&amp;$C59,UncollectibleLookup,4,FALSE)),0,'Module C Corrected'!W59),'Module C Corrected'!W59)</f>
        <v>5477616.3899999997</v>
      </c>
      <c r="X59" s="32">
        <f ca="1">IFERROR(IF(AND($A59=VLOOKUP($A59&amp;"."&amp;$C59,UncollectibleLookup,2,FALSE),$C59=VLOOKUP($A59&amp;"."&amp;$C59,UncollectibleLookup,4,FALSE)),0,'Module C Corrected'!X59),'Module C Corrected'!X59)</f>
        <v>1705072.9</v>
      </c>
      <c r="Y59" s="32">
        <f ca="1">IFERROR(IF(AND($A59=VLOOKUP($A59&amp;"."&amp;$C59,UncollectibleLookup,2,FALSE),$C59=VLOOKUP($A59&amp;"."&amp;$C59,UncollectibleLookup,4,FALSE)),0,'Module C Corrected'!Y59),'Module C Corrected'!Y59)</f>
        <v>817618.34</v>
      </c>
      <c r="Z59" s="32">
        <f ca="1">IFERROR(IF(AND($A59=VLOOKUP($A59&amp;"."&amp;$C59,UncollectibleLookup,2,FALSE),$C59=VLOOKUP($A59&amp;"."&amp;$C59,UncollectibleLookup,4,FALSE)),0,'Module C Corrected'!Z59),'Module C Corrected'!Z59)</f>
        <v>894408.99</v>
      </c>
      <c r="AA59" s="32">
        <f ca="1">IFERROR(IF(AND($A59=VLOOKUP($A59&amp;"."&amp;$C59,UncollectibleLookup,2,FALSE),$C59=VLOOKUP($A59&amp;"."&amp;$C59,UncollectibleLookup,4,FALSE)),0,'Module C Corrected'!AA59),'Module C Corrected'!AA59)</f>
        <v>753169.93</v>
      </c>
      <c r="AB59" s="32">
        <f ca="1">IFERROR(IF(AND($A59=VLOOKUP($A59&amp;"."&amp;$C59,UncollectibleLookup,2,FALSE),$C59=VLOOKUP($A59&amp;"."&amp;$C59,UncollectibleLookup,4,FALSE)),0,'Module C Corrected'!AB59),'Module C Corrected'!AB59)</f>
        <v>978409.42</v>
      </c>
      <c r="AC59" s="2">
        <f>IF(ISBLANK('Module C Corrected'!AC59),"",'Module C Corrected'!AC59)</f>
        <v>0.18</v>
      </c>
      <c r="AD59" s="2">
        <f>IF(ISBLANK('Module C Corrected'!AD59),"",'Module C Corrected'!AD59)</f>
        <v>0.18</v>
      </c>
      <c r="AE59" s="2">
        <f>IF(ISBLANK('Module C Corrected'!AE59),"",'Module C Corrected'!AE59)</f>
        <v>0.18</v>
      </c>
      <c r="AF59" s="2">
        <f>IF(ISBLANK('Module C Corrected'!AF59),"",'Module C Corrected'!AF59)</f>
        <v>0.18</v>
      </c>
      <c r="AG59" s="2">
        <f>IF(ISBLANK('Module C Corrected'!AG59),"",'Module C Corrected'!AG59)</f>
        <v>0.18</v>
      </c>
      <c r="AH59" s="2">
        <f>IF(ISBLANK('Module C Corrected'!AH59),"",'Module C Corrected'!AH59)</f>
        <v>0.18</v>
      </c>
      <c r="AI59" s="2">
        <f>IF(ISBLANK('Module C Corrected'!AI59),"",'Module C Corrected'!AI59)</f>
        <v>0.18</v>
      </c>
      <c r="AJ59" s="2">
        <f>IF(ISBLANK('Module C Corrected'!AJ59),"",'Module C Corrected'!AJ59)</f>
        <v>0.18</v>
      </c>
      <c r="AK59" s="2">
        <f>IF(ISBLANK('Module C Corrected'!AK59),"",'Module C Corrected'!AK59)</f>
        <v>0.18</v>
      </c>
      <c r="AL59" s="2">
        <f>IF(ISBLANK('Module C Corrected'!AL59),"",'Module C Corrected'!AL59)</f>
        <v>0.18</v>
      </c>
      <c r="AM59" s="2">
        <f>IF(ISBLANK('Module C Corrected'!AM59),"",'Module C Corrected'!AM59)</f>
        <v>0.18</v>
      </c>
      <c r="AN59" s="2">
        <f>IF(ISBLANK('Module C Corrected'!AN59),"",'Module C Corrected'!AN59)</f>
        <v>0.18</v>
      </c>
      <c r="AO59" s="33">
        <f ca="1">IFERROR(IF(AND($A59=VLOOKUP($A59&amp;"."&amp;$C59,UncollectibleLookup,2,FALSE),$C59=VLOOKUP($A59&amp;"."&amp;$C59,UncollectibleLookup,4,FALSE)),0,'Module C Corrected'!AO59),'Module C Corrected'!AO59)</f>
        <v>1367.6</v>
      </c>
      <c r="AP59" s="33">
        <f ca="1">IFERROR(IF(AND($A59=VLOOKUP($A59&amp;"."&amp;$C59,UncollectibleLookup,2,FALSE),$C59=VLOOKUP($A59&amp;"."&amp;$C59,UncollectibleLookup,4,FALSE)),0,'Module C Corrected'!AP59),'Module C Corrected'!AP59)</f>
        <v>1338.57</v>
      </c>
      <c r="AQ59" s="33">
        <f ca="1">IFERROR(IF(AND($A59=VLOOKUP($A59&amp;"."&amp;$C59,UncollectibleLookup,2,FALSE),$C59=VLOOKUP($A59&amp;"."&amp;$C59,UncollectibleLookup,4,FALSE)),0,'Module C Corrected'!AQ59),'Module C Corrected'!AQ59)</f>
        <v>1188.8399999999999</v>
      </c>
      <c r="AR59" s="33">
        <f ca="1">IFERROR(IF(AND($A59=VLOOKUP($A59&amp;"."&amp;$C59,UncollectibleLookup,2,FALSE),$C59=VLOOKUP($A59&amp;"."&amp;$C59,UncollectibleLookup,4,FALSE)),0,'Module C Corrected'!AR59),'Module C Corrected'!AR59)</f>
        <v>1090.3399999999999</v>
      </c>
      <c r="AS59" s="33">
        <f ca="1">IFERROR(IF(AND($A59=VLOOKUP($A59&amp;"."&amp;$C59,UncollectibleLookup,2,FALSE),$C59=VLOOKUP($A59&amp;"."&amp;$C59,UncollectibleLookup,4,FALSE)),0,'Module C Corrected'!AS59),'Module C Corrected'!AS59)</f>
        <v>2008.19</v>
      </c>
      <c r="AT59" s="33">
        <f ca="1">IFERROR(IF(AND($A59=VLOOKUP($A59&amp;"."&amp;$C59,UncollectibleLookup,2,FALSE),$C59=VLOOKUP($A59&amp;"."&amp;$C59,UncollectibleLookup,4,FALSE)),0,'Module C Corrected'!AT59),'Module C Corrected'!AT59)</f>
        <v>2766.38</v>
      </c>
      <c r="AU59" s="33">
        <f ca="1">IFERROR(IF(AND($A59=VLOOKUP($A59&amp;"."&amp;$C59,UncollectibleLookup,2,FALSE),$C59=VLOOKUP($A59&amp;"."&amp;$C59,UncollectibleLookup,4,FALSE)),0,'Module C Corrected'!AU59),'Module C Corrected'!AU59)</f>
        <v>9859.7099999999991</v>
      </c>
      <c r="AV59" s="33">
        <f ca="1">IFERROR(IF(AND($A59=VLOOKUP($A59&amp;"."&amp;$C59,UncollectibleLookup,2,FALSE),$C59=VLOOKUP($A59&amp;"."&amp;$C59,UncollectibleLookup,4,FALSE)),0,'Module C Corrected'!AV59),'Module C Corrected'!AV59)</f>
        <v>3069.13</v>
      </c>
      <c r="AW59" s="33">
        <f ca="1">IFERROR(IF(AND($A59=VLOOKUP($A59&amp;"."&amp;$C59,UncollectibleLookup,2,FALSE),$C59=VLOOKUP($A59&amp;"."&amp;$C59,UncollectibleLookup,4,FALSE)),0,'Module C Corrected'!AW59),'Module C Corrected'!AW59)</f>
        <v>1471.71</v>
      </c>
      <c r="AX59" s="33">
        <f ca="1">IFERROR(IF(AND($A59=VLOOKUP($A59&amp;"."&amp;$C59,UncollectibleLookup,2,FALSE),$C59=VLOOKUP($A59&amp;"."&amp;$C59,UncollectibleLookup,4,FALSE)),0,'Module C Corrected'!AX59),'Module C Corrected'!AX59)</f>
        <v>1609.94</v>
      </c>
      <c r="AY59" s="33">
        <f ca="1">IFERROR(IF(AND($A59=VLOOKUP($A59&amp;"."&amp;$C59,UncollectibleLookup,2,FALSE),$C59=VLOOKUP($A59&amp;"."&amp;$C59,UncollectibleLookup,4,FALSE)),0,'Module C Corrected'!AY59),'Module C Corrected'!AY59)</f>
        <v>1355.71</v>
      </c>
      <c r="AZ59" s="33">
        <f ca="1">IFERROR(IF(AND($A59=VLOOKUP($A59&amp;"."&amp;$C59,UncollectibleLookup,2,FALSE),$C59=VLOOKUP($A59&amp;"."&amp;$C59,UncollectibleLookup,4,FALSE)),0,'Module C Corrected'!AZ59),'Module C Corrected'!AZ59)</f>
        <v>1761.14</v>
      </c>
      <c r="BA59" s="31">
        <f t="shared" ca="1" si="27"/>
        <v>-911.73</v>
      </c>
      <c r="BB59" s="31">
        <f t="shared" ca="1" si="27"/>
        <v>-892.38</v>
      </c>
      <c r="BC59" s="31">
        <f t="shared" ca="1" si="27"/>
        <v>-792.56</v>
      </c>
      <c r="BD59" s="31">
        <f t="shared" ca="1" si="23"/>
        <v>-2907.56</v>
      </c>
      <c r="BE59" s="31">
        <f t="shared" ca="1" si="23"/>
        <v>-5355.18</v>
      </c>
      <c r="BF59" s="31">
        <f t="shared" ca="1" si="23"/>
        <v>-7377.01</v>
      </c>
      <c r="BG59" s="31">
        <f t="shared" ca="1" si="23"/>
        <v>-38891.08</v>
      </c>
      <c r="BH59" s="31">
        <f t="shared" ca="1" si="23"/>
        <v>-12106.02</v>
      </c>
      <c r="BI59" s="31">
        <f t="shared" ca="1" si="23"/>
        <v>-5805.09</v>
      </c>
      <c r="BJ59" s="31">
        <f t="shared" ca="1" si="23"/>
        <v>-2683.23</v>
      </c>
      <c r="BK59" s="31">
        <f t="shared" ca="1" si="23"/>
        <v>-2259.5100000000002</v>
      </c>
      <c r="BL59" s="31">
        <f t="shared" ca="1" si="23"/>
        <v>-2935.23</v>
      </c>
      <c r="BM59" s="6">
        <f t="shared" ca="1" si="28"/>
        <v>-4.9399999999999999E-2</v>
      </c>
      <c r="BN59" s="6">
        <f t="shared" ca="1" si="28"/>
        <v>-4.9399999999999999E-2</v>
      </c>
      <c r="BO59" s="6">
        <f t="shared" ca="1" si="28"/>
        <v>-4.9399999999999999E-2</v>
      </c>
      <c r="BP59" s="6">
        <f t="shared" ca="1" si="28"/>
        <v>-4.9399999999999999E-2</v>
      </c>
      <c r="BQ59" s="6">
        <f t="shared" ca="1" si="28"/>
        <v>-4.9399999999999999E-2</v>
      </c>
      <c r="BR59" s="6">
        <f t="shared" ca="1" si="28"/>
        <v>-4.9399999999999999E-2</v>
      </c>
      <c r="BS59" s="6">
        <f t="shared" ca="1" si="28"/>
        <v>-4.9399999999999999E-2</v>
      </c>
      <c r="BT59" s="6">
        <f t="shared" ca="1" si="28"/>
        <v>-4.9399999999999999E-2</v>
      </c>
      <c r="BU59" s="6">
        <f t="shared" ca="1" si="28"/>
        <v>-4.9399999999999999E-2</v>
      </c>
      <c r="BV59" s="6">
        <f t="shared" ca="1" si="28"/>
        <v>-4.9399999999999999E-2</v>
      </c>
      <c r="BW59" s="6">
        <f t="shared" ca="1" si="28"/>
        <v>-4.9399999999999999E-2</v>
      </c>
      <c r="BX59" s="6">
        <f t="shared" ca="1" si="28"/>
        <v>-4.9399999999999999E-2</v>
      </c>
      <c r="BY59" s="31">
        <f t="shared" ref="BY59:CJ90" ca="1" si="32">IFERROR(VLOOKUP($C59,DOSDetail,CELL("col",BY$4)+58,FALSE),ROUND(Q59*BM59,2))</f>
        <v>-37532.97</v>
      </c>
      <c r="BZ59" s="31">
        <f t="shared" ca="1" si="32"/>
        <v>-36736.29</v>
      </c>
      <c r="CA59" s="31">
        <f t="shared" ca="1" si="32"/>
        <v>-32627.13</v>
      </c>
      <c r="CB59" s="31">
        <f t="shared" ca="1" si="32"/>
        <v>-29923.65</v>
      </c>
      <c r="CC59" s="31">
        <f t="shared" ca="1" si="32"/>
        <v>-55113.7</v>
      </c>
      <c r="CD59" s="31">
        <f t="shared" ca="1" si="32"/>
        <v>-75921.679999999993</v>
      </c>
      <c r="CE59" s="31">
        <f t="shared" ca="1" si="31"/>
        <v>-270594.25</v>
      </c>
      <c r="CF59" s="31">
        <f t="shared" ca="1" si="31"/>
        <v>-84230.6</v>
      </c>
      <c r="CG59" s="31">
        <f t="shared" ca="1" si="31"/>
        <v>-40390.35</v>
      </c>
      <c r="CH59" s="31">
        <f t="shared" ca="1" si="31"/>
        <v>-44183.8</v>
      </c>
      <c r="CI59" s="31">
        <f t="shared" ca="1" si="31"/>
        <v>-37206.589999999997</v>
      </c>
      <c r="CJ59" s="31">
        <f t="shared" ca="1" si="31"/>
        <v>-48333.43</v>
      </c>
      <c r="CK59" s="32">
        <f t="shared" ca="1" si="29"/>
        <v>1291.6199999999999</v>
      </c>
      <c r="CL59" s="32">
        <f t="shared" ca="1" si="29"/>
        <v>1264.2</v>
      </c>
      <c r="CM59" s="32">
        <f t="shared" ca="1" si="29"/>
        <v>1122.8</v>
      </c>
      <c r="CN59" s="32">
        <f t="shared" ca="1" si="25"/>
        <v>1029.76</v>
      </c>
      <c r="CO59" s="32">
        <f t="shared" ca="1" si="25"/>
        <v>1896.63</v>
      </c>
      <c r="CP59" s="32">
        <f t="shared" ca="1" si="25"/>
        <v>2612.69</v>
      </c>
      <c r="CQ59" s="32">
        <f t="shared" ca="1" si="25"/>
        <v>9311.9500000000007</v>
      </c>
      <c r="CR59" s="32">
        <f t="shared" ca="1" si="25"/>
        <v>2898.62</v>
      </c>
      <c r="CS59" s="32">
        <f t="shared" ca="1" si="25"/>
        <v>1389.95</v>
      </c>
      <c r="CT59" s="32">
        <f t="shared" ca="1" si="25"/>
        <v>1520.5</v>
      </c>
      <c r="CU59" s="32">
        <f t="shared" ca="1" si="25"/>
        <v>1280.3900000000001</v>
      </c>
      <c r="CV59" s="32">
        <f t="shared" ca="1" si="25"/>
        <v>1663.3</v>
      </c>
      <c r="CW59" s="31">
        <f t="shared" ca="1" si="30"/>
        <v>-36697.219999999994</v>
      </c>
      <c r="CX59" s="31">
        <f t="shared" ca="1" si="30"/>
        <v>-35918.280000000006</v>
      </c>
      <c r="CY59" s="31">
        <f t="shared" ca="1" si="30"/>
        <v>-31900.61</v>
      </c>
      <c r="CZ59" s="31">
        <f t="shared" ca="1" si="26"/>
        <v>-27076.670000000002</v>
      </c>
      <c r="DA59" s="31">
        <f t="shared" ca="1" si="26"/>
        <v>-49870.080000000002</v>
      </c>
      <c r="DB59" s="31">
        <f t="shared" ca="1" si="26"/>
        <v>-68698.36</v>
      </c>
      <c r="DC59" s="31">
        <f t="shared" ca="1" si="26"/>
        <v>-232250.93</v>
      </c>
      <c r="DD59" s="31">
        <f t="shared" ca="1" si="26"/>
        <v>-72295.090000000011</v>
      </c>
      <c r="DE59" s="31">
        <f t="shared" ca="1" si="26"/>
        <v>-34667.020000000004</v>
      </c>
      <c r="DF59" s="31">
        <f t="shared" ca="1" si="26"/>
        <v>-41590.01</v>
      </c>
      <c r="DG59" s="31">
        <f t="shared" ca="1" si="26"/>
        <v>-35022.399999999994</v>
      </c>
      <c r="DH59" s="31">
        <f t="shared" ca="1" si="26"/>
        <v>-45496.039999999994</v>
      </c>
      <c r="DI59" s="32">
        <f t="shared" ca="1" si="20"/>
        <v>-1834.86</v>
      </c>
      <c r="DJ59" s="32">
        <f t="shared" ca="1" si="20"/>
        <v>-1795.91</v>
      </c>
      <c r="DK59" s="32">
        <f t="shared" ca="1" si="20"/>
        <v>-1595.03</v>
      </c>
      <c r="DL59" s="32">
        <f t="shared" ca="1" si="20"/>
        <v>-1353.83</v>
      </c>
      <c r="DM59" s="32">
        <f t="shared" ca="1" si="20"/>
        <v>-2493.5</v>
      </c>
      <c r="DN59" s="32">
        <f t="shared" ca="1" si="20"/>
        <v>-3434.92</v>
      </c>
      <c r="DO59" s="32">
        <f t="shared" ca="1" si="20"/>
        <v>-11612.55</v>
      </c>
      <c r="DP59" s="32">
        <f t="shared" ca="1" si="20"/>
        <v>-3614.75</v>
      </c>
      <c r="DQ59" s="32">
        <f t="shared" ca="1" si="20"/>
        <v>-1733.35</v>
      </c>
      <c r="DR59" s="32">
        <f t="shared" ca="1" si="20"/>
        <v>-2079.5</v>
      </c>
      <c r="DS59" s="32">
        <f t="shared" ca="1" si="20"/>
        <v>-1751.12</v>
      </c>
      <c r="DT59" s="32">
        <f t="shared" ca="1" si="20"/>
        <v>-2274.8000000000002</v>
      </c>
      <c r="DU59" s="31">
        <f t="shared" ca="1" si="21"/>
        <v>-15789.36</v>
      </c>
      <c r="DV59" s="31">
        <f t="shared" ca="1" si="21"/>
        <v>-15271.18</v>
      </c>
      <c r="DW59" s="31">
        <f t="shared" ca="1" si="21"/>
        <v>-13416.18</v>
      </c>
      <c r="DX59" s="31">
        <f t="shared" ca="1" si="21"/>
        <v>-11249.43</v>
      </c>
      <c r="DY59" s="31">
        <f t="shared" ca="1" si="21"/>
        <v>-20473.39</v>
      </c>
      <c r="DZ59" s="31">
        <f t="shared" ca="1" si="21"/>
        <v>-27852.959999999999</v>
      </c>
      <c r="EA59" s="31">
        <f t="shared" ca="1" si="21"/>
        <v>-93018.14</v>
      </c>
      <c r="EB59" s="31">
        <f t="shared" ca="1" si="21"/>
        <v>-28570.94</v>
      </c>
      <c r="EC59" s="31">
        <f t="shared" ca="1" si="21"/>
        <v>-13516.35</v>
      </c>
      <c r="ED59" s="31">
        <f t="shared" ca="1" si="21"/>
        <v>-16001.91</v>
      </c>
      <c r="EE59" s="31">
        <f t="shared" ca="1" si="21"/>
        <v>-13289.09</v>
      </c>
      <c r="EF59" s="31">
        <f t="shared" ca="1" si="21"/>
        <v>-17029.55</v>
      </c>
      <c r="EG59" s="32">
        <f t="shared" ca="1" si="22"/>
        <v>-54321.439999999995</v>
      </c>
      <c r="EH59" s="32">
        <f t="shared" ca="1" si="22"/>
        <v>-52985.37000000001</v>
      </c>
      <c r="EI59" s="32">
        <f t="shared" ca="1" si="22"/>
        <v>-46911.82</v>
      </c>
      <c r="EJ59" s="32">
        <f t="shared" ca="1" si="22"/>
        <v>-39679.93</v>
      </c>
      <c r="EK59" s="32">
        <f t="shared" ca="1" si="22"/>
        <v>-72836.97</v>
      </c>
      <c r="EL59" s="32">
        <f t="shared" ca="1" si="22"/>
        <v>-99986.239999999991</v>
      </c>
      <c r="EM59" s="32">
        <f t="shared" ca="1" si="22"/>
        <v>-336881.62</v>
      </c>
      <c r="EN59" s="32">
        <f t="shared" ca="1" si="22"/>
        <v>-104480.78000000001</v>
      </c>
      <c r="EO59" s="32">
        <f t="shared" ca="1" si="22"/>
        <v>-49916.72</v>
      </c>
      <c r="EP59" s="32">
        <f t="shared" ca="1" si="22"/>
        <v>-59671.42</v>
      </c>
      <c r="EQ59" s="32">
        <f t="shared" ca="1" si="22"/>
        <v>-50062.61</v>
      </c>
      <c r="ER59" s="32">
        <f t="shared" ca="1" si="22"/>
        <v>-64800.39</v>
      </c>
    </row>
    <row r="60" spans="1:148">
      <c r="A60" t="s">
        <v>520</v>
      </c>
      <c r="B60" s="1" t="s">
        <v>46</v>
      </c>
      <c r="C60" t="str">
        <f t="shared" ca="1" si="1"/>
        <v>GN1</v>
      </c>
      <c r="D60" t="str">
        <f t="shared" ca="1" si="2"/>
        <v>Genesee #1</v>
      </c>
      <c r="E60" s="51">
        <f ca="1">IFERROR(IF(AND($A60=VLOOKUP($A60&amp;"."&amp;$C60,UncollectibleLookup,2,FALSE),$C60=VLOOKUP($A60&amp;"."&amp;$C60,UncollectibleLookup,4,FALSE)),0,'Module C Corrected'!E60),'Module C Corrected'!E60)</f>
        <v>283311.674</v>
      </c>
      <c r="F60" s="51">
        <f ca="1">IFERROR(IF(AND($A60=VLOOKUP($A60&amp;"."&amp;$C60,UncollectibleLookup,2,FALSE),$C60=VLOOKUP($A60&amp;"."&amp;$C60,UncollectibleLookup,4,FALSE)),0,'Module C Corrected'!F60),'Module C Corrected'!F60)</f>
        <v>257473.24830000001</v>
      </c>
      <c r="G60" s="51">
        <f ca="1">IFERROR(IF(AND($A60=VLOOKUP($A60&amp;"."&amp;$C60,UncollectibleLookup,2,FALSE),$C60=VLOOKUP($A60&amp;"."&amp;$C60,UncollectibleLookup,4,FALSE)),0,'Module C Corrected'!G60),'Module C Corrected'!G60)</f>
        <v>252899.6127</v>
      </c>
      <c r="H60" s="51">
        <f ca="1">IFERROR(IF(AND($A60=VLOOKUP($A60&amp;"."&amp;$C60,UncollectibleLookup,2,FALSE),$C60=VLOOKUP($A60&amp;"."&amp;$C60,UncollectibleLookup,4,FALSE)),0,'Module C Corrected'!H60),'Module C Corrected'!H60)</f>
        <v>271844.89020000002</v>
      </c>
      <c r="I60" s="51">
        <f ca="1">IFERROR(IF(AND($A60=VLOOKUP($A60&amp;"."&amp;$C60,UncollectibleLookup,2,FALSE),$C60=VLOOKUP($A60&amp;"."&amp;$C60,UncollectibleLookup,4,FALSE)),0,'Module C Corrected'!I60),'Module C Corrected'!I60)</f>
        <v>238095.5411</v>
      </c>
      <c r="J60" s="51">
        <f ca="1">IFERROR(IF(AND($A60=VLOOKUP($A60&amp;"."&amp;$C60,UncollectibleLookup,2,FALSE),$C60=VLOOKUP($A60&amp;"."&amp;$C60,UncollectibleLookup,4,FALSE)),0,'Module C Corrected'!J60),'Module C Corrected'!J60)</f>
        <v>275043.20630000002</v>
      </c>
      <c r="K60" s="51">
        <f ca="1">IFERROR(IF(AND($A60=VLOOKUP($A60&amp;"."&amp;$C60,UncollectibleLookup,2,FALSE),$C60=VLOOKUP($A60&amp;"."&amp;$C60,UncollectibleLookup,4,FALSE)),0,'Module C Corrected'!K60),'Module C Corrected'!K60)</f>
        <v>277765.5992</v>
      </c>
      <c r="L60" s="51">
        <f ca="1">IFERROR(IF(AND($A60=VLOOKUP($A60&amp;"."&amp;$C60,UncollectibleLookup,2,FALSE),$C60=VLOOKUP($A60&amp;"."&amp;$C60,UncollectibleLookup,4,FALSE)),0,'Module C Corrected'!L60),'Module C Corrected'!L60)</f>
        <v>265634.29940000002</v>
      </c>
      <c r="M60" s="51">
        <f ca="1">IFERROR(IF(AND($A60=VLOOKUP($A60&amp;"."&amp;$C60,UncollectibleLookup,2,FALSE),$C60=VLOOKUP($A60&amp;"."&amp;$C60,UncollectibleLookup,4,FALSE)),0,'Module C Corrected'!M60),'Module C Corrected'!M60)</f>
        <v>187756.0949</v>
      </c>
      <c r="N60" s="51">
        <f ca="1">IFERROR(IF(AND($A60=VLOOKUP($A60&amp;"."&amp;$C60,UncollectibleLookup,2,FALSE),$C60=VLOOKUP($A60&amp;"."&amp;$C60,UncollectibleLookup,4,FALSE)),0,'Module C Corrected'!N60),'Module C Corrected'!N60)</f>
        <v>262211.14</v>
      </c>
      <c r="O60" s="51">
        <f ca="1">IFERROR(IF(AND($A60=VLOOKUP($A60&amp;"."&amp;$C60,UncollectibleLookup,2,FALSE),$C60=VLOOKUP($A60&amp;"."&amp;$C60,UncollectibleLookup,4,FALSE)),0,'Module C Corrected'!O60),'Module C Corrected'!O60)</f>
        <v>274110.2819</v>
      </c>
      <c r="P60" s="51">
        <f ca="1">IFERROR(IF(AND($A60=VLOOKUP($A60&amp;"."&amp;$C60,UncollectibleLookup,2,FALSE),$C60=VLOOKUP($A60&amp;"."&amp;$C60,UncollectibleLookup,4,FALSE)),0,'Module C Corrected'!P60),'Module C Corrected'!P60)</f>
        <v>279485.22989999998</v>
      </c>
      <c r="Q60" s="32">
        <f ca="1">IFERROR(IF(AND($A60=VLOOKUP($A60&amp;"."&amp;$C60,UncollectibleLookup,2,FALSE),$C60=VLOOKUP($A60&amp;"."&amp;$C60,UncollectibleLookup,4,FALSE)),0,'Module C Corrected'!Q60),'Module C Corrected'!Q60)</f>
        <v>17232133.989999998</v>
      </c>
      <c r="R60" s="32">
        <f ca="1">IFERROR(IF(AND($A60=VLOOKUP($A60&amp;"."&amp;$C60,UncollectibleLookup,2,FALSE),$C60=VLOOKUP($A60&amp;"."&amp;$C60,UncollectibleLookup,4,FALSE)),0,'Module C Corrected'!R60),'Module C Corrected'!R60)</f>
        <v>18873735.100000001</v>
      </c>
      <c r="S60" s="32">
        <f ca="1">IFERROR(IF(AND($A60=VLOOKUP($A60&amp;"."&amp;$C60,UncollectibleLookup,2,FALSE),$C60=VLOOKUP($A60&amp;"."&amp;$C60,UncollectibleLookup,4,FALSE)),0,'Module C Corrected'!S60),'Module C Corrected'!S60)</f>
        <v>13002678.9</v>
      </c>
      <c r="T60" s="32">
        <f ca="1">IFERROR(IF(AND($A60=VLOOKUP($A60&amp;"."&amp;$C60,UncollectibleLookup,2,FALSE),$C60=VLOOKUP($A60&amp;"."&amp;$C60,UncollectibleLookup,4,FALSE)),0,'Module C Corrected'!T60),'Module C Corrected'!T60)</f>
        <v>14059897.119999999</v>
      </c>
      <c r="U60" s="32">
        <f ca="1">IFERROR(IF(AND($A60=VLOOKUP($A60&amp;"."&amp;$C60,UncollectibleLookup,2,FALSE),$C60=VLOOKUP($A60&amp;"."&amp;$C60,UncollectibleLookup,4,FALSE)),0,'Module C Corrected'!U60),'Module C Corrected'!U60)</f>
        <v>11126093.140000001</v>
      </c>
      <c r="V60" s="32">
        <f ca="1">IFERROR(IF(AND($A60=VLOOKUP($A60&amp;"."&amp;$C60,UncollectibleLookup,2,FALSE),$C60=VLOOKUP($A60&amp;"."&amp;$C60,UncollectibleLookup,4,FALSE)),0,'Module C Corrected'!V60),'Module C Corrected'!V60)</f>
        <v>13728934.93</v>
      </c>
      <c r="W60" s="32">
        <f ca="1">IFERROR(IF(AND($A60=VLOOKUP($A60&amp;"."&amp;$C60,UncollectibleLookup,2,FALSE),$C60=VLOOKUP($A60&amp;"."&amp;$C60,UncollectibleLookup,4,FALSE)),0,'Module C Corrected'!W60),'Module C Corrected'!W60)</f>
        <v>41814959.560000002</v>
      </c>
      <c r="X60" s="32">
        <f ca="1">IFERROR(IF(AND($A60=VLOOKUP($A60&amp;"."&amp;$C60,UncollectibleLookup,2,FALSE),$C60=VLOOKUP($A60&amp;"."&amp;$C60,UncollectibleLookup,4,FALSE)),0,'Module C Corrected'!X60),'Module C Corrected'!X60)</f>
        <v>17947190.399999999</v>
      </c>
      <c r="Y60" s="32">
        <f ca="1">IFERROR(IF(AND($A60=VLOOKUP($A60&amp;"."&amp;$C60,UncollectibleLookup,2,FALSE),$C60=VLOOKUP($A60&amp;"."&amp;$C60,UncollectibleLookup,4,FALSE)),0,'Module C Corrected'!Y60),'Module C Corrected'!Y60)</f>
        <v>8231663.0999999996</v>
      </c>
      <c r="Z60" s="32">
        <f ca="1">IFERROR(IF(AND($A60=VLOOKUP($A60&amp;"."&amp;$C60,UncollectibleLookup,2,FALSE),$C60=VLOOKUP($A60&amp;"."&amp;$C60,UncollectibleLookup,4,FALSE)),0,'Module C Corrected'!Z60),'Module C Corrected'!Z60)</f>
        <v>14337951.42</v>
      </c>
      <c r="AA60" s="32">
        <f ca="1">IFERROR(IF(AND($A60=VLOOKUP($A60&amp;"."&amp;$C60,UncollectibleLookup,2,FALSE),$C60=VLOOKUP($A60&amp;"."&amp;$C60,UncollectibleLookup,4,FALSE)),0,'Module C Corrected'!AA60),'Module C Corrected'!AA60)</f>
        <v>14874670.73</v>
      </c>
      <c r="AB60" s="32">
        <f ca="1">IFERROR(IF(AND($A60=VLOOKUP($A60&amp;"."&amp;$C60,UncollectibleLookup,2,FALSE),$C60=VLOOKUP($A60&amp;"."&amp;$C60,UncollectibleLookup,4,FALSE)),0,'Module C Corrected'!AB60),'Module C Corrected'!AB60)</f>
        <v>18640415.809999999</v>
      </c>
      <c r="AC60" s="2">
        <f>IF(ISBLANK('Module C Corrected'!AC60),"",'Module C Corrected'!AC60)</f>
        <v>6.86</v>
      </c>
      <c r="AD60" s="2">
        <f>IF(ISBLANK('Module C Corrected'!AD60),"",'Module C Corrected'!AD60)</f>
        <v>6.86</v>
      </c>
      <c r="AE60" s="2">
        <f>IF(ISBLANK('Module C Corrected'!AE60),"",'Module C Corrected'!AE60)</f>
        <v>6.86</v>
      </c>
      <c r="AF60" s="2">
        <f>IF(ISBLANK('Module C Corrected'!AF60),"",'Module C Corrected'!AF60)</f>
        <v>6.86</v>
      </c>
      <c r="AG60" s="2">
        <f>IF(ISBLANK('Module C Corrected'!AG60),"",'Module C Corrected'!AG60)</f>
        <v>6.86</v>
      </c>
      <c r="AH60" s="2">
        <f>IF(ISBLANK('Module C Corrected'!AH60),"",'Module C Corrected'!AH60)</f>
        <v>6.86</v>
      </c>
      <c r="AI60" s="2">
        <f>IF(ISBLANK('Module C Corrected'!AI60),"",'Module C Corrected'!AI60)</f>
        <v>6.86</v>
      </c>
      <c r="AJ60" s="2">
        <f>IF(ISBLANK('Module C Corrected'!AJ60),"",'Module C Corrected'!AJ60)</f>
        <v>6.86</v>
      </c>
      <c r="AK60" s="2">
        <f>IF(ISBLANK('Module C Corrected'!AK60),"",'Module C Corrected'!AK60)</f>
        <v>6.86</v>
      </c>
      <c r="AL60" s="2">
        <f>IF(ISBLANK('Module C Corrected'!AL60),"",'Module C Corrected'!AL60)</f>
        <v>6.86</v>
      </c>
      <c r="AM60" s="2">
        <f>IF(ISBLANK('Module C Corrected'!AM60),"",'Module C Corrected'!AM60)</f>
        <v>6.86</v>
      </c>
      <c r="AN60" s="2">
        <f>IF(ISBLANK('Module C Corrected'!AN60),"",'Module C Corrected'!AN60)</f>
        <v>6.86</v>
      </c>
      <c r="AO60" s="33">
        <f ca="1">IFERROR(IF(AND($A60=VLOOKUP($A60&amp;"."&amp;$C60,UncollectibleLookup,2,FALSE),$C60=VLOOKUP($A60&amp;"."&amp;$C60,UncollectibleLookup,4,FALSE)),0,'Module C Corrected'!AO60),'Module C Corrected'!AO60)</f>
        <v>1182124.3899999999</v>
      </c>
      <c r="AP60" s="33">
        <f ca="1">IFERROR(IF(AND($A60=VLOOKUP($A60&amp;"."&amp;$C60,UncollectibleLookup,2,FALSE),$C60=VLOOKUP($A60&amp;"."&amp;$C60,UncollectibleLookup,4,FALSE)),0,'Module C Corrected'!AP60),'Module C Corrected'!AP60)</f>
        <v>1294738.23</v>
      </c>
      <c r="AQ60" s="33">
        <f ca="1">IFERROR(IF(AND($A60=VLOOKUP($A60&amp;"."&amp;$C60,UncollectibleLookup,2,FALSE),$C60=VLOOKUP($A60&amp;"."&amp;$C60,UncollectibleLookup,4,FALSE)),0,'Module C Corrected'!AQ60),'Module C Corrected'!AQ60)</f>
        <v>891983.77</v>
      </c>
      <c r="AR60" s="33">
        <f ca="1">IFERROR(IF(AND($A60=VLOOKUP($A60&amp;"."&amp;$C60,UncollectibleLookup,2,FALSE),$C60=VLOOKUP($A60&amp;"."&amp;$C60,UncollectibleLookup,4,FALSE)),0,'Module C Corrected'!AR60),'Module C Corrected'!AR60)</f>
        <v>964508.94</v>
      </c>
      <c r="AS60" s="33">
        <f ca="1">IFERROR(IF(AND($A60=VLOOKUP($A60&amp;"."&amp;$C60,UncollectibleLookup,2,FALSE),$C60=VLOOKUP($A60&amp;"."&amp;$C60,UncollectibleLookup,4,FALSE)),0,'Module C Corrected'!AS60),'Module C Corrected'!AS60)</f>
        <v>763249.99</v>
      </c>
      <c r="AT60" s="33">
        <f ca="1">IFERROR(IF(AND($A60=VLOOKUP($A60&amp;"."&amp;$C60,UncollectibleLookup,2,FALSE),$C60=VLOOKUP($A60&amp;"."&amp;$C60,UncollectibleLookup,4,FALSE)),0,'Module C Corrected'!AT60),'Module C Corrected'!AT60)</f>
        <v>941804.94</v>
      </c>
      <c r="AU60" s="33">
        <f ca="1">IFERROR(IF(AND($A60=VLOOKUP($A60&amp;"."&amp;$C60,UncollectibleLookup,2,FALSE),$C60=VLOOKUP($A60&amp;"."&amp;$C60,UncollectibleLookup,4,FALSE)),0,'Module C Corrected'!AU60),'Module C Corrected'!AU60)</f>
        <v>2868506.23</v>
      </c>
      <c r="AV60" s="33">
        <f ca="1">IFERROR(IF(AND($A60=VLOOKUP($A60&amp;"."&amp;$C60,UncollectibleLookup,2,FALSE),$C60=VLOOKUP($A60&amp;"."&amp;$C60,UncollectibleLookup,4,FALSE)),0,'Module C Corrected'!AV60),'Module C Corrected'!AV60)</f>
        <v>1231177.26</v>
      </c>
      <c r="AW60" s="33">
        <f ca="1">IFERROR(IF(AND($A60=VLOOKUP($A60&amp;"."&amp;$C60,UncollectibleLookup,2,FALSE),$C60=VLOOKUP($A60&amp;"."&amp;$C60,UncollectibleLookup,4,FALSE)),0,'Module C Corrected'!AW60),'Module C Corrected'!AW60)</f>
        <v>564692.09</v>
      </c>
      <c r="AX60" s="33">
        <f ca="1">IFERROR(IF(AND($A60=VLOOKUP($A60&amp;"."&amp;$C60,UncollectibleLookup,2,FALSE),$C60=VLOOKUP($A60&amp;"."&amp;$C60,UncollectibleLookup,4,FALSE)),0,'Module C Corrected'!AX60),'Module C Corrected'!AX60)</f>
        <v>983583.47</v>
      </c>
      <c r="AY60" s="33">
        <f ca="1">IFERROR(IF(AND($A60=VLOOKUP($A60&amp;"."&amp;$C60,UncollectibleLookup,2,FALSE),$C60=VLOOKUP($A60&amp;"."&amp;$C60,UncollectibleLookup,4,FALSE)),0,'Module C Corrected'!AY60),'Module C Corrected'!AY60)</f>
        <v>1020402.41</v>
      </c>
      <c r="AZ60" s="33">
        <f ca="1">IFERROR(IF(AND($A60=VLOOKUP($A60&amp;"."&amp;$C60,UncollectibleLookup,2,FALSE),$C60=VLOOKUP($A60&amp;"."&amp;$C60,UncollectibleLookup,4,FALSE)),0,'Module C Corrected'!AZ60),'Module C Corrected'!AZ60)</f>
        <v>1278732.52</v>
      </c>
      <c r="BA60" s="31">
        <f t="shared" ca="1" si="27"/>
        <v>-20678.560000000001</v>
      </c>
      <c r="BB60" s="31">
        <f t="shared" ca="1" si="27"/>
        <v>-22648.48</v>
      </c>
      <c r="BC60" s="31">
        <f t="shared" ca="1" si="27"/>
        <v>-15603.21</v>
      </c>
      <c r="BD60" s="31">
        <f t="shared" ca="1" si="23"/>
        <v>-67487.509999999995</v>
      </c>
      <c r="BE60" s="31">
        <f t="shared" ca="1" si="23"/>
        <v>-53405.25</v>
      </c>
      <c r="BF60" s="31">
        <f t="shared" ca="1" si="23"/>
        <v>-65898.89</v>
      </c>
      <c r="BG60" s="31">
        <f t="shared" ca="1" si="23"/>
        <v>-296886.21000000002</v>
      </c>
      <c r="BH60" s="31">
        <f t="shared" ca="1" si="23"/>
        <v>-127425.05</v>
      </c>
      <c r="BI60" s="31">
        <f t="shared" ca="1" si="23"/>
        <v>-58444.81</v>
      </c>
      <c r="BJ60" s="31">
        <f t="shared" ca="1" si="23"/>
        <v>-43013.85</v>
      </c>
      <c r="BK60" s="31">
        <f t="shared" ca="1" si="23"/>
        <v>-44624.01</v>
      </c>
      <c r="BL60" s="31">
        <f t="shared" ca="1" si="23"/>
        <v>-55921.25</v>
      </c>
      <c r="BM60" s="6">
        <f t="shared" ca="1" si="28"/>
        <v>8.2000000000000003E-2</v>
      </c>
      <c r="BN60" s="6">
        <f t="shared" ca="1" si="28"/>
        <v>8.2000000000000003E-2</v>
      </c>
      <c r="BO60" s="6">
        <f t="shared" ca="1" si="28"/>
        <v>8.2000000000000003E-2</v>
      </c>
      <c r="BP60" s="6">
        <f t="shared" ca="1" si="28"/>
        <v>8.2000000000000003E-2</v>
      </c>
      <c r="BQ60" s="6">
        <f t="shared" ca="1" si="28"/>
        <v>8.2000000000000003E-2</v>
      </c>
      <c r="BR60" s="6">
        <f t="shared" ca="1" si="28"/>
        <v>8.2000000000000003E-2</v>
      </c>
      <c r="BS60" s="6">
        <f t="shared" ca="1" si="28"/>
        <v>8.2000000000000003E-2</v>
      </c>
      <c r="BT60" s="6">
        <f t="shared" ca="1" si="28"/>
        <v>8.2000000000000003E-2</v>
      </c>
      <c r="BU60" s="6">
        <f t="shared" ca="1" si="28"/>
        <v>8.2000000000000003E-2</v>
      </c>
      <c r="BV60" s="6">
        <f t="shared" ca="1" si="28"/>
        <v>8.2000000000000003E-2</v>
      </c>
      <c r="BW60" s="6">
        <f t="shared" ca="1" si="28"/>
        <v>8.2000000000000003E-2</v>
      </c>
      <c r="BX60" s="6">
        <f t="shared" ca="1" si="28"/>
        <v>8.2000000000000003E-2</v>
      </c>
      <c r="BY60" s="31">
        <f t="shared" ca="1" si="32"/>
        <v>1413034.99</v>
      </c>
      <c r="BZ60" s="31">
        <f t="shared" ca="1" si="32"/>
        <v>1547646.28</v>
      </c>
      <c r="CA60" s="31">
        <f t="shared" ca="1" si="32"/>
        <v>1066219.67</v>
      </c>
      <c r="CB60" s="31">
        <f t="shared" ca="1" si="32"/>
        <v>1152911.56</v>
      </c>
      <c r="CC60" s="31">
        <f t="shared" ca="1" si="32"/>
        <v>912339.64</v>
      </c>
      <c r="CD60" s="31">
        <f t="shared" ca="1" si="32"/>
        <v>1125772.6599999999</v>
      </c>
      <c r="CE60" s="31">
        <f t="shared" ca="1" si="31"/>
        <v>3428826.68</v>
      </c>
      <c r="CF60" s="31">
        <f t="shared" ca="1" si="31"/>
        <v>1471669.61</v>
      </c>
      <c r="CG60" s="31">
        <f t="shared" ca="1" si="31"/>
        <v>674996.37</v>
      </c>
      <c r="CH60" s="31">
        <f t="shared" ca="1" si="31"/>
        <v>1175712.02</v>
      </c>
      <c r="CI60" s="31">
        <f t="shared" ca="1" si="31"/>
        <v>1219723</v>
      </c>
      <c r="CJ60" s="31">
        <f t="shared" ca="1" si="31"/>
        <v>1528514.1</v>
      </c>
      <c r="CK60" s="32">
        <f t="shared" ca="1" si="29"/>
        <v>29294.63</v>
      </c>
      <c r="CL60" s="32">
        <f t="shared" ca="1" si="29"/>
        <v>32085.35</v>
      </c>
      <c r="CM60" s="32">
        <f t="shared" ca="1" si="29"/>
        <v>22104.55</v>
      </c>
      <c r="CN60" s="32">
        <f t="shared" ca="1" si="25"/>
        <v>23901.83</v>
      </c>
      <c r="CO60" s="32">
        <f t="shared" ca="1" si="25"/>
        <v>18914.36</v>
      </c>
      <c r="CP60" s="32">
        <f t="shared" ca="1" si="25"/>
        <v>23339.19</v>
      </c>
      <c r="CQ60" s="32">
        <f t="shared" ca="1" si="25"/>
        <v>71085.429999999993</v>
      </c>
      <c r="CR60" s="32">
        <f t="shared" ca="1" si="25"/>
        <v>30510.22</v>
      </c>
      <c r="CS60" s="32">
        <f t="shared" ca="1" si="25"/>
        <v>13993.83</v>
      </c>
      <c r="CT60" s="32">
        <f t="shared" ca="1" si="25"/>
        <v>24374.52</v>
      </c>
      <c r="CU60" s="32">
        <f t="shared" ca="1" si="25"/>
        <v>25286.94</v>
      </c>
      <c r="CV60" s="32">
        <f t="shared" ca="1" si="25"/>
        <v>31688.71</v>
      </c>
      <c r="CW60" s="31">
        <f t="shared" ca="1" si="30"/>
        <v>280883.78999999998</v>
      </c>
      <c r="CX60" s="31">
        <f t="shared" ca="1" si="30"/>
        <v>307641.88000000012</v>
      </c>
      <c r="CY60" s="31">
        <f t="shared" ca="1" si="30"/>
        <v>211943.65999999995</v>
      </c>
      <c r="CZ60" s="31">
        <f t="shared" ca="1" si="26"/>
        <v>279791.9600000002</v>
      </c>
      <c r="DA60" s="31">
        <f t="shared" ca="1" si="26"/>
        <v>221409.26</v>
      </c>
      <c r="DB60" s="31">
        <f t="shared" ca="1" si="26"/>
        <v>273205.79999999993</v>
      </c>
      <c r="DC60" s="31">
        <f t="shared" ca="1" si="26"/>
        <v>928292.09000000032</v>
      </c>
      <c r="DD60" s="31">
        <f t="shared" ca="1" si="26"/>
        <v>398427.62000000005</v>
      </c>
      <c r="DE60" s="31">
        <f t="shared" ca="1" si="26"/>
        <v>182742.91999999998</v>
      </c>
      <c r="DF60" s="31">
        <f t="shared" ca="1" si="26"/>
        <v>259516.92000000007</v>
      </c>
      <c r="DG60" s="31">
        <f t="shared" ca="1" si="26"/>
        <v>269231.53999999992</v>
      </c>
      <c r="DH60" s="31">
        <f t="shared" ca="1" si="26"/>
        <v>337391.54000000004</v>
      </c>
      <c r="DI60" s="32">
        <f t="shared" ca="1" si="20"/>
        <v>14044.19</v>
      </c>
      <c r="DJ60" s="32">
        <f t="shared" ca="1" si="20"/>
        <v>15382.09</v>
      </c>
      <c r="DK60" s="32">
        <f t="shared" ca="1" si="20"/>
        <v>10597.18</v>
      </c>
      <c r="DL60" s="32">
        <f t="shared" ca="1" si="20"/>
        <v>13989.6</v>
      </c>
      <c r="DM60" s="32">
        <f t="shared" ca="1" si="20"/>
        <v>11070.46</v>
      </c>
      <c r="DN60" s="32">
        <f t="shared" ca="1" si="20"/>
        <v>13660.29</v>
      </c>
      <c r="DO60" s="32">
        <f t="shared" ca="1" si="20"/>
        <v>46414.6</v>
      </c>
      <c r="DP60" s="32">
        <f t="shared" ca="1" si="20"/>
        <v>19921.38</v>
      </c>
      <c r="DQ60" s="32">
        <f t="shared" ca="1" si="20"/>
        <v>9137.15</v>
      </c>
      <c r="DR60" s="32">
        <f t="shared" ca="1" si="20"/>
        <v>12975.85</v>
      </c>
      <c r="DS60" s="32">
        <f t="shared" ca="1" si="20"/>
        <v>13461.58</v>
      </c>
      <c r="DT60" s="32">
        <f t="shared" ca="1" si="20"/>
        <v>16869.580000000002</v>
      </c>
      <c r="DU60" s="31">
        <f t="shared" ca="1" si="21"/>
        <v>120853.19</v>
      </c>
      <c r="DV60" s="31">
        <f t="shared" ca="1" si="21"/>
        <v>130798.43</v>
      </c>
      <c r="DW60" s="31">
        <f t="shared" ca="1" si="21"/>
        <v>89135.42</v>
      </c>
      <c r="DX60" s="31">
        <f t="shared" ca="1" si="21"/>
        <v>116244.04</v>
      </c>
      <c r="DY60" s="31">
        <f t="shared" ca="1" si="21"/>
        <v>90896.13</v>
      </c>
      <c r="DZ60" s="31">
        <f t="shared" ca="1" si="21"/>
        <v>110768.17</v>
      </c>
      <c r="EA60" s="31">
        <f t="shared" ca="1" si="21"/>
        <v>371787.53</v>
      </c>
      <c r="EB60" s="31">
        <f t="shared" ca="1" si="21"/>
        <v>157458.13</v>
      </c>
      <c r="EC60" s="31">
        <f t="shared" ca="1" si="21"/>
        <v>71249.75</v>
      </c>
      <c r="ED60" s="31">
        <f t="shared" ca="1" si="21"/>
        <v>99850.08</v>
      </c>
      <c r="EE60" s="31">
        <f t="shared" ca="1" si="21"/>
        <v>102158.67</v>
      </c>
      <c r="EF60" s="31">
        <f t="shared" ca="1" si="21"/>
        <v>126288.5</v>
      </c>
      <c r="EG60" s="32">
        <f t="shared" ca="1" si="22"/>
        <v>415781.17</v>
      </c>
      <c r="EH60" s="32">
        <f t="shared" ca="1" si="22"/>
        <v>453822.40000000014</v>
      </c>
      <c r="EI60" s="32">
        <f t="shared" ca="1" si="22"/>
        <v>311676.25999999995</v>
      </c>
      <c r="EJ60" s="32">
        <f t="shared" ca="1" si="22"/>
        <v>410025.60000000015</v>
      </c>
      <c r="EK60" s="32">
        <f t="shared" ca="1" si="22"/>
        <v>323375.84999999998</v>
      </c>
      <c r="EL60" s="32">
        <f t="shared" ca="1" si="22"/>
        <v>397634.25999999989</v>
      </c>
      <c r="EM60" s="32">
        <f t="shared" ca="1" si="22"/>
        <v>1346494.2200000002</v>
      </c>
      <c r="EN60" s="32">
        <f t="shared" ca="1" si="22"/>
        <v>575807.13000000012</v>
      </c>
      <c r="EO60" s="32">
        <f t="shared" ca="1" si="22"/>
        <v>263129.81999999995</v>
      </c>
      <c r="EP60" s="32">
        <f t="shared" ca="1" si="22"/>
        <v>372342.85000000009</v>
      </c>
      <c r="EQ60" s="32">
        <f t="shared" ca="1" si="22"/>
        <v>384851.78999999992</v>
      </c>
      <c r="ER60" s="32">
        <f t="shared" ca="1" si="22"/>
        <v>480549.62000000005</v>
      </c>
    </row>
    <row r="61" spans="1:148">
      <c r="A61" t="s">
        <v>520</v>
      </c>
      <c r="B61" s="1" t="s">
        <v>47</v>
      </c>
      <c r="C61" t="str">
        <f t="shared" ca="1" si="1"/>
        <v>GN2</v>
      </c>
      <c r="D61" t="str">
        <f t="shared" ca="1" si="2"/>
        <v>Genesee #2</v>
      </c>
      <c r="E61" s="51">
        <f ca="1">IFERROR(IF(AND($A61=VLOOKUP($A61&amp;"."&amp;$C61,UncollectibleLookup,2,FALSE),$C61=VLOOKUP($A61&amp;"."&amp;$C61,UncollectibleLookup,4,FALSE)),0,'Module C Corrected'!E61),'Module C Corrected'!E61)</f>
        <v>283072.82199999999</v>
      </c>
      <c r="F61" s="51">
        <f ca="1">IFERROR(IF(AND($A61=VLOOKUP($A61&amp;"."&amp;$C61,UncollectibleLookup,2,FALSE),$C61=VLOOKUP($A61&amp;"."&amp;$C61,UncollectibleLookup,4,FALSE)),0,'Module C Corrected'!F61),'Module C Corrected'!F61)</f>
        <v>229935.95329999999</v>
      </c>
      <c r="G61" s="51">
        <f ca="1">IFERROR(IF(AND($A61=VLOOKUP($A61&amp;"."&amp;$C61,UncollectibleLookup,2,FALSE),$C61=VLOOKUP($A61&amp;"."&amp;$C61,UncollectibleLookup,4,FALSE)),0,'Module C Corrected'!G61),'Module C Corrected'!G61)</f>
        <v>279517.07260000001</v>
      </c>
      <c r="H61" s="51">
        <f ca="1">IFERROR(IF(AND($A61=VLOOKUP($A61&amp;"."&amp;$C61,UncollectibleLookup,2,FALSE),$C61=VLOOKUP($A61&amp;"."&amp;$C61,UncollectibleLookup,4,FALSE)),0,'Module C Corrected'!H61),'Module C Corrected'!H61)</f>
        <v>275995.22590000002</v>
      </c>
      <c r="I61" s="51">
        <f ca="1">IFERROR(IF(AND($A61=VLOOKUP($A61&amp;"."&amp;$C61,UncollectibleLookup,2,FALSE),$C61=VLOOKUP($A61&amp;"."&amp;$C61,UncollectibleLookup,4,FALSE)),0,'Module C Corrected'!I61),'Module C Corrected'!I61)</f>
        <v>278568.45569999999</v>
      </c>
      <c r="J61" s="51">
        <f ca="1">IFERROR(IF(AND($A61=VLOOKUP($A61&amp;"."&amp;$C61,UncollectibleLookup,2,FALSE),$C61=VLOOKUP($A61&amp;"."&amp;$C61,UncollectibleLookup,4,FALSE)),0,'Module C Corrected'!J61),'Module C Corrected'!J61)</f>
        <v>273980.60489999998</v>
      </c>
      <c r="K61" s="51">
        <f ca="1">IFERROR(IF(AND($A61=VLOOKUP($A61&amp;"."&amp;$C61,UncollectibleLookup,2,FALSE),$C61=VLOOKUP($A61&amp;"."&amp;$C61,UncollectibleLookup,4,FALSE)),0,'Module C Corrected'!K61),'Module C Corrected'!K61)</f>
        <v>244415.83929999999</v>
      </c>
      <c r="L61" s="51">
        <f ca="1">IFERROR(IF(AND($A61=VLOOKUP($A61&amp;"."&amp;$C61,UncollectibleLookup,2,FALSE),$C61=VLOOKUP($A61&amp;"."&amp;$C61,UncollectibleLookup,4,FALSE)),0,'Module C Corrected'!L61),'Module C Corrected'!L61)</f>
        <v>275923.97899999999</v>
      </c>
      <c r="M61" s="51">
        <f ca="1">IFERROR(IF(AND($A61=VLOOKUP($A61&amp;"."&amp;$C61,UncollectibleLookup,2,FALSE),$C61=VLOOKUP($A61&amp;"."&amp;$C61,UncollectibleLookup,4,FALSE)),0,'Module C Corrected'!M61),'Module C Corrected'!M61)</f>
        <v>272796.4399</v>
      </c>
      <c r="N61" s="51">
        <f ca="1">IFERROR(IF(AND($A61=VLOOKUP($A61&amp;"."&amp;$C61,UncollectibleLookup,2,FALSE),$C61=VLOOKUP($A61&amp;"."&amp;$C61,UncollectibleLookup,4,FALSE)),0,'Module C Corrected'!N61),'Module C Corrected'!N61)</f>
        <v>261300.2427</v>
      </c>
      <c r="O61" s="51">
        <f ca="1">IFERROR(IF(AND($A61=VLOOKUP($A61&amp;"."&amp;$C61,UncollectibleLookup,2,FALSE),$C61=VLOOKUP($A61&amp;"."&amp;$C61,UncollectibleLookup,4,FALSE)),0,'Module C Corrected'!O61),'Module C Corrected'!O61)</f>
        <v>271508.04629999999</v>
      </c>
      <c r="P61" s="51">
        <f ca="1">IFERROR(IF(AND($A61=VLOOKUP($A61&amp;"."&amp;$C61,UncollectibleLookup,2,FALSE),$C61=VLOOKUP($A61&amp;"."&amp;$C61,UncollectibleLookup,4,FALSE)),0,'Module C Corrected'!P61),'Module C Corrected'!P61)</f>
        <v>277951.1029</v>
      </c>
      <c r="Q61" s="32">
        <f ca="1">IFERROR(IF(AND($A61=VLOOKUP($A61&amp;"."&amp;$C61,UncollectibleLookup,2,FALSE),$C61=VLOOKUP($A61&amp;"."&amp;$C61,UncollectibleLookup,4,FALSE)),0,'Module C Corrected'!Q61),'Module C Corrected'!Q61)</f>
        <v>17212776.329999998</v>
      </c>
      <c r="R61" s="32">
        <f ca="1">IFERROR(IF(AND($A61=VLOOKUP($A61&amp;"."&amp;$C61,UncollectibleLookup,2,FALSE),$C61=VLOOKUP($A61&amp;"."&amp;$C61,UncollectibleLookup,4,FALSE)),0,'Module C Corrected'!R61),'Module C Corrected'!R61)</f>
        <v>15869439.449999999</v>
      </c>
      <c r="S61" s="32">
        <f ca="1">IFERROR(IF(AND($A61=VLOOKUP($A61&amp;"."&amp;$C61,UncollectibleLookup,2,FALSE),$C61=VLOOKUP($A61&amp;"."&amp;$C61,UncollectibleLookup,4,FALSE)),0,'Module C Corrected'!S61),'Module C Corrected'!S61)</f>
        <v>15870369.220000001</v>
      </c>
      <c r="T61" s="32">
        <f ca="1">IFERROR(IF(AND($A61=VLOOKUP($A61&amp;"."&amp;$C61,UncollectibleLookup,2,FALSE),$C61=VLOOKUP($A61&amp;"."&amp;$C61,UncollectibleLookup,4,FALSE)),0,'Module C Corrected'!T61),'Module C Corrected'!T61)</f>
        <v>14259794.58</v>
      </c>
      <c r="U61" s="32">
        <f ca="1">IFERROR(IF(AND($A61=VLOOKUP($A61&amp;"."&amp;$C61,UncollectibleLookup,2,FALSE),$C61=VLOOKUP($A61&amp;"."&amp;$C61,UncollectibleLookup,4,FALSE)),0,'Module C Corrected'!U61),'Module C Corrected'!U61)</f>
        <v>13532974.710000001</v>
      </c>
      <c r="V61" s="32">
        <f ca="1">IFERROR(IF(AND($A61=VLOOKUP($A61&amp;"."&amp;$C61,UncollectibleLookup,2,FALSE),$C61=VLOOKUP($A61&amp;"."&amp;$C61,UncollectibleLookup,4,FALSE)),0,'Module C Corrected'!V61),'Module C Corrected'!V61)</f>
        <v>13674809.25</v>
      </c>
      <c r="W61" s="32">
        <f ca="1">IFERROR(IF(AND($A61=VLOOKUP($A61&amp;"."&amp;$C61,UncollectibleLookup,2,FALSE),$C61=VLOOKUP($A61&amp;"."&amp;$C61,UncollectibleLookup,4,FALSE)),0,'Module C Corrected'!W61),'Module C Corrected'!W61)</f>
        <v>32870461.59</v>
      </c>
      <c r="X61" s="32">
        <f ca="1">IFERROR(IF(AND($A61=VLOOKUP($A61&amp;"."&amp;$C61,UncollectibleLookup,2,FALSE),$C61=VLOOKUP($A61&amp;"."&amp;$C61,UncollectibleLookup,4,FALSE)),0,'Module C Corrected'!X61),'Module C Corrected'!X61)</f>
        <v>18784608.75</v>
      </c>
      <c r="Y61" s="32">
        <f ca="1">IFERROR(IF(AND($A61=VLOOKUP($A61&amp;"."&amp;$C61,UncollectibleLookup,2,FALSE),$C61=VLOOKUP($A61&amp;"."&amp;$C61,UncollectibleLookup,4,FALSE)),0,'Module C Corrected'!Y61),'Module C Corrected'!Y61)</f>
        <v>13377905</v>
      </c>
      <c r="Z61" s="32">
        <f ca="1">IFERROR(IF(AND($A61=VLOOKUP($A61&amp;"."&amp;$C61,UncollectibleLookup,2,FALSE),$C61=VLOOKUP($A61&amp;"."&amp;$C61,UncollectibleLookup,4,FALSE)),0,'Module C Corrected'!Z61),'Module C Corrected'!Z61)</f>
        <v>16645617</v>
      </c>
      <c r="AA61" s="32">
        <f ca="1">IFERROR(IF(AND($A61=VLOOKUP($A61&amp;"."&amp;$C61,UncollectibleLookup,2,FALSE),$C61=VLOOKUP($A61&amp;"."&amp;$C61,UncollectibleLookup,4,FALSE)),0,'Module C Corrected'!AA61),'Module C Corrected'!AA61)</f>
        <v>14748990.35</v>
      </c>
      <c r="AB61" s="32">
        <f ca="1">IFERROR(IF(AND($A61=VLOOKUP($A61&amp;"."&amp;$C61,UncollectibleLookup,2,FALSE),$C61=VLOOKUP($A61&amp;"."&amp;$C61,UncollectibleLookup,4,FALSE)),0,'Module C Corrected'!AB61),'Module C Corrected'!AB61)</f>
        <v>18448981.699999999</v>
      </c>
      <c r="AC61" s="2">
        <f>IF(ISBLANK('Module C Corrected'!AC61),"",'Module C Corrected'!AC61)</f>
        <v>6.86</v>
      </c>
      <c r="AD61" s="2">
        <f>IF(ISBLANK('Module C Corrected'!AD61),"",'Module C Corrected'!AD61)</f>
        <v>6.86</v>
      </c>
      <c r="AE61" s="2">
        <f>IF(ISBLANK('Module C Corrected'!AE61),"",'Module C Corrected'!AE61)</f>
        <v>6.86</v>
      </c>
      <c r="AF61" s="2">
        <f>IF(ISBLANK('Module C Corrected'!AF61),"",'Module C Corrected'!AF61)</f>
        <v>6.86</v>
      </c>
      <c r="AG61" s="2">
        <f>IF(ISBLANK('Module C Corrected'!AG61),"",'Module C Corrected'!AG61)</f>
        <v>6.86</v>
      </c>
      <c r="AH61" s="2">
        <f>IF(ISBLANK('Module C Corrected'!AH61),"",'Module C Corrected'!AH61)</f>
        <v>6.86</v>
      </c>
      <c r="AI61" s="2">
        <f>IF(ISBLANK('Module C Corrected'!AI61),"",'Module C Corrected'!AI61)</f>
        <v>6.86</v>
      </c>
      <c r="AJ61" s="2">
        <f>IF(ISBLANK('Module C Corrected'!AJ61),"",'Module C Corrected'!AJ61)</f>
        <v>6.86</v>
      </c>
      <c r="AK61" s="2">
        <f>IF(ISBLANK('Module C Corrected'!AK61),"",'Module C Corrected'!AK61)</f>
        <v>6.86</v>
      </c>
      <c r="AL61" s="2">
        <f>IF(ISBLANK('Module C Corrected'!AL61),"",'Module C Corrected'!AL61)</f>
        <v>6.86</v>
      </c>
      <c r="AM61" s="2">
        <f>IF(ISBLANK('Module C Corrected'!AM61),"",'Module C Corrected'!AM61)</f>
        <v>6.86</v>
      </c>
      <c r="AN61" s="2">
        <f>IF(ISBLANK('Module C Corrected'!AN61),"",'Module C Corrected'!AN61)</f>
        <v>6.86</v>
      </c>
      <c r="AO61" s="33">
        <f ca="1">IFERROR(IF(AND($A61=VLOOKUP($A61&amp;"."&amp;$C61,UncollectibleLookup,2,FALSE),$C61=VLOOKUP($A61&amp;"."&amp;$C61,UncollectibleLookup,4,FALSE)),0,'Module C Corrected'!AO61),'Module C Corrected'!AO61)</f>
        <v>1180796.46</v>
      </c>
      <c r="AP61" s="33">
        <f ca="1">IFERROR(IF(AND($A61=VLOOKUP($A61&amp;"."&amp;$C61,UncollectibleLookup,2,FALSE),$C61=VLOOKUP($A61&amp;"."&amp;$C61,UncollectibleLookup,4,FALSE)),0,'Module C Corrected'!AP61),'Module C Corrected'!AP61)</f>
        <v>1088643.55</v>
      </c>
      <c r="AQ61" s="33">
        <f ca="1">IFERROR(IF(AND($A61=VLOOKUP($A61&amp;"."&amp;$C61,UncollectibleLookup,2,FALSE),$C61=VLOOKUP($A61&amp;"."&amp;$C61,UncollectibleLookup,4,FALSE)),0,'Module C Corrected'!AQ61),'Module C Corrected'!AQ61)</f>
        <v>1088707.33</v>
      </c>
      <c r="AR61" s="33">
        <f ca="1">IFERROR(IF(AND($A61=VLOOKUP($A61&amp;"."&amp;$C61,UncollectibleLookup,2,FALSE),$C61=VLOOKUP($A61&amp;"."&amp;$C61,UncollectibleLookup,4,FALSE)),0,'Module C Corrected'!AR61),'Module C Corrected'!AR61)</f>
        <v>978221.91</v>
      </c>
      <c r="AS61" s="33">
        <f ca="1">IFERROR(IF(AND($A61=VLOOKUP($A61&amp;"."&amp;$C61,UncollectibleLookup,2,FALSE),$C61=VLOOKUP($A61&amp;"."&amp;$C61,UncollectibleLookup,4,FALSE)),0,'Module C Corrected'!AS61),'Module C Corrected'!AS61)</f>
        <v>928362.07</v>
      </c>
      <c r="AT61" s="33">
        <f ca="1">IFERROR(IF(AND($A61=VLOOKUP($A61&amp;"."&amp;$C61,UncollectibleLookup,2,FALSE),$C61=VLOOKUP($A61&amp;"."&amp;$C61,UncollectibleLookup,4,FALSE)),0,'Module C Corrected'!AT61),'Module C Corrected'!AT61)</f>
        <v>938091.91</v>
      </c>
      <c r="AU61" s="33">
        <f ca="1">IFERROR(IF(AND($A61=VLOOKUP($A61&amp;"."&amp;$C61,UncollectibleLookup,2,FALSE),$C61=VLOOKUP($A61&amp;"."&amp;$C61,UncollectibleLookup,4,FALSE)),0,'Module C Corrected'!AU61),'Module C Corrected'!AU61)</f>
        <v>2254913.66</v>
      </c>
      <c r="AV61" s="33">
        <f ca="1">IFERROR(IF(AND($A61=VLOOKUP($A61&amp;"."&amp;$C61,UncollectibleLookup,2,FALSE),$C61=VLOOKUP($A61&amp;"."&amp;$C61,UncollectibleLookup,4,FALSE)),0,'Module C Corrected'!AV61),'Module C Corrected'!AV61)</f>
        <v>1288624.1599999999</v>
      </c>
      <c r="AW61" s="33">
        <f ca="1">IFERROR(IF(AND($A61=VLOOKUP($A61&amp;"."&amp;$C61,UncollectibleLookup,2,FALSE),$C61=VLOOKUP($A61&amp;"."&amp;$C61,UncollectibleLookup,4,FALSE)),0,'Module C Corrected'!AW61),'Module C Corrected'!AW61)</f>
        <v>917724.28</v>
      </c>
      <c r="AX61" s="33">
        <f ca="1">IFERROR(IF(AND($A61=VLOOKUP($A61&amp;"."&amp;$C61,UncollectibleLookup,2,FALSE),$C61=VLOOKUP($A61&amp;"."&amp;$C61,UncollectibleLookup,4,FALSE)),0,'Module C Corrected'!AX61),'Module C Corrected'!AX61)</f>
        <v>1141889.33</v>
      </c>
      <c r="AY61" s="33">
        <f ca="1">IFERROR(IF(AND($A61=VLOOKUP($A61&amp;"."&amp;$C61,UncollectibleLookup,2,FALSE),$C61=VLOOKUP($A61&amp;"."&amp;$C61,UncollectibleLookup,4,FALSE)),0,'Module C Corrected'!AY61),'Module C Corrected'!AY61)</f>
        <v>1011780.74</v>
      </c>
      <c r="AZ61" s="33">
        <f ca="1">IFERROR(IF(AND($A61=VLOOKUP($A61&amp;"."&amp;$C61,UncollectibleLookup,2,FALSE),$C61=VLOOKUP($A61&amp;"."&amp;$C61,UncollectibleLookup,4,FALSE)),0,'Module C Corrected'!AZ61),'Module C Corrected'!AZ61)</f>
        <v>1265600.1399999999</v>
      </c>
      <c r="BA61" s="31">
        <f t="shared" ca="1" si="27"/>
        <v>-20655.330000000002</v>
      </c>
      <c r="BB61" s="31">
        <f t="shared" ca="1" si="27"/>
        <v>-19043.330000000002</v>
      </c>
      <c r="BC61" s="31">
        <f t="shared" ca="1" si="27"/>
        <v>-19044.439999999999</v>
      </c>
      <c r="BD61" s="31">
        <f t="shared" ca="1" si="23"/>
        <v>-68447.009999999995</v>
      </c>
      <c r="BE61" s="31">
        <f t="shared" ca="1" si="23"/>
        <v>-64958.28</v>
      </c>
      <c r="BF61" s="31">
        <f t="shared" ca="1" si="23"/>
        <v>-65639.08</v>
      </c>
      <c r="BG61" s="31">
        <f t="shared" ca="1" si="23"/>
        <v>-233380.28</v>
      </c>
      <c r="BH61" s="31">
        <f t="shared" ca="1" si="23"/>
        <v>-133370.72</v>
      </c>
      <c r="BI61" s="31">
        <f t="shared" ca="1" si="23"/>
        <v>-94983.13</v>
      </c>
      <c r="BJ61" s="31">
        <f t="shared" ca="1" si="23"/>
        <v>-49936.85</v>
      </c>
      <c r="BK61" s="31">
        <f t="shared" ca="1" si="23"/>
        <v>-44246.97</v>
      </c>
      <c r="BL61" s="31">
        <f t="shared" ca="1" si="23"/>
        <v>-55346.95</v>
      </c>
      <c r="BM61" s="6">
        <f t="shared" ca="1" si="28"/>
        <v>8.1799999999999998E-2</v>
      </c>
      <c r="BN61" s="6">
        <f t="shared" ca="1" si="28"/>
        <v>8.1799999999999998E-2</v>
      </c>
      <c r="BO61" s="6">
        <f t="shared" ca="1" si="28"/>
        <v>8.1799999999999998E-2</v>
      </c>
      <c r="BP61" s="6">
        <f t="shared" ca="1" si="28"/>
        <v>8.1799999999999998E-2</v>
      </c>
      <c r="BQ61" s="6">
        <f t="shared" ca="1" si="28"/>
        <v>8.1799999999999998E-2</v>
      </c>
      <c r="BR61" s="6">
        <f t="shared" ca="1" si="28"/>
        <v>8.1799999999999998E-2</v>
      </c>
      <c r="BS61" s="6">
        <f t="shared" ca="1" si="28"/>
        <v>8.1799999999999998E-2</v>
      </c>
      <c r="BT61" s="6">
        <f t="shared" ca="1" si="28"/>
        <v>8.1799999999999998E-2</v>
      </c>
      <c r="BU61" s="6">
        <f t="shared" ca="1" si="28"/>
        <v>8.1799999999999998E-2</v>
      </c>
      <c r="BV61" s="6">
        <f t="shared" ca="1" si="28"/>
        <v>8.1799999999999998E-2</v>
      </c>
      <c r="BW61" s="6">
        <f t="shared" ca="1" si="28"/>
        <v>8.1799999999999998E-2</v>
      </c>
      <c r="BX61" s="6">
        <f t="shared" ca="1" si="28"/>
        <v>8.1799999999999998E-2</v>
      </c>
      <c r="BY61" s="31">
        <f t="shared" ca="1" si="32"/>
        <v>1408005.1</v>
      </c>
      <c r="BZ61" s="31">
        <f t="shared" ca="1" si="32"/>
        <v>1298120.1499999999</v>
      </c>
      <c r="CA61" s="31">
        <f t="shared" ca="1" si="32"/>
        <v>1298196.2</v>
      </c>
      <c r="CB61" s="31">
        <f t="shared" ca="1" si="32"/>
        <v>1166451.2</v>
      </c>
      <c r="CC61" s="31">
        <f t="shared" ca="1" si="32"/>
        <v>1106997.33</v>
      </c>
      <c r="CD61" s="31">
        <f t="shared" ca="1" si="32"/>
        <v>1118599.3999999999</v>
      </c>
      <c r="CE61" s="31">
        <f t="shared" ca="1" si="31"/>
        <v>2688803.76</v>
      </c>
      <c r="CF61" s="31">
        <f t="shared" ca="1" si="31"/>
        <v>1536581</v>
      </c>
      <c r="CG61" s="31">
        <f t="shared" ca="1" si="31"/>
        <v>1094312.6299999999</v>
      </c>
      <c r="CH61" s="31">
        <f t="shared" ca="1" si="31"/>
        <v>1361611.47</v>
      </c>
      <c r="CI61" s="31">
        <f t="shared" ca="1" si="31"/>
        <v>1206467.4099999999</v>
      </c>
      <c r="CJ61" s="31">
        <f t="shared" ca="1" si="31"/>
        <v>1509126.7</v>
      </c>
      <c r="CK61" s="32">
        <f t="shared" ca="1" si="29"/>
        <v>29261.72</v>
      </c>
      <c r="CL61" s="32">
        <f t="shared" ca="1" si="29"/>
        <v>26978.05</v>
      </c>
      <c r="CM61" s="32">
        <f t="shared" ca="1" si="29"/>
        <v>26979.63</v>
      </c>
      <c r="CN61" s="32">
        <f t="shared" ca="1" si="25"/>
        <v>24241.65</v>
      </c>
      <c r="CO61" s="32">
        <f t="shared" ca="1" si="25"/>
        <v>23006.06</v>
      </c>
      <c r="CP61" s="32">
        <f t="shared" ca="1" si="25"/>
        <v>23247.18</v>
      </c>
      <c r="CQ61" s="32">
        <f t="shared" ca="1" si="25"/>
        <v>55879.78</v>
      </c>
      <c r="CR61" s="32">
        <f t="shared" ca="1" si="25"/>
        <v>31933.83</v>
      </c>
      <c r="CS61" s="32">
        <f t="shared" ca="1" si="25"/>
        <v>22742.44</v>
      </c>
      <c r="CT61" s="32">
        <f t="shared" ca="1" si="25"/>
        <v>28297.55</v>
      </c>
      <c r="CU61" s="32">
        <f t="shared" ca="1" si="25"/>
        <v>25073.279999999999</v>
      </c>
      <c r="CV61" s="32">
        <f t="shared" ca="1" si="25"/>
        <v>31363.27</v>
      </c>
      <c r="CW61" s="31">
        <f t="shared" ca="1" si="30"/>
        <v>277125.69000000012</v>
      </c>
      <c r="CX61" s="31">
        <f t="shared" ca="1" si="30"/>
        <v>255497.97999999992</v>
      </c>
      <c r="CY61" s="31">
        <f t="shared" ca="1" si="30"/>
        <v>255512.93999999977</v>
      </c>
      <c r="CZ61" s="31">
        <f t="shared" ca="1" si="26"/>
        <v>280917.94999999984</v>
      </c>
      <c r="DA61" s="31">
        <f t="shared" ca="1" si="26"/>
        <v>266599.60000000021</v>
      </c>
      <c r="DB61" s="31">
        <f t="shared" ca="1" si="26"/>
        <v>269393.74999999983</v>
      </c>
      <c r="DC61" s="31">
        <f t="shared" ca="1" si="26"/>
        <v>723150.15999999945</v>
      </c>
      <c r="DD61" s="31">
        <f t="shared" ca="1" si="26"/>
        <v>413261.39000000013</v>
      </c>
      <c r="DE61" s="31">
        <f t="shared" ca="1" si="26"/>
        <v>294313.91999999981</v>
      </c>
      <c r="DF61" s="31">
        <f t="shared" ca="1" si="26"/>
        <v>297956.53999999992</v>
      </c>
      <c r="DG61" s="31">
        <f t="shared" ca="1" si="26"/>
        <v>264006.91999999993</v>
      </c>
      <c r="DH61" s="31">
        <f t="shared" ca="1" si="26"/>
        <v>330236.78000000009</v>
      </c>
      <c r="DI61" s="32">
        <f t="shared" ca="1" si="20"/>
        <v>13856.28</v>
      </c>
      <c r="DJ61" s="32">
        <f t="shared" ca="1" si="20"/>
        <v>12774.9</v>
      </c>
      <c r="DK61" s="32">
        <f t="shared" ca="1" si="20"/>
        <v>12775.65</v>
      </c>
      <c r="DL61" s="32">
        <f t="shared" ca="1" si="20"/>
        <v>14045.9</v>
      </c>
      <c r="DM61" s="32">
        <f t="shared" ca="1" si="20"/>
        <v>13329.98</v>
      </c>
      <c r="DN61" s="32">
        <f t="shared" ca="1" si="20"/>
        <v>13469.69</v>
      </c>
      <c r="DO61" s="32">
        <f t="shared" ca="1" si="20"/>
        <v>36157.51</v>
      </c>
      <c r="DP61" s="32">
        <f t="shared" ca="1" si="20"/>
        <v>20663.07</v>
      </c>
      <c r="DQ61" s="32">
        <f t="shared" ca="1" si="20"/>
        <v>14715.7</v>
      </c>
      <c r="DR61" s="32">
        <f t="shared" ca="1" si="20"/>
        <v>14897.83</v>
      </c>
      <c r="DS61" s="32">
        <f t="shared" ca="1" si="20"/>
        <v>13200.35</v>
      </c>
      <c r="DT61" s="32">
        <f t="shared" ca="1" si="20"/>
        <v>16511.84</v>
      </c>
      <c r="DU61" s="31">
        <f t="shared" ca="1" si="21"/>
        <v>119236.23</v>
      </c>
      <c r="DV61" s="31">
        <f t="shared" ca="1" si="21"/>
        <v>108628.69</v>
      </c>
      <c r="DW61" s="31">
        <f t="shared" ca="1" si="21"/>
        <v>107458.99</v>
      </c>
      <c r="DX61" s="31">
        <f t="shared" ca="1" si="21"/>
        <v>116711.85</v>
      </c>
      <c r="DY61" s="31">
        <f t="shared" ca="1" si="21"/>
        <v>109448.32000000001</v>
      </c>
      <c r="DZ61" s="31">
        <f t="shared" ca="1" si="21"/>
        <v>109222.61</v>
      </c>
      <c r="EA61" s="31">
        <f t="shared" ca="1" si="21"/>
        <v>289626.74</v>
      </c>
      <c r="EB61" s="31">
        <f t="shared" ca="1" si="21"/>
        <v>163320.42000000001</v>
      </c>
      <c r="EC61" s="31">
        <f t="shared" ca="1" si="21"/>
        <v>114750.24</v>
      </c>
      <c r="ED61" s="31">
        <f t="shared" ca="1" si="21"/>
        <v>114639.86</v>
      </c>
      <c r="EE61" s="31">
        <f t="shared" ca="1" si="21"/>
        <v>100176.21</v>
      </c>
      <c r="EF61" s="31">
        <f t="shared" ca="1" si="21"/>
        <v>123610.41</v>
      </c>
      <c r="EG61" s="32">
        <f t="shared" ca="1" si="22"/>
        <v>410218.20000000013</v>
      </c>
      <c r="EH61" s="32">
        <f t="shared" ca="1" si="22"/>
        <v>376901.56999999995</v>
      </c>
      <c r="EI61" s="32">
        <f t="shared" ca="1" si="22"/>
        <v>375747.57999999978</v>
      </c>
      <c r="EJ61" s="32">
        <f t="shared" ca="1" si="22"/>
        <v>411675.69999999984</v>
      </c>
      <c r="EK61" s="32">
        <f t="shared" ca="1" si="22"/>
        <v>389377.9000000002</v>
      </c>
      <c r="EL61" s="32">
        <f t="shared" ca="1" si="22"/>
        <v>392086.04999999981</v>
      </c>
      <c r="EM61" s="32">
        <f t="shared" ca="1" si="22"/>
        <v>1048934.4099999995</v>
      </c>
      <c r="EN61" s="32">
        <f t="shared" ca="1" si="22"/>
        <v>597244.88000000012</v>
      </c>
      <c r="EO61" s="32">
        <f t="shared" ca="1" si="22"/>
        <v>423779.85999999981</v>
      </c>
      <c r="EP61" s="32">
        <f t="shared" ca="1" si="22"/>
        <v>427494.22999999992</v>
      </c>
      <c r="EQ61" s="32">
        <f t="shared" ca="1" si="22"/>
        <v>377383.47999999992</v>
      </c>
      <c r="ER61" s="32">
        <f t="shared" ca="1" si="22"/>
        <v>470359.03000000014</v>
      </c>
    </row>
    <row r="62" spans="1:148">
      <c r="A62" t="s">
        <v>520</v>
      </c>
      <c r="B62" s="1" t="s">
        <v>79</v>
      </c>
      <c r="C62" t="str">
        <f t="shared" ca="1" si="1"/>
        <v>GN3</v>
      </c>
      <c r="D62" t="str">
        <f t="shared" ca="1" si="2"/>
        <v>Genesee #3</v>
      </c>
      <c r="E62" s="51">
        <f ca="1">IFERROR(IF(AND($A62=VLOOKUP($A62&amp;"."&amp;$C62,UncollectibleLookup,2,FALSE),$C62=VLOOKUP($A62&amp;"."&amp;$C62,UncollectibleLookup,4,FALSE)),0,'Module C Corrected'!E62),'Module C Corrected'!E62)</f>
        <v>321863.05859999999</v>
      </c>
      <c r="F62" s="51">
        <f ca="1">IFERROR(IF(AND($A62=VLOOKUP($A62&amp;"."&amp;$C62,UncollectibleLookup,2,FALSE),$C62=VLOOKUP($A62&amp;"."&amp;$C62,UncollectibleLookup,4,FALSE)),0,'Module C Corrected'!F62),'Module C Corrected'!F62)</f>
        <v>290081.9755</v>
      </c>
      <c r="G62" s="51">
        <f ca="1">IFERROR(IF(AND($A62=VLOOKUP($A62&amp;"."&amp;$C62,UncollectibleLookup,2,FALSE),$C62=VLOOKUP($A62&amp;"."&amp;$C62,UncollectibleLookup,4,FALSE)),0,'Module C Corrected'!G62),'Module C Corrected'!G62)</f>
        <v>283717.07199999999</v>
      </c>
      <c r="H62" s="51">
        <f ca="1">IFERROR(IF(AND($A62=VLOOKUP($A62&amp;"."&amp;$C62,UncollectibleLookup,2,FALSE),$C62=VLOOKUP($A62&amp;"."&amp;$C62,UncollectibleLookup,4,FALSE)),0,'Module C Corrected'!H62),'Module C Corrected'!H62)</f>
        <v>280041.63579999999</v>
      </c>
      <c r="I62" s="51">
        <f ca="1">IFERROR(IF(AND($A62=VLOOKUP($A62&amp;"."&amp;$C62,UncollectibleLookup,2,FALSE),$C62=VLOOKUP($A62&amp;"."&amp;$C62,UncollectibleLookup,4,FALSE)),0,'Module C Corrected'!I62),'Module C Corrected'!I62)</f>
        <v>317749.1361</v>
      </c>
      <c r="J62" s="51">
        <f ca="1">IFERROR(IF(AND($A62=VLOOKUP($A62&amp;"."&amp;$C62,UncollectibleLookup,2,FALSE),$C62=VLOOKUP($A62&amp;"."&amp;$C62,UncollectibleLookup,4,FALSE)),0,'Module C Corrected'!J62),'Module C Corrected'!J62)</f>
        <v>304343.17320000002</v>
      </c>
      <c r="K62" s="51">
        <f ca="1">IFERROR(IF(AND($A62=VLOOKUP($A62&amp;"."&amp;$C62,UncollectibleLookup,2,FALSE),$C62=VLOOKUP($A62&amp;"."&amp;$C62,UncollectibleLookup,4,FALSE)),0,'Module C Corrected'!K62),'Module C Corrected'!K62)</f>
        <v>285839.34580000001</v>
      </c>
      <c r="L62" s="51">
        <f ca="1">IFERROR(IF(AND($A62=VLOOKUP($A62&amp;"."&amp;$C62,UncollectibleLookup,2,FALSE),$C62=VLOOKUP($A62&amp;"."&amp;$C62,UncollectibleLookup,4,FALSE)),0,'Module C Corrected'!L62),'Module C Corrected'!L62)</f>
        <v>306076.565</v>
      </c>
      <c r="M62" s="51">
        <f ca="1">IFERROR(IF(AND($A62=VLOOKUP($A62&amp;"."&amp;$C62,UncollectibleLookup,2,FALSE),$C62=VLOOKUP($A62&amp;"."&amp;$C62,UncollectibleLookup,4,FALSE)),0,'Module C Corrected'!M62),'Module C Corrected'!M62)</f>
        <v>301052.31790000002</v>
      </c>
      <c r="N62" s="51">
        <f ca="1">IFERROR(IF(AND($A62=VLOOKUP($A62&amp;"."&amp;$C62,UncollectibleLookup,2,FALSE),$C62=VLOOKUP($A62&amp;"."&amp;$C62,UncollectibleLookup,4,FALSE)),0,'Module C Corrected'!N62),'Module C Corrected'!N62)</f>
        <v>216895.6716</v>
      </c>
      <c r="O62" s="51">
        <f ca="1">IFERROR(IF(AND($A62=VLOOKUP($A62&amp;"."&amp;$C62,UncollectibleLookup,2,FALSE),$C62=VLOOKUP($A62&amp;"."&amp;$C62,UncollectibleLookup,4,FALSE)),0,'Module C Corrected'!O62),'Module C Corrected'!O62)</f>
        <v>312935.2917</v>
      </c>
      <c r="P62" s="51">
        <f ca="1">IFERROR(IF(AND($A62=VLOOKUP($A62&amp;"."&amp;$C62,UncollectibleLookup,2,FALSE),$C62=VLOOKUP($A62&amp;"."&amp;$C62,UncollectibleLookup,4,FALSE)),0,'Module C Corrected'!P62),'Module C Corrected'!P62)</f>
        <v>329035.06469999999</v>
      </c>
      <c r="Q62" s="32">
        <f ca="1">IFERROR(IF(AND($A62=VLOOKUP($A62&amp;"."&amp;$C62,UncollectibleLookup,2,FALSE),$C62=VLOOKUP($A62&amp;"."&amp;$C62,UncollectibleLookup,4,FALSE)),0,'Module C Corrected'!Q62),'Module C Corrected'!Q62)</f>
        <v>19965990.780000001</v>
      </c>
      <c r="R62" s="32">
        <f ca="1">IFERROR(IF(AND($A62=VLOOKUP($A62&amp;"."&amp;$C62,UncollectibleLookup,2,FALSE),$C62=VLOOKUP($A62&amp;"."&amp;$C62,UncollectibleLookup,4,FALSE)),0,'Module C Corrected'!R62),'Module C Corrected'!R62)</f>
        <v>21594427.449999999</v>
      </c>
      <c r="S62" s="32">
        <f ca="1">IFERROR(IF(AND($A62=VLOOKUP($A62&amp;"."&amp;$C62,UncollectibleLookup,2,FALSE),$C62=VLOOKUP($A62&amp;"."&amp;$C62,UncollectibleLookup,4,FALSE)),0,'Module C Corrected'!S62),'Module C Corrected'!S62)</f>
        <v>16095770.890000001</v>
      </c>
      <c r="T62" s="32">
        <f ca="1">IFERROR(IF(AND($A62=VLOOKUP($A62&amp;"."&amp;$C62,UncollectibleLookup,2,FALSE),$C62=VLOOKUP($A62&amp;"."&amp;$C62,UncollectibleLookup,4,FALSE)),0,'Module C Corrected'!T62),'Module C Corrected'!T62)</f>
        <v>13944984.220000001</v>
      </c>
      <c r="U62" s="32">
        <f ca="1">IFERROR(IF(AND($A62=VLOOKUP($A62&amp;"."&amp;$C62,UncollectibleLookup,2,FALSE),$C62=VLOOKUP($A62&amp;"."&amp;$C62,UncollectibleLookup,4,FALSE)),0,'Module C Corrected'!U62),'Module C Corrected'!U62)</f>
        <v>15669079.050000001</v>
      </c>
      <c r="V62" s="32">
        <f ca="1">IFERROR(IF(AND($A62=VLOOKUP($A62&amp;"."&amp;$C62,UncollectibleLookup,2,FALSE),$C62=VLOOKUP($A62&amp;"."&amp;$C62,UncollectibleLookup,4,FALSE)),0,'Module C Corrected'!V62),'Module C Corrected'!V62)</f>
        <v>15282596.57</v>
      </c>
      <c r="W62" s="32">
        <f ca="1">IFERROR(IF(AND($A62=VLOOKUP($A62&amp;"."&amp;$C62,UncollectibleLookup,2,FALSE),$C62=VLOOKUP($A62&amp;"."&amp;$C62,UncollectibleLookup,4,FALSE)),0,'Module C Corrected'!W62),'Module C Corrected'!W62)</f>
        <v>44818516.840000004</v>
      </c>
      <c r="X62" s="32">
        <f ca="1">IFERROR(IF(AND($A62=VLOOKUP($A62&amp;"."&amp;$C62,UncollectibleLookup,2,FALSE),$C62=VLOOKUP($A62&amp;"."&amp;$C62,UncollectibleLookup,4,FALSE)),0,'Module C Corrected'!X62),'Module C Corrected'!X62)</f>
        <v>21298911.390000001</v>
      </c>
      <c r="Y62" s="32">
        <f ca="1">IFERROR(IF(AND($A62=VLOOKUP($A62&amp;"."&amp;$C62,UncollectibleLookup,2,FALSE),$C62=VLOOKUP($A62&amp;"."&amp;$C62,UncollectibleLookup,4,FALSE)),0,'Module C Corrected'!Y62),'Module C Corrected'!Y62)</f>
        <v>14784566.17</v>
      </c>
      <c r="Z62" s="32">
        <f ca="1">IFERROR(IF(AND($A62=VLOOKUP($A62&amp;"."&amp;$C62,UncollectibleLookup,2,FALSE),$C62=VLOOKUP($A62&amp;"."&amp;$C62,UncollectibleLookup,4,FALSE)),0,'Module C Corrected'!Z62),'Module C Corrected'!Z62)</f>
        <v>13299435.859999999</v>
      </c>
      <c r="AA62" s="32">
        <f ca="1">IFERROR(IF(AND($A62=VLOOKUP($A62&amp;"."&amp;$C62,UncollectibleLookup,2,FALSE),$C62=VLOOKUP($A62&amp;"."&amp;$C62,UncollectibleLookup,4,FALSE)),0,'Module C Corrected'!AA62),'Module C Corrected'!AA62)</f>
        <v>17338976.579999998</v>
      </c>
      <c r="AB62" s="32">
        <f ca="1">IFERROR(IF(AND($A62=VLOOKUP($A62&amp;"."&amp;$C62,UncollectibleLookup,2,FALSE),$C62=VLOOKUP($A62&amp;"."&amp;$C62,UncollectibleLookup,4,FALSE)),0,'Module C Corrected'!AB62),'Module C Corrected'!AB62)</f>
        <v>21906154.140000001</v>
      </c>
      <c r="AC62" s="2">
        <f>IF(ISBLANK('Module C Corrected'!AC62),"",'Module C Corrected'!AC62)</f>
        <v>6.86</v>
      </c>
      <c r="AD62" s="2">
        <f>IF(ISBLANK('Module C Corrected'!AD62),"",'Module C Corrected'!AD62)</f>
        <v>6.86</v>
      </c>
      <c r="AE62" s="2">
        <f>IF(ISBLANK('Module C Corrected'!AE62),"",'Module C Corrected'!AE62)</f>
        <v>6.86</v>
      </c>
      <c r="AF62" s="2">
        <f>IF(ISBLANK('Module C Corrected'!AF62),"",'Module C Corrected'!AF62)</f>
        <v>6.86</v>
      </c>
      <c r="AG62" s="2">
        <f>IF(ISBLANK('Module C Corrected'!AG62),"",'Module C Corrected'!AG62)</f>
        <v>6.86</v>
      </c>
      <c r="AH62" s="2">
        <f>IF(ISBLANK('Module C Corrected'!AH62),"",'Module C Corrected'!AH62)</f>
        <v>6.86</v>
      </c>
      <c r="AI62" s="2">
        <f>IF(ISBLANK('Module C Corrected'!AI62),"",'Module C Corrected'!AI62)</f>
        <v>6.86</v>
      </c>
      <c r="AJ62" s="2">
        <f>IF(ISBLANK('Module C Corrected'!AJ62),"",'Module C Corrected'!AJ62)</f>
        <v>6.86</v>
      </c>
      <c r="AK62" s="2">
        <f>IF(ISBLANK('Module C Corrected'!AK62),"",'Module C Corrected'!AK62)</f>
        <v>6.86</v>
      </c>
      <c r="AL62" s="2">
        <f>IF(ISBLANK('Module C Corrected'!AL62),"",'Module C Corrected'!AL62)</f>
        <v>6.86</v>
      </c>
      <c r="AM62" s="2">
        <f>IF(ISBLANK('Module C Corrected'!AM62),"",'Module C Corrected'!AM62)</f>
        <v>6.86</v>
      </c>
      <c r="AN62" s="2">
        <f>IF(ISBLANK('Module C Corrected'!AN62),"",'Module C Corrected'!AN62)</f>
        <v>6.86</v>
      </c>
      <c r="AO62" s="33">
        <f ca="1">IFERROR(IF(AND($A62=VLOOKUP($A62&amp;"."&amp;$C62,UncollectibleLookup,2,FALSE),$C62=VLOOKUP($A62&amp;"."&amp;$C62,UncollectibleLookup,4,FALSE)),0,'Module C Corrected'!AO62),'Module C Corrected'!AO62)</f>
        <v>1369666.97</v>
      </c>
      <c r="AP62" s="33">
        <f ca="1">IFERROR(IF(AND($A62=VLOOKUP($A62&amp;"."&amp;$C62,UncollectibleLookup,2,FALSE),$C62=VLOOKUP($A62&amp;"."&amp;$C62,UncollectibleLookup,4,FALSE)),0,'Module C Corrected'!AP62),'Module C Corrected'!AP62)</f>
        <v>1481377.72</v>
      </c>
      <c r="AQ62" s="33">
        <f ca="1">IFERROR(IF(AND($A62=VLOOKUP($A62&amp;"."&amp;$C62,UncollectibleLookup,2,FALSE),$C62=VLOOKUP($A62&amp;"."&amp;$C62,UncollectibleLookup,4,FALSE)),0,'Module C Corrected'!AQ62),'Module C Corrected'!AQ62)</f>
        <v>1104169.8799999999</v>
      </c>
      <c r="AR62" s="33">
        <f ca="1">IFERROR(IF(AND($A62=VLOOKUP($A62&amp;"."&amp;$C62,UncollectibleLookup,2,FALSE),$C62=VLOOKUP($A62&amp;"."&amp;$C62,UncollectibleLookup,4,FALSE)),0,'Module C Corrected'!AR62),'Module C Corrected'!AR62)</f>
        <v>956625.92000000004</v>
      </c>
      <c r="AS62" s="33">
        <f ca="1">IFERROR(IF(AND($A62=VLOOKUP($A62&amp;"."&amp;$C62,UncollectibleLookup,2,FALSE),$C62=VLOOKUP($A62&amp;"."&amp;$C62,UncollectibleLookup,4,FALSE)),0,'Module C Corrected'!AS62),'Module C Corrected'!AS62)</f>
        <v>1074898.82</v>
      </c>
      <c r="AT62" s="33">
        <f ca="1">IFERROR(IF(AND($A62=VLOOKUP($A62&amp;"."&amp;$C62,UncollectibleLookup,2,FALSE),$C62=VLOOKUP($A62&amp;"."&amp;$C62,UncollectibleLookup,4,FALSE)),0,'Module C Corrected'!AT62),'Module C Corrected'!AT62)</f>
        <v>1048386.12</v>
      </c>
      <c r="AU62" s="33">
        <f ca="1">IFERROR(IF(AND($A62=VLOOKUP($A62&amp;"."&amp;$C62,UncollectibleLookup,2,FALSE),$C62=VLOOKUP($A62&amp;"."&amp;$C62,UncollectibleLookup,4,FALSE)),0,'Module C Corrected'!AU62),'Module C Corrected'!AU62)</f>
        <v>3074550.25</v>
      </c>
      <c r="AV62" s="33">
        <f ca="1">IFERROR(IF(AND($A62=VLOOKUP($A62&amp;"."&amp;$C62,UncollectibleLookup,2,FALSE),$C62=VLOOKUP($A62&amp;"."&amp;$C62,UncollectibleLookup,4,FALSE)),0,'Module C Corrected'!AV62),'Module C Corrected'!AV62)</f>
        <v>1461105.32</v>
      </c>
      <c r="AW62" s="33">
        <f ca="1">IFERROR(IF(AND($A62=VLOOKUP($A62&amp;"."&amp;$C62,UncollectibleLookup,2,FALSE),$C62=VLOOKUP($A62&amp;"."&amp;$C62,UncollectibleLookup,4,FALSE)),0,'Module C Corrected'!AW62),'Module C Corrected'!AW62)</f>
        <v>1014221.24</v>
      </c>
      <c r="AX62" s="33">
        <f ca="1">IFERROR(IF(AND($A62=VLOOKUP($A62&amp;"."&amp;$C62,UncollectibleLookup,2,FALSE),$C62=VLOOKUP($A62&amp;"."&amp;$C62,UncollectibleLookup,4,FALSE)),0,'Module C Corrected'!AX62),'Module C Corrected'!AX62)</f>
        <v>912341.3</v>
      </c>
      <c r="AY62" s="33">
        <f ca="1">IFERROR(IF(AND($A62=VLOOKUP($A62&amp;"."&amp;$C62,UncollectibleLookup,2,FALSE),$C62=VLOOKUP($A62&amp;"."&amp;$C62,UncollectibleLookup,4,FALSE)),0,'Module C Corrected'!AY62),'Module C Corrected'!AY62)</f>
        <v>1189453.79</v>
      </c>
      <c r="AZ62" s="33">
        <f ca="1">IFERROR(IF(AND($A62=VLOOKUP($A62&amp;"."&amp;$C62,UncollectibleLookup,2,FALSE),$C62=VLOOKUP($A62&amp;"."&amp;$C62,UncollectibleLookup,4,FALSE)),0,'Module C Corrected'!AZ62),'Module C Corrected'!AZ62)</f>
        <v>1502762.17</v>
      </c>
      <c r="BA62" s="31">
        <f t="shared" ca="1" si="27"/>
        <v>-23959.19</v>
      </c>
      <c r="BB62" s="31">
        <f t="shared" ca="1" si="27"/>
        <v>-25913.31</v>
      </c>
      <c r="BC62" s="31">
        <f t="shared" ca="1" si="27"/>
        <v>-19314.93</v>
      </c>
      <c r="BD62" s="31">
        <f t="shared" ca="1" si="23"/>
        <v>-66935.92</v>
      </c>
      <c r="BE62" s="31">
        <f t="shared" ca="1" si="23"/>
        <v>-75211.58</v>
      </c>
      <c r="BF62" s="31">
        <f t="shared" ca="1" si="23"/>
        <v>-73356.460000000006</v>
      </c>
      <c r="BG62" s="31">
        <f t="shared" ca="1" si="23"/>
        <v>-318211.46999999997</v>
      </c>
      <c r="BH62" s="31">
        <f t="shared" ca="1" si="23"/>
        <v>-151222.26999999999</v>
      </c>
      <c r="BI62" s="31">
        <f t="shared" ca="1" si="23"/>
        <v>-104970.42</v>
      </c>
      <c r="BJ62" s="31">
        <f t="shared" ca="1" si="23"/>
        <v>-39898.31</v>
      </c>
      <c r="BK62" s="31">
        <f t="shared" ca="1" si="23"/>
        <v>-52016.93</v>
      </c>
      <c r="BL62" s="31">
        <f t="shared" ca="1" si="23"/>
        <v>-65718.460000000006</v>
      </c>
      <c r="BM62" s="6">
        <f t="shared" ca="1" si="28"/>
        <v>8.1600000000000006E-2</v>
      </c>
      <c r="BN62" s="6">
        <f t="shared" ca="1" si="28"/>
        <v>8.1600000000000006E-2</v>
      </c>
      <c r="BO62" s="6">
        <f t="shared" ca="1" si="28"/>
        <v>8.1600000000000006E-2</v>
      </c>
      <c r="BP62" s="6">
        <f t="shared" ca="1" si="28"/>
        <v>8.1600000000000006E-2</v>
      </c>
      <c r="BQ62" s="6">
        <f t="shared" ca="1" si="28"/>
        <v>8.1600000000000006E-2</v>
      </c>
      <c r="BR62" s="6">
        <f t="shared" ca="1" si="28"/>
        <v>8.1600000000000006E-2</v>
      </c>
      <c r="BS62" s="6">
        <f t="shared" ca="1" si="28"/>
        <v>8.1600000000000006E-2</v>
      </c>
      <c r="BT62" s="6">
        <f t="shared" ca="1" si="28"/>
        <v>8.1600000000000006E-2</v>
      </c>
      <c r="BU62" s="6">
        <f t="shared" ca="1" si="28"/>
        <v>8.1600000000000006E-2</v>
      </c>
      <c r="BV62" s="6">
        <f t="shared" ca="1" si="28"/>
        <v>8.1600000000000006E-2</v>
      </c>
      <c r="BW62" s="6">
        <f t="shared" ca="1" si="28"/>
        <v>8.1600000000000006E-2</v>
      </c>
      <c r="BX62" s="6">
        <f t="shared" ca="1" si="28"/>
        <v>8.1600000000000006E-2</v>
      </c>
      <c r="BY62" s="31">
        <f t="shared" ca="1" si="32"/>
        <v>1629224.85</v>
      </c>
      <c r="BZ62" s="31">
        <f t="shared" ca="1" si="32"/>
        <v>1762105.28</v>
      </c>
      <c r="CA62" s="31">
        <f t="shared" ca="1" si="32"/>
        <v>1313414.8999999999</v>
      </c>
      <c r="CB62" s="31">
        <f t="shared" ca="1" si="32"/>
        <v>1137910.71</v>
      </c>
      <c r="CC62" s="31">
        <f t="shared" ca="1" si="32"/>
        <v>1278596.8500000001</v>
      </c>
      <c r="CD62" s="31">
        <f t="shared" ca="1" si="32"/>
        <v>1247059.8799999999</v>
      </c>
      <c r="CE62" s="31">
        <f t="shared" ca="1" si="31"/>
        <v>3657190.97</v>
      </c>
      <c r="CF62" s="31">
        <f t="shared" ca="1" si="31"/>
        <v>1737991.17</v>
      </c>
      <c r="CG62" s="31">
        <f t="shared" ca="1" si="31"/>
        <v>1206420.6000000001</v>
      </c>
      <c r="CH62" s="31">
        <f t="shared" ca="1" si="31"/>
        <v>1085233.97</v>
      </c>
      <c r="CI62" s="31">
        <f t="shared" ca="1" si="31"/>
        <v>1414860.49</v>
      </c>
      <c r="CJ62" s="31">
        <f t="shared" ca="1" si="31"/>
        <v>1787542.18</v>
      </c>
      <c r="CK62" s="32">
        <f t="shared" ca="1" si="29"/>
        <v>33942.18</v>
      </c>
      <c r="CL62" s="32">
        <f t="shared" ca="1" si="29"/>
        <v>36710.53</v>
      </c>
      <c r="CM62" s="32">
        <f t="shared" ca="1" si="29"/>
        <v>27362.81</v>
      </c>
      <c r="CN62" s="32">
        <f t="shared" ca="1" si="25"/>
        <v>23706.47</v>
      </c>
      <c r="CO62" s="32">
        <f t="shared" ca="1" si="25"/>
        <v>26637.43</v>
      </c>
      <c r="CP62" s="32">
        <f t="shared" ca="1" si="25"/>
        <v>25980.41</v>
      </c>
      <c r="CQ62" s="32">
        <f t="shared" ca="1" si="25"/>
        <v>76191.48</v>
      </c>
      <c r="CR62" s="32">
        <f t="shared" ca="1" si="25"/>
        <v>36208.15</v>
      </c>
      <c r="CS62" s="32">
        <f t="shared" ca="1" si="25"/>
        <v>25133.759999999998</v>
      </c>
      <c r="CT62" s="32">
        <f t="shared" ca="1" si="25"/>
        <v>22609.040000000001</v>
      </c>
      <c r="CU62" s="32">
        <f t="shared" ca="1" si="25"/>
        <v>29476.26</v>
      </c>
      <c r="CV62" s="32">
        <f t="shared" ca="1" si="25"/>
        <v>37240.46</v>
      </c>
      <c r="CW62" s="31">
        <f t="shared" ca="1" si="30"/>
        <v>317459.25000000006</v>
      </c>
      <c r="CX62" s="31">
        <f t="shared" ca="1" si="30"/>
        <v>343351.40000000008</v>
      </c>
      <c r="CY62" s="31">
        <f t="shared" ca="1" si="30"/>
        <v>255922.76000000007</v>
      </c>
      <c r="CZ62" s="31">
        <f t="shared" ca="1" si="26"/>
        <v>271927.17999999988</v>
      </c>
      <c r="DA62" s="31">
        <f t="shared" ca="1" si="26"/>
        <v>305547.03999999998</v>
      </c>
      <c r="DB62" s="31">
        <f t="shared" ca="1" si="26"/>
        <v>298010.62999999983</v>
      </c>
      <c r="DC62" s="31">
        <f t="shared" ca="1" si="26"/>
        <v>977043.67000000016</v>
      </c>
      <c r="DD62" s="31">
        <f t="shared" ca="1" si="26"/>
        <v>464316.26999999979</v>
      </c>
      <c r="DE62" s="31">
        <f t="shared" ca="1" si="26"/>
        <v>322303.5400000001</v>
      </c>
      <c r="DF62" s="31">
        <f t="shared" ca="1" si="26"/>
        <v>235400.01999999996</v>
      </c>
      <c r="DG62" s="31">
        <f t="shared" ca="1" si="26"/>
        <v>306899.88999999996</v>
      </c>
      <c r="DH62" s="31">
        <f t="shared" ca="1" si="26"/>
        <v>387738.93</v>
      </c>
      <c r="DI62" s="32">
        <f t="shared" ca="1" si="20"/>
        <v>15872.96</v>
      </c>
      <c r="DJ62" s="32">
        <f t="shared" ca="1" si="20"/>
        <v>17167.57</v>
      </c>
      <c r="DK62" s="32">
        <f t="shared" ca="1" si="20"/>
        <v>12796.14</v>
      </c>
      <c r="DL62" s="32">
        <f t="shared" ref="DL62:DT90" ca="1" si="33">ROUND(CZ62*5%,2)</f>
        <v>13596.36</v>
      </c>
      <c r="DM62" s="32">
        <f t="shared" ca="1" si="33"/>
        <v>15277.35</v>
      </c>
      <c r="DN62" s="32">
        <f t="shared" ca="1" si="33"/>
        <v>14900.53</v>
      </c>
      <c r="DO62" s="32">
        <f t="shared" ca="1" si="33"/>
        <v>48852.18</v>
      </c>
      <c r="DP62" s="32">
        <f t="shared" ca="1" si="33"/>
        <v>23215.81</v>
      </c>
      <c r="DQ62" s="32">
        <f t="shared" ca="1" si="33"/>
        <v>16115.18</v>
      </c>
      <c r="DR62" s="32">
        <f t="shared" ca="1" si="33"/>
        <v>11770</v>
      </c>
      <c r="DS62" s="32">
        <f t="shared" ca="1" si="33"/>
        <v>15344.99</v>
      </c>
      <c r="DT62" s="32">
        <f t="shared" ca="1" si="33"/>
        <v>19386.95</v>
      </c>
      <c r="DU62" s="31">
        <f t="shared" ca="1" si="21"/>
        <v>136590.17000000001</v>
      </c>
      <c r="DV62" s="31">
        <f t="shared" ca="1" si="21"/>
        <v>145980.85999999999</v>
      </c>
      <c r="DW62" s="31">
        <f t="shared" ca="1" si="21"/>
        <v>107631.35</v>
      </c>
      <c r="DX62" s="31">
        <f t="shared" ref="DX62:EF90" ca="1" si="34">ROUND(CZ62*DX$3,2)</f>
        <v>112976.49</v>
      </c>
      <c r="DY62" s="31">
        <f t="shared" ca="1" si="34"/>
        <v>125437.59</v>
      </c>
      <c r="DZ62" s="31">
        <f t="shared" ca="1" si="34"/>
        <v>120825</v>
      </c>
      <c r="EA62" s="31">
        <f t="shared" ca="1" si="34"/>
        <v>391312.88</v>
      </c>
      <c r="EB62" s="31">
        <f t="shared" ca="1" si="34"/>
        <v>183497.25</v>
      </c>
      <c r="EC62" s="31">
        <f t="shared" ca="1" si="34"/>
        <v>125663.13</v>
      </c>
      <c r="ED62" s="31">
        <f t="shared" ca="1" si="34"/>
        <v>90571.01</v>
      </c>
      <c r="EE62" s="31">
        <f t="shared" ca="1" si="34"/>
        <v>116451.75</v>
      </c>
      <c r="EF62" s="31">
        <f t="shared" ca="1" si="34"/>
        <v>145133.95000000001</v>
      </c>
      <c r="EG62" s="32">
        <f t="shared" ca="1" si="22"/>
        <v>469922.38000000012</v>
      </c>
      <c r="EH62" s="32">
        <f t="shared" ca="1" si="22"/>
        <v>506499.83000000007</v>
      </c>
      <c r="EI62" s="32">
        <f t="shared" ca="1" si="22"/>
        <v>376350.25000000012</v>
      </c>
      <c r="EJ62" s="32">
        <f t="shared" ref="EJ62:ER90" ca="1" si="35">CZ62+DL62+DX62</f>
        <v>398500.02999999985</v>
      </c>
      <c r="EK62" s="32">
        <f t="shared" ca="1" si="35"/>
        <v>446261.98</v>
      </c>
      <c r="EL62" s="32">
        <f t="shared" ca="1" si="35"/>
        <v>433736.15999999986</v>
      </c>
      <c r="EM62" s="32">
        <f t="shared" ca="1" si="35"/>
        <v>1417208.7300000002</v>
      </c>
      <c r="EN62" s="32">
        <f t="shared" ca="1" si="35"/>
        <v>671029.32999999984</v>
      </c>
      <c r="EO62" s="32">
        <f t="shared" ca="1" si="35"/>
        <v>464081.85000000009</v>
      </c>
      <c r="EP62" s="32">
        <f t="shared" ca="1" si="35"/>
        <v>337741.02999999997</v>
      </c>
      <c r="EQ62" s="32">
        <f t="shared" ca="1" si="35"/>
        <v>438696.62999999995</v>
      </c>
      <c r="ER62" s="32">
        <f t="shared" ca="1" si="35"/>
        <v>552259.83000000007</v>
      </c>
    </row>
    <row r="63" spans="1:148">
      <c r="A63" t="s">
        <v>512</v>
      </c>
      <c r="B63" s="1" t="s">
        <v>43</v>
      </c>
      <c r="C63" t="str">
        <f t="shared" ca="1" si="1"/>
        <v>GPEC</v>
      </c>
      <c r="D63" t="str">
        <f t="shared" ca="1" si="2"/>
        <v>Grande Prairie EcoPower Industrial System</v>
      </c>
      <c r="E63" s="51">
        <f ca="1">IFERROR(IF(AND($A63=VLOOKUP($A63&amp;"."&amp;$C63,UncollectibleLookup,2,FALSE),$C63=VLOOKUP($A63&amp;"."&amp;$C63,UncollectibleLookup,4,FALSE)),0,'Module C Corrected'!E63),'Module C Corrected'!E63)</f>
        <v>5801.8895000000002</v>
      </c>
      <c r="F63" s="51">
        <f ca="1">IFERROR(IF(AND($A63=VLOOKUP($A63&amp;"."&amp;$C63,UncollectibleLookup,2,FALSE),$C63=VLOOKUP($A63&amp;"."&amp;$C63,UncollectibleLookup,4,FALSE)),0,'Module C Corrected'!F63),'Module C Corrected'!F63)</f>
        <v>7944.8525</v>
      </c>
      <c r="G63" s="51">
        <f ca="1">IFERROR(IF(AND($A63=VLOOKUP($A63&amp;"."&amp;$C63,UncollectibleLookup,2,FALSE),$C63=VLOOKUP($A63&amp;"."&amp;$C63,UncollectibleLookup,4,FALSE)),0,'Module C Corrected'!G63),'Module C Corrected'!G63)</f>
        <v>7775.9861000000001</v>
      </c>
      <c r="H63" s="51">
        <f ca="1">IFERROR(IF(AND($A63=VLOOKUP($A63&amp;"."&amp;$C63,UncollectibleLookup,2,FALSE),$C63=VLOOKUP($A63&amp;"."&amp;$C63,UncollectibleLookup,4,FALSE)),0,'Module C Corrected'!H63),'Module C Corrected'!H63)</f>
        <v>8959.3053999999993</v>
      </c>
      <c r="I63" s="51">
        <f ca="1">IFERROR(IF(AND($A63=VLOOKUP($A63&amp;"."&amp;$C63,UncollectibleLookup,2,FALSE),$C63=VLOOKUP($A63&amp;"."&amp;$C63,UncollectibleLookup,4,FALSE)),0,'Module C Corrected'!I63),'Module C Corrected'!I63)</f>
        <v>9772.0982000000004</v>
      </c>
      <c r="J63" s="51">
        <f ca="1">IFERROR(IF(AND($A63=VLOOKUP($A63&amp;"."&amp;$C63,UncollectibleLookup,2,FALSE),$C63=VLOOKUP($A63&amp;"."&amp;$C63,UncollectibleLookup,4,FALSE)),0,'Module C Corrected'!J63),'Module C Corrected'!J63)</f>
        <v>9368.2703999999994</v>
      </c>
      <c r="K63" s="51">
        <f ca="1">IFERROR(IF(AND($A63=VLOOKUP($A63&amp;"."&amp;$C63,UncollectibleLookup,2,FALSE),$C63=VLOOKUP($A63&amp;"."&amp;$C63,UncollectibleLookup,4,FALSE)),0,'Module C Corrected'!K63),'Module C Corrected'!K63)</f>
        <v>9094.3083000000006</v>
      </c>
      <c r="L63" s="51">
        <f ca="1">IFERROR(IF(AND($A63=VLOOKUP($A63&amp;"."&amp;$C63,UncollectibleLookup,2,FALSE),$C63=VLOOKUP($A63&amp;"."&amp;$C63,UncollectibleLookup,4,FALSE)),0,'Module C Corrected'!L63),'Module C Corrected'!L63)</f>
        <v>8330.5254000000004</v>
      </c>
      <c r="M63" s="51">
        <f ca="1">IFERROR(IF(AND($A63=VLOOKUP($A63&amp;"."&amp;$C63,UncollectibleLookup,2,FALSE),$C63=VLOOKUP($A63&amp;"."&amp;$C63,UncollectibleLookup,4,FALSE)),0,'Module C Corrected'!M63),'Module C Corrected'!M63)</f>
        <v>10284.263300000001</v>
      </c>
      <c r="N63" s="51">
        <f ca="1">IFERROR(IF(AND($A63=VLOOKUP($A63&amp;"."&amp;$C63,UncollectibleLookup,2,FALSE),$C63=VLOOKUP($A63&amp;"."&amp;$C63,UncollectibleLookup,4,FALSE)),0,'Module C Corrected'!N63),'Module C Corrected'!N63)</f>
        <v>8719.1422999999995</v>
      </c>
      <c r="O63" s="51">
        <f ca="1">IFERROR(IF(AND($A63=VLOOKUP($A63&amp;"."&amp;$C63,UncollectibleLookup,2,FALSE),$C63=VLOOKUP($A63&amp;"."&amp;$C63,UncollectibleLookup,4,FALSE)),0,'Module C Corrected'!O63),'Module C Corrected'!O63)</f>
        <v>10317.843800000001</v>
      </c>
      <c r="P63" s="51">
        <f ca="1">IFERROR(IF(AND($A63=VLOOKUP($A63&amp;"."&amp;$C63,UncollectibleLookup,2,FALSE),$C63=VLOOKUP($A63&amp;"."&amp;$C63,UncollectibleLookup,4,FALSE)),0,'Module C Corrected'!P63),'Module C Corrected'!P63)</f>
        <v>8345.8672000000006</v>
      </c>
      <c r="Q63" s="32">
        <f ca="1">IFERROR(IF(AND($A63=VLOOKUP($A63&amp;"."&amp;$C63,UncollectibleLookup,2,FALSE),$C63=VLOOKUP($A63&amp;"."&amp;$C63,UncollectibleLookup,4,FALSE)),0,'Module C Corrected'!Q63),'Module C Corrected'!Q63)</f>
        <v>339464.38</v>
      </c>
      <c r="R63" s="32">
        <f ca="1">IFERROR(IF(AND($A63=VLOOKUP($A63&amp;"."&amp;$C63,UncollectibleLookup,2,FALSE),$C63=VLOOKUP($A63&amp;"."&amp;$C63,UncollectibleLookup,4,FALSE)),0,'Module C Corrected'!R63),'Module C Corrected'!R63)</f>
        <v>580892.27</v>
      </c>
      <c r="S63" s="32">
        <f ca="1">IFERROR(IF(AND($A63=VLOOKUP($A63&amp;"."&amp;$C63,UncollectibleLookup,2,FALSE),$C63=VLOOKUP($A63&amp;"."&amp;$C63,UncollectibleLookup,4,FALSE)),0,'Module C Corrected'!S63),'Module C Corrected'!S63)</f>
        <v>417430</v>
      </c>
      <c r="T63" s="32">
        <f ca="1">IFERROR(IF(AND($A63=VLOOKUP($A63&amp;"."&amp;$C63,UncollectibleLookup,2,FALSE),$C63=VLOOKUP($A63&amp;"."&amp;$C63,UncollectibleLookup,4,FALSE)),0,'Module C Corrected'!T63),'Module C Corrected'!T63)</f>
        <v>461503.07</v>
      </c>
      <c r="U63" s="32">
        <f ca="1">IFERROR(IF(AND($A63=VLOOKUP($A63&amp;"."&amp;$C63,UncollectibleLookup,2,FALSE),$C63=VLOOKUP($A63&amp;"."&amp;$C63,UncollectibleLookup,4,FALSE)),0,'Module C Corrected'!U63),'Module C Corrected'!U63)</f>
        <v>450497.69</v>
      </c>
      <c r="V63" s="32">
        <f ca="1">IFERROR(IF(AND($A63=VLOOKUP($A63&amp;"."&amp;$C63,UncollectibleLookup,2,FALSE),$C63=VLOOKUP($A63&amp;"."&amp;$C63,UncollectibleLookup,4,FALSE)),0,'Module C Corrected'!V63),'Module C Corrected'!V63)</f>
        <v>432437.87</v>
      </c>
      <c r="W63" s="32">
        <f ca="1">IFERROR(IF(AND($A63=VLOOKUP($A63&amp;"."&amp;$C63,UncollectibleLookup,2,FALSE),$C63=VLOOKUP($A63&amp;"."&amp;$C63,UncollectibleLookup,4,FALSE)),0,'Module C Corrected'!W63),'Module C Corrected'!W63)</f>
        <v>1365139.29</v>
      </c>
      <c r="X63" s="32">
        <f ca="1">IFERROR(IF(AND($A63=VLOOKUP($A63&amp;"."&amp;$C63,UncollectibleLookup,2,FALSE),$C63=VLOOKUP($A63&amp;"."&amp;$C63,UncollectibleLookup,4,FALSE)),0,'Module C Corrected'!X63),'Module C Corrected'!X63)</f>
        <v>514207.22</v>
      </c>
      <c r="Y63" s="32">
        <f ca="1">IFERROR(IF(AND($A63=VLOOKUP($A63&amp;"."&amp;$C63,UncollectibleLookup,2,FALSE),$C63=VLOOKUP($A63&amp;"."&amp;$C63,UncollectibleLookup,4,FALSE)),0,'Module C Corrected'!Y63),'Module C Corrected'!Y63)</f>
        <v>490099.5</v>
      </c>
      <c r="Z63" s="32">
        <f ca="1">IFERROR(IF(AND($A63=VLOOKUP($A63&amp;"."&amp;$C63,UncollectibleLookup,2,FALSE),$C63=VLOOKUP($A63&amp;"."&amp;$C63,UncollectibleLookup,4,FALSE)),0,'Module C Corrected'!Z63),'Module C Corrected'!Z63)</f>
        <v>497695.76</v>
      </c>
      <c r="AA63" s="32">
        <f ca="1">IFERROR(IF(AND($A63=VLOOKUP($A63&amp;"."&amp;$C63,UncollectibleLookup,2,FALSE),$C63=VLOOKUP($A63&amp;"."&amp;$C63,UncollectibleLookup,4,FALSE)),0,'Module C Corrected'!AA63),'Module C Corrected'!AA63)</f>
        <v>556118.1</v>
      </c>
      <c r="AB63" s="32">
        <f ca="1">IFERROR(IF(AND($A63=VLOOKUP($A63&amp;"."&amp;$C63,UncollectibleLookup,2,FALSE),$C63=VLOOKUP($A63&amp;"."&amp;$C63,UncollectibleLookup,4,FALSE)),0,'Module C Corrected'!AB63),'Module C Corrected'!AB63)</f>
        <v>473116.32</v>
      </c>
      <c r="AC63" s="2">
        <f>IF(ISBLANK('Module C Corrected'!AC63),"",'Module C Corrected'!AC63)</f>
        <v>-4.3</v>
      </c>
      <c r="AD63" s="2">
        <f>IF(ISBLANK('Module C Corrected'!AD63),"",'Module C Corrected'!AD63)</f>
        <v>-4.3</v>
      </c>
      <c r="AE63" s="2">
        <f>IF(ISBLANK('Module C Corrected'!AE63),"",'Module C Corrected'!AE63)</f>
        <v>-4.3</v>
      </c>
      <c r="AF63" s="2">
        <f>IF(ISBLANK('Module C Corrected'!AF63),"",'Module C Corrected'!AF63)</f>
        <v>-4.3</v>
      </c>
      <c r="AG63" s="2">
        <f>IF(ISBLANK('Module C Corrected'!AG63),"",'Module C Corrected'!AG63)</f>
        <v>-4.3</v>
      </c>
      <c r="AH63" s="2">
        <f>IF(ISBLANK('Module C Corrected'!AH63),"",'Module C Corrected'!AH63)</f>
        <v>-4.3</v>
      </c>
      <c r="AI63" s="2">
        <f>IF(ISBLANK('Module C Corrected'!AI63),"",'Module C Corrected'!AI63)</f>
        <v>-4.3</v>
      </c>
      <c r="AJ63" s="2">
        <f>IF(ISBLANK('Module C Corrected'!AJ63),"",'Module C Corrected'!AJ63)</f>
        <v>-4.3</v>
      </c>
      <c r="AK63" s="2">
        <f>IF(ISBLANK('Module C Corrected'!AK63),"",'Module C Corrected'!AK63)</f>
        <v>-4.3</v>
      </c>
      <c r="AL63" s="2">
        <f>IF(ISBLANK('Module C Corrected'!AL63),"",'Module C Corrected'!AL63)</f>
        <v>-4.3</v>
      </c>
      <c r="AM63" s="2">
        <f>IF(ISBLANK('Module C Corrected'!AM63),"",'Module C Corrected'!AM63)</f>
        <v>-4.3</v>
      </c>
      <c r="AN63" s="2">
        <f>IF(ISBLANK('Module C Corrected'!AN63),"",'Module C Corrected'!AN63)</f>
        <v>-4.3</v>
      </c>
      <c r="AO63" s="33">
        <f ca="1">IFERROR(IF(AND($A63=VLOOKUP($A63&amp;"."&amp;$C63,UncollectibleLookup,2,FALSE),$C63=VLOOKUP($A63&amp;"."&amp;$C63,UncollectibleLookup,4,FALSE)),0,'Module C Corrected'!AO63),'Module C Corrected'!AO63)</f>
        <v>-14596.97</v>
      </c>
      <c r="AP63" s="33">
        <f ca="1">IFERROR(IF(AND($A63=VLOOKUP($A63&amp;"."&amp;$C63,UncollectibleLookup,2,FALSE),$C63=VLOOKUP($A63&amp;"."&amp;$C63,UncollectibleLookup,4,FALSE)),0,'Module C Corrected'!AP63),'Module C Corrected'!AP63)</f>
        <v>-24978.37</v>
      </c>
      <c r="AQ63" s="33">
        <f ca="1">IFERROR(IF(AND($A63=VLOOKUP($A63&amp;"."&amp;$C63,UncollectibleLookup,2,FALSE),$C63=VLOOKUP($A63&amp;"."&amp;$C63,UncollectibleLookup,4,FALSE)),0,'Module C Corrected'!AQ63),'Module C Corrected'!AQ63)</f>
        <v>-17949.490000000002</v>
      </c>
      <c r="AR63" s="33">
        <f ca="1">IFERROR(IF(AND($A63=VLOOKUP($A63&amp;"."&amp;$C63,UncollectibleLookup,2,FALSE),$C63=VLOOKUP($A63&amp;"."&amp;$C63,UncollectibleLookup,4,FALSE)),0,'Module C Corrected'!AR63),'Module C Corrected'!AR63)</f>
        <v>-19844.63</v>
      </c>
      <c r="AS63" s="33">
        <f ca="1">IFERROR(IF(AND($A63=VLOOKUP($A63&amp;"."&amp;$C63,UncollectibleLookup,2,FALSE),$C63=VLOOKUP($A63&amp;"."&amp;$C63,UncollectibleLookup,4,FALSE)),0,'Module C Corrected'!AS63),'Module C Corrected'!AS63)</f>
        <v>-19371.400000000001</v>
      </c>
      <c r="AT63" s="33">
        <f ca="1">IFERROR(IF(AND($A63=VLOOKUP($A63&amp;"."&amp;$C63,UncollectibleLookup,2,FALSE),$C63=VLOOKUP($A63&amp;"."&amp;$C63,UncollectibleLookup,4,FALSE)),0,'Module C Corrected'!AT63),'Module C Corrected'!AT63)</f>
        <v>-18594.830000000002</v>
      </c>
      <c r="AU63" s="33">
        <f ca="1">IFERROR(IF(AND($A63=VLOOKUP($A63&amp;"."&amp;$C63,UncollectibleLookup,2,FALSE),$C63=VLOOKUP($A63&amp;"."&amp;$C63,UncollectibleLookup,4,FALSE)),0,'Module C Corrected'!AU63),'Module C Corrected'!AU63)</f>
        <v>-58700.99</v>
      </c>
      <c r="AV63" s="33">
        <f ca="1">IFERROR(IF(AND($A63=VLOOKUP($A63&amp;"."&amp;$C63,UncollectibleLookup,2,FALSE),$C63=VLOOKUP($A63&amp;"."&amp;$C63,UncollectibleLookup,4,FALSE)),0,'Module C Corrected'!AV63),'Module C Corrected'!AV63)</f>
        <v>-22110.91</v>
      </c>
      <c r="AW63" s="33">
        <f ca="1">IFERROR(IF(AND($A63=VLOOKUP($A63&amp;"."&amp;$C63,UncollectibleLookup,2,FALSE),$C63=VLOOKUP($A63&amp;"."&amp;$C63,UncollectibleLookup,4,FALSE)),0,'Module C Corrected'!AW63),'Module C Corrected'!AW63)</f>
        <v>-21074.28</v>
      </c>
      <c r="AX63" s="33">
        <f ca="1">IFERROR(IF(AND($A63=VLOOKUP($A63&amp;"."&amp;$C63,UncollectibleLookup,2,FALSE),$C63=VLOOKUP($A63&amp;"."&amp;$C63,UncollectibleLookup,4,FALSE)),0,'Module C Corrected'!AX63),'Module C Corrected'!AX63)</f>
        <v>-21400.92</v>
      </c>
      <c r="AY63" s="33">
        <f ca="1">IFERROR(IF(AND($A63=VLOOKUP($A63&amp;"."&amp;$C63,UncollectibleLookup,2,FALSE),$C63=VLOOKUP($A63&amp;"."&amp;$C63,UncollectibleLookup,4,FALSE)),0,'Module C Corrected'!AY63),'Module C Corrected'!AY63)</f>
        <v>-23913.08</v>
      </c>
      <c r="AZ63" s="33">
        <f ca="1">IFERROR(IF(AND($A63=VLOOKUP($A63&amp;"."&amp;$C63,UncollectibleLookup,2,FALSE),$C63=VLOOKUP($A63&amp;"."&amp;$C63,UncollectibleLookup,4,FALSE)),0,'Module C Corrected'!AZ63),'Module C Corrected'!AZ63)</f>
        <v>-20344</v>
      </c>
      <c r="BA63" s="31">
        <f t="shared" ca="1" si="27"/>
        <v>-407.36</v>
      </c>
      <c r="BB63" s="31">
        <f t="shared" ca="1" si="27"/>
        <v>-697.07</v>
      </c>
      <c r="BC63" s="31">
        <f t="shared" ca="1" si="27"/>
        <v>-500.92</v>
      </c>
      <c r="BD63" s="31">
        <f t="shared" ca="1" si="23"/>
        <v>-2215.21</v>
      </c>
      <c r="BE63" s="31">
        <f t="shared" ca="1" si="23"/>
        <v>-2162.39</v>
      </c>
      <c r="BF63" s="31">
        <f t="shared" ca="1" si="23"/>
        <v>-2075.6999999999998</v>
      </c>
      <c r="BG63" s="31">
        <f t="shared" ca="1" si="23"/>
        <v>-9692.49</v>
      </c>
      <c r="BH63" s="31">
        <f t="shared" ca="1" si="23"/>
        <v>-3650.87</v>
      </c>
      <c r="BI63" s="31">
        <f t="shared" ca="1" si="23"/>
        <v>-3479.71</v>
      </c>
      <c r="BJ63" s="31">
        <f t="shared" ca="1" si="23"/>
        <v>-1493.09</v>
      </c>
      <c r="BK63" s="31">
        <f t="shared" ca="1" si="23"/>
        <v>-1668.35</v>
      </c>
      <c r="BL63" s="31">
        <f t="shared" ca="1" si="23"/>
        <v>-1419.35</v>
      </c>
      <c r="BM63" s="6">
        <f t="shared" ca="1" si="28"/>
        <v>-4.9399999999999999E-2</v>
      </c>
      <c r="BN63" s="6">
        <f t="shared" ca="1" si="28"/>
        <v>-4.9399999999999999E-2</v>
      </c>
      <c r="BO63" s="6">
        <f t="shared" ca="1" si="28"/>
        <v>-4.9399999999999999E-2</v>
      </c>
      <c r="BP63" s="6">
        <f t="shared" ca="1" si="28"/>
        <v>-4.9399999999999999E-2</v>
      </c>
      <c r="BQ63" s="6">
        <f t="shared" ca="1" si="28"/>
        <v>-4.9399999999999999E-2</v>
      </c>
      <c r="BR63" s="6">
        <f t="shared" ca="1" si="28"/>
        <v>-4.9399999999999999E-2</v>
      </c>
      <c r="BS63" s="6">
        <f t="shared" ca="1" si="28"/>
        <v>-4.9399999999999999E-2</v>
      </c>
      <c r="BT63" s="6">
        <f t="shared" ca="1" si="28"/>
        <v>-4.9399999999999999E-2</v>
      </c>
      <c r="BU63" s="6">
        <f t="shared" ca="1" si="28"/>
        <v>-4.9399999999999999E-2</v>
      </c>
      <c r="BV63" s="6">
        <f t="shared" ca="1" si="28"/>
        <v>-4.9399999999999999E-2</v>
      </c>
      <c r="BW63" s="6">
        <f t="shared" ca="1" si="28"/>
        <v>-4.9399999999999999E-2</v>
      </c>
      <c r="BX63" s="6">
        <f t="shared" ca="1" si="28"/>
        <v>-4.9399999999999999E-2</v>
      </c>
      <c r="BY63" s="31">
        <f t="shared" ca="1" si="32"/>
        <v>-16769.54</v>
      </c>
      <c r="BZ63" s="31">
        <f t="shared" ca="1" si="32"/>
        <v>-28696.080000000002</v>
      </c>
      <c r="CA63" s="31">
        <f t="shared" ca="1" si="32"/>
        <v>-20621.04</v>
      </c>
      <c r="CB63" s="31">
        <f t="shared" ca="1" si="32"/>
        <v>-22798.25</v>
      </c>
      <c r="CC63" s="31">
        <f t="shared" ca="1" si="32"/>
        <v>-22254.59</v>
      </c>
      <c r="CD63" s="31">
        <f t="shared" ca="1" si="32"/>
        <v>-21362.43</v>
      </c>
      <c r="CE63" s="31">
        <f t="shared" ca="1" si="31"/>
        <v>-67437.88</v>
      </c>
      <c r="CF63" s="31">
        <f t="shared" ca="1" si="31"/>
        <v>-25401.84</v>
      </c>
      <c r="CG63" s="31">
        <f t="shared" ca="1" si="31"/>
        <v>-24210.92</v>
      </c>
      <c r="CH63" s="31">
        <f t="shared" ca="1" si="31"/>
        <v>-24586.17</v>
      </c>
      <c r="CI63" s="31">
        <f t="shared" ca="1" si="31"/>
        <v>-27472.23</v>
      </c>
      <c r="CJ63" s="31">
        <f t="shared" ca="1" si="31"/>
        <v>-23371.95</v>
      </c>
      <c r="CK63" s="32">
        <f t="shared" ca="1" si="29"/>
        <v>577.09</v>
      </c>
      <c r="CL63" s="32">
        <f t="shared" ca="1" si="29"/>
        <v>987.52</v>
      </c>
      <c r="CM63" s="32">
        <f t="shared" ca="1" si="29"/>
        <v>709.63</v>
      </c>
      <c r="CN63" s="32">
        <f t="shared" ca="1" si="25"/>
        <v>784.56</v>
      </c>
      <c r="CO63" s="32">
        <f t="shared" ca="1" si="25"/>
        <v>765.85</v>
      </c>
      <c r="CP63" s="32">
        <f t="shared" ca="1" si="25"/>
        <v>735.14</v>
      </c>
      <c r="CQ63" s="32">
        <f t="shared" ca="1" si="25"/>
        <v>2320.7399999999998</v>
      </c>
      <c r="CR63" s="32">
        <f t="shared" ca="1" si="25"/>
        <v>874.15</v>
      </c>
      <c r="CS63" s="32">
        <f t="shared" ca="1" si="25"/>
        <v>833.17</v>
      </c>
      <c r="CT63" s="32">
        <f t="shared" ca="1" si="25"/>
        <v>846.08</v>
      </c>
      <c r="CU63" s="32">
        <f t="shared" ca="1" si="25"/>
        <v>945.4</v>
      </c>
      <c r="CV63" s="32">
        <f t="shared" ca="1" si="25"/>
        <v>804.3</v>
      </c>
      <c r="CW63" s="31">
        <f t="shared" ca="1" si="30"/>
        <v>-1188.1200000000013</v>
      </c>
      <c r="CX63" s="31">
        <f t="shared" ca="1" si="30"/>
        <v>-2033.1200000000022</v>
      </c>
      <c r="CY63" s="31">
        <f t="shared" ca="1" si="30"/>
        <v>-1460.9999999999982</v>
      </c>
      <c r="CZ63" s="31">
        <f t="shared" ca="1" si="26"/>
        <v>46.150000000002365</v>
      </c>
      <c r="DA63" s="31">
        <f t="shared" ca="1" si="26"/>
        <v>45.049999999999727</v>
      </c>
      <c r="DB63" s="31">
        <f t="shared" ca="1" si="26"/>
        <v>43.240000000000691</v>
      </c>
      <c r="DC63" s="31">
        <f t="shared" ca="1" si="26"/>
        <v>3276.3399999999911</v>
      </c>
      <c r="DD63" s="31">
        <f t="shared" ca="1" si="26"/>
        <v>1234.0900000000011</v>
      </c>
      <c r="DE63" s="31">
        <f t="shared" ca="1" si="26"/>
        <v>1176.2399999999989</v>
      </c>
      <c r="DF63" s="31">
        <f t="shared" ca="1" si="26"/>
        <v>-846.07999999999834</v>
      </c>
      <c r="DG63" s="31">
        <f t="shared" ca="1" si="26"/>
        <v>-945.39999999999645</v>
      </c>
      <c r="DH63" s="31">
        <f t="shared" ca="1" si="26"/>
        <v>-804.30000000000155</v>
      </c>
      <c r="DI63" s="32">
        <f t="shared" ref="DI63:DN119" ca="1" si="36">ROUND(CW63*5%,2)</f>
        <v>-59.41</v>
      </c>
      <c r="DJ63" s="32">
        <f t="shared" ca="1" si="36"/>
        <v>-101.66</v>
      </c>
      <c r="DK63" s="32">
        <f t="shared" ca="1" si="36"/>
        <v>-73.05</v>
      </c>
      <c r="DL63" s="32">
        <f t="shared" ca="1" si="33"/>
        <v>2.31</v>
      </c>
      <c r="DM63" s="32">
        <f t="shared" ca="1" si="33"/>
        <v>2.25</v>
      </c>
      <c r="DN63" s="32">
        <f t="shared" ca="1" si="33"/>
        <v>2.16</v>
      </c>
      <c r="DO63" s="32">
        <f t="shared" ca="1" si="33"/>
        <v>163.82</v>
      </c>
      <c r="DP63" s="32">
        <f t="shared" ca="1" si="33"/>
        <v>61.7</v>
      </c>
      <c r="DQ63" s="32">
        <f t="shared" ca="1" si="33"/>
        <v>58.81</v>
      </c>
      <c r="DR63" s="32">
        <f t="shared" ca="1" si="33"/>
        <v>-42.3</v>
      </c>
      <c r="DS63" s="32">
        <f t="shared" ca="1" si="33"/>
        <v>-47.27</v>
      </c>
      <c r="DT63" s="32">
        <f t="shared" ca="1" si="33"/>
        <v>-40.22</v>
      </c>
      <c r="DU63" s="31">
        <f t="shared" ref="DU63:DZ119" ca="1" si="37">ROUND(CW63*DU$3,2)</f>
        <v>-511.2</v>
      </c>
      <c r="DV63" s="31">
        <f t="shared" ca="1" si="37"/>
        <v>-864.41</v>
      </c>
      <c r="DW63" s="31">
        <f t="shared" ca="1" si="37"/>
        <v>-614.44000000000005</v>
      </c>
      <c r="DX63" s="31">
        <f t="shared" ca="1" si="34"/>
        <v>19.170000000000002</v>
      </c>
      <c r="DY63" s="31">
        <f t="shared" ca="1" si="34"/>
        <v>18.489999999999998</v>
      </c>
      <c r="DZ63" s="31">
        <f t="shared" ca="1" si="34"/>
        <v>17.53</v>
      </c>
      <c r="EA63" s="31">
        <f t="shared" ca="1" si="34"/>
        <v>1312.2</v>
      </c>
      <c r="EB63" s="31">
        <f t="shared" ca="1" si="34"/>
        <v>487.71</v>
      </c>
      <c r="EC63" s="31">
        <f t="shared" ca="1" si="34"/>
        <v>458.6</v>
      </c>
      <c r="ED63" s="31">
        <f t="shared" ca="1" si="34"/>
        <v>-325.52999999999997</v>
      </c>
      <c r="EE63" s="31">
        <f t="shared" ca="1" si="34"/>
        <v>-358.73</v>
      </c>
      <c r="EF63" s="31">
        <f t="shared" ca="1" si="34"/>
        <v>-301.06</v>
      </c>
      <c r="EG63" s="32">
        <f t="shared" ref="EG63:EL119" ca="1" si="38">CW63+DI63+DU63</f>
        <v>-1758.7300000000014</v>
      </c>
      <c r="EH63" s="32">
        <f t="shared" ca="1" si="38"/>
        <v>-2999.1900000000019</v>
      </c>
      <c r="EI63" s="32">
        <f t="shared" ca="1" si="38"/>
        <v>-2148.489999999998</v>
      </c>
      <c r="EJ63" s="32">
        <f t="shared" ca="1" si="35"/>
        <v>67.630000000002369</v>
      </c>
      <c r="EK63" s="32">
        <f t="shared" ca="1" si="35"/>
        <v>65.789999999999722</v>
      </c>
      <c r="EL63" s="32">
        <f t="shared" ca="1" si="35"/>
        <v>62.930000000000689</v>
      </c>
      <c r="EM63" s="32">
        <f t="shared" ca="1" si="35"/>
        <v>4752.3599999999915</v>
      </c>
      <c r="EN63" s="32">
        <f t="shared" ca="1" si="35"/>
        <v>1783.5000000000011</v>
      </c>
      <c r="EO63" s="32">
        <f t="shared" ca="1" si="35"/>
        <v>1693.6499999999987</v>
      </c>
      <c r="EP63" s="32">
        <f t="shared" ca="1" si="35"/>
        <v>-1213.9099999999983</v>
      </c>
      <c r="EQ63" s="32">
        <f t="shared" ca="1" si="35"/>
        <v>-1351.3999999999965</v>
      </c>
      <c r="ER63" s="32">
        <f t="shared" ca="1" si="35"/>
        <v>-1145.5800000000015</v>
      </c>
    </row>
    <row r="64" spans="1:148">
      <c r="A64" t="s">
        <v>441</v>
      </c>
      <c r="B64" s="1" t="s">
        <v>119</v>
      </c>
      <c r="C64" t="str">
        <f t="shared" ca="1" si="1"/>
        <v>GWW1</v>
      </c>
      <c r="D64" t="str">
        <f t="shared" ca="1" si="2"/>
        <v>Soderglen Wind Facility</v>
      </c>
      <c r="E64" s="51">
        <f ca="1">IFERROR(IF(AND($A64=VLOOKUP($A64&amp;"."&amp;$C64,UncollectibleLookup,2,FALSE),$C64=VLOOKUP($A64&amp;"."&amp;$C64,UncollectibleLookup,4,FALSE)),0,'Module C Corrected'!E64),'Module C Corrected'!E64)</f>
        <v>30764.188099999999</v>
      </c>
      <c r="F64" s="51">
        <f ca="1">IFERROR(IF(AND($A64=VLOOKUP($A64&amp;"."&amp;$C64,UncollectibleLookup,2,FALSE),$C64=VLOOKUP($A64&amp;"."&amp;$C64,UncollectibleLookup,4,FALSE)),0,'Module C Corrected'!F64),'Module C Corrected'!F64)</f>
        <v>15418.271500000001</v>
      </c>
      <c r="G64" s="51">
        <f ca="1">IFERROR(IF(AND($A64=VLOOKUP($A64&amp;"."&amp;$C64,UncollectibleLookup,2,FALSE),$C64=VLOOKUP($A64&amp;"."&amp;$C64,UncollectibleLookup,4,FALSE)),0,'Module C Corrected'!G64),'Module C Corrected'!G64)</f>
        <v>29711.462299999999</v>
      </c>
      <c r="H64" s="51">
        <f ca="1">IFERROR(IF(AND($A64=VLOOKUP($A64&amp;"."&amp;$C64,UncollectibleLookup,2,FALSE),$C64=VLOOKUP($A64&amp;"."&amp;$C64,UncollectibleLookup,4,FALSE)),0,'Module C Corrected'!H64),'Module C Corrected'!H64)</f>
        <v>17436.557400000002</v>
      </c>
      <c r="I64" s="51">
        <f ca="1">IFERROR(IF(AND($A64=VLOOKUP($A64&amp;"."&amp;$C64,UncollectibleLookup,2,FALSE),$C64=VLOOKUP($A64&amp;"."&amp;$C64,UncollectibleLookup,4,FALSE)),0,'Module C Corrected'!I64),'Module C Corrected'!I64)</f>
        <v>17040.7624</v>
      </c>
      <c r="J64" s="51">
        <f ca="1">IFERROR(IF(AND($A64=VLOOKUP($A64&amp;"."&amp;$C64,UncollectibleLookup,2,FALSE),$C64=VLOOKUP($A64&amp;"."&amp;$C64,UncollectibleLookup,4,FALSE)),0,'Module C Corrected'!J64),'Module C Corrected'!J64)</f>
        <v>18862.887500000001</v>
      </c>
      <c r="K64" s="51">
        <f ca="1">IFERROR(IF(AND($A64=VLOOKUP($A64&amp;"."&amp;$C64,UncollectibleLookup,2,FALSE),$C64=VLOOKUP($A64&amp;"."&amp;$C64,UncollectibleLookup,4,FALSE)),0,'Module C Corrected'!K64),'Module C Corrected'!K64)</f>
        <v>12710.6387</v>
      </c>
      <c r="L64" s="51">
        <f ca="1">IFERROR(IF(AND($A64=VLOOKUP($A64&amp;"."&amp;$C64,UncollectibleLookup,2,FALSE),$C64=VLOOKUP($A64&amp;"."&amp;$C64,UncollectibleLookup,4,FALSE)),0,'Module C Corrected'!L64),'Module C Corrected'!L64)</f>
        <v>13464.328799999999</v>
      </c>
      <c r="M64" s="51">
        <f ca="1">IFERROR(IF(AND($A64=VLOOKUP($A64&amp;"."&amp;$C64,UncollectibleLookup,2,FALSE),$C64=VLOOKUP($A64&amp;"."&amp;$C64,UncollectibleLookup,4,FALSE)),0,'Module C Corrected'!M64),'Module C Corrected'!M64)</f>
        <v>17545.981500000002</v>
      </c>
      <c r="N64" s="51">
        <f ca="1">IFERROR(IF(AND($A64=VLOOKUP($A64&amp;"."&amp;$C64,UncollectibleLookup,2,FALSE),$C64=VLOOKUP($A64&amp;"."&amp;$C64,UncollectibleLookup,4,FALSE)),0,'Module C Corrected'!N64),'Module C Corrected'!N64)</f>
        <v>27360.774700000002</v>
      </c>
      <c r="O64" s="51">
        <f ca="1">IFERROR(IF(AND($A64=VLOOKUP($A64&amp;"."&amp;$C64,UncollectibleLookup,2,FALSE),$C64=VLOOKUP($A64&amp;"."&amp;$C64,UncollectibleLookup,4,FALSE)),0,'Module C Corrected'!O64),'Module C Corrected'!O64)</f>
        <v>26608.256099999999</v>
      </c>
      <c r="P64" s="51">
        <f ca="1">IFERROR(IF(AND($A64=VLOOKUP($A64&amp;"."&amp;$C64,UncollectibleLookup,2,FALSE),$C64=VLOOKUP($A64&amp;"."&amp;$C64,UncollectibleLookup,4,FALSE)),0,'Module C Corrected'!P64),'Module C Corrected'!P64)</f>
        <v>28614.7775</v>
      </c>
      <c r="Q64" s="32">
        <f ca="1">IFERROR(IF(AND($A64=VLOOKUP($A64&amp;"."&amp;$C64,UncollectibleLookup,2,FALSE),$C64=VLOOKUP($A64&amp;"."&amp;$C64,UncollectibleLookup,4,FALSE)),0,'Module C Corrected'!Q64),'Module C Corrected'!Q64)</f>
        <v>1640915.49</v>
      </c>
      <c r="R64" s="32">
        <f ca="1">IFERROR(IF(AND($A64=VLOOKUP($A64&amp;"."&amp;$C64,UncollectibleLookup,2,FALSE),$C64=VLOOKUP($A64&amp;"."&amp;$C64,UncollectibleLookup,4,FALSE)),0,'Module C Corrected'!R64),'Module C Corrected'!R64)</f>
        <v>902842.29</v>
      </c>
      <c r="S64" s="32">
        <f ca="1">IFERROR(IF(AND($A64=VLOOKUP($A64&amp;"."&amp;$C64,UncollectibleLookup,2,FALSE),$C64=VLOOKUP($A64&amp;"."&amp;$C64,UncollectibleLookup,4,FALSE)),0,'Module C Corrected'!S64),'Module C Corrected'!S64)</f>
        <v>1526921.7</v>
      </c>
      <c r="T64" s="32">
        <f ca="1">IFERROR(IF(AND($A64=VLOOKUP($A64&amp;"."&amp;$C64,UncollectibleLookup,2,FALSE),$C64=VLOOKUP($A64&amp;"."&amp;$C64,UncollectibleLookup,4,FALSE)),0,'Module C Corrected'!T64),'Module C Corrected'!T64)</f>
        <v>839703.9</v>
      </c>
      <c r="U64" s="32">
        <f ca="1">IFERROR(IF(AND($A64=VLOOKUP($A64&amp;"."&amp;$C64,UncollectibleLookup,2,FALSE),$C64=VLOOKUP($A64&amp;"."&amp;$C64,UncollectibleLookup,4,FALSE)),0,'Module C Corrected'!U64),'Module C Corrected'!U64)</f>
        <v>610992.05000000005</v>
      </c>
      <c r="V64" s="32">
        <f ca="1">IFERROR(IF(AND($A64=VLOOKUP($A64&amp;"."&amp;$C64,UncollectibleLookup,2,FALSE),$C64=VLOOKUP($A64&amp;"."&amp;$C64,UncollectibleLookup,4,FALSE)),0,'Module C Corrected'!V64),'Module C Corrected'!V64)</f>
        <v>744740.76</v>
      </c>
      <c r="W64" s="32">
        <f ca="1">IFERROR(IF(AND($A64=VLOOKUP($A64&amp;"."&amp;$C64,UncollectibleLookup,2,FALSE),$C64=VLOOKUP($A64&amp;"."&amp;$C64,UncollectibleLookup,4,FALSE)),0,'Module C Corrected'!W64),'Module C Corrected'!W64)</f>
        <v>1715191.63</v>
      </c>
      <c r="X64" s="32">
        <f ca="1">IFERROR(IF(AND($A64=VLOOKUP($A64&amp;"."&amp;$C64,UncollectibleLookup,2,FALSE),$C64=VLOOKUP($A64&amp;"."&amp;$C64,UncollectibleLookup,4,FALSE)),0,'Module C Corrected'!X64),'Module C Corrected'!X64)</f>
        <v>652750.93999999994</v>
      </c>
      <c r="Y64" s="32">
        <f ca="1">IFERROR(IF(AND($A64=VLOOKUP($A64&amp;"."&amp;$C64,UncollectibleLookup,2,FALSE),$C64=VLOOKUP($A64&amp;"."&amp;$C64,UncollectibleLookup,4,FALSE)),0,'Module C Corrected'!Y64),'Module C Corrected'!Y64)</f>
        <v>688918.38</v>
      </c>
      <c r="Z64" s="32">
        <f ca="1">IFERROR(IF(AND($A64=VLOOKUP($A64&amp;"."&amp;$C64,UncollectibleLookup,2,FALSE),$C64=VLOOKUP($A64&amp;"."&amp;$C64,UncollectibleLookup,4,FALSE)),0,'Module C Corrected'!Z64),'Module C Corrected'!Z64)</f>
        <v>1504677.33</v>
      </c>
      <c r="AA64" s="32">
        <f ca="1">IFERROR(IF(AND($A64=VLOOKUP($A64&amp;"."&amp;$C64,UncollectibleLookup,2,FALSE),$C64=VLOOKUP($A64&amp;"."&amp;$C64,UncollectibleLookup,4,FALSE)),0,'Module C Corrected'!AA64),'Module C Corrected'!AA64)</f>
        <v>1144566.8999999999</v>
      </c>
      <c r="AB64" s="32">
        <f ca="1">IFERROR(IF(AND($A64=VLOOKUP($A64&amp;"."&amp;$C64,UncollectibleLookup,2,FALSE),$C64=VLOOKUP($A64&amp;"."&amp;$C64,UncollectibleLookup,4,FALSE)),0,'Module C Corrected'!AB64),'Module C Corrected'!AB64)</f>
        <v>1460830.79</v>
      </c>
      <c r="AC64" s="2">
        <f>IF(ISBLANK('Module C Corrected'!AC64),"",'Module C Corrected'!AC64)</f>
        <v>2.67</v>
      </c>
      <c r="AD64" s="2">
        <f>IF(ISBLANK('Module C Corrected'!AD64),"",'Module C Corrected'!AD64)</f>
        <v>2.67</v>
      </c>
      <c r="AE64" s="2">
        <f>IF(ISBLANK('Module C Corrected'!AE64),"",'Module C Corrected'!AE64)</f>
        <v>2.67</v>
      </c>
      <c r="AF64" s="2">
        <f>IF(ISBLANK('Module C Corrected'!AF64),"",'Module C Corrected'!AF64)</f>
        <v>2.67</v>
      </c>
      <c r="AG64" s="2">
        <f>IF(ISBLANK('Module C Corrected'!AG64),"",'Module C Corrected'!AG64)</f>
        <v>2.67</v>
      </c>
      <c r="AH64" s="2">
        <f>IF(ISBLANK('Module C Corrected'!AH64),"",'Module C Corrected'!AH64)</f>
        <v>2.67</v>
      </c>
      <c r="AI64" s="2">
        <f>IF(ISBLANK('Module C Corrected'!AI64),"",'Module C Corrected'!AI64)</f>
        <v>2.67</v>
      </c>
      <c r="AJ64" s="2">
        <f>IF(ISBLANK('Module C Corrected'!AJ64),"",'Module C Corrected'!AJ64)</f>
        <v>2.67</v>
      </c>
      <c r="AK64" s="2">
        <f>IF(ISBLANK('Module C Corrected'!AK64),"",'Module C Corrected'!AK64)</f>
        <v>2.67</v>
      </c>
      <c r="AL64" s="2">
        <f>IF(ISBLANK('Module C Corrected'!AL64),"",'Module C Corrected'!AL64)</f>
        <v>2.67</v>
      </c>
      <c r="AM64" s="2">
        <f>IF(ISBLANK('Module C Corrected'!AM64),"",'Module C Corrected'!AM64)</f>
        <v>2.67</v>
      </c>
      <c r="AN64" s="2">
        <f>IF(ISBLANK('Module C Corrected'!AN64),"",'Module C Corrected'!AN64)</f>
        <v>2.67</v>
      </c>
      <c r="AO64" s="33">
        <f ca="1">IFERROR(IF(AND($A64=VLOOKUP($A64&amp;"."&amp;$C64,UncollectibleLookup,2,FALSE),$C64=VLOOKUP($A64&amp;"."&amp;$C64,UncollectibleLookup,4,FALSE)),0,'Module C Corrected'!AO64),'Module C Corrected'!AO64)</f>
        <v>43812.44</v>
      </c>
      <c r="AP64" s="33">
        <f ca="1">IFERROR(IF(AND($A64=VLOOKUP($A64&amp;"."&amp;$C64,UncollectibleLookup,2,FALSE),$C64=VLOOKUP($A64&amp;"."&amp;$C64,UncollectibleLookup,4,FALSE)),0,'Module C Corrected'!AP64),'Module C Corrected'!AP64)</f>
        <v>24105.89</v>
      </c>
      <c r="AQ64" s="33">
        <f ca="1">IFERROR(IF(AND($A64=VLOOKUP($A64&amp;"."&amp;$C64,UncollectibleLookup,2,FALSE),$C64=VLOOKUP($A64&amp;"."&amp;$C64,UncollectibleLookup,4,FALSE)),0,'Module C Corrected'!AQ64),'Module C Corrected'!AQ64)</f>
        <v>40768.81</v>
      </c>
      <c r="AR64" s="33">
        <f ca="1">IFERROR(IF(AND($A64=VLOOKUP($A64&amp;"."&amp;$C64,UncollectibleLookup,2,FALSE),$C64=VLOOKUP($A64&amp;"."&amp;$C64,UncollectibleLookup,4,FALSE)),0,'Module C Corrected'!AR64),'Module C Corrected'!AR64)</f>
        <v>22420.09</v>
      </c>
      <c r="AS64" s="33">
        <f ca="1">IFERROR(IF(AND($A64=VLOOKUP($A64&amp;"."&amp;$C64,UncollectibleLookup,2,FALSE),$C64=VLOOKUP($A64&amp;"."&amp;$C64,UncollectibleLookup,4,FALSE)),0,'Module C Corrected'!AS64),'Module C Corrected'!AS64)</f>
        <v>16313.49</v>
      </c>
      <c r="AT64" s="33">
        <f ca="1">IFERROR(IF(AND($A64=VLOOKUP($A64&amp;"."&amp;$C64,UncollectibleLookup,2,FALSE),$C64=VLOOKUP($A64&amp;"."&amp;$C64,UncollectibleLookup,4,FALSE)),0,'Module C Corrected'!AT64),'Module C Corrected'!AT64)</f>
        <v>19884.580000000002</v>
      </c>
      <c r="AU64" s="33">
        <f ca="1">IFERROR(IF(AND($A64=VLOOKUP($A64&amp;"."&amp;$C64,UncollectibleLookup,2,FALSE),$C64=VLOOKUP($A64&amp;"."&amp;$C64,UncollectibleLookup,4,FALSE)),0,'Module C Corrected'!AU64),'Module C Corrected'!AU64)</f>
        <v>45795.62</v>
      </c>
      <c r="AV64" s="33">
        <f ca="1">IFERROR(IF(AND($A64=VLOOKUP($A64&amp;"."&amp;$C64,UncollectibleLookup,2,FALSE),$C64=VLOOKUP($A64&amp;"."&amp;$C64,UncollectibleLookup,4,FALSE)),0,'Module C Corrected'!AV64),'Module C Corrected'!AV64)</f>
        <v>17428.45</v>
      </c>
      <c r="AW64" s="33">
        <f ca="1">IFERROR(IF(AND($A64=VLOOKUP($A64&amp;"."&amp;$C64,UncollectibleLookup,2,FALSE),$C64=VLOOKUP($A64&amp;"."&amp;$C64,UncollectibleLookup,4,FALSE)),0,'Module C Corrected'!AW64),'Module C Corrected'!AW64)</f>
        <v>18394.12</v>
      </c>
      <c r="AX64" s="33">
        <f ca="1">IFERROR(IF(AND($A64=VLOOKUP($A64&amp;"."&amp;$C64,UncollectibleLookup,2,FALSE),$C64=VLOOKUP($A64&amp;"."&amp;$C64,UncollectibleLookup,4,FALSE)),0,'Module C Corrected'!AX64),'Module C Corrected'!AX64)</f>
        <v>40174.879999999997</v>
      </c>
      <c r="AY64" s="33">
        <f ca="1">IFERROR(IF(AND($A64=VLOOKUP($A64&amp;"."&amp;$C64,UncollectibleLookup,2,FALSE),$C64=VLOOKUP($A64&amp;"."&amp;$C64,UncollectibleLookup,4,FALSE)),0,'Module C Corrected'!AY64),'Module C Corrected'!AY64)</f>
        <v>30559.94</v>
      </c>
      <c r="AZ64" s="33">
        <f ca="1">IFERROR(IF(AND($A64=VLOOKUP($A64&amp;"."&amp;$C64,UncollectibleLookup,2,FALSE),$C64=VLOOKUP($A64&amp;"."&amp;$C64,UncollectibleLookup,4,FALSE)),0,'Module C Corrected'!AZ64),'Module C Corrected'!AZ64)</f>
        <v>39004.18</v>
      </c>
      <c r="BA64" s="31">
        <f t="shared" ca="1" si="27"/>
        <v>-1969.1</v>
      </c>
      <c r="BB64" s="31">
        <f t="shared" ca="1" si="27"/>
        <v>-1083.4100000000001</v>
      </c>
      <c r="BC64" s="31">
        <f t="shared" ca="1" si="27"/>
        <v>-1832.31</v>
      </c>
      <c r="BD64" s="31">
        <f t="shared" ca="1" si="23"/>
        <v>-4030.58</v>
      </c>
      <c r="BE64" s="31">
        <f t="shared" ca="1" si="23"/>
        <v>-2932.76</v>
      </c>
      <c r="BF64" s="31">
        <f t="shared" ca="1" si="23"/>
        <v>-3574.76</v>
      </c>
      <c r="BG64" s="31">
        <f t="shared" ca="1" si="23"/>
        <v>-12177.86</v>
      </c>
      <c r="BH64" s="31">
        <f t="shared" ca="1" si="23"/>
        <v>-4634.53</v>
      </c>
      <c r="BI64" s="31">
        <f t="shared" ca="1" si="23"/>
        <v>-4891.32</v>
      </c>
      <c r="BJ64" s="31">
        <f t="shared" ca="1" si="23"/>
        <v>-4514.03</v>
      </c>
      <c r="BK64" s="31">
        <f t="shared" ca="1" si="23"/>
        <v>-3433.7</v>
      </c>
      <c r="BL64" s="31">
        <f t="shared" ca="1" si="23"/>
        <v>-4382.49</v>
      </c>
      <c r="BM64" s="6">
        <f t="shared" ca="1" si="28"/>
        <v>-7.7000000000000002E-3</v>
      </c>
      <c r="BN64" s="6">
        <f t="shared" ca="1" si="28"/>
        <v>-7.7000000000000002E-3</v>
      </c>
      <c r="BO64" s="6">
        <f t="shared" ca="1" si="28"/>
        <v>-7.7000000000000002E-3</v>
      </c>
      <c r="BP64" s="6">
        <f t="shared" ref="BM64:BX85" ca="1" si="39">VLOOKUP($C64,LossFactorLookup,3,FALSE)</f>
        <v>-7.7000000000000002E-3</v>
      </c>
      <c r="BQ64" s="6">
        <f t="shared" ca="1" si="39"/>
        <v>-7.7000000000000002E-3</v>
      </c>
      <c r="BR64" s="6">
        <f t="shared" ca="1" si="39"/>
        <v>-7.7000000000000002E-3</v>
      </c>
      <c r="BS64" s="6">
        <f t="shared" ca="1" si="39"/>
        <v>-7.7000000000000002E-3</v>
      </c>
      <c r="BT64" s="6">
        <f t="shared" ca="1" si="39"/>
        <v>-7.7000000000000002E-3</v>
      </c>
      <c r="BU64" s="6">
        <f t="shared" ca="1" si="39"/>
        <v>-7.7000000000000002E-3</v>
      </c>
      <c r="BV64" s="6">
        <f t="shared" ca="1" si="39"/>
        <v>-7.7000000000000002E-3</v>
      </c>
      <c r="BW64" s="6">
        <f t="shared" ca="1" si="39"/>
        <v>-7.7000000000000002E-3</v>
      </c>
      <c r="BX64" s="6">
        <f t="shared" ca="1" si="39"/>
        <v>-7.7000000000000002E-3</v>
      </c>
      <c r="BY64" s="31">
        <f t="shared" ca="1" si="32"/>
        <v>-12635.05</v>
      </c>
      <c r="BZ64" s="31">
        <f t="shared" ca="1" si="32"/>
        <v>-6951.89</v>
      </c>
      <c r="CA64" s="31">
        <f t="shared" ca="1" si="32"/>
        <v>-11757.3</v>
      </c>
      <c r="CB64" s="31">
        <f t="shared" ca="1" si="32"/>
        <v>-6465.72</v>
      </c>
      <c r="CC64" s="31">
        <f t="shared" ca="1" si="32"/>
        <v>-4704.6400000000003</v>
      </c>
      <c r="CD64" s="31">
        <f t="shared" ca="1" si="32"/>
        <v>-5734.5</v>
      </c>
      <c r="CE64" s="31">
        <f t="shared" ca="1" si="31"/>
        <v>-13206.98</v>
      </c>
      <c r="CF64" s="31">
        <f t="shared" ca="1" si="31"/>
        <v>-5026.18</v>
      </c>
      <c r="CG64" s="31">
        <f t="shared" ca="1" si="31"/>
        <v>-5304.67</v>
      </c>
      <c r="CH64" s="31">
        <f t="shared" ca="1" si="31"/>
        <v>-11586.02</v>
      </c>
      <c r="CI64" s="31">
        <f t="shared" ca="1" si="31"/>
        <v>-8813.17</v>
      </c>
      <c r="CJ64" s="31">
        <f t="shared" ca="1" si="31"/>
        <v>-11248.4</v>
      </c>
      <c r="CK64" s="32">
        <f t="shared" ca="1" si="29"/>
        <v>2789.56</v>
      </c>
      <c r="CL64" s="32">
        <f t="shared" ca="1" si="29"/>
        <v>1534.83</v>
      </c>
      <c r="CM64" s="32">
        <f t="shared" ca="1" si="29"/>
        <v>2595.77</v>
      </c>
      <c r="CN64" s="32">
        <f t="shared" ca="1" si="25"/>
        <v>1427.5</v>
      </c>
      <c r="CO64" s="32">
        <f t="shared" ca="1" si="25"/>
        <v>1038.69</v>
      </c>
      <c r="CP64" s="32">
        <f t="shared" ca="1" si="25"/>
        <v>1266.06</v>
      </c>
      <c r="CQ64" s="32">
        <f t="shared" ca="1" si="25"/>
        <v>2915.83</v>
      </c>
      <c r="CR64" s="32">
        <f t="shared" ca="1" si="25"/>
        <v>1109.68</v>
      </c>
      <c r="CS64" s="32">
        <f t="shared" ca="1" si="25"/>
        <v>1171.1600000000001</v>
      </c>
      <c r="CT64" s="32">
        <f t="shared" ca="1" si="25"/>
        <v>2557.9499999999998</v>
      </c>
      <c r="CU64" s="32">
        <f t="shared" ca="1" si="25"/>
        <v>1945.76</v>
      </c>
      <c r="CV64" s="32">
        <f t="shared" ca="1" si="25"/>
        <v>2483.41</v>
      </c>
      <c r="CW64" s="31">
        <f t="shared" ca="1" si="30"/>
        <v>-51688.83</v>
      </c>
      <c r="CX64" s="31">
        <f t="shared" ca="1" si="30"/>
        <v>-28439.54</v>
      </c>
      <c r="CY64" s="31">
        <f t="shared" ca="1" si="30"/>
        <v>-48098.03</v>
      </c>
      <c r="CZ64" s="31">
        <f t="shared" ca="1" si="26"/>
        <v>-23427.730000000003</v>
      </c>
      <c r="DA64" s="31">
        <f t="shared" ca="1" si="26"/>
        <v>-17046.68</v>
      </c>
      <c r="DB64" s="31">
        <f t="shared" ca="1" si="26"/>
        <v>-20778.260000000002</v>
      </c>
      <c r="DC64" s="31">
        <f t="shared" ca="1" si="26"/>
        <v>-43908.91</v>
      </c>
      <c r="DD64" s="31">
        <f t="shared" ca="1" si="26"/>
        <v>-16710.420000000002</v>
      </c>
      <c r="DE64" s="31">
        <f t="shared" ca="1" si="26"/>
        <v>-17636.309999999998</v>
      </c>
      <c r="DF64" s="31">
        <f t="shared" ca="1" si="26"/>
        <v>-44688.92</v>
      </c>
      <c r="DG64" s="31">
        <f t="shared" ca="1" si="26"/>
        <v>-33993.65</v>
      </c>
      <c r="DH64" s="31">
        <f t="shared" ca="1" si="26"/>
        <v>-43386.68</v>
      </c>
      <c r="DI64" s="32">
        <f t="shared" ca="1" si="36"/>
        <v>-2584.44</v>
      </c>
      <c r="DJ64" s="32">
        <f t="shared" ca="1" si="36"/>
        <v>-1421.98</v>
      </c>
      <c r="DK64" s="32">
        <f t="shared" ca="1" si="36"/>
        <v>-2404.9</v>
      </c>
      <c r="DL64" s="32">
        <f t="shared" ca="1" si="33"/>
        <v>-1171.3900000000001</v>
      </c>
      <c r="DM64" s="32">
        <f t="shared" ca="1" si="33"/>
        <v>-852.33</v>
      </c>
      <c r="DN64" s="32">
        <f t="shared" ca="1" si="33"/>
        <v>-1038.9100000000001</v>
      </c>
      <c r="DO64" s="32">
        <f t="shared" ca="1" si="33"/>
        <v>-2195.4499999999998</v>
      </c>
      <c r="DP64" s="32">
        <f t="shared" ca="1" si="33"/>
        <v>-835.52</v>
      </c>
      <c r="DQ64" s="32">
        <f t="shared" ca="1" si="33"/>
        <v>-881.82</v>
      </c>
      <c r="DR64" s="32">
        <f t="shared" ca="1" si="33"/>
        <v>-2234.4499999999998</v>
      </c>
      <c r="DS64" s="32">
        <f t="shared" ca="1" si="33"/>
        <v>-1699.68</v>
      </c>
      <c r="DT64" s="32">
        <f t="shared" ca="1" si="33"/>
        <v>-2169.33</v>
      </c>
      <c r="DU64" s="31">
        <f t="shared" ca="1" si="37"/>
        <v>-22239.66</v>
      </c>
      <c r="DV64" s="31">
        <f t="shared" ca="1" si="37"/>
        <v>-12091.49</v>
      </c>
      <c r="DW64" s="31">
        <f t="shared" ca="1" si="37"/>
        <v>-20228.2</v>
      </c>
      <c r="DX64" s="31">
        <f t="shared" ca="1" si="34"/>
        <v>-9733.42</v>
      </c>
      <c r="DY64" s="31">
        <f t="shared" ca="1" si="34"/>
        <v>-6998.25</v>
      </c>
      <c r="DZ64" s="31">
        <f t="shared" ca="1" si="34"/>
        <v>-8424.31</v>
      </c>
      <c r="EA64" s="31">
        <f t="shared" ca="1" si="34"/>
        <v>-17585.830000000002</v>
      </c>
      <c r="EB64" s="31">
        <f t="shared" ca="1" si="34"/>
        <v>-6603.94</v>
      </c>
      <c r="EC64" s="31">
        <f t="shared" ca="1" si="34"/>
        <v>-6876.23</v>
      </c>
      <c r="ED64" s="31">
        <f t="shared" ca="1" si="34"/>
        <v>-17194.22</v>
      </c>
      <c r="EE64" s="31">
        <f t="shared" ca="1" si="34"/>
        <v>-12898.73</v>
      </c>
      <c r="EF64" s="31">
        <f t="shared" ca="1" si="34"/>
        <v>-16240</v>
      </c>
      <c r="EG64" s="32">
        <f t="shared" ca="1" si="38"/>
        <v>-76512.930000000008</v>
      </c>
      <c r="EH64" s="32">
        <f t="shared" ca="1" si="38"/>
        <v>-41953.01</v>
      </c>
      <c r="EI64" s="32">
        <f t="shared" ca="1" si="38"/>
        <v>-70731.13</v>
      </c>
      <c r="EJ64" s="32">
        <f t="shared" ca="1" si="35"/>
        <v>-34332.54</v>
      </c>
      <c r="EK64" s="32">
        <f t="shared" ca="1" si="35"/>
        <v>-24897.260000000002</v>
      </c>
      <c r="EL64" s="32">
        <f t="shared" ca="1" si="35"/>
        <v>-30241.480000000003</v>
      </c>
      <c r="EM64" s="32">
        <f t="shared" ca="1" si="35"/>
        <v>-63690.19</v>
      </c>
      <c r="EN64" s="32">
        <f t="shared" ca="1" si="35"/>
        <v>-24149.88</v>
      </c>
      <c r="EO64" s="32">
        <f t="shared" ca="1" si="35"/>
        <v>-25394.359999999997</v>
      </c>
      <c r="EP64" s="32">
        <f t="shared" ca="1" si="35"/>
        <v>-64117.59</v>
      </c>
      <c r="EQ64" s="32">
        <f t="shared" ca="1" si="35"/>
        <v>-48592.06</v>
      </c>
      <c r="ER64" s="32">
        <f t="shared" ca="1" si="35"/>
        <v>-61796.01</v>
      </c>
    </row>
    <row r="65" spans="1:148">
      <c r="A65" t="s">
        <v>540</v>
      </c>
      <c r="B65" s="1" t="s">
        <v>92</v>
      </c>
      <c r="C65" t="str">
        <f t="shared" ca="1" si="1"/>
        <v>HRM</v>
      </c>
      <c r="D65" t="str">
        <f t="shared" ca="1" si="2"/>
        <v>H. R. Milner</v>
      </c>
      <c r="E65" s="51">
        <f ca="1">IFERROR(IF(AND($A65=VLOOKUP($A65&amp;"."&amp;$C65,UncollectibleLookup,2,FALSE),$C65=VLOOKUP($A65&amp;"."&amp;$C65,UncollectibleLookup,4,FALSE)),0,'Module C Corrected'!E65),'Module C Corrected'!E65)</f>
        <v>96211.164600000004</v>
      </c>
      <c r="F65" s="51">
        <f ca="1">IFERROR(IF(AND($A65=VLOOKUP($A65&amp;"."&amp;$C65,UncollectibleLookup,2,FALSE),$C65=VLOOKUP($A65&amp;"."&amp;$C65,UncollectibleLookup,4,FALSE)),0,'Module C Corrected'!F65),'Module C Corrected'!F65)</f>
        <v>69130.099100000007</v>
      </c>
      <c r="G65" s="51">
        <f ca="1">IFERROR(IF(AND($A65=VLOOKUP($A65&amp;"."&amp;$C65,UncollectibleLookup,2,FALSE),$C65=VLOOKUP($A65&amp;"."&amp;$C65,UncollectibleLookup,4,FALSE)),0,'Module C Corrected'!G65),'Module C Corrected'!G65)</f>
        <v>15566.923500000001</v>
      </c>
      <c r="H65" s="51">
        <f ca="1">IFERROR(IF(AND($A65=VLOOKUP($A65&amp;"."&amp;$C65,UncollectibleLookup,2,FALSE),$C65=VLOOKUP($A65&amp;"."&amp;$C65,UncollectibleLookup,4,FALSE)),0,'Module C Corrected'!H65),'Module C Corrected'!H65)</f>
        <v>0</v>
      </c>
      <c r="I65" s="51">
        <f ca="1">IFERROR(IF(AND($A65=VLOOKUP($A65&amp;"."&amp;$C65,UncollectibleLookup,2,FALSE),$C65=VLOOKUP($A65&amp;"."&amp;$C65,UncollectibleLookup,4,FALSE)),0,'Module C Corrected'!I65),'Module C Corrected'!I65)</f>
        <v>0</v>
      </c>
      <c r="J65" s="51">
        <f ca="1">IFERROR(IF(AND($A65=VLOOKUP($A65&amp;"."&amp;$C65,UncollectibleLookup,2,FALSE),$C65=VLOOKUP($A65&amp;"."&amp;$C65,UncollectibleLookup,4,FALSE)),0,'Module C Corrected'!J65),'Module C Corrected'!J65)</f>
        <v>0</v>
      </c>
      <c r="K65" s="51">
        <f ca="1">IFERROR(IF(AND($A65=VLOOKUP($A65&amp;"."&amp;$C65,UncollectibleLookup,2,FALSE),$C65=VLOOKUP($A65&amp;"."&amp;$C65,UncollectibleLookup,4,FALSE)),0,'Module C Corrected'!K65),'Module C Corrected'!K65)</f>
        <v>0</v>
      </c>
      <c r="L65" s="51">
        <f ca="1">IFERROR(IF(AND($A65=VLOOKUP($A65&amp;"."&amp;$C65,UncollectibleLookup,2,FALSE),$C65=VLOOKUP($A65&amp;"."&amp;$C65,UncollectibleLookup,4,FALSE)),0,'Module C Corrected'!L65),'Module C Corrected'!L65)</f>
        <v>0</v>
      </c>
      <c r="M65" s="51">
        <f ca="1">IFERROR(IF(AND($A65=VLOOKUP($A65&amp;"."&amp;$C65,UncollectibleLookup,2,FALSE),$C65=VLOOKUP($A65&amp;"."&amp;$C65,UncollectibleLookup,4,FALSE)),0,'Module C Corrected'!M65),'Module C Corrected'!M65)</f>
        <v>0</v>
      </c>
      <c r="N65" s="51">
        <f ca="1">IFERROR(IF(AND($A65=VLOOKUP($A65&amp;"."&amp;$C65,UncollectibleLookup,2,FALSE),$C65=VLOOKUP($A65&amp;"."&amp;$C65,UncollectibleLookup,4,FALSE)),0,'Module C Corrected'!N65),'Module C Corrected'!N65)</f>
        <v>0</v>
      </c>
      <c r="O65" s="51">
        <f ca="1">IFERROR(IF(AND($A65=VLOOKUP($A65&amp;"."&amp;$C65,UncollectibleLookup,2,FALSE),$C65=VLOOKUP($A65&amp;"."&amp;$C65,UncollectibleLookup,4,FALSE)),0,'Module C Corrected'!O65),'Module C Corrected'!O65)</f>
        <v>0</v>
      </c>
      <c r="P65" s="51">
        <f ca="1">IFERROR(IF(AND($A65=VLOOKUP($A65&amp;"."&amp;$C65,UncollectibleLookup,2,FALSE),$C65=VLOOKUP($A65&amp;"."&amp;$C65,UncollectibleLookup,4,FALSE)),0,'Module C Corrected'!P65),'Module C Corrected'!P65)</f>
        <v>0</v>
      </c>
      <c r="Q65" s="32">
        <f ca="1">IFERROR(IF(AND($A65=VLOOKUP($A65&amp;"."&amp;$C65,UncollectibleLookup,2,FALSE),$C65=VLOOKUP($A65&amp;"."&amp;$C65,UncollectibleLookup,4,FALSE)),0,'Module C Corrected'!Q65),'Module C Corrected'!Q65)</f>
        <v>5883824.1399999997</v>
      </c>
      <c r="R65" s="32">
        <f ca="1">IFERROR(IF(AND($A65=VLOOKUP($A65&amp;"."&amp;$C65,UncollectibleLookup,2,FALSE),$C65=VLOOKUP($A65&amp;"."&amp;$C65,UncollectibleLookup,4,FALSE)),0,'Module C Corrected'!R65),'Module C Corrected'!R65)</f>
        <v>5082075.54</v>
      </c>
      <c r="S65" s="32">
        <f ca="1">IFERROR(IF(AND($A65=VLOOKUP($A65&amp;"."&amp;$C65,UncollectibleLookup,2,FALSE),$C65=VLOOKUP($A65&amp;"."&amp;$C65,UncollectibleLookup,4,FALSE)),0,'Module C Corrected'!S65),'Module C Corrected'!S65)</f>
        <v>754245.81</v>
      </c>
      <c r="T65" s="32">
        <f ca="1">IFERROR(IF(AND($A65=VLOOKUP($A65&amp;"."&amp;$C65,UncollectibleLookup,2,FALSE),$C65=VLOOKUP($A65&amp;"."&amp;$C65,UncollectibleLookup,4,FALSE)),0,'Module C Corrected'!T65),'Module C Corrected'!T65)</f>
        <v>0</v>
      </c>
      <c r="U65" s="32">
        <f ca="1">IFERROR(IF(AND($A65=VLOOKUP($A65&amp;"."&amp;$C65,UncollectibleLookup,2,FALSE),$C65=VLOOKUP($A65&amp;"."&amp;$C65,UncollectibleLookup,4,FALSE)),0,'Module C Corrected'!U65),'Module C Corrected'!U65)</f>
        <v>0</v>
      </c>
      <c r="V65" s="32">
        <f ca="1">IFERROR(IF(AND($A65=VLOOKUP($A65&amp;"."&amp;$C65,UncollectibleLookup,2,FALSE),$C65=VLOOKUP($A65&amp;"."&amp;$C65,UncollectibleLookup,4,FALSE)),0,'Module C Corrected'!V65),'Module C Corrected'!V65)</f>
        <v>0</v>
      </c>
      <c r="W65" s="32">
        <f ca="1">IFERROR(IF(AND($A65=VLOOKUP($A65&amp;"."&amp;$C65,UncollectibleLookup,2,FALSE),$C65=VLOOKUP($A65&amp;"."&amp;$C65,UncollectibleLookup,4,FALSE)),0,'Module C Corrected'!W65),'Module C Corrected'!W65)</f>
        <v>0</v>
      </c>
      <c r="X65" s="32">
        <f ca="1">IFERROR(IF(AND($A65=VLOOKUP($A65&amp;"."&amp;$C65,UncollectibleLookup,2,FALSE),$C65=VLOOKUP($A65&amp;"."&amp;$C65,UncollectibleLookup,4,FALSE)),0,'Module C Corrected'!X65),'Module C Corrected'!X65)</f>
        <v>0</v>
      </c>
      <c r="Y65" s="32">
        <f ca="1">IFERROR(IF(AND($A65=VLOOKUP($A65&amp;"."&amp;$C65,UncollectibleLookup,2,FALSE),$C65=VLOOKUP($A65&amp;"."&amp;$C65,UncollectibleLookup,4,FALSE)),0,'Module C Corrected'!Y65),'Module C Corrected'!Y65)</f>
        <v>0</v>
      </c>
      <c r="Z65" s="32">
        <f ca="1">IFERROR(IF(AND($A65=VLOOKUP($A65&amp;"."&amp;$C65,UncollectibleLookup,2,FALSE),$C65=VLOOKUP($A65&amp;"."&amp;$C65,UncollectibleLookup,4,FALSE)),0,'Module C Corrected'!Z65),'Module C Corrected'!Z65)</f>
        <v>0</v>
      </c>
      <c r="AA65" s="32">
        <f ca="1">IFERROR(IF(AND($A65=VLOOKUP($A65&amp;"."&amp;$C65,UncollectibleLookup,2,FALSE),$C65=VLOOKUP($A65&amp;"."&amp;$C65,UncollectibleLookup,4,FALSE)),0,'Module C Corrected'!AA65),'Module C Corrected'!AA65)</f>
        <v>0</v>
      </c>
      <c r="AB65" s="32">
        <f ca="1">IFERROR(IF(AND($A65=VLOOKUP($A65&amp;"."&amp;$C65,UncollectibleLookup,2,FALSE),$C65=VLOOKUP($A65&amp;"."&amp;$C65,UncollectibleLookup,4,FALSE)),0,'Module C Corrected'!AB65),'Module C Corrected'!AB65)</f>
        <v>0</v>
      </c>
      <c r="AC65" s="2">
        <f>IF(ISBLANK('Module C Corrected'!AC65),"",'Module C Corrected'!AC65)</f>
        <v>-0.83</v>
      </c>
      <c r="AD65" s="2">
        <f>IF(ISBLANK('Module C Corrected'!AD65),"",'Module C Corrected'!AD65)</f>
        <v>-0.83</v>
      </c>
      <c r="AE65" s="2">
        <f>IF(ISBLANK('Module C Corrected'!AE65),"",'Module C Corrected'!AE65)</f>
        <v>-0.83</v>
      </c>
      <c r="AF65" s="2" t="str">
        <f>IF(ISBLANK('Module C Corrected'!AF65),"",'Module C Corrected'!AF65)</f>
        <v/>
      </c>
      <c r="AG65" s="2" t="str">
        <f>IF(ISBLANK('Module C Corrected'!AG65),"",'Module C Corrected'!AG65)</f>
        <v/>
      </c>
      <c r="AH65" s="2" t="str">
        <f>IF(ISBLANK('Module C Corrected'!AH65),"",'Module C Corrected'!AH65)</f>
        <v/>
      </c>
      <c r="AI65" s="2" t="str">
        <f>IF(ISBLANK('Module C Corrected'!AI65),"",'Module C Corrected'!AI65)</f>
        <v/>
      </c>
      <c r="AJ65" s="2" t="str">
        <f>IF(ISBLANK('Module C Corrected'!AJ65),"",'Module C Corrected'!AJ65)</f>
        <v/>
      </c>
      <c r="AK65" s="2" t="str">
        <f>IF(ISBLANK('Module C Corrected'!AK65),"",'Module C Corrected'!AK65)</f>
        <v/>
      </c>
      <c r="AL65" s="2" t="str">
        <f>IF(ISBLANK('Module C Corrected'!AL65),"",'Module C Corrected'!AL65)</f>
        <v/>
      </c>
      <c r="AM65" s="2" t="str">
        <f>IF(ISBLANK('Module C Corrected'!AM65),"",'Module C Corrected'!AM65)</f>
        <v/>
      </c>
      <c r="AN65" s="2" t="str">
        <f>IF(ISBLANK('Module C Corrected'!AN65),"",'Module C Corrected'!AN65)</f>
        <v/>
      </c>
      <c r="AO65" s="33">
        <f ca="1">IFERROR(IF(AND($A65=VLOOKUP($A65&amp;"."&amp;$C65,UncollectibleLookup,2,FALSE),$C65=VLOOKUP($A65&amp;"."&amp;$C65,UncollectibleLookup,4,FALSE)),0,'Module C Corrected'!AO65),'Module C Corrected'!AO65)</f>
        <v>-48835.74</v>
      </c>
      <c r="AP65" s="33">
        <f ca="1">IFERROR(IF(AND($A65=VLOOKUP($A65&amp;"."&amp;$C65,UncollectibleLookup,2,FALSE),$C65=VLOOKUP($A65&amp;"."&amp;$C65,UncollectibleLookup,4,FALSE)),0,'Module C Corrected'!AP65),'Module C Corrected'!AP65)</f>
        <v>-42181.23</v>
      </c>
      <c r="AQ65" s="33">
        <f ca="1">IFERROR(IF(AND($A65=VLOOKUP($A65&amp;"."&amp;$C65,UncollectibleLookup,2,FALSE),$C65=VLOOKUP($A65&amp;"."&amp;$C65,UncollectibleLookup,4,FALSE)),0,'Module C Corrected'!AQ65),'Module C Corrected'!AQ65)</f>
        <v>-6260.24</v>
      </c>
      <c r="AR65" s="33">
        <f ca="1">IFERROR(IF(AND($A65=VLOOKUP($A65&amp;"."&amp;$C65,UncollectibleLookup,2,FALSE),$C65=VLOOKUP($A65&amp;"."&amp;$C65,UncollectibleLookup,4,FALSE)),0,'Module C Corrected'!AR65),'Module C Corrected'!AR65)</f>
        <v>0</v>
      </c>
      <c r="AS65" s="33">
        <f ca="1">IFERROR(IF(AND($A65=VLOOKUP($A65&amp;"."&amp;$C65,UncollectibleLookup,2,FALSE),$C65=VLOOKUP($A65&amp;"."&amp;$C65,UncollectibleLookup,4,FALSE)),0,'Module C Corrected'!AS65),'Module C Corrected'!AS65)</f>
        <v>0</v>
      </c>
      <c r="AT65" s="33">
        <f ca="1">IFERROR(IF(AND($A65=VLOOKUP($A65&amp;"."&amp;$C65,UncollectibleLookup,2,FALSE),$C65=VLOOKUP($A65&amp;"."&amp;$C65,UncollectibleLookup,4,FALSE)),0,'Module C Corrected'!AT65),'Module C Corrected'!AT65)</f>
        <v>0</v>
      </c>
      <c r="AU65" s="33">
        <f ca="1">IFERROR(IF(AND($A65=VLOOKUP($A65&amp;"."&amp;$C65,UncollectibleLookup,2,FALSE),$C65=VLOOKUP($A65&amp;"."&amp;$C65,UncollectibleLookup,4,FALSE)),0,'Module C Corrected'!AU65),'Module C Corrected'!AU65)</f>
        <v>0</v>
      </c>
      <c r="AV65" s="33">
        <f ca="1">IFERROR(IF(AND($A65=VLOOKUP($A65&amp;"."&amp;$C65,UncollectibleLookup,2,FALSE),$C65=VLOOKUP($A65&amp;"."&amp;$C65,UncollectibleLookup,4,FALSE)),0,'Module C Corrected'!AV65),'Module C Corrected'!AV65)</f>
        <v>0</v>
      </c>
      <c r="AW65" s="33">
        <f ca="1">IFERROR(IF(AND($A65=VLOOKUP($A65&amp;"."&amp;$C65,UncollectibleLookup,2,FALSE),$C65=VLOOKUP($A65&amp;"."&amp;$C65,UncollectibleLookup,4,FALSE)),0,'Module C Corrected'!AW65),'Module C Corrected'!AW65)</f>
        <v>0</v>
      </c>
      <c r="AX65" s="33">
        <f ca="1">IFERROR(IF(AND($A65=VLOOKUP($A65&amp;"."&amp;$C65,UncollectibleLookup,2,FALSE),$C65=VLOOKUP($A65&amp;"."&amp;$C65,UncollectibleLookup,4,FALSE)),0,'Module C Corrected'!AX65),'Module C Corrected'!AX65)</f>
        <v>0</v>
      </c>
      <c r="AY65" s="33">
        <f ca="1">IFERROR(IF(AND($A65=VLOOKUP($A65&amp;"."&amp;$C65,UncollectibleLookup,2,FALSE),$C65=VLOOKUP($A65&amp;"."&amp;$C65,UncollectibleLookup,4,FALSE)),0,'Module C Corrected'!AY65),'Module C Corrected'!AY65)</f>
        <v>0</v>
      </c>
      <c r="AZ65" s="33">
        <f ca="1">IFERROR(IF(AND($A65=VLOOKUP($A65&amp;"."&amp;$C65,UncollectibleLookup,2,FALSE),$C65=VLOOKUP($A65&amp;"."&amp;$C65,UncollectibleLookup,4,FALSE)),0,'Module C Corrected'!AZ65),'Module C Corrected'!AZ65)</f>
        <v>0</v>
      </c>
      <c r="BA65" s="31">
        <f t="shared" ca="1" si="27"/>
        <v>-7060.59</v>
      </c>
      <c r="BB65" s="31">
        <f t="shared" ca="1" si="27"/>
        <v>-6098.49</v>
      </c>
      <c r="BC65" s="31">
        <f t="shared" ca="1" si="27"/>
        <v>-905.09</v>
      </c>
      <c r="BD65" s="31">
        <f t="shared" ca="1" si="23"/>
        <v>0</v>
      </c>
      <c r="BE65" s="31">
        <f t="shared" ca="1" si="23"/>
        <v>0</v>
      </c>
      <c r="BF65" s="31">
        <f t="shared" ca="1" si="23"/>
        <v>0</v>
      </c>
      <c r="BG65" s="31">
        <f t="shared" ca="1" si="23"/>
        <v>0</v>
      </c>
      <c r="BH65" s="31">
        <f t="shared" ca="1" si="23"/>
        <v>0</v>
      </c>
      <c r="BI65" s="31">
        <f t="shared" ca="1" si="23"/>
        <v>0</v>
      </c>
      <c r="BJ65" s="31">
        <f t="shared" ca="1" si="23"/>
        <v>0</v>
      </c>
      <c r="BK65" s="31">
        <f t="shared" ca="1" si="23"/>
        <v>0</v>
      </c>
      <c r="BL65" s="31">
        <f t="shared" ca="1" si="23"/>
        <v>0</v>
      </c>
      <c r="BM65" s="6">
        <f t="shared" ca="1" si="39"/>
        <v>-4.9399999999999999E-2</v>
      </c>
      <c r="BN65" s="6">
        <f t="shared" ca="1" si="39"/>
        <v>-4.9399999999999999E-2</v>
      </c>
      <c r="BO65" s="6">
        <f t="shared" ca="1" si="39"/>
        <v>-4.9399999999999999E-2</v>
      </c>
      <c r="BP65" s="6">
        <f t="shared" ca="1" si="39"/>
        <v>-4.9399999999999999E-2</v>
      </c>
      <c r="BQ65" s="6">
        <f t="shared" ca="1" si="39"/>
        <v>-4.9399999999999999E-2</v>
      </c>
      <c r="BR65" s="6">
        <f t="shared" ca="1" si="39"/>
        <v>-4.9399999999999999E-2</v>
      </c>
      <c r="BS65" s="6">
        <f t="shared" ca="1" si="39"/>
        <v>-4.9399999999999999E-2</v>
      </c>
      <c r="BT65" s="6">
        <f t="shared" ca="1" si="39"/>
        <v>-4.9399999999999999E-2</v>
      </c>
      <c r="BU65" s="6">
        <f t="shared" ca="1" si="39"/>
        <v>-4.9399999999999999E-2</v>
      </c>
      <c r="BV65" s="6">
        <f t="shared" ca="1" si="39"/>
        <v>-4.9399999999999999E-2</v>
      </c>
      <c r="BW65" s="6">
        <f t="shared" ca="1" si="39"/>
        <v>-4.9399999999999999E-2</v>
      </c>
      <c r="BX65" s="6">
        <f t="shared" ca="1" si="39"/>
        <v>-4.9399999999999999E-2</v>
      </c>
      <c r="BY65" s="31">
        <f t="shared" ca="1" si="32"/>
        <v>-290660.90999999997</v>
      </c>
      <c r="BZ65" s="31">
        <f t="shared" ca="1" si="32"/>
        <v>-251054.53</v>
      </c>
      <c r="CA65" s="31">
        <f t="shared" ca="1" si="32"/>
        <v>-37259.74</v>
      </c>
      <c r="CB65" s="31">
        <f t="shared" ca="1" si="32"/>
        <v>0</v>
      </c>
      <c r="CC65" s="31">
        <f t="shared" ca="1" si="32"/>
        <v>0</v>
      </c>
      <c r="CD65" s="31">
        <f t="shared" ca="1" si="32"/>
        <v>0</v>
      </c>
      <c r="CE65" s="31">
        <f t="shared" ca="1" si="31"/>
        <v>0</v>
      </c>
      <c r="CF65" s="31">
        <f t="shared" ca="1" si="31"/>
        <v>0</v>
      </c>
      <c r="CG65" s="31">
        <f t="shared" ca="1" si="31"/>
        <v>0</v>
      </c>
      <c r="CH65" s="31">
        <f t="shared" ca="1" si="31"/>
        <v>0</v>
      </c>
      <c r="CI65" s="31">
        <f t="shared" ca="1" si="31"/>
        <v>0</v>
      </c>
      <c r="CJ65" s="31">
        <f t="shared" ca="1" si="31"/>
        <v>0</v>
      </c>
      <c r="CK65" s="32">
        <f t="shared" ca="1" si="29"/>
        <v>10002.5</v>
      </c>
      <c r="CL65" s="32">
        <f t="shared" ca="1" si="29"/>
        <v>8639.5300000000007</v>
      </c>
      <c r="CM65" s="32">
        <f t="shared" ca="1" si="29"/>
        <v>1282.22</v>
      </c>
      <c r="CN65" s="32">
        <f t="shared" ca="1" si="25"/>
        <v>0</v>
      </c>
      <c r="CO65" s="32">
        <f t="shared" ca="1" si="25"/>
        <v>0</v>
      </c>
      <c r="CP65" s="32">
        <f t="shared" ca="1" si="25"/>
        <v>0</v>
      </c>
      <c r="CQ65" s="32">
        <f t="shared" ca="1" si="25"/>
        <v>0</v>
      </c>
      <c r="CR65" s="32">
        <f t="shared" ca="1" si="25"/>
        <v>0</v>
      </c>
      <c r="CS65" s="32">
        <f t="shared" ca="1" si="25"/>
        <v>0</v>
      </c>
      <c r="CT65" s="32">
        <f t="shared" ca="1" si="25"/>
        <v>0</v>
      </c>
      <c r="CU65" s="32">
        <f t="shared" ca="1" si="25"/>
        <v>0</v>
      </c>
      <c r="CV65" s="32">
        <f t="shared" ca="1" si="25"/>
        <v>0</v>
      </c>
      <c r="CW65" s="31">
        <f t="shared" ca="1" si="30"/>
        <v>-224762.08</v>
      </c>
      <c r="CX65" s="31">
        <f t="shared" ca="1" si="30"/>
        <v>-194135.28</v>
      </c>
      <c r="CY65" s="31">
        <f t="shared" ca="1" si="30"/>
        <v>-28812.19</v>
      </c>
      <c r="CZ65" s="31">
        <f t="shared" ca="1" si="26"/>
        <v>0</v>
      </c>
      <c r="DA65" s="31">
        <f t="shared" ca="1" si="26"/>
        <v>0</v>
      </c>
      <c r="DB65" s="31">
        <f t="shared" ca="1" si="26"/>
        <v>0</v>
      </c>
      <c r="DC65" s="31">
        <f t="shared" ca="1" si="26"/>
        <v>0</v>
      </c>
      <c r="DD65" s="31">
        <f t="shared" ca="1" si="26"/>
        <v>0</v>
      </c>
      <c r="DE65" s="31">
        <f t="shared" ca="1" si="26"/>
        <v>0</v>
      </c>
      <c r="DF65" s="31">
        <f t="shared" ca="1" si="26"/>
        <v>0</v>
      </c>
      <c r="DG65" s="31">
        <f t="shared" ca="1" si="26"/>
        <v>0</v>
      </c>
      <c r="DH65" s="31">
        <f t="shared" ca="1" si="26"/>
        <v>0</v>
      </c>
      <c r="DI65" s="32">
        <f t="shared" ca="1" si="36"/>
        <v>-11238.1</v>
      </c>
      <c r="DJ65" s="32">
        <f t="shared" ca="1" si="36"/>
        <v>-9706.76</v>
      </c>
      <c r="DK65" s="32">
        <f t="shared" ca="1" si="36"/>
        <v>-1440.61</v>
      </c>
      <c r="DL65" s="32">
        <f t="shared" ca="1" si="33"/>
        <v>0</v>
      </c>
      <c r="DM65" s="32">
        <f t="shared" ca="1" si="33"/>
        <v>0</v>
      </c>
      <c r="DN65" s="32">
        <f t="shared" ca="1" si="33"/>
        <v>0</v>
      </c>
      <c r="DO65" s="32">
        <f t="shared" ca="1" si="33"/>
        <v>0</v>
      </c>
      <c r="DP65" s="32">
        <f t="shared" ca="1" si="33"/>
        <v>0</v>
      </c>
      <c r="DQ65" s="32">
        <f t="shared" ca="1" si="33"/>
        <v>0</v>
      </c>
      <c r="DR65" s="32">
        <f t="shared" ca="1" si="33"/>
        <v>0</v>
      </c>
      <c r="DS65" s="32">
        <f t="shared" ca="1" si="33"/>
        <v>0</v>
      </c>
      <c r="DT65" s="32">
        <f t="shared" ca="1" si="33"/>
        <v>0</v>
      </c>
      <c r="DU65" s="31">
        <f t="shared" ca="1" si="37"/>
        <v>-96706.240000000005</v>
      </c>
      <c r="DV65" s="31">
        <f t="shared" ca="1" si="37"/>
        <v>-82539.45</v>
      </c>
      <c r="DW65" s="31">
        <f t="shared" ca="1" si="37"/>
        <v>-12117.31</v>
      </c>
      <c r="DX65" s="31">
        <f t="shared" ca="1" si="34"/>
        <v>0</v>
      </c>
      <c r="DY65" s="31">
        <f t="shared" ca="1" si="34"/>
        <v>0</v>
      </c>
      <c r="DZ65" s="31">
        <f t="shared" ca="1" si="34"/>
        <v>0</v>
      </c>
      <c r="EA65" s="31">
        <f t="shared" ca="1" si="34"/>
        <v>0</v>
      </c>
      <c r="EB65" s="31">
        <f t="shared" ca="1" si="34"/>
        <v>0</v>
      </c>
      <c r="EC65" s="31">
        <f t="shared" ca="1" si="34"/>
        <v>0</v>
      </c>
      <c r="ED65" s="31">
        <f t="shared" ca="1" si="34"/>
        <v>0</v>
      </c>
      <c r="EE65" s="31">
        <f t="shared" ca="1" si="34"/>
        <v>0</v>
      </c>
      <c r="EF65" s="31">
        <f t="shared" ca="1" si="34"/>
        <v>0</v>
      </c>
      <c r="EG65" s="32">
        <f t="shared" ca="1" si="38"/>
        <v>-332706.42</v>
      </c>
      <c r="EH65" s="32">
        <f t="shared" ca="1" si="38"/>
        <v>-286381.49</v>
      </c>
      <c r="EI65" s="32">
        <f t="shared" ca="1" si="38"/>
        <v>-42370.11</v>
      </c>
      <c r="EJ65" s="32">
        <f t="shared" ca="1" si="35"/>
        <v>0</v>
      </c>
      <c r="EK65" s="32">
        <f t="shared" ca="1" si="35"/>
        <v>0</v>
      </c>
      <c r="EL65" s="32">
        <f t="shared" ca="1" si="35"/>
        <v>0</v>
      </c>
      <c r="EM65" s="32">
        <f t="shared" ca="1" si="35"/>
        <v>0</v>
      </c>
      <c r="EN65" s="32">
        <f t="shared" ca="1" si="35"/>
        <v>0</v>
      </c>
      <c r="EO65" s="32">
        <f t="shared" ca="1" si="35"/>
        <v>0</v>
      </c>
      <c r="EP65" s="32">
        <f t="shared" ca="1" si="35"/>
        <v>0</v>
      </c>
      <c r="EQ65" s="32">
        <f t="shared" ca="1" si="35"/>
        <v>0</v>
      </c>
      <c r="ER65" s="32">
        <f t="shared" ca="1" si="35"/>
        <v>0</v>
      </c>
    </row>
    <row r="66" spans="1:148">
      <c r="A66" t="s">
        <v>434</v>
      </c>
      <c r="B66" s="1" t="s">
        <v>92</v>
      </c>
      <c r="C66" t="str">
        <f t="shared" ca="1" si="1"/>
        <v>HRM</v>
      </c>
      <c r="D66" t="str">
        <f t="shared" ca="1" si="2"/>
        <v>H. R. Milner</v>
      </c>
      <c r="E66" s="51">
        <f ca="1">IFERROR(IF(AND($A66=VLOOKUP($A66&amp;"."&amp;$C66,UncollectibleLookup,2,FALSE),$C66=VLOOKUP($A66&amp;"."&amp;$C66,UncollectibleLookup,4,FALSE)),0,'Module C Corrected'!E66),'Module C Corrected'!E66)</f>
        <v>0</v>
      </c>
      <c r="F66" s="51">
        <f ca="1">IFERROR(IF(AND($A66=VLOOKUP($A66&amp;"."&amp;$C66,UncollectibleLookup,2,FALSE),$C66=VLOOKUP($A66&amp;"."&amp;$C66,UncollectibleLookup,4,FALSE)),0,'Module C Corrected'!F66),'Module C Corrected'!F66)</f>
        <v>0</v>
      </c>
      <c r="G66" s="51">
        <f ca="1">IFERROR(IF(AND($A66=VLOOKUP($A66&amp;"."&amp;$C66,UncollectibleLookup,2,FALSE),$C66=VLOOKUP($A66&amp;"."&amp;$C66,UncollectibleLookup,4,FALSE)),0,'Module C Corrected'!G66),'Module C Corrected'!G66)</f>
        <v>0</v>
      </c>
      <c r="H66" s="51">
        <f ca="1">IFERROR(IF(AND($A66=VLOOKUP($A66&amp;"."&amp;$C66,UncollectibleLookup,2,FALSE),$C66=VLOOKUP($A66&amp;"."&amp;$C66,UncollectibleLookup,4,FALSE)),0,'Module C Corrected'!H66),'Module C Corrected'!H66)</f>
        <v>80810.935800000007</v>
      </c>
      <c r="I66" s="51">
        <f ca="1">IFERROR(IF(AND($A66=VLOOKUP($A66&amp;"."&amp;$C66,UncollectibleLookup,2,FALSE),$C66=VLOOKUP($A66&amp;"."&amp;$C66,UncollectibleLookup,4,FALSE)),0,'Module C Corrected'!I66),'Module C Corrected'!I66)</f>
        <v>83805.090599999996</v>
      </c>
      <c r="J66" s="51">
        <f ca="1">IFERROR(IF(AND($A66=VLOOKUP($A66&amp;"."&amp;$C66,UncollectibleLookup,2,FALSE),$C66=VLOOKUP($A66&amp;"."&amp;$C66,UncollectibleLookup,4,FALSE)),0,'Module C Corrected'!J66),'Module C Corrected'!J66)</f>
        <v>82721.543900000004</v>
      </c>
      <c r="K66" s="51">
        <f ca="1">IFERROR(IF(AND($A66=VLOOKUP($A66&amp;"."&amp;$C66,UncollectibleLookup,2,FALSE),$C66=VLOOKUP($A66&amp;"."&amp;$C66,UncollectibleLookup,4,FALSE)),0,'Module C Corrected'!K66),'Module C Corrected'!K66)</f>
        <v>95339.633900000001</v>
      </c>
      <c r="L66" s="51">
        <f ca="1">IFERROR(IF(AND($A66=VLOOKUP($A66&amp;"."&amp;$C66,UncollectibleLookup,2,FALSE),$C66=VLOOKUP($A66&amp;"."&amp;$C66,UncollectibleLookup,4,FALSE)),0,'Module C Corrected'!L66),'Module C Corrected'!L66)</f>
        <v>85826.411699999997</v>
      </c>
      <c r="M66" s="51">
        <f ca="1">IFERROR(IF(AND($A66=VLOOKUP($A66&amp;"."&amp;$C66,UncollectibleLookup,2,FALSE),$C66=VLOOKUP($A66&amp;"."&amp;$C66,UncollectibleLookup,4,FALSE)),0,'Module C Corrected'!M66),'Module C Corrected'!M66)</f>
        <v>75403.900099999999</v>
      </c>
      <c r="N66" s="51">
        <f ca="1">IFERROR(IF(AND($A66=VLOOKUP($A66&amp;"."&amp;$C66,UncollectibleLookup,2,FALSE),$C66=VLOOKUP($A66&amp;"."&amp;$C66,UncollectibleLookup,4,FALSE)),0,'Module C Corrected'!N66),'Module C Corrected'!N66)</f>
        <v>88333.462899999999</v>
      </c>
      <c r="O66" s="51">
        <f ca="1">IFERROR(IF(AND($A66=VLOOKUP($A66&amp;"."&amp;$C66,UncollectibleLookup,2,FALSE),$C66=VLOOKUP($A66&amp;"."&amp;$C66,UncollectibleLookup,4,FALSE)),0,'Module C Corrected'!O66),'Module C Corrected'!O66)</f>
        <v>82175.959400000007</v>
      </c>
      <c r="P66" s="51">
        <f ca="1">IFERROR(IF(AND($A66=VLOOKUP($A66&amp;"."&amp;$C66,UncollectibleLookup,2,FALSE),$C66=VLOOKUP($A66&amp;"."&amp;$C66,UncollectibleLookup,4,FALSE)),0,'Module C Corrected'!P66),'Module C Corrected'!P66)</f>
        <v>77467.002299999993</v>
      </c>
      <c r="Q66" s="32">
        <f ca="1">IFERROR(IF(AND($A66=VLOOKUP($A66&amp;"."&amp;$C66,UncollectibleLookup,2,FALSE),$C66=VLOOKUP($A66&amp;"."&amp;$C66,UncollectibleLookup,4,FALSE)),0,'Module C Corrected'!Q66),'Module C Corrected'!Q66)</f>
        <v>0</v>
      </c>
      <c r="R66" s="32">
        <f ca="1">IFERROR(IF(AND($A66=VLOOKUP($A66&amp;"."&amp;$C66,UncollectibleLookup,2,FALSE),$C66=VLOOKUP($A66&amp;"."&amp;$C66,UncollectibleLookup,4,FALSE)),0,'Module C Corrected'!R66),'Module C Corrected'!R66)</f>
        <v>0</v>
      </c>
      <c r="S66" s="32">
        <f ca="1">IFERROR(IF(AND($A66=VLOOKUP($A66&amp;"."&amp;$C66,UncollectibleLookup,2,FALSE),$C66=VLOOKUP($A66&amp;"."&amp;$C66,UncollectibleLookup,4,FALSE)),0,'Module C Corrected'!S66),'Module C Corrected'!S66)</f>
        <v>0</v>
      </c>
      <c r="T66" s="32">
        <f ca="1">IFERROR(IF(AND($A66=VLOOKUP($A66&amp;"."&amp;$C66,UncollectibleLookup,2,FALSE),$C66=VLOOKUP($A66&amp;"."&amp;$C66,UncollectibleLookup,4,FALSE)),0,'Module C Corrected'!T66),'Module C Corrected'!T66)</f>
        <v>4082921.92</v>
      </c>
      <c r="U66" s="32">
        <f ca="1">IFERROR(IF(AND($A66=VLOOKUP($A66&amp;"."&amp;$C66,UncollectibleLookup,2,FALSE),$C66=VLOOKUP($A66&amp;"."&amp;$C66,UncollectibleLookup,4,FALSE)),0,'Module C Corrected'!U66),'Module C Corrected'!U66)</f>
        <v>3677542.27</v>
      </c>
      <c r="V66" s="32">
        <f ca="1">IFERROR(IF(AND($A66=VLOOKUP($A66&amp;"."&amp;$C66,UncollectibleLookup,2,FALSE),$C66=VLOOKUP($A66&amp;"."&amp;$C66,UncollectibleLookup,4,FALSE)),0,'Module C Corrected'!V66),'Module C Corrected'!V66)</f>
        <v>4010257.6</v>
      </c>
      <c r="W66" s="32">
        <f ca="1">IFERROR(IF(AND($A66=VLOOKUP($A66&amp;"."&amp;$C66,UncollectibleLookup,2,FALSE),$C66=VLOOKUP($A66&amp;"."&amp;$C66,UncollectibleLookup,4,FALSE)),0,'Module C Corrected'!W66),'Module C Corrected'!W66)</f>
        <v>15291290.84</v>
      </c>
      <c r="X66" s="32">
        <f ca="1">IFERROR(IF(AND($A66=VLOOKUP($A66&amp;"."&amp;$C66,UncollectibleLookup,2,FALSE),$C66=VLOOKUP($A66&amp;"."&amp;$C66,UncollectibleLookup,4,FALSE)),0,'Module C Corrected'!X66),'Module C Corrected'!X66)</f>
        <v>6391887.6399999997</v>
      </c>
      <c r="Y66" s="32">
        <f ca="1">IFERROR(IF(AND($A66=VLOOKUP($A66&amp;"."&amp;$C66,UncollectibleLookup,2,FALSE),$C66=VLOOKUP($A66&amp;"."&amp;$C66,UncollectibleLookup,4,FALSE)),0,'Module C Corrected'!Y66),'Module C Corrected'!Y66)</f>
        <v>3557823.2</v>
      </c>
      <c r="Z66" s="32">
        <f ca="1">IFERROR(IF(AND($A66=VLOOKUP($A66&amp;"."&amp;$C66,UncollectibleLookup,2,FALSE),$C66=VLOOKUP($A66&amp;"."&amp;$C66,UncollectibleLookup,4,FALSE)),0,'Module C Corrected'!Z66),'Module C Corrected'!Z66)</f>
        <v>5764607.4199999999</v>
      </c>
      <c r="AA66" s="32">
        <f ca="1">IFERROR(IF(AND($A66=VLOOKUP($A66&amp;"."&amp;$C66,UncollectibleLookup,2,FALSE),$C66=VLOOKUP($A66&amp;"."&amp;$C66,UncollectibleLookup,4,FALSE)),0,'Module C Corrected'!AA66),'Module C Corrected'!AA66)</f>
        <v>4473999.96</v>
      </c>
      <c r="AB66" s="32">
        <f ca="1">IFERROR(IF(AND($A66=VLOOKUP($A66&amp;"."&amp;$C66,UncollectibleLookup,2,FALSE),$C66=VLOOKUP($A66&amp;"."&amp;$C66,UncollectibleLookup,4,FALSE)),0,'Module C Corrected'!AB66),'Module C Corrected'!AB66)</f>
        <v>5297821.8600000003</v>
      </c>
      <c r="AC66" s="2" t="str">
        <f>IF(ISBLANK('Module C Corrected'!AC66),"",'Module C Corrected'!AC66)</f>
        <v/>
      </c>
      <c r="AD66" s="2" t="str">
        <f>IF(ISBLANK('Module C Corrected'!AD66),"",'Module C Corrected'!AD66)</f>
        <v/>
      </c>
      <c r="AE66" s="2" t="str">
        <f>IF(ISBLANK('Module C Corrected'!AE66),"",'Module C Corrected'!AE66)</f>
        <v/>
      </c>
      <c r="AF66" s="2">
        <f>IF(ISBLANK('Module C Corrected'!AF66),"",'Module C Corrected'!AF66)</f>
        <v>-0.83</v>
      </c>
      <c r="AG66" s="2">
        <f>IF(ISBLANK('Module C Corrected'!AG66),"",'Module C Corrected'!AG66)</f>
        <v>-0.83</v>
      </c>
      <c r="AH66" s="2">
        <f>IF(ISBLANK('Module C Corrected'!AH66),"",'Module C Corrected'!AH66)</f>
        <v>-0.83</v>
      </c>
      <c r="AI66" s="2">
        <f>IF(ISBLANK('Module C Corrected'!AI66),"",'Module C Corrected'!AI66)</f>
        <v>-0.83</v>
      </c>
      <c r="AJ66" s="2">
        <f>IF(ISBLANK('Module C Corrected'!AJ66),"",'Module C Corrected'!AJ66)</f>
        <v>-0.83</v>
      </c>
      <c r="AK66" s="2">
        <f>IF(ISBLANK('Module C Corrected'!AK66),"",'Module C Corrected'!AK66)</f>
        <v>-0.83</v>
      </c>
      <c r="AL66" s="2">
        <f>IF(ISBLANK('Module C Corrected'!AL66),"",'Module C Corrected'!AL66)</f>
        <v>-0.83</v>
      </c>
      <c r="AM66" s="2">
        <f>IF(ISBLANK('Module C Corrected'!AM66),"",'Module C Corrected'!AM66)</f>
        <v>-0.83</v>
      </c>
      <c r="AN66" s="2">
        <f>IF(ISBLANK('Module C Corrected'!AN66),"",'Module C Corrected'!AN66)</f>
        <v>-0.83</v>
      </c>
      <c r="AO66" s="33">
        <f ca="1">IFERROR(IF(AND($A66=VLOOKUP($A66&amp;"."&amp;$C66,UncollectibleLookup,2,FALSE),$C66=VLOOKUP($A66&amp;"."&amp;$C66,UncollectibleLookup,4,FALSE)),0,'Module C Corrected'!AO66),'Module C Corrected'!AO66)</f>
        <v>0</v>
      </c>
      <c r="AP66" s="33">
        <f ca="1">IFERROR(IF(AND($A66=VLOOKUP($A66&amp;"."&amp;$C66,UncollectibleLookup,2,FALSE),$C66=VLOOKUP($A66&amp;"."&amp;$C66,UncollectibleLookup,4,FALSE)),0,'Module C Corrected'!AP66),'Module C Corrected'!AP66)</f>
        <v>0</v>
      </c>
      <c r="AQ66" s="33">
        <f ca="1">IFERROR(IF(AND($A66=VLOOKUP($A66&amp;"."&amp;$C66,UncollectibleLookup,2,FALSE),$C66=VLOOKUP($A66&amp;"."&amp;$C66,UncollectibleLookup,4,FALSE)),0,'Module C Corrected'!AQ66),'Module C Corrected'!AQ66)</f>
        <v>0</v>
      </c>
      <c r="AR66" s="33">
        <f ca="1">IFERROR(IF(AND($A66=VLOOKUP($A66&amp;"."&amp;$C66,UncollectibleLookup,2,FALSE),$C66=VLOOKUP($A66&amp;"."&amp;$C66,UncollectibleLookup,4,FALSE)),0,'Module C Corrected'!AR66),'Module C Corrected'!AR66)</f>
        <v>-33888.25</v>
      </c>
      <c r="AS66" s="33">
        <f ca="1">IFERROR(IF(AND($A66=VLOOKUP($A66&amp;"."&amp;$C66,UncollectibleLookup,2,FALSE),$C66=VLOOKUP($A66&amp;"."&amp;$C66,UncollectibleLookup,4,FALSE)),0,'Module C Corrected'!AS66),'Module C Corrected'!AS66)</f>
        <v>-30523.599999999999</v>
      </c>
      <c r="AT66" s="33">
        <f ca="1">IFERROR(IF(AND($A66=VLOOKUP($A66&amp;"."&amp;$C66,UncollectibleLookup,2,FALSE),$C66=VLOOKUP($A66&amp;"."&amp;$C66,UncollectibleLookup,4,FALSE)),0,'Module C Corrected'!AT66),'Module C Corrected'!AT66)</f>
        <v>-33285.14</v>
      </c>
      <c r="AU66" s="33">
        <f ca="1">IFERROR(IF(AND($A66=VLOOKUP($A66&amp;"."&amp;$C66,UncollectibleLookup,2,FALSE),$C66=VLOOKUP($A66&amp;"."&amp;$C66,UncollectibleLookup,4,FALSE)),0,'Module C Corrected'!AU66),'Module C Corrected'!AU66)</f>
        <v>-126917.71</v>
      </c>
      <c r="AV66" s="33">
        <f ca="1">IFERROR(IF(AND($A66=VLOOKUP($A66&amp;"."&amp;$C66,UncollectibleLookup,2,FALSE),$C66=VLOOKUP($A66&amp;"."&amp;$C66,UncollectibleLookup,4,FALSE)),0,'Module C Corrected'!AV66),'Module C Corrected'!AV66)</f>
        <v>-53052.67</v>
      </c>
      <c r="AW66" s="33">
        <f ca="1">IFERROR(IF(AND($A66=VLOOKUP($A66&amp;"."&amp;$C66,UncollectibleLookup,2,FALSE),$C66=VLOOKUP($A66&amp;"."&amp;$C66,UncollectibleLookup,4,FALSE)),0,'Module C Corrected'!AW66),'Module C Corrected'!AW66)</f>
        <v>-29529.93</v>
      </c>
      <c r="AX66" s="33">
        <f ca="1">IFERROR(IF(AND($A66=VLOOKUP($A66&amp;"."&amp;$C66,UncollectibleLookup,2,FALSE),$C66=VLOOKUP($A66&amp;"."&amp;$C66,UncollectibleLookup,4,FALSE)),0,'Module C Corrected'!AX66),'Module C Corrected'!AX66)</f>
        <v>-47846.239999999998</v>
      </c>
      <c r="AY66" s="33">
        <f ca="1">IFERROR(IF(AND($A66=VLOOKUP($A66&amp;"."&amp;$C66,UncollectibleLookup,2,FALSE),$C66=VLOOKUP($A66&amp;"."&amp;$C66,UncollectibleLookup,4,FALSE)),0,'Module C Corrected'!AY66),'Module C Corrected'!AY66)</f>
        <v>-37134.199999999997</v>
      </c>
      <c r="AZ66" s="33">
        <f ca="1">IFERROR(IF(AND($A66=VLOOKUP($A66&amp;"."&amp;$C66,UncollectibleLookup,2,FALSE),$C66=VLOOKUP($A66&amp;"."&amp;$C66,UncollectibleLookup,4,FALSE)),0,'Module C Corrected'!AZ66),'Module C Corrected'!AZ66)</f>
        <v>-43971.92</v>
      </c>
      <c r="BA66" s="31">
        <f t="shared" ca="1" si="27"/>
        <v>0</v>
      </c>
      <c r="BB66" s="31">
        <f t="shared" ca="1" si="27"/>
        <v>0</v>
      </c>
      <c r="BC66" s="31">
        <f t="shared" ca="1" si="27"/>
        <v>0</v>
      </c>
      <c r="BD66" s="31">
        <f t="shared" ca="1" si="23"/>
        <v>-19598.03</v>
      </c>
      <c r="BE66" s="31">
        <f t="shared" ca="1" si="23"/>
        <v>-17652.2</v>
      </c>
      <c r="BF66" s="31">
        <f t="shared" ca="1" si="23"/>
        <v>-19249.240000000002</v>
      </c>
      <c r="BG66" s="31">
        <f t="shared" ca="1" si="23"/>
        <v>-108568.16</v>
      </c>
      <c r="BH66" s="31">
        <f t="shared" ca="1" si="23"/>
        <v>-45382.400000000001</v>
      </c>
      <c r="BI66" s="31">
        <f t="shared" ca="1" si="23"/>
        <v>-25260.54</v>
      </c>
      <c r="BJ66" s="31">
        <f t="shared" ca="1" si="23"/>
        <v>-17293.82</v>
      </c>
      <c r="BK66" s="31">
        <f t="shared" ca="1" si="23"/>
        <v>-13422</v>
      </c>
      <c r="BL66" s="31">
        <f t="shared" ca="1" si="23"/>
        <v>-15893.47</v>
      </c>
      <c r="BM66" s="6">
        <f t="shared" ca="1" si="39"/>
        <v>-4.9399999999999999E-2</v>
      </c>
      <c r="BN66" s="6">
        <f t="shared" ca="1" si="39"/>
        <v>-4.9399999999999999E-2</v>
      </c>
      <c r="BO66" s="6">
        <f t="shared" ca="1" si="39"/>
        <v>-4.9399999999999999E-2</v>
      </c>
      <c r="BP66" s="6">
        <f t="shared" ca="1" si="39"/>
        <v>-4.9399999999999999E-2</v>
      </c>
      <c r="BQ66" s="6">
        <f t="shared" ca="1" si="39"/>
        <v>-4.9399999999999999E-2</v>
      </c>
      <c r="BR66" s="6">
        <f t="shared" ca="1" si="39"/>
        <v>-4.9399999999999999E-2</v>
      </c>
      <c r="BS66" s="6">
        <f t="shared" ca="1" si="39"/>
        <v>-4.9399999999999999E-2</v>
      </c>
      <c r="BT66" s="6">
        <f t="shared" ca="1" si="39"/>
        <v>-4.9399999999999999E-2</v>
      </c>
      <c r="BU66" s="6">
        <f t="shared" ca="1" si="39"/>
        <v>-4.9399999999999999E-2</v>
      </c>
      <c r="BV66" s="6">
        <f t="shared" ca="1" si="39"/>
        <v>-4.9399999999999999E-2</v>
      </c>
      <c r="BW66" s="6">
        <f t="shared" ca="1" si="39"/>
        <v>-4.9399999999999999E-2</v>
      </c>
      <c r="BX66" s="6">
        <f t="shared" ca="1" si="39"/>
        <v>-4.9399999999999999E-2</v>
      </c>
      <c r="BY66" s="31">
        <f t="shared" ca="1" si="32"/>
        <v>0</v>
      </c>
      <c r="BZ66" s="31">
        <f t="shared" ca="1" si="32"/>
        <v>0</v>
      </c>
      <c r="CA66" s="31">
        <f t="shared" ca="1" si="32"/>
        <v>0</v>
      </c>
      <c r="CB66" s="31">
        <f t="shared" ca="1" si="32"/>
        <v>-201696.34</v>
      </c>
      <c r="CC66" s="31">
        <f t="shared" ca="1" si="32"/>
        <v>-181670.59</v>
      </c>
      <c r="CD66" s="31">
        <f t="shared" ca="1" si="32"/>
        <v>-198106.73</v>
      </c>
      <c r="CE66" s="31">
        <f t="shared" ca="1" si="31"/>
        <v>-755389.77</v>
      </c>
      <c r="CF66" s="31">
        <f t="shared" ca="1" si="31"/>
        <v>-315759.25</v>
      </c>
      <c r="CG66" s="31">
        <f t="shared" ca="1" si="31"/>
        <v>-175756.47</v>
      </c>
      <c r="CH66" s="31">
        <f t="shared" ca="1" si="31"/>
        <v>-284771.61</v>
      </c>
      <c r="CI66" s="31">
        <f t="shared" ca="1" si="31"/>
        <v>-221015.6</v>
      </c>
      <c r="CJ66" s="31">
        <f t="shared" ca="1" si="31"/>
        <v>-261712.4</v>
      </c>
      <c r="CK66" s="32">
        <f t="shared" ca="1" si="29"/>
        <v>0</v>
      </c>
      <c r="CL66" s="32">
        <f t="shared" ca="1" si="29"/>
        <v>0</v>
      </c>
      <c r="CM66" s="32">
        <f t="shared" ca="1" si="29"/>
        <v>0</v>
      </c>
      <c r="CN66" s="32">
        <f t="shared" ca="1" si="25"/>
        <v>6940.97</v>
      </c>
      <c r="CO66" s="32">
        <f t="shared" ca="1" si="25"/>
        <v>6251.82</v>
      </c>
      <c r="CP66" s="32">
        <f t="shared" ca="1" si="25"/>
        <v>6817.44</v>
      </c>
      <c r="CQ66" s="32">
        <f t="shared" ca="1" si="25"/>
        <v>25995.19</v>
      </c>
      <c r="CR66" s="32">
        <f t="shared" ca="1" si="25"/>
        <v>10866.21</v>
      </c>
      <c r="CS66" s="32">
        <f t="shared" ca="1" si="25"/>
        <v>6048.3</v>
      </c>
      <c r="CT66" s="32">
        <f t="shared" ca="1" si="25"/>
        <v>9799.83</v>
      </c>
      <c r="CU66" s="32">
        <f t="shared" ca="1" si="25"/>
        <v>7605.8</v>
      </c>
      <c r="CV66" s="32">
        <f t="shared" ca="1" si="25"/>
        <v>9006.2999999999993</v>
      </c>
      <c r="CW66" s="31">
        <f t="shared" ca="1" si="30"/>
        <v>0</v>
      </c>
      <c r="CX66" s="31">
        <f t="shared" ca="1" si="30"/>
        <v>0</v>
      </c>
      <c r="CY66" s="31">
        <f t="shared" ca="1" si="30"/>
        <v>0</v>
      </c>
      <c r="CZ66" s="31">
        <f t="shared" ca="1" si="26"/>
        <v>-141269.09</v>
      </c>
      <c r="DA66" s="31">
        <f t="shared" ca="1" si="26"/>
        <v>-127242.96999999999</v>
      </c>
      <c r="DB66" s="31">
        <f t="shared" ca="1" si="26"/>
        <v>-138754.91000000003</v>
      </c>
      <c r="DC66" s="31">
        <f t="shared" ca="1" si="26"/>
        <v>-493908.71000000008</v>
      </c>
      <c r="DD66" s="31">
        <f t="shared" ca="1" si="26"/>
        <v>-206457.97</v>
      </c>
      <c r="DE66" s="31">
        <f t="shared" ca="1" si="26"/>
        <v>-114917.70000000001</v>
      </c>
      <c r="DF66" s="31">
        <f t="shared" ca="1" si="26"/>
        <v>-209831.71999999997</v>
      </c>
      <c r="DG66" s="31">
        <f t="shared" ca="1" si="26"/>
        <v>-162853.60000000003</v>
      </c>
      <c r="DH66" s="31">
        <f t="shared" ca="1" si="26"/>
        <v>-192840.71</v>
      </c>
      <c r="DI66" s="32">
        <f t="shared" ca="1" si="36"/>
        <v>0</v>
      </c>
      <c r="DJ66" s="32">
        <f t="shared" ca="1" si="36"/>
        <v>0</v>
      </c>
      <c r="DK66" s="32">
        <f t="shared" ca="1" si="36"/>
        <v>0</v>
      </c>
      <c r="DL66" s="32">
        <f t="shared" ca="1" si="33"/>
        <v>-7063.45</v>
      </c>
      <c r="DM66" s="32">
        <f t="shared" ca="1" si="33"/>
        <v>-6362.15</v>
      </c>
      <c r="DN66" s="32">
        <f t="shared" ca="1" si="33"/>
        <v>-6937.75</v>
      </c>
      <c r="DO66" s="32">
        <f t="shared" ca="1" si="33"/>
        <v>-24695.439999999999</v>
      </c>
      <c r="DP66" s="32">
        <f t="shared" ca="1" si="33"/>
        <v>-10322.9</v>
      </c>
      <c r="DQ66" s="32">
        <f t="shared" ca="1" si="33"/>
        <v>-5745.89</v>
      </c>
      <c r="DR66" s="32">
        <f t="shared" ca="1" si="33"/>
        <v>-10491.59</v>
      </c>
      <c r="DS66" s="32">
        <f t="shared" ca="1" si="33"/>
        <v>-8142.68</v>
      </c>
      <c r="DT66" s="32">
        <f t="shared" ca="1" si="33"/>
        <v>-9642.0400000000009</v>
      </c>
      <c r="DU66" s="31">
        <f t="shared" ca="1" si="37"/>
        <v>0</v>
      </c>
      <c r="DV66" s="31">
        <f t="shared" ca="1" si="37"/>
        <v>0</v>
      </c>
      <c r="DW66" s="31">
        <f t="shared" ca="1" si="37"/>
        <v>0</v>
      </c>
      <c r="DX66" s="31">
        <f t="shared" ca="1" si="34"/>
        <v>-58692.5</v>
      </c>
      <c r="DY66" s="31">
        <f t="shared" ca="1" si="34"/>
        <v>-52237.62</v>
      </c>
      <c r="DZ66" s="31">
        <f t="shared" ca="1" si="34"/>
        <v>-56256.59</v>
      </c>
      <c r="EA66" s="31">
        <f t="shared" ca="1" si="34"/>
        <v>-197813.92</v>
      </c>
      <c r="EB66" s="31">
        <f t="shared" ca="1" si="34"/>
        <v>-81591.95</v>
      </c>
      <c r="EC66" s="31">
        <f t="shared" ca="1" si="34"/>
        <v>-44805.33</v>
      </c>
      <c r="ED66" s="31">
        <f t="shared" ca="1" si="34"/>
        <v>-80733.52</v>
      </c>
      <c r="EE66" s="31">
        <f t="shared" ca="1" si="34"/>
        <v>-61794.05</v>
      </c>
      <c r="EF66" s="31">
        <f t="shared" ca="1" si="34"/>
        <v>-72181.899999999994</v>
      </c>
      <c r="EG66" s="32">
        <f t="shared" ca="1" si="38"/>
        <v>0</v>
      </c>
      <c r="EH66" s="32">
        <f t="shared" ca="1" si="38"/>
        <v>0</v>
      </c>
      <c r="EI66" s="32">
        <f t="shared" ca="1" si="38"/>
        <v>0</v>
      </c>
      <c r="EJ66" s="32">
        <f t="shared" ca="1" si="35"/>
        <v>-207025.04</v>
      </c>
      <c r="EK66" s="32">
        <f t="shared" ca="1" si="35"/>
        <v>-185842.74</v>
      </c>
      <c r="EL66" s="32">
        <f t="shared" ca="1" si="35"/>
        <v>-201949.25000000003</v>
      </c>
      <c r="EM66" s="32">
        <f t="shared" ca="1" si="35"/>
        <v>-716418.07000000007</v>
      </c>
      <c r="EN66" s="32">
        <f t="shared" ca="1" si="35"/>
        <v>-298372.82</v>
      </c>
      <c r="EO66" s="32">
        <f t="shared" ca="1" si="35"/>
        <v>-165468.92000000001</v>
      </c>
      <c r="EP66" s="32">
        <f t="shared" ca="1" si="35"/>
        <v>-301056.82999999996</v>
      </c>
      <c r="EQ66" s="32">
        <f t="shared" ca="1" si="35"/>
        <v>-232790.33000000002</v>
      </c>
      <c r="ER66" s="32">
        <f t="shared" ca="1" si="35"/>
        <v>-274664.65000000002</v>
      </c>
    </row>
    <row r="67" spans="1:148">
      <c r="A67" t="s">
        <v>423</v>
      </c>
      <c r="B67" s="1" t="s">
        <v>128</v>
      </c>
      <c r="C67" t="str">
        <f t="shared" ca="1" si="1"/>
        <v>HSH</v>
      </c>
      <c r="D67" t="str">
        <f t="shared" ca="1" si="2"/>
        <v>Horseshoe Hydro Facility</v>
      </c>
      <c r="E67" s="51">
        <f ca="1">IFERROR(IF(AND($A67=VLOOKUP($A67&amp;"."&amp;$C67,UncollectibleLookup,2,FALSE),$C67=VLOOKUP($A67&amp;"."&amp;$C67,UncollectibleLookup,4,FALSE)),0,'Module C Corrected'!E67),'Module C Corrected'!E67)</f>
        <v>6513.0649000000003</v>
      </c>
      <c r="F67" s="51">
        <f ca="1">IFERROR(IF(AND($A67=VLOOKUP($A67&amp;"."&amp;$C67,UncollectibleLookup,2,FALSE),$C67=VLOOKUP($A67&amp;"."&amp;$C67,UncollectibleLookup,4,FALSE)),0,'Module C Corrected'!F67),'Module C Corrected'!F67)</f>
        <v>5277.9377000000004</v>
      </c>
      <c r="G67" s="51">
        <f ca="1">IFERROR(IF(AND($A67=VLOOKUP($A67&amp;"."&amp;$C67,UncollectibleLookup,2,FALSE),$C67=VLOOKUP($A67&amp;"."&amp;$C67,UncollectibleLookup,4,FALSE)),0,'Module C Corrected'!G67),'Module C Corrected'!G67)</f>
        <v>5558.9098000000004</v>
      </c>
      <c r="H67" s="51">
        <f ca="1">IFERROR(IF(AND($A67=VLOOKUP($A67&amp;"."&amp;$C67,UncollectibleLookup,2,FALSE),$C67=VLOOKUP($A67&amp;"."&amp;$C67,UncollectibleLookup,4,FALSE)),0,'Module C Corrected'!H67),'Module C Corrected'!H67)</f>
        <v>5025.5555999999997</v>
      </c>
      <c r="I67" s="51">
        <f ca="1">IFERROR(IF(AND($A67=VLOOKUP($A67&amp;"."&amp;$C67,UncollectibleLookup,2,FALSE),$C67=VLOOKUP($A67&amp;"."&amp;$C67,UncollectibleLookup,4,FALSE)),0,'Module C Corrected'!I67),'Module C Corrected'!I67)</f>
        <v>9733.6214</v>
      </c>
      <c r="J67" s="51">
        <f ca="1">IFERROR(IF(AND($A67=VLOOKUP($A67&amp;"."&amp;$C67,UncollectibleLookup,2,FALSE),$C67=VLOOKUP($A67&amp;"."&amp;$C67,UncollectibleLookup,4,FALSE)),0,'Module C Corrected'!J67),'Module C Corrected'!J67)</f>
        <v>10004.302900000001</v>
      </c>
      <c r="K67" s="51">
        <f ca="1">IFERROR(IF(AND($A67=VLOOKUP($A67&amp;"."&amp;$C67,UncollectibleLookup,2,FALSE),$C67=VLOOKUP($A67&amp;"."&amp;$C67,UncollectibleLookup,4,FALSE)),0,'Module C Corrected'!K67),'Module C Corrected'!K67)</f>
        <v>10654.772999999999</v>
      </c>
      <c r="L67" s="51">
        <f ca="1">IFERROR(IF(AND($A67=VLOOKUP($A67&amp;"."&amp;$C67,UncollectibleLookup,2,FALSE),$C67=VLOOKUP($A67&amp;"."&amp;$C67,UncollectibleLookup,4,FALSE)),0,'Module C Corrected'!L67),'Module C Corrected'!L67)</f>
        <v>9651.0874999999996</v>
      </c>
      <c r="M67" s="51">
        <f ca="1">IFERROR(IF(AND($A67=VLOOKUP($A67&amp;"."&amp;$C67,UncollectibleLookup,2,FALSE),$C67=VLOOKUP($A67&amp;"."&amp;$C67,UncollectibleLookup,4,FALSE)),0,'Module C Corrected'!M67),'Module C Corrected'!M67)</f>
        <v>7066.8648000000003</v>
      </c>
      <c r="N67" s="51">
        <f ca="1">IFERROR(IF(AND($A67=VLOOKUP($A67&amp;"."&amp;$C67,UncollectibleLookup,2,FALSE),$C67=VLOOKUP($A67&amp;"."&amp;$C67,UncollectibleLookup,4,FALSE)),0,'Module C Corrected'!N67),'Module C Corrected'!N67)</f>
        <v>5932.5913</v>
      </c>
      <c r="O67" s="51">
        <f ca="1">IFERROR(IF(AND($A67=VLOOKUP($A67&amp;"."&amp;$C67,UncollectibleLookup,2,FALSE),$C67=VLOOKUP($A67&amp;"."&amp;$C67,UncollectibleLookup,4,FALSE)),0,'Module C Corrected'!O67),'Module C Corrected'!O67)</f>
        <v>6080.9831999999997</v>
      </c>
      <c r="P67" s="51">
        <f ca="1">IFERROR(IF(AND($A67=VLOOKUP($A67&amp;"."&amp;$C67,UncollectibleLookup,2,FALSE),$C67=VLOOKUP($A67&amp;"."&amp;$C67,UncollectibleLookup,4,FALSE)),0,'Module C Corrected'!P67),'Module C Corrected'!P67)</f>
        <v>6778.7718999999997</v>
      </c>
      <c r="Q67" s="32">
        <f ca="1">IFERROR(IF(AND($A67=VLOOKUP($A67&amp;"."&amp;$C67,UncollectibleLookup,2,FALSE),$C67=VLOOKUP($A67&amp;"."&amp;$C67,UncollectibleLookup,4,FALSE)),0,'Module C Corrected'!Q67),'Module C Corrected'!Q67)</f>
        <v>411564.47</v>
      </c>
      <c r="R67" s="32">
        <f ca="1">IFERROR(IF(AND($A67=VLOOKUP($A67&amp;"."&amp;$C67,UncollectibleLookup,2,FALSE),$C67=VLOOKUP($A67&amp;"."&amp;$C67,UncollectibleLookup,4,FALSE)),0,'Module C Corrected'!R67),'Module C Corrected'!R67)</f>
        <v>399165.17</v>
      </c>
      <c r="S67" s="32">
        <f ca="1">IFERROR(IF(AND($A67=VLOOKUP($A67&amp;"."&amp;$C67,UncollectibleLookup,2,FALSE),$C67=VLOOKUP($A67&amp;"."&amp;$C67,UncollectibleLookup,4,FALSE)),0,'Module C Corrected'!S67),'Module C Corrected'!S67)</f>
        <v>326568.27</v>
      </c>
      <c r="T67" s="32">
        <f ca="1">IFERROR(IF(AND($A67=VLOOKUP($A67&amp;"."&amp;$C67,UncollectibleLookup,2,FALSE),$C67=VLOOKUP($A67&amp;"."&amp;$C67,UncollectibleLookup,4,FALSE)),0,'Module C Corrected'!T67),'Module C Corrected'!T67)</f>
        <v>269687.05</v>
      </c>
      <c r="U67" s="32">
        <f ca="1">IFERROR(IF(AND($A67=VLOOKUP($A67&amp;"."&amp;$C67,UncollectibleLookup,2,FALSE),$C67=VLOOKUP($A67&amp;"."&amp;$C67,UncollectibleLookup,4,FALSE)),0,'Module C Corrected'!U67),'Module C Corrected'!U67)</f>
        <v>490014.13</v>
      </c>
      <c r="V67" s="32">
        <f ca="1">IFERROR(IF(AND($A67=VLOOKUP($A67&amp;"."&amp;$C67,UncollectibleLookup,2,FALSE),$C67=VLOOKUP($A67&amp;"."&amp;$C67,UncollectibleLookup,4,FALSE)),0,'Module C Corrected'!V67),'Module C Corrected'!V67)</f>
        <v>500383.76</v>
      </c>
      <c r="W67" s="32">
        <f ca="1">IFERROR(IF(AND($A67=VLOOKUP($A67&amp;"."&amp;$C67,UncollectibleLookup,2,FALSE),$C67=VLOOKUP($A67&amp;"."&amp;$C67,UncollectibleLookup,4,FALSE)),0,'Module C Corrected'!W67),'Module C Corrected'!W67)</f>
        <v>1657501.38</v>
      </c>
      <c r="X67" s="32">
        <f ca="1">IFERROR(IF(AND($A67=VLOOKUP($A67&amp;"."&amp;$C67,UncollectibleLookup,2,FALSE),$C67=VLOOKUP($A67&amp;"."&amp;$C67,UncollectibleLookup,4,FALSE)),0,'Module C Corrected'!X67),'Module C Corrected'!X67)</f>
        <v>697950.71</v>
      </c>
      <c r="Y67" s="32">
        <f ca="1">IFERROR(IF(AND($A67=VLOOKUP($A67&amp;"."&amp;$C67,UncollectibleLookup,2,FALSE),$C67=VLOOKUP($A67&amp;"."&amp;$C67,UncollectibleLookup,4,FALSE)),0,'Module C Corrected'!Y67),'Module C Corrected'!Y67)</f>
        <v>361989.3</v>
      </c>
      <c r="Z67" s="32">
        <f ca="1">IFERROR(IF(AND($A67=VLOOKUP($A67&amp;"."&amp;$C67,UncollectibleLookup,2,FALSE),$C67=VLOOKUP($A67&amp;"."&amp;$C67,UncollectibleLookup,4,FALSE)),0,'Module C Corrected'!Z67),'Module C Corrected'!Z67)</f>
        <v>386053.74</v>
      </c>
      <c r="AA67" s="32">
        <f ca="1">IFERROR(IF(AND($A67=VLOOKUP($A67&amp;"."&amp;$C67,UncollectibleLookup,2,FALSE),$C67=VLOOKUP($A67&amp;"."&amp;$C67,UncollectibleLookup,4,FALSE)),0,'Module C Corrected'!AA67),'Module C Corrected'!AA67)</f>
        <v>343146.45</v>
      </c>
      <c r="AB67" s="32">
        <f ca="1">IFERROR(IF(AND($A67=VLOOKUP($A67&amp;"."&amp;$C67,UncollectibleLookup,2,FALSE),$C67=VLOOKUP($A67&amp;"."&amp;$C67,UncollectibleLookup,4,FALSE)),0,'Module C Corrected'!AB67),'Module C Corrected'!AB67)</f>
        <v>467739.28</v>
      </c>
      <c r="AC67" s="2">
        <f>IF(ISBLANK('Module C Corrected'!AC67),"",'Module C Corrected'!AC67)</f>
        <v>0.17</v>
      </c>
      <c r="AD67" s="2">
        <f>IF(ISBLANK('Module C Corrected'!AD67),"",'Module C Corrected'!AD67)</f>
        <v>0.17</v>
      </c>
      <c r="AE67" s="2">
        <f>IF(ISBLANK('Module C Corrected'!AE67),"",'Module C Corrected'!AE67)</f>
        <v>0.17</v>
      </c>
      <c r="AF67" s="2">
        <f>IF(ISBLANK('Module C Corrected'!AF67),"",'Module C Corrected'!AF67)</f>
        <v>0.17</v>
      </c>
      <c r="AG67" s="2">
        <f>IF(ISBLANK('Module C Corrected'!AG67),"",'Module C Corrected'!AG67)</f>
        <v>0.17</v>
      </c>
      <c r="AH67" s="2">
        <f>IF(ISBLANK('Module C Corrected'!AH67),"",'Module C Corrected'!AH67)</f>
        <v>0.17</v>
      </c>
      <c r="AI67" s="2">
        <f>IF(ISBLANK('Module C Corrected'!AI67),"",'Module C Corrected'!AI67)</f>
        <v>0.17</v>
      </c>
      <c r="AJ67" s="2">
        <f>IF(ISBLANK('Module C Corrected'!AJ67),"",'Module C Corrected'!AJ67)</f>
        <v>0.17</v>
      </c>
      <c r="AK67" s="2">
        <f>IF(ISBLANK('Module C Corrected'!AK67),"",'Module C Corrected'!AK67)</f>
        <v>0.17</v>
      </c>
      <c r="AL67" s="2">
        <f>IF(ISBLANK('Module C Corrected'!AL67),"",'Module C Corrected'!AL67)</f>
        <v>0.17</v>
      </c>
      <c r="AM67" s="2">
        <f>IF(ISBLANK('Module C Corrected'!AM67),"",'Module C Corrected'!AM67)</f>
        <v>0.17</v>
      </c>
      <c r="AN67" s="2">
        <f>IF(ISBLANK('Module C Corrected'!AN67),"",'Module C Corrected'!AN67)</f>
        <v>0.17</v>
      </c>
      <c r="AO67" s="33">
        <f ca="1">IFERROR(IF(AND($A67=VLOOKUP($A67&amp;"."&amp;$C67,UncollectibleLookup,2,FALSE),$C67=VLOOKUP($A67&amp;"."&amp;$C67,UncollectibleLookup,4,FALSE)),0,'Module C Corrected'!AO67),'Module C Corrected'!AO67)</f>
        <v>699.66</v>
      </c>
      <c r="AP67" s="33">
        <f ca="1">IFERROR(IF(AND($A67=VLOOKUP($A67&amp;"."&amp;$C67,UncollectibleLookup,2,FALSE),$C67=VLOOKUP($A67&amp;"."&amp;$C67,UncollectibleLookup,4,FALSE)),0,'Module C Corrected'!AP67),'Module C Corrected'!AP67)</f>
        <v>678.58</v>
      </c>
      <c r="AQ67" s="33">
        <f ca="1">IFERROR(IF(AND($A67=VLOOKUP($A67&amp;"."&amp;$C67,UncollectibleLookup,2,FALSE),$C67=VLOOKUP($A67&amp;"."&amp;$C67,UncollectibleLookup,4,FALSE)),0,'Module C Corrected'!AQ67),'Module C Corrected'!AQ67)</f>
        <v>555.16999999999996</v>
      </c>
      <c r="AR67" s="33">
        <f ca="1">IFERROR(IF(AND($A67=VLOOKUP($A67&amp;"."&amp;$C67,UncollectibleLookup,2,FALSE),$C67=VLOOKUP($A67&amp;"."&amp;$C67,UncollectibleLookup,4,FALSE)),0,'Module C Corrected'!AR67),'Module C Corrected'!AR67)</f>
        <v>458.47</v>
      </c>
      <c r="AS67" s="33">
        <f ca="1">IFERROR(IF(AND($A67=VLOOKUP($A67&amp;"."&amp;$C67,UncollectibleLookup,2,FALSE),$C67=VLOOKUP($A67&amp;"."&amp;$C67,UncollectibleLookup,4,FALSE)),0,'Module C Corrected'!AS67),'Module C Corrected'!AS67)</f>
        <v>833.02</v>
      </c>
      <c r="AT67" s="33">
        <f ca="1">IFERROR(IF(AND($A67=VLOOKUP($A67&amp;"."&amp;$C67,UncollectibleLookup,2,FALSE),$C67=VLOOKUP($A67&amp;"."&amp;$C67,UncollectibleLookup,4,FALSE)),0,'Module C Corrected'!AT67),'Module C Corrected'!AT67)</f>
        <v>850.65</v>
      </c>
      <c r="AU67" s="33">
        <f ca="1">IFERROR(IF(AND($A67=VLOOKUP($A67&amp;"."&amp;$C67,UncollectibleLookup,2,FALSE),$C67=VLOOKUP($A67&amp;"."&amp;$C67,UncollectibleLookup,4,FALSE)),0,'Module C Corrected'!AU67),'Module C Corrected'!AU67)</f>
        <v>2817.75</v>
      </c>
      <c r="AV67" s="33">
        <f ca="1">IFERROR(IF(AND($A67=VLOOKUP($A67&amp;"."&amp;$C67,UncollectibleLookup,2,FALSE),$C67=VLOOKUP($A67&amp;"."&amp;$C67,UncollectibleLookup,4,FALSE)),0,'Module C Corrected'!AV67),'Module C Corrected'!AV67)</f>
        <v>1186.52</v>
      </c>
      <c r="AW67" s="33">
        <f ca="1">IFERROR(IF(AND($A67=VLOOKUP($A67&amp;"."&amp;$C67,UncollectibleLookup,2,FALSE),$C67=VLOOKUP($A67&amp;"."&amp;$C67,UncollectibleLookup,4,FALSE)),0,'Module C Corrected'!AW67),'Module C Corrected'!AW67)</f>
        <v>615.38</v>
      </c>
      <c r="AX67" s="33">
        <f ca="1">IFERROR(IF(AND($A67=VLOOKUP($A67&amp;"."&amp;$C67,UncollectibleLookup,2,FALSE),$C67=VLOOKUP($A67&amp;"."&amp;$C67,UncollectibleLookup,4,FALSE)),0,'Module C Corrected'!AX67),'Module C Corrected'!AX67)</f>
        <v>656.29</v>
      </c>
      <c r="AY67" s="33">
        <f ca="1">IFERROR(IF(AND($A67=VLOOKUP($A67&amp;"."&amp;$C67,UncollectibleLookup,2,FALSE),$C67=VLOOKUP($A67&amp;"."&amp;$C67,UncollectibleLookup,4,FALSE)),0,'Module C Corrected'!AY67),'Module C Corrected'!AY67)</f>
        <v>583.35</v>
      </c>
      <c r="AZ67" s="33">
        <f ca="1">IFERROR(IF(AND($A67=VLOOKUP($A67&amp;"."&amp;$C67,UncollectibleLookup,2,FALSE),$C67=VLOOKUP($A67&amp;"."&amp;$C67,UncollectibleLookup,4,FALSE)),0,'Module C Corrected'!AZ67),'Module C Corrected'!AZ67)</f>
        <v>795.16</v>
      </c>
      <c r="BA67" s="31">
        <f t="shared" ca="1" si="27"/>
        <v>-493.88</v>
      </c>
      <c r="BB67" s="31">
        <f t="shared" ca="1" si="27"/>
        <v>-479</v>
      </c>
      <c r="BC67" s="31">
        <f t="shared" ca="1" si="27"/>
        <v>-391.88</v>
      </c>
      <c r="BD67" s="31">
        <f t="shared" ca="1" si="23"/>
        <v>-1294.5</v>
      </c>
      <c r="BE67" s="31">
        <f t="shared" ca="1" si="23"/>
        <v>-2352.0700000000002</v>
      </c>
      <c r="BF67" s="31">
        <f t="shared" ca="1" si="23"/>
        <v>-2401.84</v>
      </c>
      <c r="BG67" s="31">
        <f t="shared" ca="1" si="23"/>
        <v>-11768.26</v>
      </c>
      <c r="BH67" s="31">
        <f t="shared" ca="1" si="23"/>
        <v>-4955.45</v>
      </c>
      <c r="BI67" s="31">
        <f t="shared" ca="1" si="23"/>
        <v>-2570.12</v>
      </c>
      <c r="BJ67" s="31">
        <f t="shared" ca="1" si="23"/>
        <v>-1158.1600000000001</v>
      </c>
      <c r="BK67" s="31">
        <f t="shared" ca="1" si="23"/>
        <v>-1029.44</v>
      </c>
      <c r="BL67" s="31">
        <f t="shared" ca="1" si="23"/>
        <v>-1403.22</v>
      </c>
      <c r="BM67" s="6">
        <f t="shared" ca="1" si="39"/>
        <v>-4.9399999999999999E-2</v>
      </c>
      <c r="BN67" s="6">
        <f t="shared" ca="1" si="39"/>
        <v>-4.9399999999999999E-2</v>
      </c>
      <c r="BO67" s="6">
        <f t="shared" ca="1" si="39"/>
        <v>-4.9399999999999999E-2</v>
      </c>
      <c r="BP67" s="6">
        <f t="shared" ca="1" si="39"/>
        <v>-4.9399999999999999E-2</v>
      </c>
      <c r="BQ67" s="6">
        <f t="shared" ca="1" si="39"/>
        <v>-4.9399999999999999E-2</v>
      </c>
      <c r="BR67" s="6">
        <f t="shared" ca="1" si="39"/>
        <v>-4.9399999999999999E-2</v>
      </c>
      <c r="BS67" s="6">
        <f t="shared" ca="1" si="39"/>
        <v>-4.9399999999999999E-2</v>
      </c>
      <c r="BT67" s="6">
        <f t="shared" ca="1" si="39"/>
        <v>-4.9399999999999999E-2</v>
      </c>
      <c r="BU67" s="6">
        <f t="shared" ca="1" si="39"/>
        <v>-4.9399999999999999E-2</v>
      </c>
      <c r="BV67" s="6">
        <f t="shared" ca="1" si="39"/>
        <v>-4.9399999999999999E-2</v>
      </c>
      <c r="BW67" s="6">
        <f t="shared" ca="1" si="39"/>
        <v>-4.9399999999999999E-2</v>
      </c>
      <c r="BX67" s="6">
        <f t="shared" ca="1" si="39"/>
        <v>-4.9399999999999999E-2</v>
      </c>
      <c r="BY67" s="31">
        <f t="shared" ca="1" si="32"/>
        <v>-20331.28</v>
      </c>
      <c r="BZ67" s="31">
        <f t="shared" ca="1" si="32"/>
        <v>-19718.759999999998</v>
      </c>
      <c r="CA67" s="31">
        <f t="shared" ca="1" si="32"/>
        <v>-16132.47</v>
      </c>
      <c r="CB67" s="31">
        <f t="shared" ca="1" si="32"/>
        <v>-13322.54</v>
      </c>
      <c r="CC67" s="31">
        <f t="shared" ca="1" si="32"/>
        <v>-24206.7</v>
      </c>
      <c r="CD67" s="31">
        <f t="shared" ca="1" si="32"/>
        <v>-24718.959999999999</v>
      </c>
      <c r="CE67" s="31">
        <f t="shared" ca="1" si="31"/>
        <v>-81880.570000000007</v>
      </c>
      <c r="CF67" s="31">
        <f t="shared" ca="1" si="31"/>
        <v>-34478.769999999997</v>
      </c>
      <c r="CG67" s="31">
        <f t="shared" ca="1" si="31"/>
        <v>-17882.27</v>
      </c>
      <c r="CH67" s="31">
        <f t="shared" ca="1" si="31"/>
        <v>-19071.05</v>
      </c>
      <c r="CI67" s="31">
        <f t="shared" ca="1" si="31"/>
        <v>-16951.43</v>
      </c>
      <c r="CJ67" s="31">
        <f t="shared" ca="1" si="31"/>
        <v>-23106.32</v>
      </c>
      <c r="CK67" s="32">
        <f t="shared" ca="1" si="29"/>
        <v>699.66</v>
      </c>
      <c r="CL67" s="32">
        <f t="shared" ca="1" si="29"/>
        <v>678.58</v>
      </c>
      <c r="CM67" s="32">
        <f t="shared" ca="1" si="29"/>
        <v>555.16999999999996</v>
      </c>
      <c r="CN67" s="32">
        <f t="shared" ca="1" si="25"/>
        <v>458.47</v>
      </c>
      <c r="CO67" s="32">
        <f t="shared" ca="1" si="25"/>
        <v>833.02</v>
      </c>
      <c r="CP67" s="32">
        <f t="shared" ca="1" si="25"/>
        <v>850.65</v>
      </c>
      <c r="CQ67" s="32">
        <f t="shared" ca="1" si="25"/>
        <v>2817.75</v>
      </c>
      <c r="CR67" s="32">
        <f t="shared" ca="1" si="25"/>
        <v>1186.52</v>
      </c>
      <c r="CS67" s="32">
        <f t="shared" ca="1" si="25"/>
        <v>615.38</v>
      </c>
      <c r="CT67" s="32">
        <f t="shared" ca="1" si="25"/>
        <v>656.29</v>
      </c>
      <c r="CU67" s="32">
        <f t="shared" ca="1" si="25"/>
        <v>583.35</v>
      </c>
      <c r="CV67" s="32">
        <f t="shared" ca="1" si="25"/>
        <v>795.16</v>
      </c>
      <c r="CW67" s="31">
        <f t="shared" ca="1" si="30"/>
        <v>-19837.399999999998</v>
      </c>
      <c r="CX67" s="31">
        <f t="shared" ca="1" si="30"/>
        <v>-19239.759999999998</v>
      </c>
      <c r="CY67" s="31">
        <f t="shared" ca="1" si="30"/>
        <v>-15740.59</v>
      </c>
      <c r="CZ67" s="31">
        <f t="shared" ca="1" si="26"/>
        <v>-12028.04</v>
      </c>
      <c r="DA67" s="31">
        <f t="shared" ca="1" si="26"/>
        <v>-21854.63</v>
      </c>
      <c r="DB67" s="31">
        <f t="shared" ca="1" si="26"/>
        <v>-22317.119999999999</v>
      </c>
      <c r="DC67" s="31">
        <f t="shared" ca="1" si="26"/>
        <v>-70112.310000000012</v>
      </c>
      <c r="DD67" s="31">
        <f t="shared" ca="1" si="26"/>
        <v>-29523.319999999996</v>
      </c>
      <c r="DE67" s="31">
        <f t="shared" ca="1" si="26"/>
        <v>-15312.150000000001</v>
      </c>
      <c r="DF67" s="31">
        <f t="shared" ca="1" si="26"/>
        <v>-17912.89</v>
      </c>
      <c r="DG67" s="31">
        <f t="shared" ca="1" si="26"/>
        <v>-15921.99</v>
      </c>
      <c r="DH67" s="31">
        <f t="shared" ca="1" si="26"/>
        <v>-21703.1</v>
      </c>
      <c r="DI67" s="32">
        <f t="shared" ca="1" si="36"/>
        <v>-991.87</v>
      </c>
      <c r="DJ67" s="32">
        <f t="shared" ca="1" si="36"/>
        <v>-961.99</v>
      </c>
      <c r="DK67" s="32">
        <f t="shared" ca="1" si="36"/>
        <v>-787.03</v>
      </c>
      <c r="DL67" s="32">
        <f t="shared" ca="1" si="33"/>
        <v>-601.4</v>
      </c>
      <c r="DM67" s="32">
        <f t="shared" ca="1" si="33"/>
        <v>-1092.73</v>
      </c>
      <c r="DN67" s="32">
        <f t="shared" ca="1" si="33"/>
        <v>-1115.8599999999999</v>
      </c>
      <c r="DO67" s="32">
        <f t="shared" ca="1" si="33"/>
        <v>-3505.62</v>
      </c>
      <c r="DP67" s="32">
        <f t="shared" ca="1" si="33"/>
        <v>-1476.17</v>
      </c>
      <c r="DQ67" s="32">
        <f t="shared" ca="1" si="33"/>
        <v>-765.61</v>
      </c>
      <c r="DR67" s="32">
        <f t="shared" ca="1" si="33"/>
        <v>-895.64</v>
      </c>
      <c r="DS67" s="32">
        <f t="shared" ca="1" si="33"/>
        <v>-796.1</v>
      </c>
      <c r="DT67" s="32">
        <f t="shared" ca="1" si="33"/>
        <v>-1085.1600000000001</v>
      </c>
      <c r="DU67" s="31">
        <f t="shared" ca="1" si="37"/>
        <v>-8535.25</v>
      </c>
      <c r="DV67" s="31">
        <f t="shared" ca="1" si="37"/>
        <v>-8180.06</v>
      </c>
      <c r="DW67" s="31">
        <f t="shared" ca="1" si="37"/>
        <v>-6619.89</v>
      </c>
      <c r="DX67" s="31">
        <f t="shared" ca="1" si="34"/>
        <v>-4997.24</v>
      </c>
      <c r="DY67" s="31">
        <f t="shared" ca="1" si="34"/>
        <v>-8972.08</v>
      </c>
      <c r="DZ67" s="31">
        <f t="shared" ca="1" si="34"/>
        <v>-9048.2199999999993</v>
      </c>
      <c r="EA67" s="31">
        <f t="shared" ca="1" si="34"/>
        <v>-28080.47</v>
      </c>
      <c r="EB67" s="31">
        <f t="shared" ca="1" si="34"/>
        <v>-11667.58</v>
      </c>
      <c r="EC67" s="31">
        <f t="shared" ca="1" si="34"/>
        <v>-5970.06</v>
      </c>
      <c r="ED67" s="31">
        <f t="shared" ca="1" si="34"/>
        <v>-6892.05</v>
      </c>
      <c r="EE67" s="31">
        <f t="shared" ca="1" si="34"/>
        <v>-6041.53</v>
      </c>
      <c r="EF67" s="31">
        <f t="shared" ca="1" si="34"/>
        <v>-8123.65</v>
      </c>
      <c r="EG67" s="32">
        <f t="shared" ca="1" si="38"/>
        <v>-29364.519999999997</v>
      </c>
      <c r="EH67" s="32">
        <f t="shared" ca="1" si="38"/>
        <v>-28381.81</v>
      </c>
      <c r="EI67" s="32">
        <f t="shared" ca="1" si="38"/>
        <v>-23147.51</v>
      </c>
      <c r="EJ67" s="32">
        <f t="shared" ca="1" si="35"/>
        <v>-17626.68</v>
      </c>
      <c r="EK67" s="32">
        <f t="shared" ca="1" si="35"/>
        <v>-31919.440000000002</v>
      </c>
      <c r="EL67" s="32">
        <f t="shared" ca="1" si="35"/>
        <v>-32481.199999999997</v>
      </c>
      <c r="EM67" s="32">
        <f t="shared" ca="1" si="35"/>
        <v>-101698.40000000001</v>
      </c>
      <c r="EN67" s="32">
        <f t="shared" ca="1" si="35"/>
        <v>-42667.07</v>
      </c>
      <c r="EO67" s="32">
        <f t="shared" ca="1" si="35"/>
        <v>-22047.820000000003</v>
      </c>
      <c r="EP67" s="32">
        <f t="shared" ca="1" si="35"/>
        <v>-25700.579999999998</v>
      </c>
      <c r="EQ67" s="32">
        <f t="shared" ca="1" si="35"/>
        <v>-22759.62</v>
      </c>
      <c r="ER67" s="32">
        <f t="shared" ca="1" si="35"/>
        <v>-30911.909999999996</v>
      </c>
    </row>
    <row r="68" spans="1:148">
      <c r="A68" t="s">
        <v>422</v>
      </c>
      <c r="B68" s="1" t="s">
        <v>161</v>
      </c>
      <c r="C68" t="str">
        <f t="shared" ca="1" si="1"/>
        <v>IEW1</v>
      </c>
      <c r="D68" t="str">
        <f t="shared" ca="1" si="2"/>
        <v>Summerview 1 Wind Facility</v>
      </c>
      <c r="E68" s="51">
        <f ca="1">IFERROR(IF(AND($A68=VLOOKUP($A68&amp;"."&amp;$C68,UncollectibleLookup,2,FALSE),$C68=VLOOKUP($A68&amp;"."&amp;$C68,UncollectibleLookup,4,FALSE)),0,'Module C Corrected'!E68),'Module C Corrected'!E68)</f>
        <v>25940.656200000001</v>
      </c>
      <c r="F68" s="51">
        <f ca="1">IFERROR(IF(AND($A68=VLOOKUP($A68&amp;"."&amp;$C68,UncollectibleLookup,2,FALSE),$C68=VLOOKUP($A68&amp;"."&amp;$C68,UncollectibleLookup,4,FALSE)),0,'Module C Corrected'!F68),'Module C Corrected'!F68)</f>
        <v>14352.6644</v>
      </c>
      <c r="G68" s="51">
        <f ca="1">IFERROR(IF(AND($A68=VLOOKUP($A68&amp;"."&amp;$C68,UncollectibleLookup,2,FALSE),$C68=VLOOKUP($A68&amp;"."&amp;$C68,UncollectibleLookup,4,FALSE)),0,'Module C Corrected'!G68),'Module C Corrected'!G68)</f>
        <v>26600.8223</v>
      </c>
      <c r="H68" s="51">
        <f ca="1">IFERROR(IF(AND($A68=VLOOKUP($A68&amp;"."&amp;$C68,UncollectibleLookup,2,FALSE),$C68=VLOOKUP($A68&amp;"."&amp;$C68,UncollectibleLookup,4,FALSE)),0,'Module C Corrected'!H68),'Module C Corrected'!H68)</f>
        <v>15081.0792</v>
      </c>
      <c r="I68" s="51">
        <f ca="1">IFERROR(IF(AND($A68=VLOOKUP($A68&amp;"."&amp;$C68,UncollectibleLookup,2,FALSE),$C68=VLOOKUP($A68&amp;"."&amp;$C68,UncollectibleLookup,4,FALSE)),0,'Module C Corrected'!I68),'Module C Corrected'!I68)</f>
        <v>14943.3467</v>
      </c>
      <c r="J68" s="51">
        <f ca="1">IFERROR(IF(AND($A68=VLOOKUP($A68&amp;"."&amp;$C68,UncollectibleLookup,2,FALSE),$C68=VLOOKUP($A68&amp;"."&amp;$C68,UncollectibleLookup,4,FALSE)),0,'Module C Corrected'!J68),'Module C Corrected'!J68)</f>
        <v>17913.1073</v>
      </c>
      <c r="K68" s="51">
        <f ca="1">IFERROR(IF(AND($A68=VLOOKUP($A68&amp;"."&amp;$C68,UncollectibleLookup,2,FALSE),$C68=VLOOKUP($A68&amp;"."&amp;$C68,UncollectibleLookup,4,FALSE)),0,'Module C Corrected'!K68),'Module C Corrected'!K68)</f>
        <v>11050.0586</v>
      </c>
      <c r="L68" s="51">
        <f ca="1">IFERROR(IF(AND($A68=VLOOKUP($A68&amp;"."&amp;$C68,UncollectibleLookup,2,FALSE),$C68=VLOOKUP($A68&amp;"."&amp;$C68,UncollectibleLookup,4,FALSE)),0,'Module C Corrected'!L68),'Module C Corrected'!L68)</f>
        <v>9695.4627999999993</v>
      </c>
      <c r="M68" s="51">
        <f ca="1">IFERROR(IF(AND($A68=VLOOKUP($A68&amp;"."&amp;$C68,UncollectibleLookup,2,FALSE),$C68=VLOOKUP($A68&amp;"."&amp;$C68,UncollectibleLookup,4,FALSE)),0,'Module C Corrected'!M68),'Module C Corrected'!M68)</f>
        <v>14624.3842</v>
      </c>
      <c r="N68" s="51">
        <f ca="1">IFERROR(IF(AND($A68=VLOOKUP($A68&amp;"."&amp;$C68,UncollectibleLookup,2,FALSE),$C68=VLOOKUP($A68&amp;"."&amp;$C68,UncollectibleLookup,4,FALSE)),0,'Module C Corrected'!N68),'Module C Corrected'!N68)</f>
        <v>26048.268499999998</v>
      </c>
      <c r="O68" s="51">
        <f ca="1">IFERROR(IF(AND($A68=VLOOKUP($A68&amp;"."&amp;$C68,UncollectibleLookup,2,FALSE),$C68=VLOOKUP($A68&amp;"."&amp;$C68,UncollectibleLookup,4,FALSE)),0,'Module C Corrected'!O68),'Module C Corrected'!O68)</f>
        <v>21260.1067</v>
      </c>
      <c r="P68" s="51">
        <f ca="1">IFERROR(IF(AND($A68=VLOOKUP($A68&amp;"."&amp;$C68,UncollectibleLookup,2,FALSE),$C68=VLOOKUP($A68&amp;"."&amp;$C68,UncollectibleLookup,4,FALSE)),0,'Module C Corrected'!P68),'Module C Corrected'!P68)</f>
        <v>25280.092199999999</v>
      </c>
      <c r="Q68" s="32">
        <f ca="1">IFERROR(IF(AND($A68=VLOOKUP($A68&amp;"."&amp;$C68,UncollectibleLookup,2,FALSE),$C68=VLOOKUP($A68&amp;"."&amp;$C68,UncollectibleLookup,4,FALSE)),0,'Module C Corrected'!Q68),'Module C Corrected'!Q68)</f>
        <v>1341166.3799999999</v>
      </c>
      <c r="R68" s="32">
        <f ca="1">IFERROR(IF(AND($A68=VLOOKUP($A68&amp;"."&amp;$C68,UncollectibleLookup,2,FALSE),$C68=VLOOKUP($A68&amp;"."&amp;$C68,UncollectibleLookup,4,FALSE)),0,'Module C Corrected'!R68),'Module C Corrected'!R68)</f>
        <v>825326.18</v>
      </c>
      <c r="S68" s="32">
        <f ca="1">IFERROR(IF(AND($A68=VLOOKUP($A68&amp;"."&amp;$C68,UncollectibleLookup,2,FALSE),$C68=VLOOKUP($A68&amp;"."&amp;$C68,UncollectibleLookup,4,FALSE)),0,'Module C Corrected'!S68),'Module C Corrected'!S68)</f>
        <v>1409209.98</v>
      </c>
      <c r="T68" s="32">
        <f ca="1">IFERROR(IF(AND($A68=VLOOKUP($A68&amp;"."&amp;$C68,UncollectibleLookup,2,FALSE),$C68=VLOOKUP($A68&amp;"."&amp;$C68,UncollectibleLookup,4,FALSE)),0,'Module C Corrected'!T68),'Module C Corrected'!T68)</f>
        <v>714201.16</v>
      </c>
      <c r="U68" s="32">
        <f ca="1">IFERROR(IF(AND($A68=VLOOKUP($A68&amp;"."&amp;$C68,UncollectibleLookup,2,FALSE),$C68=VLOOKUP($A68&amp;"."&amp;$C68,UncollectibleLookup,4,FALSE)),0,'Module C Corrected'!U68),'Module C Corrected'!U68)</f>
        <v>545840.66</v>
      </c>
      <c r="V68" s="32">
        <f ca="1">IFERROR(IF(AND($A68=VLOOKUP($A68&amp;"."&amp;$C68,UncollectibleLookup,2,FALSE),$C68=VLOOKUP($A68&amp;"."&amp;$C68,UncollectibleLookup,4,FALSE)),0,'Module C Corrected'!V68),'Module C Corrected'!V68)</f>
        <v>715379.1</v>
      </c>
      <c r="W68" s="32">
        <f ca="1">IFERROR(IF(AND($A68=VLOOKUP($A68&amp;"."&amp;$C68,UncollectibleLookup,2,FALSE),$C68=VLOOKUP($A68&amp;"."&amp;$C68,UncollectibleLookup,4,FALSE)),0,'Module C Corrected'!W68),'Module C Corrected'!W68)</f>
        <v>1582042.88</v>
      </c>
      <c r="X68" s="32">
        <f ca="1">IFERROR(IF(AND($A68=VLOOKUP($A68&amp;"."&amp;$C68,UncollectibleLookup,2,FALSE),$C68=VLOOKUP($A68&amp;"."&amp;$C68,UncollectibleLookup,4,FALSE)),0,'Module C Corrected'!X68),'Module C Corrected'!X68)</f>
        <v>473739.13</v>
      </c>
      <c r="Y68" s="32">
        <f ca="1">IFERROR(IF(AND($A68=VLOOKUP($A68&amp;"."&amp;$C68,UncollectibleLookup,2,FALSE),$C68=VLOOKUP($A68&amp;"."&amp;$C68,UncollectibleLookup,4,FALSE)),0,'Module C Corrected'!Y68),'Module C Corrected'!Y68)</f>
        <v>605832.61</v>
      </c>
      <c r="Z68" s="32">
        <f ca="1">IFERROR(IF(AND($A68=VLOOKUP($A68&amp;"."&amp;$C68,UncollectibleLookup,2,FALSE),$C68=VLOOKUP($A68&amp;"."&amp;$C68,UncollectibleLookup,4,FALSE)),0,'Module C Corrected'!Z68),'Module C Corrected'!Z68)</f>
        <v>1520079.38</v>
      </c>
      <c r="AA68" s="32">
        <f ca="1">IFERROR(IF(AND($A68=VLOOKUP($A68&amp;"."&amp;$C68,UncollectibleLookup,2,FALSE),$C68=VLOOKUP($A68&amp;"."&amp;$C68,UncollectibleLookup,4,FALSE)),0,'Module C Corrected'!AA68),'Module C Corrected'!AA68)</f>
        <v>884966.8</v>
      </c>
      <c r="AB68" s="32">
        <f ca="1">IFERROR(IF(AND($A68=VLOOKUP($A68&amp;"."&amp;$C68,UncollectibleLookup,2,FALSE),$C68=VLOOKUP($A68&amp;"."&amp;$C68,UncollectibleLookup,4,FALSE)),0,'Module C Corrected'!AB68),'Module C Corrected'!AB68)</f>
        <v>1267032.5900000001</v>
      </c>
      <c r="AC68" s="2">
        <f>IF(ISBLANK('Module C Corrected'!AC68),"",'Module C Corrected'!AC68)</f>
        <v>3.63</v>
      </c>
      <c r="AD68" s="2">
        <f>IF(ISBLANK('Module C Corrected'!AD68),"",'Module C Corrected'!AD68)</f>
        <v>3.63</v>
      </c>
      <c r="AE68" s="2">
        <f>IF(ISBLANK('Module C Corrected'!AE68),"",'Module C Corrected'!AE68)</f>
        <v>3.63</v>
      </c>
      <c r="AF68" s="2">
        <f>IF(ISBLANK('Module C Corrected'!AF68),"",'Module C Corrected'!AF68)</f>
        <v>3.63</v>
      </c>
      <c r="AG68" s="2">
        <f>IF(ISBLANK('Module C Corrected'!AG68),"",'Module C Corrected'!AG68)</f>
        <v>3.63</v>
      </c>
      <c r="AH68" s="2">
        <f>IF(ISBLANK('Module C Corrected'!AH68),"",'Module C Corrected'!AH68)</f>
        <v>3.63</v>
      </c>
      <c r="AI68" s="2">
        <f>IF(ISBLANK('Module C Corrected'!AI68),"",'Module C Corrected'!AI68)</f>
        <v>3.63</v>
      </c>
      <c r="AJ68" s="2">
        <f>IF(ISBLANK('Module C Corrected'!AJ68),"",'Module C Corrected'!AJ68)</f>
        <v>3.63</v>
      </c>
      <c r="AK68" s="2">
        <f>IF(ISBLANK('Module C Corrected'!AK68),"",'Module C Corrected'!AK68)</f>
        <v>3.63</v>
      </c>
      <c r="AL68" s="2">
        <f>IF(ISBLANK('Module C Corrected'!AL68),"",'Module C Corrected'!AL68)</f>
        <v>3.63</v>
      </c>
      <c r="AM68" s="2">
        <f>IF(ISBLANK('Module C Corrected'!AM68),"",'Module C Corrected'!AM68)</f>
        <v>3.63</v>
      </c>
      <c r="AN68" s="2">
        <f>IF(ISBLANK('Module C Corrected'!AN68),"",'Module C Corrected'!AN68)</f>
        <v>3.63</v>
      </c>
      <c r="AO68" s="33">
        <f ca="1">IFERROR(IF(AND($A68=VLOOKUP($A68&amp;"."&amp;$C68,UncollectibleLookup,2,FALSE),$C68=VLOOKUP($A68&amp;"."&amp;$C68,UncollectibleLookup,4,FALSE)),0,'Module C Corrected'!AO68),'Module C Corrected'!AO68)</f>
        <v>48684.34</v>
      </c>
      <c r="AP68" s="33">
        <f ca="1">IFERROR(IF(AND($A68=VLOOKUP($A68&amp;"."&amp;$C68,UncollectibleLookup,2,FALSE),$C68=VLOOKUP($A68&amp;"."&amp;$C68,UncollectibleLookup,4,FALSE)),0,'Module C Corrected'!AP68),'Module C Corrected'!AP68)</f>
        <v>29959.34</v>
      </c>
      <c r="AQ68" s="33">
        <f ca="1">IFERROR(IF(AND($A68=VLOOKUP($A68&amp;"."&amp;$C68,UncollectibleLookup,2,FALSE),$C68=VLOOKUP($A68&amp;"."&amp;$C68,UncollectibleLookup,4,FALSE)),0,'Module C Corrected'!AQ68),'Module C Corrected'!AQ68)</f>
        <v>51154.32</v>
      </c>
      <c r="AR68" s="33">
        <f ca="1">IFERROR(IF(AND($A68=VLOOKUP($A68&amp;"."&amp;$C68,UncollectibleLookup,2,FALSE),$C68=VLOOKUP($A68&amp;"."&amp;$C68,UncollectibleLookup,4,FALSE)),0,'Module C Corrected'!AR68),'Module C Corrected'!AR68)</f>
        <v>25925.5</v>
      </c>
      <c r="AS68" s="33">
        <f ca="1">IFERROR(IF(AND($A68=VLOOKUP($A68&amp;"."&amp;$C68,UncollectibleLookup,2,FALSE),$C68=VLOOKUP($A68&amp;"."&amp;$C68,UncollectibleLookup,4,FALSE)),0,'Module C Corrected'!AS68),'Module C Corrected'!AS68)</f>
        <v>19814.02</v>
      </c>
      <c r="AT68" s="33">
        <f ca="1">IFERROR(IF(AND($A68=VLOOKUP($A68&amp;"."&amp;$C68,UncollectibleLookup,2,FALSE),$C68=VLOOKUP($A68&amp;"."&amp;$C68,UncollectibleLookup,4,FALSE)),0,'Module C Corrected'!AT68),'Module C Corrected'!AT68)</f>
        <v>25968.26</v>
      </c>
      <c r="AU68" s="33">
        <f ca="1">IFERROR(IF(AND($A68=VLOOKUP($A68&amp;"."&amp;$C68,UncollectibleLookup,2,FALSE),$C68=VLOOKUP($A68&amp;"."&amp;$C68,UncollectibleLookup,4,FALSE)),0,'Module C Corrected'!AU68),'Module C Corrected'!AU68)</f>
        <v>57428.160000000003</v>
      </c>
      <c r="AV68" s="33">
        <f ca="1">IFERROR(IF(AND($A68=VLOOKUP($A68&amp;"."&amp;$C68,UncollectibleLookup,2,FALSE),$C68=VLOOKUP($A68&amp;"."&amp;$C68,UncollectibleLookup,4,FALSE)),0,'Module C Corrected'!AV68),'Module C Corrected'!AV68)</f>
        <v>17196.73</v>
      </c>
      <c r="AW68" s="33">
        <f ca="1">IFERROR(IF(AND($A68=VLOOKUP($A68&amp;"."&amp;$C68,UncollectibleLookup,2,FALSE),$C68=VLOOKUP($A68&amp;"."&amp;$C68,UncollectibleLookup,4,FALSE)),0,'Module C Corrected'!AW68),'Module C Corrected'!AW68)</f>
        <v>21991.72</v>
      </c>
      <c r="AX68" s="33">
        <f ca="1">IFERROR(IF(AND($A68=VLOOKUP($A68&amp;"."&amp;$C68,UncollectibleLookup,2,FALSE),$C68=VLOOKUP($A68&amp;"."&amp;$C68,UncollectibleLookup,4,FALSE)),0,'Module C Corrected'!AX68),'Module C Corrected'!AX68)</f>
        <v>55178.879999999997</v>
      </c>
      <c r="AY68" s="33">
        <f ca="1">IFERROR(IF(AND($A68=VLOOKUP($A68&amp;"."&amp;$C68,UncollectibleLookup,2,FALSE),$C68=VLOOKUP($A68&amp;"."&amp;$C68,UncollectibleLookup,4,FALSE)),0,'Module C Corrected'!AY68),'Module C Corrected'!AY68)</f>
        <v>32124.29</v>
      </c>
      <c r="AZ68" s="33">
        <f ca="1">IFERROR(IF(AND($A68=VLOOKUP($A68&amp;"."&amp;$C68,UncollectibleLookup,2,FALSE),$C68=VLOOKUP($A68&amp;"."&amp;$C68,UncollectibleLookup,4,FALSE)),0,'Module C Corrected'!AZ68),'Module C Corrected'!AZ68)</f>
        <v>45993.279999999999</v>
      </c>
      <c r="BA68" s="31">
        <f t="shared" ca="1" si="27"/>
        <v>-1609.4</v>
      </c>
      <c r="BB68" s="31">
        <f t="shared" ca="1" si="27"/>
        <v>-990.39</v>
      </c>
      <c r="BC68" s="31">
        <f t="shared" ca="1" si="27"/>
        <v>-1691.05</v>
      </c>
      <c r="BD68" s="31">
        <f t="shared" ca="1" si="23"/>
        <v>-3428.17</v>
      </c>
      <c r="BE68" s="31">
        <f t="shared" ca="1" si="23"/>
        <v>-2620.04</v>
      </c>
      <c r="BF68" s="31">
        <f t="shared" ca="1" si="23"/>
        <v>-3433.82</v>
      </c>
      <c r="BG68" s="31">
        <f t="shared" ca="1" si="23"/>
        <v>-11232.5</v>
      </c>
      <c r="BH68" s="31">
        <f t="shared" ca="1" si="23"/>
        <v>-3363.55</v>
      </c>
      <c r="BI68" s="31">
        <f t="shared" ca="1" si="23"/>
        <v>-4301.41</v>
      </c>
      <c r="BJ68" s="31">
        <f t="shared" ca="1" si="23"/>
        <v>-4560.24</v>
      </c>
      <c r="BK68" s="31">
        <f t="shared" ca="1" si="23"/>
        <v>-2654.9</v>
      </c>
      <c r="BL68" s="31">
        <f t="shared" ca="1" si="23"/>
        <v>-3801.1</v>
      </c>
      <c r="BM68" s="6">
        <f t="shared" ca="1" si="39"/>
        <v>1.52E-2</v>
      </c>
      <c r="BN68" s="6">
        <f t="shared" ca="1" si="39"/>
        <v>1.52E-2</v>
      </c>
      <c r="BO68" s="6">
        <f t="shared" ca="1" si="39"/>
        <v>1.52E-2</v>
      </c>
      <c r="BP68" s="6">
        <f t="shared" ca="1" si="39"/>
        <v>1.52E-2</v>
      </c>
      <c r="BQ68" s="6">
        <f t="shared" ca="1" si="39"/>
        <v>1.52E-2</v>
      </c>
      <c r="BR68" s="6">
        <f t="shared" ca="1" si="39"/>
        <v>1.52E-2</v>
      </c>
      <c r="BS68" s="6">
        <f t="shared" ca="1" si="39"/>
        <v>1.52E-2</v>
      </c>
      <c r="BT68" s="6">
        <f t="shared" ca="1" si="39"/>
        <v>1.52E-2</v>
      </c>
      <c r="BU68" s="6">
        <f t="shared" ca="1" si="39"/>
        <v>1.52E-2</v>
      </c>
      <c r="BV68" s="6">
        <f t="shared" ca="1" si="39"/>
        <v>1.52E-2</v>
      </c>
      <c r="BW68" s="6">
        <f t="shared" ca="1" si="39"/>
        <v>1.52E-2</v>
      </c>
      <c r="BX68" s="6">
        <f t="shared" ca="1" si="39"/>
        <v>1.52E-2</v>
      </c>
      <c r="BY68" s="31">
        <f t="shared" ca="1" si="32"/>
        <v>20385.73</v>
      </c>
      <c r="BZ68" s="31">
        <f t="shared" ca="1" si="32"/>
        <v>12544.96</v>
      </c>
      <c r="CA68" s="31">
        <f t="shared" ca="1" si="32"/>
        <v>21419.99</v>
      </c>
      <c r="CB68" s="31">
        <f t="shared" ca="1" si="32"/>
        <v>10855.86</v>
      </c>
      <c r="CC68" s="31">
        <f t="shared" ca="1" si="32"/>
        <v>8296.7800000000007</v>
      </c>
      <c r="CD68" s="31">
        <f t="shared" ca="1" si="32"/>
        <v>10873.76</v>
      </c>
      <c r="CE68" s="31">
        <f t="shared" ca="1" si="31"/>
        <v>24047.05</v>
      </c>
      <c r="CF68" s="31">
        <f t="shared" ca="1" si="31"/>
        <v>7200.83</v>
      </c>
      <c r="CG68" s="31">
        <f t="shared" ca="1" si="31"/>
        <v>9208.66</v>
      </c>
      <c r="CH68" s="31">
        <f t="shared" ca="1" si="31"/>
        <v>23105.21</v>
      </c>
      <c r="CI68" s="31">
        <f t="shared" ca="1" si="31"/>
        <v>13451.5</v>
      </c>
      <c r="CJ68" s="31">
        <f t="shared" ca="1" si="31"/>
        <v>19258.900000000001</v>
      </c>
      <c r="CK68" s="32">
        <f t="shared" ca="1" si="29"/>
        <v>2279.98</v>
      </c>
      <c r="CL68" s="32">
        <f t="shared" ca="1" si="29"/>
        <v>1403.05</v>
      </c>
      <c r="CM68" s="32">
        <f t="shared" ca="1" si="29"/>
        <v>2395.66</v>
      </c>
      <c r="CN68" s="32">
        <f t="shared" ca="1" si="25"/>
        <v>1214.1400000000001</v>
      </c>
      <c r="CO68" s="32">
        <f t="shared" ca="1" si="25"/>
        <v>927.93</v>
      </c>
      <c r="CP68" s="32">
        <f t="shared" ca="1" si="25"/>
        <v>1216.1400000000001</v>
      </c>
      <c r="CQ68" s="32">
        <f t="shared" ca="1" si="25"/>
        <v>2689.47</v>
      </c>
      <c r="CR68" s="32">
        <f t="shared" ca="1" si="25"/>
        <v>805.36</v>
      </c>
      <c r="CS68" s="32">
        <f t="shared" ca="1" si="25"/>
        <v>1029.92</v>
      </c>
      <c r="CT68" s="32">
        <f t="shared" ca="1" si="25"/>
        <v>2584.13</v>
      </c>
      <c r="CU68" s="32">
        <f t="shared" ca="1" si="25"/>
        <v>1504.44</v>
      </c>
      <c r="CV68" s="32">
        <f t="shared" ca="1" si="25"/>
        <v>2153.96</v>
      </c>
      <c r="CW68" s="31">
        <f t="shared" ca="1" si="30"/>
        <v>-24409.229999999996</v>
      </c>
      <c r="CX68" s="31">
        <f t="shared" ca="1" si="30"/>
        <v>-15020.940000000002</v>
      </c>
      <c r="CY68" s="31">
        <f t="shared" ca="1" si="30"/>
        <v>-25647.62</v>
      </c>
      <c r="CZ68" s="31">
        <f t="shared" ca="1" si="26"/>
        <v>-10427.33</v>
      </c>
      <c r="DA68" s="31">
        <f t="shared" ca="1" si="26"/>
        <v>-7969.2699999999995</v>
      </c>
      <c r="DB68" s="31">
        <f t="shared" ca="1" si="26"/>
        <v>-10444.539999999999</v>
      </c>
      <c r="DC68" s="31">
        <f t="shared" ca="1" si="26"/>
        <v>-19459.140000000003</v>
      </c>
      <c r="DD68" s="31">
        <f t="shared" ca="1" si="26"/>
        <v>-5826.9900000000007</v>
      </c>
      <c r="DE68" s="31">
        <f t="shared" ca="1" si="26"/>
        <v>-7451.7300000000014</v>
      </c>
      <c r="DF68" s="31">
        <f t="shared" ca="1" si="26"/>
        <v>-24929.299999999996</v>
      </c>
      <c r="DG68" s="31">
        <f t="shared" ca="1" si="26"/>
        <v>-14513.449999999999</v>
      </c>
      <c r="DH68" s="31">
        <f t="shared" ca="1" si="26"/>
        <v>-20779.32</v>
      </c>
      <c r="DI68" s="32">
        <f t="shared" ca="1" si="36"/>
        <v>-1220.46</v>
      </c>
      <c r="DJ68" s="32">
        <f t="shared" ca="1" si="36"/>
        <v>-751.05</v>
      </c>
      <c r="DK68" s="32">
        <f t="shared" ca="1" si="36"/>
        <v>-1282.3800000000001</v>
      </c>
      <c r="DL68" s="32">
        <f t="shared" ca="1" si="33"/>
        <v>-521.37</v>
      </c>
      <c r="DM68" s="32">
        <f t="shared" ca="1" si="33"/>
        <v>-398.46</v>
      </c>
      <c r="DN68" s="32">
        <f t="shared" ca="1" si="33"/>
        <v>-522.23</v>
      </c>
      <c r="DO68" s="32">
        <f t="shared" ca="1" si="33"/>
        <v>-972.96</v>
      </c>
      <c r="DP68" s="32">
        <f t="shared" ca="1" si="33"/>
        <v>-291.35000000000002</v>
      </c>
      <c r="DQ68" s="32">
        <f t="shared" ca="1" si="33"/>
        <v>-372.59</v>
      </c>
      <c r="DR68" s="32">
        <f t="shared" ca="1" si="33"/>
        <v>-1246.47</v>
      </c>
      <c r="DS68" s="32">
        <f t="shared" ca="1" si="33"/>
        <v>-725.67</v>
      </c>
      <c r="DT68" s="32">
        <f t="shared" ca="1" si="33"/>
        <v>-1038.97</v>
      </c>
      <c r="DU68" s="31">
        <f t="shared" ca="1" si="37"/>
        <v>-10502.33</v>
      </c>
      <c r="DV68" s="31">
        <f t="shared" ca="1" si="37"/>
        <v>-6386.37</v>
      </c>
      <c r="DW68" s="31">
        <f t="shared" ca="1" si="37"/>
        <v>-10786.41</v>
      </c>
      <c r="DX68" s="31">
        <f t="shared" ca="1" si="34"/>
        <v>-4332.2</v>
      </c>
      <c r="DY68" s="31">
        <f t="shared" ca="1" si="34"/>
        <v>-3271.66</v>
      </c>
      <c r="DZ68" s="31">
        <f t="shared" ca="1" si="34"/>
        <v>-4234.62</v>
      </c>
      <c r="EA68" s="31">
        <f t="shared" ca="1" si="34"/>
        <v>-7793.52</v>
      </c>
      <c r="EB68" s="31">
        <f t="shared" ca="1" si="34"/>
        <v>-2302.8200000000002</v>
      </c>
      <c r="EC68" s="31">
        <f t="shared" ca="1" si="34"/>
        <v>-2905.36</v>
      </c>
      <c r="ED68" s="31">
        <f t="shared" ca="1" si="34"/>
        <v>-9591.64</v>
      </c>
      <c r="EE68" s="31">
        <f t="shared" ca="1" si="34"/>
        <v>-5507.06</v>
      </c>
      <c r="EF68" s="31">
        <f t="shared" ca="1" si="34"/>
        <v>-7777.87</v>
      </c>
      <c r="EG68" s="32">
        <f t="shared" ca="1" si="38"/>
        <v>-36132.019999999997</v>
      </c>
      <c r="EH68" s="32">
        <f t="shared" ca="1" si="38"/>
        <v>-22158.36</v>
      </c>
      <c r="EI68" s="32">
        <f t="shared" ca="1" si="38"/>
        <v>-37716.410000000003</v>
      </c>
      <c r="EJ68" s="32">
        <f t="shared" ca="1" si="35"/>
        <v>-15280.900000000001</v>
      </c>
      <c r="EK68" s="32">
        <f t="shared" ca="1" si="35"/>
        <v>-11639.39</v>
      </c>
      <c r="EL68" s="32">
        <f t="shared" ca="1" si="35"/>
        <v>-15201.39</v>
      </c>
      <c r="EM68" s="32">
        <f t="shared" ca="1" si="35"/>
        <v>-28225.620000000003</v>
      </c>
      <c r="EN68" s="32">
        <f t="shared" ca="1" si="35"/>
        <v>-8421.1600000000017</v>
      </c>
      <c r="EO68" s="32">
        <f t="shared" ca="1" si="35"/>
        <v>-10729.680000000002</v>
      </c>
      <c r="EP68" s="32">
        <f t="shared" ca="1" si="35"/>
        <v>-35767.409999999996</v>
      </c>
      <c r="EQ68" s="32">
        <f t="shared" ca="1" si="35"/>
        <v>-20746.18</v>
      </c>
      <c r="ER68" s="32">
        <f t="shared" ca="1" si="35"/>
        <v>-29596.16</v>
      </c>
    </row>
    <row r="69" spans="1:148">
      <c r="A69" t="s">
        <v>423</v>
      </c>
      <c r="B69" s="1" t="s">
        <v>129</v>
      </c>
      <c r="C69" t="str">
        <f t="shared" ref="C69:C132" ca="1" si="40">VLOOKUP($B69,LocationLookup,2,FALSE)</f>
        <v>INT</v>
      </c>
      <c r="D69" t="str">
        <f t="shared" ref="D69:D132" ca="1" si="41">VLOOKUP($C69,LossFactorLookup,2,FALSE)</f>
        <v>Interlakes Hydro Facility</v>
      </c>
      <c r="E69" s="51">
        <f ca="1">IFERROR(IF(AND($A69=VLOOKUP($A69&amp;"."&amp;$C69,UncollectibleLookup,2,FALSE),$C69=VLOOKUP($A69&amp;"."&amp;$C69,UncollectibleLookup,4,FALSE)),0,'Module C Corrected'!E69),'Module C Corrected'!E69)</f>
        <v>1306.4043999999999</v>
      </c>
      <c r="F69" s="51">
        <f ca="1">IFERROR(IF(AND($A69=VLOOKUP($A69&amp;"."&amp;$C69,UncollectibleLookup,2,FALSE),$C69=VLOOKUP($A69&amp;"."&amp;$C69,UncollectibleLookup,4,FALSE)),0,'Module C Corrected'!F69),'Module C Corrected'!F69)</f>
        <v>1029.2429999999999</v>
      </c>
      <c r="G69" s="51">
        <f ca="1">IFERROR(IF(AND($A69=VLOOKUP($A69&amp;"."&amp;$C69,UncollectibleLookup,2,FALSE),$C69=VLOOKUP($A69&amp;"."&amp;$C69,UncollectibleLookup,4,FALSE)),0,'Module C Corrected'!G69),'Module C Corrected'!G69)</f>
        <v>312.9203</v>
      </c>
      <c r="H69" s="51">
        <f ca="1">IFERROR(IF(AND($A69=VLOOKUP($A69&amp;"."&amp;$C69,UncollectibleLookup,2,FALSE),$C69=VLOOKUP($A69&amp;"."&amp;$C69,UncollectibleLookup,4,FALSE)),0,'Module C Corrected'!H69),'Module C Corrected'!H69)</f>
        <v>234.28399999999999</v>
      </c>
      <c r="I69" s="51">
        <f ca="1">IFERROR(IF(AND($A69=VLOOKUP($A69&amp;"."&amp;$C69,UncollectibleLookup,2,FALSE),$C69=VLOOKUP($A69&amp;"."&amp;$C69,UncollectibleLookup,4,FALSE)),0,'Module C Corrected'!I69),'Module C Corrected'!I69)</f>
        <v>436.38810000000001</v>
      </c>
      <c r="J69" s="51">
        <f ca="1">IFERROR(IF(AND($A69=VLOOKUP($A69&amp;"."&amp;$C69,UncollectibleLookup,2,FALSE),$C69=VLOOKUP($A69&amp;"."&amp;$C69,UncollectibleLookup,4,FALSE)),0,'Module C Corrected'!J69),'Module C Corrected'!J69)</f>
        <v>108.2572</v>
      </c>
      <c r="K69" s="51">
        <f ca="1">IFERROR(IF(AND($A69=VLOOKUP($A69&amp;"."&amp;$C69,UncollectibleLookup,2,FALSE),$C69=VLOOKUP($A69&amp;"."&amp;$C69,UncollectibleLookup,4,FALSE)),0,'Module C Corrected'!K69),'Module C Corrected'!K69)</f>
        <v>939.61130000000003</v>
      </c>
      <c r="L69" s="51">
        <f ca="1">IFERROR(IF(AND($A69=VLOOKUP($A69&amp;"."&amp;$C69,UncollectibleLookup,2,FALSE),$C69=VLOOKUP($A69&amp;"."&amp;$C69,UncollectibleLookup,4,FALSE)),0,'Module C Corrected'!L69),'Module C Corrected'!L69)</f>
        <v>775.04750000000001</v>
      </c>
      <c r="M69" s="51">
        <f ca="1">IFERROR(IF(AND($A69=VLOOKUP($A69&amp;"."&amp;$C69,UncollectibleLookup,2,FALSE),$C69=VLOOKUP($A69&amp;"."&amp;$C69,UncollectibleLookup,4,FALSE)),0,'Module C Corrected'!M69),'Module C Corrected'!M69)</f>
        <v>612.33209999999997</v>
      </c>
      <c r="N69" s="51">
        <f ca="1">IFERROR(IF(AND($A69=VLOOKUP($A69&amp;"."&amp;$C69,UncollectibleLookup,2,FALSE),$C69=VLOOKUP($A69&amp;"."&amp;$C69,UncollectibleLookup,4,FALSE)),0,'Module C Corrected'!N69),'Module C Corrected'!N69)</f>
        <v>685.00130000000001</v>
      </c>
      <c r="O69" s="51">
        <f ca="1">IFERROR(IF(AND($A69=VLOOKUP($A69&amp;"."&amp;$C69,UncollectibleLookup,2,FALSE),$C69=VLOOKUP($A69&amp;"."&amp;$C69,UncollectibleLookup,4,FALSE)),0,'Module C Corrected'!O69),'Module C Corrected'!O69)</f>
        <v>1262.9503</v>
      </c>
      <c r="P69" s="51">
        <f ca="1">IFERROR(IF(AND($A69=VLOOKUP($A69&amp;"."&amp;$C69,UncollectibleLookup,2,FALSE),$C69=VLOOKUP($A69&amp;"."&amp;$C69,UncollectibleLookup,4,FALSE)),0,'Module C Corrected'!P69),'Module C Corrected'!P69)</f>
        <v>1232.7343000000001</v>
      </c>
      <c r="Q69" s="32">
        <f ca="1">IFERROR(IF(AND($A69=VLOOKUP($A69&amp;"."&amp;$C69,UncollectibleLookup,2,FALSE),$C69=VLOOKUP($A69&amp;"."&amp;$C69,UncollectibleLookup,4,FALSE)),0,'Module C Corrected'!Q69),'Module C Corrected'!Q69)</f>
        <v>103813.5</v>
      </c>
      <c r="R69" s="32">
        <f ca="1">IFERROR(IF(AND($A69=VLOOKUP($A69&amp;"."&amp;$C69,UncollectibleLookup,2,FALSE),$C69=VLOOKUP($A69&amp;"."&amp;$C69,UncollectibleLookup,4,FALSE)),0,'Module C Corrected'!R69),'Module C Corrected'!R69)</f>
        <v>89799.91</v>
      </c>
      <c r="S69" s="32">
        <f ca="1">IFERROR(IF(AND($A69=VLOOKUP($A69&amp;"."&amp;$C69,UncollectibleLookup,2,FALSE),$C69=VLOOKUP($A69&amp;"."&amp;$C69,UncollectibleLookup,4,FALSE)),0,'Module C Corrected'!S69),'Module C Corrected'!S69)</f>
        <v>21765.75</v>
      </c>
      <c r="T69" s="32">
        <f ca="1">IFERROR(IF(AND($A69=VLOOKUP($A69&amp;"."&amp;$C69,UncollectibleLookup,2,FALSE),$C69=VLOOKUP($A69&amp;"."&amp;$C69,UncollectibleLookup,4,FALSE)),0,'Module C Corrected'!T69),'Module C Corrected'!T69)</f>
        <v>15042.29</v>
      </c>
      <c r="U69" s="32">
        <f ca="1">IFERROR(IF(AND($A69=VLOOKUP($A69&amp;"."&amp;$C69,UncollectibleLookup,2,FALSE),$C69=VLOOKUP($A69&amp;"."&amp;$C69,UncollectibleLookup,4,FALSE)),0,'Module C Corrected'!U69),'Module C Corrected'!U69)</f>
        <v>35608.230000000003</v>
      </c>
      <c r="V69" s="32">
        <f ca="1">IFERROR(IF(AND($A69=VLOOKUP($A69&amp;"."&amp;$C69,UncollectibleLookup,2,FALSE),$C69=VLOOKUP($A69&amp;"."&amp;$C69,UncollectibleLookup,4,FALSE)),0,'Module C Corrected'!V69),'Module C Corrected'!V69)</f>
        <v>7182.32</v>
      </c>
      <c r="W69" s="32">
        <f ca="1">IFERROR(IF(AND($A69=VLOOKUP($A69&amp;"."&amp;$C69,UncollectibleLookup,2,FALSE),$C69=VLOOKUP($A69&amp;"."&amp;$C69,UncollectibleLookup,4,FALSE)),0,'Module C Corrected'!W69),'Module C Corrected'!W69)</f>
        <v>261154.61</v>
      </c>
      <c r="X69" s="32">
        <f ca="1">IFERROR(IF(AND($A69=VLOOKUP($A69&amp;"."&amp;$C69,UncollectibleLookup,2,FALSE),$C69=VLOOKUP($A69&amp;"."&amp;$C69,UncollectibleLookup,4,FALSE)),0,'Module C Corrected'!X69),'Module C Corrected'!X69)</f>
        <v>99992.2</v>
      </c>
      <c r="Y69" s="32">
        <f ca="1">IFERROR(IF(AND($A69=VLOOKUP($A69&amp;"."&amp;$C69,UncollectibleLookup,2,FALSE),$C69=VLOOKUP($A69&amp;"."&amp;$C69,UncollectibleLookup,4,FALSE)),0,'Module C Corrected'!Y69),'Module C Corrected'!Y69)</f>
        <v>41865.589999999997</v>
      </c>
      <c r="Z69" s="32">
        <f ca="1">IFERROR(IF(AND($A69=VLOOKUP($A69&amp;"."&amp;$C69,UncollectibleLookup,2,FALSE),$C69=VLOOKUP($A69&amp;"."&amp;$C69,UncollectibleLookup,4,FALSE)),0,'Module C Corrected'!Z69),'Module C Corrected'!Z69)</f>
        <v>59728.15</v>
      </c>
      <c r="AA69" s="32">
        <f ca="1">IFERROR(IF(AND($A69=VLOOKUP($A69&amp;"."&amp;$C69,UncollectibleLookup,2,FALSE),$C69=VLOOKUP($A69&amp;"."&amp;$C69,UncollectibleLookup,4,FALSE)),0,'Module C Corrected'!AA69),'Module C Corrected'!AA69)</f>
        <v>87276.85</v>
      </c>
      <c r="AB69" s="32">
        <f ca="1">IFERROR(IF(AND($A69=VLOOKUP($A69&amp;"."&amp;$C69,UncollectibleLookup,2,FALSE),$C69=VLOOKUP($A69&amp;"."&amp;$C69,UncollectibleLookup,4,FALSE)),0,'Module C Corrected'!AB69),'Module C Corrected'!AB69)</f>
        <v>103601.78</v>
      </c>
      <c r="AC69" s="2">
        <f>IF(ISBLANK('Module C Corrected'!AC69),"",'Module C Corrected'!AC69)</f>
        <v>0.49</v>
      </c>
      <c r="AD69" s="2">
        <f>IF(ISBLANK('Module C Corrected'!AD69),"",'Module C Corrected'!AD69)</f>
        <v>0.49</v>
      </c>
      <c r="AE69" s="2">
        <f>IF(ISBLANK('Module C Corrected'!AE69),"",'Module C Corrected'!AE69)</f>
        <v>0.49</v>
      </c>
      <c r="AF69" s="2">
        <f>IF(ISBLANK('Module C Corrected'!AF69),"",'Module C Corrected'!AF69)</f>
        <v>0.49</v>
      </c>
      <c r="AG69" s="2">
        <f>IF(ISBLANK('Module C Corrected'!AG69),"",'Module C Corrected'!AG69)</f>
        <v>0.49</v>
      </c>
      <c r="AH69" s="2">
        <f>IF(ISBLANK('Module C Corrected'!AH69),"",'Module C Corrected'!AH69)</f>
        <v>0.49</v>
      </c>
      <c r="AI69" s="2">
        <f>IF(ISBLANK('Module C Corrected'!AI69),"",'Module C Corrected'!AI69)</f>
        <v>0.49</v>
      </c>
      <c r="AJ69" s="2">
        <f>IF(ISBLANK('Module C Corrected'!AJ69),"",'Module C Corrected'!AJ69)</f>
        <v>0.49</v>
      </c>
      <c r="AK69" s="2">
        <f>IF(ISBLANK('Module C Corrected'!AK69),"",'Module C Corrected'!AK69)</f>
        <v>0.49</v>
      </c>
      <c r="AL69" s="2">
        <f>IF(ISBLANK('Module C Corrected'!AL69),"",'Module C Corrected'!AL69)</f>
        <v>0.49</v>
      </c>
      <c r="AM69" s="2">
        <f>IF(ISBLANK('Module C Corrected'!AM69),"",'Module C Corrected'!AM69)</f>
        <v>0.49</v>
      </c>
      <c r="AN69" s="2">
        <f>IF(ISBLANK('Module C Corrected'!AN69),"",'Module C Corrected'!AN69)</f>
        <v>0.49</v>
      </c>
      <c r="AO69" s="33">
        <f ca="1">IFERROR(IF(AND($A69=VLOOKUP($A69&amp;"."&amp;$C69,UncollectibleLookup,2,FALSE),$C69=VLOOKUP($A69&amp;"."&amp;$C69,UncollectibleLookup,4,FALSE)),0,'Module C Corrected'!AO69),'Module C Corrected'!AO69)</f>
        <v>508.69</v>
      </c>
      <c r="AP69" s="33">
        <f ca="1">IFERROR(IF(AND($A69=VLOOKUP($A69&amp;"."&amp;$C69,UncollectibleLookup,2,FALSE),$C69=VLOOKUP($A69&amp;"."&amp;$C69,UncollectibleLookup,4,FALSE)),0,'Module C Corrected'!AP69),'Module C Corrected'!AP69)</f>
        <v>440.02</v>
      </c>
      <c r="AQ69" s="33">
        <f ca="1">IFERROR(IF(AND($A69=VLOOKUP($A69&amp;"."&amp;$C69,UncollectibleLookup,2,FALSE),$C69=VLOOKUP($A69&amp;"."&amp;$C69,UncollectibleLookup,4,FALSE)),0,'Module C Corrected'!AQ69),'Module C Corrected'!AQ69)</f>
        <v>106.65</v>
      </c>
      <c r="AR69" s="33">
        <f ca="1">IFERROR(IF(AND($A69=VLOOKUP($A69&amp;"."&amp;$C69,UncollectibleLookup,2,FALSE),$C69=VLOOKUP($A69&amp;"."&amp;$C69,UncollectibleLookup,4,FALSE)),0,'Module C Corrected'!AR69),'Module C Corrected'!AR69)</f>
        <v>73.709999999999994</v>
      </c>
      <c r="AS69" s="33">
        <f ca="1">IFERROR(IF(AND($A69=VLOOKUP($A69&amp;"."&amp;$C69,UncollectibleLookup,2,FALSE),$C69=VLOOKUP($A69&amp;"."&amp;$C69,UncollectibleLookup,4,FALSE)),0,'Module C Corrected'!AS69),'Module C Corrected'!AS69)</f>
        <v>174.48</v>
      </c>
      <c r="AT69" s="33">
        <f ca="1">IFERROR(IF(AND($A69=VLOOKUP($A69&amp;"."&amp;$C69,UncollectibleLookup,2,FALSE),$C69=VLOOKUP($A69&amp;"."&amp;$C69,UncollectibleLookup,4,FALSE)),0,'Module C Corrected'!AT69),'Module C Corrected'!AT69)</f>
        <v>35.19</v>
      </c>
      <c r="AU69" s="33">
        <f ca="1">IFERROR(IF(AND($A69=VLOOKUP($A69&amp;"."&amp;$C69,UncollectibleLookup,2,FALSE),$C69=VLOOKUP($A69&amp;"."&amp;$C69,UncollectibleLookup,4,FALSE)),0,'Module C Corrected'!AU69),'Module C Corrected'!AU69)</f>
        <v>1279.6600000000001</v>
      </c>
      <c r="AV69" s="33">
        <f ca="1">IFERROR(IF(AND($A69=VLOOKUP($A69&amp;"."&amp;$C69,UncollectibleLookup,2,FALSE),$C69=VLOOKUP($A69&amp;"."&amp;$C69,UncollectibleLookup,4,FALSE)),0,'Module C Corrected'!AV69),'Module C Corrected'!AV69)</f>
        <v>489.96</v>
      </c>
      <c r="AW69" s="33">
        <f ca="1">IFERROR(IF(AND($A69=VLOOKUP($A69&amp;"."&amp;$C69,UncollectibleLookup,2,FALSE),$C69=VLOOKUP($A69&amp;"."&amp;$C69,UncollectibleLookup,4,FALSE)),0,'Module C Corrected'!AW69),'Module C Corrected'!AW69)</f>
        <v>205.14</v>
      </c>
      <c r="AX69" s="33">
        <f ca="1">IFERROR(IF(AND($A69=VLOOKUP($A69&amp;"."&amp;$C69,UncollectibleLookup,2,FALSE),$C69=VLOOKUP($A69&amp;"."&amp;$C69,UncollectibleLookup,4,FALSE)),0,'Module C Corrected'!AX69),'Module C Corrected'!AX69)</f>
        <v>292.67</v>
      </c>
      <c r="AY69" s="33">
        <f ca="1">IFERROR(IF(AND($A69=VLOOKUP($A69&amp;"."&amp;$C69,UncollectibleLookup,2,FALSE),$C69=VLOOKUP($A69&amp;"."&amp;$C69,UncollectibleLookup,4,FALSE)),0,'Module C Corrected'!AY69),'Module C Corrected'!AY69)</f>
        <v>427.66</v>
      </c>
      <c r="AZ69" s="33">
        <f ca="1">IFERROR(IF(AND($A69=VLOOKUP($A69&amp;"."&amp;$C69,UncollectibleLookup,2,FALSE),$C69=VLOOKUP($A69&amp;"."&amp;$C69,UncollectibleLookup,4,FALSE)),0,'Module C Corrected'!AZ69),'Module C Corrected'!AZ69)</f>
        <v>507.65</v>
      </c>
      <c r="BA69" s="31">
        <f t="shared" ca="1" si="27"/>
        <v>-124.58</v>
      </c>
      <c r="BB69" s="31">
        <f t="shared" ca="1" si="27"/>
        <v>-107.76</v>
      </c>
      <c r="BC69" s="31">
        <f t="shared" ca="1" si="27"/>
        <v>-26.12</v>
      </c>
      <c r="BD69" s="31">
        <f t="shared" ca="1" si="23"/>
        <v>-72.2</v>
      </c>
      <c r="BE69" s="31">
        <f t="shared" ca="1" si="23"/>
        <v>-170.92</v>
      </c>
      <c r="BF69" s="31">
        <f t="shared" ca="1" si="23"/>
        <v>-34.479999999999997</v>
      </c>
      <c r="BG69" s="31">
        <f t="shared" ca="1" si="23"/>
        <v>-1854.2</v>
      </c>
      <c r="BH69" s="31">
        <f t="shared" ca="1" si="23"/>
        <v>-709.94</v>
      </c>
      <c r="BI69" s="31">
        <f t="shared" ca="1" si="23"/>
        <v>-297.25</v>
      </c>
      <c r="BJ69" s="31">
        <f t="shared" ca="1" si="23"/>
        <v>-179.18</v>
      </c>
      <c r="BK69" s="31">
        <f t="shared" ca="1" si="23"/>
        <v>-261.83</v>
      </c>
      <c r="BL69" s="31">
        <f t="shared" ca="1" si="23"/>
        <v>-310.81</v>
      </c>
      <c r="BM69" s="6">
        <f t="shared" ca="1" si="39"/>
        <v>-4.3999999999999997E-2</v>
      </c>
      <c r="BN69" s="6">
        <f t="shared" ca="1" si="39"/>
        <v>-4.3999999999999997E-2</v>
      </c>
      <c r="BO69" s="6">
        <f t="shared" ca="1" si="39"/>
        <v>-4.3999999999999997E-2</v>
      </c>
      <c r="BP69" s="6">
        <f t="shared" ca="1" si="39"/>
        <v>-4.3999999999999997E-2</v>
      </c>
      <c r="BQ69" s="6">
        <f t="shared" ca="1" si="39"/>
        <v>-4.3999999999999997E-2</v>
      </c>
      <c r="BR69" s="6">
        <f t="shared" ca="1" si="39"/>
        <v>-4.3999999999999997E-2</v>
      </c>
      <c r="BS69" s="6">
        <f t="shared" ca="1" si="39"/>
        <v>-4.3999999999999997E-2</v>
      </c>
      <c r="BT69" s="6">
        <f t="shared" ca="1" si="39"/>
        <v>-4.3999999999999997E-2</v>
      </c>
      <c r="BU69" s="6">
        <f t="shared" ca="1" si="39"/>
        <v>-4.3999999999999997E-2</v>
      </c>
      <c r="BV69" s="6">
        <f t="shared" ca="1" si="39"/>
        <v>-4.3999999999999997E-2</v>
      </c>
      <c r="BW69" s="6">
        <f t="shared" ca="1" si="39"/>
        <v>-4.3999999999999997E-2</v>
      </c>
      <c r="BX69" s="6">
        <f t="shared" ca="1" si="39"/>
        <v>-4.3999999999999997E-2</v>
      </c>
      <c r="BY69" s="31">
        <f t="shared" ca="1" si="32"/>
        <v>-4567.79</v>
      </c>
      <c r="BZ69" s="31">
        <f t="shared" ca="1" si="32"/>
        <v>-3951.2</v>
      </c>
      <c r="CA69" s="31">
        <f t="shared" ca="1" si="32"/>
        <v>-957.69</v>
      </c>
      <c r="CB69" s="31">
        <f t="shared" ca="1" si="32"/>
        <v>-661.86</v>
      </c>
      <c r="CC69" s="31">
        <f t="shared" ca="1" si="32"/>
        <v>-1566.76</v>
      </c>
      <c r="CD69" s="31">
        <f t="shared" ca="1" si="32"/>
        <v>-316.02</v>
      </c>
      <c r="CE69" s="31">
        <f t="shared" ca="1" si="31"/>
        <v>-11490.8</v>
      </c>
      <c r="CF69" s="31">
        <f t="shared" ca="1" si="31"/>
        <v>-4399.66</v>
      </c>
      <c r="CG69" s="31">
        <f t="shared" ca="1" si="31"/>
        <v>-1842.09</v>
      </c>
      <c r="CH69" s="31">
        <f t="shared" ca="1" si="31"/>
        <v>-2628.04</v>
      </c>
      <c r="CI69" s="31">
        <f t="shared" ca="1" si="31"/>
        <v>-3840.18</v>
      </c>
      <c r="CJ69" s="31">
        <f t="shared" ca="1" si="31"/>
        <v>-4558.4799999999996</v>
      </c>
      <c r="CK69" s="32">
        <f t="shared" ca="1" si="29"/>
        <v>176.48</v>
      </c>
      <c r="CL69" s="32">
        <f t="shared" ca="1" si="29"/>
        <v>152.66</v>
      </c>
      <c r="CM69" s="32">
        <f t="shared" ca="1" si="29"/>
        <v>37</v>
      </c>
      <c r="CN69" s="32">
        <f t="shared" ca="1" si="25"/>
        <v>25.57</v>
      </c>
      <c r="CO69" s="32">
        <f t="shared" ca="1" si="25"/>
        <v>60.53</v>
      </c>
      <c r="CP69" s="32">
        <f t="shared" ca="1" si="25"/>
        <v>12.21</v>
      </c>
      <c r="CQ69" s="32">
        <f t="shared" ca="1" si="25"/>
        <v>443.96</v>
      </c>
      <c r="CR69" s="32">
        <f t="shared" ca="1" si="25"/>
        <v>169.99</v>
      </c>
      <c r="CS69" s="32">
        <f t="shared" ca="1" si="25"/>
        <v>71.17</v>
      </c>
      <c r="CT69" s="32">
        <f t="shared" ca="1" si="25"/>
        <v>101.54</v>
      </c>
      <c r="CU69" s="32">
        <f t="shared" ca="1" si="25"/>
        <v>148.37</v>
      </c>
      <c r="CV69" s="32">
        <f t="shared" ca="1" si="25"/>
        <v>176.12</v>
      </c>
      <c r="CW69" s="31">
        <f t="shared" ca="1" si="30"/>
        <v>-4775.42</v>
      </c>
      <c r="CX69" s="31">
        <f t="shared" ca="1" si="30"/>
        <v>-4130.7999999999993</v>
      </c>
      <c r="CY69" s="31">
        <f t="shared" ca="1" si="30"/>
        <v>-1001.2200000000001</v>
      </c>
      <c r="CZ69" s="31">
        <f t="shared" ca="1" si="26"/>
        <v>-637.79999999999995</v>
      </c>
      <c r="DA69" s="31">
        <f t="shared" ca="1" si="26"/>
        <v>-1509.79</v>
      </c>
      <c r="DB69" s="31">
        <f t="shared" ca="1" si="26"/>
        <v>-304.52</v>
      </c>
      <c r="DC69" s="31">
        <f t="shared" ca="1" si="26"/>
        <v>-10472.299999999999</v>
      </c>
      <c r="DD69" s="31">
        <f t="shared" ca="1" si="26"/>
        <v>-4009.69</v>
      </c>
      <c r="DE69" s="31">
        <f t="shared" ca="1" si="26"/>
        <v>-1678.81</v>
      </c>
      <c r="DF69" s="31">
        <f t="shared" ca="1" si="26"/>
        <v>-2639.9900000000002</v>
      </c>
      <c r="DG69" s="31">
        <f t="shared" ca="1" si="26"/>
        <v>-3857.6400000000003</v>
      </c>
      <c r="DH69" s="31">
        <f t="shared" ca="1" si="26"/>
        <v>-4579.1999999999989</v>
      </c>
      <c r="DI69" s="32">
        <f t="shared" ca="1" si="36"/>
        <v>-238.77</v>
      </c>
      <c r="DJ69" s="32">
        <f t="shared" ca="1" si="36"/>
        <v>-206.54</v>
      </c>
      <c r="DK69" s="32">
        <f t="shared" ca="1" si="36"/>
        <v>-50.06</v>
      </c>
      <c r="DL69" s="32">
        <f t="shared" ca="1" si="33"/>
        <v>-31.89</v>
      </c>
      <c r="DM69" s="32">
        <f t="shared" ca="1" si="33"/>
        <v>-75.489999999999995</v>
      </c>
      <c r="DN69" s="32">
        <f t="shared" ca="1" si="33"/>
        <v>-15.23</v>
      </c>
      <c r="DO69" s="32">
        <f t="shared" ca="1" si="33"/>
        <v>-523.62</v>
      </c>
      <c r="DP69" s="32">
        <f t="shared" ca="1" si="33"/>
        <v>-200.48</v>
      </c>
      <c r="DQ69" s="32">
        <f t="shared" ca="1" si="33"/>
        <v>-83.94</v>
      </c>
      <c r="DR69" s="32">
        <f t="shared" ca="1" si="33"/>
        <v>-132</v>
      </c>
      <c r="DS69" s="32">
        <f t="shared" ca="1" si="33"/>
        <v>-192.88</v>
      </c>
      <c r="DT69" s="32">
        <f t="shared" ca="1" si="33"/>
        <v>-228.96</v>
      </c>
      <c r="DU69" s="31">
        <f t="shared" ca="1" si="37"/>
        <v>-2054.67</v>
      </c>
      <c r="DV69" s="31">
        <f t="shared" ca="1" si="37"/>
        <v>-1756.27</v>
      </c>
      <c r="DW69" s="31">
        <f t="shared" ca="1" si="37"/>
        <v>-421.07</v>
      </c>
      <c r="DX69" s="31">
        <f t="shared" ca="1" si="34"/>
        <v>-264.98</v>
      </c>
      <c r="DY69" s="31">
        <f t="shared" ca="1" si="34"/>
        <v>-619.82000000000005</v>
      </c>
      <c r="DZ69" s="31">
        <f t="shared" ca="1" si="34"/>
        <v>-123.46</v>
      </c>
      <c r="EA69" s="31">
        <f t="shared" ca="1" si="34"/>
        <v>-4194.2299999999996</v>
      </c>
      <c r="EB69" s="31">
        <f t="shared" ca="1" si="34"/>
        <v>-1584.62</v>
      </c>
      <c r="EC69" s="31">
        <f t="shared" ca="1" si="34"/>
        <v>-654.54999999999995</v>
      </c>
      <c r="ED69" s="31">
        <f t="shared" ca="1" si="34"/>
        <v>-1015.75</v>
      </c>
      <c r="EE69" s="31">
        <f t="shared" ca="1" si="34"/>
        <v>-1463.76</v>
      </c>
      <c r="EF69" s="31">
        <f t="shared" ca="1" si="34"/>
        <v>-1714.03</v>
      </c>
      <c r="EG69" s="32">
        <f t="shared" ca="1" si="38"/>
        <v>-7068.8600000000006</v>
      </c>
      <c r="EH69" s="32">
        <f t="shared" ca="1" si="38"/>
        <v>-6093.6099999999988</v>
      </c>
      <c r="EI69" s="32">
        <f t="shared" ca="1" si="38"/>
        <v>-1472.3500000000001</v>
      </c>
      <c r="EJ69" s="32">
        <f t="shared" ca="1" si="35"/>
        <v>-934.67</v>
      </c>
      <c r="EK69" s="32">
        <f t="shared" ca="1" si="35"/>
        <v>-2205.1</v>
      </c>
      <c r="EL69" s="32">
        <f t="shared" ca="1" si="35"/>
        <v>-443.21</v>
      </c>
      <c r="EM69" s="32">
        <f t="shared" ca="1" si="35"/>
        <v>-15190.15</v>
      </c>
      <c r="EN69" s="32">
        <f t="shared" ca="1" si="35"/>
        <v>-5794.79</v>
      </c>
      <c r="EO69" s="32">
        <f t="shared" ca="1" si="35"/>
        <v>-2417.3000000000002</v>
      </c>
      <c r="EP69" s="32">
        <f t="shared" ca="1" si="35"/>
        <v>-3787.7400000000002</v>
      </c>
      <c r="EQ69" s="32">
        <f t="shared" ca="1" si="35"/>
        <v>-5514.2800000000007</v>
      </c>
      <c r="ER69" s="32">
        <f t="shared" ca="1" si="35"/>
        <v>-6522.1899999999987</v>
      </c>
    </row>
    <row r="70" spans="1:148">
      <c r="A70" t="s">
        <v>435</v>
      </c>
      <c r="B70" s="1" t="s">
        <v>81</v>
      </c>
      <c r="C70" t="str">
        <f t="shared" ca="1" si="40"/>
        <v>IOR1</v>
      </c>
      <c r="D70" t="str">
        <f t="shared" ca="1" si="41"/>
        <v>Cold Lake Industrial System</v>
      </c>
      <c r="E70" s="51">
        <f ca="1">IFERROR(IF(AND($A70=VLOOKUP($A70&amp;"."&amp;$C70,UncollectibleLookup,2,FALSE),$C70=VLOOKUP($A70&amp;"."&amp;$C70,UncollectibleLookup,4,FALSE)),0,'Module C Corrected'!E70),'Module C Corrected'!E70)</f>
        <v>39356.102599999998</v>
      </c>
      <c r="F70" s="51">
        <f ca="1">IFERROR(IF(AND($A70=VLOOKUP($A70&amp;"."&amp;$C70,UncollectibleLookup,2,FALSE),$C70=VLOOKUP($A70&amp;"."&amp;$C70,UncollectibleLookup,4,FALSE)),0,'Module C Corrected'!F70),'Module C Corrected'!F70)</f>
        <v>37061.176299999999</v>
      </c>
      <c r="G70" s="51">
        <f ca="1">IFERROR(IF(AND($A70=VLOOKUP($A70&amp;"."&amp;$C70,UncollectibleLookup,2,FALSE),$C70=VLOOKUP($A70&amp;"."&amp;$C70,UncollectibleLookup,4,FALSE)),0,'Module C Corrected'!G70),'Module C Corrected'!G70)</f>
        <v>41356.504200000003</v>
      </c>
      <c r="H70" s="51">
        <f ca="1">IFERROR(IF(AND($A70=VLOOKUP($A70&amp;"."&amp;$C70,UncollectibleLookup,2,FALSE),$C70=VLOOKUP($A70&amp;"."&amp;$C70,UncollectibleLookup,4,FALSE)),0,'Module C Corrected'!H70),'Module C Corrected'!H70)</f>
        <v>40287.687700000002</v>
      </c>
      <c r="I70" s="51">
        <f ca="1">IFERROR(IF(AND($A70=VLOOKUP($A70&amp;"."&amp;$C70,UncollectibleLookup,2,FALSE),$C70=VLOOKUP($A70&amp;"."&amp;$C70,UncollectibleLookup,4,FALSE)),0,'Module C Corrected'!I70),'Module C Corrected'!I70)</f>
        <v>36405.614600000001</v>
      </c>
      <c r="J70" s="51">
        <f ca="1">IFERROR(IF(AND($A70=VLOOKUP($A70&amp;"."&amp;$C70,UncollectibleLookup,2,FALSE),$C70=VLOOKUP($A70&amp;"."&amp;$C70,UncollectibleLookup,4,FALSE)),0,'Module C Corrected'!J70),'Module C Corrected'!J70)</f>
        <v>32669.654900000001</v>
      </c>
      <c r="K70" s="51">
        <f ca="1">IFERROR(IF(AND($A70=VLOOKUP($A70&amp;"."&amp;$C70,UncollectibleLookup,2,FALSE),$C70=VLOOKUP($A70&amp;"."&amp;$C70,UncollectibleLookup,4,FALSE)),0,'Module C Corrected'!K70),'Module C Corrected'!K70)</f>
        <v>25254.792099999999</v>
      </c>
      <c r="L70" s="51">
        <f ca="1">IFERROR(IF(AND($A70=VLOOKUP($A70&amp;"."&amp;$C70,UncollectibleLookup,2,FALSE),$C70=VLOOKUP($A70&amp;"."&amp;$C70,UncollectibleLookup,4,FALSE)),0,'Module C Corrected'!L70),'Module C Corrected'!L70)</f>
        <v>32335.770400000001</v>
      </c>
      <c r="M70" s="51">
        <f ca="1">IFERROR(IF(AND($A70=VLOOKUP($A70&amp;"."&amp;$C70,UncollectibleLookup,2,FALSE),$C70=VLOOKUP($A70&amp;"."&amp;$C70,UncollectibleLookup,4,FALSE)),0,'Module C Corrected'!M70),'Module C Corrected'!M70)</f>
        <v>27221.469799999999</v>
      </c>
      <c r="N70" s="51">
        <f ca="1">IFERROR(IF(AND($A70=VLOOKUP($A70&amp;"."&amp;$C70,UncollectibleLookup,2,FALSE),$C70=VLOOKUP($A70&amp;"."&amp;$C70,UncollectibleLookup,4,FALSE)),0,'Module C Corrected'!N70),'Module C Corrected'!N70)</f>
        <v>36193.015500000001</v>
      </c>
      <c r="O70" s="51">
        <f ca="1">IFERROR(IF(AND($A70=VLOOKUP($A70&amp;"."&amp;$C70,UncollectibleLookup,2,FALSE),$C70=VLOOKUP($A70&amp;"."&amp;$C70,UncollectibleLookup,4,FALSE)),0,'Module C Corrected'!O70),'Module C Corrected'!O70)</f>
        <v>35397.511200000001</v>
      </c>
      <c r="P70" s="51">
        <f ca="1">IFERROR(IF(AND($A70=VLOOKUP($A70&amp;"."&amp;$C70,UncollectibleLookup,2,FALSE),$C70=VLOOKUP($A70&amp;"."&amp;$C70,UncollectibleLookup,4,FALSE)),0,'Module C Corrected'!P70),'Module C Corrected'!P70)</f>
        <v>38662.455900000001</v>
      </c>
      <c r="Q70" s="32">
        <f ca="1">IFERROR(IF(AND($A70=VLOOKUP($A70&amp;"."&amp;$C70,UncollectibleLookup,2,FALSE),$C70=VLOOKUP($A70&amp;"."&amp;$C70,UncollectibleLookup,4,FALSE)),0,'Module C Corrected'!Q70),'Module C Corrected'!Q70)</f>
        <v>2435542.9</v>
      </c>
      <c r="R70" s="32">
        <f ca="1">IFERROR(IF(AND($A70=VLOOKUP($A70&amp;"."&amp;$C70,UncollectibleLookup,2,FALSE),$C70=VLOOKUP($A70&amp;"."&amp;$C70,UncollectibleLookup,4,FALSE)),0,'Module C Corrected'!R70),'Module C Corrected'!R70)</f>
        <v>2725704.03</v>
      </c>
      <c r="S70" s="32">
        <f ca="1">IFERROR(IF(AND($A70=VLOOKUP($A70&amp;"."&amp;$C70,UncollectibleLookup,2,FALSE),$C70=VLOOKUP($A70&amp;"."&amp;$C70,UncollectibleLookup,4,FALSE)),0,'Module C Corrected'!S70),'Module C Corrected'!S70)</f>
        <v>2319549.02</v>
      </c>
      <c r="T70" s="32">
        <f ca="1">IFERROR(IF(AND($A70=VLOOKUP($A70&amp;"."&amp;$C70,UncollectibleLookup,2,FALSE),$C70=VLOOKUP($A70&amp;"."&amp;$C70,UncollectibleLookup,4,FALSE)),0,'Module C Corrected'!T70),'Module C Corrected'!T70)</f>
        <v>2084448.19</v>
      </c>
      <c r="U70" s="32">
        <f ca="1">IFERROR(IF(AND($A70=VLOOKUP($A70&amp;"."&amp;$C70,UncollectibleLookup,2,FALSE),$C70=VLOOKUP($A70&amp;"."&amp;$C70,UncollectibleLookup,4,FALSE)),0,'Module C Corrected'!U70),'Module C Corrected'!U70)</f>
        <v>1705271.95</v>
      </c>
      <c r="V70" s="32">
        <f ca="1">IFERROR(IF(AND($A70=VLOOKUP($A70&amp;"."&amp;$C70,UncollectibleLookup,2,FALSE),$C70=VLOOKUP($A70&amp;"."&amp;$C70,UncollectibleLookup,4,FALSE)),0,'Module C Corrected'!V70),'Module C Corrected'!V70)</f>
        <v>1555295.11</v>
      </c>
      <c r="W70" s="32">
        <f ca="1">IFERROR(IF(AND($A70=VLOOKUP($A70&amp;"."&amp;$C70,UncollectibleLookup,2,FALSE),$C70=VLOOKUP($A70&amp;"."&amp;$C70,UncollectibleLookup,4,FALSE)),0,'Module C Corrected'!W70),'Module C Corrected'!W70)</f>
        <v>3500731.28</v>
      </c>
      <c r="X70" s="32">
        <f ca="1">IFERROR(IF(AND($A70=VLOOKUP($A70&amp;"."&amp;$C70,UncollectibleLookup,2,FALSE),$C70=VLOOKUP($A70&amp;"."&amp;$C70,UncollectibleLookup,4,FALSE)),0,'Module C Corrected'!X70),'Module C Corrected'!X70)</f>
        <v>2209557.27</v>
      </c>
      <c r="Y70" s="32">
        <f ca="1">IFERROR(IF(AND($A70=VLOOKUP($A70&amp;"."&amp;$C70,UncollectibleLookup,2,FALSE),$C70=VLOOKUP($A70&amp;"."&amp;$C70,UncollectibleLookup,4,FALSE)),0,'Module C Corrected'!Y70),'Module C Corrected'!Y70)</f>
        <v>1225806.24</v>
      </c>
      <c r="Z70" s="32">
        <f ca="1">IFERROR(IF(AND($A70=VLOOKUP($A70&amp;"."&amp;$C70,UncollectibleLookup,2,FALSE),$C70=VLOOKUP($A70&amp;"."&amp;$C70,UncollectibleLookup,4,FALSE)),0,'Module C Corrected'!Z70),'Module C Corrected'!Z70)</f>
        <v>2332899.42</v>
      </c>
      <c r="AA70" s="32">
        <f ca="1">IFERROR(IF(AND($A70=VLOOKUP($A70&amp;"."&amp;$C70,UncollectibleLookup,2,FALSE),$C70=VLOOKUP($A70&amp;"."&amp;$C70,UncollectibleLookup,4,FALSE)),0,'Module C Corrected'!AA70),'Module C Corrected'!AA70)</f>
        <v>1964845.3</v>
      </c>
      <c r="AB70" s="32">
        <f ca="1">IFERROR(IF(AND($A70=VLOOKUP($A70&amp;"."&amp;$C70,UncollectibleLookup,2,FALSE),$C70=VLOOKUP($A70&amp;"."&amp;$C70,UncollectibleLookup,4,FALSE)),0,'Module C Corrected'!AB70),'Module C Corrected'!AB70)</f>
        <v>2601706.48</v>
      </c>
      <c r="AC70" s="2">
        <f>IF(ISBLANK('Module C Corrected'!AC70),"",'Module C Corrected'!AC70)</f>
        <v>7.29</v>
      </c>
      <c r="AD70" s="2">
        <f>IF(ISBLANK('Module C Corrected'!AD70),"",'Module C Corrected'!AD70)</f>
        <v>7.29</v>
      </c>
      <c r="AE70" s="2">
        <f>IF(ISBLANK('Module C Corrected'!AE70),"",'Module C Corrected'!AE70)</f>
        <v>7.29</v>
      </c>
      <c r="AF70" s="2">
        <f>IF(ISBLANK('Module C Corrected'!AF70),"",'Module C Corrected'!AF70)</f>
        <v>7.29</v>
      </c>
      <c r="AG70" s="2">
        <f>IF(ISBLANK('Module C Corrected'!AG70),"",'Module C Corrected'!AG70)</f>
        <v>7.29</v>
      </c>
      <c r="AH70" s="2">
        <f>IF(ISBLANK('Module C Corrected'!AH70),"",'Module C Corrected'!AH70)</f>
        <v>7.29</v>
      </c>
      <c r="AI70" s="2">
        <f>IF(ISBLANK('Module C Corrected'!AI70),"",'Module C Corrected'!AI70)</f>
        <v>7.29</v>
      </c>
      <c r="AJ70" s="2">
        <f>IF(ISBLANK('Module C Corrected'!AJ70),"",'Module C Corrected'!AJ70)</f>
        <v>7.29</v>
      </c>
      <c r="AK70" s="2">
        <f>IF(ISBLANK('Module C Corrected'!AK70),"",'Module C Corrected'!AK70)</f>
        <v>7.29</v>
      </c>
      <c r="AL70" s="2">
        <f>IF(ISBLANK('Module C Corrected'!AL70),"",'Module C Corrected'!AL70)</f>
        <v>7.29</v>
      </c>
      <c r="AM70" s="2">
        <f>IF(ISBLANK('Module C Corrected'!AM70),"",'Module C Corrected'!AM70)</f>
        <v>7.29</v>
      </c>
      <c r="AN70" s="2">
        <f>IF(ISBLANK('Module C Corrected'!AN70),"",'Module C Corrected'!AN70)</f>
        <v>7.29</v>
      </c>
      <c r="AO70" s="33">
        <f ca="1">IFERROR(IF(AND($A70=VLOOKUP($A70&amp;"."&amp;$C70,UncollectibleLookup,2,FALSE),$C70=VLOOKUP($A70&amp;"."&amp;$C70,UncollectibleLookup,4,FALSE)),0,'Module C Corrected'!AO70),'Module C Corrected'!AO70)</f>
        <v>177551.08</v>
      </c>
      <c r="AP70" s="33">
        <f ca="1">IFERROR(IF(AND($A70=VLOOKUP($A70&amp;"."&amp;$C70,UncollectibleLookup,2,FALSE),$C70=VLOOKUP($A70&amp;"."&amp;$C70,UncollectibleLookup,4,FALSE)),0,'Module C Corrected'!AP70),'Module C Corrected'!AP70)</f>
        <v>198703.82</v>
      </c>
      <c r="AQ70" s="33">
        <f ca="1">IFERROR(IF(AND($A70=VLOOKUP($A70&amp;"."&amp;$C70,UncollectibleLookup,2,FALSE),$C70=VLOOKUP($A70&amp;"."&amp;$C70,UncollectibleLookup,4,FALSE)),0,'Module C Corrected'!AQ70),'Module C Corrected'!AQ70)</f>
        <v>169095.12</v>
      </c>
      <c r="AR70" s="33">
        <f ca="1">IFERROR(IF(AND($A70=VLOOKUP($A70&amp;"."&amp;$C70,UncollectibleLookup,2,FALSE),$C70=VLOOKUP($A70&amp;"."&amp;$C70,UncollectibleLookup,4,FALSE)),0,'Module C Corrected'!AR70),'Module C Corrected'!AR70)</f>
        <v>151956.26999999999</v>
      </c>
      <c r="AS70" s="33">
        <f ca="1">IFERROR(IF(AND($A70=VLOOKUP($A70&amp;"."&amp;$C70,UncollectibleLookup,2,FALSE),$C70=VLOOKUP($A70&amp;"."&amp;$C70,UncollectibleLookup,4,FALSE)),0,'Module C Corrected'!AS70),'Module C Corrected'!AS70)</f>
        <v>124314.33</v>
      </c>
      <c r="AT70" s="33">
        <f ca="1">IFERROR(IF(AND($A70=VLOOKUP($A70&amp;"."&amp;$C70,UncollectibleLookup,2,FALSE),$C70=VLOOKUP($A70&amp;"."&amp;$C70,UncollectibleLookup,4,FALSE)),0,'Module C Corrected'!AT70),'Module C Corrected'!AT70)</f>
        <v>113381.01</v>
      </c>
      <c r="AU70" s="33">
        <f ca="1">IFERROR(IF(AND($A70=VLOOKUP($A70&amp;"."&amp;$C70,UncollectibleLookup,2,FALSE),$C70=VLOOKUP($A70&amp;"."&amp;$C70,UncollectibleLookup,4,FALSE)),0,'Module C Corrected'!AU70),'Module C Corrected'!AU70)</f>
        <v>255203.31</v>
      </c>
      <c r="AV70" s="33">
        <f ca="1">IFERROR(IF(AND($A70=VLOOKUP($A70&amp;"."&amp;$C70,UncollectibleLookup,2,FALSE),$C70=VLOOKUP($A70&amp;"."&amp;$C70,UncollectibleLookup,4,FALSE)),0,'Module C Corrected'!AV70),'Module C Corrected'!AV70)</f>
        <v>161076.72</v>
      </c>
      <c r="AW70" s="33">
        <f ca="1">IFERROR(IF(AND($A70=VLOOKUP($A70&amp;"."&amp;$C70,UncollectibleLookup,2,FALSE),$C70=VLOOKUP($A70&amp;"."&amp;$C70,UncollectibleLookup,4,FALSE)),0,'Module C Corrected'!AW70),'Module C Corrected'!AW70)</f>
        <v>89361.279999999999</v>
      </c>
      <c r="AX70" s="33">
        <f ca="1">IFERROR(IF(AND($A70=VLOOKUP($A70&amp;"."&amp;$C70,UncollectibleLookup,2,FALSE),$C70=VLOOKUP($A70&amp;"."&amp;$C70,UncollectibleLookup,4,FALSE)),0,'Module C Corrected'!AX70),'Module C Corrected'!AX70)</f>
        <v>170068.37</v>
      </c>
      <c r="AY70" s="33">
        <f ca="1">IFERROR(IF(AND($A70=VLOOKUP($A70&amp;"."&amp;$C70,UncollectibleLookup,2,FALSE),$C70=VLOOKUP($A70&amp;"."&amp;$C70,UncollectibleLookup,4,FALSE)),0,'Module C Corrected'!AY70),'Module C Corrected'!AY70)</f>
        <v>143237.22</v>
      </c>
      <c r="AZ70" s="33">
        <f ca="1">IFERROR(IF(AND($A70=VLOOKUP($A70&amp;"."&amp;$C70,UncollectibleLookup,2,FALSE),$C70=VLOOKUP($A70&amp;"."&amp;$C70,UncollectibleLookup,4,FALSE)),0,'Module C Corrected'!AZ70),'Module C Corrected'!AZ70)</f>
        <v>189664.4</v>
      </c>
      <c r="BA70" s="31">
        <f t="shared" ca="1" si="27"/>
        <v>-2922.65</v>
      </c>
      <c r="BB70" s="31">
        <f t="shared" ca="1" si="27"/>
        <v>-3270.84</v>
      </c>
      <c r="BC70" s="31">
        <f t="shared" ca="1" si="27"/>
        <v>-2783.46</v>
      </c>
      <c r="BD70" s="31">
        <f t="shared" ca="1" si="23"/>
        <v>-10005.35</v>
      </c>
      <c r="BE70" s="31">
        <f t="shared" ca="1" si="23"/>
        <v>-8185.31</v>
      </c>
      <c r="BF70" s="31">
        <f t="shared" ca="1" si="23"/>
        <v>-7465.42</v>
      </c>
      <c r="BG70" s="31">
        <f t="shared" ref="BG70:BL112" ca="1" si="42">ROUND(W70*BG$3,2)</f>
        <v>-24855.19</v>
      </c>
      <c r="BH70" s="31">
        <f t="shared" ca="1" si="42"/>
        <v>-15687.86</v>
      </c>
      <c r="BI70" s="31">
        <f t="shared" ca="1" si="42"/>
        <v>-8703.2199999999993</v>
      </c>
      <c r="BJ70" s="31">
        <f t="shared" ca="1" si="42"/>
        <v>-6998.7</v>
      </c>
      <c r="BK70" s="31">
        <f t="shared" ca="1" si="42"/>
        <v>-5894.54</v>
      </c>
      <c r="BL70" s="31">
        <f t="shared" ca="1" si="42"/>
        <v>-7805.12</v>
      </c>
      <c r="BM70" s="6">
        <f t="shared" ca="1" si="39"/>
        <v>6.59E-2</v>
      </c>
      <c r="BN70" s="6">
        <f t="shared" ca="1" si="39"/>
        <v>6.59E-2</v>
      </c>
      <c r="BO70" s="6">
        <f t="shared" ca="1" si="39"/>
        <v>6.59E-2</v>
      </c>
      <c r="BP70" s="6">
        <f t="shared" ca="1" si="39"/>
        <v>6.59E-2</v>
      </c>
      <c r="BQ70" s="6">
        <f t="shared" ca="1" si="39"/>
        <v>6.59E-2</v>
      </c>
      <c r="BR70" s="6">
        <f t="shared" ca="1" si="39"/>
        <v>6.59E-2</v>
      </c>
      <c r="BS70" s="6">
        <f t="shared" ca="1" si="39"/>
        <v>6.59E-2</v>
      </c>
      <c r="BT70" s="6">
        <f t="shared" ca="1" si="39"/>
        <v>6.59E-2</v>
      </c>
      <c r="BU70" s="6">
        <f t="shared" ca="1" si="39"/>
        <v>6.59E-2</v>
      </c>
      <c r="BV70" s="6">
        <f t="shared" ca="1" si="39"/>
        <v>6.59E-2</v>
      </c>
      <c r="BW70" s="6">
        <f t="shared" ca="1" si="39"/>
        <v>6.59E-2</v>
      </c>
      <c r="BX70" s="6">
        <f t="shared" ca="1" si="39"/>
        <v>6.59E-2</v>
      </c>
      <c r="BY70" s="31">
        <f t="shared" ca="1" si="32"/>
        <v>160502.28</v>
      </c>
      <c r="BZ70" s="31">
        <f t="shared" ca="1" si="32"/>
        <v>179623.9</v>
      </c>
      <c r="CA70" s="31">
        <f t="shared" ca="1" si="32"/>
        <v>152858.28</v>
      </c>
      <c r="CB70" s="31">
        <f t="shared" ca="1" si="32"/>
        <v>137365.14000000001</v>
      </c>
      <c r="CC70" s="31">
        <f t="shared" ca="1" si="32"/>
        <v>112377.42</v>
      </c>
      <c r="CD70" s="31">
        <f t="shared" ca="1" si="32"/>
        <v>102493.95</v>
      </c>
      <c r="CE70" s="31">
        <f t="shared" ca="1" si="31"/>
        <v>230698.19</v>
      </c>
      <c r="CF70" s="31">
        <f t="shared" ca="1" si="31"/>
        <v>145609.82</v>
      </c>
      <c r="CG70" s="31">
        <f t="shared" ca="1" si="31"/>
        <v>80780.63</v>
      </c>
      <c r="CH70" s="31">
        <f t="shared" ca="1" si="31"/>
        <v>153738.07</v>
      </c>
      <c r="CI70" s="31">
        <f t="shared" ca="1" si="31"/>
        <v>129483.31</v>
      </c>
      <c r="CJ70" s="31">
        <f t="shared" ca="1" si="31"/>
        <v>171452.46</v>
      </c>
      <c r="CK70" s="32">
        <f t="shared" ca="1" si="29"/>
        <v>4140.42</v>
      </c>
      <c r="CL70" s="32">
        <f t="shared" ca="1" si="29"/>
        <v>4633.7</v>
      </c>
      <c r="CM70" s="32">
        <f t="shared" ca="1" si="29"/>
        <v>3943.23</v>
      </c>
      <c r="CN70" s="32">
        <f t="shared" ca="1" si="25"/>
        <v>3543.56</v>
      </c>
      <c r="CO70" s="32">
        <f t="shared" ca="1" si="25"/>
        <v>2898.96</v>
      </c>
      <c r="CP70" s="32">
        <f t="shared" ca="1" si="25"/>
        <v>2644</v>
      </c>
      <c r="CQ70" s="32">
        <f t="shared" ref="CQ70:CV112" ca="1" si="43">ROUND(W70*$CV$3,2)</f>
        <v>5951.24</v>
      </c>
      <c r="CR70" s="32">
        <f t="shared" ca="1" si="43"/>
        <v>3756.25</v>
      </c>
      <c r="CS70" s="32">
        <f t="shared" ca="1" si="43"/>
        <v>2083.87</v>
      </c>
      <c r="CT70" s="32">
        <f t="shared" ca="1" si="43"/>
        <v>3965.93</v>
      </c>
      <c r="CU70" s="32">
        <f t="shared" ca="1" si="43"/>
        <v>3340.24</v>
      </c>
      <c r="CV70" s="32">
        <f t="shared" ca="1" si="43"/>
        <v>4422.8999999999996</v>
      </c>
      <c r="CW70" s="31">
        <f t="shared" ca="1" si="30"/>
        <v>-9985.7299999999759</v>
      </c>
      <c r="CX70" s="31">
        <f t="shared" ca="1" si="30"/>
        <v>-11175.380000000001</v>
      </c>
      <c r="CY70" s="31">
        <f t="shared" ca="1" si="30"/>
        <v>-9510.1499999999869</v>
      </c>
      <c r="CZ70" s="31">
        <f t="shared" ca="1" si="26"/>
        <v>-1042.2199999999775</v>
      </c>
      <c r="DA70" s="31">
        <f t="shared" ca="1" si="26"/>
        <v>-852.63999999999669</v>
      </c>
      <c r="DB70" s="31">
        <f t="shared" ca="1" si="26"/>
        <v>-777.6399999999976</v>
      </c>
      <c r="DC70" s="31">
        <f t="shared" ref="DC70:DH112" ca="1" si="44">CE70+CQ70-AU70-BG70</f>
        <v>6301.309999999994</v>
      </c>
      <c r="DD70" s="31">
        <f t="shared" ca="1" si="44"/>
        <v>3977.2100000000064</v>
      </c>
      <c r="DE70" s="31">
        <f t="shared" ca="1" si="44"/>
        <v>2206.4400000000005</v>
      </c>
      <c r="DF70" s="31">
        <f t="shared" ca="1" si="44"/>
        <v>-5365.6699999999955</v>
      </c>
      <c r="DG70" s="31">
        <f t="shared" ca="1" si="44"/>
        <v>-4519.1300000000128</v>
      </c>
      <c r="DH70" s="31">
        <f t="shared" ca="1" si="44"/>
        <v>-5983.9200000000083</v>
      </c>
      <c r="DI70" s="32">
        <f t="shared" ca="1" si="36"/>
        <v>-499.29</v>
      </c>
      <c r="DJ70" s="32">
        <f t="shared" ca="1" si="36"/>
        <v>-558.77</v>
      </c>
      <c r="DK70" s="32">
        <f t="shared" ca="1" si="36"/>
        <v>-475.51</v>
      </c>
      <c r="DL70" s="32">
        <f t="shared" ca="1" si="33"/>
        <v>-52.11</v>
      </c>
      <c r="DM70" s="32">
        <f t="shared" ca="1" si="33"/>
        <v>-42.63</v>
      </c>
      <c r="DN70" s="32">
        <f t="shared" ca="1" si="33"/>
        <v>-38.880000000000003</v>
      </c>
      <c r="DO70" s="32">
        <f t="shared" ca="1" si="33"/>
        <v>315.07</v>
      </c>
      <c r="DP70" s="32">
        <f t="shared" ca="1" si="33"/>
        <v>198.86</v>
      </c>
      <c r="DQ70" s="32">
        <f t="shared" ca="1" si="33"/>
        <v>110.32</v>
      </c>
      <c r="DR70" s="32">
        <f t="shared" ca="1" si="33"/>
        <v>-268.27999999999997</v>
      </c>
      <c r="DS70" s="32">
        <f t="shared" ca="1" si="33"/>
        <v>-225.96</v>
      </c>
      <c r="DT70" s="32">
        <f t="shared" ca="1" si="33"/>
        <v>-299.2</v>
      </c>
      <c r="DU70" s="31">
        <f t="shared" ca="1" si="37"/>
        <v>-4296.46</v>
      </c>
      <c r="DV70" s="31">
        <f t="shared" ca="1" si="37"/>
        <v>-4751.38</v>
      </c>
      <c r="DW70" s="31">
        <f t="shared" ca="1" si="37"/>
        <v>-3999.61</v>
      </c>
      <c r="DX70" s="31">
        <f t="shared" ca="1" si="34"/>
        <v>-433.01</v>
      </c>
      <c r="DY70" s="31">
        <f t="shared" ca="1" si="34"/>
        <v>-350.04</v>
      </c>
      <c r="DZ70" s="31">
        <f t="shared" ca="1" si="34"/>
        <v>-315.29000000000002</v>
      </c>
      <c r="EA70" s="31">
        <f t="shared" ca="1" si="34"/>
        <v>2523.7199999999998</v>
      </c>
      <c r="EB70" s="31">
        <f t="shared" ca="1" si="34"/>
        <v>1571.79</v>
      </c>
      <c r="EC70" s="31">
        <f t="shared" ca="1" si="34"/>
        <v>860.27</v>
      </c>
      <c r="ED70" s="31">
        <f t="shared" ca="1" si="34"/>
        <v>-2064.46</v>
      </c>
      <c r="EE70" s="31">
        <f t="shared" ca="1" si="34"/>
        <v>-1714.76</v>
      </c>
      <c r="EF70" s="31">
        <f t="shared" ca="1" si="34"/>
        <v>-2239.83</v>
      </c>
      <c r="EG70" s="32">
        <f t="shared" ca="1" si="38"/>
        <v>-14781.479999999978</v>
      </c>
      <c r="EH70" s="32">
        <f t="shared" ca="1" si="38"/>
        <v>-16485.530000000002</v>
      </c>
      <c r="EI70" s="32">
        <f t="shared" ca="1" si="38"/>
        <v>-13985.269999999988</v>
      </c>
      <c r="EJ70" s="32">
        <f t="shared" ca="1" si="35"/>
        <v>-1527.3399999999774</v>
      </c>
      <c r="EK70" s="32">
        <f t="shared" ca="1" si="35"/>
        <v>-1245.3099999999968</v>
      </c>
      <c r="EL70" s="32">
        <f t="shared" ca="1" si="35"/>
        <v>-1131.8099999999977</v>
      </c>
      <c r="EM70" s="32">
        <f t="shared" ca="1" si="35"/>
        <v>9140.0999999999931</v>
      </c>
      <c r="EN70" s="32">
        <f t="shared" ca="1" si="35"/>
        <v>5747.860000000006</v>
      </c>
      <c r="EO70" s="32">
        <f t="shared" ca="1" si="35"/>
        <v>3177.0300000000007</v>
      </c>
      <c r="EP70" s="32">
        <f t="shared" ca="1" si="35"/>
        <v>-7698.4099999999953</v>
      </c>
      <c r="EQ70" s="32">
        <f t="shared" ca="1" si="35"/>
        <v>-6459.8500000000131</v>
      </c>
      <c r="ER70" s="32">
        <f t="shared" ca="1" si="35"/>
        <v>-8522.950000000008</v>
      </c>
    </row>
    <row r="71" spans="1:148">
      <c r="A71" t="s">
        <v>423</v>
      </c>
      <c r="B71" s="1" t="s">
        <v>130</v>
      </c>
      <c r="C71" t="str">
        <f t="shared" ca="1" si="40"/>
        <v>KAN</v>
      </c>
      <c r="D71" t="str">
        <f t="shared" ca="1" si="41"/>
        <v>Kananaskis Hydro Facility</v>
      </c>
      <c r="E71" s="51">
        <f ca="1">IFERROR(IF(AND($A71=VLOOKUP($A71&amp;"."&amp;$C71,UncollectibleLookup,2,FALSE),$C71=VLOOKUP($A71&amp;"."&amp;$C71,UncollectibleLookup,4,FALSE)),0,'Module C Corrected'!E71),'Module C Corrected'!E71)</f>
        <v>5878.0600999999997</v>
      </c>
      <c r="F71" s="51">
        <f ca="1">IFERROR(IF(AND($A71=VLOOKUP($A71&amp;"."&amp;$C71,UncollectibleLookup,2,FALSE),$C71=VLOOKUP($A71&amp;"."&amp;$C71,UncollectibleLookup,4,FALSE)),0,'Module C Corrected'!F71),'Module C Corrected'!F71)</f>
        <v>5346.9861000000001</v>
      </c>
      <c r="G71" s="51">
        <f ca="1">IFERROR(IF(AND($A71=VLOOKUP($A71&amp;"."&amp;$C71,UncollectibleLookup,2,FALSE),$C71=VLOOKUP($A71&amp;"."&amp;$C71,UncollectibleLookup,4,FALSE)),0,'Module C Corrected'!G71),'Module C Corrected'!G71)</f>
        <v>5589.4636</v>
      </c>
      <c r="H71" s="51">
        <f ca="1">IFERROR(IF(AND($A71=VLOOKUP($A71&amp;"."&amp;$C71,UncollectibleLookup,2,FALSE),$C71=VLOOKUP($A71&amp;"."&amp;$C71,UncollectibleLookup,4,FALSE)),0,'Module C Corrected'!H71),'Module C Corrected'!H71)</f>
        <v>5577.5953</v>
      </c>
      <c r="I71" s="51">
        <f ca="1">IFERROR(IF(AND($A71=VLOOKUP($A71&amp;"."&amp;$C71,UncollectibleLookup,2,FALSE),$C71=VLOOKUP($A71&amp;"."&amp;$C71,UncollectibleLookup,4,FALSE)),0,'Module C Corrected'!I71),'Module C Corrected'!I71)</f>
        <v>11059.2397</v>
      </c>
      <c r="J71" s="51">
        <f ca="1">IFERROR(IF(AND($A71=VLOOKUP($A71&amp;"."&amp;$C71,UncollectibleLookup,2,FALSE),$C71=VLOOKUP($A71&amp;"."&amp;$C71,UncollectibleLookup,4,FALSE)),0,'Module C Corrected'!J71),'Module C Corrected'!J71)</f>
        <v>13239.9701</v>
      </c>
      <c r="K71" s="51">
        <f ca="1">IFERROR(IF(AND($A71=VLOOKUP($A71&amp;"."&amp;$C71,UncollectibleLookup,2,FALSE),$C71=VLOOKUP($A71&amp;"."&amp;$C71,UncollectibleLookup,4,FALSE)),0,'Module C Corrected'!K71),'Module C Corrected'!K71)</f>
        <v>13904.216700000001</v>
      </c>
      <c r="L71" s="51">
        <f ca="1">IFERROR(IF(AND($A71=VLOOKUP($A71&amp;"."&amp;$C71,UncollectibleLookup,2,FALSE),$C71=VLOOKUP($A71&amp;"."&amp;$C71,UncollectibleLookup,4,FALSE)),0,'Module C Corrected'!L71),'Module C Corrected'!L71)</f>
        <v>10515.491900000001</v>
      </c>
      <c r="M71" s="51">
        <f ca="1">IFERROR(IF(AND($A71=VLOOKUP($A71&amp;"."&amp;$C71,UncollectibleLookup,2,FALSE),$C71=VLOOKUP($A71&amp;"."&amp;$C71,UncollectibleLookup,4,FALSE)),0,'Module C Corrected'!M71),'Module C Corrected'!M71)</f>
        <v>7236.7791999999999</v>
      </c>
      <c r="N71" s="51">
        <f ca="1">IFERROR(IF(AND($A71=VLOOKUP($A71&amp;"."&amp;$C71,UncollectibleLookup,2,FALSE),$C71=VLOOKUP($A71&amp;"."&amp;$C71,UncollectibleLookup,4,FALSE)),0,'Module C Corrected'!N71),'Module C Corrected'!N71)</f>
        <v>5954.3055999999997</v>
      </c>
      <c r="O71" s="51">
        <f ca="1">IFERROR(IF(AND($A71=VLOOKUP($A71&amp;"."&amp;$C71,UncollectibleLookup,2,FALSE),$C71=VLOOKUP($A71&amp;"."&amp;$C71,UncollectibleLookup,4,FALSE)),0,'Module C Corrected'!O71),'Module C Corrected'!O71)</f>
        <v>5871.2489999999998</v>
      </c>
      <c r="P71" s="51">
        <f ca="1">IFERROR(IF(AND($A71=VLOOKUP($A71&amp;"."&amp;$C71,UncollectibleLookup,2,FALSE),$C71=VLOOKUP($A71&amp;"."&amp;$C71,UncollectibleLookup,4,FALSE)),0,'Module C Corrected'!P71),'Module C Corrected'!P71)</f>
        <v>6723.6980999999996</v>
      </c>
      <c r="Q71" s="32">
        <f ca="1">IFERROR(IF(AND($A71=VLOOKUP($A71&amp;"."&amp;$C71,UncollectibleLookup,2,FALSE),$C71=VLOOKUP($A71&amp;"."&amp;$C71,UncollectibleLookup,4,FALSE)),0,'Module C Corrected'!Q71),'Module C Corrected'!Q71)</f>
        <v>363925.19</v>
      </c>
      <c r="R71" s="32">
        <f ca="1">IFERROR(IF(AND($A71=VLOOKUP($A71&amp;"."&amp;$C71,UncollectibleLookup,2,FALSE),$C71=VLOOKUP($A71&amp;"."&amp;$C71,UncollectibleLookup,4,FALSE)),0,'Module C Corrected'!R71),'Module C Corrected'!R71)</f>
        <v>405387.53</v>
      </c>
      <c r="S71" s="32">
        <f ca="1">IFERROR(IF(AND($A71=VLOOKUP($A71&amp;"."&amp;$C71,UncollectibleLookup,2,FALSE),$C71=VLOOKUP($A71&amp;"."&amp;$C71,UncollectibleLookup,4,FALSE)),0,'Module C Corrected'!S71),'Module C Corrected'!S71)</f>
        <v>330015.76</v>
      </c>
      <c r="T71" s="32">
        <f ca="1">IFERROR(IF(AND($A71=VLOOKUP($A71&amp;"."&amp;$C71,UncollectibleLookup,2,FALSE),$C71=VLOOKUP($A71&amp;"."&amp;$C71,UncollectibleLookup,4,FALSE)),0,'Module C Corrected'!T71),'Module C Corrected'!T71)</f>
        <v>304572.02</v>
      </c>
      <c r="U71" s="32">
        <f ca="1">IFERROR(IF(AND($A71=VLOOKUP($A71&amp;"."&amp;$C71,UncollectibleLookup,2,FALSE),$C71=VLOOKUP($A71&amp;"."&amp;$C71,UncollectibleLookup,4,FALSE)),0,'Module C Corrected'!U71),'Module C Corrected'!U71)</f>
        <v>563639.72</v>
      </c>
      <c r="V71" s="32">
        <f ca="1">IFERROR(IF(AND($A71=VLOOKUP($A71&amp;"."&amp;$C71,UncollectibleLookup,2,FALSE),$C71=VLOOKUP($A71&amp;"."&amp;$C71,UncollectibleLookup,4,FALSE)),0,'Module C Corrected'!V71),'Module C Corrected'!V71)</f>
        <v>660331.99</v>
      </c>
      <c r="W71" s="32">
        <f ca="1">IFERROR(IF(AND($A71=VLOOKUP($A71&amp;"."&amp;$C71,UncollectibleLookup,2,FALSE),$C71=VLOOKUP($A71&amp;"."&amp;$C71,UncollectibleLookup,4,FALSE)),0,'Module C Corrected'!W71),'Module C Corrected'!W71)</f>
        <v>2166594.4500000002</v>
      </c>
      <c r="X71" s="32">
        <f ca="1">IFERROR(IF(AND($A71=VLOOKUP($A71&amp;"."&amp;$C71,UncollectibleLookup,2,FALSE),$C71=VLOOKUP($A71&amp;"."&amp;$C71,UncollectibleLookup,4,FALSE)),0,'Module C Corrected'!X71),'Module C Corrected'!X71)</f>
        <v>782945.61</v>
      </c>
      <c r="Y71" s="32">
        <f ca="1">IFERROR(IF(AND($A71=VLOOKUP($A71&amp;"."&amp;$C71,UncollectibleLookup,2,FALSE),$C71=VLOOKUP($A71&amp;"."&amp;$C71,UncollectibleLookup,4,FALSE)),0,'Module C Corrected'!Y71),'Module C Corrected'!Y71)</f>
        <v>371418.52</v>
      </c>
      <c r="Z71" s="32">
        <f ca="1">IFERROR(IF(AND($A71=VLOOKUP($A71&amp;"."&amp;$C71,UncollectibleLookup,2,FALSE),$C71=VLOOKUP($A71&amp;"."&amp;$C71,UncollectibleLookup,4,FALSE)),0,'Module C Corrected'!Z71),'Module C Corrected'!Z71)</f>
        <v>388403.20000000001</v>
      </c>
      <c r="AA71" s="32">
        <f ca="1">IFERROR(IF(AND($A71=VLOOKUP($A71&amp;"."&amp;$C71,UncollectibleLookup,2,FALSE),$C71=VLOOKUP($A71&amp;"."&amp;$C71,UncollectibleLookup,4,FALSE)),0,'Module C Corrected'!AA71),'Module C Corrected'!AA71)</f>
        <v>330870.55</v>
      </c>
      <c r="AB71" s="32">
        <f ca="1">IFERROR(IF(AND($A71=VLOOKUP($A71&amp;"."&amp;$C71,UncollectibleLookup,2,FALSE),$C71=VLOOKUP($A71&amp;"."&amp;$C71,UncollectibleLookup,4,FALSE)),0,'Module C Corrected'!AB71),'Module C Corrected'!AB71)</f>
        <v>465877.87</v>
      </c>
      <c r="AC71" s="2">
        <f>IF(ISBLANK('Module C Corrected'!AC71),"",'Module C Corrected'!AC71)</f>
        <v>0.24</v>
      </c>
      <c r="AD71" s="2">
        <f>IF(ISBLANK('Module C Corrected'!AD71),"",'Module C Corrected'!AD71)</f>
        <v>0.24</v>
      </c>
      <c r="AE71" s="2">
        <f>IF(ISBLANK('Module C Corrected'!AE71),"",'Module C Corrected'!AE71)</f>
        <v>0.24</v>
      </c>
      <c r="AF71" s="2">
        <f>IF(ISBLANK('Module C Corrected'!AF71),"",'Module C Corrected'!AF71)</f>
        <v>0.24</v>
      </c>
      <c r="AG71" s="2">
        <f>IF(ISBLANK('Module C Corrected'!AG71),"",'Module C Corrected'!AG71)</f>
        <v>0.24</v>
      </c>
      <c r="AH71" s="2">
        <f>IF(ISBLANK('Module C Corrected'!AH71),"",'Module C Corrected'!AH71)</f>
        <v>0.24</v>
      </c>
      <c r="AI71" s="2">
        <f>IF(ISBLANK('Module C Corrected'!AI71),"",'Module C Corrected'!AI71)</f>
        <v>0.24</v>
      </c>
      <c r="AJ71" s="2">
        <f>IF(ISBLANK('Module C Corrected'!AJ71),"",'Module C Corrected'!AJ71)</f>
        <v>0.24</v>
      </c>
      <c r="AK71" s="2">
        <f>IF(ISBLANK('Module C Corrected'!AK71),"",'Module C Corrected'!AK71)</f>
        <v>0.24</v>
      </c>
      <c r="AL71" s="2">
        <f>IF(ISBLANK('Module C Corrected'!AL71),"",'Module C Corrected'!AL71)</f>
        <v>0.24</v>
      </c>
      <c r="AM71" s="2">
        <f>IF(ISBLANK('Module C Corrected'!AM71),"",'Module C Corrected'!AM71)</f>
        <v>0.24</v>
      </c>
      <c r="AN71" s="2">
        <f>IF(ISBLANK('Module C Corrected'!AN71),"",'Module C Corrected'!AN71)</f>
        <v>0.24</v>
      </c>
      <c r="AO71" s="33">
        <f ca="1">IFERROR(IF(AND($A71=VLOOKUP($A71&amp;"."&amp;$C71,UncollectibleLookup,2,FALSE),$C71=VLOOKUP($A71&amp;"."&amp;$C71,UncollectibleLookup,4,FALSE)),0,'Module C Corrected'!AO71),'Module C Corrected'!AO71)</f>
        <v>873.42</v>
      </c>
      <c r="AP71" s="33">
        <f ca="1">IFERROR(IF(AND($A71=VLOOKUP($A71&amp;"."&amp;$C71,UncollectibleLookup,2,FALSE),$C71=VLOOKUP($A71&amp;"."&amp;$C71,UncollectibleLookup,4,FALSE)),0,'Module C Corrected'!AP71),'Module C Corrected'!AP71)</f>
        <v>972.93</v>
      </c>
      <c r="AQ71" s="33">
        <f ca="1">IFERROR(IF(AND($A71=VLOOKUP($A71&amp;"."&amp;$C71,UncollectibleLookup,2,FALSE),$C71=VLOOKUP($A71&amp;"."&amp;$C71,UncollectibleLookup,4,FALSE)),0,'Module C Corrected'!AQ71),'Module C Corrected'!AQ71)</f>
        <v>792.04</v>
      </c>
      <c r="AR71" s="33">
        <f ca="1">IFERROR(IF(AND($A71=VLOOKUP($A71&amp;"."&amp;$C71,UncollectibleLookup,2,FALSE),$C71=VLOOKUP($A71&amp;"."&amp;$C71,UncollectibleLookup,4,FALSE)),0,'Module C Corrected'!AR71),'Module C Corrected'!AR71)</f>
        <v>730.97</v>
      </c>
      <c r="AS71" s="33">
        <f ca="1">IFERROR(IF(AND($A71=VLOOKUP($A71&amp;"."&amp;$C71,UncollectibleLookup,2,FALSE),$C71=VLOOKUP($A71&amp;"."&amp;$C71,UncollectibleLookup,4,FALSE)),0,'Module C Corrected'!AS71),'Module C Corrected'!AS71)</f>
        <v>1352.74</v>
      </c>
      <c r="AT71" s="33">
        <f ca="1">IFERROR(IF(AND($A71=VLOOKUP($A71&amp;"."&amp;$C71,UncollectibleLookup,2,FALSE),$C71=VLOOKUP($A71&amp;"."&amp;$C71,UncollectibleLookup,4,FALSE)),0,'Module C Corrected'!AT71),'Module C Corrected'!AT71)</f>
        <v>1584.8</v>
      </c>
      <c r="AU71" s="33">
        <f ca="1">IFERROR(IF(AND($A71=VLOOKUP($A71&amp;"."&amp;$C71,UncollectibleLookup,2,FALSE),$C71=VLOOKUP($A71&amp;"."&amp;$C71,UncollectibleLookup,4,FALSE)),0,'Module C Corrected'!AU71),'Module C Corrected'!AU71)</f>
        <v>5199.83</v>
      </c>
      <c r="AV71" s="33">
        <f ca="1">IFERROR(IF(AND($A71=VLOOKUP($A71&amp;"."&amp;$C71,UncollectibleLookup,2,FALSE),$C71=VLOOKUP($A71&amp;"."&amp;$C71,UncollectibleLookup,4,FALSE)),0,'Module C Corrected'!AV71),'Module C Corrected'!AV71)</f>
        <v>1879.07</v>
      </c>
      <c r="AW71" s="33">
        <f ca="1">IFERROR(IF(AND($A71=VLOOKUP($A71&amp;"."&amp;$C71,UncollectibleLookup,2,FALSE),$C71=VLOOKUP($A71&amp;"."&amp;$C71,UncollectibleLookup,4,FALSE)),0,'Module C Corrected'!AW71),'Module C Corrected'!AW71)</f>
        <v>891.4</v>
      </c>
      <c r="AX71" s="33">
        <f ca="1">IFERROR(IF(AND($A71=VLOOKUP($A71&amp;"."&amp;$C71,UncollectibleLookup,2,FALSE),$C71=VLOOKUP($A71&amp;"."&amp;$C71,UncollectibleLookup,4,FALSE)),0,'Module C Corrected'!AX71),'Module C Corrected'!AX71)</f>
        <v>932.17</v>
      </c>
      <c r="AY71" s="33">
        <f ca="1">IFERROR(IF(AND($A71=VLOOKUP($A71&amp;"."&amp;$C71,UncollectibleLookup,2,FALSE),$C71=VLOOKUP($A71&amp;"."&amp;$C71,UncollectibleLookup,4,FALSE)),0,'Module C Corrected'!AY71),'Module C Corrected'!AY71)</f>
        <v>794.09</v>
      </c>
      <c r="AZ71" s="33">
        <f ca="1">IFERROR(IF(AND($A71=VLOOKUP($A71&amp;"."&amp;$C71,UncollectibleLookup,2,FALSE),$C71=VLOOKUP($A71&amp;"."&amp;$C71,UncollectibleLookup,4,FALSE)),0,'Module C Corrected'!AZ71),'Module C Corrected'!AZ71)</f>
        <v>1118.1099999999999</v>
      </c>
      <c r="BA71" s="31">
        <f t="shared" ca="1" si="27"/>
        <v>-436.71</v>
      </c>
      <c r="BB71" s="31">
        <f t="shared" ca="1" si="27"/>
        <v>-486.47</v>
      </c>
      <c r="BC71" s="31">
        <f t="shared" ca="1" si="27"/>
        <v>-396.02</v>
      </c>
      <c r="BD71" s="31">
        <f t="shared" ca="1" si="27"/>
        <v>-1461.95</v>
      </c>
      <c r="BE71" s="31">
        <f t="shared" ca="1" si="27"/>
        <v>-2705.47</v>
      </c>
      <c r="BF71" s="31">
        <f t="shared" ca="1" si="27"/>
        <v>-3169.59</v>
      </c>
      <c r="BG71" s="31">
        <f t="shared" ca="1" si="42"/>
        <v>-15382.82</v>
      </c>
      <c r="BH71" s="31">
        <f t="shared" ca="1" si="42"/>
        <v>-5558.91</v>
      </c>
      <c r="BI71" s="31">
        <f t="shared" ca="1" si="42"/>
        <v>-2637.07</v>
      </c>
      <c r="BJ71" s="31">
        <f t="shared" ca="1" si="42"/>
        <v>-1165.21</v>
      </c>
      <c r="BK71" s="31">
        <f t="shared" ca="1" si="42"/>
        <v>-992.61</v>
      </c>
      <c r="BL71" s="31">
        <f t="shared" ca="1" si="42"/>
        <v>-1397.63</v>
      </c>
      <c r="BM71" s="6">
        <f t="shared" ca="1" si="39"/>
        <v>-4.9399999999999999E-2</v>
      </c>
      <c r="BN71" s="6">
        <f t="shared" ca="1" si="39"/>
        <v>-4.9399999999999999E-2</v>
      </c>
      <c r="BO71" s="6">
        <f t="shared" ca="1" si="39"/>
        <v>-4.9399999999999999E-2</v>
      </c>
      <c r="BP71" s="6">
        <f t="shared" ca="1" si="39"/>
        <v>-4.9399999999999999E-2</v>
      </c>
      <c r="BQ71" s="6">
        <f t="shared" ca="1" si="39"/>
        <v>-4.9399999999999999E-2</v>
      </c>
      <c r="BR71" s="6">
        <f t="shared" ca="1" si="39"/>
        <v>-4.9399999999999999E-2</v>
      </c>
      <c r="BS71" s="6">
        <f t="shared" ca="1" si="39"/>
        <v>-4.9399999999999999E-2</v>
      </c>
      <c r="BT71" s="6">
        <f t="shared" ca="1" si="39"/>
        <v>-4.9399999999999999E-2</v>
      </c>
      <c r="BU71" s="6">
        <f t="shared" ca="1" si="39"/>
        <v>-4.9399999999999999E-2</v>
      </c>
      <c r="BV71" s="6">
        <f t="shared" ca="1" si="39"/>
        <v>-4.9399999999999999E-2</v>
      </c>
      <c r="BW71" s="6">
        <f t="shared" ca="1" si="39"/>
        <v>-4.9399999999999999E-2</v>
      </c>
      <c r="BX71" s="6">
        <f t="shared" ca="1" si="39"/>
        <v>-4.9399999999999999E-2</v>
      </c>
      <c r="BY71" s="31">
        <f t="shared" ca="1" si="32"/>
        <v>-17977.900000000001</v>
      </c>
      <c r="BZ71" s="31">
        <f t="shared" ca="1" si="32"/>
        <v>-20026.14</v>
      </c>
      <c r="CA71" s="31">
        <f t="shared" ca="1" si="32"/>
        <v>-16302.78</v>
      </c>
      <c r="CB71" s="31">
        <f t="shared" ca="1" si="32"/>
        <v>-15045.86</v>
      </c>
      <c r="CC71" s="31">
        <f t="shared" ca="1" si="32"/>
        <v>-27843.8</v>
      </c>
      <c r="CD71" s="31">
        <f t="shared" ca="1" si="32"/>
        <v>-32620.400000000001</v>
      </c>
      <c r="CE71" s="31">
        <f t="shared" ca="1" si="31"/>
        <v>-107029.77</v>
      </c>
      <c r="CF71" s="31">
        <f t="shared" ca="1" si="31"/>
        <v>-38677.51</v>
      </c>
      <c r="CG71" s="31">
        <f t="shared" ca="1" si="31"/>
        <v>-18348.07</v>
      </c>
      <c r="CH71" s="31">
        <f t="shared" ca="1" si="31"/>
        <v>-19187.12</v>
      </c>
      <c r="CI71" s="31">
        <f t="shared" ca="1" si="31"/>
        <v>-16345.01</v>
      </c>
      <c r="CJ71" s="31">
        <f t="shared" ca="1" si="31"/>
        <v>-23014.37</v>
      </c>
      <c r="CK71" s="32">
        <f t="shared" ca="1" si="29"/>
        <v>618.66999999999996</v>
      </c>
      <c r="CL71" s="32">
        <f t="shared" ca="1" si="29"/>
        <v>689.16</v>
      </c>
      <c r="CM71" s="32">
        <f t="shared" ca="1" si="29"/>
        <v>561.03</v>
      </c>
      <c r="CN71" s="32">
        <f t="shared" ca="1" si="29"/>
        <v>517.77</v>
      </c>
      <c r="CO71" s="32">
        <f t="shared" ca="1" si="29"/>
        <v>958.19</v>
      </c>
      <c r="CP71" s="32">
        <f t="shared" ca="1" si="29"/>
        <v>1122.56</v>
      </c>
      <c r="CQ71" s="32">
        <f t="shared" ca="1" si="43"/>
        <v>3683.21</v>
      </c>
      <c r="CR71" s="32">
        <f t="shared" ca="1" si="43"/>
        <v>1331.01</v>
      </c>
      <c r="CS71" s="32">
        <f t="shared" ca="1" si="43"/>
        <v>631.41</v>
      </c>
      <c r="CT71" s="32">
        <f t="shared" ca="1" si="43"/>
        <v>660.29</v>
      </c>
      <c r="CU71" s="32">
        <f t="shared" ca="1" si="43"/>
        <v>562.48</v>
      </c>
      <c r="CV71" s="32">
        <f t="shared" ca="1" si="43"/>
        <v>791.99</v>
      </c>
      <c r="CW71" s="31">
        <f t="shared" ca="1" si="30"/>
        <v>-17795.940000000002</v>
      </c>
      <c r="CX71" s="31">
        <f t="shared" ca="1" si="30"/>
        <v>-19823.439999999999</v>
      </c>
      <c r="CY71" s="31">
        <f t="shared" ca="1" si="30"/>
        <v>-16137.77</v>
      </c>
      <c r="CZ71" s="31">
        <f t="shared" ca="1" si="30"/>
        <v>-13797.109999999999</v>
      </c>
      <c r="DA71" s="31">
        <f t="shared" ca="1" si="30"/>
        <v>-25532.880000000001</v>
      </c>
      <c r="DB71" s="31">
        <f t="shared" ca="1" si="30"/>
        <v>-29913.05</v>
      </c>
      <c r="DC71" s="31">
        <f t="shared" ca="1" si="44"/>
        <v>-93163.57</v>
      </c>
      <c r="DD71" s="31">
        <f t="shared" ca="1" si="44"/>
        <v>-33666.660000000003</v>
      </c>
      <c r="DE71" s="31">
        <f t="shared" ca="1" si="44"/>
        <v>-15970.990000000002</v>
      </c>
      <c r="DF71" s="31">
        <f t="shared" ca="1" si="44"/>
        <v>-18293.789999999997</v>
      </c>
      <c r="DG71" s="31">
        <f t="shared" ca="1" si="44"/>
        <v>-15584.009999999998</v>
      </c>
      <c r="DH71" s="31">
        <f t="shared" ca="1" si="44"/>
        <v>-21942.859999999997</v>
      </c>
      <c r="DI71" s="32">
        <f t="shared" ca="1" si="36"/>
        <v>-889.8</v>
      </c>
      <c r="DJ71" s="32">
        <f t="shared" ca="1" si="36"/>
        <v>-991.17</v>
      </c>
      <c r="DK71" s="32">
        <f t="shared" ca="1" si="36"/>
        <v>-806.89</v>
      </c>
      <c r="DL71" s="32">
        <f t="shared" ca="1" si="33"/>
        <v>-689.86</v>
      </c>
      <c r="DM71" s="32">
        <f t="shared" ca="1" si="33"/>
        <v>-1276.6400000000001</v>
      </c>
      <c r="DN71" s="32">
        <f t="shared" ca="1" si="33"/>
        <v>-1495.65</v>
      </c>
      <c r="DO71" s="32">
        <f t="shared" ca="1" si="33"/>
        <v>-4658.18</v>
      </c>
      <c r="DP71" s="32">
        <f t="shared" ca="1" si="33"/>
        <v>-1683.33</v>
      </c>
      <c r="DQ71" s="32">
        <f t="shared" ca="1" si="33"/>
        <v>-798.55</v>
      </c>
      <c r="DR71" s="32">
        <f t="shared" ca="1" si="33"/>
        <v>-914.69</v>
      </c>
      <c r="DS71" s="32">
        <f t="shared" ca="1" si="33"/>
        <v>-779.2</v>
      </c>
      <c r="DT71" s="32">
        <f t="shared" ca="1" si="33"/>
        <v>-1097.1400000000001</v>
      </c>
      <c r="DU71" s="31">
        <f t="shared" ca="1" si="37"/>
        <v>-7656.89</v>
      </c>
      <c r="DV71" s="31">
        <f t="shared" ca="1" si="37"/>
        <v>-8428.2199999999993</v>
      </c>
      <c r="DW71" s="31">
        <f t="shared" ca="1" si="37"/>
        <v>-6786.93</v>
      </c>
      <c r="DX71" s="31">
        <f t="shared" ca="1" si="34"/>
        <v>-5732.23</v>
      </c>
      <c r="DY71" s="31">
        <f t="shared" ca="1" si="34"/>
        <v>-10482.129999999999</v>
      </c>
      <c r="DZ71" s="31">
        <f t="shared" ca="1" si="34"/>
        <v>-12127.9</v>
      </c>
      <c r="EA71" s="31">
        <f t="shared" ca="1" si="34"/>
        <v>-37312.67</v>
      </c>
      <c r="EB71" s="31">
        <f t="shared" ca="1" si="34"/>
        <v>-13305.02</v>
      </c>
      <c r="EC71" s="31">
        <f t="shared" ca="1" si="34"/>
        <v>-6226.94</v>
      </c>
      <c r="ED71" s="31">
        <f t="shared" ca="1" si="34"/>
        <v>-7038.6</v>
      </c>
      <c r="EE71" s="31">
        <f t="shared" ca="1" si="34"/>
        <v>-5913.28</v>
      </c>
      <c r="EF71" s="31">
        <f t="shared" ca="1" si="34"/>
        <v>-8213.4</v>
      </c>
      <c r="EG71" s="32">
        <f t="shared" ca="1" si="38"/>
        <v>-26342.63</v>
      </c>
      <c r="EH71" s="32">
        <f t="shared" ca="1" si="38"/>
        <v>-29242.829999999994</v>
      </c>
      <c r="EI71" s="32">
        <f t="shared" ca="1" si="38"/>
        <v>-23731.59</v>
      </c>
      <c r="EJ71" s="32">
        <f t="shared" ca="1" si="35"/>
        <v>-20219.199999999997</v>
      </c>
      <c r="EK71" s="32">
        <f t="shared" ca="1" si="35"/>
        <v>-37291.65</v>
      </c>
      <c r="EL71" s="32">
        <f t="shared" ca="1" si="35"/>
        <v>-43536.6</v>
      </c>
      <c r="EM71" s="32">
        <f t="shared" ca="1" si="35"/>
        <v>-135134.41999999998</v>
      </c>
      <c r="EN71" s="32">
        <f t="shared" ca="1" si="35"/>
        <v>-48655.010000000009</v>
      </c>
      <c r="EO71" s="32">
        <f t="shared" ca="1" si="35"/>
        <v>-22996.48</v>
      </c>
      <c r="EP71" s="32">
        <f t="shared" ca="1" si="35"/>
        <v>-26247.079999999994</v>
      </c>
      <c r="EQ71" s="32">
        <f t="shared" ca="1" si="35"/>
        <v>-22276.489999999998</v>
      </c>
      <c r="ER71" s="32">
        <f t="shared" ca="1" si="35"/>
        <v>-31253.399999999994</v>
      </c>
    </row>
    <row r="72" spans="1:148">
      <c r="A72" t="s">
        <v>421</v>
      </c>
      <c r="B72" s="1" t="s">
        <v>63</v>
      </c>
      <c r="C72" t="str">
        <f t="shared" ca="1" si="40"/>
        <v>KH1</v>
      </c>
      <c r="D72" t="str">
        <f t="shared" ca="1" si="41"/>
        <v>Keephills #1</v>
      </c>
      <c r="E72" s="51">
        <f ca="1">IFERROR(IF(AND($A72=VLOOKUP($A72&amp;"."&amp;$C72,UncollectibleLookup,2,FALSE),$C72=VLOOKUP($A72&amp;"."&amp;$C72,UncollectibleLookup,4,FALSE)),0,'Module C Corrected'!E72),'Module C Corrected'!E72)</f>
        <v>279239.74579999998</v>
      </c>
      <c r="F72" s="51">
        <f ca="1">IFERROR(IF(AND($A72=VLOOKUP($A72&amp;"."&amp;$C72,UncollectibleLookup,2,FALSE),$C72=VLOOKUP($A72&amp;"."&amp;$C72,UncollectibleLookup,4,FALSE)),0,'Module C Corrected'!F72),'Module C Corrected'!F72)</f>
        <v>251019.50279999999</v>
      </c>
      <c r="G72" s="51">
        <f ca="1">IFERROR(IF(AND($A72=VLOOKUP($A72&amp;"."&amp;$C72,UncollectibleLookup,2,FALSE),$C72=VLOOKUP($A72&amp;"."&amp;$C72,UncollectibleLookup,4,FALSE)),0,'Module C Corrected'!G72),'Module C Corrected'!G72)</f>
        <v>281003.99790000002</v>
      </c>
      <c r="H72" s="51">
        <f ca="1">IFERROR(IF(AND($A72=VLOOKUP($A72&amp;"."&amp;$C72,UncollectibleLookup,2,FALSE),$C72=VLOOKUP($A72&amp;"."&amp;$C72,UncollectibleLookup,4,FALSE)),0,'Module C Corrected'!H72),'Module C Corrected'!H72)</f>
        <v>270101.99060000002</v>
      </c>
      <c r="I72" s="51">
        <f ca="1">IFERROR(IF(AND($A72=VLOOKUP($A72&amp;"."&amp;$C72,UncollectibleLookup,2,FALSE),$C72=VLOOKUP($A72&amp;"."&amp;$C72,UncollectibleLookup,4,FALSE)),0,'Module C Corrected'!I72),'Module C Corrected'!I72)</f>
        <v>269275.56589999999</v>
      </c>
      <c r="J72" s="51">
        <f ca="1">IFERROR(IF(AND($A72=VLOOKUP($A72&amp;"."&amp;$C72,UncollectibleLookup,2,FALSE),$C72=VLOOKUP($A72&amp;"."&amp;$C72,UncollectibleLookup,4,FALSE)),0,'Module C Corrected'!J72),'Module C Corrected'!J72)</f>
        <v>245541.36720000001</v>
      </c>
      <c r="K72" s="51">
        <f ca="1">IFERROR(IF(AND($A72=VLOOKUP($A72&amp;"."&amp;$C72,UncollectibleLookup,2,FALSE),$C72=VLOOKUP($A72&amp;"."&amp;$C72,UncollectibleLookup,4,FALSE)),0,'Module C Corrected'!K72),'Module C Corrected'!K72)</f>
        <v>262543.73149999999</v>
      </c>
      <c r="L72" s="51">
        <f ca="1">IFERROR(IF(AND($A72=VLOOKUP($A72&amp;"."&amp;$C72,UncollectibleLookup,2,FALSE),$C72=VLOOKUP($A72&amp;"."&amp;$C72,UncollectibleLookup,4,FALSE)),0,'Module C Corrected'!L72),'Module C Corrected'!L72)</f>
        <v>259740.0588</v>
      </c>
      <c r="M72" s="51">
        <f ca="1">IFERROR(IF(AND($A72=VLOOKUP($A72&amp;"."&amp;$C72,UncollectibleLookup,2,FALSE),$C72=VLOOKUP($A72&amp;"."&amp;$C72,UncollectibleLookup,4,FALSE)),0,'Module C Corrected'!M72),'Module C Corrected'!M72)</f>
        <v>272409.6937</v>
      </c>
      <c r="N72" s="51">
        <f ca="1">IFERROR(IF(AND($A72=VLOOKUP($A72&amp;"."&amp;$C72,UncollectibleLookup,2,FALSE),$C72=VLOOKUP($A72&amp;"."&amp;$C72,UncollectibleLookup,4,FALSE)),0,'Module C Corrected'!N72),'Module C Corrected'!N72)</f>
        <v>256733.84640000001</v>
      </c>
      <c r="O72" s="51">
        <f ca="1">IFERROR(IF(AND($A72=VLOOKUP($A72&amp;"."&amp;$C72,UncollectibleLookup,2,FALSE),$C72=VLOOKUP($A72&amp;"."&amp;$C72,UncollectibleLookup,4,FALSE)),0,'Module C Corrected'!O72),'Module C Corrected'!O72)</f>
        <v>245662.53270000001</v>
      </c>
      <c r="P72" s="51">
        <f ca="1">IFERROR(IF(AND($A72=VLOOKUP($A72&amp;"."&amp;$C72,UncollectibleLookup,2,FALSE),$C72=VLOOKUP($A72&amp;"."&amp;$C72,UncollectibleLookup,4,FALSE)),0,'Module C Corrected'!P72),'Module C Corrected'!P72)</f>
        <v>252211.4186</v>
      </c>
      <c r="Q72" s="32">
        <f ca="1">IFERROR(IF(AND($A72=VLOOKUP($A72&amp;"."&amp;$C72,UncollectibleLookup,2,FALSE),$C72=VLOOKUP($A72&amp;"."&amp;$C72,UncollectibleLookup,4,FALSE)),0,'Module C Corrected'!Q72),'Module C Corrected'!Q72)</f>
        <v>16973065.510000002</v>
      </c>
      <c r="R72" s="32">
        <f ca="1">IFERROR(IF(AND($A72=VLOOKUP($A72&amp;"."&amp;$C72,UncollectibleLookup,2,FALSE),$C72=VLOOKUP($A72&amp;"."&amp;$C72,UncollectibleLookup,4,FALSE)),0,'Module C Corrected'!R72),'Module C Corrected'!R72)</f>
        <v>18497428.66</v>
      </c>
      <c r="S72" s="32">
        <f ca="1">IFERROR(IF(AND($A72=VLOOKUP($A72&amp;"."&amp;$C72,UncollectibleLookup,2,FALSE),$C72=VLOOKUP($A72&amp;"."&amp;$C72,UncollectibleLookup,4,FALSE)),0,'Module C Corrected'!S72),'Module C Corrected'!S72)</f>
        <v>15950884.85</v>
      </c>
      <c r="T72" s="32">
        <f ca="1">IFERROR(IF(AND($A72=VLOOKUP($A72&amp;"."&amp;$C72,UncollectibleLookup,2,FALSE),$C72=VLOOKUP($A72&amp;"."&amp;$C72,UncollectibleLookup,4,FALSE)),0,'Module C Corrected'!T72),'Module C Corrected'!T72)</f>
        <v>14028007.82</v>
      </c>
      <c r="U72" s="32">
        <f ca="1">IFERROR(IF(AND($A72=VLOOKUP($A72&amp;"."&amp;$C72,UncollectibleLookup,2,FALSE),$C72=VLOOKUP($A72&amp;"."&amp;$C72,UncollectibleLookup,4,FALSE)),0,'Module C Corrected'!U72),'Module C Corrected'!U72)</f>
        <v>13429138.32</v>
      </c>
      <c r="V72" s="32">
        <f ca="1">IFERROR(IF(AND($A72=VLOOKUP($A72&amp;"."&amp;$C72,UncollectibleLookup,2,FALSE),$C72=VLOOKUP($A72&amp;"."&amp;$C72,UncollectibleLookup,4,FALSE)),0,'Module C Corrected'!V72),'Module C Corrected'!V72)</f>
        <v>11920013.609999999</v>
      </c>
      <c r="W72" s="32">
        <f ca="1">IFERROR(IF(AND($A72=VLOOKUP($A72&amp;"."&amp;$C72,UncollectibleLookup,2,FALSE),$C72=VLOOKUP($A72&amp;"."&amp;$C72,UncollectibleLookup,4,FALSE)),0,'Module C Corrected'!W72),'Module C Corrected'!W72)</f>
        <v>39422960.030000001</v>
      </c>
      <c r="X72" s="32">
        <f ca="1">IFERROR(IF(AND($A72=VLOOKUP($A72&amp;"."&amp;$C72,UncollectibleLookup,2,FALSE),$C72=VLOOKUP($A72&amp;"."&amp;$C72,UncollectibleLookup,4,FALSE)),0,'Module C Corrected'!X72),'Module C Corrected'!X72)</f>
        <v>17709218.399999999</v>
      </c>
      <c r="Y72" s="32">
        <f ca="1">IFERROR(IF(AND($A72=VLOOKUP($A72&amp;"."&amp;$C72,UncollectibleLookup,2,FALSE),$C72=VLOOKUP($A72&amp;"."&amp;$C72,UncollectibleLookup,4,FALSE)),0,'Module C Corrected'!Y72),'Module C Corrected'!Y72)</f>
        <v>13414753.34</v>
      </c>
      <c r="Z72" s="32">
        <f ca="1">IFERROR(IF(AND($A72=VLOOKUP($A72&amp;"."&amp;$C72,UncollectibleLookup,2,FALSE),$C72=VLOOKUP($A72&amp;"."&amp;$C72,UncollectibleLookup,4,FALSE)),0,'Module C Corrected'!Z72),'Module C Corrected'!Z72)</f>
        <v>16705786.73</v>
      </c>
      <c r="AA72" s="32">
        <f ca="1">IFERROR(IF(AND($A72=VLOOKUP($A72&amp;"."&amp;$C72,UncollectibleLookup,2,FALSE),$C72=VLOOKUP($A72&amp;"."&amp;$C72,UncollectibleLookup,4,FALSE)),0,'Module C Corrected'!AA72),'Module C Corrected'!AA72)</f>
        <v>13915647.619999999</v>
      </c>
      <c r="AB72" s="32">
        <f ca="1">IFERROR(IF(AND($A72=VLOOKUP($A72&amp;"."&amp;$C72,UncollectibleLookup,2,FALSE),$C72=VLOOKUP($A72&amp;"."&amp;$C72,UncollectibleLookup,4,FALSE)),0,'Module C Corrected'!AB72),'Module C Corrected'!AB72)</f>
        <v>17420256.550000001</v>
      </c>
      <c r="AC72" s="2">
        <f>IF(ISBLANK('Module C Corrected'!AC72),"",'Module C Corrected'!AC72)</f>
        <v>6.73</v>
      </c>
      <c r="AD72" s="2">
        <f>IF(ISBLANK('Module C Corrected'!AD72),"",'Module C Corrected'!AD72)</f>
        <v>6.73</v>
      </c>
      <c r="AE72" s="2">
        <f>IF(ISBLANK('Module C Corrected'!AE72),"",'Module C Corrected'!AE72)</f>
        <v>6.73</v>
      </c>
      <c r="AF72" s="2">
        <f>IF(ISBLANK('Module C Corrected'!AF72),"",'Module C Corrected'!AF72)</f>
        <v>6.73</v>
      </c>
      <c r="AG72" s="2">
        <f>IF(ISBLANK('Module C Corrected'!AG72),"",'Module C Corrected'!AG72)</f>
        <v>6.73</v>
      </c>
      <c r="AH72" s="2">
        <f>IF(ISBLANK('Module C Corrected'!AH72),"",'Module C Corrected'!AH72)</f>
        <v>6.73</v>
      </c>
      <c r="AI72" s="2">
        <f>IF(ISBLANK('Module C Corrected'!AI72),"",'Module C Corrected'!AI72)</f>
        <v>6.73</v>
      </c>
      <c r="AJ72" s="2">
        <f>IF(ISBLANK('Module C Corrected'!AJ72),"",'Module C Corrected'!AJ72)</f>
        <v>6.73</v>
      </c>
      <c r="AK72" s="2">
        <f>IF(ISBLANK('Module C Corrected'!AK72),"",'Module C Corrected'!AK72)</f>
        <v>6.73</v>
      </c>
      <c r="AL72" s="2">
        <f>IF(ISBLANK('Module C Corrected'!AL72),"",'Module C Corrected'!AL72)</f>
        <v>6.73</v>
      </c>
      <c r="AM72" s="2">
        <f>IF(ISBLANK('Module C Corrected'!AM72),"",'Module C Corrected'!AM72)</f>
        <v>6.73</v>
      </c>
      <c r="AN72" s="2">
        <f>IF(ISBLANK('Module C Corrected'!AN72),"",'Module C Corrected'!AN72)</f>
        <v>6.73</v>
      </c>
      <c r="AO72" s="33">
        <f ca="1">IFERROR(IF(AND($A72=VLOOKUP($A72&amp;"."&amp;$C72,UncollectibleLookup,2,FALSE),$C72=VLOOKUP($A72&amp;"."&amp;$C72,UncollectibleLookup,4,FALSE)),0,'Module C Corrected'!AO72),'Module C Corrected'!AO72)</f>
        <v>1142287.31</v>
      </c>
      <c r="AP72" s="33">
        <f ca="1">IFERROR(IF(AND($A72=VLOOKUP($A72&amp;"."&amp;$C72,UncollectibleLookup,2,FALSE),$C72=VLOOKUP($A72&amp;"."&amp;$C72,UncollectibleLookup,4,FALSE)),0,'Module C Corrected'!AP72),'Module C Corrected'!AP72)</f>
        <v>1244876.95</v>
      </c>
      <c r="AQ72" s="33">
        <f ca="1">IFERROR(IF(AND($A72=VLOOKUP($A72&amp;"."&amp;$C72,UncollectibleLookup,2,FALSE),$C72=VLOOKUP($A72&amp;"."&amp;$C72,UncollectibleLookup,4,FALSE)),0,'Module C Corrected'!AQ72),'Module C Corrected'!AQ72)</f>
        <v>1073494.55</v>
      </c>
      <c r="AR72" s="33">
        <f ca="1">IFERROR(IF(AND($A72=VLOOKUP($A72&amp;"."&amp;$C72,UncollectibleLookup,2,FALSE),$C72=VLOOKUP($A72&amp;"."&amp;$C72,UncollectibleLookup,4,FALSE)),0,'Module C Corrected'!AR72),'Module C Corrected'!AR72)</f>
        <v>944084.93</v>
      </c>
      <c r="AS72" s="33">
        <f ca="1">IFERROR(IF(AND($A72=VLOOKUP($A72&amp;"."&amp;$C72,UncollectibleLookup,2,FALSE),$C72=VLOOKUP($A72&amp;"."&amp;$C72,UncollectibleLookup,4,FALSE)),0,'Module C Corrected'!AS72),'Module C Corrected'!AS72)</f>
        <v>903781.01</v>
      </c>
      <c r="AT72" s="33">
        <f ca="1">IFERROR(IF(AND($A72=VLOOKUP($A72&amp;"."&amp;$C72,UncollectibleLookup,2,FALSE),$C72=VLOOKUP($A72&amp;"."&amp;$C72,UncollectibleLookup,4,FALSE)),0,'Module C Corrected'!AT72),'Module C Corrected'!AT72)</f>
        <v>802216.92</v>
      </c>
      <c r="AU72" s="33">
        <f ca="1">IFERROR(IF(AND($A72=VLOOKUP($A72&amp;"."&amp;$C72,UncollectibleLookup,2,FALSE),$C72=VLOOKUP($A72&amp;"."&amp;$C72,UncollectibleLookup,4,FALSE)),0,'Module C Corrected'!AU72),'Module C Corrected'!AU72)</f>
        <v>2653165.21</v>
      </c>
      <c r="AV72" s="33">
        <f ca="1">IFERROR(IF(AND($A72=VLOOKUP($A72&amp;"."&amp;$C72,UncollectibleLookup,2,FALSE),$C72=VLOOKUP($A72&amp;"."&amp;$C72,UncollectibleLookup,4,FALSE)),0,'Module C Corrected'!AV72),'Module C Corrected'!AV72)</f>
        <v>1191830.3999999999</v>
      </c>
      <c r="AW72" s="33">
        <f ca="1">IFERROR(IF(AND($A72=VLOOKUP($A72&amp;"."&amp;$C72,UncollectibleLookup,2,FALSE),$C72=VLOOKUP($A72&amp;"."&amp;$C72,UncollectibleLookup,4,FALSE)),0,'Module C Corrected'!AW72),'Module C Corrected'!AW72)</f>
        <v>902812.9</v>
      </c>
      <c r="AX72" s="33">
        <f ca="1">IFERROR(IF(AND($A72=VLOOKUP($A72&amp;"."&amp;$C72,UncollectibleLookup,2,FALSE),$C72=VLOOKUP($A72&amp;"."&amp;$C72,UncollectibleLookup,4,FALSE)),0,'Module C Corrected'!AX72),'Module C Corrected'!AX72)</f>
        <v>1124299.45</v>
      </c>
      <c r="AY72" s="33">
        <f ca="1">IFERROR(IF(AND($A72=VLOOKUP($A72&amp;"."&amp;$C72,UncollectibleLookup,2,FALSE),$C72=VLOOKUP($A72&amp;"."&amp;$C72,UncollectibleLookup,4,FALSE)),0,'Module C Corrected'!AY72),'Module C Corrected'!AY72)</f>
        <v>936523.08</v>
      </c>
      <c r="AZ72" s="33">
        <f ca="1">IFERROR(IF(AND($A72=VLOOKUP($A72&amp;"."&amp;$C72,UncollectibleLookup,2,FALSE),$C72=VLOOKUP($A72&amp;"."&amp;$C72,UncollectibleLookup,4,FALSE)),0,'Module C Corrected'!AZ72),'Module C Corrected'!AZ72)</f>
        <v>1172383.27</v>
      </c>
      <c r="BA72" s="31">
        <f t="shared" ca="1" si="27"/>
        <v>-20367.68</v>
      </c>
      <c r="BB72" s="31">
        <f t="shared" ca="1" si="27"/>
        <v>-22196.91</v>
      </c>
      <c r="BC72" s="31">
        <f t="shared" ca="1" si="27"/>
        <v>-19141.060000000001</v>
      </c>
      <c r="BD72" s="31">
        <f t="shared" ca="1" si="27"/>
        <v>-67334.44</v>
      </c>
      <c r="BE72" s="31">
        <f t="shared" ca="1" si="27"/>
        <v>-64459.86</v>
      </c>
      <c r="BF72" s="31">
        <f t="shared" ca="1" si="27"/>
        <v>-57216.07</v>
      </c>
      <c r="BG72" s="31">
        <f t="shared" ca="1" si="42"/>
        <v>-279903.02</v>
      </c>
      <c r="BH72" s="31">
        <f t="shared" ca="1" si="42"/>
        <v>-125735.45</v>
      </c>
      <c r="BI72" s="31">
        <f t="shared" ca="1" si="42"/>
        <v>-95244.75</v>
      </c>
      <c r="BJ72" s="31">
        <f t="shared" ca="1" si="42"/>
        <v>-50117.36</v>
      </c>
      <c r="BK72" s="31">
        <f t="shared" ca="1" si="42"/>
        <v>-41746.94</v>
      </c>
      <c r="BL72" s="31">
        <f t="shared" ca="1" si="42"/>
        <v>-52260.77</v>
      </c>
      <c r="BM72" s="6">
        <f t="shared" ca="1" si="39"/>
        <v>7.9600000000000004E-2</v>
      </c>
      <c r="BN72" s="6">
        <f t="shared" ca="1" si="39"/>
        <v>7.9600000000000004E-2</v>
      </c>
      <c r="BO72" s="6">
        <f t="shared" ca="1" si="39"/>
        <v>7.9600000000000004E-2</v>
      </c>
      <c r="BP72" s="6">
        <f t="shared" ca="1" si="39"/>
        <v>7.9600000000000004E-2</v>
      </c>
      <c r="BQ72" s="6">
        <f t="shared" ca="1" si="39"/>
        <v>7.9600000000000004E-2</v>
      </c>
      <c r="BR72" s="6">
        <f t="shared" ca="1" si="39"/>
        <v>7.9600000000000004E-2</v>
      </c>
      <c r="BS72" s="6">
        <f t="shared" ca="1" si="39"/>
        <v>7.9600000000000004E-2</v>
      </c>
      <c r="BT72" s="6">
        <f t="shared" ca="1" si="39"/>
        <v>7.9600000000000004E-2</v>
      </c>
      <c r="BU72" s="6">
        <f t="shared" ca="1" si="39"/>
        <v>7.9600000000000004E-2</v>
      </c>
      <c r="BV72" s="6">
        <f t="shared" ca="1" si="39"/>
        <v>7.9600000000000004E-2</v>
      </c>
      <c r="BW72" s="6">
        <f t="shared" ca="1" si="39"/>
        <v>7.9600000000000004E-2</v>
      </c>
      <c r="BX72" s="6">
        <f t="shared" ca="1" si="39"/>
        <v>7.9600000000000004E-2</v>
      </c>
      <c r="BY72" s="31">
        <f t="shared" ca="1" si="32"/>
        <v>1351056.01</v>
      </c>
      <c r="BZ72" s="31">
        <f t="shared" ca="1" si="32"/>
        <v>1472395.32</v>
      </c>
      <c r="CA72" s="31">
        <f t="shared" ca="1" si="32"/>
        <v>1269690.43</v>
      </c>
      <c r="CB72" s="31">
        <f t="shared" ca="1" si="32"/>
        <v>1116629.42</v>
      </c>
      <c r="CC72" s="31">
        <f t="shared" ca="1" si="32"/>
        <v>1068959.4099999999</v>
      </c>
      <c r="CD72" s="31">
        <f t="shared" ca="1" si="32"/>
        <v>948833.08</v>
      </c>
      <c r="CE72" s="31">
        <f t="shared" ca="1" si="31"/>
        <v>3138067.62</v>
      </c>
      <c r="CF72" s="31">
        <f t="shared" ca="1" si="31"/>
        <v>1409653.78</v>
      </c>
      <c r="CG72" s="31">
        <f t="shared" ca="1" si="31"/>
        <v>1067814.3700000001</v>
      </c>
      <c r="CH72" s="31">
        <f t="shared" ca="1" si="31"/>
        <v>1329780.6200000001</v>
      </c>
      <c r="CI72" s="31">
        <f t="shared" ca="1" si="31"/>
        <v>1107685.55</v>
      </c>
      <c r="CJ72" s="31">
        <f t="shared" ca="1" si="31"/>
        <v>1386652.42</v>
      </c>
      <c r="CK72" s="32">
        <f t="shared" ca="1" si="29"/>
        <v>28854.21</v>
      </c>
      <c r="CL72" s="32">
        <f t="shared" ca="1" si="29"/>
        <v>31445.63</v>
      </c>
      <c r="CM72" s="32">
        <f t="shared" ca="1" si="29"/>
        <v>27116.5</v>
      </c>
      <c r="CN72" s="32">
        <f t="shared" ca="1" si="29"/>
        <v>23847.61</v>
      </c>
      <c r="CO72" s="32">
        <f t="shared" ca="1" si="29"/>
        <v>22829.54</v>
      </c>
      <c r="CP72" s="32">
        <f t="shared" ca="1" si="29"/>
        <v>20264.02</v>
      </c>
      <c r="CQ72" s="32">
        <f t="shared" ca="1" si="43"/>
        <v>67019.03</v>
      </c>
      <c r="CR72" s="32">
        <f t="shared" ca="1" si="43"/>
        <v>30105.67</v>
      </c>
      <c r="CS72" s="32">
        <f t="shared" ca="1" si="43"/>
        <v>22805.08</v>
      </c>
      <c r="CT72" s="32">
        <f t="shared" ca="1" si="43"/>
        <v>28399.84</v>
      </c>
      <c r="CU72" s="32">
        <f t="shared" ca="1" si="43"/>
        <v>23656.6</v>
      </c>
      <c r="CV72" s="32">
        <f t="shared" ca="1" si="43"/>
        <v>29614.44</v>
      </c>
      <c r="CW72" s="31">
        <f t="shared" ca="1" si="30"/>
        <v>257990.58999999991</v>
      </c>
      <c r="CX72" s="31">
        <f t="shared" ca="1" si="30"/>
        <v>281160.90999999997</v>
      </c>
      <c r="CY72" s="31">
        <f t="shared" ca="1" si="30"/>
        <v>242453.43999999989</v>
      </c>
      <c r="CZ72" s="31">
        <f t="shared" ca="1" si="30"/>
        <v>263726.53999999998</v>
      </c>
      <c r="DA72" s="31">
        <f t="shared" ca="1" si="30"/>
        <v>252467.79999999993</v>
      </c>
      <c r="DB72" s="31">
        <f t="shared" ca="1" si="30"/>
        <v>224096.24999999994</v>
      </c>
      <c r="DC72" s="31">
        <f t="shared" ca="1" si="44"/>
        <v>831824.46</v>
      </c>
      <c r="DD72" s="31">
        <f t="shared" ca="1" si="44"/>
        <v>373664.50000000006</v>
      </c>
      <c r="DE72" s="31">
        <f t="shared" ca="1" si="44"/>
        <v>283051.30000000016</v>
      </c>
      <c r="DF72" s="31">
        <f t="shared" ca="1" si="44"/>
        <v>283998.37000000023</v>
      </c>
      <c r="DG72" s="31">
        <f t="shared" ca="1" si="44"/>
        <v>236566.01000000018</v>
      </c>
      <c r="DH72" s="31">
        <f t="shared" ca="1" si="44"/>
        <v>296144.35999999987</v>
      </c>
      <c r="DI72" s="32">
        <f t="shared" ca="1" si="36"/>
        <v>12899.53</v>
      </c>
      <c r="DJ72" s="32">
        <f t="shared" ca="1" si="36"/>
        <v>14058.05</v>
      </c>
      <c r="DK72" s="32">
        <f t="shared" ca="1" si="36"/>
        <v>12122.67</v>
      </c>
      <c r="DL72" s="32">
        <f t="shared" ca="1" si="33"/>
        <v>13186.33</v>
      </c>
      <c r="DM72" s="32">
        <f t="shared" ca="1" si="33"/>
        <v>12623.39</v>
      </c>
      <c r="DN72" s="32">
        <f t="shared" ca="1" si="33"/>
        <v>11204.81</v>
      </c>
      <c r="DO72" s="32">
        <f t="shared" ca="1" si="33"/>
        <v>41591.22</v>
      </c>
      <c r="DP72" s="32">
        <f t="shared" ca="1" si="33"/>
        <v>18683.23</v>
      </c>
      <c r="DQ72" s="32">
        <f t="shared" ca="1" si="33"/>
        <v>14152.57</v>
      </c>
      <c r="DR72" s="32">
        <f t="shared" ca="1" si="33"/>
        <v>14199.92</v>
      </c>
      <c r="DS72" s="32">
        <f t="shared" ca="1" si="33"/>
        <v>11828.3</v>
      </c>
      <c r="DT72" s="32">
        <f t="shared" ca="1" si="33"/>
        <v>14807.22</v>
      </c>
      <c r="DU72" s="31">
        <f t="shared" ca="1" si="37"/>
        <v>111003.16</v>
      </c>
      <c r="DV72" s="31">
        <f t="shared" ca="1" si="37"/>
        <v>119539.66</v>
      </c>
      <c r="DW72" s="31">
        <f t="shared" ca="1" si="37"/>
        <v>101966.67</v>
      </c>
      <c r="DX72" s="31">
        <f t="shared" ca="1" si="34"/>
        <v>109569.4</v>
      </c>
      <c r="DY72" s="31">
        <f t="shared" ca="1" si="34"/>
        <v>103646.73</v>
      </c>
      <c r="DZ72" s="31">
        <f t="shared" ca="1" si="34"/>
        <v>90857.26</v>
      </c>
      <c r="EA72" s="31">
        <f t="shared" ca="1" si="34"/>
        <v>333151.56</v>
      </c>
      <c r="EB72" s="31">
        <f t="shared" ca="1" si="34"/>
        <v>147671.78</v>
      </c>
      <c r="EC72" s="31">
        <f t="shared" ca="1" si="34"/>
        <v>110359.05</v>
      </c>
      <c r="ED72" s="31">
        <f t="shared" ca="1" si="34"/>
        <v>109269.4</v>
      </c>
      <c r="EE72" s="31">
        <f t="shared" ca="1" si="34"/>
        <v>89763.89</v>
      </c>
      <c r="EF72" s="31">
        <f t="shared" ca="1" si="34"/>
        <v>110849.33</v>
      </c>
      <c r="EG72" s="32">
        <f t="shared" ca="1" si="38"/>
        <v>381893.27999999991</v>
      </c>
      <c r="EH72" s="32">
        <f t="shared" ca="1" si="38"/>
        <v>414758.62</v>
      </c>
      <c r="EI72" s="32">
        <f t="shared" ca="1" si="38"/>
        <v>356542.77999999991</v>
      </c>
      <c r="EJ72" s="32">
        <f t="shared" ca="1" si="35"/>
        <v>386482.27</v>
      </c>
      <c r="EK72" s="32">
        <f t="shared" ca="1" si="35"/>
        <v>368737.91999999993</v>
      </c>
      <c r="EL72" s="32">
        <f t="shared" ca="1" si="35"/>
        <v>326158.31999999995</v>
      </c>
      <c r="EM72" s="32">
        <f t="shared" ca="1" si="35"/>
        <v>1206567.24</v>
      </c>
      <c r="EN72" s="32">
        <f t="shared" ca="1" si="35"/>
        <v>540019.51</v>
      </c>
      <c r="EO72" s="32">
        <f t="shared" ca="1" si="35"/>
        <v>407562.92000000016</v>
      </c>
      <c r="EP72" s="32">
        <f t="shared" ca="1" si="35"/>
        <v>407467.69000000018</v>
      </c>
      <c r="EQ72" s="32">
        <f t="shared" ca="1" si="35"/>
        <v>338158.20000000019</v>
      </c>
      <c r="ER72" s="32">
        <f t="shared" ca="1" si="35"/>
        <v>421800.90999999986</v>
      </c>
    </row>
    <row r="73" spans="1:148">
      <c r="A73" t="s">
        <v>421</v>
      </c>
      <c r="B73" s="1" t="s">
        <v>64</v>
      </c>
      <c r="C73" t="str">
        <f t="shared" ca="1" si="40"/>
        <v>KH2</v>
      </c>
      <c r="D73" t="str">
        <f t="shared" ca="1" si="41"/>
        <v>Keephills #2</v>
      </c>
      <c r="E73" s="51">
        <f ca="1">IFERROR(IF(AND($A73=VLOOKUP($A73&amp;"."&amp;$C73,UncollectibleLookup,2,FALSE),$C73=VLOOKUP($A73&amp;"."&amp;$C73,UncollectibleLookup,4,FALSE)),0,'Module C Corrected'!E73),'Module C Corrected'!E73)</f>
        <v>273221.6421</v>
      </c>
      <c r="F73" s="51">
        <f ca="1">IFERROR(IF(AND($A73=VLOOKUP($A73&amp;"."&amp;$C73,UncollectibleLookup,2,FALSE),$C73=VLOOKUP($A73&amp;"."&amp;$C73,UncollectibleLookup,4,FALSE)),0,'Module C Corrected'!F73),'Module C Corrected'!F73)</f>
        <v>228539.96429999999</v>
      </c>
      <c r="G73" s="51">
        <f ca="1">IFERROR(IF(AND($A73=VLOOKUP($A73&amp;"."&amp;$C73,UncollectibleLookup,2,FALSE),$C73=VLOOKUP($A73&amp;"."&amp;$C73,UncollectibleLookup,4,FALSE)),0,'Module C Corrected'!G73),'Module C Corrected'!G73)</f>
        <v>246004.3187</v>
      </c>
      <c r="H73" s="51">
        <f ca="1">IFERROR(IF(AND($A73=VLOOKUP($A73&amp;"."&amp;$C73,UncollectibleLookup,2,FALSE),$C73=VLOOKUP($A73&amp;"."&amp;$C73,UncollectibleLookup,4,FALSE)),0,'Module C Corrected'!H73),'Module C Corrected'!H73)</f>
        <v>270859.59419999999</v>
      </c>
      <c r="I73" s="51">
        <f ca="1">IFERROR(IF(AND($A73=VLOOKUP($A73&amp;"."&amp;$C73,UncollectibleLookup,2,FALSE),$C73=VLOOKUP($A73&amp;"."&amp;$C73,UncollectibleLookup,4,FALSE)),0,'Module C Corrected'!I73),'Module C Corrected'!I73)</f>
        <v>249392.64300000001</v>
      </c>
      <c r="J73" s="51">
        <f ca="1">IFERROR(IF(AND($A73=VLOOKUP($A73&amp;"."&amp;$C73,UncollectibleLookup,2,FALSE),$C73=VLOOKUP($A73&amp;"."&amp;$C73,UncollectibleLookup,4,FALSE)),0,'Module C Corrected'!J73),'Module C Corrected'!J73)</f>
        <v>271765.97560000001</v>
      </c>
      <c r="K73" s="51">
        <f ca="1">IFERROR(IF(AND($A73=VLOOKUP($A73&amp;"."&amp;$C73,UncollectibleLookup,2,FALSE),$C73=VLOOKUP($A73&amp;"."&amp;$C73,UncollectibleLookup,4,FALSE)),0,'Module C Corrected'!K73),'Module C Corrected'!K73)</f>
        <v>271281.37339999998</v>
      </c>
      <c r="L73" s="51">
        <f ca="1">IFERROR(IF(AND($A73=VLOOKUP($A73&amp;"."&amp;$C73,UncollectibleLookup,2,FALSE),$C73=VLOOKUP($A73&amp;"."&amp;$C73,UncollectibleLookup,4,FALSE)),0,'Module C Corrected'!L73),'Module C Corrected'!L73)</f>
        <v>257045.45749999999</v>
      </c>
      <c r="M73" s="51">
        <f ca="1">IFERROR(IF(AND($A73=VLOOKUP($A73&amp;"."&amp;$C73,UncollectibleLookup,2,FALSE),$C73=VLOOKUP($A73&amp;"."&amp;$C73,UncollectibleLookup,4,FALSE)),0,'Module C Corrected'!M73),'Module C Corrected'!M73)</f>
        <v>271316.21539999999</v>
      </c>
      <c r="N73" s="51">
        <f ca="1">IFERROR(IF(AND($A73=VLOOKUP($A73&amp;"."&amp;$C73,UncollectibleLookup,2,FALSE),$C73=VLOOKUP($A73&amp;"."&amp;$C73,UncollectibleLookup,4,FALSE)),0,'Module C Corrected'!N73),'Module C Corrected'!N73)</f>
        <v>270222.60580000002</v>
      </c>
      <c r="O73" s="51">
        <f ca="1">IFERROR(IF(AND($A73=VLOOKUP($A73&amp;"."&amp;$C73,UncollectibleLookup,2,FALSE),$C73=VLOOKUP($A73&amp;"."&amp;$C73,UncollectibleLookup,4,FALSE)),0,'Module C Corrected'!O73),'Module C Corrected'!O73)</f>
        <v>259041.43309999999</v>
      </c>
      <c r="P73" s="51">
        <f ca="1">IFERROR(IF(AND($A73=VLOOKUP($A73&amp;"."&amp;$C73,UncollectibleLookup,2,FALSE),$C73=VLOOKUP($A73&amp;"."&amp;$C73,UncollectibleLookup,4,FALSE)),0,'Module C Corrected'!P73),'Module C Corrected'!P73)</f>
        <v>239585.95439999999</v>
      </c>
      <c r="Q73" s="32">
        <f ca="1">IFERROR(IF(AND($A73=VLOOKUP($A73&amp;"."&amp;$C73,UncollectibleLookup,2,FALSE),$C73=VLOOKUP($A73&amp;"."&amp;$C73,UncollectibleLookup,4,FALSE)),0,'Module C Corrected'!Q73),'Module C Corrected'!Q73)</f>
        <v>16559627.49</v>
      </c>
      <c r="R73" s="32">
        <f ca="1">IFERROR(IF(AND($A73=VLOOKUP($A73&amp;"."&amp;$C73,UncollectibleLookup,2,FALSE),$C73=VLOOKUP($A73&amp;"."&amp;$C73,UncollectibleLookup,4,FALSE)),0,'Module C Corrected'!R73),'Module C Corrected'!R73)</f>
        <v>17394333.890000001</v>
      </c>
      <c r="S73" s="32">
        <f ca="1">IFERROR(IF(AND($A73=VLOOKUP($A73&amp;"."&amp;$C73,UncollectibleLookup,2,FALSE),$C73=VLOOKUP($A73&amp;"."&amp;$C73,UncollectibleLookup,4,FALSE)),0,'Module C Corrected'!S73),'Module C Corrected'!S73)</f>
        <v>14068240.689999999</v>
      </c>
      <c r="T73" s="32">
        <f ca="1">IFERROR(IF(AND($A73=VLOOKUP($A73&amp;"."&amp;$C73,UncollectibleLookup,2,FALSE),$C73=VLOOKUP($A73&amp;"."&amp;$C73,UncollectibleLookup,4,FALSE)),0,'Module C Corrected'!T73),'Module C Corrected'!T73)</f>
        <v>14029977.710000001</v>
      </c>
      <c r="U73" s="32">
        <f ca="1">IFERROR(IF(AND($A73=VLOOKUP($A73&amp;"."&amp;$C73,UncollectibleLookup,2,FALSE),$C73=VLOOKUP($A73&amp;"."&amp;$C73,UncollectibleLookup,4,FALSE)),0,'Module C Corrected'!U73),'Module C Corrected'!U73)</f>
        <v>11945461.08</v>
      </c>
      <c r="V73" s="32">
        <f ca="1">IFERROR(IF(AND($A73=VLOOKUP($A73&amp;"."&amp;$C73,UncollectibleLookup,2,FALSE),$C73=VLOOKUP($A73&amp;"."&amp;$C73,UncollectibleLookup,4,FALSE)),0,'Module C Corrected'!V73),'Module C Corrected'!V73)</f>
        <v>13562404.23</v>
      </c>
      <c r="W73" s="32">
        <f ca="1">IFERROR(IF(AND($A73=VLOOKUP($A73&amp;"."&amp;$C73,UncollectibleLookup,2,FALSE),$C73=VLOOKUP($A73&amp;"."&amp;$C73,UncollectibleLookup,4,FALSE)),0,'Module C Corrected'!W73),'Module C Corrected'!W73)</f>
        <v>41083190.75</v>
      </c>
      <c r="X73" s="32">
        <f ca="1">IFERROR(IF(AND($A73=VLOOKUP($A73&amp;"."&amp;$C73,UncollectibleLookup,2,FALSE),$C73=VLOOKUP($A73&amp;"."&amp;$C73,UncollectibleLookup,4,FALSE)),0,'Module C Corrected'!X73),'Module C Corrected'!X73)</f>
        <v>17917565.280000001</v>
      </c>
      <c r="Y73" s="32">
        <f ca="1">IFERROR(IF(AND($A73=VLOOKUP($A73&amp;"."&amp;$C73,UncollectibleLookup,2,FALSE),$C73=VLOOKUP($A73&amp;"."&amp;$C73,UncollectibleLookup,4,FALSE)),0,'Module C Corrected'!Y73),'Module C Corrected'!Y73)</f>
        <v>13365929.43</v>
      </c>
      <c r="Z73" s="32">
        <f ca="1">IFERROR(IF(AND($A73=VLOOKUP($A73&amp;"."&amp;$C73,UncollectibleLookup,2,FALSE),$C73=VLOOKUP($A73&amp;"."&amp;$C73,UncollectibleLookup,4,FALSE)),0,'Module C Corrected'!Z73),'Module C Corrected'!Z73)</f>
        <v>17659860.52</v>
      </c>
      <c r="AA73" s="32">
        <f ca="1">IFERROR(IF(AND($A73=VLOOKUP($A73&amp;"."&amp;$C73,UncollectibleLookup,2,FALSE),$C73=VLOOKUP($A73&amp;"."&amp;$C73,UncollectibleLookup,4,FALSE)),0,'Module C Corrected'!AA73),'Module C Corrected'!AA73)</f>
        <v>14177283.66</v>
      </c>
      <c r="AB73" s="32">
        <f ca="1">IFERROR(IF(AND($A73=VLOOKUP($A73&amp;"."&amp;$C73,UncollectibleLookup,2,FALSE),$C73=VLOOKUP($A73&amp;"."&amp;$C73,UncollectibleLookup,4,FALSE)),0,'Module C Corrected'!AB73),'Module C Corrected'!AB73)</f>
        <v>14720770.640000001</v>
      </c>
      <c r="AC73" s="2">
        <f>IF(ISBLANK('Module C Corrected'!AC73),"",'Module C Corrected'!AC73)</f>
        <v>6.73</v>
      </c>
      <c r="AD73" s="2">
        <f>IF(ISBLANK('Module C Corrected'!AD73),"",'Module C Corrected'!AD73)</f>
        <v>6.73</v>
      </c>
      <c r="AE73" s="2">
        <f>IF(ISBLANK('Module C Corrected'!AE73),"",'Module C Corrected'!AE73)</f>
        <v>6.73</v>
      </c>
      <c r="AF73" s="2">
        <f>IF(ISBLANK('Module C Corrected'!AF73),"",'Module C Corrected'!AF73)</f>
        <v>6.73</v>
      </c>
      <c r="AG73" s="2">
        <f>IF(ISBLANK('Module C Corrected'!AG73),"",'Module C Corrected'!AG73)</f>
        <v>6.73</v>
      </c>
      <c r="AH73" s="2">
        <f>IF(ISBLANK('Module C Corrected'!AH73),"",'Module C Corrected'!AH73)</f>
        <v>6.73</v>
      </c>
      <c r="AI73" s="2">
        <f>IF(ISBLANK('Module C Corrected'!AI73),"",'Module C Corrected'!AI73)</f>
        <v>6.73</v>
      </c>
      <c r="AJ73" s="2">
        <f>IF(ISBLANK('Module C Corrected'!AJ73),"",'Module C Corrected'!AJ73)</f>
        <v>6.73</v>
      </c>
      <c r="AK73" s="2">
        <f>IF(ISBLANK('Module C Corrected'!AK73),"",'Module C Corrected'!AK73)</f>
        <v>6.73</v>
      </c>
      <c r="AL73" s="2">
        <f>IF(ISBLANK('Module C Corrected'!AL73),"",'Module C Corrected'!AL73)</f>
        <v>6.73</v>
      </c>
      <c r="AM73" s="2">
        <f>IF(ISBLANK('Module C Corrected'!AM73),"",'Module C Corrected'!AM73)</f>
        <v>6.73</v>
      </c>
      <c r="AN73" s="2">
        <f>IF(ISBLANK('Module C Corrected'!AN73),"",'Module C Corrected'!AN73)</f>
        <v>6.73</v>
      </c>
      <c r="AO73" s="33">
        <f ca="1">IFERROR(IF(AND($A73=VLOOKUP($A73&amp;"."&amp;$C73,UncollectibleLookup,2,FALSE),$C73=VLOOKUP($A73&amp;"."&amp;$C73,UncollectibleLookup,4,FALSE)),0,'Module C Corrected'!AO73),'Module C Corrected'!AO73)</f>
        <v>1114462.93</v>
      </c>
      <c r="AP73" s="33">
        <f ca="1">IFERROR(IF(AND($A73=VLOOKUP($A73&amp;"."&amp;$C73,UncollectibleLookup,2,FALSE),$C73=VLOOKUP($A73&amp;"."&amp;$C73,UncollectibleLookup,4,FALSE)),0,'Module C Corrected'!AP73),'Module C Corrected'!AP73)</f>
        <v>1170638.67</v>
      </c>
      <c r="AQ73" s="33">
        <f ca="1">IFERROR(IF(AND($A73=VLOOKUP($A73&amp;"."&amp;$C73,UncollectibleLookup,2,FALSE),$C73=VLOOKUP($A73&amp;"."&amp;$C73,UncollectibleLookup,4,FALSE)),0,'Module C Corrected'!AQ73),'Module C Corrected'!AQ73)</f>
        <v>946792.6</v>
      </c>
      <c r="AR73" s="33">
        <f ca="1">IFERROR(IF(AND($A73=VLOOKUP($A73&amp;"."&amp;$C73,UncollectibleLookup,2,FALSE),$C73=VLOOKUP($A73&amp;"."&amp;$C73,UncollectibleLookup,4,FALSE)),0,'Module C Corrected'!AR73),'Module C Corrected'!AR73)</f>
        <v>944217.5</v>
      </c>
      <c r="AS73" s="33">
        <f ca="1">IFERROR(IF(AND($A73=VLOOKUP($A73&amp;"."&amp;$C73,UncollectibleLookup,2,FALSE),$C73=VLOOKUP($A73&amp;"."&amp;$C73,UncollectibleLookup,4,FALSE)),0,'Module C Corrected'!AS73),'Module C Corrected'!AS73)</f>
        <v>803929.53</v>
      </c>
      <c r="AT73" s="33">
        <f ca="1">IFERROR(IF(AND($A73=VLOOKUP($A73&amp;"."&amp;$C73,UncollectibleLookup,2,FALSE),$C73=VLOOKUP($A73&amp;"."&amp;$C73,UncollectibleLookup,4,FALSE)),0,'Module C Corrected'!AT73),'Module C Corrected'!AT73)</f>
        <v>912749.8</v>
      </c>
      <c r="AU73" s="33">
        <f ca="1">IFERROR(IF(AND($A73=VLOOKUP($A73&amp;"."&amp;$C73,UncollectibleLookup,2,FALSE),$C73=VLOOKUP($A73&amp;"."&amp;$C73,UncollectibleLookup,4,FALSE)),0,'Module C Corrected'!AU73),'Module C Corrected'!AU73)</f>
        <v>2764898.74</v>
      </c>
      <c r="AV73" s="33">
        <f ca="1">IFERROR(IF(AND($A73=VLOOKUP($A73&amp;"."&amp;$C73,UncollectibleLookup,2,FALSE),$C73=VLOOKUP($A73&amp;"."&amp;$C73,UncollectibleLookup,4,FALSE)),0,'Module C Corrected'!AV73),'Module C Corrected'!AV73)</f>
        <v>1205852.1399999999</v>
      </c>
      <c r="AW73" s="33">
        <f ca="1">IFERROR(IF(AND($A73=VLOOKUP($A73&amp;"."&amp;$C73,UncollectibleLookup,2,FALSE),$C73=VLOOKUP($A73&amp;"."&amp;$C73,UncollectibleLookup,4,FALSE)),0,'Module C Corrected'!AW73),'Module C Corrected'!AW73)</f>
        <v>899527.05</v>
      </c>
      <c r="AX73" s="33">
        <f ca="1">IFERROR(IF(AND($A73=VLOOKUP($A73&amp;"."&amp;$C73,UncollectibleLookup,2,FALSE),$C73=VLOOKUP($A73&amp;"."&amp;$C73,UncollectibleLookup,4,FALSE)),0,'Module C Corrected'!AX73),'Module C Corrected'!AX73)</f>
        <v>1188508.6100000001</v>
      </c>
      <c r="AY73" s="33">
        <f ca="1">IFERROR(IF(AND($A73=VLOOKUP($A73&amp;"."&amp;$C73,UncollectibleLookup,2,FALSE),$C73=VLOOKUP($A73&amp;"."&amp;$C73,UncollectibleLookup,4,FALSE)),0,'Module C Corrected'!AY73),'Module C Corrected'!AY73)</f>
        <v>954131.19</v>
      </c>
      <c r="AZ73" s="33">
        <f ca="1">IFERROR(IF(AND($A73=VLOOKUP($A73&amp;"."&amp;$C73,UncollectibleLookup,2,FALSE),$C73=VLOOKUP($A73&amp;"."&amp;$C73,UncollectibleLookup,4,FALSE)),0,'Module C Corrected'!AZ73),'Module C Corrected'!AZ73)</f>
        <v>990707.86</v>
      </c>
      <c r="BA73" s="31">
        <f t="shared" ca="1" si="27"/>
        <v>-19871.55</v>
      </c>
      <c r="BB73" s="31">
        <f t="shared" ca="1" si="27"/>
        <v>-20873.2</v>
      </c>
      <c r="BC73" s="31">
        <f t="shared" ca="1" si="27"/>
        <v>-16881.89</v>
      </c>
      <c r="BD73" s="31">
        <f t="shared" ca="1" si="27"/>
        <v>-67343.89</v>
      </c>
      <c r="BE73" s="31">
        <f t="shared" ca="1" si="27"/>
        <v>-57338.21</v>
      </c>
      <c r="BF73" s="31">
        <f t="shared" ca="1" si="27"/>
        <v>-65099.54</v>
      </c>
      <c r="BG73" s="31">
        <f t="shared" ca="1" si="42"/>
        <v>-291690.65000000002</v>
      </c>
      <c r="BH73" s="31">
        <f t="shared" ca="1" si="42"/>
        <v>-127214.71</v>
      </c>
      <c r="BI73" s="31">
        <f t="shared" ca="1" si="42"/>
        <v>-94898.1</v>
      </c>
      <c r="BJ73" s="31">
        <f t="shared" ca="1" si="42"/>
        <v>-52979.58</v>
      </c>
      <c r="BK73" s="31">
        <f t="shared" ca="1" si="42"/>
        <v>-42531.85</v>
      </c>
      <c r="BL73" s="31">
        <f t="shared" ca="1" si="42"/>
        <v>-44162.31</v>
      </c>
      <c r="BM73" s="6">
        <f t="shared" ca="1" si="39"/>
        <v>7.9899999999999999E-2</v>
      </c>
      <c r="BN73" s="6">
        <f t="shared" ca="1" si="39"/>
        <v>7.9899999999999999E-2</v>
      </c>
      <c r="BO73" s="6">
        <f t="shared" ca="1" si="39"/>
        <v>7.9899999999999999E-2</v>
      </c>
      <c r="BP73" s="6">
        <f t="shared" ca="1" si="39"/>
        <v>7.9899999999999999E-2</v>
      </c>
      <c r="BQ73" s="6">
        <f t="shared" ca="1" si="39"/>
        <v>7.9899999999999999E-2</v>
      </c>
      <c r="BR73" s="6">
        <f t="shared" ca="1" si="39"/>
        <v>7.9899999999999999E-2</v>
      </c>
      <c r="BS73" s="6">
        <f t="shared" ca="1" si="39"/>
        <v>7.9899999999999999E-2</v>
      </c>
      <c r="BT73" s="6">
        <f t="shared" ca="1" si="39"/>
        <v>7.9899999999999999E-2</v>
      </c>
      <c r="BU73" s="6">
        <f t="shared" ca="1" si="39"/>
        <v>7.9899999999999999E-2</v>
      </c>
      <c r="BV73" s="6">
        <f t="shared" ca="1" si="39"/>
        <v>7.9899999999999999E-2</v>
      </c>
      <c r="BW73" s="6">
        <f t="shared" ca="1" si="39"/>
        <v>7.9899999999999999E-2</v>
      </c>
      <c r="BX73" s="6">
        <f t="shared" ca="1" si="39"/>
        <v>7.9899999999999999E-2</v>
      </c>
      <c r="BY73" s="31">
        <f t="shared" ca="1" si="32"/>
        <v>1323114.24</v>
      </c>
      <c r="BZ73" s="31">
        <f t="shared" ca="1" si="32"/>
        <v>1389807.28</v>
      </c>
      <c r="CA73" s="31">
        <f t="shared" ca="1" si="32"/>
        <v>1124052.43</v>
      </c>
      <c r="CB73" s="31">
        <f t="shared" ca="1" si="32"/>
        <v>1120995.22</v>
      </c>
      <c r="CC73" s="31">
        <f t="shared" ca="1" si="32"/>
        <v>954442.34</v>
      </c>
      <c r="CD73" s="31">
        <f t="shared" ca="1" si="32"/>
        <v>1083636.1000000001</v>
      </c>
      <c r="CE73" s="31">
        <f t="shared" ca="1" si="31"/>
        <v>3282546.94</v>
      </c>
      <c r="CF73" s="31">
        <f t="shared" ca="1" si="31"/>
        <v>1431613.47</v>
      </c>
      <c r="CG73" s="31">
        <f t="shared" ca="1" si="31"/>
        <v>1067937.76</v>
      </c>
      <c r="CH73" s="31">
        <f t="shared" ca="1" si="31"/>
        <v>1411022.86</v>
      </c>
      <c r="CI73" s="31">
        <f t="shared" ca="1" si="31"/>
        <v>1132764.96</v>
      </c>
      <c r="CJ73" s="31">
        <f t="shared" ca="1" si="31"/>
        <v>1176189.57</v>
      </c>
      <c r="CK73" s="32">
        <f t="shared" ca="1" si="29"/>
        <v>28151.37</v>
      </c>
      <c r="CL73" s="32">
        <f t="shared" ca="1" si="29"/>
        <v>29570.37</v>
      </c>
      <c r="CM73" s="32">
        <f t="shared" ca="1" si="29"/>
        <v>23916.01</v>
      </c>
      <c r="CN73" s="32">
        <f t="shared" ca="1" si="29"/>
        <v>23850.959999999999</v>
      </c>
      <c r="CO73" s="32">
        <f t="shared" ca="1" si="29"/>
        <v>20307.28</v>
      </c>
      <c r="CP73" s="32">
        <f t="shared" ca="1" si="29"/>
        <v>23056.09</v>
      </c>
      <c r="CQ73" s="32">
        <f t="shared" ca="1" si="43"/>
        <v>69841.42</v>
      </c>
      <c r="CR73" s="32">
        <f t="shared" ca="1" si="43"/>
        <v>30459.86</v>
      </c>
      <c r="CS73" s="32">
        <f t="shared" ca="1" si="43"/>
        <v>22722.080000000002</v>
      </c>
      <c r="CT73" s="32">
        <f t="shared" ca="1" si="43"/>
        <v>30021.759999999998</v>
      </c>
      <c r="CU73" s="32">
        <f t="shared" ca="1" si="43"/>
        <v>24101.38</v>
      </c>
      <c r="CV73" s="32">
        <f t="shared" ca="1" si="43"/>
        <v>25025.31</v>
      </c>
      <c r="CW73" s="31">
        <f t="shared" ca="1" si="30"/>
        <v>256674.23000000016</v>
      </c>
      <c r="CX73" s="31">
        <f t="shared" ca="1" si="30"/>
        <v>269612.18000000023</v>
      </c>
      <c r="CY73" s="31">
        <f t="shared" ca="1" si="30"/>
        <v>218057.72999999998</v>
      </c>
      <c r="CZ73" s="31">
        <f t="shared" ca="1" si="30"/>
        <v>267972.56999999995</v>
      </c>
      <c r="DA73" s="31">
        <f t="shared" ca="1" si="30"/>
        <v>228158.29999999996</v>
      </c>
      <c r="DB73" s="31">
        <f t="shared" ca="1" si="30"/>
        <v>259041.93000000014</v>
      </c>
      <c r="DC73" s="31">
        <f t="shared" ca="1" si="44"/>
        <v>879180.26999999967</v>
      </c>
      <c r="DD73" s="31">
        <f t="shared" ca="1" si="44"/>
        <v>383435.9000000002</v>
      </c>
      <c r="DE73" s="31">
        <f t="shared" ca="1" si="44"/>
        <v>286030.89</v>
      </c>
      <c r="DF73" s="31">
        <f t="shared" ca="1" si="44"/>
        <v>305515.59000000003</v>
      </c>
      <c r="DG73" s="31">
        <f t="shared" ca="1" si="44"/>
        <v>245266.99999999991</v>
      </c>
      <c r="DH73" s="31">
        <f t="shared" ca="1" si="44"/>
        <v>254669.33000000013</v>
      </c>
      <c r="DI73" s="32">
        <f t="shared" ca="1" si="36"/>
        <v>12833.71</v>
      </c>
      <c r="DJ73" s="32">
        <f t="shared" ca="1" si="36"/>
        <v>13480.61</v>
      </c>
      <c r="DK73" s="32">
        <f t="shared" ca="1" si="36"/>
        <v>10902.89</v>
      </c>
      <c r="DL73" s="32">
        <f t="shared" ca="1" si="33"/>
        <v>13398.63</v>
      </c>
      <c r="DM73" s="32">
        <f t="shared" ca="1" si="33"/>
        <v>11407.92</v>
      </c>
      <c r="DN73" s="32">
        <f t="shared" ca="1" si="33"/>
        <v>12952.1</v>
      </c>
      <c r="DO73" s="32">
        <f t="shared" ca="1" si="33"/>
        <v>43959.01</v>
      </c>
      <c r="DP73" s="32">
        <f t="shared" ca="1" si="33"/>
        <v>19171.8</v>
      </c>
      <c r="DQ73" s="32">
        <f t="shared" ca="1" si="33"/>
        <v>14301.54</v>
      </c>
      <c r="DR73" s="32">
        <f t="shared" ca="1" si="33"/>
        <v>15275.78</v>
      </c>
      <c r="DS73" s="32">
        <f t="shared" ca="1" si="33"/>
        <v>12263.35</v>
      </c>
      <c r="DT73" s="32">
        <f t="shared" ca="1" si="33"/>
        <v>12733.47</v>
      </c>
      <c r="DU73" s="31">
        <f t="shared" ca="1" si="37"/>
        <v>110436.78</v>
      </c>
      <c r="DV73" s="31">
        <f t="shared" ca="1" si="37"/>
        <v>114629.55</v>
      </c>
      <c r="DW73" s="31">
        <f t="shared" ca="1" si="37"/>
        <v>91706.76</v>
      </c>
      <c r="DX73" s="31">
        <f t="shared" ca="1" si="34"/>
        <v>111333.48</v>
      </c>
      <c r="DY73" s="31">
        <f t="shared" ca="1" si="34"/>
        <v>93666.84</v>
      </c>
      <c r="DZ73" s="31">
        <f t="shared" ca="1" si="34"/>
        <v>105025.59</v>
      </c>
      <c r="EA73" s="31">
        <f t="shared" ca="1" si="34"/>
        <v>352117.9</v>
      </c>
      <c r="EB73" s="31">
        <f t="shared" ca="1" si="34"/>
        <v>151533.42000000001</v>
      </c>
      <c r="EC73" s="31">
        <f t="shared" ca="1" si="34"/>
        <v>111520.76</v>
      </c>
      <c r="ED73" s="31">
        <f t="shared" ca="1" si="34"/>
        <v>117548.23</v>
      </c>
      <c r="EE73" s="31">
        <f t="shared" ca="1" si="34"/>
        <v>93065.44</v>
      </c>
      <c r="EF73" s="31">
        <f t="shared" ca="1" si="34"/>
        <v>95324.88</v>
      </c>
      <c r="EG73" s="32">
        <f t="shared" ca="1" si="38"/>
        <v>379944.7200000002</v>
      </c>
      <c r="EH73" s="32">
        <f t="shared" ca="1" si="38"/>
        <v>397722.3400000002</v>
      </c>
      <c r="EI73" s="32">
        <f t="shared" ca="1" si="38"/>
        <v>320667.38</v>
      </c>
      <c r="EJ73" s="32">
        <f t="shared" ca="1" si="35"/>
        <v>392704.67999999993</v>
      </c>
      <c r="EK73" s="32">
        <f t="shared" ca="1" si="35"/>
        <v>333233.05999999994</v>
      </c>
      <c r="EL73" s="32">
        <f t="shared" ca="1" si="35"/>
        <v>377019.62000000011</v>
      </c>
      <c r="EM73" s="32">
        <f t="shared" ca="1" si="35"/>
        <v>1275257.1799999997</v>
      </c>
      <c r="EN73" s="32">
        <f t="shared" ca="1" si="35"/>
        <v>554141.12000000023</v>
      </c>
      <c r="EO73" s="32">
        <f t="shared" ca="1" si="35"/>
        <v>411853.19</v>
      </c>
      <c r="EP73" s="32">
        <f t="shared" ca="1" si="35"/>
        <v>438339.60000000003</v>
      </c>
      <c r="EQ73" s="32">
        <f t="shared" ca="1" si="35"/>
        <v>350595.78999999992</v>
      </c>
      <c r="ER73" s="32">
        <f t="shared" ca="1" si="35"/>
        <v>362727.68000000011</v>
      </c>
    </row>
    <row r="74" spans="1:148">
      <c r="A74" t="s">
        <v>436</v>
      </c>
      <c r="B74" s="1" t="s">
        <v>88</v>
      </c>
      <c r="C74" t="str">
        <f t="shared" ca="1" si="40"/>
        <v>KHW1</v>
      </c>
      <c r="D74" t="str">
        <f t="shared" ca="1" si="41"/>
        <v>Kettles Hill Wind Facility</v>
      </c>
      <c r="E74" s="51">
        <f ca="1">IFERROR(IF(AND($A74=VLOOKUP($A74&amp;"."&amp;$C74,UncollectibleLookup,2,FALSE),$C74=VLOOKUP($A74&amp;"."&amp;$C74,UncollectibleLookup,4,FALSE)),0,'Module C Corrected'!E74),'Module C Corrected'!E74)</f>
        <v>4050.8182000000002</v>
      </c>
      <c r="F74" s="51">
        <f ca="1">IFERROR(IF(AND($A74=VLOOKUP($A74&amp;"."&amp;$C74,UncollectibleLookup,2,FALSE),$C74=VLOOKUP($A74&amp;"."&amp;$C74,UncollectibleLookup,4,FALSE)),0,'Module C Corrected'!F74),'Module C Corrected'!F74)</f>
        <v>2681.4288000000001</v>
      </c>
      <c r="G74" s="51">
        <f ca="1">IFERROR(IF(AND($A74=VLOOKUP($A74&amp;"."&amp;$C74,UncollectibleLookup,2,FALSE),$C74=VLOOKUP($A74&amp;"."&amp;$C74,UncollectibleLookup,4,FALSE)),0,'Module C Corrected'!G74),'Module C Corrected'!G74)</f>
        <v>6339.7379000000001</v>
      </c>
      <c r="H74" s="51">
        <f ca="1">IFERROR(IF(AND($A74=VLOOKUP($A74&amp;"."&amp;$C74,UncollectibleLookup,2,FALSE),$C74=VLOOKUP($A74&amp;"."&amp;$C74,UncollectibleLookup,4,FALSE)),0,'Module C Corrected'!H74),'Module C Corrected'!H74)</f>
        <v>2484.8969999999999</v>
      </c>
      <c r="I74" s="51">
        <f ca="1">IFERROR(IF(AND($A74=VLOOKUP($A74&amp;"."&amp;$C74,UncollectibleLookup,2,FALSE),$C74=VLOOKUP($A74&amp;"."&amp;$C74,UncollectibleLookup,4,FALSE)),0,'Module C Corrected'!I74),'Module C Corrected'!I74)</f>
        <v>2157.6534999999999</v>
      </c>
      <c r="J74" s="51">
        <f ca="1">IFERROR(IF(AND($A74=VLOOKUP($A74&amp;"."&amp;$C74,UncollectibleLookup,2,FALSE),$C74=VLOOKUP($A74&amp;"."&amp;$C74,UncollectibleLookup,4,FALSE)),0,'Module C Corrected'!J74),'Module C Corrected'!J74)</f>
        <v>2562.7184999999999</v>
      </c>
      <c r="K74" s="51">
        <f ca="1">IFERROR(IF(AND($A74=VLOOKUP($A74&amp;"."&amp;$C74,UncollectibleLookup,2,FALSE),$C74=VLOOKUP($A74&amp;"."&amp;$C74,UncollectibleLookup,4,FALSE)),0,'Module C Corrected'!K74),'Module C Corrected'!K74)</f>
        <v>8500.4349999999995</v>
      </c>
      <c r="L74" s="51">
        <f ca="1">IFERROR(IF(AND($A74=VLOOKUP($A74&amp;"."&amp;$C74,UncollectibleLookup,2,FALSE),$C74=VLOOKUP($A74&amp;"."&amp;$C74,UncollectibleLookup,4,FALSE)),0,'Module C Corrected'!L74),'Module C Corrected'!L74)</f>
        <v>11081.984200000001</v>
      </c>
      <c r="M74" s="51">
        <f ca="1">IFERROR(IF(AND($A74=VLOOKUP($A74&amp;"."&amp;$C74,UncollectibleLookup,2,FALSE),$C74=VLOOKUP($A74&amp;"."&amp;$C74,UncollectibleLookup,4,FALSE)),0,'Module C Corrected'!M74),'Module C Corrected'!M74)</f>
        <v>13612.4277</v>
      </c>
      <c r="N74" s="51">
        <f ca="1">IFERROR(IF(AND($A74=VLOOKUP($A74&amp;"."&amp;$C74,UncollectibleLookup,2,FALSE),$C74=VLOOKUP($A74&amp;"."&amp;$C74,UncollectibleLookup,4,FALSE)),0,'Module C Corrected'!N74),'Module C Corrected'!N74)</f>
        <v>23485.061399999999</v>
      </c>
      <c r="O74" s="51">
        <f ca="1">IFERROR(IF(AND($A74=VLOOKUP($A74&amp;"."&amp;$C74,UncollectibleLookup,2,FALSE),$C74=VLOOKUP($A74&amp;"."&amp;$C74,UncollectibleLookup,4,FALSE)),0,'Module C Corrected'!O74),'Module C Corrected'!O74)</f>
        <v>20149.8629</v>
      </c>
      <c r="P74" s="51">
        <f ca="1">IFERROR(IF(AND($A74=VLOOKUP($A74&amp;"."&amp;$C74,UncollectibleLookup,2,FALSE),$C74=VLOOKUP($A74&amp;"."&amp;$C74,UncollectibleLookup,4,FALSE)),0,'Module C Corrected'!P74),'Module C Corrected'!P74)</f>
        <v>25001.704900000001</v>
      </c>
      <c r="Q74" s="32">
        <f ca="1">IFERROR(IF(AND($A74=VLOOKUP($A74&amp;"."&amp;$C74,UncollectibleLookup,2,FALSE),$C74=VLOOKUP($A74&amp;"."&amp;$C74,UncollectibleLookup,4,FALSE)),0,'Module C Corrected'!Q74),'Module C Corrected'!Q74)</f>
        <v>216306.6</v>
      </c>
      <c r="R74" s="32">
        <f ca="1">IFERROR(IF(AND($A74=VLOOKUP($A74&amp;"."&amp;$C74,UncollectibleLookup,2,FALSE),$C74=VLOOKUP($A74&amp;"."&amp;$C74,UncollectibleLookup,4,FALSE)),0,'Module C Corrected'!R74),'Module C Corrected'!R74)</f>
        <v>158806.78</v>
      </c>
      <c r="S74" s="32">
        <f ca="1">IFERROR(IF(AND($A74=VLOOKUP($A74&amp;"."&amp;$C74,UncollectibleLookup,2,FALSE),$C74=VLOOKUP($A74&amp;"."&amp;$C74,UncollectibleLookup,4,FALSE)),0,'Module C Corrected'!S74),'Module C Corrected'!S74)</f>
        <v>322982.34000000003</v>
      </c>
      <c r="T74" s="32">
        <f ca="1">IFERROR(IF(AND($A74=VLOOKUP($A74&amp;"."&amp;$C74,UncollectibleLookup,2,FALSE),$C74=VLOOKUP($A74&amp;"."&amp;$C74,UncollectibleLookup,4,FALSE)),0,'Module C Corrected'!T74),'Module C Corrected'!T74)</f>
        <v>115891.74</v>
      </c>
      <c r="U74" s="32">
        <f ca="1">IFERROR(IF(AND($A74=VLOOKUP($A74&amp;"."&amp;$C74,UncollectibleLookup,2,FALSE),$C74=VLOOKUP($A74&amp;"."&amp;$C74,UncollectibleLookup,4,FALSE)),0,'Module C Corrected'!U74),'Module C Corrected'!U74)</f>
        <v>75488.72</v>
      </c>
      <c r="V74" s="32">
        <f ca="1">IFERROR(IF(AND($A74=VLOOKUP($A74&amp;"."&amp;$C74,UncollectibleLookup,2,FALSE),$C74=VLOOKUP($A74&amp;"."&amp;$C74,UncollectibleLookup,4,FALSE)),0,'Module C Corrected'!V74),'Module C Corrected'!V74)</f>
        <v>100699.35</v>
      </c>
      <c r="W74" s="32">
        <f ca="1">IFERROR(IF(AND($A74=VLOOKUP($A74&amp;"."&amp;$C74,UncollectibleLookup,2,FALSE),$C74=VLOOKUP($A74&amp;"."&amp;$C74,UncollectibleLookup,4,FALSE)),0,'Module C Corrected'!W74),'Module C Corrected'!W74)</f>
        <v>1302735.69</v>
      </c>
      <c r="X74" s="32">
        <f ca="1">IFERROR(IF(AND($A74=VLOOKUP($A74&amp;"."&amp;$C74,UncollectibleLookup,2,FALSE),$C74=VLOOKUP($A74&amp;"."&amp;$C74,UncollectibleLookup,4,FALSE)),0,'Module C Corrected'!X74),'Module C Corrected'!X74)</f>
        <v>559977.27</v>
      </c>
      <c r="Y74" s="32">
        <f ca="1">IFERROR(IF(AND($A74=VLOOKUP($A74&amp;"."&amp;$C74,UncollectibleLookup,2,FALSE),$C74=VLOOKUP($A74&amp;"."&amp;$C74,UncollectibleLookup,4,FALSE)),0,'Module C Corrected'!Y74),'Module C Corrected'!Y74)</f>
        <v>560940.17000000004</v>
      </c>
      <c r="Z74" s="32">
        <f ca="1">IFERROR(IF(AND($A74=VLOOKUP($A74&amp;"."&amp;$C74,UncollectibleLookup,2,FALSE),$C74=VLOOKUP($A74&amp;"."&amp;$C74,UncollectibleLookup,4,FALSE)),0,'Module C Corrected'!Z74),'Module C Corrected'!Z74)</f>
        <v>1310523.74</v>
      </c>
      <c r="AA74" s="32">
        <f ca="1">IFERROR(IF(AND($A74=VLOOKUP($A74&amp;"."&amp;$C74,UncollectibleLookup,2,FALSE),$C74=VLOOKUP($A74&amp;"."&amp;$C74,UncollectibleLookup,4,FALSE)),0,'Module C Corrected'!AA74),'Module C Corrected'!AA74)</f>
        <v>851530.25</v>
      </c>
      <c r="AB74" s="32">
        <f ca="1">IFERROR(IF(AND($A74=VLOOKUP($A74&amp;"."&amp;$C74,UncollectibleLookup,2,FALSE),$C74=VLOOKUP($A74&amp;"."&amp;$C74,UncollectibleLookup,4,FALSE)),0,'Module C Corrected'!AB74),'Module C Corrected'!AB74)</f>
        <v>1289625.76</v>
      </c>
      <c r="AC74" s="2">
        <f>IF(ISBLANK('Module C Corrected'!AC74),"",'Module C Corrected'!AC74)</f>
        <v>3.02</v>
      </c>
      <c r="AD74" s="2">
        <f>IF(ISBLANK('Module C Corrected'!AD74),"",'Module C Corrected'!AD74)</f>
        <v>3.02</v>
      </c>
      <c r="AE74" s="2">
        <f>IF(ISBLANK('Module C Corrected'!AE74),"",'Module C Corrected'!AE74)</f>
        <v>3.02</v>
      </c>
      <c r="AF74" s="2">
        <f>IF(ISBLANK('Module C Corrected'!AF74),"",'Module C Corrected'!AF74)</f>
        <v>3.02</v>
      </c>
      <c r="AG74" s="2">
        <f>IF(ISBLANK('Module C Corrected'!AG74),"",'Module C Corrected'!AG74)</f>
        <v>3.02</v>
      </c>
      <c r="AH74" s="2">
        <f>IF(ISBLANK('Module C Corrected'!AH74),"",'Module C Corrected'!AH74)</f>
        <v>3.02</v>
      </c>
      <c r="AI74" s="2">
        <f>IF(ISBLANK('Module C Corrected'!AI74),"",'Module C Corrected'!AI74)</f>
        <v>3.02</v>
      </c>
      <c r="AJ74" s="2">
        <f>IF(ISBLANK('Module C Corrected'!AJ74),"",'Module C Corrected'!AJ74)</f>
        <v>3.02</v>
      </c>
      <c r="AK74" s="2">
        <f>IF(ISBLANK('Module C Corrected'!AK74),"",'Module C Corrected'!AK74)</f>
        <v>3.02</v>
      </c>
      <c r="AL74" s="2">
        <f>IF(ISBLANK('Module C Corrected'!AL74),"",'Module C Corrected'!AL74)</f>
        <v>3.02</v>
      </c>
      <c r="AM74" s="2">
        <f>IF(ISBLANK('Module C Corrected'!AM74),"",'Module C Corrected'!AM74)</f>
        <v>3.02</v>
      </c>
      <c r="AN74" s="2">
        <f>IF(ISBLANK('Module C Corrected'!AN74),"",'Module C Corrected'!AN74)</f>
        <v>3.02</v>
      </c>
      <c r="AO74" s="33">
        <f ca="1">IFERROR(IF(AND($A74=VLOOKUP($A74&amp;"."&amp;$C74,UncollectibleLookup,2,FALSE),$C74=VLOOKUP($A74&amp;"."&amp;$C74,UncollectibleLookup,4,FALSE)),0,'Module C Corrected'!AO74),'Module C Corrected'!AO74)</f>
        <v>6532.46</v>
      </c>
      <c r="AP74" s="33">
        <f ca="1">IFERROR(IF(AND($A74=VLOOKUP($A74&amp;"."&amp;$C74,UncollectibleLookup,2,FALSE),$C74=VLOOKUP($A74&amp;"."&amp;$C74,UncollectibleLookup,4,FALSE)),0,'Module C Corrected'!AP74),'Module C Corrected'!AP74)</f>
        <v>4795.96</v>
      </c>
      <c r="AQ74" s="33">
        <f ca="1">IFERROR(IF(AND($A74=VLOOKUP($A74&amp;"."&amp;$C74,UncollectibleLookup,2,FALSE),$C74=VLOOKUP($A74&amp;"."&amp;$C74,UncollectibleLookup,4,FALSE)),0,'Module C Corrected'!AQ74),'Module C Corrected'!AQ74)</f>
        <v>9754.07</v>
      </c>
      <c r="AR74" s="33">
        <f ca="1">IFERROR(IF(AND($A74=VLOOKUP($A74&amp;"."&amp;$C74,UncollectibleLookup,2,FALSE),$C74=VLOOKUP($A74&amp;"."&amp;$C74,UncollectibleLookup,4,FALSE)),0,'Module C Corrected'!AR74),'Module C Corrected'!AR74)</f>
        <v>3499.93</v>
      </c>
      <c r="AS74" s="33">
        <f ca="1">IFERROR(IF(AND($A74=VLOOKUP($A74&amp;"."&amp;$C74,UncollectibleLookup,2,FALSE),$C74=VLOOKUP($A74&amp;"."&amp;$C74,UncollectibleLookup,4,FALSE)),0,'Module C Corrected'!AS74),'Module C Corrected'!AS74)</f>
        <v>2279.7600000000002</v>
      </c>
      <c r="AT74" s="33">
        <f ca="1">IFERROR(IF(AND($A74=VLOOKUP($A74&amp;"."&amp;$C74,UncollectibleLookup,2,FALSE),$C74=VLOOKUP($A74&amp;"."&amp;$C74,UncollectibleLookup,4,FALSE)),0,'Module C Corrected'!AT74),'Module C Corrected'!AT74)</f>
        <v>3041.12</v>
      </c>
      <c r="AU74" s="33">
        <f ca="1">IFERROR(IF(AND($A74=VLOOKUP($A74&amp;"."&amp;$C74,UncollectibleLookup,2,FALSE),$C74=VLOOKUP($A74&amp;"."&amp;$C74,UncollectibleLookup,4,FALSE)),0,'Module C Corrected'!AU74),'Module C Corrected'!AU74)</f>
        <v>39342.620000000003</v>
      </c>
      <c r="AV74" s="33">
        <f ca="1">IFERROR(IF(AND($A74=VLOOKUP($A74&amp;"."&amp;$C74,UncollectibleLookup,2,FALSE),$C74=VLOOKUP($A74&amp;"."&amp;$C74,UncollectibleLookup,4,FALSE)),0,'Module C Corrected'!AV74),'Module C Corrected'!AV74)</f>
        <v>16911.310000000001</v>
      </c>
      <c r="AW74" s="33">
        <f ca="1">IFERROR(IF(AND($A74=VLOOKUP($A74&amp;"."&amp;$C74,UncollectibleLookup,2,FALSE),$C74=VLOOKUP($A74&amp;"."&amp;$C74,UncollectibleLookup,4,FALSE)),0,'Module C Corrected'!AW74),'Module C Corrected'!AW74)</f>
        <v>16940.39</v>
      </c>
      <c r="AX74" s="33">
        <f ca="1">IFERROR(IF(AND($A74=VLOOKUP($A74&amp;"."&amp;$C74,UncollectibleLookup,2,FALSE),$C74=VLOOKUP($A74&amp;"."&amp;$C74,UncollectibleLookup,4,FALSE)),0,'Module C Corrected'!AX74),'Module C Corrected'!AX74)</f>
        <v>39577.82</v>
      </c>
      <c r="AY74" s="33">
        <f ca="1">IFERROR(IF(AND($A74=VLOOKUP($A74&amp;"."&amp;$C74,UncollectibleLookup,2,FALSE),$C74=VLOOKUP($A74&amp;"."&amp;$C74,UncollectibleLookup,4,FALSE)),0,'Module C Corrected'!AY74),'Module C Corrected'!AY74)</f>
        <v>25716.21</v>
      </c>
      <c r="AZ74" s="33">
        <f ca="1">IFERROR(IF(AND($A74=VLOOKUP($A74&amp;"."&amp;$C74,UncollectibleLookup,2,FALSE),$C74=VLOOKUP($A74&amp;"."&amp;$C74,UncollectibleLookup,4,FALSE)),0,'Module C Corrected'!AZ74),'Module C Corrected'!AZ74)</f>
        <v>38946.699999999997</v>
      </c>
      <c r="BA74" s="31">
        <f t="shared" ca="1" si="27"/>
        <v>-259.57</v>
      </c>
      <c r="BB74" s="31">
        <f t="shared" ca="1" si="27"/>
        <v>-190.57</v>
      </c>
      <c r="BC74" s="31">
        <f t="shared" ca="1" si="27"/>
        <v>-387.58</v>
      </c>
      <c r="BD74" s="31">
        <f t="shared" ca="1" si="27"/>
        <v>-556.28</v>
      </c>
      <c r="BE74" s="31">
        <f t="shared" ca="1" si="27"/>
        <v>-362.35</v>
      </c>
      <c r="BF74" s="31">
        <f t="shared" ca="1" si="27"/>
        <v>-483.36</v>
      </c>
      <c r="BG74" s="31">
        <f t="shared" ca="1" si="42"/>
        <v>-9249.42</v>
      </c>
      <c r="BH74" s="31">
        <f t="shared" ca="1" si="42"/>
        <v>-3975.84</v>
      </c>
      <c r="BI74" s="31">
        <f t="shared" ca="1" si="42"/>
        <v>-3982.68</v>
      </c>
      <c r="BJ74" s="31">
        <f t="shared" ca="1" si="42"/>
        <v>-3931.57</v>
      </c>
      <c r="BK74" s="31">
        <f t="shared" ca="1" si="42"/>
        <v>-2554.59</v>
      </c>
      <c r="BL74" s="31">
        <f t="shared" ca="1" si="42"/>
        <v>-3868.88</v>
      </c>
      <c r="BM74" s="6">
        <f t="shared" ca="1" si="39"/>
        <v>1.0699999999999999E-2</v>
      </c>
      <c r="BN74" s="6">
        <f t="shared" ca="1" si="39"/>
        <v>1.0699999999999999E-2</v>
      </c>
      <c r="BO74" s="6">
        <f t="shared" ca="1" si="39"/>
        <v>1.0699999999999999E-2</v>
      </c>
      <c r="BP74" s="6">
        <f t="shared" ca="1" si="39"/>
        <v>1.0699999999999999E-2</v>
      </c>
      <c r="BQ74" s="6">
        <f t="shared" ca="1" si="39"/>
        <v>1.0699999999999999E-2</v>
      </c>
      <c r="BR74" s="6">
        <f t="shared" ca="1" si="39"/>
        <v>1.0699999999999999E-2</v>
      </c>
      <c r="BS74" s="6">
        <f t="shared" ca="1" si="39"/>
        <v>1.0699999999999999E-2</v>
      </c>
      <c r="BT74" s="6">
        <f t="shared" ca="1" si="39"/>
        <v>1.0699999999999999E-2</v>
      </c>
      <c r="BU74" s="6">
        <f t="shared" ca="1" si="39"/>
        <v>1.0699999999999999E-2</v>
      </c>
      <c r="BV74" s="6">
        <f t="shared" ca="1" si="39"/>
        <v>1.0699999999999999E-2</v>
      </c>
      <c r="BW74" s="6">
        <f t="shared" ca="1" si="39"/>
        <v>1.0699999999999999E-2</v>
      </c>
      <c r="BX74" s="6">
        <f t="shared" ca="1" si="39"/>
        <v>1.0699999999999999E-2</v>
      </c>
      <c r="BY74" s="31">
        <f t="shared" ca="1" si="32"/>
        <v>2314.48</v>
      </c>
      <c r="BZ74" s="31">
        <f t="shared" ca="1" si="32"/>
        <v>1699.23</v>
      </c>
      <c r="CA74" s="31">
        <f t="shared" ca="1" si="32"/>
        <v>3455.91</v>
      </c>
      <c r="CB74" s="31">
        <f t="shared" ca="1" si="32"/>
        <v>1240.04</v>
      </c>
      <c r="CC74" s="31">
        <f t="shared" ca="1" si="32"/>
        <v>807.73</v>
      </c>
      <c r="CD74" s="31">
        <f t="shared" ca="1" si="32"/>
        <v>1077.48</v>
      </c>
      <c r="CE74" s="31">
        <f t="shared" ca="1" si="31"/>
        <v>13939.27</v>
      </c>
      <c r="CF74" s="31">
        <f t="shared" ca="1" si="31"/>
        <v>5991.76</v>
      </c>
      <c r="CG74" s="31">
        <f t="shared" ca="1" si="31"/>
        <v>6002.06</v>
      </c>
      <c r="CH74" s="31">
        <f t="shared" ca="1" si="31"/>
        <v>14022.6</v>
      </c>
      <c r="CI74" s="31">
        <f t="shared" ca="1" si="31"/>
        <v>9111.3700000000008</v>
      </c>
      <c r="CJ74" s="31">
        <f t="shared" ca="1" si="31"/>
        <v>13799</v>
      </c>
      <c r="CK74" s="32">
        <f t="shared" ca="1" si="29"/>
        <v>367.72</v>
      </c>
      <c r="CL74" s="32">
        <f t="shared" ca="1" si="29"/>
        <v>269.97000000000003</v>
      </c>
      <c r="CM74" s="32">
        <f t="shared" ca="1" si="29"/>
        <v>549.07000000000005</v>
      </c>
      <c r="CN74" s="32">
        <f t="shared" ca="1" si="29"/>
        <v>197.02</v>
      </c>
      <c r="CO74" s="32">
        <f t="shared" ca="1" si="29"/>
        <v>128.33000000000001</v>
      </c>
      <c r="CP74" s="32">
        <f t="shared" ca="1" si="29"/>
        <v>171.19</v>
      </c>
      <c r="CQ74" s="32">
        <f t="shared" ca="1" si="43"/>
        <v>2214.65</v>
      </c>
      <c r="CR74" s="32">
        <f t="shared" ca="1" si="43"/>
        <v>951.96</v>
      </c>
      <c r="CS74" s="32">
        <f t="shared" ca="1" si="43"/>
        <v>953.6</v>
      </c>
      <c r="CT74" s="32">
        <f t="shared" ca="1" si="43"/>
        <v>2227.89</v>
      </c>
      <c r="CU74" s="32">
        <f t="shared" ca="1" si="43"/>
        <v>1447.6</v>
      </c>
      <c r="CV74" s="32">
        <f t="shared" ca="1" si="43"/>
        <v>2192.36</v>
      </c>
      <c r="CW74" s="31">
        <f t="shared" ca="1" si="30"/>
        <v>-3590.69</v>
      </c>
      <c r="CX74" s="31">
        <f t="shared" ca="1" si="30"/>
        <v>-2636.19</v>
      </c>
      <c r="CY74" s="31">
        <f t="shared" ca="1" si="30"/>
        <v>-5361.51</v>
      </c>
      <c r="CZ74" s="31">
        <f t="shared" ca="1" si="30"/>
        <v>-1506.59</v>
      </c>
      <c r="DA74" s="31">
        <f t="shared" ca="1" si="30"/>
        <v>-981.35000000000025</v>
      </c>
      <c r="DB74" s="31">
        <f t="shared" ca="1" si="30"/>
        <v>-1309.0899999999997</v>
      </c>
      <c r="DC74" s="31">
        <f t="shared" ca="1" si="44"/>
        <v>-13939.280000000004</v>
      </c>
      <c r="DD74" s="31">
        <f t="shared" ca="1" si="44"/>
        <v>-5991.75</v>
      </c>
      <c r="DE74" s="31">
        <f t="shared" ca="1" si="44"/>
        <v>-6002.0499999999993</v>
      </c>
      <c r="DF74" s="31">
        <f t="shared" ca="1" si="44"/>
        <v>-19395.760000000002</v>
      </c>
      <c r="DG74" s="31">
        <f t="shared" ca="1" si="44"/>
        <v>-12602.649999999998</v>
      </c>
      <c r="DH74" s="31">
        <f t="shared" ca="1" si="44"/>
        <v>-19086.459999999995</v>
      </c>
      <c r="DI74" s="32">
        <f t="shared" ca="1" si="36"/>
        <v>-179.53</v>
      </c>
      <c r="DJ74" s="32">
        <f t="shared" ca="1" si="36"/>
        <v>-131.81</v>
      </c>
      <c r="DK74" s="32">
        <f t="shared" ca="1" si="36"/>
        <v>-268.08</v>
      </c>
      <c r="DL74" s="32">
        <f t="shared" ca="1" si="33"/>
        <v>-75.33</v>
      </c>
      <c r="DM74" s="32">
        <f t="shared" ca="1" si="33"/>
        <v>-49.07</v>
      </c>
      <c r="DN74" s="32">
        <f t="shared" ca="1" si="33"/>
        <v>-65.45</v>
      </c>
      <c r="DO74" s="32">
        <f t="shared" ca="1" si="33"/>
        <v>-696.96</v>
      </c>
      <c r="DP74" s="32">
        <f t="shared" ca="1" si="33"/>
        <v>-299.58999999999997</v>
      </c>
      <c r="DQ74" s="32">
        <f t="shared" ca="1" si="33"/>
        <v>-300.10000000000002</v>
      </c>
      <c r="DR74" s="32">
        <f t="shared" ca="1" si="33"/>
        <v>-969.79</v>
      </c>
      <c r="DS74" s="32">
        <f t="shared" ca="1" si="33"/>
        <v>-630.13</v>
      </c>
      <c r="DT74" s="32">
        <f t="shared" ca="1" si="33"/>
        <v>-954.32</v>
      </c>
      <c r="DU74" s="31">
        <f t="shared" ca="1" si="37"/>
        <v>-1544.93</v>
      </c>
      <c r="DV74" s="31">
        <f t="shared" ca="1" si="37"/>
        <v>-1120.81</v>
      </c>
      <c r="DW74" s="31">
        <f t="shared" ca="1" si="37"/>
        <v>-2254.85</v>
      </c>
      <c r="DX74" s="31">
        <f t="shared" ca="1" si="34"/>
        <v>-625.94000000000005</v>
      </c>
      <c r="DY74" s="31">
        <f t="shared" ca="1" si="34"/>
        <v>-402.88</v>
      </c>
      <c r="DZ74" s="31">
        <f t="shared" ca="1" si="34"/>
        <v>-530.76</v>
      </c>
      <c r="EA74" s="31">
        <f t="shared" ca="1" si="34"/>
        <v>-5582.78</v>
      </c>
      <c r="EB74" s="31">
        <f t="shared" ca="1" si="34"/>
        <v>-2367.9299999999998</v>
      </c>
      <c r="EC74" s="31">
        <f t="shared" ca="1" si="34"/>
        <v>-2340.14</v>
      </c>
      <c r="ED74" s="31">
        <f t="shared" ca="1" si="34"/>
        <v>-7462.59</v>
      </c>
      <c r="EE74" s="31">
        <f t="shared" ca="1" si="34"/>
        <v>-4782.0200000000004</v>
      </c>
      <c r="EF74" s="31">
        <f t="shared" ca="1" si="34"/>
        <v>-7144.22</v>
      </c>
      <c r="EG74" s="32">
        <f t="shared" ca="1" si="38"/>
        <v>-5315.1500000000005</v>
      </c>
      <c r="EH74" s="32">
        <f t="shared" ca="1" si="38"/>
        <v>-3888.81</v>
      </c>
      <c r="EI74" s="32">
        <f t="shared" ca="1" si="38"/>
        <v>-7884.4400000000005</v>
      </c>
      <c r="EJ74" s="32">
        <f t="shared" ca="1" si="35"/>
        <v>-2207.8599999999997</v>
      </c>
      <c r="EK74" s="32">
        <f t="shared" ca="1" si="35"/>
        <v>-1433.3000000000002</v>
      </c>
      <c r="EL74" s="32">
        <f t="shared" ca="1" si="35"/>
        <v>-1905.2999999999997</v>
      </c>
      <c r="EM74" s="32">
        <f t="shared" ca="1" si="35"/>
        <v>-20219.020000000004</v>
      </c>
      <c r="EN74" s="32">
        <f t="shared" ca="1" si="35"/>
        <v>-8659.27</v>
      </c>
      <c r="EO74" s="32">
        <f t="shared" ca="1" si="35"/>
        <v>-8642.2899999999991</v>
      </c>
      <c r="EP74" s="32">
        <f t="shared" ca="1" si="35"/>
        <v>-27828.140000000003</v>
      </c>
      <c r="EQ74" s="32">
        <f t="shared" ca="1" si="35"/>
        <v>-18014.799999999996</v>
      </c>
      <c r="ER74" s="32">
        <f t="shared" ca="1" si="35"/>
        <v>-27184.999999999996</v>
      </c>
    </row>
    <row r="75" spans="1:148">
      <c r="A75" t="s">
        <v>437</v>
      </c>
      <c r="B75" s="1" t="s">
        <v>90</v>
      </c>
      <c r="C75" t="str">
        <f t="shared" ca="1" si="40"/>
        <v>SPCIMP</v>
      </c>
      <c r="D75" t="str">
        <f t="shared" ca="1" si="41"/>
        <v>Alberta-Saskatchewan Intertie - Import</v>
      </c>
      <c r="E75" s="51">
        <f ca="1">IFERROR(IF(AND($A75=VLOOKUP($A75&amp;"."&amp;$C75,UncollectibleLookup,2,FALSE),$C75=VLOOKUP($A75&amp;"."&amp;$C75,UncollectibleLookup,4,FALSE)),0,'Module C Corrected'!E75),'Module C Corrected'!E75)</f>
        <v>1768</v>
      </c>
      <c r="F75" s="51">
        <f ca="1">IFERROR(IF(AND($A75=VLOOKUP($A75&amp;"."&amp;$C75,UncollectibleLookup,2,FALSE),$C75=VLOOKUP($A75&amp;"."&amp;$C75,UncollectibleLookup,4,FALSE)),0,'Module C Corrected'!F75),'Module C Corrected'!F75)</f>
        <v>1617</v>
      </c>
      <c r="G75" s="51">
        <f ca="1">IFERROR(IF(AND($A75=VLOOKUP($A75&amp;"."&amp;$C75,UncollectibleLookup,2,FALSE),$C75=VLOOKUP($A75&amp;"."&amp;$C75,UncollectibleLookup,4,FALSE)),0,'Module C Corrected'!G75),'Module C Corrected'!G75)</f>
        <v>1010</v>
      </c>
      <c r="H75" s="51">
        <f ca="1">IFERROR(IF(AND($A75=VLOOKUP($A75&amp;"."&amp;$C75,UncollectibleLookup,2,FALSE),$C75=VLOOKUP($A75&amp;"."&amp;$C75,UncollectibleLookup,4,FALSE)),0,'Module C Corrected'!H75),'Module C Corrected'!H75)</f>
        <v>908</v>
      </c>
      <c r="I75" s="51">
        <f ca="1">IFERROR(IF(AND($A75=VLOOKUP($A75&amp;"."&amp;$C75,UncollectibleLookup,2,FALSE),$C75=VLOOKUP($A75&amp;"."&amp;$C75,UncollectibleLookup,4,FALSE)),0,'Module C Corrected'!I75),'Module C Corrected'!I75)</f>
        <v>500</v>
      </c>
      <c r="J75" s="51">
        <f ca="1">IFERROR(IF(AND($A75=VLOOKUP($A75&amp;"."&amp;$C75,UncollectibleLookup,2,FALSE),$C75=VLOOKUP($A75&amp;"."&amp;$C75,UncollectibleLookup,4,FALSE)),0,'Module C Corrected'!J75),'Module C Corrected'!J75)</f>
        <v>1100</v>
      </c>
      <c r="K75" s="51">
        <f ca="1">IFERROR(IF(AND($A75=VLOOKUP($A75&amp;"."&amp;$C75,UncollectibleLookup,2,FALSE),$C75=VLOOKUP($A75&amp;"."&amp;$C75,UncollectibleLookup,4,FALSE)),0,'Module C Corrected'!K75),'Module C Corrected'!K75)</f>
        <v>1331</v>
      </c>
      <c r="L75" s="51">
        <f ca="1">IFERROR(IF(AND($A75=VLOOKUP($A75&amp;"."&amp;$C75,UncollectibleLookup,2,FALSE),$C75=VLOOKUP($A75&amp;"."&amp;$C75,UncollectibleLookup,4,FALSE)),0,'Module C Corrected'!L75),'Module C Corrected'!L75)</f>
        <v>250</v>
      </c>
      <c r="M75" s="51">
        <f ca="1">IFERROR(IF(AND($A75=VLOOKUP($A75&amp;"."&amp;$C75,UncollectibleLookup,2,FALSE),$C75=VLOOKUP($A75&amp;"."&amp;$C75,UncollectibleLookup,4,FALSE)),0,'Module C Corrected'!M75),'Module C Corrected'!M75)</f>
        <v>1180</v>
      </c>
      <c r="N75" s="51">
        <f ca="1">IFERROR(IF(AND($A75=VLOOKUP($A75&amp;"."&amp;$C75,UncollectibleLookup,2,FALSE),$C75=VLOOKUP($A75&amp;"."&amp;$C75,UncollectibleLookup,4,FALSE)),0,'Module C Corrected'!N75),'Module C Corrected'!N75)</f>
        <v>13034</v>
      </c>
      <c r="O75" s="51">
        <f ca="1">IFERROR(IF(AND($A75=VLOOKUP($A75&amp;"."&amp;$C75,UncollectibleLookup,2,FALSE),$C75=VLOOKUP($A75&amp;"."&amp;$C75,UncollectibleLookup,4,FALSE)),0,'Module C Corrected'!O75),'Module C Corrected'!O75)</f>
        <v>14411</v>
      </c>
      <c r="P75" s="51">
        <f ca="1">IFERROR(IF(AND($A75=VLOOKUP($A75&amp;"."&amp;$C75,UncollectibleLookup,2,FALSE),$C75=VLOOKUP($A75&amp;"."&amp;$C75,UncollectibleLookup,4,FALSE)),0,'Module C Corrected'!P75),'Module C Corrected'!P75)</f>
        <v>4246</v>
      </c>
      <c r="Q75" s="32">
        <f ca="1">IFERROR(IF(AND($A75=VLOOKUP($A75&amp;"."&amp;$C75,UncollectibleLookup,2,FALSE),$C75=VLOOKUP($A75&amp;"."&amp;$C75,UncollectibleLookup,4,FALSE)),0,'Module C Corrected'!Q75),'Module C Corrected'!Q75)</f>
        <v>90875.65</v>
      </c>
      <c r="R75" s="32">
        <f ca="1">IFERROR(IF(AND($A75=VLOOKUP($A75&amp;"."&amp;$C75,UncollectibleLookup,2,FALSE),$C75=VLOOKUP($A75&amp;"."&amp;$C75,UncollectibleLookup,4,FALSE)),0,'Module C Corrected'!R75),'Module C Corrected'!R75)</f>
        <v>140054.82</v>
      </c>
      <c r="S75" s="32">
        <f ca="1">IFERROR(IF(AND($A75=VLOOKUP($A75&amp;"."&amp;$C75,UncollectibleLookup,2,FALSE),$C75=VLOOKUP($A75&amp;"."&amp;$C75,UncollectibleLookup,4,FALSE)),0,'Module C Corrected'!S75),'Module C Corrected'!S75)</f>
        <v>67618.75</v>
      </c>
      <c r="T75" s="32">
        <f ca="1">IFERROR(IF(AND($A75=VLOOKUP($A75&amp;"."&amp;$C75,UncollectibleLookup,2,FALSE),$C75=VLOOKUP($A75&amp;"."&amp;$C75,UncollectibleLookup,4,FALSE)),0,'Module C Corrected'!T75),'Module C Corrected'!T75)</f>
        <v>53992.11</v>
      </c>
      <c r="U75" s="32">
        <f ca="1">IFERROR(IF(AND($A75=VLOOKUP($A75&amp;"."&amp;$C75,UncollectibleLookup,2,FALSE),$C75=VLOOKUP($A75&amp;"."&amp;$C75,UncollectibleLookup,4,FALSE)),0,'Module C Corrected'!U75),'Module C Corrected'!U75)</f>
        <v>19961.75</v>
      </c>
      <c r="V75" s="32">
        <f ca="1">IFERROR(IF(AND($A75=VLOOKUP($A75&amp;"."&amp;$C75,UncollectibleLookup,2,FALSE),$C75=VLOOKUP($A75&amp;"."&amp;$C75,UncollectibleLookup,4,FALSE)),0,'Module C Corrected'!V75),'Module C Corrected'!V75)</f>
        <v>72381.75</v>
      </c>
      <c r="W75" s="32">
        <f ca="1">IFERROR(IF(AND($A75=VLOOKUP($A75&amp;"."&amp;$C75,UncollectibleLookup,2,FALSE),$C75=VLOOKUP($A75&amp;"."&amp;$C75,UncollectibleLookup,4,FALSE)),0,'Module C Corrected'!W75),'Module C Corrected'!W75)</f>
        <v>68879.240000000005</v>
      </c>
      <c r="X75" s="32">
        <f ca="1">IFERROR(IF(AND($A75=VLOOKUP($A75&amp;"."&amp;$C75,UncollectibleLookup,2,FALSE),$C75=VLOOKUP($A75&amp;"."&amp;$C75,UncollectibleLookup,4,FALSE)),0,'Module C Corrected'!X75),'Module C Corrected'!X75)</f>
        <v>6097.5</v>
      </c>
      <c r="Y75" s="32">
        <f ca="1">IFERROR(IF(AND($A75=VLOOKUP($A75&amp;"."&amp;$C75,UncollectibleLookup,2,FALSE),$C75=VLOOKUP($A75&amp;"."&amp;$C75,UncollectibleLookup,4,FALSE)),0,'Module C Corrected'!Y75),'Module C Corrected'!Y75)</f>
        <v>46270.34</v>
      </c>
      <c r="Z75" s="32">
        <f ca="1">IFERROR(IF(AND($A75=VLOOKUP($A75&amp;"."&amp;$C75,UncollectibleLookup,2,FALSE),$C75=VLOOKUP($A75&amp;"."&amp;$C75,UncollectibleLookup,4,FALSE)),0,'Module C Corrected'!Z75),'Module C Corrected'!Z75)</f>
        <v>754888.18</v>
      </c>
      <c r="AA75" s="32">
        <f ca="1">IFERROR(IF(AND($A75=VLOOKUP($A75&amp;"."&amp;$C75,UncollectibleLookup,2,FALSE),$C75=VLOOKUP($A75&amp;"."&amp;$C75,UncollectibleLookup,4,FALSE)),0,'Module C Corrected'!AA75),'Module C Corrected'!AA75)</f>
        <v>686126.48</v>
      </c>
      <c r="AB75" s="32">
        <f ca="1">IFERROR(IF(AND($A75=VLOOKUP($A75&amp;"."&amp;$C75,UncollectibleLookup,2,FALSE),$C75=VLOOKUP($A75&amp;"."&amp;$C75,UncollectibleLookup,4,FALSE)),0,'Module C Corrected'!AB75),'Module C Corrected'!AB75)</f>
        <v>356399.88</v>
      </c>
      <c r="AC75" s="2">
        <f>IF(ISBLANK('Module C Corrected'!AC75),"",'Module C Corrected'!AC75)</f>
        <v>1.44</v>
      </c>
      <c r="AD75" s="2">
        <f>IF(ISBLANK('Module C Corrected'!AD75),"",'Module C Corrected'!AD75)</f>
        <v>1.44</v>
      </c>
      <c r="AE75" s="2">
        <f>IF(ISBLANK('Module C Corrected'!AE75),"",'Module C Corrected'!AE75)</f>
        <v>1.44</v>
      </c>
      <c r="AF75" s="2">
        <f>IF(ISBLANK('Module C Corrected'!AF75),"",'Module C Corrected'!AF75)</f>
        <v>1.44</v>
      </c>
      <c r="AG75" s="2">
        <f>IF(ISBLANK('Module C Corrected'!AG75),"",'Module C Corrected'!AG75)</f>
        <v>1.44</v>
      </c>
      <c r="AH75" s="2">
        <f>IF(ISBLANK('Module C Corrected'!AH75),"",'Module C Corrected'!AH75)</f>
        <v>1.44</v>
      </c>
      <c r="AI75" s="2">
        <f>IF(ISBLANK('Module C Corrected'!AI75),"",'Module C Corrected'!AI75)</f>
        <v>1.44</v>
      </c>
      <c r="AJ75" s="2">
        <f>IF(ISBLANK('Module C Corrected'!AJ75),"",'Module C Corrected'!AJ75)</f>
        <v>1.44</v>
      </c>
      <c r="AK75" s="2">
        <f>IF(ISBLANK('Module C Corrected'!AK75),"",'Module C Corrected'!AK75)</f>
        <v>1.44</v>
      </c>
      <c r="AL75" s="2">
        <f>IF(ISBLANK('Module C Corrected'!AL75),"",'Module C Corrected'!AL75)</f>
        <v>1.44</v>
      </c>
      <c r="AM75" s="2">
        <f>IF(ISBLANK('Module C Corrected'!AM75),"",'Module C Corrected'!AM75)</f>
        <v>1.44</v>
      </c>
      <c r="AN75" s="2">
        <f>IF(ISBLANK('Module C Corrected'!AN75),"",'Module C Corrected'!AN75)</f>
        <v>1.44</v>
      </c>
      <c r="AO75" s="33">
        <f ca="1">IFERROR(IF(AND($A75=VLOOKUP($A75&amp;"."&amp;$C75,UncollectibleLookup,2,FALSE),$C75=VLOOKUP($A75&amp;"."&amp;$C75,UncollectibleLookup,4,FALSE)),0,'Module C Corrected'!AO75),'Module C Corrected'!AO75)</f>
        <v>1308.6099999999999</v>
      </c>
      <c r="AP75" s="33">
        <f ca="1">IFERROR(IF(AND($A75=VLOOKUP($A75&amp;"."&amp;$C75,UncollectibleLookup,2,FALSE),$C75=VLOOKUP($A75&amp;"."&amp;$C75,UncollectibleLookup,4,FALSE)),0,'Module C Corrected'!AP75),'Module C Corrected'!AP75)</f>
        <v>2016.79</v>
      </c>
      <c r="AQ75" s="33">
        <f ca="1">IFERROR(IF(AND($A75=VLOOKUP($A75&amp;"."&amp;$C75,UncollectibleLookup,2,FALSE),$C75=VLOOKUP($A75&amp;"."&amp;$C75,UncollectibleLookup,4,FALSE)),0,'Module C Corrected'!AQ75),'Module C Corrected'!AQ75)</f>
        <v>973.71</v>
      </c>
      <c r="AR75" s="33">
        <f ca="1">IFERROR(IF(AND($A75=VLOOKUP($A75&amp;"."&amp;$C75,UncollectibleLookup,2,FALSE),$C75=VLOOKUP($A75&amp;"."&amp;$C75,UncollectibleLookup,4,FALSE)),0,'Module C Corrected'!AR75),'Module C Corrected'!AR75)</f>
        <v>777.49</v>
      </c>
      <c r="AS75" s="33">
        <f ca="1">IFERROR(IF(AND($A75=VLOOKUP($A75&amp;"."&amp;$C75,UncollectibleLookup,2,FALSE),$C75=VLOOKUP($A75&amp;"."&amp;$C75,UncollectibleLookup,4,FALSE)),0,'Module C Corrected'!AS75),'Module C Corrected'!AS75)</f>
        <v>287.45</v>
      </c>
      <c r="AT75" s="33">
        <f ca="1">IFERROR(IF(AND($A75=VLOOKUP($A75&amp;"."&amp;$C75,UncollectibleLookup,2,FALSE),$C75=VLOOKUP($A75&amp;"."&amp;$C75,UncollectibleLookup,4,FALSE)),0,'Module C Corrected'!AT75),'Module C Corrected'!AT75)</f>
        <v>1042.3</v>
      </c>
      <c r="AU75" s="33">
        <f ca="1">IFERROR(IF(AND($A75=VLOOKUP($A75&amp;"."&amp;$C75,UncollectibleLookup,2,FALSE),$C75=VLOOKUP($A75&amp;"."&amp;$C75,UncollectibleLookup,4,FALSE)),0,'Module C Corrected'!AU75),'Module C Corrected'!AU75)</f>
        <v>991.86</v>
      </c>
      <c r="AV75" s="33">
        <f ca="1">IFERROR(IF(AND($A75=VLOOKUP($A75&amp;"."&amp;$C75,UncollectibleLookup,2,FALSE),$C75=VLOOKUP($A75&amp;"."&amp;$C75,UncollectibleLookup,4,FALSE)),0,'Module C Corrected'!AV75),'Module C Corrected'!AV75)</f>
        <v>87.8</v>
      </c>
      <c r="AW75" s="33">
        <f ca="1">IFERROR(IF(AND($A75=VLOOKUP($A75&amp;"."&amp;$C75,UncollectibleLookup,2,FALSE),$C75=VLOOKUP($A75&amp;"."&amp;$C75,UncollectibleLookup,4,FALSE)),0,'Module C Corrected'!AW75),'Module C Corrected'!AW75)</f>
        <v>666.29</v>
      </c>
      <c r="AX75" s="33">
        <f ca="1">IFERROR(IF(AND($A75=VLOOKUP($A75&amp;"."&amp;$C75,UncollectibleLookup,2,FALSE),$C75=VLOOKUP($A75&amp;"."&amp;$C75,UncollectibleLookup,4,FALSE)),0,'Module C Corrected'!AX75),'Module C Corrected'!AX75)</f>
        <v>10870.39</v>
      </c>
      <c r="AY75" s="33">
        <f ca="1">IFERROR(IF(AND($A75=VLOOKUP($A75&amp;"."&amp;$C75,UncollectibleLookup,2,FALSE),$C75=VLOOKUP($A75&amp;"."&amp;$C75,UncollectibleLookup,4,FALSE)),0,'Module C Corrected'!AY75),'Module C Corrected'!AY75)</f>
        <v>9880.2199999999993</v>
      </c>
      <c r="AZ75" s="33">
        <f ca="1">IFERROR(IF(AND($A75=VLOOKUP($A75&amp;"."&amp;$C75,UncollectibleLookup,2,FALSE),$C75=VLOOKUP($A75&amp;"."&amp;$C75,UncollectibleLookup,4,FALSE)),0,'Module C Corrected'!AZ75),'Module C Corrected'!AZ75)</f>
        <v>5132.16</v>
      </c>
      <c r="BA75" s="31">
        <f t="shared" ca="1" si="27"/>
        <v>-109.05</v>
      </c>
      <c r="BB75" s="31">
        <f t="shared" ca="1" si="27"/>
        <v>-168.07</v>
      </c>
      <c r="BC75" s="31">
        <f t="shared" ca="1" si="27"/>
        <v>-81.14</v>
      </c>
      <c r="BD75" s="31">
        <f t="shared" ca="1" si="27"/>
        <v>-259.16000000000003</v>
      </c>
      <c r="BE75" s="31">
        <f t="shared" ca="1" si="27"/>
        <v>-95.82</v>
      </c>
      <c r="BF75" s="31">
        <f t="shared" ca="1" si="27"/>
        <v>-347.43</v>
      </c>
      <c r="BG75" s="31">
        <f t="shared" ca="1" si="42"/>
        <v>-489.04</v>
      </c>
      <c r="BH75" s="31">
        <f t="shared" ca="1" si="42"/>
        <v>-43.29</v>
      </c>
      <c r="BI75" s="31">
        <f t="shared" ca="1" si="42"/>
        <v>-328.52</v>
      </c>
      <c r="BJ75" s="31">
        <f t="shared" ca="1" si="42"/>
        <v>-2264.66</v>
      </c>
      <c r="BK75" s="31">
        <f t="shared" ca="1" si="42"/>
        <v>-2058.38</v>
      </c>
      <c r="BL75" s="31">
        <f t="shared" ca="1" si="42"/>
        <v>-1069.2</v>
      </c>
      <c r="BM75" s="6">
        <f t="shared" ca="1" si="39"/>
        <v>-4.7999999999999996E-3</v>
      </c>
      <c r="BN75" s="6">
        <f t="shared" ca="1" si="39"/>
        <v>-4.7999999999999996E-3</v>
      </c>
      <c r="BO75" s="6">
        <f t="shared" ca="1" si="39"/>
        <v>-4.7999999999999996E-3</v>
      </c>
      <c r="BP75" s="6">
        <f t="shared" ca="1" si="39"/>
        <v>-4.7999999999999996E-3</v>
      </c>
      <c r="BQ75" s="6">
        <f t="shared" ca="1" si="39"/>
        <v>-4.7999999999999996E-3</v>
      </c>
      <c r="BR75" s="6">
        <f t="shared" ca="1" si="39"/>
        <v>-4.7999999999999996E-3</v>
      </c>
      <c r="BS75" s="6">
        <f t="shared" ca="1" si="39"/>
        <v>-4.7999999999999996E-3</v>
      </c>
      <c r="BT75" s="6">
        <f t="shared" ca="1" si="39"/>
        <v>-4.7999999999999996E-3</v>
      </c>
      <c r="BU75" s="6">
        <f t="shared" ca="1" si="39"/>
        <v>-4.7999999999999996E-3</v>
      </c>
      <c r="BV75" s="6">
        <f t="shared" ca="1" si="39"/>
        <v>-4.7999999999999996E-3</v>
      </c>
      <c r="BW75" s="6">
        <f t="shared" ca="1" si="39"/>
        <v>-4.7999999999999996E-3</v>
      </c>
      <c r="BX75" s="6">
        <f t="shared" ca="1" si="39"/>
        <v>-4.7999999999999996E-3</v>
      </c>
      <c r="BY75" s="31">
        <f t="shared" ca="1" si="32"/>
        <v>-436.2</v>
      </c>
      <c r="BZ75" s="31">
        <f t="shared" ca="1" si="32"/>
        <v>-672.26</v>
      </c>
      <c r="CA75" s="31">
        <f t="shared" ca="1" si="32"/>
        <v>-324.57</v>
      </c>
      <c r="CB75" s="31">
        <f t="shared" ca="1" si="32"/>
        <v>-259.16000000000003</v>
      </c>
      <c r="CC75" s="31">
        <f t="shared" ca="1" si="32"/>
        <v>-95.82</v>
      </c>
      <c r="CD75" s="31">
        <f t="shared" ca="1" si="32"/>
        <v>-347.43</v>
      </c>
      <c r="CE75" s="31">
        <f t="shared" ca="1" si="31"/>
        <v>-330.62</v>
      </c>
      <c r="CF75" s="31">
        <f t="shared" ca="1" si="31"/>
        <v>-29.27</v>
      </c>
      <c r="CG75" s="31">
        <f t="shared" ca="1" si="31"/>
        <v>-222.1</v>
      </c>
      <c r="CH75" s="31">
        <f t="shared" ca="1" si="31"/>
        <v>-3623.46</v>
      </c>
      <c r="CI75" s="31">
        <f t="shared" ca="1" si="31"/>
        <v>-3293.41</v>
      </c>
      <c r="CJ75" s="31">
        <f t="shared" ca="1" si="31"/>
        <v>-1710.72</v>
      </c>
      <c r="CK75" s="32">
        <f t="shared" ca="1" si="29"/>
        <v>154.49</v>
      </c>
      <c r="CL75" s="32">
        <f t="shared" ca="1" si="29"/>
        <v>238.09</v>
      </c>
      <c r="CM75" s="32">
        <f t="shared" ca="1" si="29"/>
        <v>114.95</v>
      </c>
      <c r="CN75" s="32">
        <f t="shared" ca="1" si="29"/>
        <v>91.79</v>
      </c>
      <c r="CO75" s="32">
        <f t="shared" ca="1" si="29"/>
        <v>33.93</v>
      </c>
      <c r="CP75" s="32">
        <f t="shared" ca="1" si="29"/>
        <v>123.05</v>
      </c>
      <c r="CQ75" s="32">
        <f t="shared" ca="1" si="43"/>
        <v>117.09</v>
      </c>
      <c r="CR75" s="32">
        <f t="shared" ca="1" si="43"/>
        <v>10.37</v>
      </c>
      <c r="CS75" s="32">
        <f t="shared" ca="1" si="43"/>
        <v>78.66</v>
      </c>
      <c r="CT75" s="32">
        <f t="shared" ca="1" si="43"/>
        <v>1283.31</v>
      </c>
      <c r="CU75" s="32">
        <f t="shared" ca="1" si="43"/>
        <v>1166.42</v>
      </c>
      <c r="CV75" s="32">
        <f t="shared" ca="1" si="43"/>
        <v>605.88</v>
      </c>
      <c r="CW75" s="31">
        <f t="shared" ca="1" si="30"/>
        <v>-1481.27</v>
      </c>
      <c r="CX75" s="31">
        <f t="shared" ca="1" si="30"/>
        <v>-2282.89</v>
      </c>
      <c r="CY75" s="31">
        <f t="shared" ca="1" si="30"/>
        <v>-1102.1899999999998</v>
      </c>
      <c r="CZ75" s="31">
        <f t="shared" ca="1" si="30"/>
        <v>-685.7</v>
      </c>
      <c r="DA75" s="31">
        <f t="shared" ca="1" si="30"/>
        <v>-253.51999999999998</v>
      </c>
      <c r="DB75" s="31">
        <f t="shared" ca="1" si="30"/>
        <v>-919.24999999999977</v>
      </c>
      <c r="DC75" s="31">
        <f t="shared" ca="1" si="44"/>
        <v>-716.35000000000014</v>
      </c>
      <c r="DD75" s="31">
        <f t="shared" ca="1" si="44"/>
        <v>-63.409999999999989</v>
      </c>
      <c r="DE75" s="31">
        <f t="shared" ca="1" si="44"/>
        <v>-481.21000000000004</v>
      </c>
      <c r="DF75" s="31">
        <f t="shared" ca="1" si="44"/>
        <v>-10945.88</v>
      </c>
      <c r="DG75" s="31">
        <f t="shared" ca="1" si="44"/>
        <v>-9948.8299999999981</v>
      </c>
      <c r="DH75" s="31">
        <f t="shared" ca="1" si="44"/>
        <v>-5167.8</v>
      </c>
      <c r="DI75" s="32">
        <f t="shared" ca="1" si="36"/>
        <v>-74.06</v>
      </c>
      <c r="DJ75" s="32">
        <f t="shared" ca="1" si="36"/>
        <v>-114.14</v>
      </c>
      <c r="DK75" s="32">
        <f t="shared" ca="1" si="36"/>
        <v>-55.11</v>
      </c>
      <c r="DL75" s="32">
        <f t="shared" ca="1" si="33"/>
        <v>-34.29</v>
      </c>
      <c r="DM75" s="32">
        <f t="shared" ca="1" si="33"/>
        <v>-12.68</v>
      </c>
      <c r="DN75" s="32">
        <f t="shared" ca="1" si="33"/>
        <v>-45.96</v>
      </c>
      <c r="DO75" s="32">
        <f t="shared" ca="1" si="33"/>
        <v>-35.82</v>
      </c>
      <c r="DP75" s="32">
        <f t="shared" ca="1" si="33"/>
        <v>-3.17</v>
      </c>
      <c r="DQ75" s="32">
        <f t="shared" ca="1" si="33"/>
        <v>-24.06</v>
      </c>
      <c r="DR75" s="32">
        <f t="shared" ca="1" si="33"/>
        <v>-547.29</v>
      </c>
      <c r="DS75" s="32">
        <f t="shared" ca="1" si="33"/>
        <v>-497.44</v>
      </c>
      <c r="DT75" s="32">
        <f t="shared" ca="1" si="33"/>
        <v>-258.39</v>
      </c>
      <c r="DU75" s="31">
        <f t="shared" ca="1" si="37"/>
        <v>-637.33000000000004</v>
      </c>
      <c r="DV75" s="31">
        <f t="shared" ca="1" si="37"/>
        <v>-970.6</v>
      </c>
      <c r="DW75" s="31">
        <f t="shared" ca="1" si="37"/>
        <v>-463.54</v>
      </c>
      <c r="DX75" s="31">
        <f t="shared" ca="1" si="34"/>
        <v>-284.89</v>
      </c>
      <c r="DY75" s="31">
        <f t="shared" ca="1" si="34"/>
        <v>-104.08</v>
      </c>
      <c r="DZ75" s="31">
        <f t="shared" ca="1" si="34"/>
        <v>-372.7</v>
      </c>
      <c r="EA75" s="31">
        <f t="shared" ca="1" si="34"/>
        <v>-286.89999999999998</v>
      </c>
      <c r="EB75" s="31">
        <f t="shared" ca="1" si="34"/>
        <v>-25.06</v>
      </c>
      <c r="EC75" s="31">
        <f t="shared" ca="1" si="34"/>
        <v>-187.62</v>
      </c>
      <c r="ED75" s="31">
        <f t="shared" ca="1" si="34"/>
        <v>-4211.47</v>
      </c>
      <c r="EE75" s="31">
        <f t="shared" ca="1" si="34"/>
        <v>-3775.04</v>
      </c>
      <c r="EF75" s="31">
        <f t="shared" ca="1" si="34"/>
        <v>-1934.35</v>
      </c>
      <c r="EG75" s="32">
        <f t="shared" ca="1" si="38"/>
        <v>-2192.66</v>
      </c>
      <c r="EH75" s="32">
        <f t="shared" ca="1" si="38"/>
        <v>-3367.6299999999997</v>
      </c>
      <c r="EI75" s="32">
        <f t="shared" ca="1" si="38"/>
        <v>-1620.8399999999997</v>
      </c>
      <c r="EJ75" s="32">
        <f t="shared" ca="1" si="35"/>
        <v>-1004.88</v>
      </c>
      <c r="EK75" s="32">
        <f t="shared" ca="1" si="35"/>
        <v>-370.28</v>
      </c>
      <c r="EL75" s="32">
        <f t="shared" ca="1" si="35"/>
        <v>-1337.9099999999999</v>
      </c>
      <c r="EM75" s="32">
        <f t="shared" ca="1" si="35"/>
        <v>-1039.0700000000002</v>
      </c>
      <c r="EN75" s="32">
        <f t="shared" ca="1" si="35"/>
        <v>-91.639999999999986</v>
      </c>
      <c r="EO75" s="32">
        <f t="shared" ca="1" si="35"/>
        <v>-692.8900000000001</v>
      </c>
      <c r="EP75" s="32">
        <f t="shared" ca="1" si="35"/>
        <v>-15704.64</v>
      </c>
      <c r="EQ75" s="32">
        <f t="shared" ca="1" si="35"/>
        <v>-14221.309999999998</v>
      </c>
      <c r="ER75" s="32">
        <f t="shared" ca="1" si="35"/>
        <v>-7360.5400000000009</v>
      </c>
    </row>
    <row r="76" spans="1:148">
      <c r="A76" t="s">
        <v>437</v>
      </c>
      <c r="B76" s="1" t="s">
        <v>310</v>
      </c>
      <c r="C76" t="str">
        <f t="shared" ca="1" si="40"/>
        <v>SPCEXP</v>
      </c>
      <c r="D76" t="str">
        <f t="shared" ca="1" si="41"/>
        <v>Alberta-Saskatchewan Intertie - Export</v>
      </c>
      <c r="E76" s="51">
        <f ca="1">IFERROR(IF(AND($A76=VLOOKUP($A76&amp;"."&amp;$C76,UncollectibleLookup,2,FALSE),$C76=VLOOKUP($A76&amp;"."&amp;$C76,UncollectibleLookup,4,FALSE)),0,'Module C Corrected'!E76),'Module C Corrected'!E76)</f>
        <v>0</v>
      </c>
      <c r="F76" s="51">
        <f ca="1">IFERROR(IF(AND($A76=VLOOKUP($A76&amp;"."&amp;$C76,UncollectibleLookup,2,FALSE),$C76=VLOOKUP($A76&amp;"."&amp;$C76,UncollectibleLookup,4,FALSE)),0,'Module C Corrected'!F76),'Module C Corrected'!F76)</f>
        <v>654</v>
      </c>
      <c r="G76" s="51">
        <f ca="1">IFERROR(IF(AND($A76=VLOOKUP($A76&amp;"."&amp;$C76,UncollectibleLookup,2,FALSE),$C76=VLOOKUP($A76&amp;"."&amp;$C76,UncollectibleLookup,4,FALSE)),0,'Module C Corrected'!G76),'Module C Corrected'!G76)</f>
        <v>0</v>
      </c>
      <c r="H76" s="51">
        <f ca="1">IFERROR(IF(AND($A76=VLOOKUP($A76&amp;"."&amp;$C76,UncollectibleLookup,2,FALSE),$C76=VLOOKUP($A76&amp;"."&amp;$C76,UncollectibleLookup,4,FALSE)),0,'Module C Corrected'!H76),'Module C Corrected'!H76)</f>
        <v>0</v>
      </c>
      <c r="I76" s="51">
        <f ca="1">IFERROR(IF(AND($A76=VLOOKUP($A76&amp;"."&amp;$C76,UncollectibleLookup,2,FALSE),$C76=VLOOKUP($A76&amp;"."&amp;$C76,UncollectibleLookup,4,FALSE)),0,'Module C Corrected'!I76),'Module C Corrected'!I76)</f>
        <v>0</v>
      </c>
      <c r="J76" s="51">
        <f ca="1">IFERROR(IF(AND($A76=VLOOKUP($A76&amp;"."&amp;$C76,UncollectibleLookup,2,FALSE),$C76=VLOOKUP($A76&amp;"."&amp;$C76,UncollectibleLookup,4,FALSE)),0,'Module C Corrected'!J76),'Module C Corrected'!J76)</f>
        <v>0</v>
      </c>
      <c r="K76" s="51">
        <f ca="1">IFERROR(IF(AND($A76=VLOOKUP($A76&amp;"."&amp;$C76,UncollectibleLookup,2,FALSE),$C76=VLOOKUP($A76&amp;"."&amp;$C76,UncollectibleLookup,4,FALSE)),0,'Module C Corrected'!K76),'Module C Corrected'!K76)</f>
        <v>0</v>
      </c>
      <c r="L76" s="51">
        <f ca="1">IFERROR(IF(AND($A76=VLOOKUP($A76&amp;"."&amp;$C76,UncollectibleLookup,2,FALSE),$C76=VLOOKUP($A76&amp;"."&amp;$C76,UncollectibleLookup,4,FALSE)),0,'Module C Corrected'!L76),'Module C Corrected'!L76)</f>
        <v>0</v>
      </c>
      <c r="M76" s="51">
        <f ca="1">IFERROR(IF(AND($A76=VLOOKUP($A76&amp;"."&amp;$C76,UncollectibleLookup,2,FALSE),$C76=VLOOKUP($A76&amp;"."&amp;$C76,UncollectibleLookup,4,FALSE)),0,'Module C Corrected'!M76),'Module C Corrected'!M76)</f>
        <v>0</v>
      </c>
      <c r="N76" s="51">
        <f ca="1">IFERROR(IF(AND($A76=VLOOKUP($A76&amp;"."&amp;$C76,UncollectibleLookup,2,FALSE),$C76=VLOOKUP($A76&amp;"."&amp;$C76,UncollectibleLookup,4,FALSE)),0,'Module C Corrected'!N76),'Module C Corrected'!N76)</f>
        <v>0</v>
      </c>
      <c r="O76" s="51">
        <f ca="1">IFERROR(IF(AND($A76=VLOOKUP($A76&amp;"."&amp;$C76,UncollectibleLookup,2,FALSE),$C76=VLOOKUP($A76&amp;"."&amp;$C76,UncollectibleLookup,4,FALSE)),0,'Module C Corrected'!O76),'Module C Corrected'!O76)</f>
        <v>0</v>
      </c>
      <c r="P76" s="51">
        <f ca="1">IFERROR(IF(AND($A76=VLOOKUP($A76&amp;"."&amp;$C76,UncollectibleLookup,2,FALSE),$C76=VLOOKUP($A76&amp;"."&amp;$C76,UncollectibleLookup,4,FALSE)),0,'Module C Corrected'!P76),'Module C Corrected'!P76)</f>
        <v>0</v>
      </c>
      <c r="Q76" s="32">
        <f ca="1">IFERROR(IF(AND($A76=VLOOKUP($A76&amp;"."&amp;$C76,UncollectibleLookup,2,FALSE),$C76=VLOOKUP($A76&amp;"."&amp;$C76,UncollectibleLookup,4,FALSE)),0,'Module C Corrected'!Q76),'Module C Corrected'!Q76)</f>
        <v>0</v>
      </c>
      <c r="R76" s="32">
        <f ca="1">IFERROR(IF(AND($A76=VLOOKUP($A76&amp;"."&amp;$C76,UncollectibleLookup,2,FALSE),$C76=VLOOKUP($A76&amp;"."&amp;$C76,UncollectibleLookup,4,FALSE)),0,'Module C Corrected'!R76),'Module C Corrected'!R76)</f>
        <v>35600.6</v>
      </c>
      <c r="S76" s="32">
        <f ca="1">IFERROR(IF(AND($A76=VLOOKUP($A76&amp;"."&amp;$C76,UncollectibleLookup,2,FALSE),$C76=VLOOKUP($A76&amp;"."&amp;$C76,UncollectibleLookup,4,FALSE)),0,'Module C Corrected'!S76),'Module C Corrected'!S76)</f>
        <v>0</v>
      </c>
      <c r="T76" s="32">
        <f ca="1">IFERROR(IF(AND($A76=VLOOKUP($A76&amp;"."&amp;$C76,UncollectibleLookup,2,FALSE),$C76=VLOOKUP($A76&amp;"."&amp;$C76,UncollectibleLookup,4,FALSE)),0,'Module C Corrected'!T76),'Module C Corrected'!T76)</f>
        <v>0</v>
      </c>
      <c r="U76" s="32">
        <f ca="1">IFERROR(IF(AND($A76=VLOOKUP($A76&amp;"."&amp;$C76,UncollectibleLookup,2,FALSE),$C76=VLOOKUP($A76&amp;"."&amp;$C76,UncollectibleLookup,4,FALSE)),0,'Module C Corrected'!U76),'Module C Corrected'!U76)</f>
        <v>0</v>
      </c>
      <c r="V76" s="32">
        <f ca="1">IFERROR(IF(AND($A76=VLOOKUP($A76&amp;"."&amp;$C76,UncollectibleLookup,2,FALSE),$C76=VLOOKUP($A76&amp;"."&amp;$C76,UncollectibleLookup,4,FALSE)),0,'Module C Corrected'!V76),'Module C Corrected'!V76)</f>
        <v>0</v>
      </c>
      <c r="W76" s="32">
        <f ca="1">IFERROR(IF(AND($A76=VLOOKUP($A76&amp;"."&amp;$C76,UncollectibleLookup,2,FALSE),$C76=VLOOKUP($A76&amp;"."&amp;$C76,UncollectibleLookup,4,FALSE)),0,'Module C Corrected'!W76),'Module C Corrected'!W76)</f>
        <v>0</v>
      </c>
      <c r="X76" s="32">
        <f ca="1">IFERROR(IF(AND($A76=VLOOKUP($A76&amp;"."&amp;$C76,UncollectibleLookup,2,FALSE),$C76=VLOOKUP($A76&amp;"."&amp;$C76,UncollectibleLookup,4,FALSE)),0,'Module C Corrected'!X76),'Module C Corrected'!X76)</f>
        <v>0</v>
      </c>
      <c r="Y76" s="32">
        <f ca="1">IFERROR(IF(AND($A76=VLOOKUP($A76&amp;"."&amp;$C76,UncollectibleLookup,2,FALSE),$C76=VLOOKUP($A76&amp;"."&amp;$C76,UncollectibleLookup,4,FALSE)),0,'Module C Corrected'!Y76),'Module C Corrected'!Y76)</f>
        <v>0</v>
      </c>
      <c r="Z76" s="32">
        <f ca="1">IFERROR(IF(AND($A76=VLOOKUP($A76&amp;"."&amp;$C76,UncollectibleLookup,2,FALSE),$C76=VLOOKUP($A76&amp;"."&amp;$C76,UncollectibleLookup,4,FALSE)),0,'Module C Corrected'!Z76),'Module C Corrected'!Z76)</f>
        <v>0</v>
      </c>
      <c r="AA76" s="32">
        <f ca="1">IFERROR(IF(AND($A76=VLOOKUP($A76&amp;"."&amp;$C76,UncollectibleLookup,2,FALSE),$C76=VLOOKUP($A76&amp;"."&amp;$C76,UncollectibleLookup,4,FALSE)),0,'Module C Corrected'!AA76),'Module C Corrected'!AA76)</f>
        <v>0</v>
      </c>
      <c r="AB76" s="32">
        <f ca="1">IFERROR(IF(AND($A76=VLOOKUP($A76&amp;"."&amp;$C76,UncollectibleLookup,2,FALSE),$C76=VLOOKUP($A76&amp;"."&amp;$C76,UncollectibleLookup,4,FALSE)),0,'Module C Corrected'!AB76),'Module C Corrected'!AB76)</f>
        <v>0</v>
      </c>
      <c r="AC76" s="2" t="str">
        <f>IF(ISBLANK('Module C Corrected'!AC76),"",'Module C Corrected'!AC76)</f>
        <v/>
      </c>
      <c r="AD76" s="2">
        <f>IF(ISBLANK('Module C Corrected'!AD76),"",'Module C Corrected'!AD76)</f>
        <v>4.13</v>
      </c>
      <c r="AE76" s="2" t="str">
        <f>IF(ISBLANK('Module C Corrected'!AE76),"",'Module C Corrected'!AE76)</f>
        <v/>
      </c>
      <c r="AF76" s="2" t="str">
        <f>IF(ISBLANK('Module C Corrected'!AF76),"",'Module C Corrected'!AF76)</f>
        <v/>
      </c>
      <c r="AG76" s="2" t="str">
        <f>IF(ISBLANK('Module C Corrected'!AG76),"",'Module C Corrected'!AG76)</f>
        <v/>
      </c>
      <c r="AH76" s="2" t="str">
        <f>IF(ISBLANK('Module C Corrected'!AH76),"",'Module C Corrected'!AH76)</f>
        <v/>
      </c>
      <c r="AI76" s="2" t="str">
        <f>IF(ISBLANK('Module C Corrected'!AI76),"",'Module C Corrected'!AI76)</f>
        <v/>
      </c>
      <c r="AJ76" s="2" t="str">
        <f>IF(ISBLANK('Module C Corrected'!AJ76),"",'Module C Corrected'!AJ76)</f>
        <v/>
      </c>
      <c r="AK76" s="2" t="str">
        <f>IF(ISBLANK('Module C Corrected'!AK76),"",'Module C Corrected'!AK76)</f>
        <v/>
      </c>
      <c r="AL76" s="2" t="str">
        <f>IF(ISBLANK('Module C Corrected'!AL76),"",'Module C Corrected'!AL76)</f>
        <v/>
      </c>
      <c r="AM76" s="2" t="str">
        <f>IF(ISBLANK('Module C Corrected'!AM76),"",'Module C Corrected'!AM76)</f>
        <v/>
      </c>
      <c r="AN76" s="2" t="str">
        <f>IF(ISBLANK('Module C Corrected'!AN76),"",'Module C Corrected'!AN76)</f>
        <v/>
      </c>
      <c r="AO76" s="33">
        <f ca="1">IFERROR(IF(AND($A76=VLOOKUP($A76&amp;"."&amp;$C76,UncollectibleLookup,2,FALSE),$C76=VLOOKUP($A76&amp;"."&amp;$C76,UncollectibleLookup,4,FALSE)),0,'Module C Corrected'!AO76),'Module C Corrected'!AO76)</f>
        <v>0</v>
      </c>
      <c r="AP76" s="33">
        <f ca="1">IFERROR(IF(AND($A76=VLOOKUP($A76&amp;"."&amp;$C76,UncollectibleLookup,2,FALSE),$C76=VLOOKUP($A76&amp;"."&amp;$C76,UncollectibleLookup,4,FALSE)),0,'Module C Corrected'!AP76),'Module C Corrected'!AP76)</f>
        <v>1470.3</v>
      </c>
      <c r="AQ76" s="33">
        <f ca="1">IFERROR(IF(AND($A76=VLOOKUP($A76&amp;"."&amp;$C76,UncollectibleLookup,2,FALSE),$C76=VLOOKUP($A76&amp;"."&amp;$C76,UncollectibleLookup,4,FALSE)),0,'Module C Corrected'!AQ76),'Module C Corrected'!AQ76)</f>
        <v>0</v>
      </c>
      <c r="AR76" s="33">
        <f ca="1">IFERROR(IF(AND($A76=VLOOKUP($A76&amp;"."&amp;$C76,UncollectibleLookup,2,FALSE),$C76=VLOOKUP($A76&amp;"."&amp;$C76,UncollectibleLookup,4,FALSE)),0,'Module C Corrected'!AR76),'Module C Corrected'!AR76)</f>
        <v>0</v>
      </c>
      <c r="AS76" s="33">
        <f ca="1">IFERROR(IF(AND($A76=VLOOKUP($A76&amp;"."&amp;$C76,UncollectibleLookup,2,FALSE),$C76=VLOOKUP($A76&amp;"."&amp;$C76,UncollectibleLookup,4,FALSE)),0,'Module C Corrected'!AS76),'Module C Corrected'!AS76)</f>
        <v>0</v>
      </c>
      <c r="AT76" s="33">
        <f ca="1">IFERROR(IF(AND($A76=VLOOKUP($A76&amp;"."&amp;$C76,UncollectibleLookup,2,FALSE),$C76=VLOOKUP($A76&amp;"."&amp;$C76,UncollectibleLookup,4,FALSE)),0,'Module C Corrected'!AT76),'Module C Corrected'!AT76)</f>
        <v>0</v>
      </c>
      <c r="AU76" s="33">
        <f ca="1">IFERROR(IF(AND($A76=VLOOKUP($A76&amp;"."&amp;$C76,UncollectibleLookup,2,FALSE),$C76=VLOOKUP($A76&amp;"."&amp;$C76,UncollectibleLookup,4,FALSE)),0,'Module C Corrected'!AU76),'Module C Corrected'!AU76)</f>
        <v>0</v>
      </c>
      <c r="AV76" s="33">
        <f ca="1">IFERROR(IF(AND($A76=VLOOKUP($A76&amp;"."&amp;$C76,UncollectibleLookup,2,FALSE),$C76=VLOOKUP($A76&amp;"."&amp;$C76,UncollectibleLookup,4,FALSE)),0,'Module C Corrected'!AV76),'Module C Corrected'!AV76)</f>
        <v>0</v>
      </c>
      <c r="AW76" s="33">
        <f ca="1">IFERROR(IF(AND($A76=VLOOKUP($A76&amp;"."&amp;$C76,UncollectibleLookup,2,FALSE),$C76=VLOOKUP($A76&amp;"."&amp;$C76,UncollectibleLookup,4,FALSE)),0,'Module C Corrected'!AW76),'Module C Corrected'!AW76)</f>
        <v>0</v>
      </c>
      <c r="AX76" s="33">
        <f ca="1">IFERROR(IF(AND($A76=VLOOKUP($A76&amp;"."&amp;$C76,UncollectibleLookup,2,FALSE),$C76=VLOOKUP($A76&amp;"."&amp;$C76,UncollectibleLookup,4,FALSE)),0,'Module C Corrected'!AX76),'Module C Corrected'!AX76)</f>
        <v>0</v>
      </c>
      <c r="AY76" s="33">
        <f ca="1">IFERROR(IF(AND($A76=VLOOKUP($A76&amp;"."&amp;$C76,UncollectibleLookup,2,FALSE),$C76=VLOOKUP($A76&amp;"."&amp;$C76,UncollectibleLookup,4,FALSE)),0,'Module C Corrected'!AY76),'Module C Corrected'!AY76)</f>
        <v>0</v>
      </c>
      <c r="AZ76" s="33">
        <f ca="1">IFERROR(IF(AND($A76=VLOOKUP($A76&amp;"."&amp;$C76,UncollectibleLookup,2,FALSE),$C76=VLOOKUP($A76&amp;"."&amp;$C76,UncollectibleLookup,4,FALSE)),0,'Module C Corrected'!AZ76),'Module C Corrected'!AZ76)</f>
        <v>0</v>
      </c>
      <c r="BA76" s="31">
        <f t="shared" ca="1" si="27"/>
        <v>0</v>
      </c>
      <c r="BB76" s="31">
        <f t="shared" ca="1" si="27"/>
        <v>-42.72</v>
      </c>
      <c r="BC76" s="31">
        <f t="shared" ca="1" si="27"/>
        <v>0</v>
      </c>
      <c r="BD76" s="31">
        <f t="shared" ca="1" si="27"/>
        <v>0</v>
      </c>
      <c r="BE76" s="31">
        <f t="shared" ca="1" si="27"/>
        <v>0</v>
      </c>
      <c r="BF76" s="31">
        <f t="shared" ca="1" si="27"/>
        <v>0</v>
      </c>
      <c r="BG76" s="31">
        <f t="shared" ca="1" si="42"/>
        <v>0</v>
      </c>
      <c r="BH76" s="31">
        <f t="shared" ca="1" si="42"/>
        <v>0</v>
      </c>
      <c r="BI76" s="31">
        <f t="shared" ca="1" si="42"/>
        <v>0</v>
      </c>
      <c r="BJ76" s="31">
        <f t="shared" ca="1" si="42"/>
        <v>0</v>
      </c>
      <c r="BK76" s="31">
        <f t="shared" ca="1" si="42"/>
        <v>0</v>
      </c>
      <c r="BL76" s="31">
        <f t="shared" ca="1" si="42"/>
        <v>0</v>
      </c>
      <c r="BM76" s="6">
        <f t="shared" ca="1" si="39"/>
        <v>0.02</v>
      </c>
      <c r="BN76" s="6">
        <f t="shared" ca="1" si="39"/>
        <v>0.02</v>
      </c>
      <c r="BO76" s="6">
        <f t="shared" ca="1" si="39"/>
        <v>0.02</v>
      </c>
      <c r="BP76" s="6">
        <f t="shared" ca="1" si="39"/>
        <v>0.02</v>
      </c>
      <c r="BQ76" s="6">
        <f t="shared" ca="1" si="39"/>
        <v>0.02</v>
      </c>
      <c r="BR76" s="6">
        <f t="shared" ca="1" si="39"/>
        <v>0.02</v>
      </c>
      <c r="BS76" s="6">
        <f t="shared" ca="1" si="39"/>
        <v>0.02</v>
      </c>
      <c r="BT76" s="6">
        <f t="shared" ca="1" si="39"/>
        <v>0.02</v>
      </c>
      <c r="BU76" s="6">
        <f t="shared" ca="1" si="39"/>
        <v>0.02</v>
      </c>
      <c r="BV76" s="6">
        <f t="shared" ca="1" si="39"/>
        <v>0.02</v>
      </c>
      <c r="BW76" s="6">
        <f t="shared" ca="1" si="39"/>
        <v>0.02</v>
      </c>
      <c r="BX76" s="6">
        <f t="shared" ca="1" si="39"/>
        <v>0.02</v>
      </c>
      <c r="BY76" s="31">
        <f t="shared" ca="1" si="32"/>
        <v>0</v>
      </c>
      <c r="BZ76" s="31">
        <f t="shared" ca="1" si="32"/>
        <v>712.01</v>
      </c>
      <c r="CA76" s="31">
        <f t="shared" ca="1" si="32"/>
        <v>0</v>
      </c>
      <c r="CB76" s="31">
        <f t="shared" ca="1" si="32"/>
        <v>0</v>
      </c>
      <c r="CC76" s="31">
        <f t="shared" ca="1" si="32"/>
        <v>0</v>
      </c>
      <c r="CD76" s="31">
        <f t="shared" ca="1" si="32"/>
        <v>0</v>
      </c>
      <c r="CE76" s="31">
        <f t="shared" ca="1" si="31"/>
        <v>0</v>
      </c>
      <c r="CF76" s="31">
        <f t="shared" ca="1" si="31"/>
        <v>0</v>
      </c>
      <c r="CG76" s="31">
        <f t="shared" ca="1" si="31"/>
        <v>0</v>
      </c>
      <c r="CH76" s="31">
        <f t="shared" ca="1" si="31"/>
        <v>0</v>
      </c>
      <c r="CI76" s="31">
        <f t="shared" ca="1" si="31"/>
        <v>0</v>
      </c>
      <c r="CJ76" s="31">
        <f t="shared" ca="1" si="31"/>
        <v>0</v>
      </c>
      <c r="CK76" s="32">
        <f t="shared" ca="1" si="29"/>
        <v>0</v>
      </c>
      <c r="CL76" s="32">
        <f t="shared" ca="1" si="29"/>
        <v>60.52</v>
      </c>
      <c r="CM76" s="32">
        <f t="shared" ca="1" si="29"/>
        <v>0</v>
      </c>
      <c r="CN76" s="32">
        <f t="shared" ca="1" si="29"/>
        <v>0</v>
      </c>
      <c r="CO76" s="32">
        <f t="shared" ca="1" si="29"/>
        <v>0</v>
      </c>
      <c r="CP76" s="32">
        <f t="shared" ca="1" si="29"/>
        <v>0</v>
      </c>
      <c r="CQ76" s="32">
        <f t="shared" ca="1" si="43"/>
        <v>0</v>
      </c>
      <c r="CR76" s="32">
        <f t="shared" ca="1" si="43"/>
        <v>0</v>
      </c>
      <c r="CS76" s="32">
        <f t="shared" ca="1" si="43"/>
        <v>0</v>
      </c>
      <c r="CT76" s="32">
        <f t="shared" ca="1" si="43"/>
        <v>0</v>
      </c>
      <c r="CU76" s="32">
        <f t="shared" ca="1" si="43"/>
        <v>0</v>
      </c>
      <c r="CV76" s="32">
        <f t="shared" ca="1" si="43"/>
        <v>0</v>
      </c>
      <c r="CW76" s="31">
        <f t="shared" ca="1" si="30"/>
        <v>0</v>
      </c>
      <c r="CX76" s="31">
        <f t="shared" ca="1" si="30"/>
        <v>-655.04999999999995</v>
      </c>
      <c r="CY76" s="31">
        <f t="shared" ca="1" si="30"/>
        <v>0</v>
      </c>
      <c r="CZ76" s="31">
        <f t="shared" ca="1" si="30"/>
        <v>0</v>
      </c>
      <c r="DA76" s="31">
        <f t="shared" ca="1" si="30"/>
        <v>0</v>
      </c>
      <c r="DB76" s="31">
        <f t="shared" ca="1" si="30"/>
        <v>0</v>
      </c>
      <c r="DC76" s="31">
        <f t="shared" ca="1" si="44"/>
        <v>0</v>
      </c>
      <c r="DD76" s="31">
        <f t="shared" ca="1" si="44"/>
        <v>0</v>
      </c>
      <c r="DE76" s="31">
        <f t="shared" ca="1" si="44"/>
        <v>0</v>
      </c>
      <c r="DF76" s="31">
        <f t="shared" ca="1" si="44"/>
        <v>0</v>
      </c>
      <c r="DG76" s="31">
        <f t="shared" ca="1" si="44"/>
        <v>0</v>
      </c>
      <c r="DH76" s="31">
        <f t="shared" ca="1" si="44"/>
        <v>0</v>
      </c>
      <c r="DI76" s="32">
        <f t="shared" ca="1" si="36"/>
        <v>0</v>
      </c>
      <c r="DJ76" s="32">
        <f t="shared" ca="1" si="36"/>
        <v>-32.75</v>
      </c>
      <c r="DK76" s="32">
        <f t="shared" ca="1" si="36"/>
        <v>0</v>
      </c>
      <c r="DL76" s="32">
        <f t="shared" ca="1" si="33"/>
        <v>0</v>
      </c>
      <c r="DM76" s="32">
        <f t="shared" ca="1" si="33"/>
        <v>0</v>
      </c>
      <c r="DN76" s="32">
        <f t="shared" ca="1" si="33"/>
        <v>0</v>
      </c>
      <c r="DO76" s="32">
        <f t="shared" ca="1" si="33"/>
        <v>0</v>
      </c>
      <c r="DP76" s="32">
        <f t="shared" ca="1" si="33"/>
        <v>0</v>
      </c>
      <c r="DQ76" s="32">
        <f t="shared" ca="1" si="33"/>
        <v>0</v>
      </c>
      <c r="DR76" s="32">
        <f t="shared" ca="1" si="33"/>
        <v>0</v>
      </c>
      <c r="DS76" s="32">
        <f t="shared" ca="1" si="33"/>
        <v>0</v>
      </c>
      <c r="DT76" s="32">
        <f t="shared" ca="1" si="33"/>
        <v>0</v>
      </c>
      <c r="DU76" s="31">
        <f t="shared" ca="1" si="37"/>
        <v>0</v>
      </c>
      <c r="DV76" s="31">
        <f t="shared" ca="1" si="37"/>
        <v>-278.5</v>
      </c>
      <c r="DW76" s="31">
        <f t="shared" ca="1" si="37"/>
        <v>0</v>
      </c>
      <c r="DX76" s="31">
        <f t="shared" ca="1" si="34"/>
        <v>0</v>
      </c>
      <c r="DY76" s="31">
        <f t="shared" ca="1" si="34"/>
        <v>0</v>
      </c>
      <c r="DZ76" s="31">
        <f t="shared" ca="1" si="34"/>
        <v>0</v>
      </c>
      <c r="EA76" s="31">
        <f t="shared" ca="1" si="34"/>
        <v>0</v>
      </c>
      <c r="EB76" s="31">
        <f t="shared" ca="1" si="34"/>
        <v>0</v>
      </c>
      <c r="EC76" s="31">
        <f t="shared" ca="1" si="34"/>
        <v>0</v>
      </c>
      <c r="ED76" s="31">
        <f t="shared" ca="1" si="34"/>
        <v>0</v>
      </c>
      <c r="EE76" s="31">
        <f t="shared" ca="1" si="34"/>
        <v>0</v>
      </c>
      <c r="EF76" s="31">
        <f t="shared" ca="1" si="34"/>
        <v>0</v>
      </c>
      <c r="EG76" s="32">
        <f t="shared" ca="1" si="38"/>
        <v>0</v>
      </c>
      <c r="EH76" s="32">
        <f t="shared" ca="1" si="38"/>
        <v>-966.3</v>
      </c>
      <c r="EI76" s="32">
        <f t="shared" ca="1" si="38"/>
        <v>0</v>
      </c>
      <c r="EJ76" s="32">
        <f t="shared" ca="1" si="35"/>
        <v>0</v>
      </c>
      <c r="EK76" s="32">
        <f t="shared" ca="1" si="35"/>
        <v>0</v>
      </c>
      <c r="EL76" s="32">
        <f t="shared" ca="1" si="35"/>
        <v>0</v>
      </c>
      <c r="EM76" s="32">
        <f t="shared" ca="1" si="35"/>
        <v>0</v>
      </c>
      <c r="EN76" s="32">
        <f t="shared" ca="1" si="35"/>
        <v>0</v>
      </c>
      <c r="EO76" s="32">
        <f t="shared" ca="1" si="35"/>
        <v>0</v>
      </c>
      <c r="EP76" s="32">
        <f t="shared" ca="1" si="35"/>
        <v>0</v>
      </c>
      <c r="EQ76" s="32">
        <f t="shared" ca="1" si="35"/>
        <v>0</v>
      </c>
      <c r="ER76" s="32">
        <f t="shared" ca="1" si="35"/>
        <v>0</v>
      </c>
    </row>
    <row r="77" spans="1:148">
      <c r="A77" t="s">
        <v>521</v>
      </c>
      <c r="B77" s="1" t="s">
        <v>111</v>
      </c>
      <c r="C77" t="str">
        <f t="shared" ca="1" si="40"/>
        <v>MKR1</v>
      </c>
      <c r="D77" t="str">
        <f t="shared" ca="1" si="41"/>
        <v>Muskeg River Industrial System</v>
      </c>
      <c r="E77" s="51">
        <f ca="1">IFERROR(IF(AND($A77=VLOOKUP($A77&amp;"."&amp;$C77,UncollectibleLookup,2,FALSE),$C77=VLOOKUP($A77&amp;"."&amp;$C77,UncollectibleLookup,4,FALSE)),0,'Module C Corrected'!E77),'Module C Corrected'!E77)</f>
        <v>0</v>
      </c>
      <c r="F77" s="51">
        <f ca="1">IFERROR(IF(AND($A77=VLOOKUP($A77&amp;"."&amp;$C77,UncollectibleLookup,2,FALSE),$C77=VLOOKUP($A77&amp;"."&amp;$C77,UncollectibleLookup,4,FALSE)),0,'Module C Corrected'!F77),'Module C Corrected'!F77)</f>
        <v>0</v>
      </c>
      <c r="G77" s="51">
        <f ca="1">IFERROR(IF(AND($A77=VLOOKUP($A77&amp;"."&amp;$C77,UncollectibleLookup,2,FALSE),$C77=VLOOKUP($A77&amp;"."&amp;$C77,UncollectibleLookup,4,FALSE)),0,'Module C Corrected'!G77),'Module C Corrected'!G77)</f>
        <v>0</v>
      </c>
      <c r="H77" s="51">
        <f ca="1">IFERROR(IF(AND($A77=VLOOKUP($A77&amp;"."&amp;$C77,UncollectibleLookup,2,FALSE),$C77=VLOOKUP($A77&amp;"."&amp;$C77,UncollectibleLookup,4,FALSE)),0,'Module C Corrected'!H77),'Module C Corrected'!H77)</f>
        <v>0</v>
      </c>
      <c r="I77" s="51">
        <f ca="1">IFERROR(IF(AND($A77=VLOOKUP($A77&amp;"."&amp;$C77,UncollectibleLookup,2,FALSE),$C77=VLOOKUP($A77&amp;"."&amp;$C77,UncollectibleLookup,4,FALSE)),0,'Module C Corrected'!I77),'Module C Corrected'!I77)</f>
        <v>0</v>
      </c>
      <c r="J77" s="51">
        <f ca="1">IFERROR(IF(AND($A77=VLOOKUP($A77&amp;"."&amp;$C77,UncollectibleLookup,2,FALSE),$C77=VLOOKUP($A77&amp;"."&amp;$C77,UncollectibleLookup,4,FALSE)),0,'Module C Corrected'!J77),'Module C Corrected'!J77)</f>
        <v>0</v>
      </c>
      <c r="K77" s="51">
        <f ca="1">IFERROR(IF(AND($A77=VLOOKUP($A77&amp;"."&amp;$C77,UncollectibleLookup,2,FALSE),$C77=VLOOKUP($A77&amp;"."&amp;$C77,UncollectibleLookup,4,FALSE)),0,'Module C Corrected'!K77),'Module C Corrected'!K77)</f>
        <v>0</v>
      </c>
      <c r="L77" s="51">
        <f ca="1">IFERROR(IF(AND($A77=VLOOKUP($A77&amp;"."&amp;$C77,UncollectibleLookup,2,FALSE),$C77=VLOOKUP($A77&amp;"."&amp;$C77,UncollectibleLookup,4,FALSE)),0,'Module C Corrected'!L77),'Module C Corrected'!L77)</f>
        <v>0</v>
      </c>
      <c r="M77" s="51">
        <f ca="1">IFERROR(IF(AND($A77=VLOOKUP($A77&amp;"."&amp;$C77,UncollectibleLookup,2,FALSE),$C77=VLOOKUP($A77&amp;"."&amp;$C77,UncollectibleLookup,4,FALSE)),0,'Module C Corrected'!M77),'Module C Corrected'!M77)</f>
        <v>0</v>
      </c>
      <c r="N77" s="51">
        <f ca="1">IFERROR(IF(AND($A77=VLOOKUP($A77&amp;"."&amp;$C77,UncollectibleLookup,2,FALSE),$C77=VLOOKUP($A77&amp;"."&amp;$C77,UncollectibleLookup,4,FALSE)),0,'Module C Corrected'!N77),'Module C Corrected'!N77)</f>
        <v>0</v>
      </c>
      <c r="O77" s="51">
        <f ca="1">IFERROR(IF(AND($A77=VLOOKUP($A77&amp;"."&amp;$C77,UncollectibleLookup,2,FALSE),$C77=VLOOKUP($A77&amp;"."&amp;$C77,UncollectibleLookup,4,FALSE)),0,'Module C Corrected'!O77),'Module C Corrected'!O77)</f>
        <v>0</v>
      </c>
      <c r="P77" s="51">
        <f ca="1">IFERROR(IF(AND($A77=VLOOKUP($A77&amp;"."&amp;$C77,UncollectibleLookup,2,FALSE),$C77=VLOOKUP($A77&amp;"."&amp;$C77,UncollectibleLookup,4,FALSE)),0,'Module C Corrected'!P77),'Module C Corrected'!P77)</f>
        <v>0</v>
      </c>
      <c r="Q77" s="32">
        <f ca="1">IFERROR(IF(AND($A77=VLOOKUP($A77&amp;"."&amp;$C77,UncollectibleLookup,2,FALSE),$C77=VLOOKUP($A77&amp;"."&amp;$C77,UncollectibleLookup,4,FALSE)),0,'Module C Corrected'!Q77),'Module C Corrected'!Q77)</f>
        <v>0</v>
      </c>
      <c r="R77" s="32">
        <f ca="1">IFERROR(IF(AND($A77=VLOOKUP($A77&amp;"."&amp;$C77,UncollectibleLookup,2,FALSE),$C77=VLOOKUP($A77&amp;"."&amp;$C77,UncollectibleLookup,4,FALSE)),0,'Module C Corrected'!R77),'Module C Corrected'!R77)</f>
        <v>0</v>
      </c>
      <c r="S77" s="32">
        <f ca="1">IFERROR(IF(AND($A77=VLOOKUP($A77&amp;"."&amp;$C77,UncollectibleLookup,2,FALSE),$C77=VLOOKUP($A77&amp;"."&amp;$C77,UncollectibleLookup,4,FALSE)),0,'Module C Corrected'!S77),'Module C Corrected'!S77)</f>
        <v>0</v>
      </c>
      <c r="T77" s="32">
        <f ca="1">IFERROR(IF(AND($A77=VLOOKUP($A77&amp;"."&amp;$C77,UncollectibleLookup,2,FALSE),$C77=VLOOKUP($A77&amp;"."&amp;$C77,UncollectibleLookup,4,FALSE)),0,'Module C Corrected'!T77),'Module C Corrected'!T77)</f>
        <v>0</v>
      </c>
      <c r="U77" s="32">
        <f ca="1">IFERROR(IF(AND($A77=VLOOKUP($A77&amp;"."&amp;$C77,UncollectibleLookup,2,FALSE),$C77=VLOOKUP($A77&amp;"."&amp;$C77,UncollectibleLookup,4,FALSE)),0,'Module C Corrected'!U77),'Module C Corrected'!U77)</f>
        <v>0</v>
      </c>
      <c r="V77" s="32">
        <f ca="1">IFERROR(IF(AND($A77=VLOOKUP($A77&amp;"."&amp;$C77,UncollectibleLookup,2,FALSE),$C77=VLOOKUP($A77&amp;"."&amp;$C77,UncollectibleLookup,4,FALSE)),0,'Module C Corrected'!V77),'Module C Corrected'!V77)</f>
        <v>0</v>
      </c>
      <c r="W77" s="32">
        <f ca="1">IFERROR(IF(AND($A77=VLOOKUP($A77&amp;"."&amp;$C77,UncollectibleLookup,2,FALSE),$C77=VLOOKUP($A77&amp;"."&amp;$C77,UncollectibleLookup,4,FALSE)),0,'Module C Corrected'!W77),'Module C Corrected'!W77)</f>
        <v>0</v>
      </c>
      <c r="X77" s="32">
        <f ca="1">IFERROR(IF(AND($A77=VLOOKUP($A77&amp;"."&amp;$C77,UncollectibleLookup,2,FALSE),$C77=VLOOKUP($A77&amp;"."&amp;$C77,UncollectibleLookup,4,FALSE)),0,'Module C Corrected'!X77),'Module C Corrected'!X77)</f>
        <v>0</v>
      </c>
      <c r="Y77" s="32">
        <f ca="1">IFERROR(IF(AND($A77=VLOOKUP($A77&amp;"."&amp;$C77,UncollectibleLookup,2,FALSE),$C77=VLOOKUP($A77&amp;"."&amp;$C77,UncollectibleLookup,4,FALSE)),0,'Module C Corrected'!Y77),'Module C Corrected'!Y77)</f>
        <v>0</v>
      </c>
      <c r="Z77" s="32">
        <f ca="1">IFERROR(IF(AND($A77=VLOOKUP($A77&amp;"."&amp;$C77,UncollectibleLookup,2,FALSE),$C77=VLOOKUP($A77&amp;"."&amp;$C77,UncollectibleLookup,4,FALSE)),0,'Module C Corrected'!Z77),'Module C Corrected'!Z77)</f>
        <v>0</v>
      </c>
      <c r="AA77" s="32">
        <f ca="1">IFERROR(IF(AND($A77=VLOOKUP($A77&amp;"."&amp;$C77,UncollectibleLookup,2,FALSE),$C77=VLOOKUP($A77&amp;"."&amp;$C77,UncollectibleLookup,4,FALSE)),0,'Module C Corrected'!AA77),'Module C Corrected'!AA77)</f>
        <v>0</v>
      </c>
      <c r="AB77" s="32">
        <f ca="1">IFERROR(IF(AND($A77=VLOOKUP($A77&amp;"."&amp;$C77,UncollectibleLookup,2,FALSE),$C77=VLOOKUP($A77&amp;"."&amp;$C77,UncollectibleLookup,4,FALSE)),0,'Module C Corrected'!AB77),'Module C Corrected'!AB77)</f>
        <v>0</v>
      </c>
      <c r="AC77" s="2">
        <f>IF(ISBLANK('Module C Corrected'!AC77),"",'Module C Corrected'!AC77)</f>
        <v>4.7699999999999996</v>
      </c>
      <c r="AD77" s="2">
        <f>IF(ISBLANK('Module C Corrected'!AD77),"",'Module C Corrected'!AD77)</f>
        <v>4.7699999999999996</v>
      </c>
      <c r="AE77" s="2">
        <f>IF(ISBLANK('Module C Corrected'!AE77),"",'Module C Corrected'!AE77)</f>
        <v>4.7699999999999996</v>
      </c>
      <c r="AF77" s="2">
        <f>IF(ISBLANK('Module C Corrected'!AF77),"",'Module C Corrected'!AF77)</f>
        <v>4.7699999999999996</v>
      </c>
      <c r="AG77" s="2">
        <f>IF(ISBLANK('Module C Corrected'!AG77),"",'Module C Corrected'!AG77)</f>
        <v>4.7699999999999996</v>
      </c>
      <c r="AH77" s="2">
        <f>IF(ISBLANK('Module C Corrected'!AH77),"",'Module C Corrected'!AH77)</f>
        <v>4.7699999999999996</v>
      </c>
      <c r="AI77" s="2">
        <f>IF(ISBLANK('Module C Corrected'!AI77),"",'Module C Corrected'!AI77)</f>
        <v>4.7699999999999996</v>
      </c>
      <c r="AJ77" s="2">
        <f>IF(ISBLANK('Module C Corrected'!AJ77),"",'Module C Corrected'!AJ77)</f>
        <v>4.7699999999999996</v>
      </c>
      <c r="AK77" s="2">
        <f>IF(ISBLANK('Module C Corrected'!AK77),"",'Module C Corrected'!AK77)</f>
        <v>4.7699999999999996</v>
      </c>
      <c r="AL77" s="2">
        <f>IF(ISBLANK('Module C Corrected'!AL77),"",'Module C Corrected'!AL77)</f>
        <v>4.7699999999999996</v>
      </c>
      <c r="AM77" s="2">
        <f>IF(ISBLANK('Module C Corrected'!AM77),"",'Module C Corrected'!AM77)</f>
        <v>4.7699999999999996</v>
      </c>
      <c r="AN77" s="2">
        <f>IF(ISBLANK('Module C Corrected'!AN77),"",'Module C Corrected'!AN77)</f>
        <v>4.7699999999999996</v>
      </c>
      <c r="AO77" s="33">
        <f ca="1">IFERROR(IF(AND($A77=VLOOKUP($A77&amp;"."&amp;$C77,UncollectibleLookup,2,FALSE),$C77=VLOOKUP($A77&amp;"."&amp;$C77,UncollectibleLookup,4,FALSE)),0,'Module C Corrected'!AO77),'Module C Corrected'!AO77)</f>
        <v>0</v>
      </c>
      <c r="AP77" s="33">
        <f ca="1">IFERROR(IF(AND($A77=VLOOKUP($A77&amp;"."&amp;$C77,UncollectibleLookup,2,FALSE),$C77=VLOOKUP($A77&amp;"."&amp;$C77,UncollectibleLookup,4,FALSE)),0,'Module C Corrected'!AP77),'Module C Corrected'!AP77)</f>
        <v>0</v>
      </c>
      <c r="AQ77" s="33">
        <f ca="1">IFERROR(IF(AND($A77=VLOOKUP($A77&amp;"."&amp;$C77,UncollectibleLookup,2,FALSE),$C77=VLOOKUP($A77&amp;"."&amp;$C77,UncollectibleLookup,4,FALSE)),0,'Module C Corrected'!AQ77),'Module C Corrected'!AQ77)</f>
        <v>0</v>
      </c>
      <c r="AR77" s="33">
        <f ca="1">IFERROR(IF(AND($A77=VLOOKUP($A77&amp;"."&amp;$C77,UncollectibleLookup,2,FALSE),$C77=VLOOKUP($A77&amp;"."&amp;$C77,UncollectibleLookup,4,FALSE)),0,'Module C Corrected'!AR77),'Module C Corrected'!AR77)</f>
        <v>0</v>
      </c>
      <c r="AS77" s="33">
        <f ca="1">IFERROR(IF(AND($A77=VLOOKUP($A77&amp;"."&amp;$C77,UncollectibleLookup,2,FALSE),$C77=VLOOKUP($A77&amp;"."&amp;$C77,UncollectibleLookup,4,FALSE)),0,'Module C Corrected'!AS77),'Module C Corrected'!AS77)</f>
        <v>0</v>
      </c>
      <c r="AT77" s="33">
        <f ca="1">IFERROR(IF(AND($A77=VLOOKUP($A77&amp;"."&amp;$C77,UncollectibleLookup,2,FALSE),$C77=VLOOKUP($A77&amp;"."&amp;$C77,UncollectibleLookup,4,FALSE)),0,'Module C Corrected'!AT77),'Module C Corrected'!AT77)</f>
        <v>0</v>
      </c>
      <c r="AU77" s="33">
        <f ca="1">IFERROR(IF(AND($A77=VLOOKUP($A77&amp;"."&amp;$C77,UncollectibleLookup,2,FALSE),$C77=VLOOKUP($A77&amp;"."&amp;$C77,UncollectibleLookup,4,FALSE)),0,'Module C Corrected'!AU77),'Module C Corrected'!AU77)</f>
        <v>0</v>
      </c>
      <c r="AV77" s="33">
        <f ca="1">IFERROR(IF(AND($A77=VLOOKUP($A77&amp;"."&amp;$C77,UncollectibleLookup,2,FALSE),$C77=VLOOKUP($A77&amp;"."&amp;$C77,UncollectibleLookup,4,FALSE)),0,'Module C Corrected'!AV77),'Module C Corrected'!AV77)</f>
        <v>0</v>
      </c>
      <c r="AW77" s="33">
        <f ca="1">IFERROR(IF(AND($A77=VLOOKUP($A77&amp;"."&amp;$C77,UncollectibleLookup,2,FALSE),$C77=VLOOKUP($A77&amp;"."&amp;$C77,UncollectibleLookup,4,FALSE)),0,'Module C Corrected'!AW77),'Module C Corrected'!AW77)</f>
        <v>0</v>
      </c>
      <c r="AX77" s="33">
        <f ca="1">IFERROR(IF(AND($A77=VLOOKUP($A77&amp;"."&amp;$C77,UncollectibleLookup,2,FALSE),$C77=VLOOKUP($A77&amp;"."&amp;$C77,UncollectibleLookup,4,FALSE)),0,'Module C Corrected'!AX77),'Module C Corrected'!AX77)</f>
        <v>0</v>
      </c>
      <c r="AY77" s="33">
        <f ca="1">IFERROR(IF(AND($A77=VLOOKUP($A77&amp;"."&amp;$C77,UncollectibleLookup,2,FALSE),$C77=VLOOKUP($A77&amp;"."&amp;$C77,UncollectibleLookup,4,FALSE)),0,'Module C Corrected'!AY77),'Module C Corrected'!AY77)</f>
        <v>0</v>
      </c>
      <c r="AZ77" s="33">
        <f ca="1">IFERROR(IF(AND($A77=VLOOKUP($A77&amp;"."&amp;$C77,UncollectibleLookup,2,FALSE),$C77=VLOOKUP($A77&amp;"."&amp;$C77,UncollectibleLookup,4,FALSE)),0,'Module C Corrected'!AZ77),'Module C Corrected'!AZ77)</f>
        <v>0</v>
      </c>
      <c r="BA77" s="31">
        <f t="shared" ca="1" si="27"/>
        <v>0</v>
      </c>
      <c r="BB77" s="31">
        <f t="shared" ca="1" si="27"/>
        <v>0</v>
      </c>
      <c r="BC77" s="31">
        <f t="shared" ca="1" si="27"/>
        <v>0</v>
      </c>
      <c r="BD77" s="31">
        <f t="shared" ca="1" si="27"/>
        <v>0</v>
      </c>
      <c r="BE77" s="31">
        <f t="shared" ca="1" si="27"/>
        <v>0</v>
      </c>
      <c r="BF77" s="31">
        <f t="shared" ca="1" si="27"/>
        <v>0</v>
      </c>
      <c r="BG77" s="31">
        <f t="shared" ca="1" si="42"/>
        <v>0</v>
      </c>
      <c r="BH77" s="31">
        <f t="shared" ca="1" si="42"/>
        <v>0</v>
      </c>
      <c r="BI77" s="31">
        <f t="shared" ca="1" si="42"/>
        <v>0</v>
      </c>
      <c r="BJ77" s="31">
        <f t="shared" ca="1" si="42"/>
        <v>0</v>
      </c>
      <c r="BK77" s="31">
        <f t="shared" ca="1" si="42"/>
        <v>0</v>
      </c>
      <c r="BL77" s="31">
        <f t="shared" ca="1" si="42"/>
        <v>0</v>
      </c>
      <c r="BM77" s="6">
        <f t="shared" ca="1" si="39"/>
        <v>7.8799999999999995E-2</v>
      </c>
      <c r="BN77" s="6">
        <f t="shared" ca="1" si="39"/>
        <v>7.8799999999999995E-2</v>
      </c>
      <c r="BO77" s="6">
        <f t="shared" ca="1" si="39"/>
        <v>7.8799999999999995E-2</v>
      </c>
      <c r="BP77" s="6">
        <f t="shared" ca="1" si="39"/>
        <v>7.8799999999999995E-2</v>
      </c>
      <c r="BQ77" s="6">
        <f t="shared" ca="1" si="39"/>
        <v>7.8799999999999995E-2</v>
      </c>
      <c r="BR77" s="6">
        <f t="shared" ca="1" si="39"/>
        <v>7.8799999999999995E-2</v>
      </c>
      <c r="BS77" s="6">
        <f t="shared" ca="1" si="39"/>
        <v>7.8799999999999995E-2</v>
      </c>
      <c r="BT77" s="6">
        <f t="shared" ca="1" si="39"/>
        <v>7.8799999999999995E-2</v>
      </c>
      <c r="BU77" s="6">
        <f t="shared" ca="1" si="39"/>
        <v>7.8799999999999995E-2</v>
      </c>
      <c r="BV77" s="6">
        <f t="shared" ca="1" si="39"/>
        <v>7.8799999999999995E-2</v>
      </c>
      <c r="BW77" s="6">
        <f t="shared" ca="1" si="39"/>
        <v>7.8799999999999995E-2</v>
      </c>
      <c r="BX77" s="6">
        <f t="shared" ca="1" si="39"/>
        <v>7.8799999999999995E-2</v>
      </c>
      <c r="BY77" s="31">
        <f t="shared" ca="1" si="32"/>
        <v>0</v>
      </c>
      <c r="BZ77" s="31">
        <f t="shared" ca="1" si="32"/>
        <v>0</v>
      </c>
      <c r="CA77" s="31">
        <f t="shared" ca="1" si="32"/>
        <v>0</v>
      </c>
      <c r="CB77" s="31">
        <f t="shared" ca="1" si="32"/>
        <v>0</v>
      </c>
      <c r="CC77" s="31">
        <f t="shared" ca="1" si="32"/>
        <v>0</v>
      </c>
      <c r="CD77" s="31">
        <f t="shared" ca="1" si="32"/>
        <v>0</v>
      </c>
      <c r="CE77" s="31">
        <f t="shared" ca="1" si="31"/>
        <v>0</v>
      </c>
      <c r="CF77" s="31">
        <f t="shared" ca="1" si="31"/>
        <v>0</v>
      </c>
      <c r="CG77" s="31">
        <f t="shared" ca="1" si="31"/>
        <v>0</v>
      </c>
      <c r="CH77" s="31">
        <f t="shared" ca="1" si="31"/>
        <v>0</v>
      </c>
      <c r="CI77" s="31">
        <f t="shared" ca="1" si="31"/>
        <v>0</v>
      </c>
      <c r="CJ77" s="31">
        <f t="shared" ca="1" si="31"/>
        <v>0</v>
      </c>
      <c r="CK77" s="32">
        <f t="shared" ca="1" si="29"/>
        <v>0</v>
      </c>
      <c r="CL77" s="32">
        <f t="shared" ca="1" si="29"/>
        <v>0</v>
      </c>
      <c r="CM77" s="32">
        <f t="shared" ca="1" si="29"/>
        <v>0</v>
      </c>
      <c r="CN77" s="32">
        <f t="shared" ca="1" si="29"/>
        <v>0</v>
      </c>
      <c r="CO77" s="32">
        <f t="shared" ca="1" si="29"/>
        <v>0</v>
      </c>
      <c r="CP77" s="32">
        <f t="shared" ca="1" si="29"/>
        <v>0</v>
      </c>
      <c r="CQ77" s="32">
        <f t="shared" ca="1" si="43"/>
        <v>0</v>
      </c>
      <c r="CR77" s="32">
        <f t="shared" ca="1" si="43"/>
        <v>0</v>
      </c>
      <c r="CS77" s="32">
        <f t="shared" ca="1" si="43"/>
        <v>0</v>
      </c>
      <c r="CT77" s="32">
        <f t="shared" ca="1" si="43"/>
        <v>0</v>
      </c>
      <c r="CU77" s="32">
        <f t="shared" ca="1" si="43"/>
        <v>0</v>
      </c>
      <c r="CV77" s="32">
        <f t="shared" ca="1" si="43"/>
        <v>0</v>
      </c>
      <c r="CW77" s="31">
        <f t="shared" ca="1" si="30"/>
        <v>0</v>
      </c>
      <c r="CX77" s="31">
        <f t="shared" ca="1" si="30"/>
        <v>0</v>
      </c>
      <c r="CY77" s="31">
        <f t="shared" ca="1" si="30"/>
        <v>0</v>
      </c>
      <c r="CZ77" s="31">
        <f t="shared" ca="1" si="30"/>
        <v>0</v>
      </c>
      <c r="DA77" s="31">
        <f t="shared" ca="1" si="30"/>
        <v>0</v>
      </c>
      <c r="DB77" s="31">
        <f t="shared" ca="1" si="30"/>
        <v>0</v>
      </c>
      <c r="DC77" s="31">
        <f t="shared" ca="1" si="44"/>
        <v>0</v>
      </c>
      <c r="DD77" s="31">
        <f t="shared" ca="1" si="44"/>
        <v>0</v>
      </c>
      <c r="DE77" s="31">
        <f t="shared" ca="1" si="44"/>
        <v>0</v>
      </c>
      <c r="DF77" s="31">
        <f t="shared" ca="1" si="44"/>
        <v>0</v>
      </c>
      <c r="DG77" s="31">
        <f t="shared" ca="1" si="44"/>
        <v>0</v>
      </c>
      <c r="DH77" s="31">
        <f t="shared" ca="1" si="44"/>
        <v>0</v>
      </c>
      <c r="DI77" s="32">
        <f t="shared" ca="1" si="36"/>
        <v>0</v>
      </c>
      <c r="DJ77" s="32">
        <f t="shared" ca="1" si="36"/>
        <v>0</v>
      </c>
      <c r="DK77" s="32">
        <f t="shared" ca="1" si="36"/>
        <v>0</v>
      </c>
      <c r="DL77" s="32">
        <f t="shared" ca="1" si="33"/>
        <v>0</v>
      </c>
      <c r="DM77" s="32">
        <f t="shared" ca="1" si="33"/>
        <v>0</v>
      </c>
      <c r="DN77" s="32">
        <f t="shared" ca="1" si="33"/>
        <v>0</v>
      </c>
      <c r="DO77" s="32">
        <f t="shared" ca="1" si="33"/>
        <v>0</v>
      </c>
      <c r="DP77" s="32">
        <f t="shared" ca="1" si="33"/>
        <v>0</v>
      </c>
      <c r="DQ77" s="32">
        <f t="shared" ca="1" si="33"/>
        <v>0</v>
      </c>
      <c r="DR77" s="32">
        <f t="shared" ca="1" si="33"/>
        <v>0</v>
      </c>
      <c r="DS77" s="32">
        <f t="shared" ca="1" si="33"/>
        <v>0</v>
      </c>
      <c r="DT77" s="32">
        <f t="shared" ca="1" si="33"/>
        <v>0</v>
      </c>
      <c r="DU77" s="31">
        <f t="shared" ca="1" si="37"/>
        <v>0</v>
      </c>
      <c r="DV77" s="31">
        <f t="shared" ca="1" si="37"/>
        <v>0</v>
      </c>
      <c r="DW77" s="31">
        <f t="shared" ca="1" si="37"/>
        <v>0</v>
      </c>
      <c r="DX77" s="31">
        <f t="shared" ca="1" si="34"/>
        <v>0</v>
      </c>
      <c r="DY77" s="31">
        <f t="shared" ca="1" si="34"/>
        <v>0</v>
      </c>
      <c r="DZ77" s="31">
        <f t="shared" ca="1" si="34"/>
        <v>0</v>
      </c>
      <c r="EA77" s="31">
        <f t="shared" ca="1" si="34"/>
        <v>0</v>
      </c>
      <c r="EB77" s="31">
        <f t="shared" ca="1" si="34"/>
        <v>0</v>
      </c>
      <c r="EC77" s="31">
        <f t="shared" ca="1" si="34"/>
        <v>0</v>
      </c>
      <c r="ED77" s="31">
        <f t="shared" ca="1" si="34"/>
        <v>0</v>
      </c>
      <c r="EE77" s="31">
        <f t="shared" ca="1" si="34"/>
        <v>0</v>
      </c>
      <c r="EF77" s="31">
        <f t="shared" ca="1" si="34"/>
        <v>0</v>
      </c>
      <c r="EG77" s="32">
        <f t="shared" ca="1" si="38"/>
        <v>0</v>
      </c>
      <c r="EH77" s="32">
        <f t="shared" ca="1" si="38"/>
        <v>0</v>
      </c>
      <c r="EI77" s="32">
        <f t="shared" ca="1" si="38"/>
        <v>0</v>
      </c>
      <c r="EJ77" s="32">
        <f t="shared" ca="1" si="35"/>
        <v>0</v>
      </c>
      <c r="EK77" s="32">
        <f t="shared" ca="1" si="35"/>
        <v>0</v>
      </c>
      <c r="EL77" s="32">
        <f t="shared" ca="1" si="35"/>
        <v>0</v>
      </c>
      <c r="EM77" s="32">
        <f t="shared" ca="1" si="35"/>
        <v>0</v>
      </c>
      <c r="EN77" s="32">
        <f t="shared" ca="1" si="35"/>
        <v>0</v>
      </c>
      <c r="EO77" s="32">
        <f t="shared" ca="1" si="35"/>
        <v>0</v>
      </c>
      <c r="EP77" s="32">
        <f t="shared" ca="1" si="35"/>
        <v>0</v>
      </c>
      <c r="EQ77" s="32">
        <f t="shared" ca="1" si="35"/>
        <v>0</v>
      </c>
      <c r="ER77" s="32">
        <f t="shared" ca="1" si="35"/>
        <v>0</v>
      </c>
    </row>
    <row r="78" spans="1:148">
      <c r="A78" t="s">
        <v>424</v>
      </c>
      <c r="B78" s="1" t="s">
        <v>140</v>
      </c>
      <c r="C78" t="str">
        <f t="shared" ca="1" si="40"/>
        <v>MKRC</v>
      </c>
      <c r="D78" t="str">
        <f t="shared" ca="1" si="41"/>
        <v>MacKay River Industrial System</v>
      </c>
      <c r="E78" s="51">
        <f ca="1">IFERROR(IF(AND($A78=VLOOKUP($A78&amp;"."&amp;$C78,UncollectibleLookup,2,FALSE),$C78=VLOOKUP($A78&amp;"."&amp;$C78,UncollectibleLookup,4,FALSE)),0,'Module C Corrected'!E78),'Module C Corrected'!E78)</f>
        <v>88450.882899999997</v>
      </c>
      <c r="F78" s="51">
        <f ca="1">IFERROR(IF(AND($A78=VLOOKUP($A78&amp;"."&amp;$C78,UncollectibleLookup,2,FALSE),$C78=VLOOKUP($A78&amp;"."&amp;$C78,UncollectibleLookup,4,FALSE)),0,'Module C Corrected'!F78),'Module C Corrected'!F78)</f>
        <v>78976.011499999993</v>
      </c>
      <c r="G78" s="51">
        <f ca="1">IFERROR(IF(AND($A78=VLOOKUP($A78&amp;"."&amp;$C78,UncollectibleLookup,2,FALSE),$C78=VLOOKUP($A78&amp;"."&amp;$C78,UncollectibleLookup,4,FALSE)),0,'Module C Corrected'!G78),'Module C Corrected'!G78)</f>
        <v>80493.802100000001</v>
      </c>
      <c r="H78" s="51">
        <f ca="1">IFERROR(IF(AND($A78=VLOOKUP($A78&amp;"."&amp;$C78,UncollectibleLookup,2,FALSE),$C78=VLOOKUP($A78&amp;"."&amp;$C78,UncollectibleLookup,4,FALSE)),0,'Module C Corrected'!H78),'Module C Corrected'!H78)</f>
        <v>79352.410999999993</v>
      </c>
      <c r="I78" s="51">
        <f ca="1">IFERROR(IF(AND($A78=VLOOKUP($A78&amp;"."&amp;$C78,UncollectibleLookup,2,FALSE),$C78=VLOOKUP($A78&amp;"."&amp;$C78,UncollectibleLookup,4,FALSE)),0,'Module C Corrected'!I78),'Module C Corrected'!I78)</f>
        <v>66512.761700000003</v>
      </c>
      <c r="J78" s="51">
        <f ca="1">IFERROR(IF(AND($A78=VLOOKUP($A78&amp;"."&amp;$C78,UncollectibleLookup,2,FALSE),$C78=VLOOKUP($A78&amp;"."&amp;$C78,UncollectibleLookup,4,FALSE)),0,'Module C Corrected'!J78),'Module C Corrected'!J78)</f>
        <v>83305.179199999999</v>
      </c>
      <c r="K78" s="51">
        <f ca="1">IFERROR(IF(AND($A78=VLOOKUP($A78&amp;"."&amp;$C78,UncollectibleLookup,2,FALSE),$C78=VLOOKUP($A78&amp;"."&amp;$C78,UncollectibleLookup,4,FALSE)),0,'Module C Corrected'!K78),'Module C Corrected'!K78)</f>
        <v>66756.559299999994</v>
      </c>
      <c r="L78" s="51">
        <f ca="1">IFERROR(IF(AND($A78=VLOOKUP($A78&amp;"."&amp;$C78,UncollectibleLookup,2,FALSE),$C78=VLOOKUP($A78&amp;"."&amp;$C78,UncollectibleLookup,4,FALSE)),0,'Module C Corrected'!L78),'Module C Corrected'!L78)</f>
        <v>81695.708899999998</v>
      </c>
      <c r="M78" s="51">
        <f ca="1">IFERROR(IF(AND($A78=VLOOKUP($A78&amp;"."&amp;$C78,UncollectibleLookup,2,FALSE),$C78=VLOOKUP($A78&amp;"."&amp;$C78,UncollectibleLookup,4,FALSE)),0,'Module C Corrected'!M78),'Module C Corrected'!M78)</f>
        <v>84737.110100000005</v>
      </c>
      <c r="N78" s="51">
        <f ca="1">IFERROR(IF(AND($A78=VLOOKUP($A78&amp;"."&amp;$C78,UncollectibleLookup,2,FALSE),$C78=VLOOKUP($A78&amp;"."&amp;$C78,UncollectibleLookup,4,FALSE)),0,'Module C Corrected'!N78),'Module C Corrected'!N78)</f>
        <v>53175.459199999998</v>
      </c>
      <c r="O78" s="51">
        <f ca="1">IFERROR(IF(AND($A78=VLOOKUP($A78&amp;"."&amp;$C78,UncollectibleLookup,2,FALSE),$C78=VLOOKUP($A78&amp;"."&amp;$C78,UncollectibleLookup,4,FALSE)),0,'Module C Corrected'!O78),'Module C Corrected'!O78)</f>
        <v>46073.962399999997</v>
      </c>
      <c r="P78" s="51">
        <f ca="1">IFERROR(IF(AND($A78=VLOOKUP($A78&amp;"."&amp;$C78,UncollectibleLookup,2,FALSE),$C78=VLOOKUP($A78&amp;"."&amp;$C78,UncollectibleLookup,4,FALSE)),0,'Module C Corrected'!P78),'Module C Corrected'!P78)</f>
        <v>100278.0405</v>
      </c>
      <c r="Q78" s="32">
        <f ca="1">IFERROR(IF(AND($A78=VLOOKUP($A78&amp;"."&amp;$C78,UncollectibleLookup,2,FALSE),$C78=VLOOKUP($A78&amp;"."&amp;$C78,UncollectibleLookup,4,FALSE)),0,'Module C Corrected'!Q78),'Module C Corrected'!Q78)</f>
        <v>5561387.4199999999</v>
      </c>
      <c r="R78" s="32">
        <f ca="1">IFERROR(IF(AND($A78=VLOOKUP($A78&amp;"."&amp;$C78,UncollectibleLookup,2,FALSE),$C78=VLOOKUP($A78&amp;"."&amp;$C78,UncollectibleLookup,4,FALSE)),0,'Module C Corrected'!R78),'Module C Corrected'!R78)</f>
        <v>5860520.79</v>
      </c>
      <c r="S78" s="32">
        <f ca="1">IFERROR(IF(AND($A78=VLOOKUP($A78&amp;"."&amp;$C78,UncollectibleLookup,2,FALSE),$C78=VLOOKUP($A78&amp;"."&amp;$C78,UncollectibleLookup,4,FALSE)),0,'Module C Corrected'!S78),'Module C Corrected'!S78)</f>
        <v>4964289.47</v>
      </c>
      <c r="T78" s="32">
        <f ca="1">IFERROR(IF(AND($A78=VLOOKUP($A78&amp;"."&amp;$C78,UncollectibleLookup,2,FALSE),$C78=VLOOKUP($A78&amp;"."&amp;$C78,UncollectibleLookup,4,FALSE)),0,'Module C Corrected'!T78),'Module C Corrected'!T78)</f>
        <v>3934399.81</v>
      </c>
      <c r="U78" s="32">
        <f ca="1">IFERROR(IF(AND($A78=VLOOKUP($A78&amp;"."&amp;$C78,UncollectibleLookup,2,FALSE),$C78=VLOOKUP($A78&amp;"."&amp;$C78,UncollectibleLookup,4,FALSE)),0,'Module C Corrected'!U78),'Module C Corrected'!U78)</f>
        <v>3689013.41</v>
      </c>
      <c r="V78" s="32">
        <f ca="1">IFERROR(IF(AND($A78=VLOOKUP($A78&amp;"."&amp;$C78,UncollectibleLookup,2,FALSE),$C78=VLOOKUP($A78&amp;"."&amp;$C78,UncollectibleLookup,4,FALSE)),0,'Module C Corrected'!V78),'Module C Corrected'!V78)</f>
        <v>4166886.44</v>
      </c>
      <c r="W78" s="32">
        <f ca="1">IFERROR(IF(AND($A78=VLOOKUP($A78&amp;"."&amp;$C78,UncollectibleLookup,2,FALSE),$C78=VLOOKUP($A78&amp;"."&amp;$C78,UncollectibleLookup,4,FALSE)),0,'Module C Corrected'!W78),'Module C Corrected'!W78)</f>
        <v>10778274.050000001</v>
      </c>
      <c r="X78" s="32">
        <f ca="1">IFERROR(IF(AND($A78=VLOOKUP($A78&amp;"."&amp;$C78,UncollectibleLookup,2,FALSE),$C78=VLOOKUP($A78&amp;"."&amp;$C78,UncollectibleLookup,4,FALSE)),0,'Module C Corrected'!X78),'Module C Corrected'!X78)</f>
        <v>5125373.05</v>
      </c>
      <c r="Y78" s="32">
        <f ca="1">IFERROR(IF(AND($A78=VLOOKUP($A78&amp;"."&amp;$C78,UncollectibleLookup,2,FALSE),$C78=VLOOKUP($A78&amp;"."&amp;$C78,UncollectibleLookup,4,FALSE)),0,'Module C Corrected'!Y78),'Module C Corrected'!Y78)</f>
        <v>4341531.37</v>
      </c>
      <c r="Z78" s="32">
        <f ca="1">IFERROR(IF(AND($A78=VLOOKUP($A78&amp;"."&amp;$C78,UncollectibleLookup,2,FALSE),$C78=VLOOKUP($A78&amp;"."&amp;$C78,UncollectibleLookup,4,FALSE)),0,'Module C Corrected'!Z78),'Module C Corrected'!Z78)</f>
        <v>3269935.29</v>
      </c>
      <c r="AA78" s="32">
        <f ca="1">IFERROR(IF(AND($A78=VLOOKUP($A78&amp;"."&amp;$C78,UncollectibleLookup,2,FALSE),$C78=VLOOKUP($A78&amp;"."&amp;$C78,UncollectibleLookup,4,FALSE)),0,'Module C Corrected'!AA78),'Module C Corrected'!AA78)</f>
        <v>2822018.87</v>
      </c>
      <c r="AB78" s="32">
        <f ca="1">IFERROR(IF(AND($A78=VLOOKUP($A78&amp;"."&amp;$C78,UncollectibleLookup,2,FALSE),$C78=VLOOKUP($A78&amp;"."&amp;$C78,UncollectibleLookup,4,FALSE)),0,'Module C Corrected'!AB78),'Module C Corrected'!AB78)</f>
        <v>6999302.9199999999</v>
      </c>
      <c r="AC78" s="2">
        <f>IF(ISBLANK('Module C Corrected'!AC78),"",'Module C Corrected'!AC78)</f>
        <v>4.59</v>
      </c>
      <c r="AD78" s="2">
        <f>IF(ISBLANK('Module C Corrected'!AD78),"",'Module C Corrected'!AD78)</f>
        <v>4.59</v>
      </c>
      <c r="AE78" s="2">
        <f>IF(ISBLANK('Module C Corrected'!AE78),"",'Module C Corrected'!AE78)</f>
        <v>4.59</v>
      </c>
      <c r="AF78" s="2">
        <f>IF(ISBLANK('Module C Corrected'!AF78),"",'Module C Corrected'!AF78)</f>
        <v>4.59</v>
      </c>
      <c r="AG78" s="2">
        <f>IF(ISBLANK('Module C Corrected'!AG78),"",'Module C Corrected'!AG78)</f>
        <v>4.59</v>
      </c>
      <c r="AH78" s="2">
        <f>IF(ISBLANK('Module C Corrected'!AH78),"",'Module C Corrected'!AH78)</f>
        <v>4.59</v>
      </c>
      <c r="AI78" s="2">
        <f>IF(ISBLANK('Module C Corrected'!AI78),"",'Module C Corrected'!AI78)</f>
        <v>4.59</v>
      </c>
      <c r="AJ78" s="2">
        <f>IF(ISBLANK('Module C Corrected'!AJ78),"",'Module C Corrected'!AJ78)</f>
        <v>4.59</v>
      </c>
      <c r="AK78" s="2">
        <f>IF(ISBLANK('Module C Corrected'!AK78),"",'Module C Corrected'!AK78)</f>
        <v>4.59</v>
      </c>
      <c r="AL78" s="2">
        <f>IF(ISBLANK('Module C Corrected'!AL78),"",'Module C Corrected'!AL78)</f>
        <v>4.59</v>
      </c>
      <c r="AM78" s="2">
        <f>IF(ISBLANK('Module C Corrected'!AM78),"",'Module C Corrected'!AM78)</f>
        <v>4.59</v>
      </c>
      <c r="AN78" s="2">
        <f>IF(ISBLANK('Module C Corrected'!AN78),"",'Module C Corrected'!AN78)</f>
        <v>4.59</v>
      </c>
      <c r="AO78" s="33">
        <f ca="1">IFERROR(IF(AND($A78=VLOOKUP($A78&amp;"."&amp;$C78,UncollectibleLookup,2,FALSE),$C78=VLOOKUP($A78&amp;"."&amp;$C78,UncollectibleLookup,4,FALSE)),0,'Module C Corrected'!AO78),'Module C Corrected'!AO78)</f>
        <v>255267.68</v>
      </c>
      <c r="AP78" s="33">
        <f ca="1">IFERROR(IF(AND($A78=VLOOKUP($A78&amp;"."&amp;$C78,UncollectibleLookup,2,FALSE),$C78=VLOOKUP($A78&amp;"."&amp;$C78,UncollectibleLookup,4,FALSE)),0,'Module C Corrected'!AP78),'Module C Corrected'!AP78)</f>
        <v>268997.90000000002</v>
      </c>
      <c r="AQ78" s="33">
        <f ca="1">IFERROR(IF(AND($A78=VLOOKUP($A78&amp;"."&amp;$C78,UncollectibleLookup,2,FALSE),$C78=VLOOKUP($A78&amp;"."&amp;$C78,UncollectibleLookup,4,FALSE)),0,'Module C Corrected'!AQ78),'Module C Corrected'!AQ78)</f>
        <v>227860.89</v>
      </c>
      <c r="AR78" s="33">
        <f ca="1">IFERROR(IF(AND($A78=VLOOKUP($A78&amp;"."&amp;$C78,UncollectibleLookup,2,FALSE),$C78=VLOOKUP($A78&amp;"."&amp;$C78,UncollectibleLookup,4,FALSE)),0,'Module C Corrected'!AR78),'Module C Corrected'!AR78)</f>
        <v>180588.95</v>
      </c>
      <c r="AS78" s="33">
        <f ca="1">IFERROR(IF(AND($A78=VLOOKUP($A78&amp;"."&amp;$C78,UncollectibleLookup,2,FALSE),$C78=VLOOKUP($A78&amp;"."&amp;$C78,UncollectibleLookup,4,FALSE)),0,'Module C Corrected'!AS78),'Module C Corrected'!AS78)</f>
        <v>169325.72</v>
      </c>
      <c r="AT78" s="33">
        <f ca="1">IFERROR(IF(AND($A78=VLOOKUP($A78&amp;"."&amp;$C78,UncollectibleLookup,2,FALSE),$C78=VLOOKUP($A78&amp;"."&amp;$C78,UncollectibleLookup,4,FALSE)),0,'Module C Corrected'!AT78),'Module C Corrected'!AT78)</f>
        <v>191260.09</v>
      </c>
      <c r="AU78" s="33">
        <f ca="1">IFERROR(IF(AND($A78=VLOOKUP($A78&amp;"."&amp;$C78,UncollectibleLookup,2,FALSE),$C78=VLOOKUP($A78&amp;"."&amp;$C78,UncollectibleLookup,4,FALSE)),0,'Module C Corrected'!AU78),'Module C Corrected'!AU78)</f>
        <v>494722.78</v>
      </c>
      <c r="AV78" s="33">
        <f ca="1">IFERROR(IF(AND($A78=VLOOKUP($A78&amp;"."&amp;$C78,UncollectibleLookup,2,FALSE),$C78=VLOOKUP($A78&amp;"."&amp;$C78,UncollectibleLookup,4,FALSE)),0,'Module C Corrected'!AV78),'Module C Corrected'!AV78)</f>
        <v>235254.62</v>
      </c>
      <c r="AW78" s="33">
        <f ca="1">IFERROR(IF(AND($A78=VLOOKUP($A78&amp;"."&amp;$C78,UncollectibleLookup,2,FALSE),$C78=VLOOKUP($A78&amp;"."&amp;$C78,UncollectibleLookup,4,FALSE)),0,'Module C Corrected'!AW78),'Module C Corrected'!AW78)</f>
        <v>199276.29</v>
      </c>
      <c r="AX78" s="33">
        <f ca="1">IFERROR(IF(AND($A78=VLOOKUP($A78&amp;"."&amp;$C78,UncollectibleLookup,2,FALSE),$C78=VLOOKUP($A78&amp;"."&amp;$C78,UncollectibleLookup,4,FALSE)),0,'Module C Corrected'!AX78),'Module C Corrected'!AX78)</f>
        <v>150090.03</v>
      </c>
      <c r="AY78" s="33">
        <f ca="1">IFERROR(IF(AND($A78=VLOOKUP($A78&amp;"."&amp;$C78,UncollectibleLookup,2,FALSE),$C78=VLOOKUP($A78&amp;"."&amp;$C78,UncollectibleLookup,4,FALSE)),0,'Module C Corrected'!AY78),'Module C Corrected'!AY78)</f>
        <v>129530.67</v>
      </c>
      <c r="AZ78" s="33">
        <f ca="1">IFERROR(IF(AND($A78=VLOOKUP($A78&amp;"."&amp;$C78,UncollectibleLookup,2,FALSE),$C78=VLOOKUP($A78&amp;"."&amp;$C78,UncollectibleLookup,4,FALSE)),0,'Module C Corrected'!AZ78),'Module C Corrected'!AZ78)</f>
        <v>321268</v>
      </c>
      <c r="BA78" s="31">
        <f t="shared" ca="1" si="27"/>
        <v>-6673.66</v>
      </c>
      <c r="BB78" s="31">
        <f t="shared" ca="1" si="27"/>
        <v>-7032.62</v>
      </c>
      <c r="BC78" s="31">
        <f t="shared" ca="1" si="27"/>
        <v>-5957.15</v>
      </c>
      <c r="BD78" s="31">
        <f t="shared" ca="1" si="27"/>
        <v>-18885.12</v>
      </c>
      <c r="BE78" s="31">
        <f t="shared" ca="1" si="27"/>
        <v>-17707.259999999998</v>
      </c>
      <c r="BF78" s="31">
        <f t="shared" ca="1" si="27"/>
        <v>-20001.05</v>
      </c>
      <c r="BG78" s="31">
        <f t="shared" ca="1" si="42"/>
        <v>-76525.75</v>
      </c>
      <c r="BH78" s="31">
        <f t="shared" ca="1" si="42"/>
        <v>-36390.15</v>
      </c>
      <c r="BI78" s="31">
        <f t="shared" ca="1" si="42"/>
        <v>-30824.87</v>
      </c>
      <c r="BJ78" s="31">
        <f t="shared" ca="1" si="42"/>
        <v>-9809.81</v>
      </c>
      <c r="BK78" s="31">
        <f t="shared" ca="1" si="42"/>
        <v>-8466.06</v>
      </c>
      <c r="BL78" s="31">
        <f t="shared" ca="1" si="42"/>
        <v>-20997.91</v>
      </c>
      <c r="BM78" s="6">
        <f t="shared" ca="1" si="39"/>
        <v>7.2099999999999997E-2</v>
      </c>
      <c r="BN78" s="6">
        <f t="shared" ca="1" si="39"/>
        <v>7.2099999999999997E-2</v>
      </c>
      <c r="BO78" s="6">
        <f t="shared" ca="1" si="39"/>
        <v>7.2099999999999997E-2</v>
      </c>
      <c r="BP78" s="6">
        <f t="shared" ca="1" si="39"/>
        <v>7.2099999999999997E-2</v>
      </c>
      <c r="BQ78" s="6">
        <f t="shared" ca="1" si="39"/>
        <v>7.2099999999999997E-2</v>
      </c>
      <c r="BR78" s="6">
        <f t="shared" ca="1" si="39"/>
        <v>7.2099999999999997E-2</v>
      </c>
      <c r="BS78" s="6">
        <f t="shared" ca="1" si="39"/>
        <v>7.2099999999999997E-2</v>
      </c>
      <c r="BT78" s="6">
        <f t="shared" ca="1" si="39"/>
        <v>7.2099999999999997E-2</v>
      </c>
      <c r="BU78" s="6">
        <f t="shared" ca="1" si="39"/>
        <v>7.2099999999999997E-2</v>
      </c>
      <c r="BV78" s="6">
        <f t="shared" ca="1" si="39"/>
        <v>7.2099999999999997E-2</v>
      </c>
      <c r="BW78" s="6">
        <f t="shared" ca="1" si="39"/>
        <v>7.2099999999999997E-2</v>
      </c>
      <c r="BX78" s="6">
        <f t="shared" ca="1" si="39"/>
        <v>7.2099999999999997E-2</v>
      </c>
      <c r="BY78" s="31">
        <f t="shared" ca="1" si="32"/>
        <v>400976.03</v>
      </c>
      <c r="BZ78" s="31">
        <f t="shared" ca="1" si="32"/>
        <v>422543.55</v>
      </c>
      <c r="CA78" s="31">
        <f t="shared" ca="1" si="32"/>
        <v>357925.27</v>
      </c>
      <c r="CB78" s="31">
        <f t="shared" ca="1" si="32"/>
        <v>283670.23</v>
      </c>
      <c r="CC78" s="31">
        <f t="shared" ca="1" si="32"/>
        <v>265977.87</v>
      </c>
      <c r="CD78" s="31">
        <f t="shared" ca="1" si="32"/>
        <v>300432.51</v>
      </c>
      <c r="CE78" s="31">
        <f t="shared" ca="1" si="31"/>
        <v>777113.56</v>
      </c>
      <c r="CF78" s="31">
        <f t="shared" ca="1" si="31"/>
        <v>369539.4</v>
      </c>
      <c r="CG78" s="31">
        <f t="shared" ca="1" si="31"/>
        <v>313024.40999999997</v>
      </c>
      <c r="CH78" s="31">
        <f t="shared" ca="1" si="31"/>
        <v>235762.33</v>
      </c>
      <c r="CI78" s="31">
        <f t="shared" ca="1" si="31"/>
        <v>203467.56</v>
      </c>
      <c r="CJ78" s="31">
        <f t="shared" ca="1" si="31"/>
        <v>504649.74</v>
      </c>
      <c r="CK78" s="32">
        <f t="shared" ca="1" si="29"/>
        <v>9454.36</v>
      </c>
      <c r="CL78" s="32">
        <f t="shared" ca="1" si="29"/>
        <v>9962.89</v>
      </c>
      <c r="CM78" s="32">
        <f t="shared" ca="1" si="29"/>
        <v>8439.2900000000009</v>
      </c>
      <c r="CN78" s="32">
        <f t="shared" ca="1" si="29"/>
        <v>6688.48</v>
      </c>
      <c r="CO78" s="32">
        <f t="shared" ca="1" si="29"/>
        <v>6271.32</v>
      </c>
      <c r="CP78" s="32">
        <f t="shared" ca="1" si="29"/>
        <v>7083.71</v>
      </c>
      <c r="CQ78" s="32">
        <f t="shared" ca="1" si="43"/>
        <v>18323.07</v>
      </c>
      <c r="CR78" s="32">
        <f t="shared" ca="1" si="43"/>
        <v>8713.1299999999992</v>
      </c>
      <c r="CS78" s="32">
        <f t="shared" ca="1" si="43"/>
        <v>7380.6</v>
      </c>
      <c r="CT78" s="32">
        <f t="shared" ca="1" si="43"/>
        <v>5558.89</v>
      </c>
      <c r="CU78" s="32">
        <f t="shared" ca="1" si="43"/>
        <v>4797.43</v>
      </c>
      <c r="CV78" s="32">
        <f t="shared" ca="1" si="43"/>
        <v>11898.81</v>
      </c>
      <c r="CW78" s="31">
        <f t="shared" ca="1" si="30"/>
        <v>161836.37000000002</v>
      </c>
      <c r="CX78" s="31">
        <f t="shared" ca="1" si="30"/>
        <v>170541.15999999997</v>
      </c>
      <c r="CY78" s="31">
        <f t="shared" ca="1" si="30"/>
        <v>144460.81999999998</v>
      </c>
      <c r="CZ78" s="31">
        <f t="shared" ca="1" si="30"/>
        <v>128654.87999999995</v>
      </c>
      <c r="DA78" s="31">
        <f t="shared" ca="1" si="30"/>
        <v>120630.73</v>
      </c>
      <c r="DB78" s="31">
        <f t="shared" ca="1" si="30"/>
        <v>136257.18000000002</v>
      </c>
      <c r="DC78" s="31">
        <f t="shared" ca="1" si="44"/>
        <v>377239.6</v>
      </c>
      <c r="DD78" s="31">
        <f t="shared" ca="1" si="44"/>
        <v>179388.06000000003</v>
      </c>
      <c r="DE78" s="31">
        <f t="shared" ca="1" si="44"/>
        <v>151953.58999999994</v>
      </c>
      <c r="DF78" s="31">
        <f t="shared" ca="1" si="44"/>
        <v>101041</v>
      </c>
      <c r="DG78" s="31">
        <f t="shared" ca="1" si="44"/>
        <v>87200.37999999999</v>
      </c>
      <c r="DH78" s="31">
        <f t="shared" ca="1" si="44"/>
        <v>216278.46</v>
      </c>
      <c r="DI78" s="32">
        <f t="shared" ca="1" si="36"/>
        <v>8091.82</v>
      </c>
      <c r="DJ78" s="32">
        <f t="shared" ca="1" si="36"/>
        <v>8527.06</v>
      </c>
      <c r="DK78" s="32">
        <f t="shared" ca="1" si="36"/>
        <v>7223.04</v>
      </c>
      <c r="DL78" s="32">
        <f t="shared" ca="1" si="33"/>
        <v>6432.74</v>
      </c>
      <c r="DM78" s="32">
        <f t="shared" ca="1" si="33"/>
        <v>6031.54</v>
      </c>
      <c r="DN78" s="32">
        <f t="shared" ca="1" si="33"/>
        <v>6812.86</v>
      </c>
      <c r="DO78" s="32">
        <f t="shared" ca="1" si="33"/>
        <v>18861.98</v>
      </c>
      <c r="DP78" s="32">
        <f t="shared" ca="1" si="33"/>
        <v>8969.4</v>
      </c>
      <c r="DQ78" s="32">
        <f t="shared" ca="1" si="33"/>
        <v>7597.68</v>
      </c>
      <c r="DR78" s="32">
        <f t="shared" ca="1" si="33"/>
        <v>5052.05</v>
      </c>
      <c r="DS78" s="32">
        <f t="shared" ca="1" si="33"/>
        <v>4360.0200000000004</v>
      </c>
      <c r="DT78" s="32">
        <f t="shared" ca="1" si="33"/>
        <v>10813.92</v>
      </c>
      <c r="DU78" s="31">
        <f t="shared" ca="1" si="37"/>
        <v>69631.789999999994</v>
      </c>
      <c r="DV78" s="31">
        <f t="shared" ca="1" si="37"/>
        <v>72508.06</v>
      </c>
      <c r="DW78" s="31">
        <f t="shared" ca="1" si="37"/>
        <v>60754.71</v>
      </c>
      <c r="DX78" s="31">
        <f t="shared" ca="1" si="34"/>
        <v>53451.72</v>
      </c>
      <c r="DY78" s="31">
        <f t="shared" ca="1" si="34"/>
        <v>49523.07</v>
      </c>
      <c r="DZ78" s="31">
        <f t="shared" ca="1" si="34"/>
        <v>55243.92</v>
      </c>
      <c r="EA78" s="31">
        <f t="shared" ca="1" si="34"/>
        <v>151087.12</v>
      </c>
      <c r="EB78" s="31">
        <f t="shared" ca="1" si="34"/>
        <v>70893.95</v>
      </c>
      <c r="EC78" s="31">
        <f t="shared" ca="1" si="34"/>
        <v>59245.279999999999</v>
      </c>
      <c r="ED78" s="31">
        <f t="shared" ca="1" si="34"/>
        <v>38875.89</v>
      </c>
      <c r="EE78" s="31">
        <f t="shared" ca="1" si="34"/>
        <v>33087.78</v>
      </c>
      <c r="EF78" s="31">
        <f t="shared" ca="1" si="34"/>
        <v>80954.850000000006</v>
      </c>
      <c r="EG78" s="32">
        <f t="shared" ca="1" si="38"/>
        <v>239559.98000000004</v>
      </c>
      <c r="EH78" s="32">
        <f t="shared" ca="1" si="38"/>
        <v>251576.27999999997</v>
      </c>
      <c r="EI78" s="32">
        <f t="shared" ca="1" si="38"/>
        <v>212438.56999999998</v>
      </c>
      <c r="EJ78" s="32">
        <f t="shared" ca="1" si="35"/>
        <v>188539.33999999994</v>
      </c>
      <c r="EK78" s="32">
        <f t="shared" ca="1" si="35"/>
        <v>176185.34</v>
      </c>
      <c r="EL78" s="32">
        <f t="shared" ca="1" si="35"/>
        <v>198313.96000000002</v>
      </c>
      <c r="EM78" s="32">
        <f t="shared" ca="1" si="35"/>
        <v>547188.69999999995</v>
      </c>
      <c r="EN78" s="32">
        <f t="shared" ca="1" si="35"/>
        <v>259251.41000000003</v>
      </c>
      <c r="EO78" s="32">
        <f t="shared" ca="1" si="35"/>
        <v>218796.54999999993</v>
      </c>
      <c r="EP78" s="32">
        <f t="shared" ca="1" si="35"/>
        <v>144968.94</v>
      </c>
      <c r="EQ78" s="32">
        <f t="shared" ca="1" si="35"/>
        <v>124648.18</v>
      </c>
      <c r="ER78" s="32">
        <f t="shared" ca="1" si="35"/>
        <v>308047.23</v>
      </c>
    </row>
    <row r="79" spans="1:148">
      <c r="A79" t="s">
        <v>541</v>
      </c>
      <c r="B79" s="1" t="s">
        <v>367</v>
      </c>
      <c r="C79" t="str">
        <f t="shared" ca="1" si="40"/>
        <v>BCHIMP</v>
      </c>
      <c r="D79" t="str">
        <f t="shared" ca="1" si="41"/>
        <v>Alberta-BC Intertie - Import</v>
      </c>
      <c r="E79" s="51">
        <f ca="1">IFERROR(IF(AND($A79=VLOOKUP($A79&amp;"."&amp;$C79,UncollectibleLookup,2,FALSE),$C79=VLOOKUP($A79&amp;"."&amp;$C79,UncollectibleLookup,4,FALSE)),0,'Module C Corrected'!E79),'Module C Corrected'!E79)</f>
        <v>150</v>
      </c>
      <c r="F79" s="51">
        <f ca="1">IFERROR(IF(AND($A79=VLOOKUP($A79&amp;"."&amp;$C79,UncollectibleLookup,2,FALSE),$C79=VLOOKUP($A79&amp;"."&amp;$C79,UncollectibleLookup,4,FALSE)),0,'Module C Corrected'!F79),'Module C Corrected'!F79)</f>
        <v>1047</v>
      </c>
      <c r="G79" s="51">
        <f ca="1">IFERROR(IF(AND($A79=VLOOKUP($A79&amp;"."&amp;$C79,UncollectibleLookup,2,FALSE),$C79=VLOOKUP($A79&amp;"."&amp;$C79,UncollectibleLookup,4,FALSE)),0,'Module C Corrected'!G79),'Module C Corrected'!G79)</f>
        <v>50</v>
      </c>
      <c r="H79" s="51">
        <f ca="1">IFERROR(IF(AND($A79=VLOOKUP($A79&amp;"."&amp;$C79,UncollectibleLookup,2,FALSE),$C79=VLOOKUP($A79&amp;"."&amp;$C79,UncollectibleLookup,4,FALSE)),0,'Module C Corrected'!H79),'Module C Corrected'!H79)</f>
        <v>0</v>
      </c>
      <c r="I79" s="51">
        <f ca="1">IFERROR(IF(AND($A79=VLOOKUP($A79&amp;"."&amp;$C79,UncollectibleLookup,2,FALSE),$C79=VLOOKUP($A79&amp;"."&amp;$C79,UncollectibleLookup,4,FALSE)),0,'Module C Corrected'!I79),'Module C Corrected'!I79)</f>
        <v>0</v>
      </c>
      <c r="J79" s="51">
        <f ca="1">IFERROR(IF(AND($A79=VLOOKUP($A79&amp;"."&amp;$C79,UncollectibleLookup,2,FALSE),$C79=VLOOKUP($A79&amp;"."&amp;$C79,UncollectibleLookup,4,FALSE)),0,'Module C Corrected'!J79),'Module C Corrected'!J79)</f>
        <v>80</v>
      </c>
      <c r="K79" s="51">
        <f ca="1">IFERROR(IF(AND($A79=VLOOKUP($A79&amp;"."&amp;$C79,UncollectibleLookup,2,FALSE),$C79=VLOOKUP($A79&amp;"."&amp;$C79,UncollectibleLookup,4,FALSE)),0,'Module C Corrected'!K79),'Module C Corrected'!K79)</f>
        <v>0</v>
      </c>
      <c r="L79" s="51">
        <f ca="1">IFERROR(IF(AND($A79=VLOOKUP($A79&amp;"."&amp;$C79,UncollectibleLookup,2,FALSE),$C79=VLOOKUP($A79&amp;"."&amp;$C79,UncollectibleLookup,4,FALSE)),0,'Module C Corrected'!L79),'Module C Corrected'!L79)</f>
        <v>0</v>
      </c>
      <c r="M79" s="51">
        <f ca="1">IFERROR(IF(AND($A79=VLOOKUP($A79&amp;"."&amp;$C79,UncollectibleLookup,2,FALSE),$C79=VLOOKUP($A79&amp;"."&amp;$C79,UncollectibleLookup,4,FALSE)),0,'Module C Corrected'!M79),'Module C Corrected'!M79)</f>
        <v>0</v>
      </c>
      <c r="N79" s="51">
        <f ca="1">IFERROR(IF(AND($A79=VLOOKUP($A79&amp;"."&amp;$C79,UncollectibleLookup,2,FALSE),$C79=VLOOKUP($A79&amp;"."&amp;$C79,UncollectibleLookup,4,FALSE)),0,'Module C Corrected'!N79),'Module C Corrected'!N79)</f>
        <v>0</v>
      </c>
      <c r="O79" s="51">
        <f ca="1">IFERROR(IF(AND($A79=VLOOKUP($A79&amp;"."&amp;$C79,UncollectibleLookup,2,FALSE),$C79=VLOOKUP($A79&amp;"."&amp;$C79,UncollectibleLookup,4,FALSE)),0,'Module C Corrected'!O79),'Module C Corrected'!O79)</f>
        <v>0</v>
      </c>
      <c r="P79" s="51">
        <f ca="1">IFERROR(IF(AND($A79=VLOOKUP($A79&amp;"."&amp;$C79,UncollectibleLookup,2,FALSE),$C79=VLOOKUP($A79&amp;"."&amp;$C79,UncollectibleLookup,4,FALSE)),0,'Module C Corrected'!P79),'Module C Corrected'!P79)</f>
        <v>0</v>
      </c>
      <c r="Q79" s="32">
        <f ca="1">IFERROR(IF(AND($A79=VLOOKUP($A79&amp;"."&amp;$C79,UncollectibleLookup,2,FALSE),$C79=VLOOKUP($A79&amp;"."&amp;$C79,UncollectibleLookup,4,FALSE)),0,'Module C Corrected'!Q79),'Module C Corrected'!Q79)</f>
        <v>7457.5</v>
      </c>
      <c r="R79" s="32">
        <f ca="1">IFERROR(IF(AND($A79=VLOOKUP($A79&amp;"."&amp;$C79,UncollectibleLookup,2,FALSE),$C79=VLOOKUP($A79&amp;"."&amp;$C79,UncollectibleLookup,4,FALSE)),0,'Module C Corrected'!R79),'Module C Corrected'!R79)</f>
        <v>80837.11</v>
      </c>
      <c r="S79" s="32">
        <f ca="1">IFERROR(IF(AND($A79=VLOOKUP($A79&amp;"."&amp;$C79,UncollectibleLookup,2,FALSE),$C79=VLOOKUP($A79&amp;"."&amp;$C79,UncollectibleLookup,4,FALSE)),0,'Module C Corrected'!S79),'Module C Corrected'!S79)</f>
        <v>1810</v>
      </c>
      <c r="T79" s="32">
        <f ca="1">IFERROR(IF(AND($A79=VLOOKUP($A79&amp;"."&amp;$C79,UncollectibleLookup,2,FALSE),$C79=VLOOKUP($A79&amp;"."&amp;$C79,UncollectibleLookup,4,FALSE)),0,'Module C Corrected'!T79),'Module C Corrected'!T79)</f>
        <v>0</v>
      </c>
      <c r="U79" s="32">
        <f ca="1">IFERROR(IF(AND($A79=VLOOKUP($A79&amp;"."&amp;$C79,UncollectibleLookup,2,FALSE),$C79=VLOOKUP($A79&amp;"."&amp;$C79,UncollectibleLookup,4,FALSE)),0,'Module C Corrected'!U79),'Module C Corrected'!U79)</f>
        <v>0</v>
      </c>
      <c r="V79" s="32">
        <f ca="1">IFERROR(IF(AND($A79=VLOOKUP($A79&amp;"."&amp;$C79,UncollectibleLookup,2,FALSE),$C79=VLOOKUP($A79&amp;"."&amp;$C79,UncollectibleLookup,4,FALSE)),0,'Module C Corrected'!V79),'Module C Corrected'!V79)</f>
        <v>5777.7</v>
      </c>
      <c r="W79" s="32">
        <f ca="1">IFERROR(IF(AND($A79=VLOOKUP($A79&amp;"."&amp;$C79,UncollectibleLookup,2,FALSE),$C79=VLOOKUP($A79&amp;"."&amp;$C79,UncollectibleLookup,4,FALSE)),0,'Module C Corrected'!W79),'Module C Corrected'!W79)</f>
        <v>0</v>
      </c>
      <c r="X79" s="32">
        <f ca="1">IFERROR(IF(AND($A79=VLOOKUP($A79&amp;"."&amp;$C79,UncollectibleLookup,2,FALSE),$C79=VLOOKUP($A79&amp;"."&amp;$C79,UncollectibleLookup,4,FALSE)),0,'Module C Corrected'!X79),'Module C Corrected'!X79)</f>
        <v>0</v>
      </c>
      <c r="Y79" s="32">
        <f ca="1">IFERROR(IF(AND($A79=VLOOKUP($A79&amp;"."&amp;$C79,UncollectibleLookup,2,FALSE),$C79=VLOOKUP($A79&amp;"."&amp;$C79,UncollectibleLookup,4,FALSE)),0,'Module C Corrected'!Y79),'Module C Corrected'!Y79)</f>
        <v>0</v>
      </c>
      <c r="Z79" s="32">
        <f ca="1">IFERROR(IF(AND($A79=VLOOKUP($A79&amp;"."&amp;$C79,UncollectibleLookup,2,FALSE),$C79=VLOOKUP($A79&amp;"."&amp;$C79,UncollectibleLookup,4,FALSE)),0,'Module C Corrected'!Z79),'Module C Corrected'!Z79)</f>
        <v>0</v>
      </c>
      <c r="AA79" s="32">
        <f ca="1">IFERROR(IF(AND($A79=VLOOKUP($A79&amp;"."&amp;$C79,UncollectibleLookup,2,FALSE),$C79=VLOOKUP($A79&amp;"."&amp;$C79,UncollectibleLookup,4,FALSE)),0,'Module C Corrected'!AA79),'Module C Corrected'!AA79)</f>
        <v>0</v>
      </c>
      <c r="AB79" s="32">
        <f ca="1">IFERROR(IF(AND($A79=VLOOKUP($A79&amp;"."&amp;$C79,UncollectibleLookup,2,FALSE),$C79=VLOOKUP($A79&amp;"."&amp;$C79,UncollectibleLookup,4,FALSE)),0,'Module C Corrected'!AB79),'Module C Corrected'!AB79)</f>
        <v>0</v>
      </c>
      <c r="AC79" s="2">
        <f>IF(ISBLANK('Module C Corrected'!AC79),"",'Module C Corrected'!AC79)</f>
        <v>0.78</v>
      </c>
      <c r="AD79" s="2">
        <f>IF(ISBLANK('Module C Corrected'!AD79),"",'Module C Corrected'!AD79)</f>
        <v>0.78</v>
      </c>
      <c r="AE79" s="2">
        <f>IF(ISBLANK('Module C Corrected'!AE79),"",'Module C Corrected'!AE79)</f>
        <v>0.78</v>
      </c>
      <c r="AF79" s="2" t="str">
        <f>IF(ISBLANK('Module C Corrected'!AF79),"",'Module C Corrected'!AF79)</f>
        <v/>
      </c>
      <c r="AG79" s="2" t="str">
        <f>IF(ISBLANK('Module C Corrected'!AG79),"",'Module C Corrected'!AG79)</f>
        <v/>
      </c>
      <c r="AH79" s="2">
        <f>IF(ISBLANK('Module C Corrected'!AH79),"",'Module C Corrected'!AH79)</f>
        <v>0.78</v>
      </c>
      <c r="AI79" s="2" t="str">
        <f>IF(ISBLANK('Module C Corrected'!AI79),"",'Module C Corrected'!AI79)</f>
        <v/>
      </c>
      <c r="AJ79" s="2" t="str">
        <f>IF(ISBLANK('Module C Corrected'!AJ79),"",'Module C Corrected'!AJ79)</f>
        <v/>
      </c>
      <c r="AK79" s="2" t="str">
        <f>IF(ISBLANK('Module C Corrected'!AK79),"",'Module C Corrected'!AK79)</f>
        <v/>
      </c>
      <c r="AL79" s="2" t="str">
        <f>IF(ISBLANK('Module C Corrected'!AL79),"",'Module C Corrected'!AL79)</f>
        <v/>
      </c>
      <c r="AM79" s="2" t="str">
        <f>IF(ISBLANK('Module C Corrected'!AM79),"",'Module C Corrected'!AM79)</f>
        <v/>
      </c>
      <c r="AN79" s="2" t="str">
        <f>IF(ISBLANK('Module C Corrected'!AN79),"",'Module C Corrected'!AN79)</f>
        <v/>
      </c>
      <c r="AO79" s="33">
        <f ca="1">IFERROR(IF(AND($A79=VLOOKUP($A79&amp;"."&amp;$C79,UncollectibleLookup,2,FALSE),$C79=VLOOKUP($A79&amp;"."&amp;$C79,UncollectibleLookup,4,FALSE)),0,'Module C Corrected'!AO79),'Module C Corrected'!AO79)</f>
        <v>58.17</v>
      </c>
      <c r="AP79" s="33">
        <f ca="1">IFERROR(IF(AND($A79=VLOOKUP($A79&amp;"."&amp;$C79,UncollectibleLookup,2,FALSE),$C79=VLOOKUP($A79&amp;"."&amp;$C79,UncollectibleLookup,4,FALSE)),0,'Module C Corrected'!AP79),'Module C Corrected'!AP79)</f>
        <v>630.53</v>
      </c>
      <c r="AQ79" s="33">
        <f ca="1">IFERROR(IF(AND($A79=VLOOKUP($A79&amp;"."&amp;$C79,UncollectibleLookup,2,FALSE),$C79=VLOOKUP($A79&amp;"."&amp;$C79,UncollectibleLookup,4,FALSE)),0,'Module C Corrected'!AQ79),'Module C Corrected'!AQ79)</f>
        <v>14.12</v>
      </c>
      <c r="AR79" s="33">
        <f ca="1">IFERROR(IF(AND($A79=VLOOKUP($A79&amp;"."&amp;$C79,UncollectibleLookup,2,FALSE),$C79=VLOOKUP($A79&amp;"."&amp;$C79,UncollectibleLookup,4,FALSE)),0,'Module C Corrected'!AR79),'Module C Corrected'!AR79)</f>
        <v>0</v>
      </c>
      <c r="AS79" s="33">
        <f ca="1">IFERROR(IF(AND($A79=VLOOKUP($A79&amp;"."&amp;$C79,UncollectibleLookup,2,FALSE),$C79=VLOOKUP($A79&amp;"."&amp;$C79,UncollectibleLookup,4,FALSE)),0,'Module C Corrected'!AS79),'Module C Corrected'!AS79)</f>
        <v>0</v>
      </c>
      <c r="AT79" s="33">
        <f ca="1">IFERROR(IF(AND($A79=VLOOKUP($A79&amp;"."&amp;$C79,UncollectibleLookup,2,FALSE),$C79=VLOOKUP($A79&amp;"."&amp;$C79,UncollectibleLookup,4,FALSE)),0,'Module C Corrected'!AT79),'Module C Corrected'!AT79)</f>
        <v>45.07</v>
      </c>
      <c r="AU79" s="33">
        <f ca="1">IFERROR(IF(AND($A79=VLOOKUP($A79&amp;"."&amp;$C79,UncollectibleLookup,2,FALSE),$C79=VLOOKUP($A79&amp;"."&amp;$C79,UncollectibleLookup,4,FALSE)),0,'Module C Corrected'!AU79),'Module C Corrected'!AU79)</f>
        <v>0</v>
      </c>
      <c r="AV79" s="33">
        <f ca="1">IFERROR(IF(AND($A79=VLOOKUP($A79&amp;"."&amp;$C79,UncollectibleLookup,2,FALSE),$C79=VLOOKUP($A79&amp;"."&amp;$C79,UncollectibleLookup,4,FALSE)),0,'Module C Corrected'!AV79),'Module C Corrected'!AV79)</f>
        <v>0</v>
      </c>
      <c r="AW79" s="33">
        <f ca="1">IFERROR(IF(AND($A79=VLOOKUP($A79&amp;"."&amp;$C79,UncollectibleLookup,2,FALSE),$C79=VLOOKUP($A79&amp;"."&amp;$C79,UncollectibleLookup,4,FALSE)),0,'Module C Corrected'!AW79),'Module C Corrected'!AW79)</f>
        <v>0</v>
      </c>
      <c r="AX79" s="33">
        <f ca="1">IFERROR(IF(AND($A79=VLOOKUP($A79&amp;"."&amp;$C79,UncollectibleLookup,2,FALSE),$C79=VLOOKUP($A79&amp;"."&amp;$C79,UncollectibleLookup,4,FALSE)),0,'Module C Corrected'!AX79),'Module C Corrected'!AX79)</f>
        <v>0</v>
      </c>
      <c r="AY79" s="33">
        <f ca="1">IFERROR(IF(AND($A79=VLOOKUP($A79&amp;"."&amp;$C79,UncollectibleLookup,2,FALSE),$C79=VLOOKUP($A79&amp;"."&amp;$C79,UncollectibleLookup,4,FALSE)),0,'Module C Corrected'!AY79),'Module C Corrected'!AY79)</f>
        <v>0</v>
      </c>
      <c r="AZ79" s="33">
        <f ca="1">IFERROR(IF(AND($A79=VLOOKUP($A79&amp;"."&amp;$C79,UncollectibleLookup,2,FALSE),$C79=VLOOKUP($A79&amp;"."&amp;$C79,UncollectibleLookup,4,FALSE)),0,'Module C Corrected'!AZ79),'Module C Corrected'!AZ79)</f>
        <v>0</v>
      </c>
      <c r="BA79" s="31">
        <f t="shared" ca="1" si="27"/>
        <v>-8.9499999999999993</v>
      </c>
      <c r="BB79" s="31">
        <f t="shared" ca="1" si="27"/>
        <v>-97</v>
      </c>
      <c r="BC79" s="31">
        <f t="shared" ca="1" si="27"/>
        <v>-2.17</v>
      </c>
      <c r="BD79" s="31">
        <f t="shared" ca="1" si="27"/>
        <v>0</v>
      </c>
      <c r="BE79" s="31">
        <f t="shared" ca="1" si="27"/>
        <v>0</v>
      </c>
      <c r="BF79" s="31">
        <f t="shared" ca="1" si="27"/>
        <v>-27.73</v>
      </c>
      <c r="BG79" s="31">
        <f t="shared" ca="1" si="42"/>
        <v>0</v>
      </c>
      <c r="BH79" s="31">
        <f t="shared" ca="1" si="42"/>
        <v>0</v>
      </c>
      <c r="BI79" s="31">
        <f t="shared" ca="1" si="42"/>
        <v>0</v>
      </c>
      <c r="BJ79" s="31">
        <f t="shared" ca="1" si="42"/>
        <v>0</v>
      </c>
      <c r="BK79" s="31">
        <f t="shared" ca="1" si="42"/>
        <v>0</v>
      </c>
      <c r="BL79" s="31">
        <f t="shared" ca="1" si="42"/>
        <v>0</v>
      </c>
      <c r="BM79" s="6">
        <f t="shared" ca="1" si="39"/>
        <v>-2.7799999999999998E-2</v>
      </c>
      <c r="BN79" s="6">
        <f t="shared" ca="1" si="39"/>
        <v>-2.7799999999999998E-2</v>
      </c>
      <c r="BO79" s="6">
        <f t="shared" ca="1" si="39"/>
        <v>-2.7799999999999998E-2</v>
      </c>
      <c r="BP79" s="6">
        <f t="shared" ca="1" si="39"/>
        <v>-2.7799999999999998E-2</v>
      </c>
      <c r="BQ79" s="6">
        <f t="shared" ca="1" si="39"/>
        <v>-2.7799999999999998E-2</v>
      </c>
      <c r="BR79" s="6">
        <f t="shared" ca="1" si="39"/>
        <v>-2.7799999999999998E-2</v>
      </c>
      <c r="BS79" s="6">
        <f t="shared" ca="1" si="39"/>
        <v>-2.7799999999999998E-2</v>
      </c>
      <c r="BT79" s="6">
        <f t="shared" ca="1" si="39"/>
        <v>-2.7799999999999998E-2</v>
      </c>
      <c r="BU79" s="6">
        <f t="shared" ca="1" si="39"/>
        <v>-2.7799999999999998E-2</v>
      </c>
      <c r="BV79" s="6">
        <f t="shared" ca="1" si="39"/>
        <v>-2.7799999999999998E-2</v>
      </c>
      <c r="BW79" s="6">
        <f t="shared" ca="1" si="39"/>
        <v>-2.7799999999999998E-2</v>
      </c>
      <c r="BX79" s="6">
        <f t="shared" ca="1" si="39"/>
        <v>-2.7799999999999998E-2</v>
      </c>
      <c r="BY79" s="31">
        <f t="shared" ca="1" si="32"/>
        <v>-207.32</v>
      </c>
      <c r="BZ79" s="31">
        <f t="shared" ca="1" si="32"/>
        <v>-2247.27</v>
      </c>
      <c r="CA79" s="31">
        <f t="shared" ca="1" si="32"/>
        <v>-50.32</v>
      </c>
      <c r="CB79" s="31">
        <f t="shared" ca="1" si="32"/>
        <v>0</v>
      </c>
      <c r="CC79" s="31">
        <f t="shared" ca="1" si="32"/>
        <v>0</v>
      </c>
      <c r="CD79" s="31">
        <f t="shared" ca="1" si="32"/>
        <v>-160.62</v>
      </c>
      <c r="CE79" s="31">
        <f t="shared" ca="1" si="31"/>
        <v>0</v>
      </c>
      <c r="CF79" s="31">
        <f t="shared" ca="1" si="31"/>
        <v>0</v>
      </c>
      <c r="CG79" s="31">
        <f t="shared" ca="1" si="31"/>
        <v>0</v>
      </c>
      <c r="CH79" s="31">
        <f t="shared" ca="1" si="31"/>
        <v>0</v>
      </c>
      <c r="CI79" s="31">
        <f t="shared" ca="1" si="31"/>
        <v>0</v>
      </c>
      <c r="CJ79" s="31">
        <f t="shared" ca="1" si="31"/>
        <v>0</v>
      </c>
      <c r="CK79" s="32">
        <f t="shared" ca="1" si="29"/>
        <v>12.68</v>
      </c>
      <c r="CL79" s="32">
        <f t="shared" ca="1" si="29"/>
        <v>137.41999999999999</v>
      </c>
      <c r="CM79" s="32">
        <f t="shared" ca="1" si="29"/>
        <v>3.08</v>
      </c>
      <c r="CN79" s="32">
        <f t="shared" ca="1" si="29"/>
        <v>0</v>
      </c>
      <c r="CO79" s="32">
        <f t="shared" ca="1" si="29"/>
        <v>0</v>
      </c>
      <c r="CP79" s="32">
        <f t="shared" ca="1" si="29"/>
        <v>9.82</v>
      </c>
      <c r="CQ79" s="32">
        <f t="shared" ca="1" si="43"/>
        <v>0</v>
      </c>
      <c r="CR79" s="32">
        <f t="shared" ca="1" si="43"/>
        <v>0</v>
      </c>
      <c r="CS79" s="32">
        <f t="shared" ca="1" si="43"/>
        <v>0</v>
      </c>
      <c r="CT79" s="32">
        <f t="shared" ca="1" si="43"/>
        <v>0</v>
      </c>
      <c r="CU79" s="32">
        <f t="shared" ca="1" si="43"/>
        <v>0</v>
      </c>
      <c r="CV79" s="32">
        <f t="shared" ca="1" si="43"/>
        <v>0</v>
      </c>
      <c r="CW79" s="31">
        <f t="shared" ca="1" si="30"/>
        <v>-243.86</v>
      </c>
      <c r="CX79" s="31">
        <f t="shared" ca="1" si="30"/>
        <v>-2643.38</v>
      </c>
      <c r="CY79" s="31">
        <f t="shared" ca="1" si="30"/>
        <v>-59.19</v>
      </c>
      <c r="CZ79" s="31">
        <f t="shared" ca="1" si="30"/>
        <v>0</v>
      </c>
      <c r="DA79" s="31">
        <f t="shared" ca="1" si="30"/>
        <v>0</v>
      </c>
      <c r="DB79" s="31">
        <f t="shared" ca="1" si="30"/>
        <v>-168.14000000000001</v>
      </c>
      <c r="DC79" s="31">
        <f t="shared" ca="1" si="44"/>
        <v>0</v>
      </c>
      <c r="DD79" s="31">
        <f t="shared" ca="1" si="44"/>
        <v>0</v>
      </c>
      <c r="DE79" s="31">
        <f t="shared" ca="1" si="44"/>
        <v>0</v>
      </c>
      <c r="DF79" s="31">
        <f t="shared" ca="1" si="44"/>
        <v>0</v>
      </c>
      <c r="DG79" s="31">
        <f t="shared" ca="1" si="44"/>
        <v>0</v>
      </c>
      <c r="DH79" s="31">
        <f t="shared" ca="1" si="44"/>
        <v>0</v>
      </c>
      <c r="DI79" s="32">
        <f t="shared" ca="1" si="36"/>
        <v>-12.19</v>
      </c>
      <c r="DJ79" s="32">
        <f t="shared" ca="1" si="36"/>
        <v>-132.16999999999999</v>
      </c>
      <c r="DK79" s="32">
        <f t="shared" ca="1" si="36"/>
        <v>-2.96</v>
      </c>
      <c r="DL79" s="32">
        <f t="shared" ca="1" si="33"/>
        <v>0</v>
      </c>
      <c r="DM79" s="32">
        <f t="shared" ca="1" si="33"/>
        <v>0</v>
      </c>
      <c r="DN79" s="32">
        <f t="shared" ca="1" si="33"/>
        <v>-8.41</v>
      </c>
      <c r="DO79" s="32">
        <f t="shared" ca="1" si="33"/>
        <v>0</v>
      </c>
      <c r="DP79" s="32">
        <f t="shared" ca="1" si="33"/>
        <v>0</v>
      </c>
      <c r="DQ79" s="32">
        <f t="shared" ca="1" si="33"/>
        <v>0</v>
      </c>
      <c r="DR79" s="32">
        <f t="shared" ca="1" si="33"/>
        <v>0</v>
      </c>
      <c r="DS79" s="32">
        <f t="shared" ca="1" si="33"/>
        <v>0</v>
      </c>
      <c r="DT79" s="32">
        <f t="shared" ca="1" si="33"/>
        <v>0</v>
      </c>
      <c r="DU79" s="31">
        <f t="shared" ca="1" si="37"/>
        <v>-104.92</v>
      </c>
      <c r="DV79" s="31">
        <f t="shared" ca="1" si="37"/>
        <v>-1123.8699999999999</v>
      </c>
      <c r="DW79" s="31">
        <f t="shared" ca="1" si="37"/>
        <v>-24.89</v>
      </c>
      <c r="DX79" s="31">
        <f t="shared" ca="1" si="34"/>
        <v>0</v>
      </c>
      <c r="DY79" s="31">
        <f t="shared" ca="1" si="34"/>
        <v>0</v>
      </c>
      <c r="DZ79" s="31">
        <f t="shared" ca="1" si="34"/>
        <v>-68.17</v>
      </c>
      <c r="EA79" s="31">
        <f t="shared" ca="1" si="34"/>
        <v>0</v>
      </c>
      <c r="EB79" s="31">
        <f t="shared" ca="1" si="34"/>
        <v>0</v>
      </c>
      <c r="EC79" s="31">
        <f t="shared" ca="1" si="34"/>
        <v>0</v>
      </c>
      <c r="ED79" s="31">
        <f t="shared" ca="1" si="34"/>
        <v>0</v>
      </c>
      <c r="EE79" s="31">
        <f t="shared" ca="1" si="34"/>
        <v>0</v>
      </c>
      <c r="EF79" s="31">
        <f t="shared" ca="1" si="34"/>
        <v>0</v>
      </c>
      <c r="EG79" s="32">
        <f t="shared" ca="1" si="38"/>
        <v>-360.97</v>
      </c>
      <c r="EH79" s="32">
        <f t="shared" ca="1" si="38"/>
        <v>-3899.42</v>
      </c>
      <c r="EI79" s="32">
        <f t="shared" ca="1" si="38"/>
        <v>-87.039999999999992</v>
      </c>
      <c r="EJ79" s="32">
        <f t="shared" ca="1" si="35"/>
        <v>0</v>
      </c>
      <c r="EK79" s="32">
        <f t="shared" ca="1" si="35"/>
        <v>0</v>
      </c>
      <c r="EL79" s="32">
        <f t="shared" ca="1" si="35"/>
        <v>-244.72000000000003</v>
      </c>
      <c r="EM79" s="32">
        <f t="shared" ca="1" si="35"/>
        <v>0</v>
      </c>
      <c r="EN79" s="32">
        <f t="shared" ca="1" si="35"/>
        <v>0</v>
      </c>
      <c r="EO79" s="32">
        <f t="shared" ca="1" si="35"/>
        <v>0</v>
      </c>
      <c r="EP79" s="32">
        <f t="shared" ca="1" si="35"/>
        <v>0</v>
      </c>
      <c r="EQ79" s="32">
        <f t="shared" ca="1" si="35"/>
        <v>0</v>
      </c>
      <c r="ER79" s="32">
        <f t="shared" ca="1" si="35"/>
        <v>0</v>
      </c>
    </row>
    <row r="80" spans="1:148">
      <c r="A80" t="s">
        <v>541</v>
      </c>
      <c r="B80" s="1" t="s">
        <v>368</v>
      </c>
      <c r="C80" t="str">
        <f t="shared" ca="1" si="40"/>
        <v>SPCIMP</v>
      </c>
      <c r="D80" t="str">
        <f t="shared" ca="1" si="41"/>
        <v>Alberta-Saskatchewan Intertie - Import</v>
      </c>
      <c r="E80" s="51">
        <f ca="1">IFERROR(IF(AND($A80=VLOOKUP($A80&amp;"."&amp;$C80,UncollectibleLookup,2,FALSE),$C80=VLOOKUP($A80&amp;"."&amp;$C80,UncollectibleLookup,4,FALSE)),0,'Module C Corrected'!E80),'Module C Corrected'!E80)</f>
        <v>194</v>
      </c>
      <c r="F80" s="51">
        <f ca="1">IFERROR(IF(AND($A80=VLOOKUP($A80&amp;"."&amp;$C80,UncollectibleLookup,2,FALSE),$C80=VLOOKUP($A80&amp;"."&amp;$C80,UncollectibleLookup,4,FALSE)),0,'Module C Corrected'!F80),'Module C Corrected'!F80)</f>
        <v>0</v>
      </c>
      <c r="G80" s="51">
        <f ca="1">IFERROR(IF(AND($A80=VLOOKUP($A80&amp;"."&amp;$C80,UncollectibleLookup,2,FALSE),$C80=VLOOKUP($A80&amp;"."&amp;$C80,UncollectibleLookup,4,FALSE)),0,'Module C Corrected'!G80),'Module C Corrected'!G80)</f>
        <v>0</v>
      </c>
      <c r="H80" s="51">
        <f ca="1">IFERROR(IF(AND($A80=VLOOKUP($A80&amp;"."&amp;$C80,UncollectibleLookup,2,FALSE),$C80=VLOOKUP($A80&amp;"."&amp;$C80,UncollectibleLookup,4,FALSE)),0,'Module C Corrected'!H80),'Module C Corrected'!H80)</f>
        <v>0</v>
      </c>
      <c r="I80" s="51">
        <f ca="1">IFERROR(IF(AND($A80=VLOOKUP($A80&amp;"."&amp;$C80,UncollectibleLookup,2,FALSE),$C80=VLOOKUP($A80&amp;"."&amp;$C80,UncollectibleLookup,4,FALSE)),0,'Module C Corrected'!I80),'Module C Corrected'!I80)</f>
        <v>0</v>
      </c>
      <c r="J80" s="51">
        <f ca="1">IFERROR(IF(AND($A80=VLOOKUP($A80&amp;"."&amp;$C80,UncollectibleLookup,2,FALSE),$C80=VLOOKUP($A80&amp;"."&amp;$C80,UncollectibleLookup,4,FALSE)),0,'Module C Corrected'!J80),'Module C Corrected'!J80)</f>
        <v>0</v>
      </c>
      <c r="K80" s="51">
        <f ca="1">IFERROR(IF(AND($A80=VLOOKUP($A80&amp;"."&amp;$C80,UncollectibleLookup,2,FALSE),$C80=VLOOKUP($A80&amp;"."&amp;$C80,UncollectibleLookup,4,FALSE)),0,'Module C Corrected'!K80),'Module C Corrected'!K80)</f>
        <v>0</v>
      </c>
      <c r="L80" s="51">
        <f ca="1">IFERROR(IF(AND($A80=VLOOKUP($A80&amp;"."&amp;$C80,UncollectibleLookup,2,FALSE),$C80=VLOOKUP($A80&amp;"."&amp;$C80,UncollectibleLookup,4,FALSE)),0,'Module C Corrected'!L80),'Module C Corrected'!L80)</f>
        <v>0</v>
      </c>
      <c r="M80" s="51">
        <f ca="1">IFERROR(IF(AND($A80=VLOOKUP($A80&amp;"."&amp;$C80,UncollectibleLookup,2,FALSE),$C80=VLOOKUP($A80&amp;"."&amp;$C80,UncollectibleLookup,4,FALSE)),0,'Module C Corrected'!M80),'Module C Corrected'!M80)</f>
        <v>0</v>
      </c>
      <c r="N80" s="51">
        <f ca="1">IFERROR(IF(AND($A80=VLOOKUP($A80&amp;"."&amp;$C80,UncollectibleLookup,2,FALSE),$C80=VLOOKUP($A80&amp;"."&amp;$C80,UncollectibleLookup,4,FALSE)),0,'Module C Corrected'!N80),'Module C Corrected'!N80)</f>
        <v>0</v>
      </c>
      <c r="O80" s="51">
        <f ca="1">IFERROR(IF(AND($A80=VLOOKUP($A80&amp;"."&amp;$C80,UncollectibleLookup,2,FALSE),$C80=VLOOKUP($A80&amp;"."&amp;$C80,UncollectibleLookup,4,FALSE)),0,'Module C Corrected'!O80),'Module C Corrected'!O80)</f>
        <v>45</v>
      </c>
      <c r="P80" s="51">
        <f ca="1">IFERROR(IF(AND($A80=VLOOKUP($A80&amp;"."&amp;$C80,UncollectibleLookup,2,FALSE),$C80=VLOOKUP($A80&amp;"."&amp;$C80,UncollectibleLookup,4,FALSE)),0,'Module C Corrected'!P80),'Module C Corrected'!P80)</f>
        <v>0</v>
      </c>
      <c r="Q80" s="32">
        <f ca="1">IFERROR(IF(AND($A80=VLOOKUP($A80&amp;"."&amp;$C80,UncollectibleLookup,2,FALSE),$C80=VLOOKUP($A80&amp;"."&amp;$C80,UncollectibleLookup,4,FALSE)),0,'Module C Corrected'!Q80),'Module C Corrected'!Q80)</f>
        <v>12737.15</v>
      </c>
      <c r="R80" s="32">
        <f ca="1">IFERROR(IF(AND($A80=VLOOKUP($A80&amp;"."&amp;$C80,UncollectibleLookup,2,FALSE),$C80=VLOOKUP($A80&amp;"."&amp;$C80,UncollectibleLookup,4,FALSE)),0,'Module C Corrected'!R80),'Module C Corrected'!R80)</f>
        <v>0</v>
      </c>
      <c r="S80" s="32">
        <f ca="1">IFERROR(IF(AND($A80=VLOOKUP($A80&amp;"."&amp;$C80,UncollectibleLookup,2,FALSE),$C80=VLOOKUP($A80&amp;"."&amp;$C80,UncollectibleLookup,4,FALSE)),0,'Module C Corrected'!S80),'Module C Corrected'!S80)</f>
        <v>0</v>
      </c>
      <c r="T80" s="32">
        <f ca="1">IFERROR(IF(AND($A80=VLOOKUP($A80&amp;"."&amp;$C80,UncollectibleLookup,2,FALSE),$C80=VLOOKUP($A80&amp;"."&amp;$C80,UncollectibleLookup,4,FALSE)),0,'Module C Corrected'!T80),'Module C Corrected'!T80)</f>
        <v>0</v>
      </c>
      <c r="U80" s="32">
        <f ca="1">IFERROR(IF(AND($A80=VLOOKUP($A80&amp;"."&amp;$C80,UncollectibleLookup,2,FALSE),$C80=VLOOKUP($A80&amp;"."&amp;$C80,UncollectibleLookup,4,FALSE)),0,'Module C Corrected'!U80),'Module C Corrected'!U80)</f>
        <v>0</v>
      </c>
      <c r="V80" s="32">
        <f ca="1">IFERROR(IF(AND($A80=VLOOKUP($A80&amp;"."&amp;$C80,UncollectibleLookup,2,FALSE),$C80=VLOOKUP($A80&amp;"."&amp;$C80,UncollectibleLookup,4,FALSE)),0,'Module C Corrected'!V80),'Module C Corrected'!V80)</f>
        <v>0</v>
      </c>
      <c r="W80" s="32">
        <f ca="1">IFERROR(IF(AND($A80=VLOOKUP($A80&amp;"."&amp;$C80,UncollectibleLookup,2,FALSE),$C80=VLOOKUP($A80&amp;"."&amp;$C80,UncollectibleLookup,4,FALSE)),0,'Module C Corrected'!W80),'Module C Corrected'!W80)</f>
        <v>0</v>
      </c>
      <c r="X80" s="32">
        <f ca="1">IFERROR(IF(AND($A80=VLOOKUP($A80&amp;"."&amp;$C80,UncollectibleLookup,2,FALSE),$C80=VLOOKUP($A80&amp;"."&amp;$C80,UncollectibleLookup,4,FALSE)),0,'Module C Corrected'!X80),'Module C Corrected'!X80)</f>
        <v>0</v>
      </c>
      <c r="Y80" s="32">
        <f ca="1">IFERROR(IF(AND($A80=VLOOKUP($A80&amp;"."&amp;$C80,UncollectibleLookup,2,FALSE),$C80=VLOOKUP($A80&amp;"."&amp;$C80,UncollectibleLookup,4,FALSE)),0,'Module C Corrected'!Y80),'Module C Corrected'!Y80)</f>
        <v>0</v>
      </c>
      <c r="Z80" s="32">
        <f ca="1">IFERROR(IF(AND($A80=VLOOKUP($A80&amp;"."&amp;$C80,UncollectibleLookup,2,FALSE),$C80=VLOOKUP($A80&amp;"."&amp;$C80,UncollectibleLookup,4,FALSE)),0,'Module C Corrected'!Z80),'Module C Corrected'!Z80)</f>
        <v>0</v>
      </c>
      <c r="AA80" s="32">
        <f ca="1">IFERROR(IF(AND($A80=VLOOKUP($A80&amp;"."&amp;$C80,UncollectibleLookup,2,FALSE),$C80=VLOOKUP($A80&amp;"."&amp;$C80,UncollectibleLookup,4,FALSE)),0,'Module C Corrected'!AA80),'Module C Corrected'!AA80)</f>
        <v>2403.3000000000002</v>
      </c>
      <c r="AB80" s="32">
        <f ca="1">IFERROR(IF(AND($A80=VLOOKUP($A80&amp;"."&amp;$C80,UncollectibleLookup,2,FALSE),$C80=VLOOKUP($A80&amp;"."&amp;$C80,UncollectibleLookup,4,FALSE)),0,'Module C Corrected'!AB80),'Module C Corrected'!AB80)</f>
        <v>0</v>
      </c>
      <c r="AC80" s="2">
        <f>IF(ISBLANK('Module C Corrected'!AC80),"",'Module C Corrected'!AC80)</f>
        <v>1.44</v>
      </c>
      <c r="AD80" s="2" t="str">
        <f>IF(ISBLANK('Module C Corrected'!AD80),"",'Module C Corrected'!AD80)</f>
        <v/>
      </c>
      <c r="AE80" s="2" t="str">
        <f>IF(ISBLANK('Module C Corrected'!AE80),"",'Module C Corrected'!AE80)</f>
        <v/>
      </c>
      <c r="AF80" s="2" t="str">
        <f>IF(ISBLANK('Module C Corrected'!AF80),"",'Module C Corrected'!AF80)</f>
        <v/>
      </c>
      <c r="AG80" s="2" t="str">
        <f>IF(ISBLANK('Module C Corrected'!AG80),"",'Module C Corrected'!AG80)</f>
        <v/>
      </c>
      <c r="AH80" s="2" t="str">
        <f>IF(ISBLANK('Module C Corrected'!AH80),"",'Module C Corrected'!AH80)</f>
        <v/>
      </c>
      <c r="AI80" s="2" t="str">
        <f>IF(ISBLANK('Module C Corrected'!AI80),"",'Module C Corrected'!AI80)</f>
        <v/>
      </c>
      <c r="AJ80" s="2" t="str">
        <f>IF(ISBLANK('Module C Corrected'!AJ80),"",'Module C Corrected'!AJ80)</f>
        <v/>
      </c>
      <c r="AK80" s="2" t="str">
        <f>IF(ISBLANK('Module C Corrected'!AK80),"",'Module C Corrected'!AK80)</f>
        <v/>
      </c>
      <c r="AL80" s="2" t="str">
        <f>IF(ISBLANK('Module C Corrected'!AL80),"",'Module C Corrected'!AL80)</f>
        <v/>
      </c>
      <c r="AM80" s="2">
        <f>IF(ISBLANK('Module C Corrected'!AM80),"",'Module C Corrected'!AM80)</f>
        <v>1.44</v>
      </c>
      <c r="AN80" s="2" t="str">
        <f>IF(ISBLANK('Module C Corrected'!AN80),"",'Module C Corrected'!AN80)</f>
        <v/>
      </c>
      <c r="AO80" s="33">
        <f ca="1">IFERROR(IF(AND($A80=VLOOKUP($A80&amp;"."&amp;$C80,UncollectibleLookup,2,FALSE),$C80=VLOOKUP($A80&amp;"."&amp;$C80,UncollectibleLookup,4,FALSE)),0,'Module C Corrected'!AO80),'Module C Corrected'!AO80)</f>
        <v>183.41</v>
      </c>
      <c r="AP80" s="33">
        <f ca="1">IFERROR(IF(AND($A80=VLOOKUP($A80&amp;"."&amp;$C80,UncollectibleLookup,2,FALSE),$C80=VLOOKUP($A80&amp;"."&amp;$C80,UncollectibleLookup,4,FALSE)),0,'Module C Corrected'!AP80),'Module C Corrected'!AP80)</f>
        <v>0</v>
      </c>
      <c r="AQ80" s="33">
        <f ca="1">IFERROR(IF(AND($A80=VLOOKUP($A80&amp;"."&amp;$C80,UncollectibleLookup,2,FALSE),$C80=VLOOKUP($A80&amp;"."&amp;$C80,UncollectibleLookup,4,FALSE)),0,'Module C Corrected'!AQ80),'Module C Corrected'!AQ80)</f>
        <v>0</v>
      </c>
      <c r="AR80" s="33">
        <f ca="1">IFERROR(IF(AND($A80=VLOOKUP($A80&amp;"."&amp;$C80,UncollectibleLookup,2,FALSE),$C80=VLOOKUP($A80&amp;"."&amp;$C80,UncollectibleLookup,4,FALSE)),0,'Module C Corrected'!AR80),'Module C Corrected'!AR80)</f>
        <v>0</v>
      </c>
      <c r="AS80" s="33">
        <f ca="1">IFERROR(IF(AND($A80=VLOOKUP($A80&amp;"."&amp;$C80,UncollectibleLookup,2,FALSE),$C80=VLOOKUP($A80&amp;"."&amp;$C80,UncollectibleLookup,4,FALSE)),0,'Module C Corrected'!AS80),'Module C Corrected'!AS80)</f>
        <v>0</v>
      </c>
      <c r="AT80" s="33">
        <f ca="1">IFERROR(IF(AND($A80=VLOOKUP($A80&amp;"."&amp;$C80,UncollectibleLookup,2,FALSE),$C80=VLOOKUP($A80&amp;"."&amp;$C80,UncollectibleLookup,4,FALSE)),0,'Module C Corrected'!AT80),'Module C Corrected'!AT80)</f>
        <v>0</v>
      </c>
      <c r="AU80" s="33">
        <f ca="1">IFERROR(IF(AND($A80=VLOOKUP($A80&amp;"."&amp;$C80,UncollectibleLookup,2,FALSE),$C80=VLOOKUP($A80&amp;"."&amp;$C80,UncollectibleLookup,4,FALSE)),0,'Module C Corrected'!AU80),'Module C Corrected'!AU80)</f>
        <v>0</v>
      </c>
      <c r="AV80" s="33">
        <f ca="1">IFERROR(IF(AND($A80=VLOOKUP($A80&amp;"."&amp;$C80,UncollectibleLookup,2,FALSE),$C80=VLOOKUP($A80&amp;"."&amp;$C80,UncollectibleLookup,4,FALSE)),0,'Module C Corrected'!AV80),'Module C Corrected'!AV80)</f>
        <v>0</v>
      </c>
      <c r="AW80" s="33">
        <f ca="1">IFERROR(IF(AND($A80=VLOOKUP($A80&amp;"."&amp;$C80,UncollectibleLookup,2,FALSE),$C80=VLOOKUP($A80&amp;"."&amp;$C80,UncollectibleLookup,4,FALSE)),0,'Module C Corrected'!AW80),'Module C Corrected'!AW80)</f>
        <v>0</v>
      </c>
      <c r="AX80" s="33">
        <f ca="1">IFERROR(IF(AND($A80=VLOOKUP($A80&amp;"."&amp;$C80,UncollectibleLookup,2,FALSE),$C80=VLOOKUP($A80&amp;"."&amp;$C80,UncollectibleLookup,4,FALSE)),0,'Module C Corrected'!AX80),'Module C Corrected'!AX80)</f>
        <v>0</v>
      </c>
      <c r="AY80" s="33">
        <f ca="1">IFERROR(IF(AND($A80=VLOOKUP($A80&amp;"."&amp;$C80,UncollectibleLookup,2,FALSE),$C80=VLOOKUP($A80&amp;"."&amp;$C80,UncollectibleLookup,4,FALSE)),0,'Module C Corrected'!AY80),'Module C Corrected'!AY80)</f>
        <v>34.61</v>
      </c>
      <c r="AZ80" s="33">
        <f ca="1">IFERROR(IF(AND($A80=VLOOKUP($A80&amp;"."&amp;$C80,UncollectibleLookup,2,FALSE),$C80=VLOOKUP($A80&amp;"."&amp;$C80,UncollectibleLookup,4,FALSE)),0,'Module C Corrected'!AZ80),'Module C Corrected'!AZ80)</f>
        <v>0</v>
      </c>
      <c r="BA80" s="31">
        <f t="shared" ca="1" si="27"/>
        <v>-15.28</v>
      </c>
      <c r="BB80" s="31">
        <f t="shared" ca="1" si="27"/>
        <v>0</v>
      </c>
      <c r="BC80" s="31">
        <f t="shared" ca="1" si="27"/>
        <v>0</v>
      </c>
      <c r="BD80" s="31">
        <f t="shared" ca="1" si="27"/>
        <v>0</v>
      </c>
      <c r="BE80" s="31">
        <f t="shared" ca="1" si="27"/>
        <v>0</v>
      </c>
      <c r="BF80" s="31">
        <f t="shared" ca="1" si="27"/>
        <v>0</v>
      </c>
      <c r="BG80" s="31">
        <f t="shared" ca="1" si="42"/>
        <v>0</v>
      </c>
      <c r="BH80" s="31">
        <f t="shared" ca="1" si="42"/>
        <v>0</v>
      </c>
      <c r="BI80" s="31">
        <f t="shared" ca="1" si="42"/>
        <v>0</v>
      </c>
      <c r="BJ80" s="31">
        <f t="shared" ca="1" si="42"/>
        <v>0</v>
      </c>
      <c r="BK80" s="31">
        <f t="shared" ca="1" si="42"/>
        <v>-7.21</v>
      </c>
      <c r="BL80" s="31">
        <f t="shared" ca="1" si="42"/>
        <v>0</v>
      </c>
      <c r="BM80" s="6">
        <f t="shared" ca="1" si="39"/>
        <v>-4.7999999999999996E-3</v>
      </c>
      <c r="BN80" s="6">
        <f t="shared" ca="1" si="39"/>
        <v>-4.7999999999999996E-3</v>
      </c>
      <c r="BO80" s="6">
        <f t="shared" ca="1" si="39"/>
        <v>-4.7999999999999996E-3</v>
      </c>
      <c r="BP80" s="6">
        <f t="shared" ca="1" si="39"/>
        <v>-4.7999999999999996E-3</v>
      </c>
      <c r="BQ80" s="6">
        <f t="shared" ca="1" si="39"/>
        <v>-4.7999999999999996E-3</v>
      </c>
      <c r="BR80" s="6">
        <f t="shared" ca="1" si="39"/>
        <v>-4.7999999999999996E-3</v>
      </c>
      <c r="BS80" s="6">
        <f t="shared" ca="1" si="39"/>
        <v>-4.7999999999999996E-3</v>
      </c>
      <c r="BT80" s="6">
        <f t="shared" ca="1" si="39"/>
        <v>-4.7999999999999996E-3</v>
      </c>
      <c r="BU80" s="6">
        <f t="shared" ca="1" si="39"/>
        <v>-4.7999999999999996E-3</v>
      </c>
      <c r="BV80" s="6">
        <f t="shared" ca="1" si="39"/>
        <v>-4.7999999999999996E-3</v>
      </c>
      <c r="BW80" s="6">
        <f t="shared" ca="1" si="39"/>
        <v>-4.7999999999999996E-3</v>
      </c>
      <c r="BX80" s="6">
        <f t="shared" ca="1" si="39"/>
        <v>-4.7999999999999996E-3</v>
      </c>
      <c r="BY80" s="31">
        <f t="shared" ca="1" si="32"/>
        <v>-61.14</v>
      </c>
      <c r="BZ80" s="31">
        <f t="shared" ca="1" si="32"/>
        <v>0</v>
      </c>
      <c r="CA80" s="31">
        <f t="shared" ca="1" si="32"/>
        <v>0</v>
      </c>
      <c r="CB80" s="31">
        <f t="shared" ca="1" si="32"/>
        <v>0</v>
      </c>
      <c r="CC80" s="31">
        <f t="shared" ca="1" si="32"/>
        <v>0</v>
      </c>
      <c r="CD80" s="31">
        <f t="shared" ca="1" si="32"/>
        <v>0</v>
      </c>
      <c r="CE80" s="31">
        <f t="shared" ca="1" si="31"/>
        <v>0</v>
      </c>
      <c r="CF80" s="31">
        <f t="shared" ca="1" si="31"/>
        <v>0</v>
      </c>
      <c r="CG80" s="31">
        <f t="shared" ca="1" si="31"/>
        <v>0</v>
      </c>
      <c r="CH80" s="31">
        <f t="shared" ca="1" si="31"/>
        <v>0</v>
      </c>
      <c r="CI80" s="31">
        <f t="shared" ca="1" si="31"/>
        <v>-11.54</v>
      </c>
      <c r="CJ80" s="31">
        <f t="shared" ca="1" si="31"/>
        <v>0</v>
      </c>
      <c r="CK80" s="32">
        <f t="shared" ca="1" si="29"/>
        <v>21.65</v>
      </c>
      <c r="CL80" s="32">
        <f t="shared" ca="1" si="29"/>
        <v>0</v>
      </c>
      <c r="CM80" s="32">
        <f t="shared" ca="1" si="29"/>
        <v>0</v>
      </c>
      <c r="CN80" s="32">
        <f t="shared" ca="1" si="29"/>
        <v>0</v>
      </c>
      <c r="CO80" s="32">
        <f t="shared" ca="1" si="29"/>
        <v>0</v>
      </c>
      <c r="CP80" s="32">
        <f t="shared" ca="1" si="29"/>
        <v>0</v>
      </c>
      <c r="CQ80" s="32">
        <f t="shared" ca="1" si="43"/>
        <v>0</v>
      </c>
      <c r="CR80" s="32">
        <f t="shared" ca="1" si="43"/>
        <v>0</v>
      </c>
      <c r="CS80" s="32">
        <f t="shared" ca="1" si="43"/>
        <v>0</v>
      </c>
      <c r="CT80" s="32">
        <f t="shared" ca="1" si="43"/>
        <v>0</v>
      </c>
      <c r="CU80" s="32">
        <f t="shared" ca="1" si="43"/>
        <v>4.09</v>
      </c>
      <c r="CV80" s="32">
        <f t="shared" ca="1" si="43"/>
        <v>0</v>
      </c>
      <c r="CW80" s="31">
        <f t="shared" ca="1" si="30"/>
        <v>-207.62</v>
      </c>
      <c r="CX80" s="31">
        <f t="shared" ca="1" si="30"/>
        <v>0</v>
      </c>
      <c r="CY80" s="31">
        <f t="shared" ca="1" si="30"/>
        <v>0</v>
      </c>
      <c r="CZ80" s="31">
        <f t="shared" ca="1" si="30"/>
        <v>0</v>
      </c>
      <c r="DA80" s="31">
        <f t="shared" ca="1" si="30"/>
        <v>0</v>
      </c>
      <c r="DB80" s="31">
        <f t="shared" ca="1" si="30"/>
        <v>0</v>
      </c>
      <c r="DC80" s="31">
        <f t="shared" ca="1" si="44"/>
        <v>0</v>
      </c>
      <c r="DD80" s="31">
        <f t="shared" ca="1" si="44"/>
        <v>0</v>
      </c>
      <c r="DE80" s="31">
        <f t="shared" ca="1" si="44"/>
        <v>0</v>
      </c>
      <c r="DF80" s="31">
        <f t="shared" ca="1" si="44"/>
        <v>0</v>
      </c>
      <c r="DG80" s="31">
        <f t="shared" ca="1" si="44"/>
        <v>-34.85</v>
      </c>
      <c r="DH80" s="31">
        <f t="shared" ca="1" si="44"/>
        <v>0</v>
      </c>
      <c r="DI80" s="32">
        <f t="shared" ca="1" si="36"/>
        <v>-10.38</v>
      </c>
      <c r="DJ80" s="32">
        <f t="shared" ca="1" si="36"/>
        <v>0</v>
      </c>
      <c r="DK80" s="32">
        <f t="shared" ca="1" si="36"/>
        <v>0</v>
      </c>
      <c r="DL80" s="32">
        <f t="shared" ca="1" si="33"/>
        <v>0</v>
      </c>
      <c r="DM80" s="32">
        <f t="shared" ca="1" si="33"/>
        <v>0</v>
      </c>
      <c r="DN80" s="32">
        <f t="shared" ca="1" si="33"/>
        <v>0</v>
      </c>
      <c r="DO80" s="32">
        <f t="shared" ca="1" si="33"/>
        <v>0</v>
      </c>
      <c r="DP80" s="32">
        <f t="shared" ca="1" si="33"/>
        <v>0</v>
      </c>
      <c r="DQ80" s="32">
        <f t="shared" ca="1" si="33"/>
        <v>0</v>
      </c>
      <c r="DR80" s="32">
        <f t="shared" ca="1" si="33"/>
        <v>0</v>
      </c>
      <c r="DS80" s="32">
        <f t="shared" ca="1" si="33"/>
        <v>-1.74</v>
      </c>
      <c r="DT80" s="32">
        <f t="shared" ca="1" si="33"/>
        <v>0</v>
      </c>
      <c r="DU80" s="31">
        <f t="shared" ca="1" si="37"/>
        <v>-89.33</v>
      </c>
      <c r="DV80" s="31">
        <f t="shared" ca="1" si="37"/>
        <v>0</v>
      </c>
      <c r="DW80" s="31">
        <f t="shared" ca="1" si="37"/>
        <v>0</v>
      </c>
      <c r="DX80" s="31">
        <f t="shared" ca="1" si="34"/>
        <v>0</v>
      </c>
      <c r="DY80" s="31">
        <f t="shared" ca="1" si="34"/>
        <v>0</v>
      </c>
      <c r="DZ80" s="31">
        <f t="shared" ca="1" si="34"/>
        <v>0</v>
      </c>
      <c r="EA80" s="31">
        <f t="shared" ca="1" si="34"/>
        <v>0</v>
      </c>
      <c r="EB80" s="31">
        <f t="shared" ca="1" si="34"/>
        <v>0</v>
      </c>
      <c r="EC80" s="31">
        <f t="shared" ca="1" si="34"/>
        <v>0</v>
      </c>
      <c r="ED80" s="31">
        <f t="shared" ca="1" si="34"/>
        <v>0</v>
      </c>
      <c r="EE80" s="31">
        <f t="shared" ca="1" si="34"/>
        <v>-13.22</v>
      </c>
      <c r="EF80" s="31">
        <f t="shared" ca="1" si="34"/>
        <v>0</v>
      </c>
      <c r="EG80" s="32">
        <f t="shared" ca="1" si="38"/>
        <v>-307.33</v>
      </c>
      <c r="EH80" s="32">
        <f t="shared" ca="1" si="38"/>
        <v>0</v>
      </c>
      <c r="EI80" s="32">
        <f t="shared" ca="1" si="38"/>
        <v>0</v>
      </c>
      <c r="EJ80" s="32">
        <f t="shared" ca="1" si="35"/>
        <v>0</v>
      </c>
      <c r="EK80" s="32">
        <f t="shared" ca="1" si="35"/>
        <v>0</v>
      </c>
      <c r="EL80" s="32">
        <f t="shared" ca="1" si="35"/>
        <v>0</v>
      </c>
      <c r="EM80" s="32">
        <f t="shared" ca="1" si="35"/>
        <v>0</v>
      </c>
      <c r="EN80" s="32">
        <f t="shared" ca="1" si="35"/>
        <v>0</v>
      </c>
      <c r="EO80" s="32">
        <f t="shared" ca="1" si="35"/>
        <v>0</v>
      </c>
      <c r="EP80" s="32">
        <f t="shared" ca="1" si="35"/>
        <v>0</v>
      </c>
      <c r="EQ80" s="32">
        <f t="shared" ca="1" si="35"/>
        <v>-49.81</v>
      </c>
      <c r="ER80" s="32">
        <f t="shared" ca="1" si="35"/>
        <v>0</v>
      </c>
    </row>
    <row r="81" spans="1:148">
      <c r="A81" t="s">
        <v>541</v>
      </c>
      <c r="B81" s="1" t="s">
        <v>314</v>
      </c>
      <c r="C81" t="str">
        <f t="shared" ca="1" si="40"/>
        <v>SPCEXP</v>
      </c>
      <c r="D81" t="str">
        <f t="shared" ca="1" si="41"/>
        <v>Alberta-Saskatchewan Intertie - Export</v>
      </c>
      <c r="E81" s="51">
        <f ca="1">IFERROR(IF(AND($A81=VLOOKUP($A81&amp;"."&amp;$C81,UncollectibleLookup,2,FALSE),$C81=VLOOKUP($A81&amp;"."&amp;$C81,UncollectibleLookup,4,FALSE)),0,'Module C Corrected'!E81),'Module C Corrected'!E81)</f>
        <v>368.5</v>
      </c>
      <c r="F81" s="51">
        <f ca="1">IFERROR(IF(AND($A81=VLOOKUP($A81&amp;"."&amp;$C81,UncollectibleLookup,2,FALSE),$C81=VLOOKUP($A81&amp;"."&amp;$C81,UncollectibleLookup,4,FALSE)),0,'Module C Corrected'!F81),'Module C Corrected'!F81)</f>
        <v>92.5</v>
      </c>
      <c r="G81" s="51">
        <f ca="1">IFERROR(IF(AND($A81=VLOOKUP($A81&amp;"."&amp;$C81,UncollectibleLookup,2,FALSE),$C81=VLOOKUP($A81&amp;"."&amp;$C81,UncollectibleLookup,4,FALSE)),0,'Module C Corrected'!G81),'Module C Corrected'!G81)</f>
        <v>256.5</v>
      </c>
      <c r="H81" s="51">
        <f ca="1">IFERROR(IF(AND($A81=VLOOKUP($A81&amp;"."&amp;$C81,UncollectibleLookup,2,FALSE),$C81=VLOOKUP($A81&amp;"."&amp;$C81,UncollectibleLookup,4,FALSE)),0,'Module C Corrected'!H81),'Module C Corrected'!H81)</f>
        <v>0</v>
      </c>
      <c r="I81" s="51">
        <f ca="1">IFERROR(IF(AND($A81=VLOOKUP($A81&amp;"."&amp;$C81,UncollectibleLookup,2,FALSE),$C81=VLOOKUP($A81&amp;"."&amp;$C81,UncollectibleLookup,4,FALSE)),0,'Module C Corrected'!I81),'Module C Corrected'!I81)</f>
        <v>0</v>
      </c>
      <c r="J81" s="51">
        <f ca="1">IFERROR(IF(AND($A81=VLOOKUP($A81&amp;"."&amp;$C81,UncollectibleLookup,2,FALSE),$C81=VLOOKUP($A81&amp;"."&amp;$C81,UncollectibleLookup,4,FALSE)),0,'Module C Corrected'!J81),'Module C Corrected'!J81)</f>
        <v>0</v>
      </c>
      <c r="K81" s="51">
        <f ca="1">IFERROR(IF(AND($A81=VLOOKUP($A81&amp;"."&amp;$C81,UncollectibleLookup,2,FALSE),$C81=VLOOKUP($A81&amp;"."&amp;$C81,UncollectibleLookup,4,FALSE)),0,'Module C Corrected'!K81),'Module C Corrected'!K81)</f>
        <v>0</v>
      </c>
      <c r="L81" s="51">
        <f ca="1">IFERROR(IF(AND($A81=VLOOKUP($A81&amp;"."&amp;$C81,UncollectibleLookup,2,FALSE),$C81=VLOOKUP($A81&amp;"."&amp;$C81,UncollectibleLookup,4,FALSE)),0,'Module C Corrected'!L81),'Module C Corrected'!L81)</f>
        <v>0</v>
      </c>
      <c r="M81" s="51">
        <f ca="1">IFERROR(IF(AND($A81=VLOOKUP($A81&amp;"."&amp;$C81,UncollectibleLookup,2,FALSE),$C81=VLOOKUP($A81&amp;"."&amp;$C81,UncollectibleLookup,4,FALSE)),0,'Module C Corrected'!M81),'Module C Corrected'!M81)</f>
        <v>0</v>
      </c>
      <c r="N81" s="51">
        <f ca="1">IFERROR(IF(AND($A81=VLOOKUP($A81&amp;"."&amp;$C81,UncollectibleLookup,2,FALSE),$C81=VLOOKUP($A81&amp;"."&amp;$C81,UncollectibleLookup,4,FALSE)),0,'Module C Corrected'!N81),'Module C Corrected'!N81)</f>
        <v>0</v>
      </c>
      <c r="O81" s="51">
        <f ca="1">IFERROR(IF(AND($A81=VLOOKUP($A81&amp;"."&amp;$C81,UncollectibleLookup,2,FALSE),$C81=VLOOKUP($A81&amp;"."&amp;$C81,UncollectibleLookup,4,FALSE)),0,'Module C Corrected'!O81),'Module C Corrected'!O81)</f>
        <v>0</v>
      </c>
      <c r="P81" s="51">
        <f ca="1">IFERROR(IF(AND($A81=VLOOKUP($A81&amp;"."&amp;$C81,UncollectibleLookup,2,FALSE),$C81=VLOOKUP($A81&amp;"."&amp;$C81,UncollectibleLookup,4,FALSE)),0,'Module C Corrected'!P81),'Module C Corrected'!P81)</f>
        <v>0</v>
      </c>
      <c r="Q81" s="32">
        <f ca="1">IFERROR(IF(AND($A81=VLOOKUP($A81&amp;"."&amp;$C81,UncollectibleLookup,2,FALSE),$C81=VLOOKUP($A81&amp;"."&amp;$C81,UncollectibleLookup,4,FALSE)),0,'Module C Corrected'!Q81),'Module C Corrected'!Q81)</f>
        <v>7017.86</v>
      </c>
      <c r="R81" s="32">
        <f ca="1">IFERROR(IF(AND($A81=VLOOKUP($A81&amp;"."&amp;$C81,UncollectibleLookup,2,FALSE),$C81=VLOOKUP($A81&amp;"."&amp;$C81,UncollectibleLookup,4,FALSE)),0,'Module C Corrected'!R81),'Module C Corrected'!R81)</f>
        <v>7239.23</v>
      </c>
      <c r="S81" s="32">
        <f ca="1">IFERROR(IF(AND($A81=VLOOKUP($A81&amp;"."&amp;$C81,UncollectibleLookup,2,FALSE),$C81=VLOOKUP($A81&amp;"."&amp;$C81,UncollectibleLookup,4,FALSE)),0,'Module C Corrected'!S81),'Module C Corrected'!S81)</f>
        <v>12205.03</v>
      </c>
      <c r="T81" s="32">
        <f ca="1">IFERROR(IF(AND($A81=VLOOKUP($A81&amp;"."&amp;$C81,UncollectibleLookup,2,FALSE),$C81=VLOOKUP($A81&amp;"."&amp;$C81,UncollectibleLookup,4,FALSE)),0,'Module C Corrected'!T81),'Module C Corrected'!T81)</f>
        <v>0</v>
      </c>
      <c r="U81" s="32">
        <f ca="1">IFERROR(IF(AND($A81=VLOOKUP($A81&amp;"."&amp;$C81,UncollectibleLookup,2,FALSE),$C81=VLOOKUP($A81&amp;"."&amp;$C81,UncollectibleLookup,4,FALSE)),0,'Module C Corrected'!U81),'Module C Corrected'!U81)</f>
        <v>0</v>
      </c>
      <c r="V81" s="32">
        <f ca="1">IFERROR(IF(AND($A81=VLOOKUP($A81&amp;"."&amp;$C81,UncollectibleLookup,2,FALSE),$C81=VLOOKUP($A81&amp;"."&amp;$C81,UncollectibleLookup,4,FALSE)),0,'Module C Corrected'!V81),'Module C Corrected'!V81)</f>
        <v>0</v>
      </c>
      <c r="W81" s="32">
        <f ca="1">IFERROR(IF(AND($A81=VLOOKUP($A81&amp;"."&amp;$C81,UncollectibleLookup,2,FALSE),$C81=VLOOKUP($A81&amp;"."&amp;$C81,UncollectibleLookup,4,FALSE)),0,'Module C Corrected'!W81),'Module C Corrected'!W81)</f>
        <v>0</v>
      </c>
      <c r="X81" s="32">
        <f ca="1">IFERROR(IF(AND($A81=VLOOKUP($A81&amp;"."&amp;$C81,UncollectibleLookup,2,FALSE),$C81=VLOOKUP($A81&amp;"."&amp;$C81,UncollectibleLookup,4,FALSE)),0,'Module C Corrected'!X81),'Module C Corrected'!X81)</f>
        <v>0</v>
      </c>
      <c r="Y81" s="32">
        <f ca="1">IFERROR(IF(AND($A81=VLOOKUP($A81&amp;"."&amp;$C81,UncollectibleLookup,2,FALSE),$C81=VLOOKUP($A81&amp;"."&amp;$C81,UncollectibleLookup,4,FALSE)),0,'Module C Corrected'!Y81),'Module C Corrected'!Y81)</f>
        <v>0</v>
      </c>
      <c r="Z81" s="32">
        <f ca="1">IFERROR(IF(AND($A81=VLOOKUP($A81&amp;"."&amp;$C81,UncollectibleLookup,2,FALSE),$C81=VLOOKUP($A81&amp;"."&amp;$C81,UncollectibleLookup,4,FALSE)),0,'Module C Corrected'!Z81),'Module C Corrected'!Z81)</f>
        <v>0</v>
      </c>
      <c r="AA81" s="32">
        <f ca="1">IFERROR(IF(AND($A81=VLOOKUP($A81&amp;"."&amp;$C81,UncollectibleLookup,2,FALSE),$C81=VLOOKUP($A81&amp;"."&amp;$C81,UncollectibleLookup,4,FALSE)),0,'Module C Corrected'!AA81),'Module C Corrected'!AA81)</f>
        <v>0</v>
      </c>
      <c r="AB81" s="32">
        <f ca="1">IFERROR(IF(AND($A81=VLOOKUP($A81&amp;"."&amp;$C81,UncollectibleLookup,2,FALSE),$C81=VLOOKUP($A81&amp;"."&amp;$C81,UncollectibleLookup,4,FALSE)),0,'Module C Corrected'!AB81),'Module C Corrected'!AB81)</f>
        <v>0</v>
      </c>
      <c r="AC81" s="2">
        <f>IF(ISBLANK('Module C Corrected'!AC81),"",'Module C Corrected'!AC81)</f>
        <v>4.13</v>
      </c>
      <c r="AD81" s="2">
        <f>IF(ISBLANK('Module C Corrected'!AD81),"",'Module C Corrected'!AD81)</f>
        <v>4.13</v>
      </c>
      <c r="AE81" s="2">
        <f>IF(ISBLANK('Module C Corrected'!AE81),"",'Module C Corrected'!AE81)</f>
        <v>4.13</v>
      </c>
      <c r="AF81" s="2" t="str">
        <f>IF(ISBLANK('Module C Corrected'!AF81),"",'Module C Corrected'!AF81)</f>
        <v/>
      </c>
      <c r="AG81" s="2" t="str">
        <f>IF(ISBLANK('Module C Corrected'!AG81),"",'Module C Corrected'!AG81)</f>
        <v/>
      </c>
      <c r="AH81" s="2" t="str">
        <f>IF(ISBLANK('Module C Corrected'!AH81),"",'Module C Corrected'!AH81)</f>
        <v/>
      </c>
      <c r="AI81" s="2" t="str">
        <f>IF(ISBLANK('Module C Corrected'!AI81),"",'Module C Corrected'!AI81)</f>
        <v/>
      </c>
      <c r="AJ81" s="2" t="str">
        <f>IF(ISBLANK('Module C Corrected'!AJ81),"",'Module C Corrected'!AJ81)</f>
        <v/>
      </c>
      <c r="AK81" s="2" t="str">
        <f>IF(ISBLANK('Module C Corrected'!AK81),"",'Module C Corrected'!AK81)</f>
        <v/>
      </c>
      <c r="AL81" s="2" t="str">
        <f>IF(ISBLANK('Module C Corrected'!AL81),"",'Module C Corrected'!AL81)</f>
        <v/>
      </c>
      <c r="AM81" s="2" t="str">
        <f>IF(ISBLANK('Module C Corrected'!AM81),"",'Module C Corrected'!AM81)</f>
        <v/>
      </c>
      <c r="AN81" s="2" t="str">
        <f>IF(ISBLANK('Module C Corrected'!AN81),"",'Module C Corrected'!AN81)</f>
        <v/>
      </c>
      <c r="AO81" s="33">
        <f ca="1">IFERROR(IF(AND($A81=VLOOKUP($A81&amp;"."&amp;$C81,UncollectibleLookup,2,FALSE),$C81=VLOOKUP($A81&amp;"."&amp;$C81,UncollectibleLookup,4,FALSE)),0,'Module C Corrected'!AO81),'Module C Corrected'!AO81)</f>
        <v>289.83999999999997</v>
      </c>
      <c r="AP81" s="33">
        <f ca="1">IFERROR(IF(AND($A81=VLOOKUP($A81&amp;"."&amp;$C81,UncollectibleLookup,2,FALSE),$C81=VLOOKUP($A81&amp;"."&amp;$C81,UncollectibleLookup,4,FALSE)),0,'Module C Corrected'!AP81),'Module C Corrected'!AP81)</f>
        <v>298.98</v>
      </c>
      <c r="AQ81" s="33">
        <f ca="1">IFERROR(IF(AND($A81=VLOOKUP($A81&amp;"."&amp;$C81,UncollectibleLookup,2,FALSE),$C81=VLOOKUP($A81&amp;"."&amp;$C81,UncollectibleLookup,4,FALSE)),0,'Module C Corrected'!AQ81),'Module C Corrected'!AQ81)</f>
        <v>504.07</v>
      </c>
      <c r="AR81" s="33">
        <f ca="1">IFERROR(IF(AND($A81=VLOOKUP($A81&amp;"."&amp;$C81,UncollectibleLookup,2,FALSE),$C81=VLOOKUP($A81&amp;"."&amp;$C81,UncollectibleLookup,4,FALSE)),0,'Module C Corrected'!AR81),'Module C Corrected'!AR81)</f>
        <v>0</v>
      </c>
      <c r="AS81" s="33">
        <f ca="1">IFERROR(IF(AND($A81=VLOOKUP($A81&amp;"."&amp;$C81,UncollectibleLookup,2,FALSE),$C81=VLOOKUP($A81&amp;"."&amp;$C81,UncollectibleLookup,4,FALSE)),0,'Module C Corrected'!AS81),'Module C Corrected'!AS81)</f>
        <v>0</v>
      </c>
      <c r="AT81" s="33">
        <f ca="1">IFERROR(IF(AND($A81=VLOOKUP($A81&amp;"."&amp;$C81,UncollectibleLookup,2,FALSE),$C81=VLOOKUP($A81&amp;"."&amp;$C81,UncollectibleLookup,4,FALSE)),0,'Module C Corrected'!AT81),'Module C Corrected'!AT81)</f>
        <v>0</v>
      </c>
      <c r="AU81" s="33">
        <f ca="1">IFERROR(IF(AND($A81=VLOOKUP($A81&amp;"."&amp;$C81,UncollectibleLookup,2,FALSE),$C81=VLOOKUP($A81&amp;"."&amp;$C81,UncollectibleLookup,4,FALSE)),0,'Module C Corrected'!AU81),'Module C Corrected'!AU81)</f>
        <v>0</v>
      </c>
      <c r="AV81" s="33">
        <f ca="1">IFERROR(IF(AND($A81=VLOOKUP($A81&amp;"."&amp;$C81,UncollectibleLookup,2,FALSE),$C81=VLOOKUP($A81&amp;"."&amp;$C81,UncollectibleLookup,4,FALSE)),0,'Module C Corrected'!AV81),'Module C Corrected'!AV81)</f>
        <v>0</v>
      </c>
      <c r="AW81" s="33">
        <f ca="1">IFERROR(IF(AND($A81=VLOOKUP($A81&amp;"."&amp;$C81,UncollectibleLookup,2,FALSE),$C81=VLOOKUP($A81&amp;"."&amp;$C81,UncollectibleLookup,4,FALSE)),0,'Module C Corrected'!AW81),'Module C Corrected'!AW81)</f>
        <v>0</v>
      </c>
      <c r="AX81" s="33">
        <f ca="1">IFERROR(IF(AND($A81=VLOOKUP($A81&amp;"."&amp;$C81,UncollectibleLookup,2,FALSE),$C81=VLOOKUP($A81&amp;"."&amp;$C81,UncollectibleLookup,4,FALSE)),0,'Module C Corrected'!AX81),'Module C Corrected'!AX81)</f>
        <v>0</v>
      </c>
      <c r="AY81" s="33">
        <f ca="1">IFERROR(IF(AND($A81=VLOOKUP($A81&amp;"."&amp;$C81,UncollectibleLookup,2,FALSE),$C81=VLOOKUP($A81&amp;"."&amp;$C81,UncollectibleLookup,4,FALSE)),0,'Module C Corrected'!AY81),'Module C Corrected'!AY81)</f>
        <v>0</v>
      </c>
      <c r="AZ81" s="33">
        <f ca="1">IFERROR(IF(AND($A81=VLOOKUP($A81&amp;"."&amp;$C81,UncollectibleLookup,2,FALSE),$C81=VLOOKUP($A81&amp;"."&amp;$C81,UncollectibleLookup,4,FALSE)),0,'Module C Corrected'!AZ81),'Module C Corrected'!AZ81)</f>
        <v>0</v>
      </c>
      <c r="BA81" s="31">
        <f t="shared" ca="1" si="27"/>
        <v>-8.42</v>
      </c>
      <c r="BB81" s="31">
        <f t="shared" ca="1" si="27"/>
        <v>-8.69</v>
      </c>
      <c r="BC81" s="31">
        <f t="shared" ca="1" si="27"/>
        <v>-14.65</v>
      </c>
      <c r="BD81" s="31">
        <f t="shared" ca="1" si="27"/>
        <v>0</v>
      </c>
      <c r="BE81" s="31">
        <f t="shared" ca="1" si="27"/>
        <v>0</v>
      </c>
      <c r="BF81" s="31">
        <f t="shared" ca="1" si="27"/>
        <v>0</v>
      </c>
      <c r="BG81" s="31">
        <f t="shared" ca="1" si="42"/>
        <v>0</v>
      </c>
      <c r="BH81" s="31">
        <f t="shared" ca="1" si="42"/>
        <v>0</v>
      </c>
      <c r="BI81" s="31">
        <f t="shared" ca="1" si="42"/>
        <v>0</v>
      </c>
      <c r="BJ81" s="31">
        <f t="shared" ca="1" si="42"/>
        <v>0</v>
      </c>
      <c r="BK81" s="31">
        <f t="shared" ca="1" si="42"/>
        <v>0</v>
      </c>
      <c r="BL81" s="31">
        <f t="shared" ca="1" si="42"/>
        <v>0</v>
      </c>
      <c r="BM81" s="6">
        <f t="shared" ca="1" si="39"/>
        <v>0.02</v>
      </c>
      <c r="BN81" s="6">
        <f t="shared" ca="1" si="39"/>
        <v>0.02</v>
      </c>
      <c r="BO81" s="6">
        <f t="shared" ca="1" si="39"/>
        <v>0.02</v>
      </c>
      <c r="BP81" s="6">
        <f t="shared" ca="1" si="39"/>
        <v>0.02</v>
      </c>
      <c r="BQ81" s="6">
        <f t="shared" ca="1" si="39"/>
        <v>0.02</v>
      </c>
      <c r="BR81" s="6">
        <f t="shared" ca="1" si="39"/>
        <v>0.02</v>
      </c>
      <c r="BS81" s="6">
        <f t="shared" ca="1" si="39"/>
        <v>0.02</v>
      </c>
      <c r="BT81" s="6">
        <f t="shared" ca="1" si="39"/>
        <v>0.02</v>
      </c>
      <c r="BU81" s="6">
        <f t="shared" ca="1" si="39"/>
        <v>0.02</v>
      </c>
      <c r="BV81" s="6">
        <f t="shared" ca="1" si="39"/>
        <v>0.02</v>
      </c>
      <c r="BW81" s="6">
        <f t="shared" ca="1" si="39"/>
        <v>0.02</v>
      </c>
      <c r="BX81" s="6">
        <f t="shared" ca="1" si="39"/>
        <v>0.02</v>
      </c>
      <c r="BY81" s="31">
        <f t="shared" ca="1" si="32"/>
        <v>140.36000000000001</v>
      </c>
      <c r="BZ81" s="31">
        <f t="shared" ca="1" si="32"/>
        <v>144.78</v>
      </c>
      <c r="CA81" s="31">
        <f t="shared" ca="1" si="32"/>
        <v>244.1</v>
      </c>
      <c r="CB81" s="31">
        <f t="shared" ca="1" si="32"/>
        <v>0</v>
      </c>
      <c r="CC81" s="31">
        <f t="shared" ca="1" si="32"/>
        <v>0</v>
      </c>
      <c r="CD81" s="31">
        <f t="shared" ca="1" si="32"/>
        <v>0</v>
      </c>
      <c r="CE81" s="31">
        <f t="shared" ca="1" si="31"/>
        <v>0</v>
      </c>
      <c r="CF81" s="31">
        <f t="shared" ca="1" si="31"/>
        <v>0</v>
      </c>
      <c r="CG81" s="31">
        <f t="shared" ca="1" si="31"/>
        <v>0</v>
      </c>
      <c r="CH81" s="31">
        <f t="shared" ca="1" si="31"/>
        <v>0</v>
      </c>
      <c r="CI81" s="31">
        <f t="shared" ca="1" si="31"/>
        <v>0</v>
      </c>
      <c r="CJ81" s="31">
        <f t="shared" ca="1" si="31"/>
        <v>0</v>
      </c>
      <c r="CK81" s="32">
        <f t="shared" ca="1" si="29"/>
        <v>11.93</v>
      </c>
      <c r="CL81" s="32">
        <f t="shared" ca="1" si="29"/>
        <v>12.31</v>
      </c>
      <c r="CM81" s="32">
        <f t="shared" ca="1" si="29"/>
        <v>20.75</v>
      </c>
      <c r="CN81" s="32">
        <f t="shared" ca="1" si="29"/>
        <v>0</v>
      </c>
      <c r="CO81" s="32">
        <f t="shared" ca="1" si="29"/>
        <v>0</v>
      </c>
      <c r="CP81" s="32">
        <f t="shared" ca="1" si="29"/>
        <v>0</v>
      </c>
      <c r="CQ81" s="32">
        <f t="shared" ca="1" si="43"/>
        <v>0</v>
      </c>
      <c r="CR81" s="32">
        <f t="shared" ca="1" si="43"/>
        <v>0</v>
      </c>
      <c r="CS81" s="32">
        <f t="shared" ca="1" si="43"/>
        <v>0</v>
      </c>
      <c r="CT81" s="32">
        <f t="shared" ca="1" si="43"/>
        <v>0</v>
      </c>
      <c r="CU81" s="32">
        <f t="shared" ca="1" si="43"/>
        <v>0</v>
      </c>
      <c r="CV81" s="32">
        <f t="shared" ca="1" si="43"/>
        <v>0</v>
      </c>
      <c r="CW81" s="31">
        <f t="shared" ca="1" si="30"/>
        <v>-129.12999999999997</v>
      </c>
      <c r="CX81" s="31">
        <f t="shared" ca="1" si="30"/>
        <v>-133.20000000000002</v>
      </c>
      <c r="CY81" s="31">
        <f t="shared" ca="1" si="30"/>
        <v>-224.56999999999996</v>
      </c>
      <c r="CZ81" s="31">
        <f t="shared" ca="1" si="30"/>
        <v>0</v>
      </c>
      <c r="DA81" s="31">
        <f t="shared" ca="1" si="30"/>
        <v>0</v>
      </c>
      <c r="DB81" s="31">
        <f t="shared" ca="1" si="30"/>
        <v>0</v>
      </c>
      <c r="DC81" s="31">
        <f t="shared" ca="1" si="44"/>
        <v>0</v>
      </c>
      <c r="DD81" s="31">
        <f t="shared" ca="1" si="44"/>
        <v>0</v>
      </c>
      <c r="DE81" s="31">
        <f t="shared" ca="1" si="44"/>
        <v>0</v>
      </c>
      <c r="DF81" s="31">
        <f t="shared" ca="1" si="44"/>
        <v>0</v>
      </c>
      <c r="DG81" s="31">
        <f t="shared" ca="1" si="44"/>
        <v>0</v>
      </c>
      <c r="DH81" s="31">
        <f t="shared" ca="1" si="44"/>
        <v>0</v>
      </c>
      <c r="DI81" s="32">
        <f t="shared" ca="1" si="36"/>
        <v>-6.46</v>
      </c>
      <c r="DJ81" s="32">
        <f t="shared" ca="1" si="36"/>
        <v>-6.66</v>
      </c>
      <c r="DK81" s="32">
        <f t="shared" ca="1" si="36"/>
        <v>-11.23</v>
      </c>
      <c r="DL81" s="32">
        <f t="shared" ca="1" si="33"/>
        <v>0</v>
      </c>
      <c r="DM81" s="32">
        <f t="shared" ca="1" si="33"/>
        <v>0</v>
      </c>
      <c r="DN81" s="32">
        <f t="shared" ca="1" si="33"/>
        <v>0</v>
      </c>
      <c r="DO81" s="32">
        <f t="shared" ca="1" si="33"/>
        <v>0</v>
      </c>
      <c r="DP81" s="32">
        <f t="shared" ca="1" si="33"/>
        <v>0</v>
      </c>
      <c r="DQ81" s="32">
        <f t="shared" ca="1" si="33"/>
        <v>0</v>
      </c>
      <c r="DR81" s="32">
        <f t="shared" ca="1" si="33"/>
        <v>0</v>
      </c>
      <c r="DS81" s="32">
        <f t="shared" ca="1" si="33"/>
        <v>0</v>
      </c>
      <c r="DT81" s="32">
        <f t="shared" ca="1" si="33"/>
        <v>0</v>
      </c>
      <c r="DU81" s="31">
        <f t="shared" ca="1" si="37"/>
        <v>-55.56</v>
      </c>
      <c r="DV81" s="31">
        <f t="shared" ca="1" si="37"/>
        <v>-56.63</v>
      </c>
      <c r="DW81" s="31">
        <f t="shared" ca="1" si="37"/>
        <v>-94.45</v>
      </c>
      <c r="DX81" s="31">
        <f t="shared" ca="1" si="34"/>
        <v>0</v>
      </c>
      <c r="DY81" s="31">
        <f t="shared" ca="1" si="34"/>
        <v>0</v>
      </c>
      <c r="DZ81" s="31">
        <f t="shared" ca="1" si="34"/>
        <v>0</v>
      </c>
      <c r="EA81" s="31">
        <f t="shared" ca="1" si="34"/>
        <v>0</v>
      </c>
      <c r="EB81" s="31">
        <f t="shared" ca="1" si="34"/>
        <v>0</v>
      </c>
      <c r="EC81" s="31">
        <f t="shared" ca="1" si="34"/>
        <v>0</v>
      </c>
      <c r="ED81" s="31">
        <f t="shared" ca="1" si="34"/>
        <v>0</v>
      </c>
      <c r="EE81" s="31">
        <f t="shared" ca="1" si="34"/>
        <v>0</v>
      </c>
      <c r="EF81" s="31">
        <f t="shared" ca="1" si="34"/>
        <v>0</v>
      </c>
      <c r="EG81" s="32">
        <f t="shared" ca="1" si="38"/>
        <v>-191.14999999999998</v>
      </c>
      <c r="EH81" s="32">
        <f t="shared" ca="1" si="38"/>
        <v>-196.49</v>
      </c>
      <c r="EI81" s="32">
        <f t="shared" ca="1" si="38"/>
        <v>-330.24999999999994</v>
      </c>
      <c r="EJ81" s="32">
        <f t="shared" ca="1" si="35"/>
        <v>0</v>
      </c>
      <c r="EK81" s="32">
        <f t="shared" ca="1" si="35"/>
        <v>0</v>
      </c>
      <c r="EL81" s="32">
        <f t="shared" ca="1" si="35"/>
        <v>0</v>
      </c>
      <c r="EM81" s="32">
        <f t="shared" ca="1" si="35"/>
        <v>0</v>
      </c>
      <c r="EN81" s="32">
        <f t="shared" ca="1" si="35"/>
        <v>0</v>
      </c>
      <c r="EO81" s="32">
        <f t="shared" ca="1" si="35"/>
        <v>0</v>
      </c>
      <c r="EP81" s="32">
        <f t="shared" ca="1" si="35"/>
        <v>0</v>
      </c>
      <c r="EQ81" s="32">
        <f t="shared" ca="1" si="35"/>
        <v>0</v>
      </c>
      <c r="ER81" s="32">
        <f t="shared" ca="1" si="35"/>
        <v>0</v>
      </c>
    </row>
    <row r="82" spans="1:148">
      <c r="A82" t="s">
        <v>438</v>
      </c>
      <c r="B82" s="1" t="s">
        <v>93</v>
      </c>
      <c r="C82" t="str">
        <f t="shared" ca="1" si="40"/>
        <v>BCHIMP</v>
      </c>
      <c r="D82" t="str">
        <f t="shared" ca="1" si="41"/>
        <v>Alberta-BC Intertie - Import</v>
      </c>
      <c r="E82" s="51">
        <f ca="1">IFERROR(IF(AND($A82=VLOOKUP($A82&amp;"."&amp;$C82,UncollectibleLookup,2,FALSE),$C82=VLOOKUP($A82&amp;"."&amp;$C82,UncollectibleLookup,4,FALSE)),0,'Module C Corrected'!E82),'Module C Corrected'!E82)</f>
        <v>575</v>
      </c>
      <c r="F82" s="51">
        <f ca="1">IFERROR(IF(AND($A82=VLOOKUP($A82&amp;"."&amp;$C82,UncollectibleLookup,2,FALSE),$C82=VLOOKUP($A82&amp;"."&amp;$C82,UncollectibleLookup,4,FALSE)),0,'Module C Corrected'!F82),'Module C Corrected'!F82)</f>
        <v>3449</v>
      </c>
      <c r="G82" s="51">
        <f ca="1">IFERROR(IF(AND($A82=VLOOKUP($A82&amp;"."&amp;$C82,UncollectibleLookup,2,FALSE),$C82=VLOOKUP($A82&amp;"."&amp;$C82,UncollectibleLookup,4,FALSE)),0,'Module C Corrected'!G82),'Module C Corrected'!G82)</f>
        <v>2097</v>
      </c>
      <c r="H82" s="51">
        <f ca="1">IFERROR(IF(AND($A82=VLOOKUP($A82&amp;"."&amp;$C82,UncollectibleLookup,2,FALSE),$C82=VLOOKUP($A82&amp;"."&amp;$C82,UncollectibleLookup,4,FALSE)),0,'Module C Corrected'!H82),'Module C Corrected'!H82)</f>
        <v>274</v>
      </c>
      <c r="I82" s="51">
        <f ca="1">IFERROR(IF(AND($A82=VLOOKUP($A82&amp;"."&amp;$C82,UncollectibleLookup,2,FALSE),$C82=VLOOKUP($A82&amp;"."&amp;$C82,UncollectibleLookup,4,FALSE)),0,'Module C Corrected'!I82),'Module C Corrected'!I82)</f>
        <v>195</v>
      </c>
      <c r="J82" s="51">
        <f ca="1">IFERROR(IF(AND($A82=VLOOKUP($A82&amp;"."&amp;$C82,UncollectibleLookup,2,FALSE),$C82=VLOOKUP($A82&amp;"."&amp;$C82,UncollectibleLookup,4,FALSE)),0,'Module C Corrected'!J82),'Module C Corrected'!J82)</f>
        <v>150</v>
      </c>
      <c r="K82" s="51">
        <f ca="1">IFERROR(IF(AND($A82=VLOOKUP($A82&amp;"."&amp;$C82,UncollectibleLookup,2,FALSE),$C82=VLOOKUP($A82&amp;"."&amp;$C82,UncollectibleLookup,4,FALSE)),0,'Module C Corrected'!K82),'Module C Corrected'!K82)</f>
        <v>175</v>
      </c>
      <c r="L82" s="51">
        <f ca="1">IFERROR(IF(AND($A82=VLOOKUP($A82&amp;"."&amp;$C82,UncollectibleLookup,2,FALSE),$C82=VLOOKUP($A82&amp;"."&amp;$C82,UncollectibleLookup,4,FALSE)),0,'Module C Corrected'!L82),'Module C Corrected'!L82)</f>
        <v>100</v>
      </c>
      <c r="M82" s="51">
        <f ca="1">IFERROR(IF(AND($A82=VLOOKUP($A82&amp;"."&amp;$C82,UncollectibleLookup,2,FALSE),$C82=VLOOKUP($A82&amp;"."&amp;$C82,UncollectibleLookup,4,FALSE)),0,'Module C Corrected'!M82),'Module C Corrected'!M82)</f>
        <v>75</v>
      </c>
      <c r="N82" s="51">
        <f ca="1">IFERROR(IF(AND($A82=VLOOKUP($A82&amp;"."&amp;$C82,UncollectibleLookup,2,FALSE),$C82=VLOOKUP($A82&amp;"."&amp;$C82,UncollectibleLookup,4,FALSE)),0,'Module C Corrected'!N82),'Module C Corrected'!N82)</f>
        <v>499</v>
      </c>
      <c r="O82" s="51">
        <f ca="1">IFERROR(IF(AND($A82=VLOOKUP($A82&amp;"."&amp;$C82,UncollectibleLookup,2,FALSE),$C82=VLOOKUP($A82&amp;"."&amp;$C82,UncollectibleLookup,4,FALSE)),0,'Module C Corrected'!O82),'Module C Corrected'!O82)</f>
        <v>50</v>
      </c>
      <c r="P82" s="51">
        <f ca="1">IFERROR(IF(AND($A82=VLOOKUP($A82&amp;"."&amp;$C82,UncollectibleLookup,2,FALSE),$C82=VLOOKUP($A82&amp;"."&amp;$C82,UncollectibleLookup,4,FALSE)),0,'Module C Corrected'!P82),'Module C Corrected'!P82)</f>
        <v>75</v>
      </c>
      <c r="Q82" s="32">
        <f ca="1">IFERROR(IF(AND($A82=VLOOKUP($A82&amp;"."&amp;$C82,UncollectibleLookup,2,FALSE),$C82=VLOOKUP($A82&amp;"."&amp;$C82,UncollectibleLookup,4,FALSE)),0,'Module C Corrected'!Q82),'Module C Corrected'!Q82)</f>
        <v>28872.5</v>
      </c>
      <c r="R82" s="32">
        <f ca="1">IFERROR(IF(AND($A82=VLOOKUP($A82&amp;"."&amp;$C82,UncollectibleLookup,2,FALSE),$C82=VLOOKUP($A82&amp;"."&amp;$C82,UncollectibleLookup,4,FALSE)),0,'Module C Corrected'!R82),'Module C Corrected'!R82)</f>
        <v>281946.59000000003</v>
      </c>
      <c r="S82" s="32">
        <f ca="1">IFERROR(IF(AND($A82=VLOOKUP($A82&amp;"."&amp;$C82,UncollectibleLookup,2,FALSE),$C82=VLOOKUP($A82&amp;"."&amp;$C82,UncollectibleLookup,4,FALSE)),0,'Module C Corrected'!S82),'Module C Corrected'!S82)</f>
        <v>151099.49</v>
      </c>
      <c r="T82" s="32">
        <f ca="1">IFERROR(IF(AND($A82=VLOOKUP($A82&amp;"."&amp;$C82,UncollectibleLookup,2,FALSE),$C82=VLOOKUP($A82&amp;"."&amp;$C82,UncollectibleLookup,4,FALSE)),0,'Module C Corrected'!T82),'Module C Corrected'!T82)</f>
        <v>21469.37</v>
      </c>
      <c r="U82" s="32">
        <f ca="1">IFERROR(IF(AND($A82=VLOOKUP($A82&amp;"."&amp;$C82,UncollectibleLookup,2,FALSE),$C82=VLOOKUP($A82&amp;"."&amp;$C82,UncollectibleLookup,4,FALSE)),0,'Module C Corrected'!U82),'Module C Corrected'!U82)</f>
        <v>10735.55</v>
      </c>
      <c r="V82" s="32">
        <f ca="1">IFERROR(IF(AND($A82=VLOOKUP($A82&amp;"."&amp;$C82,UncollectibleLookup,2,FALSE),$C82=VLOOKUP($A82&amp;"."&amp;$C82,UncollectibleLookup,4,FALSE)),0,'Module C Corrected'!V82),'Module C Corrected'!V82)</f>
        <v>5309.75</v>
      </c>
      <c r="W82" s="32">
        <f ca="1">IFERROR(IF(AND($A82=VLOOKUP($A82&amp;"."&amp;$C82,UncollectibleLookup,2,FALSE),$C82=VLOOKUP($A82&amp;"."&amp;$C82,UncollectibleLookup,4,FALSE)),0,'Module C Corrected'!W82),'Module C Corrected'!W82)</f>
        <v>9688.75</v>
      </c>
      <c r="X82" s="32">
        <f ca="1">IFERROR(IF(AND($A82=VLOOKUP($A82&amp;"."&amp;$C82,UncollectibleLookup,2,FALSE),$C82=VLOOKUP($A82&amp;"."&amp;$C82,UncollectibleLookup,4,FALSE)),0,'Module C Corrected'!X82),'Module C Corrected'!X82)</f>
        <v>5828</v>
      </c>
      <c r="Y82" s="32">
        <f ca="1">IFERROR(IF(AND($A82=VLOOKUP($A82&amp;"."&amp;$C82,UncollectibleLookup,2,FALSE),$C82=VLOOKUP($A82&amp;"."&amp;$C82,UncollectibleLookup,4,FALSE)),0,'Module C Corrected'!Y82),'Module C Corrected'!Y82)</f>
        <v>6462.75</v>
      </c>
      <c r="Z82" s="32">
        <f ca="1">IFERROR(IF(AND($A82=VLOOKUP($A82&amp;"."&amp;$C82,UncollectibleLookup,2,FALSE),$C82=VLOOKUP($A82&amp;"."&amp;$C82,UncollectibleLookup,4,FALSE)),0,'Module C Corrected'!Z82),'Module C Corrected'!Z82)</f>
        <v>36213.980000000003</v>
      </c>
      <c r="AA82" s="32">
        <f ca="1">IFERROR(IF(AND($A82=VLOOKUP($A82&amp;"."&amp;$C82,UncollectibleLookup,2,FALSE),$C82=VLOOKUP($A82&amp;"."&amp;$C82,UncollectibleLookup,4,FALSE)),0,'Module C Corrected'!AA82),'Module C Corrected'!AA82)</f>
        <v>1726</v>
      </c>
      <c r="AB82" s="32">
        <f ca="1">IFERROR(IF(AND($A82=VLOOKUP($A82&amp;"."&amp;$C82,UncollectibleLookup,2,FALSE),$C82=VLOOKUP($A82&amp;"."&amp;$C82,UncollectibleLookup,4,FALSE)),0,'Module C Corrected'!AB82),'Module C Corrected'!AB82)</f>
        <v>4010</v>
      </c>
      <c r="AC82" s="2">
        <f>IF(ISBLANK('Module C Corrected'!AC82),"",'Module C Corrected'!AC82)</f>
        <v>0.78</v>
      </c>
      <c r="AD82" s="2">
        <f>IF(ISBLANK('Module C Corrected'!AD82),"",'Module C Corrected'!AD82)</f>
        <v>0.78</v>
      </c>
      <c r="AE82" s="2">
        <f>IF(ISBLANK('Module C Corrected'!AE82),"",'Module C Corrected'!AE82)</f>
        <v>0.78</v>
      </c>
      <c r="AF82" s="2">
        <f>IF(ISBLANK('Module C Corrected'!AF82),"",'Module C Corrected'!AF82)</f>
        <v>0.78</v>
      </c>
      <c r="AG82" s="2">
        <f>IF(ISBLANK('Module C Corrected'!AG82),"",'Module C Corrected'!AG82)</f>
        <v>0.78</v>
      </c>
      <c r="AH82" s="2">
        <f>IF(ISBLANK('Module C Corrected'!AH82),"",'Module C Corrected'!AH82)</f>
        <v>0.78</v>
      </c>
      <c r="AI82" s="2">
        <f>IF(ISBLANK('Module C Corrected'!AI82),"",'Module C Corrected'!AI82)</f>
        <v>0.78</v>
      </c>
      <c r="AJ82" s="2">
        <f>IF(ISBLANK('Module C Corrected'!AJ82),"",'Module C Corrected'!AJ82)</f>
        <v>0.78</v>
      </c>
      <c r="AK82" s="2">
        <f>IF(ISBLANK('Module C Corrected'!AK82),"",'Module C Corrected'!AK82)</f>
        <v>0.78</v>
      </c>
      <c r="AL82" s="2">
        <f>IF(ISBLANK('Module C Corrected'!AL82),"",'Module C Corrected'!AL82)</f>
        <v>0.78</v>
      </c>
      <c r="AM82" s="2">
        <f>IF(ISBLANK('Module C Corrected'!AM82),"",'Module C Corrected'!AM82)</f>
        <v>0.78</v>
      </c>
      <c r="AN82" s="2">
        <f>IF(ISBLANK('Module C Corrected'!AN82),"",'Module C Corrected'!AN82)</f>
        <v>0.78</v>
      </c>
      <c r="AO82" s="33">
        <f ca="1">IFERROR(IF(AND($A82=VLOOKUP($A82&amp;"."&amp;$C82,UncollectibleLookup,2,FALSE),$C82=VLOOKUP($A82&amp;"."&amp;$C82,UncollectibleLookup,4,FALSE)),0,'Module C Corrected'!AO82),'Module C Corrected'!AO82)</f>
        <v>225.21</v>
      </c>
      <c r="AP82" s="33">
        <f ca="1">IFERROR(IF(AND($A82=VLOOKUP($A82&amp;"."&amp;$C82,UncollectibleLookup,2,FALSE),$C82=VLOOKUP($A82&amp;"."&amp;$C82,UncollectibleLookup,4,FALSE)),0,'Module C Corrected'!AP82),'Module C Corrected'!AP82)</f>
        <v>2199.1799999999998</v>
      </c>
      <c r="AQ82" s="33">
        <f ca="1">IFERROR(IF(AND($A82=VLOOKUP($A82&amp;"."&amp;$C82,UncollectibleLookup,2,FALSE),$C82=VLOOKUP($A82&amp;"."&amp;$C82,UncollectibleLookup,4,FALSE)),0,'Module C Corrected'!AQ82),'Module C Corrected'!AQ82)</f>
        <v>1178.58</v>
      </c>
      <c r="AR82" s="33">
        <f ca="1">IFERROR(IF(AND($A82=VLOOKUP($A82&amp;"."&amp;$C82,UncollectibleLookup,2,FALSE),$C82=VLOOKUP($A82&amp;"."&amp;$C82,UncollectibleLookup,4,FALSE)),0,'Module C Corrected'!AR82),'Module C Corrected'!AR82)</f>
        <v>167.46</v>
      </c>
      <c r="AS82" s="33">
        <f ca="1">IFERROR(IF(AND($A82=VLOOKUP($A82&amp;"."&amp;$C82,UncollectibleLookup,2,FALSE),$C82=VLOOKUP($A82&amp;"."&amp;$C82,UncollectibleLookup,4,FALSE)),0,'Module C Corrected'!AS82),'Module C Corrected'!AS82)</f>
        <v>83.74</v>
      </c>
      <c r="AT82" s="33">
        <f ca="1">IFERROR(IF(AND($A82=VLOOKUP($A82&amp;"."&amp;$C82,UncollectibleLookup,2,FALSE),$C82=VLOOKUP($A82&amp;"."&amp;$C82,UncollectibleLookup,4,FALSE)),0,'Module C Corrected'!AT82),'Module C Corrected'!AT82)</f>
        <v>41.42</v>
      </c>
      <c r="AU82" s="33">
        <f ca="1">IFERROR(IF(AND($A82=VLOOKUP($A82&amp;"."&amp;$C82,UncollectibleLookup,2,FALSE),$C82=VLOOKUP($A82&amp;"."&amp;$C82,UncollectibleLookup,4,FALSE)),0,'Module C Corrected'!AU82),'Module C Corrected'!AU82)</f>
        <v>75.569999999999993</v>
      </c>
      <c r="AV82" s="33">
        <f ca="1">IFERROR(IF(AND($A82=VLOOKUP($A82&amp;"."&amp;$C82,UncollectibleLookup,2,FALSE),$C82=VLOOKUP($A82&amp;"."&amp;$C82,UncollectibleLookup,4,FALSE)),0,'Module C Corrected'!AV82),'Module C Corrected'!AV82)</f>
        <v>45.46</v>
      </c>
      <c r="AW82" s="33">
        <f ca="1">IFERROR(IF(AND($A82=VLOOKUP($A82&amp;"."&amp;$C82,UncollectibleLookup,2,FALSE),$C82=VLOOKUP($A82&amp;"."&amp;$C82,UncollectibleLookup,4,FALSE)),0,'Module C Corrected'!AW82),'Module C Corrected'!AW82)</f>
        <v>50.41</v>
      </c>
      <c r="AX82" s="33">
        <f ca="1">IFERROR(IF(AND($A82=VLOOKUP($A82&amp;"."&amp;$C82,UncollectibleLookup,2,FALSE),$C82=VLOOKUP($A82&amp;"."&amp;$C82,UncollectibleLookup,4,FALSE)),0,'Module C Corrected'!AX82),'Module C Corrected'!AX82)</f>
        <v>282.47000000000003</v>
      </c>
      <c r="AY82" s="33">
        <f ca="1">IFERROR(IF(AND($A82=VLOOKUP($A82&amp;"."&amp;$C82,UncollectibleLookup,2,FALSE),$C82=VLOOKUP($A82&amp;"."&amp;$C82,UncollectibleLookup,4,FALSE)),0,'Module C Corrected'!AY82),'Module C Corrected'!AY82)</f>
        <v>13.46</v>
      </c>
      <c r="AZ82" s="33">
        <f ca="1">IFERROR(IF(AND($A82=VLOOKUP($A82&amp;"."&amp;$C82,UncollectibleLookup,2,FALSE),$C82=VLOOKUP($A82&amp;"."&amp;$C82,UncollectibleLookup,4,FALSE)),0,'Module C Corrected'!AZ82),'Module C Corrected'!AZ82)</f>
        <v>31.28</v>
      </c>
      <c r="BA82" s="31">
        <f t="shared" ca="1" si="27"/>
        <v>-34.65</v>
      </c>
      <c r="BB82" s="31">
        <f t="shared" ca="1" si="27"/>
        <v>-338.34</v>
      </c>
      <c r="BC82" s="31">
        <f t="shared" ca="1" si="27"/>
        <v>-181.32</v>
      </c>
      <c r="BD82" s="31">
        <f t="shared" ca="1" si="27"/>
        <v>-103.05</v>
      </c>
      <c r="BE82" s="31">
        <f t="shared" ca="1" si="27"/>
        <v>-51.53</v>
      </c>
      <c r="BF82" s="31">
        <f t="shared" ca="1" si="27"/>
        <v>-25.49</v>
      </c>
      <c r="BG82" s="31">
        <f t="shared" ca="1" si="42"/>
        <v>-68.790000000000006</v>
      </c>
      <c r="BH82" s="31">
        <f t="shared" ca="1" si="42"/>
        <v>-41.38</v>
      </c>
      <c r="BI82" s="31">
        <f t="shared" ca="1" si="42"/>
        <v>-45.89</v>
      </c>
      <c r="BJ82" s="31">
        <f t="shared" ca="1" si="42"/>
        <v>-108.64</v>
      </c>
      <c r="BK82" s="31">
        <f t="shared" ca="1" si="42"/>
        <v>-5.18</v>
      </c>
      <c r="BL82" s="31">
        <f t="shared" ca="1" si="42"/>
        <v>-12.03</v>
      </c>
      <c r="BM82" s="6">
        <f t="shared" ca="1" si="39"/>
        <v>-2.7799999999999998E-2</v>
      </c>
      <c r="BN82" s="6">
        <f t="shared" ca="1" si="39"/>
        <v>-2.7799999999999998E-2</v>
      </c>
      <c r="BO82" s="6">
        <f t="shared" ca="1" si="39"/>
        <v>-2.7799999999999998E-2</v>
      </c>
      <c r="BP82" s="6">
        <f t="shared" ca="1" si="39"/>
        <v>-2.7799999999999998E-2</v>
      </c>
      <c r="BQ82" s="6">
        <f t="shared" ca="1" si="39"/>
        <v>-2.7799999999999998E-2</v>
      </c>
      <c r="BR82" s="6">
        <f t="shared" ca="1" si="39"/>
        <v>-2.7799999999999998E-2</v>
      </c>
      <c r="BS82" s="6">
        <f t="shared" ca="1" si="39"/>
        <v>-2.7799999999999998E-2</v>
      </c>
      <c r="BT82" s="6">
        <f t="shared" ca="1" si="39"/>
        <v>-2.7799999999999998E-2</v>
      </c>
      <c r="BU82" s="6">
        <f t="shared" ca="1" si="39"/>
        <v>-2.7799999999999998E-2</v>
      </c>
      <c r="BV82" s="6">
        <f t="shared" ca="1" si="39"/>
        <v>-2.7799999999999998E-2</v>
      </c>
      <c r="BW82" s="6">
        <f t="shared" ca="1" si="39"/>
        <v>-2.7799999999999998E-2</v>
      </c>
      <c r="BX82" s="6">
        <f t="shared" ca="1" si="39"/>
        <v>-2.7799999999999998E-2</v>
      </c>
      <c r="BY82" s="31">
        <f t="shared" ca="1" si="32"/>
        <v>-802.66</v>
      </c>
      <c r="BZ82" s="31">
        <f t="shared" ca="1" si="32"/>
        <v>-7838.12</v>
      </c>
      <c r="CA82" s="31">
        <f t="shared" ca="1" si="32"/>
        <v>-4200.57</v>
      </c>
      <c r="CB82" s="31">
        <f t="shared" ca="1" si="32"/>
        <v>-596.85</v>
      </c>
      <c r="CC82" s="31">
        <f t="shared" ca="1" si="32"/>
        <v>-298.45</v>
      </c>
      <c r="CD82" s="31">
        <f t="shared" ca="1" si="32"/>
        <v>-147.61000000000001</v>
      </c>
      <c r="CE82" s="31">
        <f t="shared" ca="1" si="31"/>
        <v>-269.35000000000002</v>
      </c>
      <c r="CF82" s="31">
        <f t="shared" ca="1" si="31"/>
        <v>-162.02000000000001</v>
      </c>
      <c r="CG82" s="31">
        <f t="shared" ca="1" si="31"/>
        <v>-179.66</v>
      </c>
      <c r="CH82" s="31">
        <f t="shared" ca="1" si="31"/>
        <v>-1006.75</v>
      </c>
      <c r="CI82" s="31">
        <f t="shared" ca="1" si="31"/>
        <v>-47.98</v>
      </c>
      <c r="CJ82" s="31">
        <f t="shared" ca="1" si="31"/>
        <v>-111.48</v>
      </c>
      <c r="CK82" s="32">
        <f t="shared" ca="1" si="29"/>
        <v>49.08</v>
      </c>
      <c r="CL82" s="32">
        <f t="shared" ca="1" si="29"/>
        <v>479.31</v>
      </c>
      <c r="CM82" s="32">
        <f t="shared" ca="1" si="29"/>
        <v>256.87</v>
      </c>
      <c r="CN82" s="32">
        <f t="shared" ca="1" si="29"/>
        <v>36.5</v>
      </c>
      <c r="CO82" s="32">
        <f t="shared" ca="1" si="29"/>
        <v>18.25</v>
      </c>
      <c r="CP82" s="32">
        <f t="shared" ca="1" si="29"/>
        <v>9.0299999999999994</v>
      </c>
      <c r="CQ82" s="32">
        <f t="shared" ca="1" si="43"/>
        <v>16.47</v>
      </c>
      <c r="CR82" s="32">
        <f t="shared" ca="1" si="43"/>
        <v>9.91</v>
      </c>
      <c r="CS82" s="32">
        <f t="shared" ca="1" si="43"/>
        <v>10.99</v>
      </c>
      <c r="CT82" s="32">
        <f t="shared" ca="1" si="43"/>
        <v>61.56</v>
      </c>
      <c r="CU82" s="32">
        <f t="shared" ca="1" si="43"/>
        <v>2.93</v>
      </c>
      <c r="CV82" s="32">
        <f t="shared" ca="1" si="43"/>
        <v>6.82</v>
      </c>
      <c r="CW82" s="31">
        <f t="shared" ca="1" si="30"/>
        <v>-944.14</v>
      </c>
      <c r="CX82" s="31">
        <f t="shared" ca="1" si="30"/>
        <v>-9219.65</v>
      </c>
      <c r="CY82" s="31">
        <f t="shared" ca="1" si="30"/>
        <v>-4940.96</v>
      </c>
      <c r="CZ82" s="31">
        <f t="shared" ca="1" si="30"/>
        <v>-624.7600000000001</v>
      </c>
      <c r="DA82" s="31">
        <f t="shared" ca="1" si="30"/>
        <v>-312.40999999999997</v>
      </c>
      <c r="DB82" s="31">
        <f t="shared" ca="1" si="30"/>
        <v>-154.51</v>
      </c>
      <c r="DC82" s="31">
        <f t="shared" ca="1" si="44"/>
        <v>-259.66000000000003</v>
      </c>
      <c r="DD82" s="31">
        <f t="shared" ca="1" si="44"/>
        <v>-156.19000000000003</v>
      </c>
      <c r="DE82" s="31">
        <f t="shared" ca="1" si="44"/>
        <v>-173.19</v>
      </c>
      <c r="DF82" s="31">
        <f t="shared" ca="1" si="44"/>
        <v>-1119.02</v>
      </c>
      <c r="DG82" s="31">
        <f t="shared" ca="1" si="44"/>
        <v>-53.33</v>
      </c>
      <c r="DH82" s="31">
        <f t="shared" ca="1" si="44"/>
        <v>-123.91</v>
      </c>
      <c r="DI82" s="32">
        <f t="shared" ca="1" si="36"/>
        <v>-47.21</v>
      </c>
      <c r="DJ82" s="32">
        <f t="shared" ca="1" si="36"/>
        <v>-460.98</v>
      </c>
      <c r="DK82" s="32">
        <f t="shared" ca="1" si="36"/>
        <v>-247.05</v>
      </c>
      <c r="DL82" s="32">
        <f t="shared" ca="1" si="33"/>
        <v>-31.24</v>
      </c>
      <c r="DM82" s="32">
        <f t="shared" ca="1" si="33"/>
        <v>-15.62</v>
      </c>
      <c r="DN82" s="32">
        <f t="shared" ca="1" si="33"/>
        <v>-7.73</v>
      </c>
      <c r="DO82" s="32">
        <f t="shared" ca="1" si="33"/>
        <v>-12.98</v>
      </c>
      <c r="DP82" s="32">
        <f t="shared" ca="1" si="33"/>
        <v>-7.81</v>
      </c>
      <c r="DQ82" s="32">
        <f t="shared" ca="1" si="33"/>
        <v>-8.66</v>
      </c>
      <c r="DR82" s="32">
        <f t="shared" ca="1" si="33"/>
        <v>-55.95</v>
      </c>
      <c r="DS82" s="32">
        <f t="shared" ca="1" si="33"/>
        <v>-2.67</v>
      </c>
      <c r="DT82" s="32">
        <f t="shared" ca="1" si="33"/>
        <v>-6.2</v>
      </c>
      <c r="DU82" s="31">
        <f t="shared" ca="1" si="37"/>
        <v>-406.23</v>
      </c>
      <c r="DV82" s="31">
        <f t="shared" ca="1" si="37"/>
        <v>-3919.87</v>
      </c>
      <c r="DW82" s="31">
        <f t="shared" ca="1" si="37"/>
        <v>-2077.98</v>
      </c>
      <c r="DX82" s="31">
        <f t="shared" ca="1" si="34"/>
        <v>-259.57</v>
      </c>
      <c r="DY82" s="31">
        <f t="shared" ca="1" si="34"/>
        <v>-128.26</v>
      </c>
      <c r="DZ82" s="31">
        <f t="shared" ca="1" si="34"/>
        <v>-62.64</v>
      </c>
      <c r="EA82" s="31">
        <f t="shared" ca="1" si="34"/>
        <v>-104</v>
      </c>
      <c r="EB82" s="31">
        <f t="shared" ca="1" si="34"/>
        <v>-61.73</v>
      </c>
      <c r="EC82" s="31">
        <f t="shared" ca="1" si="34"/>
        <v>-67.53</v>
      </c>
      <c r="ED82" s="31">
        <f t="shared" ca="1" si="34"/>
        <v>-430.55</v>
      </c>
      <c r="EE82" s="31">
        <f t="shared" ca="1" si="34"/>
        <v>-20.239999999999998</v>
      </c>
      <c r="EF82" s="31">
        <f t="shared" ca="1" si="34"/>
        <v>-46.38</v>
      </c>
      <c r="EG82" s="32">
        <f t="shared" ca="1" si="38"/>
        <v>-1397.58</v>
      </c>
      <c r="EH82" s="32">
        <f t="shared" ca="1" si="38"/>
        <v>-13600.5</v>
      </c>
      <c r="EI82" s="32">
        <f t="shared" ca="1" si="38"/>
        <v>-7265.99</v>
      </c>
      <c r="EJ82" s="32">
        <f t="shared" ca="1" si="35"/>
        <v>-915.57000000000016</v>
      </c>
      <c r="EK82" s="32">
        <f t="shared" ca="1" si="35"/>
        <v>-456.28999999999996</v>
      </c>
      <c r="EL82" s="32">
        <f t="shared" ca="1" si="35"/>
        <v>-224.88</v>
      </c>
      <c r="EM82" s="32">
        <f t="shared" ca="1" si="35"/>
        <v>-376.64000000000004</v>
      </c>
      <c r="EN82" s="32">
        <f t="shared" ca="1" si="35"/>
        <v>-225.73000000000002</v>
      </c>
      <c r="EO82" s="32">
        <f t="shared" ca="1" si="35"/>
        <v>-249.38</v>
      </c>
      <c r="EP82" s="32">
        <f t="shared" ca="1" si="35"/>
        <v>-1605.52</v>
      </c>
      <c r="EQ82" s="32">
        <f t="shared" ca="1" si="35"/>
        <v>-76.239999999999995</v>
      </c>
      <c r="ER82" s="32">
        <f t="shared" ca="1" si="35"/>
        <v>-176.48999999999998</v>
      </c>
    </row>
    <row r="83" spans="1:148">
      <c r="A83" t="s">
        <v>438</v>
      </c>
      <c r="B83" s="1" t="s">
        <v>95</v>
      </c>
      <c r="C83" t="str">
        <f t="shared" ca="1" si="40"/>
        <v>BCHEXP</v>
      </c>
      <c r="D83" t="str">
        <f t="shared" ca="1" si="41"/>
        <v>Alberta-BC Intertie - Export</v>
      </c>
      <c r="E83" s="51">
        <f ca="1">IFERROR(IF(AND($A83=VLOOKUP($A83&amp;"."&amp;$C83,UncollectibleLookup,2,FALSE),$C83=VLOOKUP($A83&amp;"."&amp;$C83,UncollectibleLookup,4,FALSE)),0,'Module C Corrected'!E83),'Module C Corrected'!E83)</f>
        <v>0</v>
      </c>
      <c r="F83" s="51">
        <f ca="1">IFERROR(IF(AND($A83=VLOOKUP($A83&amp;"."&amp;$C83,UncollectibleLookup,2,FALSE),$C83=VLOOKUP($A83&amp;"."&amp;$C83,UncollectibleLookup,4,FALSE)),0,'Module C Corrected'!F83),'Module C Corrected'!F83)</f>
        <v>50</v>
      </c>
      <c r="G83" s="51">
        <f ca="1">IFERROR(IF(AND($A83=VLOOKUP($A83&amp;"."&amp;$C83,UncollectibleLookup,2,FALSE),$C83=VLOOKUP($A83&amp;"."&amp;$C83,UncollectibleLookup,4,FALSE)),0,'Module C Corrected'!G83),'Module C Corrected'!G83)</f>
        <v>0</v>
      </c>
      <c r="H83" s="51">
        <f ca="1">IFERROR(IF(AND($A83=VLOOKUP($A83&amp;"."&amp;$C83,UncollectibleLookup,2,FALSE),$C83=VLOOKUP($A83&amp;"."&amp;$C83,UncollectibleLookup,4,FALSE)),0,'Module C Corrected'!H83),'Module C Corrected'!H83)</f>
        <v>0</v>
      </c>
      <c r="I83" s="51">
        <f ca="1">IFERROR(IF(AND($A83=VLOOKUP($A83&amp;"."&amp;$C83,UncollectibleLookup,2,FALSE),$C83=VLOOKUP($A83&amp;"."&amp;$C83,UncollectibleLookup,4,FALSE)),0,'Module C Corrected'!I83),'Module C Corrected'!I83)</f>
        <v>0</v>
      </c>
      <c r="J83" s="51">
        <f ca="1">IFERROR(IF(AND($A83=VLOOKUP($A83&amp;"."&amp;$C83,UncollectibleLookup,2,FALSE),$C83=VLOOKUP($A83&amp;"."&amp;$C83,UncollectibleLookup,4,FALSE)),0,'Module C Corrected'!J83),'Module C Corrected'!J83)</f>
        <v>0</v>
      </c>
      <c r="K83" s="51">
        <f ca="1">IFERROR(IF(AND($A83=VLOOKUP($A83&amp;"."&amp;$C83,UncollectibleLookup,2,FALSE),$C83=VLOOKUP($A83&amp;"."&amp;$C83,UncollectibleLookup,4,FALSE)),0,'Module C Corrected'!K83),'Module C Corrected'!K83)</f>
        <v>0</v>
      </c>
      <c r="L83" s="51">
        <f ca="1">IFERROR(IF(AND($A83=VLOOKUP($A83&amp;"."&amp;$C83,UncollectibleLookup,2,FALSE),$C83=VLOOKUP($A83&amp;"."&amp;$C83,UncollectibleLookup,4,FALSE)),0,'Module C Corrected'!L83),'Module C Corrected'!L83)</f>
        <v>0</v>
      </c>
      <c r="M83" s="51">
        <f ca="1">IFERROR(IF(AND($A83=VLOOKUP($A83&amp;"."&amp;$C83,UncollectibleLookup,2,FALSE),$C83=VLOOKUP($A83&amp;"."&amp;$C83,UncollectibleLookup,4,FALSE)),0,'Module C Corrected'!M83),'Module C Corrected'!M83)</f>
        <v>0</v>
      </c>
      <c r="N83" s="51">
        <f ca="1">IFERROR(IF(AND($A83=VLOOKUP($A83&amp;"."&amp;$C83,UncollectibleLookup,2,FALSE),$C83=VLOOKUP($A83&amp;"."&amp;$C83,UncollectibleLookup,4,FALSE)),0,'Module C Corrected'!N83),'Module C Corrected'!N83)</f>
        <v>0</v>
      </c>
      <c r="O83" s="51">
        <f ca="1">IFERROR(IF(AND($A83=VLOOKUP($A83&amp;"."&amp;$C83,UncollectibleLookup,2,FALSE),$C83=VLOOKUP($A83&amp;"."&amp;$C83,UncollectibleLookup,4,FALSE)),0,'Module C Corrected'!O83),'Module C Corrected'!O83)</f>
        <v>0</v>
      </c>
      <c r="P83" s="51">
        <f ca="1">IFERROR(IF(AND($A83=VLOOKUP($A83&amp;"."&amp;$C83,UncollectibleLookup,2,FALSE),$C83=VLOOKUP($A83&amp;"."&amp;$C83,UncollectibleLookup,4,FALSE)),0,'Module C Corrected'!P83),'Module C Corrected'!P83)</f>
        <v>0</v>
      </c>
      <c r="Q83" s="32">
        <f ca="1">IFERROR(IF(AND($A83=VLOOKUP($A83&amp;"."&amp;$C83,UncollectibleLookup,2,FALSE),$C83=VLOOKUP($A83&amp;"."&amp;$C83,UncollectibleLookup,4,FALSE)),0,'Module C Corrected'!Q83),'Module C Corrected'!Q83)</f>
        <v>0</v>
      </c>
      <c r="R83" s="32">
        <f ca="1">IFERROR(IF(AND($A83=VLOOKUP($A83&amp;"."&amp;$C83,UncollectibleLookup,2,FALSE),$C83=VLOOKUP($A83&amp;"."&amp;$C83,UncollectibleLookup,4,FALSE)),0,'Module C Corrected'!R83),'Module C Corrected'!R83)</f>
        <v>1209</v>
      </c>
      <c r="S83" s="32">
        <f ca="1">IFERROR(IF(AND($A83=VLOOKUP($A83&amp;"."&amp;$C83,UncollectibleLookup,2,FALSE),$C83=VLOOKUP($A83&amp;"."&amp;$C83,UncollectibleLookup,4,FALSE)),0,'Module C Corrected'!S83),'Module C Corrected'!S83)</f>
        <v>0</v>
      </c>
      <c r="T83" s="32">
        <f ca="1">IFERROR(IF(AND($A83=VLOOKUP($A83&amp;"."&amp;$C83,UncollectibleLookup,2,FALSE),$C83=VLOOKUP($A83&amp;"."&amp;$C83,UncollectibleLookup,4,FALSE)),0,'Module C Corrected'!T83),'Module C Corrected'!T83)</f>
        <v>0</v>
      </c>
      <c r="U83" s="32">
        <f ca="1">IFERROR(IF(AND($A83=VLOOKUP($A83&amp;"."&amp;$C83,UncollectibleLookup,2,FALSE),$C83=VLOOKUP($A83&amp;"."&amp;$C83,UncollectibleLookup,4,FALSE)),0,'Module C Corrected'!U83),'Module C Corrected'!U83)</f>
        <v>0</v>
      </c>
      <c r="V83" s="32">
        <f ca="1">IFERROR(IF(AND($A83=VLOOKUP($A83&amp;"."&amp;$C83,UncollectibleLookup,2,FALSE),$C83=VLOOKUP($A83&amp;"."&amp;$C83,UncollectibleLookup,4,FALSE)),0,'Module C Corrected'!V83),'Module C Corrected'!V83)</f>
        <v>0</v>
      </c>
      <c r="W83" s="32">
        <f ca="1">IFERROR(IF(AND($A83=VLOOKUP($A83&amp;"."&amp;$C83,UncollectibleLookup,2,FALSE),$C83=VLOOKUP($A83&amp;"."&amp;$C83,UncollectibleLookup,4,FALSE)),0,'Module C Corrected'!W83),'Module C Corrected'!W83)</f>
        <v>0</v>
      </c>
      <c r="X83" s="32">
        <f ca="1">IFERROR(IF(AND($A83=VLOOKUP($A83&amp;"."&amp;$C83,UncollectibleLookup,2,FALSE),$C83=VLOOKUP($A83&amp;"."&amp;$C83,UncollectibleLookup,4,FALSE)),0,'Module C Corrected'!X83),'Module C Corrected'!X83)</f>
        <v>0</v>
      </c>
      <c r="Y83" s="32">
        <f ca="1">IFERROR(IF(AND($A83=VLOOKUP($A83&amp;"."&amp;$C83,UncollectibleLookup,2,FALSE),$C83=VLOOKUP($A83&amp;"."&amp;$C83,UncollectibleLookup,4,FALSE)),0,'Module C Corrected'!Y83),'Module C Corrected'!Y83)</f>
        <v>0</v>
      </c>
      <c r="Z83" s="32">
        <f ca="1">IFERROR(IF(AND($A83=VLOOKUP($A83&amp;"."&amp;$C83,UncollectibleLookup,2,FALSE),$C83=VLOOKUP($A83&amp;"."&amp;$C83,UncollectibleLookup,4,FALSE)),0,'Module C Corrected'!Z83),'Module C Corrected'!Z83)</f>
        <v>0</v>
      </c>
      <c r="AA83" s="32">
        <f ca="1">IFERROR(IF(AND($A83=VLOOKUP($A83&amp;"."&amp;$C83,UncollectibleLookup,2,FALSE),$C83=VLOOKUP($A83&amp;"."&amp;$C83,UncollectibleLookup,4,FALSE)),0,'Module C Corrected'!AA83),'Module C Corrected'!AA83)</f>
        <v>0</v>
      </c>
      <c r="AB83" s="32">
        <f ca="1">IFERROR(IF(AND($A83=VLOOKUP($A83&amp;"."&amp;$C83,UncollectibleLookup,2,FALSE),$C83=VLOOKUP($A83&amp;"."&amp;$C83,UncollectibleLookup,4,FALSE)),0,'Module C Corrected'!AB83),'Module C Corrected'!AB83)</f>
        <v>0</v>
      </c>
      <c r="AC83" s="2" t="str">
        <f>IF(ISBLANK('Module C Corrected'!AC83),"",'Module C Corrected'!AC83)</f>
        <v/>
      </c>
      <c r="AD83" s="2">
        <f>IF(ISBLANK('Module C Corrected'!AD83),"",'Module C Corrected'!AD83)</f>
        <v>3.19</v>
      </c>
      <c r="AE83" s="2" t="str">
        <f>IF(ISBLANK('Module C Corrected'!AE83),"",'Module C Corrected'!AE83)</f>
        <v/>
      </c>
      <c r="AF83" s="2" t="str">
        <f>IF(ISBLANK('Module C Corrected'!AF83),"",'Module C Corrected'!AF83)</f>
        <v/>
      </c>
      <c r="AG83" s="2" t="str">
        <f>IF(ISBLANK('Module C Corrected'!AG83),"",'Module C Corrected'!AG83)</f>
        <v/>
      </c>
      <c r="AH83" s="2" t="str">
        <f>IF(ISBLANK('Module C Corrected'!AH83),"",'Module C Corrected'!AH83)</f>
        <v/>
      </c>
      <c r="AI83" s="2" t="str">
        <f>IF(ISBLANK('Module C Corrected'!AI83),"",'Module C Corrected'!AI83)</f>
        <v/>
      </c>
      <c r="AJ83" s="2" t="str">
        <f>IF(ISBLANK('Module C Corrected'!AJ83),"",'Module C Corrected'!AJ83)</f>
        <v/>
      </c>
      <c r="AK83" s="2" t="str">
        <f>IF(ISBLANK('Module C Corrected'!AK83),"",'Module C Corrected'!AK83)</f>
        <v/>
      </c>
      <c r="AL83" s="2" t="str">
        <f>IF(ISBLANK('Module C Corrected'!AL83),"",'Module C Corrected'!AL83)</f>
        <v/>
      </c>
      <c r="AM83" s="2" t="str">
        <f>IF(ISBLANK('Module C Corrected'!AM83),"",'Module C Corrected'!AM83)</f>
        <v/>
      </c>
      <c r="AN83" s="2" t="str">
        <f>IF(ISBLANK('Module C Corrected'!AN83),"",'Module C Corrected'!AN83)</f>
        <v/>
      </c>
      <c r="AO83" s="33">
        <f ca="1">IFERROR(IF(AND($A83=VLOOKUP($A83&amp;"."&amp;$C83,UncollectibleLookup,2,FALSE),$C83=VLOOKUP($A83&amp;"."&amp;$C83,UncollectibleLookup,4,FALSE)),0,'Module C Corrected'!AO83),'Module C Corrected'!AO83)</f>
        <v>0</v>
      </c>
      <c r="AP83" s="33">
        <f ca="1">IFERROR(IF(AND($A83=VLOOKUP($A83&amp;"."&amp;$C83,UncollectibleLookup,2,FALSE),$C83=VLOOKUP($A83&amp;"."&amp;$C83,UncollectibleLookup,4,FALSE)),0,'Module C Corrected'!AP83),'Module C Corrected'!AP83)</f>
        <v>38.57</v>
      </c>
      <c r="AQ83" s="33">
        <f ca="1">IFERROR(IF(AND($A83=VLOOKUP($A83&amp;"."&amp;$C83,UncollectibleLookup,2,FALSE),$C83=VLOOKUP($A83&amp;"."&amp;$C83,UncollectibleLookup,4,FALSE)),0,'Module C Corrected'!AQ83),'Module C Corrected'!AQ83)</f>
        <v>0</v>
      </c>
      <c r="AR83" s="33">
        <f ca="1">IFERROR(IF(AND($A83=VLOOKUP($A83&amp;"."&amp;$C83,UncollectibleLookup,2,FALSE),$C83=VLOOKUP($A83&amp;"."&amp;$C83,UncollectibleLookup,4,FALSE)),0,'Module C Corrected'!AR83),'Module C Corrected'!AR83)</f>
        <v>0</v>
      </c>
      <c r="AS83" s="33">
        <f ca="1">IFERROR(IF(AND($A83=VLOOKUP($A83&amp;"."&amp;$C83,UncollectibleLookup,2,FALSE),$C83=VLOOKUP($A83&amp;"."&amp;$C83,UncollectibleLookup,4,FALSE)),0,'Module C Corrected'!AS83),'Module C Corrected'!AS83)</f>
        <v>0</v>
      </c>
      <c r="AT83" s="33">
        <f ca="1">IFERROR(IF(AND($A83=VLOOKUP($A83&amp;"."&amp;$C83,UncollectibleLookup,2,FALSE),$C83=VLOOKUP($A83&amp;"."&amp;$C83,UncollectibleLookup,4,FALSE)),0,'Module C Corrected'!AT83),'Module C Corrected'!AT83)</f>
        <v>0</v>
      </c>
      <c r="AU83" s="33">
        <f ca="1">IFERROR(IF(AND($A83=VLOOKUP($A83&amp;"."&amp;$C83,UncollectibleLookup,2,FALSE),$C83=VLOOKUP($A83&amp;"."&amp;$C83,UncollectibleLookup,4,FALSE)),0,'Module C Corrected'!AU83),'Module C Corrected'!AU83)</f>
        <v>0</v>
      </c>
      <c r="AV83" s="33">
        <f ca="1">IFERROR(IF(AND($A83=VLOOKUP($A83&amp;"."&amp;$C83,UncollectibleLookup,2,FALSE),$C83=VLOOKUP($A83&amp;"."&amp;$C83,UncollectibleLookup,4,FALSE)),0,'Module C Corrected'!AV83),'Module C Corrected'!AV83)</f>
        <v>0</v>
      </c>
      <c r="AW83" s="33">
        <f ca="1">IFERROR(IF(AND($A83=VLOOKUP($A83&amp;"."&amp;$C83,UncollectibleLookup,2,FALSE),$C83=VLOOKUP($A83&amp;"."&amp;$C83,UncollectibleLookup,4,FALSE)),0,'Module C Corrected'!AW83),'Module C Corrected'!AW83)</f>
        <v>0</v>
      </c>
      <c r="AX83" s="33">
        <f ca="1">IFERROR(IF(AND($A83=VLOOKUP($A83&amp;"."&amp;$C83,UncollectibleLookup,2,FALSE),$C83=VLOOKUP($A83&amp;"."&amp;$C83,UncollectibleLookup,4,FALSE)),0,'Module C Corrected'!AX83),'Module C Corrected'!AX83)</f>
        <v>0</v>
      </c>
      <c r="AY83" s="33">
        <f ca="1">IFERROR(IF(AND($A83=VLOOKUP($A83&amp;"."&amp;$C83,UncollectibleLookup,2,FALSE),$C83=VLOOKUP($A83&amp;"."&amp;$C83,UncollectibleLookup,4,FALSE)),0,'Module C Corrected'!AY83),'Module C Corrected'!AY83)</f>
        <v>0</v>
      </c>
      <c r="AZ83" s="33">
        <f ca="1">IFERROR(IF(AND($A83=VLOOKUP($A83&amp;"."&amp;$C83,UncollectibleLookup,2,FALSE),$C83=VLOOKUP($A83&amp;"."&amp;$C83,UncollectibleLookup,4,FALSE)),0,'Module C Corrected'!AZ83),'Module C Corrected'!AZ83)</f>
        <v>0</v>
      </c>
      <c r="BA83" s="31">
        <f t="shared" ca="1" si="27"/>
        <v>0</v>
      </c>
      <c r="BB83" s="31">
        <f t="shared" ca="1" si="27"/>
        <v>-1.45</v>
      </c>
      <c r="BC83" s="31">
        <f t="shared" ca="1" si="27"/>
        <v>0</v>
      </c>
      <c r="BD83" s="31">
        <f t="shared" ca="1" si="27"/>
        <v>0</v>
      </c>
      <c r="BE83" s="31">
        <f t="shared" ca="1" si="27"/>
        <v>0</v>
      </c>
      <c r="BF83" s="31">
        <f t="shared" ca="1" si="27"/>
        <v>0</v>
      </c>
      <c r="BG83" s="31">
        <f t="shared" ca="1" si="42"/>
        <v>0</v>
      </c>
      <c r="BH83" s="31">
        <f t="shared" ca="1" si="42"/>
        <v>0</v>
      </c>
      <c r="BI83" s="31">
        <f t="shared" ca="1" si="42"/>
        <v>0</v>
      </c>
      <c r="BJ83" s="31">
        <f t="shared" ca="1" si="42"/>
        <v>0</v>
      </c>
      <c r="BK83" s="31">
        <f t="shared" ca="1" si="42"/>
        <v>0</v>
      </c>
      <c r="BL83" s="31">
        <f t="shared" ca="1" si="42"/>
        <v>0</v>
      </c>
      <c r="BM83" s="6">
        <f t="shared" ca="1" si="39"/>
        <v>6.3E-3</v>
      </c>
      <c r="BN83" s="6">
        <f t="shared" ca="1" si="39"/>
        <v>6.3E-3</v>
      </c>
      <c r="BO83" s="6">
        <f t="shared" ca="1" si="39"/>
        <v>6.3E-3</v>
      </c>
      <c r="BP83" s="6">
        <f t="shared" ca="1" si="39"/>
        <v>6.3E-3</v>
      </c>
      <c r="BQ83" s="6">
        <f t="shared" ca="1" si="39"/>
        <v>6.3E-3</v>
      </c>
      <c r="BR83" s="6">
        <f t="shared" ca="1" si="39"/>
        <v>6.3E-3</v>
      </c>
      <c r="BS83" s="6">
        <f t="shared" ca="1" si="39"/>
        <v>6.3E-3</v>
      </c>
      <c r="BT83" s="6">
        <f t="shared" ca="1" si="39"/>
        <v>6.3E-3</v>
      </c>
      <c r="BU83" s="6">
        <f t="shared" ca="1" si="39"/>
        <v>6.3E-3</v>
      </c>
      <c r="BV83" s="6">
        <f t="shared" ca="1" si="39"/>
        <v>6.3E-3</v>
      </c>
      <c r="BW83" s="6">
        <f t="shared" ca="1" si="39"/>
        <v>6.3E-3</v>
      </c>
      <c r="BX83" s="6">
        <f t="shared" ca="1" si="39"/>
        <v>6.3E-3</v>
      </c>
      <c r="BY83" s="31">
        <f t="shared" ca="1" si="32"/>
        <v>0</v>
      </c>
      <c r="BZ83" s="31">
        <f t="shared" ca="1" si="32"/>
        <v>7.62</v>
      </c>
      <c r="CA83" s="31">
        <f t="shared" ca="1" si="32"/>
        <v>0</v>
      </c>
      <c r="CB83" s="31">
        <f t="shared" ca="1" si="32"/>
        <v>0</v>
      </c>
      <c r="CC83" s="31">
        <f t="shared" ca="1" si="32"/>
        <v>0</v>
      </c>
      <c r="CD83" s="31">
        <f t="shared" ca="1" si="32"/>
        <v>0</v>
      </c>
      <c r="CE83" s="31">
        <f t="shared" ca="1" si="31"/>
        <v>0</v>
      </c>
      <c r="CF83" s="31">
        <f t="shared" ca="1" si="31"/>
        <v>0</v>
      </c>
      <c r="CG83" s="31">
        <f t="shared" ca="1" si="31"/>
        <v>0</v>
      </c>
      <c r="CH83" s="31">
        <f t="shared" ca="1" si="31"/>
        <v>0</v>
      </c>
      <c r="CI83" s="31">
        <f t="shared" ca="1" si="31"/>
        <v>0</v>
      </c>
      <c r="CJ83" s="31">
        <f t="shared" ca="1" si="31"/>
        <v>0</v>
      </c>
      <c r="CK83" s="32">
        <f t="shared" ca="1" si="29"/>
        <v>0</v>
      </c>
      <c r="CL83" s="32">
        <f t="shared" ca="1" si="29"/>
        <v>2.06</v>
      </c>
      <c r="CM83" s="32">
        <f t="shared" ca="1" si="29"/>
        <v>0</v>
      </c>
      <c r="CN83" s="32">
        <f t="shared" ca="1" si="29"/>
        <v>0</v>
      </c>
      <c r="CO83" s="32">
        <f t="shared" ca="1" si="29"/>
        <v>0</v>
      </c>
      <c r="CP83" s="32">
        <f t="shared" ca="1" si="29"/>
        <v>0</v>
      </c>
      <c r="CQ83" s="32">
        <f t="shared" ca="1" si="43"/>
        <v>0</v>
      </c>
      <c r="CR83" s="32">
        <f t="shared" ca="1" si="43"/>
        <v>0</v>
      </c>
      <c r="CS83" s="32">
        <f t="shared" ca="1" si="43"/>
        <v>0</v>
      </c>
      <c r="CT83" s="32">
        <f t="shared" ca="1" si="43"/>
        <v>0</v>
      </c>
      <c r="CU83" s="32">
        <f t="shared" ca="1" si="43"/>
        <v>0</v>
      </c>
      <c r="CV83" s="32">
        <f t="shared" ca="1" si="43"/>
        <v>0</v>
      </c>
      <c r="CW83" s="31">
        <f t="shared" ca="1" si="30"/>
        <v>0</v>
      </c>
      <c r="CX83" s="31">
        <f t="shared" ca="1" si="30"/>
        <v>-27.44</v>
      </c>
      <c r="CY83" s="31">
        <f t="shared" ca="1" si="30"/>
        <v>0</v>
      </c>
      <c r="CZ83" s="31">
        <f t="shared" ca="1" si="30"/>
        <v>0</v>
      </c>
      <c r="DA83" s="31">
        <f t="shared" ca="1" si="30"/>
        <v>0</v>
      </c>
      <c r="DB83" s="31">
        <f t="shared" ca="1" si="30"/>
        <v>0</v>
      </c>
      <c r="DC83" s="31">
        <f t="shared" ca="1" si="44"/>
        <v>0</v>
      </c>
      <c r="DD83" s="31">
        <f t="shared" ca="1" si="44"/>
        <v>0</v>
      </c>
      <c r="DE83" s="31">
        <f t="shared" ca="1" si="44"/>
        <v>0</v>
      </c>
      <c r="DF83" s="31">
        <f t="shared" ca="1" si="44"/>
        <v>0</v>
      </c>
      <c r="DG83" s="31">
        <f t="shared" ca="1" si="44"/>
        <v>0</v>
      </c>
      <c r="DH83" s="31">
        <f t="shared" ca="1" si="44"/>
        <v>0</v>
      </c>
      <c r="DI83" s="32">
        <f t="shared" ca="1" si="36"/>
        <v>0</v>
      </c>
      <c r="DJ83" s="32">
        <f t="shared" ca="1" si="36"/>
        <v>-1.37</v>
      </c>
      <c r="DK83" s="32">
        <f t="shared" ca="1" si="36"/>
        <v>0</v>
      </c>
      <c r="DL83" s="32">
        <f t="shared" ca="1" si="33"/>
        <v>0</v>
      </c>
      <c r="DM83" s="32">
        <f t="shared" ca="1" si="33"/>
        <v>0</v>
      </c>
      <c r="DN83" s="32">
        <f t="shared" ca="1" si="33"/>
        <v>0</v>
      </c>
      <c r="DO83" s="32">
        <f t="shared" ca="1" si="33"/>
        <v>0</v>
      </c>
      <c r="DP83" s="32">
        <f t="shared" ca="1" si="33"/>
        <v>0</v>
      </c>
      <c r="DQ83" s="32">
        <f t="shared" ca="1" si="33"/>
        <v>0</v>
      </c>
      <c r="DR83" s="32">
        <f t="shared" ca="1" si="33"/>
        <v>0</v>
      </c>
      <c r="DS83" s="32">
        <f t="shared" ca="1" si="33"/>
        <v>0</v>
      </c>
      <c r="DT83" s="32">
        <f t="shared" ca="1" si="33"/>
        <v>0</v>
      </c>
      <c r="DU83" s="31">
        <f t="shared" ca="1" si="37"/>
        <v>0</v>
      </c>
      <c r="DV83" s="31">
        <f t="shared" ca="1" si="37"/>
        <v>-11.67</v>
      </c>
      <c r="DW83" s="31">
        <f t="shared" ca="1" si="37"/>
        <v>0</v>
      </c>
      <c r="DX83" s="31">
        <f t="shared" ca="1" si="34"/>
        <v>0</v>
      </c>
      <c r="DY83" s="31">
        <f t="shared" ca="1" si="34"/>
        <v>0</v>
      </c>
      <c r="DZ83" s="31">
        <f t="shared" ca="1" si="34"/>
        <v>0</v>
      </c>
      <c r="EA83" s="31">
        <f t="shared" ca="1" si="34"/>
        <v>0</v>
      </c>
      <c r="EB83" s="31">
        <f t="shared" ca="1" si="34"/>
        <v>0</v>
      </c>
      <c r="EC83" s="31">
        <f t="shared" ca="1" si="34"/>
        <v>0</v>
      </c>
      <c r="ED83" s="31">
        <f t="shared" ca="1" si="34"/>
        <v>0</v>
      </c>
      <c r="EE83" s="31">
        <f t="shared" ca="1" si="34"/>
        <v>0</v>
      </c>
      <c r="EF83" s="31">
        <f t="shared" ca="1" si="34"/>
        <v>0</v>
      </c>
      <c r="EG83" s="32">
        <f t="shared" ca="1" si="38"/>
        <v>0</v>
      </c>
      <c r="EH83" s="32">
        <f t="shared" ca="1" si="38"/>
        <v>-40.480000000000004</v>
      </c>
      <c r="EI83" s="32">
        <f t="shared" ca="1" si="38"/>
        <v>0</v>
      </c>
      <c r="EJ83" s="32">
        <f t="shared" ca="1" si="35"/>
        <v>0</v>
      </c>
      <c r="EK83" s="32">
        <f t="shared" ca="1" si="35"/>
        <v>0</v>
      </c>
      <c r="EL83" s="32">
        <f t="shared" ca="1" si="35"/>
        <v>0</v>
      </c>
      <c r="EM83" s="32">
        <f t="shared" ca="1" si="35"/>
        <v>0</v>
      </c>
      <c r="EN83" s="32">
        <f t="shared" ca="1" si="35"/>
        <v>0</v>
      </c>
      <c r="EO83" s="32">
        <f t="shared" ca="1" si="35"/>
        <v>0</v>
      </c>
      <c r="EP83" s="32">
        <f t="shared" ca="1" si="35"/>
        <v>0</v>
      </c>
      <c r="EQ83" s="32">
        <f t="shared" ca="1" si="35"/>
        <v>0</v>
      </c>
      <c r="ER83" s="32">
        <f t="shared" ca="1" si="35"/>
        <v>0</v>
      </c>
    </row>
    <row r="84" spans="1:148">
      <c r="A84" t="s">
        <v>439</v>
      </c>
      <c r="B84" s="1" t="s">
        <v>22</v>
      </c>
      <c r="C84" t="str">
        <f t="shared" ca="1" si="40"/>
        <v>NOVAGEN15M</v>
      </c>
      <c r="D84" t="str">
        <f t="shared" ca="1" si="41"/>
        <v>Joffre Industrial System</v>
      </c>
      <c r="E84" s="51">
        <f ca="1">IFERROR(IF(AND($A84=VLOOKUP($A84&amp;"."&amp;$C84,UncollectibleLookup,2,FALSE),$C84=VLOOKUP($A84&amp;"."&amp;$C84,UncollectibleLookup,4,FALSE)),0,'Module C Corrected'!E84),'Module C Corrected'!E84)</f>
        <v>49596.819499999998</v>
      </c>
      <c r="F84" s="51">
        <f ca="1">IFERROR(IF(AND($A84=VLOOKUP($A84&amp;"."&amp;$C84,UncollectibleLookup,2,FALSE),$C84=VLOOKUP($A84&amp;"."&amp;$C84,UncollectibleLookup,4,FALSE)),0,'Module C Corrected'!F84),'Module C Corrected'!F84)</f>
        <v>46181.792800000003</v>
      </c>
      <c r="G84" s="51">
        <f ca="1">IFERROR(IF(AND($A84=VLOOKUP($A84&amp;"."&amp;$C84,UncollectibleLookup,2,FALSE),$C84=VLOOKUP($A84&amp;"."&amp;$C84,UncollectibleLookup,4,FALSE)),0,'Module C Corrected'!G84),'Module C Corrected'!G84)</f>
        <v>2712.9926999999998</v>
      </c>
      <c r="H84" s="51">
        <f ca="1">IFERROR(IF(AND($A84=VLOOKUP($A84&amp;"."&amp;$C84,UncollectibleLookup,2,FALSE),$C84=VLOOKUP($A84&amp;"."&amp;$C84,UncollectibleLookup,4,FALSE)),0,'Module C Corrected'!H84),'Module C Corrected'!H84)</f>
        <v>16052.223599999999</v>
      </c>
      <c r="I84" s="51">
        <f ca="1">IFERROR(IF(AND($A84=VLOOKUP($A84&amp;"."&amp;$C84,UncollectibleLookup,2,FALSE),$C84=VLOOKUP($A84&amp;"."&amp;$C84,UncollectibleLookup,4,FALSE)),0,'Module C Corrected'!I84),'Module C Corrected'!I84)</f>
        <v>9983.4148000000005</v>
      </c>
      <c r="J84" s="51">
        <f ca="1">IFERROR(IF(AND($A84=VLOOKUP($A84&amp;"."&amp;$C84,UncollectibleLookup,2,FALSE),$C84=VLOOKUP($A84&amp;"."&amp;$C84,UncollectibleLookup,4,FALSE)),0,'Module C Corrected'!J84),'Module C Corrected'!J84)</f>
        <v>56273.794699999999</v>
      </c>
      <c r="K84" s="51">
        <f ca="1">IFERROR(IF(AND($A84=VLOOKUP($A84&amp;"."&amp;$C84,UncollectibleLookup,2,FALSE),$C84=VLOOKUP($A84&amp;"."&amp;$C84,UncollectibleLookup,4,FALSE)),0,'Module C Corrected'!K84),'Module C Corrected'!K84)</f>
        <v>86991.986399999994</v>
      </c>
      <c r="L84" s="51">
        <f ca="1">IFERROR(IF(AND($A84=VLOOKUP($A84&amp;"."&amp;$C84,UncollectibleLookup,2,FALSE),$C84=VLOOKUP($A84&amp;"."&amp;$C84,UncollectibleLookup,4,FALSE)),0,'Module C Corrected'!L84),'Module C Corrected'!L84)</f>
        <v>89448.810500000007</v>
      </c>
      <c r="M84" s="51">
        <f ca="1">IFERROR(IF(AND($A84=VLOOKUP($A84&amp;"."&amp;$C84,UncollectibleLookup,2,FALSE),$C84=VLOOKUP($A84&amp;"."&amp;$C84,UncollectibleLookup,4,FALSE)),0,'Module C Corrected'!M84),'Module C Corrected'!M84)</f>
        <v>75317.138399999996</v>
      </c>
      <c r="N84" s="51">
        <f ca="1">IFERROR(IF(AND($A84=VLOOKUP($A84&amp;"."&amp;$C84,UncollectibleLookup,2,FALSE),$C84=VLOOKUP($A84&amp;"."&amp;$C84,UncollectibleLookup,4,FALSE)),0,'Module C Corrected'!N84),'Module C Corrected'!N84)</f>
        <v>76169.8897</v>
      </c>
      <c r="O84" s="51">
        <f ca="1">IFERROR(IF(AND($A84=VLOOKUP($A84&amp;"."&amp;$C84,UncollectibleLookup,2,FALSE),$C84=VLOOKUP($A84&amp;"."&amp;$C84,UncollectibleLookup,4,FALSE)),0,'Module C Corrected'!O84),'Module C Corrected'!O84)</f>
        <v>72342.857399999994</v>
      </c>
      <c r="P84" s="51">
        <f ca="1">IFERROR(IF(AND($A84=VLOOKUP($A84&amp;"."&amp;$C84,UncollectibleLookup,2,FALSE),$C84=VLOOKUP($A84&amp;"."&amp;$C84,UncollectibleLookup,4,FALSE)),0,'Module C Corrected'!P84),'Module C Corrected'!P84)</f>
        <v>87746.009000000005</v>
      </c>
      <c r="Q84" s="32">
        <f ca="1">IFERROR(IF(AND($A84=VLOOKUP($A84&amp;"."&amp;$C84,UncollectibleLookup,2,FALSE),$C84=VLOOKUP($A84&amp;"."&amp;$C84,UncollectibleLookup,4,FALSE)),0,'Module C Corrected'!Q84),'Module C Corrected'!Q84)</f>
        <v>3496238.17</v>
      </c>
      <c r="R84" s="32">
        <f ca="1">IFERROR(IF(AND($A84=VLOOKUP($A84&amp;"."&amp;$C84,UncollectibleLookup,2,FALSE),$C84=VLOOKUP($A84&amp;"."&amp;$C84,UncollectibleLookup,4,FALSE)),0,'Module C Corrected'!R84),'Module C Corrected'!R84)</f>
        <v>3712310.62</v>
      </c>
      <c r="S84" s="32">
        <f ca="1">IFERROR(IF(AND($A84=VLOOKUP($A84&amp;"."&amp;$C84,UncollectibleLookup,2,FALSE),$C84=VLOOKUP($A84&amp;"."&amp;$C84,UncollectibleLookup,4,FALSE)),0,'Module C Corrected'!S84),'Module C Corrected'!S84)</f>
        <v>249849.64</v>
      </c>
      <c r="T84" s="32">
        <f ca="1">IFERROR(IF(AND($A84=VLOOKUP($A84&amp;"."&amp;$C84,UncollectibleLookup,2,FALSE),$C84=VLOOKUP($A84&amp;"."&amp;$C84,UncollectibleLookup,4,FALSE)),0,'Module C Corrected'!T84),'Module C Corrected'!T84)</f>
        <v>1137934.01</v>
      </c>
      <c r="U84" s="32">
        <f ca="1">IFERROR(IF(AND($A84=VLOOKUP($A84&amp;"."&amp;$C84,UncollectibleLookup,2,FALSE),$C84=VLOOKUP($A84&amp;"."&amp;$C84,UncollectibleLookup,4,FALSE)),0,'Module C Corrected'!U84),'Module C Corrected'!U84)</f>
        <v>853618.59</v>
      </c>
      <c r="V84" s="32">
        <f ca="1">IFERROR(IF(AND($A84=VLOOKUP($A84&amp;"."&amp;$C84,UncollectibleLookup,2,FALSE),$C84=VLOOKUP($A84&amp;"."&amp;$C84,UncollectibleLookup,4,FALSE)),0,'Module C Corrected'!V84),'Module C Corrected'!V84)</f>
        <v>3276342.24</v>
      </c>
      <c r="W84" s="32">
        <f ca="1">IFERROR(IF(AND($A84=VLOOKUP($A84&amp;"."&amp;$C84,UncollectibleLookup,2,FALSE),$C84=VLOOKUP($A84&amp;"."&amp;$C84,UncollectibleLookup,4,FALSE)),0,'Module C Corrected'!W84),'Module C Corrected'!W84)</f>
        <v>18075183.739999998</v>
      </c>
      <c r="X84" s="32">
        <f ca="1">IFERROR(IF(AND($A84=VLOOKUP($A84&amp;"."&amp;$C84,UncollectibleLookup,2,FALSE),$C84=VLOOKUP($A84&amp;"."&amp;$C84,UncollectibleLookup,4,FALSE)),0,'Module C Corrected'!X84),'Module C Corrected'!X84)</f>
        <v>7409895.5499999998</v>
      </c>
      <c r="Y84" s="32">
        <f ca="1">IFERROR(IF(AND($A84=VLOOKUP($A84&amp;"."&amp;$C84,UncollectibleLookup,2,FALSE),$C84=VLOOKUP($A84&amp;"."&amp;$C84,UncollectibleLookup,4,FALSE)),0,'Module C Corrected'!Y84),'Module C Corrected'!Y84)</f>
        <v>3807000.08</v>
      </c>
      <c r="Z84" s="32">
        <f ca="1">IFERROR(IF(AND($A84=VLOOKUP($A84&amp;"."&amp;$C84,UncollectibleLookup,2,FALSE),$C84=VLOOKUP($A84&amp;"."&amp;$C84,UncollectibleLookup,4,FALSE)),0,'Module C Corrected'!Z84),'Module C Corrected'!Z84)</f>
        <v>5638086.8399999999</v>
      </c>
      <c r="AA84" s="32">
        <f ca="1">IFERROR(IF(AND($A84=VLOOKUP($A84&amp;"."&amp;$C84,UncollectibleLookup,2,FALSE),$C84=VLOOKUP($A84&amp;"."&amp;$C84,UncollectibleLookup,4,FALSE)),0,'Module C Corrected'!AA84),'Module C Corrected'!AA84)</f>
        <v>4092008.25</v>
      </c>
      <c r="AB84" s="32">
        <f ca="1">IFERROR(IF(AND($A84=VLOOKUP($A84&amp;"."&amp;$C84,UncollectibleLookup,2,FALSE),$C84=VLOOKUP($A84&amp;"."&amp;$C84,UncollectibleLookup,4,FALSE)),0,'Module C Corrected'!AB84),'Module C Corrected'!AB84)</f>
        <v>6209783.3700000001</v>
      </c>
      <c r="AC84" s="2">
        <f>IF(ISBLANK('Module C Corrected'!AC84),"",'Module C Corrected'!AC84)</f>
        <v>2.5</v>
      </c>
      <c r="AD84" s="2">
        <f>IF(ISBLANK('Module C Corrected'!AD84),"",'Module C Corrected'!AD84)</f>
        <v>2.5</v>
      </c>
      <c r="AE84" s="2">
        <f>IF(ISBLANK('Module C Corrected'!AE84),"",'Module C Corrected'!AE84)</f>
        <v>2.5</v>
      </c>
      <c r="AF84" s="2">
        <f>IF(ISBLANK('Module C Corrected'!AF84),"",'Module C Corrected'!AF84)</f>
        <v>2.5</v>
      </c>
      <c r="AG84" s="2">
        <f>IF(ISBLANK('Module C Corrected'!AG84),"",'Module C Corrected'!AG84)</f>
        <v>2.5</v>
      </c>
      <c r="AH84" s="2">
        <f>IF(ISBLANK('Module C Corrected'!AH84),"",'Module C Corrected'!AH84)</f>
        <v>2.5</v>
      </c>
      <c r="AI84" s="2">
        <f>IF(ISBLANK('Module C Corrected'!AI84),"",'Module C Corrected'!AI84)</f>
        <v>2.5</v>
      </c>
      <c r="AJ84" s="2">
        <f>IF(ISBLANK('Module C Corrected'!AJ84),"",'Module C Corrected'!AJ84)</f>
        <v>2.5</v>
      </c>
      <c r="AK84" s="2">
        <f>IF(ISBLANK('Module C Corrected'!AK84),"",'Module C Corrected'!AK84)</f>
        <v>2.5</v>
      </c>
      <c r="AL84" s="2">
        <f>IF(ISBLANK('Module C Corrected'!AL84),"",'Module C Corrected'!AL84)</f>
        <v>2.5</v>
      </c>
      <c r="AM84" s="2">
        <f>IF(ISBLANK('Module C Corrected'!AM84),"",'Module C Corrected'!AM84)</f>
        <v>2.5</v>
      </c>
      <c r="AN84" s="2">
        <f>IF(ISBLANK('Module C Corrected'!AN84),"",'Module C Corrected'!AN84)</f>
        <v>2.5</v>
      </c>
      <c r="AO84" s="33">
        <f ca="1">IFERROR(IF(AND($A84=VLOOKUP($A84&amp;"."&amp;$C84,UncollectibleLookup,2,FALSE),$C84=VLOOKUP($A84&amp;"."&amp;$C84,UncollectibleLookup,4,FALSE)),0,'Module C Corrected'!AO84),'Module C Corrected'!AO84)</f>
        <v>87405.95</v>
      </c>
      <c r="AP84" s="33">
        <f ca="1">IFERROR(IF(AND($A84=VLOOKUP($A84&amp;"."&amp;$C84,UncollectibleLookup,2,FALSE),$C84=VLOOKUP($A84&amp;"."&amp;$C84,UncollectibleLookup,4,FALSE)),0,'Module C Corrected'!AP84),'Module C Corrected'!AP84)</f>
        <v>92807.77</v>
      </c>
      <c r="AQ84" s="33">
        <f ca="1">IFERROR(IF(AND($A84=VLOOKUP($A84&amp;"."&amp;$C84,UncollectibleLookup,2,FALSE),$C84=VLOOKUP($A84&amp;"."&amp;$C84,UncollectibleLookup,4,FALSE)),0,'Module C Corrected'!AQ84),'Module C Corrected'!AQ84)</f>
        <v>6246.24</v>
      </c>
      <c r="AR84" s="33">
        <f ca="1">IFERROR(IF(AND($A84=VLOOKUP($A84&amp;"."&amp;$C84,UncollectibleLookup,2,FALSE),$C84=VLOOKUP($A84&amp;"."&amp;$C84,UncollectibleLookup,4,FALSE)),0,'Module C Corrected'!AR84),'Module C Corrected'!AR84)</f>
        <v>28448.35</v>
      </c>
      <c r="AS84" s="33">
        <f ca="1">IFERROR(IF(AND($A84=VLOOKUP($A84&amp;"."&amp;$C84,UncollectibleLookup,2,FALSE),$C84=VLOOKUP($A84&amp;"."&amp;$C84,UncollectibleLookup,4,FALSE)),0,'Module C Corrected'!AS84),'Module C Corrected'!AS84)</f>
        <v>21340.46</v>
      </c>
      <c r="AT84" s="33">
        <f ca="1">IFERROR(IF(AND($A84=VLOOKUP($A84&amp;"."&amp;$C84,UncollectibleLookup,2,FALSE),$C84=VLOOKUP($A84&amp;"."&amp;$C84,UncollectibleLookup,4,FALSE)),0,'Module C Corrected'!AT84),'Module C Corrected'!AT84)</f>
        <v>81908.56</v>
      </c>
      <c r="AU84" s="33">
        <f ca="1">IFERROR(IF(AND($A84=VLOOKUP($A84&amp;"."&amp;$C84,UncollectibleLookup,2,FALSE),$C84=VLOOKUP($A84&amp;"."&amp;$C84,UncollectibleLookup,4,FALSE)),0,'Module C Corrected'!AU84),'Module C Corrected'!AU84)</f>
        <v>451879.59</v>
      </c>
      <c r="AV84" s="33">
        <f ca="1">IFERROR(IF(AND($A84=VLOOKUP($A84&amp;"."&amp;$C84,UncollectibleLookup,2,FALSE),$C84=VLOOKUP($A84&amp;"."&amp;$C84,UncollectibleLookup,4,FALSE)),0,'Module C Corrected'!AV84),'Module C Corrected'!AV84)</f>
        <v>185247.39</v>
      </c>
      <c r="AW84" s="33">
        <f ca="1">IFERROR(IF(AND($A84=VLOOKUP($A84&amp;"."&amp;$C84,UncollectibleLookup,2,FALSE),$C84=VLOOKUP($A84&amp;"."&amp;$C84,UncollectibleLookup,4,FALSE)),0,'Module C Corrected'!AW84),'Module C Corrected'!AW84)</f>
        <v>95175</v>
      </c>
      <c r="AX84" s="33">
        <f ca="1">IFERROR(IF(AND($A84=VLOOKUP($A84&amp;"."&amp;$C84,UncollectibleLookup,2,FALSE),$C84=VLOOKUP($A84&amp;"."&amp;$C84,UncollectibleLookup,4,FALSE)),0,'Module C Corrected'!AX84),'Module C Corrected'!AX84)</f>
        <v>140952.17000000001</v>
      </c>
      <c r="AY84" s="33">
        <f ca="1">IFERROR(IF(AND($A84=VLOOKUP($A84&amp;"."&amp;$C84,UncollectibleLookup,2,FALSE),$C84=VLOOKUP($A84&amp;"."&amp;$C84,UncollectibleLookup,4,FALSE)),0,'Module C Corrected'!AY84),'Module C Corrected'!AY84)</f>
        <v>102300.21</v>
      </c>
      <c r="AZ84" s="33">
        <f ca="1">IFERROR(IF(AND($A84=VLOOKUP($A84&amp;"."&amp;$C84,UncollectibleLookup,2,FALSE),$C84=VLOOKUP($A84&amp;"."&amp;$C84,UncollectibleLookup,4,FALSE)),0,'Module C Corrected'!AZ84),'Module C Corrected'!AZ84)</f>
        <v>155244.57999999999</v>
      </c>
      <c r="BA84" s="31">
        <f t="shared" ca="1" si="27"/>
        <v>-4195.49</v>
      </c>
      <c r="BB84" s="31">
        <f t="shared" ca="1" si="27"/>
        <v>-4454.7700000000004</v>
      </c>
      <c r="BC84" s="31">
        <f t="shared" ca="1" si="27"/>
        <v>-299.82</v>
      </c>
      <c r="BD84" s="31">
        <f t="shared" ca="1" si="27"/>
        <v>-5462.08</v>
      </c>
      <c r="BE84" s="31">
        <f t="shared" ca="1" si="27"/>
        <v>-4097.37</v>
      </c>
      <c r="BF84" s="31">
        <f t="shared" ca="1" si="27"/>
        <v>-15726.44</v>
      </c>
      <c r="BG84" s="31">
        <f t="shared" ca="1" si="42"/>
        <v>-128333.8</v>
      </c>
      <c r="BH84" s="31">
        <f t="shared" ca="1" si="42"/>
        <v>-52610.26</v>
      </c>
      <c r="BI84" s="31">
        <f t="shared" ca="1" si="42"/>
        <v>-27029.7</v>
      </c>
      <c r="BJ84" s="31">
        <f t="shared" ca="1" si="42"/>
        <v>-16914.259999999998</v>
      </c>
      <c r="BK84" s="31">
        <f t="shared" ca="1" si="42"/>
        <v>-12276.02</v>
      </c>
      <c r="BL84" s="31">
        <f t="shared" ca="1" si="42"/>
        <v>-18629.349999999999</v>
      </c>
      <c r="BM84" s="6">
        <f t="shared" ca="1" si="39"/>
        <v>-1.04E-2</v>
      </c>
      <c r="BN84" s="6">
        <f t="shared" ca="1" si="39"/>
        <v>-1.04E-2</v>
      </c>
      <c r="BO84" s="6">
        <f t="shared" ca="1" si="39"/>
        <v>-1.04E-2</v>
      </c>
      <c r="BP84" s="6">
        <f t="shared" ca="1" si="39"/>
        <v>-1.04E-2</v>
      </c>
      <c r="BQ84" s="6">
        <f t="shared" ca="1" si="39"/>
        <v>-1.04E-2</v>
      </c>
      <c r="BR84" s="6">
        <f t="shared" ca="1" si="39"/>
        <v>-1.04E-2</v>
      </c>
      <c r="BS84" s="6">
        <f t="shared" ca="1" si="39"/>
        <v>-1.04E-2</v>
      </c>
      <c r="BT84" s="6">
        <f t="shared" ca="1" si="39"/>
        <v>-1.04E-2</v>
      </c>
      <c r="BU84" s="6">
        <f t="shared" ca="1" si="39"/>
        <v>-1.04E-2</v>
      </c>
      <c r="BV84" s="6">
        <f t="shared" ca="1" si="39"/>
        <v>-1.04E-2</v>
      </c>
      <c r="BW84" s="6">
        <f t="shared" ca="1" si="39"/>
        <v>-1.04E-2</v>
      </c>
      <c r="BX84" s="6">
        <f t="shared" ca="1" si="39"/>
        <v>-1.04E-2</v>
      </c>
      <c r="BY84" s="31">
        <f t="shared" ca="1" si="32"/>
        <v>-36360.879999999997</v>
      </c>
      <c r="BZ84" s="31">
        <f t="shared" ca="1" si="32"/>
        <v>-38608.03</v>
      </c>
      <c r="CA84" s="31">
        <f t="shared" ca="1" si="32"/>
        <v>-2598.44</v>
      </c>
      <c r="CB84" s="31">
        <f t="shared" ca="1" si="32"/>
        <v>-11834.51</v>
      </c>
      <c r="CC84" s="31">
        <f t="shared" ca="1" si="32"/>
        <v>-8877.6299999999992</v>
      </c>
      <c r="CD84" s="31">
        <f t="shared" ca="1" si="32"/>
        <v>-34073.96</v>
      </c>
      <c r="CE84" s="31">
        <f t="shared" ca="1" si="31"/>
        <v>-187981.91</v>
      </c>
      <c r="CF84" s="31">
        <f t="shared" ca="1" si="31"/>
        <v>-77062.91</v>
      </c>
      <c r="CG84" s="31">
        <f t="shared" ca="1" si="31"/>
        <v>-39592.800000000003</v>
      </c>
      <c r="CH84" s="31">
        <f t="shared" ca="1" si="31"/>
        <v>-58636.1</v>
      </c>
      <c r="CI84" s="31">
        <f t="shared" ca="1" si="31"/>
        <v>-42556.89</v>
      </c>
      <c r="CJ84" s="31">
        <f t="shared" ca="1" si="31"/>
        <v>-64581.75</v>
      </c>
      <c r="CK84" s="32">
        <f t="shared" ca="1" si="29"/>
        <v>5943.6</v>
      </c>
      <c r="CL84" s="32">
        <f t="shared" ca="1" si="29"/>
        <v>6310.93</v>
      </c>
      <c r="CM84" s="32">
        <f t="shared" ca="1" si="29"/>
        <v>424.74</v>
      </c>
      <c r="CN84" s="32">
        <f t="shared" ca="1" si="29"/>
        <v>1934.49</v>
      </c>
      <c r="CO84" s="32">
        <f t="shared" ca="1" si="29"/>
        <v>1451.15</v>
      </c>
      <c r="CP84" s="32">
        <f t="shared" ca="1" si="29"/>
        <v>5569.78</v>
      </c>
      <c r="CQ84" s="32">
        <f t="shared" ca="1" si="43"/>
        <v>30727.81</v>
      </c>
      <c r="CR84" s="32">
        <f t="shared" ca="1" si="43"/>
        <v>12596.82</v>
      </c>
      <c r="CS84" s="32">
        <f t="shared" ca="1" si="43"/>
        <v>6471.9</v>
      </c>
      <c r="CT84" s="32">
        <f t="shared" ca="1" si="43"/>
        <v>9584.75</v>
      </c>
      <c r="CU84" s="32">
        <f t="shared" ca="1" si="43"/>
        <v>6956.41</v>
      </c>
      <c r="CV84" s="32">
        <f t="shared" ca="1" si="43"/>
        <v>10556.63</v>
      </c>
      <c r="CW84" s="31">
        <f t="shared" ca="1" si="30"/>
        <v>-113627.73999999999</v>
      </c>
      <c r="CX84" s="31">
        <f t="shared" ca="1" si="30"/>
        <v>-120650.09999999999</v>
      </c>
      <c r="CY84" s="31">
        <f t="shared" ca="1" si="30"/>
        <v>-8120.119999999999</v>
      </c>
      <c r="CZ84" s="31">
        <f t="shared" ca="1" si="30"/>
        <v>-32886.289999999994</v>
      </c>
      <c r="DA84" s="31">
        <f t="shared" ca="1" si="30"/>
        <v>-24669.57</v>
      </c>
      <c r="DB84" s="31">
        <f t="shared" ca="1" si="30"/>
        <v>-94686.299999999988</v>
      </c>
      <c r="DC84" s="31">
        <f t="shared" ca="1" si="44"/>
        <v>-480799.89000000007</v>
      </c>
      <c r="DD84" s="31">
        <f t="shared" ca="1" si="44"/>
        <v>-197103.22</v>
      </c>
      <c r="DE84" s="31">
        <f t="shared" ca="1" si="44"/>
        <v>-101266.2</v>
      </c>
      <c r="DF84" s="31">
        <f t="shared" ca="1" si="44"/>
        <v>-173089.26</v>
      </c>
      <c r="DG84" s="31">
        <f t="shared" ca="1" si="44"/>
        <v>-125624.67</v>
      </c>
      <c r="DH84" s="31">
        <f t="shared" ca="1" si="44"/>
        <v>-190640.34999999998</v>
      </c>
      <c r="DI84" s="32">
        <f t="shared" ca="1" si="36"/>
        <v>-5681.39</v>
      </c>
      <c r="DJ84" s="32">
        <f t="shared" ca="1" si="36"/>
        <v>-6032.51</v>
      </c>
      <c r="DK84" s="32">
        <f t="shared" ca="1" si="36"/>
        <v>-406.01</v>
      </c>
      <c r="DL84" s="32">
        <f t="shared" ca="1" si="33"/>
        <v>-1644.31</v>
      </c>
      <c r="DM84" s="32">
        <f t="shared" ca="1" si="33"/>
        <v>-1233.48</v>
      </c>
      <c r="DN84" s="32">
        <f t="shared" ca="1" si="33"/>
        <v>-4734.32</v>
      </c>
      <c r="DO84" s="32">
        <f t="shared" ca="1" si="33"/>
        <v>-24039.99</v>
      </c>
      <c r="DP84" s="32">
        <f t="shared" ca="1" si="33"/>
        <v>-9855.16</v>
      </c>
      <c r="DQ84" s="32">
        <f t="shared" ca="1" si="33"/>
        <v>-5063.3100000000004</v>
      </c>
      <c r="DR84" s="32">
        <f t="shared" ca="1" si="33"/>
        <v>-8654.4599999999991</v>
      </c>
      <c r="DS84" s="32">
        <f t="shared" ca="1" si="33"/>
        <v>-6281.23</v>
      </c>
      <c r="DT84" s="32">
        <f t="shared" ca="1" si="33"/>
        <v>-9532.02</v>
      </c>
      <c r="DU84" s="31">
        <f t="shared" ca="1" si="37"/>
        <v>-48889.53</v>
      </c>
      <c r="DV84" s="31">
        <f t="shared" ca="1" si="37"/>
        <v>-51296.15</v>
      </c>
      <c r="DW84" s="31">
        <f t="shared" ca="1" si="37"/>
        <v>-3415.01</v>
      </c>
      <c r="DX84" s="31">
        <f t="shared" ca="1" si="34"/>
        <v>-13663.13</v>
      </c>
      <c r="DY84" s="31">
        <f t="shared" ca="1" si="34"/>
        <v>-10127.709999999999</v>
      </c>
      <c r="DZ84" s="31">
        <f t="shared" ca="1" si="34"/>
        <v>-38389.480000000003</v>
      </c>
      <c r="EA84" s="31">
        <f t="shared" ca="1" si="34"/>
        <v>-192563.75</v>
      </c>
      <c r="EB84" s="31">
        <f t="shared" ca="1" si="34"/>
        <v>-77894.960000000006</v>
      </c>
      <c r="EC84" s="31">
        <f t="shared" ca="1" si="34"/>
        <v>-39482.74</v>
      </c>
      <c r="ED84" s="31">
        <f t="shared" ca="1" si="34"/>
        <v>-66596.72</v>
      </c>
      <c r="EE84" s="31">
        <f t="shared" ca="1" si="34"/>
        <v>-47667.7</v>
      </c>
      <c r="EF84" s="31">
        <f t="shared" ca="1" si="34"/>
        <v>-71358.289999999994</v>
      </c>
      <c r="EG84" s="32">
        <f t="shared" ca="1" si="38"/>
        <v>-168198.65999999997</v>
      </c>
      <c r="EH84" s="32">
        <f t="shared" ca="1" si="38"/>
        <v>-177978.75999999998</v>
      </c>
      <c r="EI84" s="32">
        <f t="shared" ca="1" si="38"/>
        <v>-11941.14</v>
      </c>
      <c r="EJ84" s="32">
        <f t="shared" ca="1" si="35"/>
        <v>-48193.729999999989</v>
      </c>
      <c r="EK84" s="32">
        <f t="shared" ca="1" si="35"/>
        <v>-36030.759999999995</v>
      </c>
      <c r="EL84" s="32">
        <f t="shared" ca="1" si="35"/>
        <v>-137810.1</v>
      </c>
      <c r="EM84" s="32">
        <f t="shared" ca="1" si="35"/>
        <v>-697403.63000000012</v>
      </c>
      <c r="EN84" s="32">
        <f t="shared" ca="1" si="35"/>
        <v>-284853.34000000003</v>
      </c>
      <c r="EO84" s="32">
        <f t="shared" ca="1" si="35"/>
        <v>-145812.25</v>
      </c>
      <c r="EP84" s="32">
        <f t="shared" ca="1" si="35"/>
        <v>-248340.44</v>
      </c>
      <c r="EQ84" s="32">
        <f t="shared" ca="1" si="35"/>
        <v>-179573.59999999998</v>
      </c>
      <c r="ER84" s="32">
        <f t="shared" ca="1" si="35"/>
        <v>-271530.65999999997</v>
      </c>
    </row>
    <row r="85" spans="1:148">
      <c r="A85" t="s">
        <v>440</v>
      </c>
      <c r="B85" s="1" t="s">
        <v>101</v>
      </c>
      <c r="C85" t="str">
        <f t="shared" ca="1" si="40"/>
        <v>NPC1</v>
      </c>
      <c r="D85" t="str">
        <f t="shared" ca="1" si="41"/>
        <v>Northstone Power</v>
      </c>
      <c r="E85" s="51">
        <f ca="1">IFERROR(IF(AND($A85=VLOOKUP($A85&amp;"."&amp;$C85,UncollectibleLookup,2,FALSE),$C85=VLOOKUP($A85&amp;"."&amp;$C85,UncollectibleLookup,4,FALSE)),0,'Module C Corrected'!E85),'Module C Corrected'!E85)</f>
        <v>613.46389999999997</v>
      </c>
      <c r="F85" s="51">
        <f ca="1">IFERROR(IF(AND($A85=VLOOKUP($A85&amp;"."&amp;$C85,UncollectibleLookup,2,FALSE),$C85=VLOOKUP($A85&amp;"."&amp;$C85,UncollectibleLookup,4,FALSE)),0,'Module C Corrected'!F85),'Module C Corrected'!F85)</f>
        <v>383.10359999999997</v>
      </c>
      <c r="G85" s="51">
        <f ca="1">IFERROR(IF(AND($A85=VLOOKUP($A85&amp;"."&amp;$C85,UncollectibleLookup,2,FALSE),$C85=VLOOKUP($A85&amp;"."&amp;$C85,UncollectibleLookup,4,FALSE)),0,'Module C Corrected'!G85),'Module C Corrected'!G85)</f>
        <v>556.05769999999995</v>
      </c>
      <c r="H85" s="51">
        <f ca="1">IFERROR(IF(AND($A85=VLOOKUP($A85&amp;"."&amp;$C85,UncollectibleLookup,2,FALSE),$C85=VLOOKUP($A85&amp;"."&amp;$C85,UncollectibleLookup,4,FALSE)),0,'Module C Corrected'!H85),'Module C Corrected'!H85)</f>
        <v>469.07440000000003</v>
      </c>
      <c r="I85" s="51">
        <f ca="1">IFERROR(IF(AND($A85=VLOOKUP($A85&amp;"."&amp;$C85,UncollectibleLookup,2,FALSE),$C85=VLOOKUP($A85&amp;"."&amp;$C85,UncollectibleLookup,4,FALSE)),0,'Module C Corrected'!I85),'Module C Corrected'!I85)</f>
        <v>355.6105</v>
      </c>
      <c r="J85" s="51">
        <f ca="1">IFERROR(IF(AND($A85=VLOOKUP($A85&amp;"."&amp;$C85,UncollectibleLookup,2,FALSE),$C85=VLOOKUP($A85&amp;"."&amp;$C85,UncollectibleLookup,4,FALSE)),0,'Module C Corrected'!J85),'Module C Corrected'!J85)</f>
        <v>249.48419999999999</v>
      </c>
      <c r="K85" s="51">
        <f ca="1">IFERROR(IF(AND($A85=VLOOKUP($A85&amp;"."&amp;$C85,UncollectibleLookup,2,FALSE),$C85=VLOOKUP($A85&amp;"."&amp;$C85,UncollectibleLookup,4,FALSE)),0,'Module C Corrected'!K85),'Module C Corrected'!K85)</f>
        <v>1230.2511999999999</v>
      </c>
      <c r="L85" s="51">
        <f ca="1">IFERROR(IF(AND($A85=VLOOKUP($A85&amp;"."&amp;$C85,UncollectibleLookup,2,FALSE),$C85=VLOOKUP($A85&amp;"."&amp;$C85,UncollectibleLookup,4,FALSE)),0,'Module C Corrected'!L85),'Module C Corrected'!L85)</f>
        <v>261.82440000000003</v>
      </c>
      <c r="M85" s="51">
        <f ca="1">IFERROR(IF(AND($A85=VLOOKUP($A85&amp;"."&amp;$C85,UncollectibleLookup,2,FALSE),$C85=VLOOKUP($A85&amp;"."&amp;$C85,UncollectibleLookup,4,FALSE)),0,'Module C Corrected'!M85),'Module C Corrected'!M85)</f>
        <v>31.698599999999999</v>
      </c>
      <c r="N85" s="51">
        <f ca="1">IFERROR(IF(AND($A85=VLOOKUP($A85&amp;"."&amp;$C85,UncollectibleLookup,2,FALSE),$C85=VLOOKUP($A85&amp;"."&amp;$C85,UncollectibleLookup,4,FALSE)),0,'Module C Corrected'!N85),'Module C Corrected'!N85)</f>
        <v>289.97620000000001</v>
      </c>
      <c r="O85" s="51">
        <f ca="1">IFERROR(IF(AND($A85=VLOOKUP($A85&amp;"."&amp;$C85,UncollectibleLookup,2,FALSE),$C85=VLOOKUP($A85&amp;"."&amp;$C85,UncollectibleLookup,4,FALSE)),0,'Module C Corrected'!O85),'Module C Corrected'!O85)</f>
        <v>168.8836</v>
      </c>
      <c r="P85" s="51">
        <f ca="1">IFERROR(IF(AND($A85=VLOOKUP($A85&amp;"."&amp;$C85,UncollectibleLookup,2,FALSE),$C85=VLOOKUP($A85&amp;"."&amp;$C85,UncollectibleLookup,4,FALSE)),0,'Module C Corrected'!P85),'Module C Corrected'!P85)</f>
        <v>355.33420000000001</v>
      </c>
      <c r="Q85" s="32">
        <f ca="1">IFERROR(IF(AND($A85=VLOOKUP($A85&amp;"."&amp;$C85,UncollectibleLookup,2,FALSE),$C85=VLOOKUP($A85&amp;"."&amp;$C85,UncollectibleLookup,4,FALSE)),0,'Module C Corrected'!Q85),'Module C Corrected'!Q85)</f>
        <v>90916.82</v>
      </c>
      <c r="R85" s="32">
        <f ca="1">IFERROR(IF(AND($A85=VLOOKUP($A85&amp;"."&amp;$C85,UncollectibleLookup,2,FALSE),$C85=VLOOKUP($A85&amp;"."&amp;$C85,UncollectibleLookup,4,FALSE)),0,'Module C Corrected'!R85),'Module C Corrected'!R85)</f>
        <v>54471.05</v>
      </c>
      <c r="S85" s="32">
        <f ca="1">IFERROR(IF(AND($A85=VLOOKUP($A85&amp;"."&amp;$C85,UncollectibleLookup,2,FALSE),$C85=VLOOKUP($A85&amp;"."&amp;$C85,UncollectibleLookup,4,FALSE)),0,'Module C Corrected'!S85),'Module C Corrected'!S85)</f>
        <v>71243.58</v>
      </c>
      <c r="T85" s="32">
        <f ca="1">IFERROR(IF(AND($A85=VLOOKUP($A85&amp;"."&amp;$C85,UncollectibleLookup,2,FALSE),$C85=VLOOKUP($A85&amp;"."&amp;$C85,UncollectibleLookup,4,FALSE)),0,'Module C Corrected'!T85),'Module C Corrected'!T85)</f>
        <v>64804.86</v>
      </c>
      <c r="U85" s="32">
        <f ca="1">IFERROR(IF(AND($A85=VLOOKUP($A85&amp;"."&amp;$C85,UncollectibleLookup,2,FALSE),$C85=VLOOKUP($A85&amp;"."&amp;$C85,UncollectibleLookup,4,FALSE)),0,'Module C Corrected'!U85),'Module C Corrected'!U85)</f>
        <v>54125.47</v>
      </c>
      <c r="V85" s="32">
        <f ca="1">IFERROR(IF(AND($A85=VLOOKUP($A85&amp;"."&amp;$C85,UncollectibleLookup,2,FALSE),$C85=VLOOKUP($A85&amp;"."&amp;$C85,UncollectibleLookup,4,FALSE)),0,'Module C Corrected'!V85),'Module C Corrected'!V85)</f>
        <v>44520.21</v>
      </c>
      <c r="W85" s="32">
        <f ca="1">IFERROR(IF(AND($A85=VLOOKUP($A85&amp;"."&amp;$C85,UncollectibleLookup,2,FALSE),$C85=VLOOKUP($A85&amp;"."&amp;$C85,UncollectibleLookup,4,FALSE)),0,'Module C Corrected'!W85),'Module C Corrected'!W85)</f>
        <v>650130.47</v>
      </c>
      <c r="X85" s="32">
        <f ca="1">IFERROR(IF(AND($A85=VLOOKUP($A85&amp;"."&amp;$C85,UncollectibleLookup,2,FALSE),$C85=VLOOKUP($A85&amp;"."&amp;$C85,UncollectibleLookup,4,FALSE)),0,'Module C Corrected'!X85),'Module C Corrected'!X85)</f>
        <v>73903.59</v>
      </c>
      <c r="Y85" s="32">
        <f ca="1">IFERROR(IF(AND($A85=VLOOKUP($A85&amp;"."&amp;$C85,UncollectibleLookup,2,FALSE),$C85=VLOOKUP($A85&amp;"."&amp;$C85,UncollectibleLookup,4,FALSE)),0,'Module C Corrected'!Y85),'Module C Corrected'!Y85)</f>
        <v>3994.05</v>
      </c>
      <c r="Z85" s="32">
        <f ca="1">IFERROR(IF(AND($A85=VLOOKUP($A85&amp;"."&amp;$C85,UncollectibleLookup,2,FALSE),$C85=VLOOKUP($A85&amp;"."&amp;$C85,UncollectibleLookup,4,FALSE)),0,'Module C Corrected'!Z85),'Module C Corrected'!Z85)</f>
        <v>60125.56</v>
      </c>
      <c r="AA85" s="32">
        <f ca="1">IFERROR(IF(AND($A85=VLOOKUP($A85&amp;"."&amp;$C85,UncollectibleLookup,2,FALSE),$C85=VLOOKUP($A85&amp;"."&amp;$C85,UncollectibleLookup,4,FALSE)),0,'Module C Corrected'!AA85),'Module C Corrected'!AA85)</f>
        <v>27482.73</v>
      </c>
      <c r="AB85" s="32">
        <f ca="1">IFERROR(IF(AND($A85=VLOOKUP($A85&amp;"."&amp;$C85,UncollectibleLookup,2,FALSE),$C85=VLOOKUP($A85&amp;"."&amp;$C85,UncollectibleLookup,4,FALSE)),0,'Module C Corrected'!AB85),'Module C Corrected'!AB85)</f>
        <v>83843.87</v>
      </c>
      <c r="AC85" s="2">
        <f>IF(ISBLANK('Module C Corrected'!AC85),"",'Module C Corrected'!AC85)</f>
        <v>-5.2</v>
      </c>
      <c r="AD85" s="2">
        <f>IF(ISBLANK('Module C Corrected'!AD85),"",'Module C Corrected'!AD85)</f>
        <v>-5.2</v>
      </c>
      <c r="AE85" s="2">
        <f>IF(ISBLANK('Module C Corrected'!AE85),"",'Module C Corrected'!AE85)</f>
        <v>-5.2</v>
      </c>
      <c r="AF85" s="2">
        <f>IF(ISBLANK('Module C Corrected'!AF85),"",'Module C Corrected'!AF85)</f>
        <v>-5.2</v>
      </c>
      <c r="AG85" s="2">
        <f>IF(ISBLANK('Module C Corrected'!AG85),"",'Module C Corrected'!AG85)</f>
        <v>-5.2</v>
      </c>
      <c r="AH85" s="2">
        <f>IF(ISBLANK('Module C Corrected'!AH85),"",'Module C Corrected'!AH85)</f>
        <v>-5.2</v>
      </c>
      <c r="AI85" s="2">
        <f>IF(ISBLANK('Module C Corrected'!AI85),"",'Module C Corrected'!AI85)</f>
        <v>-5.2</v>
      </c>
      <c r="AJ85" s="2">
        <f>IF(ISBLANK('Module C Corrected'!AJ85),"",'Module C Corrected'!AJ85)</f>
        <v>-5.2</v>
      </c>
      <c r="AK85" s="2">
        <f>IF(ISBLANK('Module C Corrected'!AK85),"",'Module C Corrected'!AK85)</f>
        <v>-5.2</v>
      </c>
      <c r="AL85" s="2">
        <f>IF(ISBLANK('Module C Corrected'!AL85),"",'Module C Corrected'!AL85)</f>
        <v>-5.2</v>
      </c>
      <c r="AM85" s="2">
        <f>IF(ISBLANK('Module C Corrected'!AM85),"",'Module C Corrected'!AM85)</f>
        <v>-5.2</v>
      </c>
      <c r="AN85" s="2">
        <f>IF(ISBLANK('Module C Corrected'!AN85),"",'Module C Corrected'!AN85)</f>
        <v>-5.2</v>
      </c>
      <c r="AO85" s="33">
        <f ca="1">IFERROR(IF(AND($A85=VLOOKUP($A85&amp;"."&amp;$C85,UncollectibleLookup,2,FALSE),$C85=VLOOKUP($A85&amp;"."&amp;$C85,UncollectibleLookup,4,FALSE)),0,'Module C Corrected'!AO85),'Module C Corrected'!AO85)</f>
        <v>-4727.67</v>
      </c>
      <c r="AP85" s="33">
        <f ca="1">IFERROR(IF(AND($A85=VLOOKUP($A85&amp;"."&amp;$C85,UncollectibleLookup,2,FALSE),$C85=VLOOKUP($A85&amp;"."&amp;$C85,UncollectibleLookup,4,FALSE)),0,'Module C Corrected'!AP85),'Module C Corrected'!AP85)</f>
        <v>-2832.49</v>
      </c>
      <c r="AQ85" s="33">
        <f ca="1">IFERROR(IF(AND($A85=VLOOKUP($A85&amp;"."&amp;$C85,UncollectibleLookup,2,FALSE),$C85=VLOOKUP($A85&amp;"."&amp;$C85,UncollectibleLookup,4,FALSE)),0,'Module C Corrected'!AQ85),'Module C Corrected'!AQ85)</f>
        <v>-3704.67</v>
      </c>
      <c r="AR85" s="33">
        <f ca="1">IFERROR(IF(AND($A85=VLOOKUP($A85&amp;"."&amp;$C85,UncollectibleLookup,2,FALSE),$C85=VLOOKUP($A85&amp;"."&amp;$C85,UncollectibleLookup,4,FALSE)),0,'Module C Corrected'!AR85),'Module C Corrected'!AR85)</f>
        <v>-3369.85</v>
      </c>
      <c r="AS85" s="33">
        <f ca="1">IFERROR(IF(AND($A85=VLOOKUP($A85&amp;"."&amp;$C85,UncollectibleLookup,2,FALSE),$C85=VLOOKUP($A85&amp;"."&amp;$C85,UncollectibleLookup,4,FALSE)),0,'Module C Corrected'!AS85),'Module C Corrected'!AS85)</f>
        <v>-2814.52</v>
      </c>
      <c r="AT85" s="33">
        <f ca="1">IFERROR(IF(AND($A85=VLOOKUP($A85&amp;"."&amp;$C85,UncollectibleLookup,2,FALSE),$C85=VLOOKUP($A85&amp;"."&amp;$C85,UncollectibleLookup,4,FALSE)),0,'Module C Corrected'!AT85),'Module C Corrected'!AT85)</f>
        <v>-2315.0500000000002</v>
      </c>
      <c r="AU85" s="33">
        <f ca="1">IFERROR(IF(AND($A85=VLOOKUP($A85&amp;"."&amp;$C85,UncollectibleLookup,2,FALSE),$C85=VLOOKUP($A85&amp;"."&amp;$C85,UncollectibleLookup,4,FALSE)),0,'Module C Corrected'!AU85),'Module C Corrected'!AU85)</f>
        <v>-33806.78</v>
      </c>
      <c r="AV85" s="33">
        <f ca="1">IFERROR(IF(AND($A85=VLOOKUP($A85&amp;"."&amp;$C85,UncollectibleLookup,2,FALSE),$C85=VLOOKUP($A85&amp;"."&amp;$C85,UncollectibleLookup,4,FALSE)),0,'Module C Corrected'!AV85),'Module C Corrected'!AV85)</f>
        <v>-3842.99</v>
      </c>
      <c r="AW85" s="33">
        <f ca="1">IFERROR(IF(AND($A85=VLOOKUP($A85&amp;"."&amp;$C85,UncollectibleLookup,2,FALSE),$C85=VLOOKUP($A85&amp;"."&amp;$C85,UncollectibleLookup,4,FALSE)),0,'Module C Corrected'!AW85),'Module C Corrected'!AW85)</f>
        <v>-207.69</v>
      </c>
      <c r="AX85" s="33">
        <f ca="1">IFERROR(IF(AND($A85=VLOOKUP($A85&amp;"."&amp;$C85,UncollectibleLookup,2,FALSE),$C85=VLOOKUP($A85&amp;"."&amp;$C85,UncollectibleLookup,4,FALSE)),0,'Module C Corrected'!AX85),'Module C Corrected'!AX85)</f>
        <v>-3126.53</v>
      </c>
      <c r="AY85" s="33">
        <f ca="1">IFERROR(IF(AND($A85=VLOOKUP($A85&amp;"."&amp;$C85,UncollectibleLookup,2,FALSE),$C85=VLOOKUP($A85&amp;"."&amp;$C85,UncollectibleLookup,4,FALSE)),0,'Module C Corrected'!AY85),'Module C Corrected'!AY85)</f>
        <v>-1429.1</v>
      </c>
      <c r="AZ85" s="33">
        <f ca="1">IFERROR(IF(AND($A85=VLOOKUP($A85&amp;"."&amp;$C85,UncollectibleLookup,2,FALSE),$C85=VLOOKUP($A85&amp;"."&amp;$C85,UncollectibleLookup,4,FALSE)),0,'Module C Corrected'!AZ85),'Module C Corrected'!AZ85)</f>
        <v>-4359.88</v>
      </c>
      <c r="BA85" s="31">
        <f t="shared" ca="1" si="27"/>
        <v>-109.1</v>
      </c>
      <c r="BB85" s="31">
        <f t="shared" ca="1" si="27"/>
        <v>-65.37</v>
      </c>
      <c r="BC85" s="31">
        <f t="shared" ca="1" si="27"/>
        <v>-85.49</v>
      </c>
      <c r="BD85" s="31">
        <f t="shared" ca="1" si="27"/>
        <v>-311.06</v>
      </c>
      <c r="BE85" s="31">
        <f t="shared" ca="1" si="27"/>
        <v>-259.8</v>
      </c>
      <c r="BF85" s="31">
        <f t="shared" ca="1" si="27"/>
        <v>-213.7</v>
      </c>
      <c r="BG85" s="31">
        <f t="shared" ca="1" si="42"/>
        <v>-4615.93</v>
      </c>
      <c r="BH85" s="31">
        <f t="shared" ca="1" si="42"/>
        <v>-524.72</v>
      </c>
      <c r="BI85" s="31">
        <f t="shared" ca="1" si="42"/>
        <v>-28.36</v>
      </c>
      <c r="BJ85" s="31">
        <f t="shared" ca="1" si="42"/>
        <v>-180.38</v>
      </c>
      <c r="BK85" s="31">
        <f t="shared" ca="1" si="42"/>
        <v>-82.45</v>
      </c>
      <c r="BL85" s="31">
        <f t="shared" ca="1" si="42"/>
        <v>-251.53</v>
      </c>
      <c r="BM85" s="6">
        <f t="shared" ca="1" si="39"/>
        <v>-4.9399999999999999E-2</v>
      </c>
      <c r="BN85" s="6">
        <f t="shared" ca="1" si="39"/>
        <v>-4.9399999999999999E-2</v>
      </c>
      <c r="BO85" s="6">
        <f t="shared" ca="1" si="39"/>
        <v>-4.9399999999999999E-2</v>
      </c>
      <c r="BP85" s="6">
        <f t="shared" ca="1" si="39"/>
        <v>-4.9399999999999999E-2</v>
      </c>
      <c r="BQ85" s="6">
        <f t="shared" ca="1" si="39"/>
        <v>-4.9399999999999999E-2</v>
      </c>
      <c r="BR85" s="6">
        <f t="shared" ca="1" si="39"/>
        <v>-4.9399999999999999E-2</v>
      </c>
      <c r="BS85" s="6">
        <f t="shared" ref="BS85:BX85" ca="1" si="45">VLOOKUP($C85,LossFactorLookup,3,FALSE)</f>
        <v>-4.9399999999999999E-2</v>
      </c>
      <c r="BT85" s="6">
        <f t="shared" ca="1" si="45"/>
        <v>-4.9399999999999999E-2</v>
      </c>
      <c r="BU85" s="6">
        <f t="shared" ca="1" si="45"/>
        <v>-4.9399999999999999E-2</v>
      </c>
      <c r="BV85" s="6">
        <f t="shared" ca="1" si="45"/>
        <v>-4.9399999999999999E-2</v>
      </c>
      <c r="BW85" s="6">
        <f t="shared" ca="1" si="45"/>
        <v>-4.9399999999999999E-2</v>
      </c>
      <c r="BX85" s="6">
        <f t="shared" ca="1" si="45"/>
        <v>-4.9399999999999999E-2</v>
      </c>
      <c r="BY85" s="31">
        <f t="shared" ca="1" si="32"/>
        <v>-4491.29</v>
      </c>
      <c r="BZ85" s="31">
        <f t="shared" ca="1" si="32"/>
        <v>-2690.87</v>
      </c>
      <c r="CA85" s="31">
        <f t="shared" ca="1" si="32"/>
        <v>-3519.43</v>
      </c>
      <c r="CB85" s="31">
        <f t="shared" ca="1" si="32"/>
        <v>-3201.36</v>
      </c>
      <c r="CC85" s="31">
        <f t="shared" ca="1" si="32"/>
        <v>-2673.8</v>
      </c>
      <c r="CD85" s="31">
        <f t="shared" ca="1" si="32"/>
        <v>-2199.3000000000002</v>
      </c>
      <c r="CE85" s="31">
        <f t="shared" ca="1" si="31"/>
        <v>-32116.45</v>
      </c>
      <c r="CF85" s="31">
        <f t="shared" ca="1" si="31"/>
        <v>-3650.84</v>
      </c>
      <c r="CG85" s="31">
        <f t="shared" ca="1" si="31"/>
        <v>-197.31</v>
      </c>
      <c r="CH85" s="31">
        <f t="shared" ca="1" si="31"/>
        <v>-2970.2</v>
      </c>
      <c r="CI85" s="31">
        <f t="shared" ca="1" si="31"/>
        <v>-1357.65</v>
      </c>
      <c r="CJ85" s="31">
        <f t="shared" ca="1" si="31"/>
        <v>-4141.8900000000003</v>
      </c>
      <c r="CK85" s="32">
        <f t="shared" ca="1" si="29"/>
        <v>154.56</v>
      </c>
      <c r="CL85" s="32">
        <f t="shared" ca="1" si="29"/>
        <v>92.6</v>
      </c>
      <c r="CM85" s="32">
        <f t="shared" ca="1" si="29"/>
        <v>121.11</v>
      </c>
      <c r="CN85" s="32">
        <f t="shared" ca="1" si="29"/>
        <v>110.17</v>
      </c>
      <c r="CO85" s="32">
        <f t="shared" ca="1" si="29"/>
        <v>92.01</v>
      </c>
      <c r="CP85" s="32">
        <f t="shared" ca="1" si="29"/>
        <v>75.680000000000007</v>
      </c>
      <c r="CQ85" s="32">
        <f t="shared" ca="1" si="43"/>
        <v>1105.22</v>
      </c>
      <c r="CR85" s="32">
        <f t="shared" ca="1" si="43"/>
        <v>125.64</v>
      </c>
      <c r="CS85" s="32">
        <f t="shared" ca="1" si="43"/>
        <v>6.79</v>
      </c>
      <c r="CT85" s="32">
        <f t="shared" ca="1" si="43"/>
        <v>102.21</v>
      </c>
      <c r="CU85" s="32">
        <f t="shared" ca="1" si="43"/>
        <v>46.72</v>
      </c>
      <c r="CV85" s="32">
        <f t="shared" ca="1" si="43"/>
        <v>142.53</v>
      </c>
      <c r="CW85" s="31">
        <f t="shared" ca="1" si="30"/>
        <v>500.04000000000053</v>
      </c>
      <c r="CX85" s="31">
        <f t="shared" ca="1" si="30"/>
        <v>299.5899999999998</v>
      </c>
      <c r="CY85" s="31">
        <f t="shared" ca="1" si="30"/>
        <v>391.84000000000037</v>
      </c>
      <c r="CZ85" s="31">
        <f t="shared" ca="1" si="30"/>
        <v>589.7199999999998</v>
      </c>
      <c r="DA85" s="31">
        <f t="shared" ca="1" si="30"/>
        <v>492.53000000000003</v>
      </c>
      <c r="DB85" s="31">
        <f t="shared" ca="1" si="30"/>
        <v>405.12999999999982</v>
      </c>
      <c r="DC85" s="31">
        <f t="shared" ca="1" si="44"/>
        <v>7411.48</v>
      </c>
      <c r="DD85" s="31">
        <f t="shared" ca="1" si="44"/>
        <v>842.50999999999954</v>
      </c>
      <c r="DE85" s="31">
        <f t="shared" ca="1" si="44"/>
        <v>45.529999999999987</v>
      </c>
      <c r="DF85" s="31">
        <f t="shared" ca="1" si="44"/>
        <v>438.92000000000041</v>
      </c>
      <c r="DG85" s="31">
        <f t="shared" ca="1" si="44"/>
        <v>200.61999999999983</v>
      </c>
      <c r="DH85" s="31">
        <f t="shared" ca="1" si="44"/>
        <v>612.04999999999995</v>
      </c>
      <c r="DI85" s="32">
        <f t="shared" ca="1" si="36"/>
        <v>25</v>
      </c>
      <c r="DJ85" s="32">
        <f t="shared" ca="1" si="36"/>
        <v>14.98</v>
      </c>
      <c r="DK85" s="32">
        <f t="shared" ca="1" si="36"/>
        <v>19.59</v>
      </c>
      <c r="DL85" s="32">
        <f t="shared" ca="1" si="33"/>
        <v>29.49</v>
      </c>
      <c r="DM85" s="32">
        <f t="shared" ca="1" si="33"/>
        <v>24.63</v>
      </c>
      <c r="DN85" s="32">
        <f t="shared" ca="1" si="33"/>
        <v>20.260000000000002</v>
      </c>
      <c r="DO85" s="32">
        <f t="shared" ca="1" si="33"/>
        <v>370.57</v>
      </c>
      <c r="DP85" s="32">
        <f t="shared" ca="1" si="33"/>
        <v>42.13</v>
      </c>
      <c r="DQ85" s="32">
        <f t="shared" ca="1" si="33"/>
        <v>2.2799999999999998</v>
      </c>
      <c r="DR85" s="32">
        <f t="shared" ca="1" si="33"/>
        <v>21.95</v>
      </c>
      <c r="DS85" s="32">
        <f t="shared" ca="1" si="33"/>
        <v>10.029999999999999</v>
      </c>
      <c r="DT85" s="32">
        <f t="shared" ca="1" si="33"/>
        <v>30.6</v>
      </c>
      <c r="DU85" s="31">
        <f t="shared" ca="1" si="37"/>
        <v>215.15</v>
      </c>
      <c r="DV85" s="31">
        <f t="shared" ca="1" si="37"/>
        <v>127.38</v>
      </c>
      <c r="DW85" s="31">
        <f t="shared" ca="1" si="37"/>
        <v>164.79</v>
      </c>
      <c r="DX85" s="31">
        <f t="shared" ca="1" si="34"/>
        <v>245.01</v>
      </c>
      <c r="DY85" s="31">
        <f t="shared" ca="1" si="34"/>
        <v>202.2</v>
      </c>
      <c r="DZ85" s="31">
        <f t="shared" ca="1" si="34"/>
        <v>164.26</v>
      </c>
      <c r="EA85" s="31">
        <f t="shared" ca="1" si="34"/>
        <v>2968.35</v>
      </c>
      <c r="EB85" s="31">
        <f t="shared" ca="1" si="34"/>
        <v>332.96</v>
      </c>
      <c r="EC85" s="31">
        <f t="shared" ca="1" si="34"/>
        <v>17.75</v>
      </c>
      <c r="ED85" s="31">
        <f t="shared" ca="1" si="34"/>
        <v>168.88</v>
      </c>
      <c r="EE85" s="31">
        <f t="shared" ca="1" si="34"/>
        <v>76.12</v>
      </c>
      <c r="EF85" s="31">
        <f t="shared" ca="1" si="34"/>
        <v>229.1</v>
      </c>
      <c r="EG85" s="32">
        <f t="shared" ca="1" si="38"/>
        <v>740.19000000000051</v>
      </c>
      <c r="EH85" s="32">
        <f t="shared" ca="1" si="38"/>
        <v>441.94999999999982</v>
      </c>
      <c r="EI85" s="32">
        <f t="shared" ca="1" si="38"/>
        <v>576.22000000000037</v>
      </c>
      <c r="EJ85" s="32">
        <f t="shared" ca="1" si="35"/>
        <v>864.2199999999998</v>
      </c>
      <c r="EK85" s="32">
        <f t="shared" ca="1" si="35"/>
        <v>719.36000000000013</v>
      </c>
      <c r="EL85" s="32">
        <f t="shared" ca="1" si="35"/>
        <v>589.64999999999986</v>
      </c>
      <c r="EM85" s="32">
        <f t="shared" ca="1" si="35"/>
        <v>10750.4</v>
      </c>
      <c r="EN85" s="32">
        <f t="shared" ca="1" si="35"/>
        <v>1217.5999999999995</v>
      </c>
      <c r="EO85" s="32">
        <f t="shared" ca="1" si="35"/>
        <v>65.559999999999988</v>
      </c>
      <c r="EP85" s="32">
        <f t="shared" ca="1" si="35"/>
        <v>629.75000000000045</v>
      </c>
      <c r="EQ85" s="32">
        <f t="shared" ca="1" si="35"/>
        <v>286.76999999999987</v>
      </c>
      <c r="ER85" s="32">
        <f t="shared" ca="1" si="35"/>
        <v>871.75</v>
      </c>
    </row>
    <row r="86" spans="1:148">
      <c r="A86" t="s">
        <v>441</v>
      </c>
      <c r="B86" s="1" t="s">
        <v>103</v>
      </c>
      <c r="C86" t="str">
        <f t="shared" ca="1" si="40"/>
        <v>NX01</v>
      </c>
      <c r="D86" t="str">
        <f t="shared" ca="1" si="41"/>
        <v>Nexen Balzac</v>
      </c>
      <c r="E86" s="51">
        <f ca="1">IFERROR(IF(AND($A86=VLOOKUP($A86&amp;"."&amp;$C86,UncollectibleLookup,2,FALSE),$C86=VLOOKUP($A86&amp;"."&amp;$C86,UncollectibleLookup,4,FALSE)),0,'Module C Corrected'!E86),'Module C Corrected'!E86)</f>
        <v>35247.948199999999</v>
      </c>
      <c r="F86" s="51">
        <f ca="1">IFERROR(IF(AND($A86=VLOOKUP($A86&amp;"."&amp;$C86,UncollectibleLookup,2,FALSE),$C86=VLOOKUP($A86&amp;"."&amp;$C86,UncollectibleLookup,4,FALSE)),0,'Module C Corrected'!F86),'Module C Corrected'!F86)</f>
        <v>38425.562299999998</v>
      </c>
      <c r="G86" s="51">
        <f ca="1">IFERROR(IF(AND($A86=VLOOKUP($A86&amp;"."&amp;$C86,UncollectibleLookup,2,FALSE),$C86=VLOOKUP($A86&amp;"."&amp;$C86,UncollectibleLookup,4,FALSE)),0,'Module C Corrected'!G86),'Module C Corrected'!G86)</f>
        <v>21717.955300000001</v>
      </c>
      <c r="H86" s="51">
        <f ca="1">IFERROR(IF(AND($A86=VLOOKUP($A86&amp;"."&amp;$C86,UncollectibleLookup,2,FALSE),$C86=VLOOKUP($A86&amp;"."&amp;$C86,UncollectibleLookup,4,FALSE)),0,'Module C Corrected'!H86),'Module C Corrected'!H86)</f>
        <v>871.75990000000002</v>
      </c>
      <c r="I86" s="51">
        <f ca="1">IFERROR(IF(AND($A86=VLOOKUP($A86&amp;"."&amp;$C86,UncollectibleLookup,2,FALSE),$C86=VLOOKUP($A86&amp;"."&amp;$C86,UncollectibleLookup,4,FALSE)),0,'Module C Corrected'!I86),'Module C Corrected'!I86)</f>
        <v>1326.2818</v>
      </c>
      <c r="J86" s="51">
        <f ca="1">IFERROR(IF(AND($A86=VLOOKUP($A86&amp;"."&amp;$C86,UncollectibleLookup,2,FALSE),$C86=VLOOKUP($A86&amp;"."&amp;$C86,UncollectibleLookup,4,FALSE)),0,'Module C Corrected'!J86),'Module C Corrected'!J86)</f>
        <v>13005.087600000001</v>
      </c>
      <c r="K86" s="51">
        <f ca="1">IFERROR(IF(AND($A86=VLOOKUP($A86&amp;"."&amp;$C86,UncollectibleLookup,2,FALSE),$C86=VLOOKUP($A86&amp;"."&amp;$C86,UncollectibleLookup,4,FALSE)),0,'Module C Corrected'!K86),'Module C Corrected'!K86)</f>
        <v>43707.705999999998</v>
      </c>
      <c r="L86" s="51">
        <f ca="1">IFERROR(IF(AND($A86=VLOOKUP($A86&amp;"."&amp;$C86,UncollectibleLookup,2,FALSE),$C86=VLOOKUP($A86&amp;"."&amp;$C86,UncollectibleLookup,4,FALSE)),0,'Module C Corrected'!L86),'Module C Corrected'!L86)</f>
        <v>36317.383500000004</v>
      </c>
      <c r="M86" s="51">
        <f ca="1">IFERROR(IF(AND($A86=VLOOKUP($A86&amp;"."&amp;$C86,UncollectibleLookup,2,FALSE),$C86=VLOOKUP($A86&amp;"."&amp;$C86,UncollectibleLookup,4,FALSE)),0,'Module C Corrected'!M86),'Module C Corrected'!M86)</f>
        <v>3950.7260000000001</v>
      </c>
      <c r="N86" s="51">
        <f ca="1">IFERROR(IF(AND($A86=VLOOKUP($A86&amp;"."&amp;$C86,UncollectibleLookup,2,FALSE),$C86=VLOOKUP($A86&amp;"."&amp;$C86,UncollectibleLookup,4,FALSE)),0,'Module C Corrected'!N86),'Module C Corrected'!N86)</f>
        <v>17818.3462</v>
      </c>
      <c r="O86" s="51">
        <f ca="1">IFERROR(IF(AND($A86=VLOOKUP($A86&amp;"."&amp;$C86,UncollectibleLookup,2,FALSE),$C86=VLOOKUP($A86&amp;"."&amp;$C86,UncollectibleLookup,4,FALSE)),0,'Module C Corrected'!O86),'Module C Corrected'!O86)</f>
        <v>26482.693500000001</v>
      </c>
      <c r="P86" s="51">
        <f ca="1">IFERROR(IF(AND($A86=VLOOKUP($A86&amp;"."&amp;$C86,UncollectibleLookup,2,FALSE),$C86=VLOOKUP($A86&amp;"."&amp;$C86,UncollectibleLookup,4,FALSE)),0,'Module C Corrected'!P86),'Module C Corrected'!P86)</f>
        <v>21468.3511</v>
      </c>
      <c r="Q86" s="32">
        <f ca="1">IFERROR(IF(AND($A86=VLOOKUP($A86&amp;"."&amp;$C86,UncollectibleLookup,2,FALSE),$C86=VLOOKUP($A86&amp;"."&amp;$C86,UncollectibleLookup,4,FALSE)),0,'Module C Corrected'!Q86),'Module C Corrected'!Q86)</f>
        <v>2752427.02</v>
      </c>
      <c r="R86" s="32">
        <f ca="1">IFERROR(IF(AND($A86=VLOOKUP($A86&amp;"."&amp;$C86,UncollectibleLookup,2,FALSE),$C86=VLOOKUP($A86&amp;"."&amp;$C86,UncollectibleLookup,4,FALSE)),0,'Module C Corrected'!R86),'Module C Corrected'!R86)</f>
        <v>3104935.63</v>
      </c>
      <c r="S86" s="32">
        <f ca="1">IFERROR(IF(AND($A86=VLOOKUP($A86&amp;"."&amp;$C86,UncollectibleLookup,2,FALSE),$C86=VLOOKUP($A86&amp;"."&amp;$C86,UncollectibleLookup,4,FALSE)),0,'Module C Corrected'!S86),'Module C Corrected'!S86)</f>
        <v>1588109</v>
      </c>
      <c r="T86" s="32">
        <f ca="1">IFERROR(IF(AND($A86=VLOOKUP($A86&amp;"."&amp;$C86,UncollectibleLookup,2,FALSE),$C86=VLOOKUP($A86&amp;"."&amp;$C86,UncollectibleLookup,4,FALSE)),0,'Module C Corrected'!T86),'Module C Corrected'!T86)</f>
        <v>125196.7</v>
      </c>
      <c r="U86" s="32">
        <f ca="1">IFERROR(IF(AND($A86=VLOOKUP($A86&amp;"."&amp;$C86,UncollectibleLookup,2,FALSE),$C86=VLOOKUP($A86&amp;"."&amp;$C86,UncollectibleLookup,4,FALSE)),0,'Module C Corrected'!U86),'Module C Corrected'!U86)</f>
        <v>113686.5</v>
      </c>
      <c r="V86" s="32">
        <f ca="1">IFERROR(IF(AND($A86=VLOOKUP($A86&amp;"."&amp;$C86,UncollectibleLookup,2,FALSE),$C86=VLOOKUP($A86&amp;"."&amp;$C86,UncollectibleLookup,4,FALSE)),0,'Module C Corrected'!V86),'Module C Corrected'!V86)</f>
        <v>809453.97</v>
      </c>
      <c r="W86" s="32">
        <f ca="1">IFERROR(IF(AND($A86=VLOOKUP($A86&amp;"."&amp;$C86,UncollectibleLookup,2,FALSE),$C86=VLOOKUP($A86&amp;"."&amp;$C86,UncollectibleLookup,4,FALSE)),0,'Module C Corrected'!W86),'Module C Corrected'!W86)</f>
        <v>9204819.4700000007</v>
      </c>
      <c r="X86" s="32">
        <f ca="1">IFERROR(IF(AND($A86=VLOOKUP($A86&amp;"."&amp;$C86,UncollectibleLookup,2,FALSE),$C86=VLOOKUP($A86&amp;"."&amp;$C86,UncollectibleLookup,4,FALSE)),0,'Module C Corrected'!X86),'Module C Corrected'!X86)</f>
        <v>3061884.72</v>
      </c>
      <c r="Y86" s="32">
        <f ca="1">IFERROR(IF(AND($A86=VLOOKUP($A86&amp;"."&amp;$C86,UncollectibleLookup,2,FALSE),$C86=VLOOKUP($A86&amp;"."&amp;$C86,UncollectibleLookup,4,FALSE)),0,'Module C Corrected'!Y86),'Module C Corrected'!Y86)</f>
        <v>324818.82</v>
      </c>
      <c r="Z86" s="32">
        <f ca="1">IFERROR(IF(AND($A86=VLOOKUP($A86&amp;"."&amp;$C86,UncollectibleLookup,2,FALSE),$C86=VLOOKUP($A86&amp;"."&amp;$C86,UncollectibleLookup,4,FALSE)),0,'Module C Corrected'!Z86),'Module C Corrected'!Z86)</f>
        <v>1794245.85</v>
      </c>
      <c r="AA86" s="32">
        <f ca="1">IFERROR(IF(AND($A86=VLOOKUP($A86&amp;"."&amp;$C86,UncollectibleLookup,2,FALSE),$C86=VLOOKUP($A86&amp;"."&amp;$C86,UncollectibleLookup,4,FALSE)),0,'Module C Corrected'!AA86),'Module C Corrected'!AA86)</f>
        <v>1948311.12</v>
      </c>
      <c r="AB86" s="32">
        <f ca="1">IFERROR(IF(AND($A86=VLOOKUP($A86&amp;"."&amp;$C86,UncollectibleLookup,2,FALSE),$C86=VLOOKUP($A86&amp;"."&amp;$C86,UncollectibleLookup,4,FALSE)),0,'Module C Corrected'!AB86),'Module C Corrected'!AB86)</f>
        <v>2234975.7999999998</v>
      </c>
      <c r="AC86" s="2">
        <f>IF(ISBLANK('Module C Corrected'!AC86),"",'Module C Corrected'!AC86)</f>
        <v>0.77</v>
      </c>
      <c r="AD86" s="2">
        <f>IF(ISBLANK('Module C Corrected'!AD86),"",'Module C Corrected'!AD86)</f>
        <v>0.77</v>
      </c>
      <c r="AE86" s="2">
        <f>IF(ISBLANK('Module C Corrected'!AE86),"",'Module C Corrected'!AE86)</f>
        <v>0.77</v>
      </c>
      <c r="AF86" s="2">
        <f>IF(ISBLANK('Module C Corrected'!AF86),"",'Module C Corrected'!AF86)</f>
        <v>0.77</v>
      </c>
      <c r="AG86" s="2">
        <f>IF(ISBLANK('Module C Corrected'!AG86),"",'Module C Corrected'!AG86)</f>
        <v>0.77</v>
      </c>
      <c r="AH86" s="2">
        <f>IF(ISBLANK('Module C Corrected'!AH86),"",'Module C Corrected'!AH86)</f>
        <v>0.77</v>
      </c>
      <c r="AI86" s="2">
        <f>IF(ISBLANK('Module C Corrected'!AI86),"",'Module C Corrected'!AI86)</f>
        <v>0.77</v>
      </c>
      <c r="AJ86" s="2">
        <f>IF(ISBLANK('Module C Corrected'!AJ86),"",'Module C Corrected'!AJ86)</f>
        <v>0.77</v>
      </c>
      <c r="AK86" s="2">
        <f>IF(ISBLANK('Module C Corrected'!AK86),"",'Module C Corrected'!AK86)</f>
        <v>0.77</v>
      </c>
      <c r="AL86" s="2">
        <f>IF(ISBLANK('Module C Corrected'!AL86),"",'Module C Corrected'!AL86)</f>
        <v>0.77</v>
      </c>
      <c r="AM86" s="2">
        <f>IF(ISBLANK('Module C Corrected'!AM86),"",'Module C Corrected'!AM86)</f>
        <v>0.77</v>
      </c>
      <c r="AN86" s="2">
        <f>IF(ISBLANK('Module C Corrected'!AN86),"",'Module C Corrected'!AN86)</f>
        <v>0.77</v>
      </c>
      <c r="AO86" s="33">
        <f ca="1">IFERROR(IF(AND($A86=VLOOKUP($A86&amp;"."&amp;$C86,UncollectibleLookup,2,FALSE),$C86=VLOOKUP($A86&amp;"."&amp;$C86,UncollectibleLookup,4,FALSE)),0,'Module C Corrected'!AO86),'Module C Corrected'!AO86)</f>
        <v>21193.69</v>
      </c>
      <c r="AP86" s="33">
        <f ca="1">IFERROR(IF(AND($A86=VLOOKUP($A86&amp;"."&amp;$C86,UncollectibleLookup,2,FALSE),$C86=VLOOKUP($A86&amp;"."&amp;$C86,UncollectibleLookup,4,FALSE)),0,'Module C Corrected'!AP86),'Module C Corrected'!AP86)</f>
        <v>23908</v>
      </c>
      <c r="AQ86" s="33">
        <f ca="1">IFERROR(IF(AND($A86=VLOOKUP($A86&amp;"."&amp;$C86,UncollectibleLookup,2,FALSE),$C86=VLOOKUP($A86&amp;"."&amp;$C86,UncollectibleLookup,4,FALSE)),0,'Module C Corrected'!AQ86),'Module C Corrected'!AQ86)</f>
        <v>12228.44</v>
      </c>
      <c r="AR86" s="33">
        <f ca="1">IFERROR(IF(AND($A86=VLOOKUP($A86&amp;"."&amp;$C86,UncollectibleLookup,2,FALSE),$C86=VLOOKUP($A86&amp;"."&amp;$C86,UncollectibleLookup,4,FALSE)),0,'Module C Corrected'!AR86),'Module C Corrected'!AR86)</f>
        <v>964.01</v>
      </c>
      <c r="AS86" s="33">
        <f ca="1">IFERROR(IF(AND($A86=VLOOKUP($A86&amp;"."&amp;$C86,UncollectibleLookup,2,FALSE),$C86=VLOOKUP($A86&amp;"."&amp;$C86,UncollectibleLookup,4,FALSE)),0,'Module C Corrected'!AS86),'Module C Corrected'!AS86)</f>
        <v>875.39</v>
      </c>
      <c r="AT86" s="33">
        <f ca="1">IFERROR(IF(AND($A86=VLOOKUP($A86&amp;"."&amp;$C86,UncollectibleLookup,2,FALSE),$C86=VLOOKUP($A86&amp;"."&amp;$C86,UncollectibleLookup,4,FALSE)),0,'Module C Corrected'!AT86),'Module C Corrected'!AT86)</f>
        <v>6232.8</v>
      </c>
      <c r="AU86" s="33">
        <f ca="1">IFERROR(IF(AND($A86=VLOOKUP($A86&amp;"."&amp;$C86,UncollectibleLookup,2,FALSE),$C86=VLOOKUP($A86&amp;"."&amp;$C86,UncollectibleLookup,4,FALSE)),0,'Module C Corrected'!AU86),'Module C Corrected'!AU86)</f>
        <v>70877.11</v>
      </c>
      <c r="AV86" s="33">
        <f ca="1">IFERROR(IF(AND($A86=VLOOKUP($A86&amp;"."&amp;$C86,UncollectibleLookup,2,FALSE),$C86=VLOOKUP($A86&amp;"."&amp;$C86,UncollectibleLookup,4,FALSE)),0,'Module C Corrected'!AV86),'Module C Corrected'!AV86)</f>
        <v>23576.51</v>
      </c>
      <c r="AW86" s="33">
        <f ca="1">IFERROR(IF(AND($A86=VLOOKUP($A86&amp;"."&amp;$C86,UncollectibleLookup,2,FALSE),$C86=VLOOKUP($A86&amp;"."&amp;$C86,UncollectibleLookup,4,FALSE)),0,'Module C Corrected'!AW86),'Module C Corrected'!AW86)</f>
        <v>2501.1</v>
      </c>
      <c r="AX86" s="33">
        <f ca="1">IFERROR(IF(AND($A86=VLOOKUP($A86&amp;"."&amp;$C86,UncollectibleLookup,2,FALSE),$C86=VLOOKUP($A86&amp;"."&amp;$C86,UncollectibleLookup,4,FALSE)),0,'Module C Corrected'!AX86),'Module C Corrected'!AX86)</f>
        <v>13815.69</v>
      </c>
      <c r="AY86" s="33">
        <f ca="1">IFERROR(IF(AND($A86=VLOOKUP($A86&amp;"."&amp;$C86,UncollectibleLookup,2,FALSE),$C86=VLOOKUP($A86&amp;"."&amp;$C86,UncollectibleLookup,4,FALSE)),0,'Module C Corrected'!AY86),'Module C Corrected'!AY86)</f>
        <v>15002</v>
      </c>
      <c r="AZ86" s="33">
        <f ca="1">IFERROR(IF(AND($A86=VLOOKUP($A86&amp;"."&amp;$C86,UncollectibleLookup,2,FALSE),$C86=VLOOKUP($A86&amp;"."&amp;$C86,UncollectibleLookup,4,FALSE)),0,'Module C Corrected'!AZ86),'Module C Corrected'!AZ86)</f>
        <v>17209.310000000001</v>
      </c>
      <c r="BA86" s="31">
        <f t="shared" ca="1" si="27"/>
        <v>-3302.91</v>
      </c>
      <c r="BB86" s="31">
        <f t="shared" ca="1" si="27"/>
        <v>-3725.92</v>
      </c>
      <c r="BC86" s="31">
        <f t="shared" ca="1" si="27"/>
        <v>-1905.73</v>
      </c>
      <c r="BD86" s="31">
        <f t="shared" ca="1" si="27"/>
        <v>-600.94000000000005</v>
      </c>
      <c r="BE86" s="31">
        <f t="shared" ca="1" si="27"/>
        <v>-545.70000000000005</v>
      </c>
      <c r="BF86" s="31">
        <f t="shared" ca="1" si="27"/>
        <v>-3885.38</v>
      </c>
      <c r="BG86" s="31">
        <f t="shared" ca="1" si="42"/>
        <v>-65354.22</v>
      </c>
      <c r="BH86" s="31">
        <f t="shared" ca="1" si="42"/>
        <v>-21739.38</v>
      </c>
      <c r="BI86" s="31">
        <f t="shared" ca="1" si="42"/>
        <v>-2306.21</v>
      </c>
      <c r="BJ86" s="31">
        <f t="shared" ca="1" si="42"/>
        <v>-5382.74</v>
      </c>
      <c r="BK86" s="31">
        <f t="shared" ca="1" si="42"/>
        <v>-5844.93</v>
      </c>
      <c r="BL86" s="31">
        <f t="shared" ca="1" si="42"/>
        <v>-6704.93</v>
      </c>
      <c r="BM86" s="6">
        <f t="shared" ref="BM86:BX107" ca="1" si="46">VLOOKUP($C86,LossFactorLookup,3,FALSE)</f>
        <v>-4.9399999999999999E-2</v>
      </c>
      <c r="BN86" s="6">
        <f t="shared" ca="1" si="46"/>
        <v>-4.9399999999999999E-2</v>
      </c>
      <c r="BO86" s="6">
        <f t="shared" ca="1" si="46"/>
        <v>-4.9399999999999999E-2</v>
      </c>
      <c r="BP86" s="6">
        <f t="shared" ca="1" si="46"/>
        <v>-4.9399999999999999E-2</v>
      </c>
      <c r="BQ86" s="6">
        <f t="shared" ca="1" si="46"/>
        <v>-4.9399999999999999E-2</v>
      </c>
      <c r="BR86" s="6">
        <f t="shared" ca="1" si="46"/>
        <v>-4.9399999999999999E-2</v>
      </c>
      <c r="BS86" s="6">
        <f t="shared" ca="1" si="46"/>
        <v>-4.9399999999999999E-2</v>
      </c>
      <c r="BT86" s="6">
        <f t="shared" ca="1" si="46"/>
        <v>-4.9399999999999999E-2</v>
      </c>
      <c r="BU86" s="6">
        <f t="shared" ca="1" si="46"/>
        <v>-4.9399999999999999E-2</v>
      </c>
      <c r="BV86" s="6">
        <f t="shared" ca="1" si="46"/>
        <v>-4.9399999999999999E-2</v>
      </c>
      <c r="BW86" s="6">
        <f t="shared" ca="1" si="46"/>
        <v>-4.9399999999999999E-2</v>
      </c>
      <c r="BX86" s="6">
        <f t="shared" ca="1" si="46"/>
        <v>-4.9399999999999999E-2</v>
      </c>
      <c r="BY86" s="31">
        <f t="shared" ca="1" si="32"/>
        <v>-135969.89000000001</v>
      </c>
      <c r="BZ86" s="31">
        <f t="shared" ca="1" si="32"/>
        <v>-153383.82</v>
      </c>
      <c r="CA86" s="31">
        <f t="shared" ca="1" si="32"/>
        <v>-78452.58</v>
      </c>
      <c r="CB86" s="31">
        <f t="shared" ca="1" si="32"/>
        <v>-6184.72</v>
      </c>
      <c r="CC86" s="31">
        <f t="shared" ca="1" si="32"/>
        <v>-5616.11</v>
      </c>
      <c r="CD86" s="31">
        <f t="shared" ca="1" si="32"/>
        <v>-39987.03</v>
      </c>
      <c r="CE86" s="31">
        <f t="shared" ca="1" si="32"/>
        <v>-454718.08</v>
      </c>
      <c r="CF86" s="31">
        <f t="shared" ca="1" si="32"/>
        <v>-151257.10999999999</v>
      </c>
      <c r="CG86" s="31">
        <f t="shared" ca="1" si="32"/>
        <v>-16046.05</v>
      </c>
      <c r="CH86" s="31">
        <f t="shared" ca="1" si="32"/>
        <v>-88635.74</v>
      </c>
      <c r="CI86" s="31">
        <f t="shared" ca="1" si="32"/>
        <v>-96246.57</v>
      </c>
      <c r="CJ86" s="31">
        <f t="shared" ca="1" si="32"/>
        <v>-110407.8</v>
      </c>
      <c r="CK86" s="32">
        <f t="shared" ca="1" si="29"/>
        <v>4679.13</v>
      </c>
      <c r="CL86" s="32">
        <f t="shared" ca="1" si="29"/>
        <v>5278.39</v>
      </c>
      <c r="CM86" s="32">
        <f t="shared" ca="1" si="29"/>
        <v>2699.79</v>
      </c>
      <c r="CN86" s="32">
        <f t="shared" ca="1" si="29"/>
        <v>212.83</v>
      </c>
      <c r="CO86" s="32">
        <f t="shared" ca="1" si="29"/>
        <v>193.27</v>
      </c>
      <c r="CP86" s="32">
        <f t="shared" ca="1" si="29"/>
        <v>1376.07</v>
      </c>
      <c r="CQ86" s="32">
        <f t="shared" ca="1" si="43"/>
        <v>15648.19</v>
      </c>
      <c r="CR86" s="32">
        <f t="shared" ca="1" si="43"/>
        <v>5205.2</v>
      </c>
      <c r="CS86" s="32">
        <f t="shared" ca="1" si="43"/>
        <v>552.19000000000005</v>
      </c>
      <c r="CT86" s="32">
        <f t="shared" ca="1" si="43"/>
        <v>3050.22</v>
      </c>
      <c r="CU86" s="32">
        <f t="shared" ca="1" si="43"/>
        <v>3312.13</v>
      </c>
      <c r="CV86" s="32">
        <f t="shared" ca="1" si="43"/>
        <v>3799.46</v>
      </c>
      <c r="CW86" s="31">
        <f t="shared" ca="1" si="30"/>
        <v>-149181.54</v>
      </c>
      <c r="CX86" s="31">
        <f t="shared" ca="1" si="30"/>
        <v>-168287.50999999998</v>
      </c>
      <c r="CY86" s="31">
        <f t="shared" ca="1" si="30"/>
        <v>-86075.500000000015</v>
      </c>
      <c r="CZ86" s="31">
        <f t="shared" ca="1" si="30"/>
        <v>-6334.9600000000009</v>
      </c>
      <c r="DA86" s="31">
        <f t="shared" ca="1" si="30"/>
        <v>-5752.53</v>
      </c>
      <c r="DB86" s="31">
        <f t="shared" ca="1" si="30"/>
        <v>-40958.380000000005</v>
      </c>
      <c r="DC86" s="31">
        <f t="shared" ca="1" si="44"/>
        <v>-444592.78</v>
      </c>
      <c r="DD86" s="31">
        <f t="shared" ca="1" si="44"/>
        <v>-147889.03999999998</v>
      </c>
      <c r="DE86" s="31">
        <f t="shared" ca="1" si="44"/>
        <v>-15688.75</v>
      </c>
      <c r="DF86" s="31">
        <f t="shared" ca="1" si="44"/>
        <v>-94018.47</v>
      </c>
      <c r="DG86" s="31">
        <f t="shared" ca="1" si="44"/>
        <v>-102091.51000000001</v>
      </c>
      <c r="DH86" s="31">
        <f t="shared" ca="1" si="44"/>
        <v>-117112.72</v>
      </c>
      <c r="DI86" s="32">
        <f t="shared" ca="1" si="36"/>
        <v>-7459.08</v>
      </c>
      <c r="DJ86" s="32">
        <f t="shared" ca="1" si="36"/>
        <v>-8414.3799999999992</v>
      </c>
      <c r="DK86" s="32">
        <f t="shared" ca="1" si="36"/>
        <v>-4303.78</v>
      </c>
      <c r="DL86" s="32">
        <f t="shared" ca="1" si="33"/>
        <v>-316.75</v>
      </c>
      <c r="DM86" s="32">
        <f t="shared" ca="1" si="33"/>
        <v>-287.63</v>
      </c>
      <c r="DN86" s="32">
        <f t="shared" ca="1" si="33"/>
        <v>-2047.92</v>
      </c>
      <c r="DO86" s="32">
        <f t="shared" ca="1" si="33"/>
        <v>-22229.64</v>
      </c>
      <c r="DP86" s="32">
        <f t="shared" ca="1" si="33"/>
        <v>-7394.45</v>
      </c>
      <c r="DQ86" s="32">
        <f t="shared" ca="1" si="33"/>
        <v>-784.44</v>
      </c>
      <c r="DR86" s="32">
        <f t="shared" ca="1" si="33"/>
        <v>-4700.92</v>
      </c>
      <c r="DS86" s="32">
        <f t="shared" ca="1" si="33"/>
        <v>-5104.58</v>
      </c>
      <c r="DT86" s="32">
        <f t="shared" ca="1" si="33"/>
        <v>-5855.64</v>
      </c>
      <c r="DU86" s="31">
        <f t="shared" ca="1" si="37"/>
        <v>-64186.92</v>
      </c>
      <c r="DV86" s="31">
        <f t="shared" ca="1" si="37"/>
        <v>-71549.89</v>
      </c>
      <c r="DW86" s="31">
        <f t="shared" ca="1" si="37"/>
        <v>-36200.07</v>
      </c>
      <c r="DX86" s="31">
        <f t="shared" ca="1" si="34"/>
        <v>-2631.96</v>
      </c>
      <c r="DY86" s="31">
        <f t="shared" ca="1" si="34"/>
        <v>-2361.61</v>
      </c>
      <c r="DZ86" s="31">
        <f t="shared" ca="1" si="34"/>
        <v>-16606.11</v>
      </c>
      <c r="EA86" s="31">
        <f t="shared" ca="1" si="34"/>
        <v>-178062.55</v>
      </c>
      <c r="EB86" s="31">
        <f t="shared" ca="1" si="34"/>
        <v>-58445.58</v>
      </c>
      <c r="EC86" s="31">
        <f t="shared" ca="1" si="34"/>
        <v>-6116.9</v>
      </c>
      <c r="ED86" s="31">
        <f t="shared" ca="1" si="34"/>
        <v>-36173.949999999997</v>
      </c>
      <c r="EE86" s="31">
        <f t="shared" ca="1" si="34"/>
        <v>-38738.160000000003</v>
      </c>
      <c r="EF86" s="31">
        <f t="shared" ca="1" si="34"/>
        <v>-43836.28</v>
      </c>
      <c r="EG86" s="32">
        <f t="shared" ca="1" si="38"/>
        <v>-220827.53999999998</v>
      </c>
      <c r="EH86" s="32">
        <f t="shared" ca="1" si="38"/>
        <v>-248251.77999999997</v>
      </c>
      <c r="EI86" s="32">
        <f t="shared" ca="1" si="38"/>
        <v>-126579.35</v>
      </c>
      <c r="EJ86" s="32">
        <f t="shared" ca="1" si="35"/>
        <v>-9283.6700000000019</v>
      </c>
      <c r="EK86" s="32">
        <f t="shared" ca="1" si="35"/>
        <v>-8401.77</v>
      </c>
      <c r="EL86" s="32">
        <f t="shared" ca="1" si="35"/>
        <v>-59612.41</v>
      </c>
      <c r="EM86" s="32">
        <f t="shared" ca="1" si="35"/>
        <v>-644884.97</v>
      </c>
      <c r="EN86" s="32">
        <f t="shared" ca="1" si="35"/>
        <v>-213729.07</v>
      </c>
      <c r="EO86" s="32">
        <f t="shared" ca="1" si="35"/>
        <v>-22590.089999999997</v>
      </c>
      <c r="EP86" s="32">
        <f t="shared" ca="1" si="35"/>
        <v>-134893.34</v>
      </c>
      <c r="EQ86" s="32">
        <f t="shared" ca="1" si="35"/>
        <v>-145934.25</v>
      </c>
      <c r="ER86" s="32">
        <f t="shared" ca="1" si="35"/>
        <v>-166804.64000000001</v>
      </c>
    </row>
    <row r="87" spans="1:148">
      <c r="A87" t="s">
        <v>441</v>
      </c>
      <c r="B87" s="1" t="s">
        <v>104</v>
      </c>
      <c r="C87" t="str">
        <f t="shared" ca="1" si="40"/>
        <v>NX02</v>
      </c>
      <c r="D87" t="str">
        <f t="shared" ca="1" si="41"/>
        <v>Nexen Long Lake Industrial System</v>
      </c>
      <c r="E87" s="51">
        <f ca="1">IFERROR(IF(AND($A87=VLOOKUP($A87&amp;"."&amp;$C87,UncollectibleLookup,2,FALSE),$C87=VLOOKUP($A87&amp;"."&amp;$C87,UncollectibleLookup,4,FALSE)),0,'Module C Corrected'!E87),'Module C Corrected'!E87)</f>
        <v>0</v>
      </c>
      <c r="F87" s="51">
        <f ca="1">IFERROR(IF(AND($A87=VLOOKUP($A87&amp;"."&amp;$C87,UncollectibleLookup,2,FALSE),$C87=VLOOKUP($A87&amp;"."&amp;$C87,UncollectibleLookup,4,FALSE)),0,'Module C Corrected'!F87),'Module C Corrected'!F87)</f>
        <v>0</v>
      </c>
      <c r="G87" s="51">
        <f ca="1">IFERROR(IF(AND($A87=VLOOKUP($A87&amp;"."&amp;$C87,UncollectibleLookup,2,FALSE),$C87=VLOOKUP($A87&amp;"."&amp;$C87,UncollectibleLookup,4,FALSE)),0,'Module C Corrected'!G87),'Module C Corrected'!G87)</f>
        <v>0</v>
      </c>
      <c r="H87" s="51">
        <f ca="1">IFERROR(IF(AND($A87=VLOOKUP($A87&amp;"."&amp;$C87,UncollectibleLookup,2,FALSE),$C87=VLOOKUP($A87&amp;"."&amp;$C87,UncollectibleLookup,4,FALSE)),0,'Module C Corrected'!H87),'Module C Corrected'!H87)</f>
        <v>0</v>
      </c>
      <c r="I87" s="51">
        <f ca="1">IFERROR(IF(AND($A87=VLOOKUP($A87&amp;"."&amp;$C87,UncollectibleLookup,2,FALSE),$C87=VLOOKUP($A87&amp;"."&amp;$C87,UncollectibleLookup,4,FALSE)),0,'Module C Corrected'!I87),'Module C Corrected'!I87)</f>
        <v>0</v>
      </c>
      <c r="J87" s="51">
        <f ca="1">IFERROR(IF(AND($A87=VLOOKUP($A87&amp;"."&amp;$C87,UncollectibleLookup,2,FALSE),$C87=VLOOKUP($A87&amp;"."&amp;$C87,UncollectibleLookup,4,FALSE)),0,'Module C Corrected'!J87),'Module C Corrected'!J87)</f>
        <v>0</v>
      </c>
      <c r="K87" s="51">
        <f ca="1">IFERROR(IF(AND($A87=VLOOKUP($A87&amp;"."&amp;$C87,UncollectibleLookup,2,FALSE),$C87=VLOOKUP($A87&amp;"."&amp;$C87,UncollectibleLookup,4,FALSE)),0,'Module C Corrected'!K87),'Module C Corrected'!K87)</f>
        <v>0</v>
      </c>
      <c r="L87" s="51">
        <f ca="1">IFERROR(IF(AND($A87=VLOOKUP($A87&amp;"."&amp;$C87,UncollectibleLookup,2,FALSE),$C87=VLOOKUP($A87&amp;"."&amp;$C87,UncollectibleLookup,4,FALSE)),0,'Module C Corrected'!L87),'Module C Corrected'!L87)</f>
        <v>0</v>
      </c>
      <c r="M87" s="51">
        <f ca="1">IFERROR(IF(AND($A87=VLOOKUP($A87&amp;"."&amp;$C87,UncollectibleLookup,2,FALSE),$C87=VLOOKUP($A87&amp;"."&amp;$C87,UncollectibleLookup,4,FALSE)),0,'Module C Corrected'!M87),'Module C Corrected'!M87)</f>
        <v>0</v>
      </c>
      <c r="N87" s="51">
        <f ca="1">IFERROR(IF(AND($A87=VLOOKUP($A87&amp;"."&amp;$C87,UncollectibleLookup,2,FALSE),$C87=VLOOKUP($A87&amp;"."&amp;$C87,UncollectibleLookup,4,FALSE)),0,'Module C Corrected'!N87),'Module C Corrected'!N87)</f>
        <v>0</v>
      </c>
      <c r="O87" s="51">
        <f ca="1">IFERROR(IF(AND($A87=VLOOKUP($A87&amp;"."&amp;$C87,UncollectibleLookup,2,FALSE),$C87=VLOOKUP($A87&amp;"."&amp;$C87,UncollectibleLookup,4,FALSE)),0,'Module C Corrected'!O87),'Module C Corrected'!O87)</f>
        <v>0</v>
      </c>
      <c r="P87" s="51">
        <f ca="1">IFERROR(IF(AND($A87=VLOOKUP($A87&amp;"."&amp;$C87,UncollectibleLookup,2,FALSE),$C87=VLOOKUP($A87&amp;"."&amp;$C87,UncollectibleLookup,4,FALSE)),0,'Module C Corrected'!P87),'Module C Corrected'!P87)</f>
        <v>0</v>
      </c>
      <c r="Q87" s="32">
        <f ca="1">IFERROR(IF(AND($A87=VLOOKUP($A87&amp;"."&amp;$C87,UncollectibleLookup,2,FALSE),$C87=VLOOKUP($A87&amp;"."&amp;$C87,UncollectibleLookup,4,FALSE)),0,'Module C Corrected'!Q87),'Module C Corrected'!Q87)</f>
        <v>0</v>
      </c>
      <c r="R87" s="32">
        <f ca="1">IFERROR(IF(AND($A87=VLOOKUP($A87&amp;"."&amp;$C87,UncollectibleLookup,2,FALSE),$C87=VLOOKUP($A87&amp;"."&amp;$C87,UncollectibleLookup,4,FALSE)),0,'Module C Corrected'!R87),'Module C Corrected'!R87)</f>
        <v>0</v>
      </c>
      <c r="S87" s="32">
        <f ca="1">IFERROR(IF(AND($A87=VLOOKUP($A87&amp;"."&amp;$C87,UncollectibleLookup,2,FALSE),$C87=VLOOKUP($A87&amp;"."&amp;$C87,UncollectibleLookup,4,FALSE)),0,'Module C Corrected'!S87),'Module C Corrected'!S87)</f>
        <v>0</v>
      </c>
      <c r="T87" s="32">
        <f ca="1">IFERROR(IF(AND($A87=VLOOKUP($A87&amp;"."&amp;$C87,UncollectibleLookup,2,FALSE),$C87=VLOOKUP($A87&amp;"."&amp;$C87,UncollectibleLookup,4,FALSE)),0,'Module C Corrected'!T87),'Module C Corrected'!T87)</f>
        <v>0</v>
      </c>
      <c r="U87" s="32">
        <f ca="1">IFERROR(IF(AND($A87=VLOOKUP($A87&amp;"."&amp;$C87,UncollectibleLookup,2,FALSE),$C87=VLOOKUP($A87&amp;"."&amp;$C87,UncollectibleLookup,4,FALSE)),0,'Module C Corrected'!U87),'Module C Corrected'!U87)</f>
        <v>0</v>
      </c>
      <c r="V87" s="32">
        <f ca="1">IFERROR(IF(AND($A87=VLOOKUP($A87&amp;"."&amp;$C87,UncollectibleLookup,2,FALSE),$C87=VLOOKUP($A87&amp;"."&amp;$C87,UncollectibleLookup,4,FALSE)),0,'Module C Corrected'!V87),'Module C Corrected'!V87)</f>
        <v>0</v>
      </c>
      <c r="W87" s="32">
        <f ca="1">IFERROR(IF(AND($A87=VLOOKUP($A87&amp;"."&amp;$C87,UncollectibleLookup,2,FALSE),$C87=VLOOKUP($A87&amp;"."&amp;$C87,UncollectibleLookup,4,FALSE)),0,'Module C Corrected'!W87),'Module C Corrected'!W87)</f>
        <v>0</v>
      </c>
      <c r="X87" s="32">
        <f ca="1">IFERROR(IF(AND($A87=VLOOKUP($A87&amp;"."&amp;$C87,UncollectibleLookup,2,FALSE),$C87=VLOOKUP($A87&amp;"."&amp;$C87,UncollectibleLookup,4,FALSE)),0,'Module C Corrected'!X87),'Module C Corrected'!X87)</f>
        <v>0</v>
      </c>
      <c r="Y87" s="32">
        <f ca="1">IFERROR(IF(AND($A87=VLOOKUP($A87&amp;"."&amp;$C87,UncollectibleLookup,2,FALSE),$C87=VLOOKUP($A87&amp;"."&amp;$C87,UncollectibleLookup,4,FALSE)),0,'Module C Corrected'!Y87),'Module C Corrected'!Y87)</f>
        <v>0</v>
      </c>
      <c r="Z87" s="32">
        <f ca="1">IFERROR(IF(AND($A87=VLOOKUP($A87&amp;"."&amp;$C87,UncollectibleLookup,2,FALSE),$C87=VLOOKUP($A87&amp;"."&amp;$C87,UncollectibleLookup,4,FALSE)),0,'Module C Corrected'!Z87),'Module C Corrected'!Z87)</f>
        <v>0</v>
      </c>
      <c r="AA87" s="32">
        <f ca="1">IFERROR(IF(AND($A87=VLOOKUP($A87&amp;"."&amp;$C87,UncollectibleLookup,2,FALSE),$C87=VLOOKUP($A87&amp;"."&amp;$C87,UncollectibleLookup,4,FALSE)),0,'Module C Corrected'!AA87),'Module C Corrected'!AA87)</f>
        <v>0</v>
      </c>
      <c r="AB87" s="32">
        <f ca="1">IFERROR(IF(AND($A87=VLOOKUP($A87&amp;"."&amp;$C87,UncollectibleLookup,2,FALSE),$C87=VLOOKUP($A87&amp;"."&amp;$C87,UncollectibleLookup,4,FALSE)),0,'Module C Corrected'!AB87),'Module C Corrected'!AB87)</f>
        <v>0</v>
      </c>
      <c r="AC87" s="2" t="str">
        <f>IF(ISBLANK('Module C Corrected'!AC87),"",'Module C Corrected'!AC87)</f>
        <v/>
      </c>
      <c r="AD87" s="2" t="str">
        <f>IF(ISBLANK('Module C Corrected'!AD87),"",'Module C Corrected'!AD87)</f>
        <v/>
      </c>
      <c r="AE87" s="2" t="str">
        <f>IF(ISBLANK('Module C Corrected'!AE87),"",'Module C Corrected'!AE87)</f>
        <v/>
      </c>
      <c r="AF87" s="2" t="str">
        <f>IF(ISBLANK('Module C Corrected'!AF87),"",'Module C Corrected'!AF87)</f>
        <v/>
      </c>
      <c r="AG87" s="2" t="str">
        <f>IF(ISBLANK('Module C Corrected'!AG87),"",'Module C Corrected'!AG87)</f>
        <v/>
      </c>
      <c r="AH87" s="2">
        <f>IF(ISBLANK('Module C Corrected'!AH87),"",'Module C Corrected'!AH87)</f>
        <v>5.16</v>
      </c>
      <c r="AI87" s="2">
        <f>IF(ISBLANK('Module C Corrected'!AI87),"",'Module C Corrected'!AI87)</f>
        <v>5.16</v>
      </c>
      <c r="AJ87" s="2">
        <f>IF(ISBLANK('Module C Corrected'!AJ87),"",'Module C Corrected'!AJ87)</f>
        <v>5.16</v>
      </c>
      <c r="AK87" s="2">
        <f>IF(ISBLANK('Module C Corrected'!AK87),"",'Module C Corrected'!AK87)</f>
        <v>5.16</v>
      </c>
      <c r="AL87" s="2">
        <f>IF(ISBLANK('Module C Corrected'!AL87),"",'Module C Corrected'!AL87)</f>
        <v>5.16</v>
      </c>
      <c r="AM87" s="2">
        <f>IF(ISBLANK('Module C Corrected'!AM87),"",'Module C Corrected'!AM87)</f>
        <v>5.16</v>
      </c>
      <c r="AN87" s="2">
        <f>IF(ISBLANK('Module C Corrected'!AN87),"",'Module C Corrected'!AN87)</f>
        <v>5.16</v>
      </c>
      <c r="AO87" s="33">
        <f ca="1">IFERROR(IF(AND($A87=VLOOKUP($A87&amp;"."&amp;$C87,UncollectibleLookup,2,FALSE),$C87=VLOOKUP($A87&amp;"."&amp;$C87,UncollectibleLookup,4,FALSE)),0,'Module C Corrected'!AO87),'Module C Corrected'!AO87)</f>
        <v>0</v>
      </c>
      <c r="AP87" s="33">
        <f ca="1">IFERROR(IF(AND($A87=VLOOKUP($A87&amp;"."&amp;$C87,UncollectibleLookup,2,FALSE),$C87=VLOOKUP($A87&amp;"."&amp;$C87,UncollectibleLookup,4,FALSE)),0,'Module C Corrected'!AP87),'Module C Corrected'!AP87)</f>
        <v>0</v>
      </c>
      <c r="AQ87" s="33">
        <f ca="1">IFERROR(IF(AND($A87=VLOOKUP($A87&amp;"."&amp;$C87,UncollectibleLookup,2,FALSE),$C87=VLOOKUP($A87&amp;"."&amp;$C87,UncollectibleLookup,4,FALSE)),0,'Module C Corrected'!AQ87),'Module C Corrected'!AQ87)</f>
        <v>0</v>
      </c>
      <c r="AR87" s="33">
        <f ca="1">IFERROR(IF(AND($A87=VLOOKUP($A87&amp;"."&amp;$C87,UncollectibleLookup,2,FALSE),$C87=VLOOKUP($A87&amp;"."&amp;$C87,UncollectibleLookup,4,FALSE)),0,'Module C Corrected'!AR87),'Module C Corrected'!AR87)</f>
        <v>0</v>
      </c>
      <c r="AS87" s="33">
        <f ca="1">IFERROR(IF(AND($A87=VLOOKUP($A87&amp;"."&amp;$C87,UncollectibleLookup,2,FALSE),$C87=VLOOKUP($A87&amp;"."&amp;$C87,UncollectibleLookup,4,FALSE)),0,'Module C Corrected'!AS87),'Module C Corrected'!AS87)</f>
        <v>0</v>
      </c>
      <c r="AT87" s="33">
        <f ca="1">IFERROR(IF(AND($A87=VLOOKUP($A87&amp;"."&amp;$C87,UncollectibleLookup,2,FALSE),$C87=VLOOKUP($A87&amp;"."&amp;$C87,UncollectibleLookup,4,FALSE)),0,'Module C Corrected'!AT87),'Module C Corrected'!AT87)</f>
        <v>0</v>
      </c>
      <c r="AU87" s="33">
        <f ca="1">IFERROR(IF(AND($A87=VLOOKUP($A87&amp;"."&amp;$C87,UncollectibleLookup,2,FALSE),$C87=VLOOKUP($A87&amp;"."&amp;$C87,UncollectibleLookup,4,FALSE)),0,'Module C Corrected'!AU87),'Module C Corrected'!AU87)</f>
        <v>0</v>
      </c>
      <c r="AV87" s="33">
        <f ca="1">IFERROR(IF(AND($A87=VLOOKUP($A87&amp;"."&amp;$C87,UncollectibleLookup,2,FALSE),$C87=VLOOKUP($A87&amp;"."&amp;$C87,UncollectibleLookup,4,FALSE)),0,'Module C Corrected'!AV87),'Module C Corrected'!AV87)</f>
        <v>0</v>
      </c>
      <c r="AW87" s="33">
        <f ca="1">IFERROR(IF(AND($A87=VLOOKUP($A87&amp;"."&amp;$C87,UncollectibleLookup,2,FALSE),$C87=VLOOKUP($A87&amp;"."&amp;$C87,UncollectibleLookup,4,FALSE)),0,'Module C Corrected'!AW87),'Module C Corrected'!AW87)</f>
        <v>0</v>
      </c>
      <c r="AX87" s="33">
        <f ca="1">IFERROR(IF(AND($A87=VLOOKUP($A87&amp;"."&amp;$C87,UncollectibleLookup,2,FALSE),$C87=VLOOKUP($A87&amp;"."&amp;$C87,UncollectibleLookup,4,FALSE)),0,'Module C Corrected'!AX87),'Module C Corrected'!AX87)</f>
        <v>0</v>
      </c>
      <c r="AY87" s="33">
        <f ca="1">IFERROR(IF(AND($A87=VLOOKUP($A87&amp;"."&amp;$C87,UncollectibleLookup,2,FALSE),$C87=VLOOKUP($A87&amp;"."&amp;$C87,UncollectibleLookup,4,FALSE)),0,'Module C Corrected'!AY87),'Module C Corrected'!AY87)</f>
        <v>0</v>
      </c>
      <c r="AZ87" s="33">
        <f ca="1">IFERROR(IF(AND($A87=VLOOKUP($A87&amp;"."&amp;$C87,UncollectibleLookup,2,FALSE),$C87=VLOOKUP($A87&amp;"."&amp;$C87,UncollectibleLookup,4,FALSE)),0,'Module C Corrected'!AZ87),'Module C Corrected'!AZ87)</f>
        <v>0</v>
      </c>
      <c r="BA87" s="31">
        <f t="shared" ca="1" si="27"/>
        <v>0</v>
      </c>
      <c r="BB87" s="31">
        <f t="shared" ca="1" si="27"/>
        <v>0</v>
      </c>
      <c r="BC87" s="31">
        <f t="shared" ca="1" si="27"/>
        <v>0</v>
      </c>
      <c r="BD87" s="31">
        <f t="shared" ca="1" si="27"/>
        <v>0</v>
      </c>
      <c r="BE87" s="31">
        <f t="shared" ca="1" si="27"/>
        <v>0</v>
      </c>
      <c r="BF87" s="31">
        <f t="shared" ca="1" si="27"/>
        <v>0</v>
      </c>
      <c r="BG87" s="31">
        <f t="shared" ca="1" si="42"/>
        <v>0</v>
      </c>
      <c r="BH87" s="31">
        <f t="shared" ca="1" si="42"/>
        <v>0</v>
      </c>
      <c r="BI87" s="31">
        <f t="shared" ca="1" si="42"/>
        <v>0</v>
      </c>
      <c r="BJ87" s="31">
        <f t="shared" ca="1" si="42"/>
        <v>0</v>
      </c>
      <c r="BK87" s="31">
        <f t="shared" ca="1" si="42"/>
        <v>0</v>
      </c>
      <c r="BL87" s="31">
        <f t="shared" ca="1" si="42"/>
        <v>0</v>
      </c>
      <c r="BM87" s="6">
        <f t="shared" ca="1" si="46"/>
        <v>7.4800000000000005E-2</v>
      </c>
      <c r="BN87" s="6">
        <f t="shared" ca="1" si="46"/>
        <v>7.4800000000000005E-2</v>
      </c>
      <c r="BO87" s="6">
        <f t="shared" ca="1" si="46"/>
        <v>7.4800000000000005E-2</v>
      </c>
      <c r="BP87" s="6">
        <f t="shared" ca="1" si="46"/>
        <v>7.4800000000000005E-2</v>
      </c>
      <c r="BQ87" s="6">
        <f t="shared" ca="1" si="46"/>
        <v>7.4800000000000005E-2</v>
      </c>
      <c r="BR87" s="6">
        <f t="shared" ca="1" si="46"/>
        <v>7.4800000000000005E-2</v>
      </c>
      <c r="BS87" s="6">
        <f t="shared" ca="1" si="46"/>
        <v>7.4800000000000005E-2</v>
      </c>
      <c r="BT87" s="6">
        <f t="shared" ca="1" si="46"/>
        <v>7.4800000000000005E-2</v>
      </c>
      <c r="BU87" s="6">
        <f t="shared" ca="1" si="46"/>
        <v>7.4800000000000005E-2</v>
      </c>
      <c r="BV87" s="6">
        <f t="shared" ca="1" si="46"/>
        <v>7.4800000000000005E-2</v>
      </c>
      <c r="BW87" s="6">
        <f t="shared" ca="1" si="46"/>
        <v>7.4800000000000005E-2</v>
      </c>
      <c r="BX87" s="6">
        <f t="shared" ca="1" si="46"/>
        <v>7.4800000000000005E-2</v>
      </c>
      <c r="BY87" s="31">
        <f t="shared" ca="1" si="32"/>
        <v>0</v>
      </c>
      <c r="BZ87" s="31">
        <f t="shared" ca="1" si="32"/>
        <v>0</v>
      </c>
      <c r="CA87" s="31">
        <f t="shared" ca="1" si="32"/>
        <v>0</v>
      </c>
      <c r="CB87" s="31">
        <f t="shared" ca="1" si="32"/>
        <v>0</v>
      </c>
      <c r="CC87" s="31">
        <f t="shared" ca="1" si="32"/>
        <v>0</v>
      </c>
      <c r="CD87" s="31">
        <f t="shared" ca="1" si="32"/>
        <v>0</v>
      </c>
      <c r="CE87" s="31">
        <f t="shared" ca="1" si="32"/>
        <v>0</v>
      </c>
      <c r="CF87" s="31">
        <f t="shared" ca="1" si="32"/>
        <v>0</v>
      </c>
      <c r="CG87" s="31">
        <f t="shared" ca="1" si="32"/>
        <v>0</v>
      </c>
      <c r="CH87" s="31">
        <f t="shared" ca="1" si="32"/>
        <v>0</v>
      </c>
      <c r="CI87" s="31">
        <f t="shared" ca="1" si="32"/>
        <v>0</v>
      </c>
      <c r="CJ87" s="31">
        <f t="shared" ca="1" si="32"/>
        <v>0</v>
      </c>
      <c r="CK87" s="32">
        <f t="shared" ca="1" si="29"/>
        <v>0</v>
      </c>
      <c r="CL87" s="32">
        <f t="shared" ca="1" si="29"/>
        <v>0</v>
      </c>
      <c r="CM87" s="32">
        <f t="shared" ca="1" si="29"/>
        <v>0</v>
      </c>
      <c r="CN87" s="32">
        <f t="shared" ca="1" si="29"/>
        <v>0</v>
      </c>
      <c r="CO87" s="32">
        <f t="shared" ca="1" si="29"/>
        <v>0</v>
      </c>
      <c r="CP87" s="32">
        <f t="shared" ca="1" si="29"/>
        <v>0</v>
      </c>
      <c r="CQ87" s="32">
        <f t="shared" ca="1" si="43"/>
        <v>0</v>
      </c>
      <c r="CR87" s="32">
        <f t="shared" ca="1" si="43"/>
        <v>0</v>
      </c>
      <c r="CS87" s="32">
        <f t="shared" ca="1" si="43"/>
        <v>0</v>
      </c>
      <c r="CT87" s="32">
        <f t="shared" ca="1" si="43"/>
        <v>0</v>
      </c>
      <c r="CU87" s="32">
        <f t="shared" ca="1" si="43"/>
        <v>0</v>
      </c>
      <c r="CV87" s="32">
        <f t="shared" ca="1" si="43"/>
        <v>0</v>
      </c>
      <c r="CW87" s="31">
        <f t="shared" ca="1" si="30"/>
        <v>0</v>
      </c>
      <c r="CX87" s="31">
        <f t="shared" ca="1" si="30"/>
        <v>0</v>
      </c>
      <c r="CY87" s="31">
        <f t="shared" ca="1" si="30"/>
        <v>0</v>
      </c>
      <c r="CZ87" s="31">
        <f t="shared" ca="1" si="30"/>
        <v>0</v>
      </c>
      <c r="DA87" s="31">
        <f t="shared" ca="1" si="30"/>
        <v>0</v>
      </c>
      <c r="DB87" s="31">
        <f t="shared" ca="1" si="30"/>
        <v>0</v>
      </c>
      <c r="DC87" s="31">
        <f t="shared" ca="1" si="44"/>
        <v>0</v>
      </c>
      <c r="DD87" s="31">
        <f t="shared" ca="1" si="44"/>
        <v>0</v>
      </c>
      <c r="DE87" s="31">
        <f t="shared" ca="1" si="44"/>
        <v>0</v>
      </c>
      <c r="DF87" s="31">
        <f t="shared" ca="1" si="44"/>
        <v>0</v>
      </c>
      <c r="DG87" s="31">
        <f t="shared" ca="1" si="44"/>
        <v>0</v>
      </c>
      <c r="DH87" s="31">
        <f t="shared" ca="1" si="44"/>
        <v>0</v>
      </c>
      <c r="DI87" s="32">
        <f t="shared" ca="1" si="36"/>
        <v>0</v>
      </c>
      <c r="DJ87" s="32">
        <f t="shared" ca="1" si="36"/>
        <v>0</v>
      </c>
      <c r="DK87" s="32">
        <f t="shared" ca="1" si="36"/>
        <v>0</v>
      </c>
      <c r="DL87" s="32">
        <f t="shared" ca="1" si="33"/>
        <v>0</v>
      </c>
      <c r="DM87" s="32">
        <f t="shared" ca="1" si="33"/>
        <v>0</v>
      </c>
      <c r="DN87" s="32">
        <f t="shared" ca="1" si="33"/>
        <v>0</v>
      </c>
      <c r="DO87" s="32">
        <f t="shared" ca="1" si="33"/>
        <v>0</v>
      </c>
      <c r="DP87" s="32">
        <f t="shared" ca="1" si="33"/>
        <v>0</v>
      </c>
      <c r="DQ87" s="32">
        <f t="shared" ca="1" si="33"/>
        <v>0</v>
      </c>
      <c r="DR87" s="32">
        <f t="shared" ca="1" si="33"/>
        <v>0</v>
      </c>
      <c r="DS87" s="32">
        <f t="shared" ca="1" si="33"/>
        <v>0</v>
      </c>
      <c r="DT87" s="32">
        <f t="shared" ca="1" si="33"/>
        <v>0</v>
      </c>
      <c r="DU87" s="31">
        <f t="shared" ca="1" si="37"/>
        <v>0</v>
      </c>
      <c r="DV87" s="31">
        <f t="shared" ca="1" si="37"/>
        <v>0</v>
      </c>
      <c r="DW87" s="31">
        <f t="shared" ca="1" si="37"/>
        <v>0</v>
      </c>
      <c r="DX87" s="31">
        <f t="shared" ca="1" si="34"/>
        <v>0</v>
      </c>
      <c r="DY87" s="31">
        <f t="shared" ca="1" si="34"/>
        <v>0</v>
      </c>
      <c r="DZ87" s="31">
        <f t="shared" ca="1" si="34"/>
        <v>0</v>
      </c>
      <c r="EA87" s="31">
        <f t="shared" ca="1" si="34"/>
        <v>0</v>
      </c>
      <c r="EB87" s="31">
        <f t="shared" ca="1" si="34"/>
        <v>0</v>
      </c>
      <c r="EC87" s="31">
        <f t="shared" ca="1" si="34"/>
        <v>0</v>
      </c>
      <c r="ED87" s="31">
        <f t="shared" ca="1" si="34"/>
        <v>0</v>
      </c>
      <c r="EE87" s="31">
        <f t="shared" ca="1" si="34"/>
        <v>0</v>
      </c>
      <c r="EF87" s="31">
        <f t="shared" ca="1" si="34"/>
        <v>0</v>
      </c>
      <c r="EG87" s="32">
        <f t="shared" ca="1" si="38"/>
        <v>0</v>
      </c>
      <c r="EH87" s="32">
        <f t="shared" ca="1" si="38"/>
        <v>0</v>
      </c>
      <c r="EI87" s="32">
        <f t="shared" ca="1" si="38"/>
        <v>0</v>
      </c>
      <c r="EJ87" s="32">
        <f t="shared" ca="1" si="35"/>
        <v>0</v>
      </c>
      <c r="EK87" s="32">
        <f t="shared" ca="1" si="35"/>
        <v>0</v>
      </c>
      <c r="EL87" s="32">
        <f t="shared" ca="1" si="35"/>
        <v>0</v>
      </c>
      <c r="EM87" s="32">
        <f t="shared" ca="1" si="35"/>
        <v>0</v>
      </c>
      <c r="EN87" s="32">
        <f t="shared" ca="1" si="35"/>
        <v>0</v>
      </c>
      <c r="EO87" s="32">
        <f t="shared" ca="1" si="35"/>
        <v>0</v>
      </c>
      <c r="EP87" s="32">
        <f t="shared" ca="1" si="35"/>
        <v>0</v>
      </c>
      <c r="EQ87" s="32">
        <f t="shared" ca="1" si="35"/>
        <v>0</v>
      </c>
      <c r="ER87" s="32">
        <f t="shared" ca="1" si="35"/>
        <v>0</v>
      </c>
    </row>
    <row r="88" spans="1:148">
      <c r="A88" t="s">
        <v>442</v>
      </c>
      <c r="B88" s="1" t="s">
        <v>49</v>
      </c>
      <c r="C88" t="str">
        <f t="shared" ca="1" si="40"/>
        <v>OMRH</v>
      </c>
      <c r="D88" t="str">
        <f t="shared" ca="1" si="41"/>
        <v>Oldman River Hydro Facility</v>
      </c>
      <c r="E88" s="51">
        <f ca="1">IFERROR(IF(AND($A88=VLOOKUP($A88&amp;"."&amp;$C88,UncollectibleLookup,2,FALSE),$C88=VLOOKUP($A88&amp;"."&amp;$C88,UncollectibleLookup,4,FALSE)),0,'Module C Corrected'!E88),'Module C Corrected'!E88)</f>
        <v>3313.8350999999998</v>
      </c>
      <c r="F88" s="51">
        <f ca="1">IFERROR(IF(AND($A88=VLOOKUP($A88&amp;"."&amp;$C88,UncollectibleLookup,2,FALSE),$C88=VLOOKUP($A88&amp;"."&amp;$C88,UncollectibleLookup,4,FALSE)),0,'Module C Corrected'!F88),'Module C Corrected'!F88)</f>
        <v>1851.1161999999999</v>
      </c>
      <c r="G88" s="51">
        <f ca="1">IFERROR(IF(AND($A88=VLOOKUP($A88&amp;"."&amp;$C88,UncollectibleLookup,2,FALSE),$C88=VLOOKUP($A88&amp;"."&amp;$C88,UncollectibleLookup,4,FALSE)),0,'Module C Corrected'!G88),'Module C Corrected'!G88)</f>
        <v>9006.9236000000001</v>
      </c>
      <c r="H88" s="51">
        <f ca="1">IFERROR(IF(AND($A88=VLOOKUP($A88&amp;"."&amp;$C88,UncollectibleLookup,2,FALSE),$C88=VLOOKUP($A88&amp;"."&amp;$C88,UncollectibleLookup,4,FALSE)),0,'Module C Corrected'!H88),'Module C Corrected'!H88)</f>
        <v>13021.039000000001</v>
      </c>
      <c r="I88" s="51">
        <f ca="1">IFERROR(IF(AND($A88=VLOOKUP($A88&amp;"."&amp;$C88,UncollectibleLookup,2,FALSE),$C88=VLOOKUP($A88&amp;"."&amp;$C88,UncollectibleLookup,4,FALSE)),0,'Module C Corrected'!I88),'Module C Corrected'!I88)</f>
        <v>23037.117699999999</v>
      </c>
      <c r="J88" s="51">
        <f ca="1">IFERROR(IF(AND($A88=VLOOKUP($A88&amp;"."&amp;$C88,UncollectibleLookup,2,FALSE),$C88=VLOOKUP($A88&amp;"."&amp;$C88,UncollectibleLookup,4,FALSE)),0,'Module C Corrected'!J88),'Module C Corrected'!J88)</f>
        <v>22196.3887</v>
      </c>
      <c r="K88" s="51">
        <f ca="1">IFERROR(IF(AND($A88=VLOOKUP($A88&amp;"."&amp;$C88,UncollectibleLookup,2,FALSE),$C88=VLOOKUP($A88&amp;"."&amp;$C88,UncollectibleLookup,4,FALSE)),0,'Module C Corrected'!K88),'Module C Corrected'!K88)</f>
        <v>22292.991300000002</v>
      </c>
      <c r="L88" s="51">
        <f ca="1">IFERROR(IF(AND($A88=VLOOKUP($A88&amp;"."&amp;$C88,UncollectibleLookup,2,FALSE),$C88=VLOOKUP($A88&amp;"."&amp;$C88,UncollectibleLookup,4,FALSE)),0,'Module C Corrected'!L88),'Module C Corrected'!L88)</f>
        <v>12291.7572</v>
      </c>
      <c r="M88" s="51">
        <f ca="1">IFERROR(IF(AND($A88=VLOOKUP($A88&amp;"."&amp;$C88,UncollectibleLookup,2,FALSE),$C88=VLOOKUP($A88&amp;"."&amp;$C88,UncollectibleLookup,4,FALSE)),0,'Module C Corrected'!M88),'Module C Corrected'!M88)</f>
        <v>9937.1047999999992</v>
      </c>
      <c r="N88" s="51">
        <f ca="1">IFERROR(IF(AND($A88=VLOOKUP($A88&amp;"."&amp;$C88,UncollectibleLookup,2,FALSE),$C88=VLOOKUP($A88&amp;"."&amp;$C88,UncollectibleLookup,4,FALSE)),0,'Module C Corrected'!N88),'Module C Corrected'!N88)</f>
        <v>5200.4133000000002</v>
      </c>
      <c r="O88" s="51">
        <f ca="1">IFERROR(IF(AND($A88=VLOOKUP($A88&amp;"."&amp;$C88,UncollectibleLookup,2,FALSE),$C88=VLOOKUP($A88&amp;"."&amp;$C88,UncollectibleLookup,4,FALSE)),0,'Module C Corrected'!O88),'Module C Corrected'!O88)</f>
        <v>2519.6577000000002</v>
      </c>
      <c r="P88" s="51">
        <f ca="1">IFERROR(IF(AND($A88=VLOOKUP($A88&amp;"."&amp;$C88,UncollectibleLookup,2,FALSE),$C88=VLOOKUP($A88&amp;"."&amp;$C88,UncollectibleLookup,4,FALSE)),0,'Module C Corrected'!P88),'Module C Corrected'!P88)</f>
        <v>1370.0921000000001</v>
      </c>
      <c r="Q88" s="32">
        <f ca="1">IFERROR(IF(AND($A88=VLOOKUP($A88&amp;"."&amp;$C88,UncollectibleLookup,2,FALSE),$C88=VLOOKUP($A88&amp;"."&amp;$C88,UncollectibleLookup,4,FALSE)),0,'Module C Corrected'!Q88),'Module C Corrected'!Q88)</f>
        <v>202501.59</v>
      </c>
      <c r="R88" s="32">
        <f ca="1">IFERROR(IF(AND($A88=VLOOKUP($A88&amp;"."&amp;$C88,UncollectibleLookup,2,FALSE),$C88=VLOOKUP($A88&amp;"."&amp;$C88,UncollectibleLookup,4,FALSE)),0,'Module C Corrected'!R88),'Module C Corrected'!R88)</f>
        <v>133900.96</v>
      </c>
      <c r="S88" s="32">
        <f ca="1">IFERROR(IF(AND($A88=VLOOKUP($A88&amp;"."&amp;$C88,UncollectibleLookup,2,FALSE),$C88=VLOOKUP($A88&amp;"."&amp;$C88,UncollectibleLookup,4,FALSE)),0,'Module C Corrected'!S88),'Module C Corrected'!S88)</f>
        <v>494184.78</v>
      </c>
      <c r="T88" s="32">
        <f ca="1">IFERROR(IF(AND($A88=VLOOKUP($A88&amp;"."&amp;$C88,UncollectibleLookup,2,FALSE),$C88=VLOOKUP($A88&amp;"."&amp;$C88,UncollectibleLookup,4,FALSE)),0,'Module C Corrected'!T88),'Module C Corrected'!T88)</f>
        <v>660157.41</v>
      </c>
      <c r="U88" s="32">
        <f ca="1">IFERROR(IF(AND($A88=VLOOKUP($A88&amp;"."&amp;$C88,UncollectibleLookup,2,FALSE),$C88=VLOOKUP($A88&amp;"."&amp;$C88,UncollectibleLookup,4,FALSE)),0,'Module C Corrected'!U88),'Module C Corrected'!U88)</f>
        <v>1113573.47</v>
      </c>
      <c r="V88" s="32">
        <f ca="1">IFERROR(IF(AND($A88=VLOOKUP($A88&amp;"."&amp;$C88,UncollectibleLookup,2,FALSE),$C88=VLOOKUP($A88&amp;"."&amp;$C88,UncollectibleLookup,4,FALSE)),0,'Module C Corrected'!V88),'Module C Corrected'!V88)</f>
        <v>1103240.02</v>
      </c>
      <c r="W88" s="32">
        <f ca="1">IFERROR(IF(AND($A88=VLOOKUP($A88&amp;"."&amp;$C88,UncollectibleLookup,2,FALSE),$C88=VLOOKUP($A88&amp;"."&amp;$C88,UncollectibleLookup,4,FALSE)),0,'Module C Corrected'!W88),'Module C Corrected'!W88)</f>
        <v>3423768.11</v>
      </c>
      <c r="X88" s="32">
        <f ca="1">IFERROR(IF(AND($A88=VLOOKUP($A88&amp;"."&amp;$C88,UncollectibleLookup,2,FALSE),$C88=VLOOKUP($A88&amp;"."&amp;$C88,UncollectibleLookup,4,FALSE)),0,'Module C Corrected'!X88),'Module C Corrected'!X88)</f>
        <v>884873.78</v>
      </c>
      <c r="Y88" s="32">
        <f ca="1">IFERROR(IF(AND($A88=VLOOKUP($A88&amp;"."&amp;$C88,UncollectibleLookup,2,FALSE),$C88=VLOOKUP($A88&amp;"."&amp;$C88,UncollectibleLookup,4,FALSE)),0,'Module C Corrected'!Y88),'Module C Corrected'!Y88)</f>
        <v>491902.38</v>
      </c>
      <c r="Z88" s="32">
        <f ca="1">IFERROR(IF(AND($A88=VLOOKUP($A88&amp;"."&amp;$C88,UncollectibleLookup,2,FALSE),$C88=VLOOKUP($A88&amp;"."&amp;$C88,UncollectibleLookup,4,FALSE)),0,'Module C Corrected'!Z88),'Module C Corrected'!Z88)</f>
        <v>347799.93</v>
      </c>
      <c r="AA88" s="32">
        <f ca="1">IFERROR(IF(AND($A88=VLOOKUP($A88&amp;"."&amp;$C88,UncollectibleLookup,2,FALSE),$C88=VLOOKUP($A88&amp;"."&amp;$C88,UncollectibleLookup,4,FALSE)),0,'Module C Corrected'!AA88),'Module C Corrected'!AA88)</f>
        <v>134728.91</v>
      </c>
      <c r="AB88" s="32">
        <f ca="1">IFERROR(IF(AND($A88=VLOOKUP($A88&amp;"."&amp;$C88,UncollectibleLookup,2,FALSE),$C88=VLOOKUP($A88&amp;"."&amp;$C88,UncollectibleLookup,4,FALSE)),0,'Module C Corrected'!AB88),'Module C Corrected'!AB88)</f>
        <v>90810.47</v>
      </c>
      <c r="AC88" s="2">
        <f>IF(ISBLANK('Module C Corrected'!AC88),"",'Module C Corrected'!AC88)</f>
        <v>3.48</v>
      </c>
      <c r="AD88" s="2">
        <f>IF(ISBLANK('Module C Corrected'!AD88),"",'Module C Corrected'!AD88)</f>
        <v>3.48</v>
      </c>
      <c r="AE88" s="2">
        <f>IF(ISBLANK('Module C Corrected'!AE88),"",'Module C Corrected'!AE88)</f>
        <v>3.48</v>
      </c>
      <c r="AF88" s="2">
        <f>IF(ISBLANK('Module C Corrected'!AF88),"",'Module C Corrected'!AF88)</f>
        <v>3.48</v>
      </c>
      <c r="AG88" s="2">
        <f>IF(ISBLANK('Module C Corrected'!AG88),"",'Module C Corrected'!AG88)</f>
        <v>3.48</v>
      </c>
      <c r="AH88" s="2">
        <f>IF(ISBLANK('Module C Corrected'!AH88),"",'Module C Corrected'!AH88)</f>
        <v>3.48</v>
      </c>
      <c r="AI88" s="2">
        <f>IF(ISBLANK('Module C Corrected'!AI88),"",'Module C Corrected'!AI88)</f>
        <v>3.48</v>
      </c>
      <c r="AJ88" s="2">
        <f>IF(ISBLANK('Module C Corrected'!AJ88),"",'Module C Corrected'!AJ88)</f>
        <v>3.48</v>
      </c>
      <c r="AK88" s="2">
        <f>IF(ISBLANK('Module C Corrected'!AK88),"",'Module C Corrected'!AK88)</f>
        <v>3.48</v>
      </c>
      <c r="AL88" s="2">
        <f>IF(ISBLANK('Module C Corrected'!AL88),"",'Module C Corrected'!AL88)</f>
        <v>3.48</v>
      </c>
      <c r="AM88" s="2">
        <f>IF(ISBLANK('Module C Corrected'!AM88),"",'Module C Corrected'!AM88)</f>
        <v>3.48</v>
      </c>
      <c r="AN88" s="2">
        <f>IF(ISBLANK('Module C Corrected'!AN88),"",'Module C Corrected'!AN88)</f>
        <v>3.48</v>
      </c>
      <c r="AO88" s="33">
        <f ca="1">IFERROR(IF(AND($A88=VLOOKUP($A88&amp;"."&amp;$C88,UncollectibleLookup,2,FALSE),$C88=VLOOKUP($A88&amp;"."&amp;$C88,UncollectibleLookup,4,FALSE)),0,'Module C Corrected'!AO88),'Module C Corrected'!AO88)</f>
        <v>7047.06</v>
      </c>
      <c r="AP88" s="33">
        <f ca="1">IFERROR(IF(AND($A88=VLOOKUP($A88&amp;"."&amp;$C88,UncollectibleLookup,2,FALSE),$C88=VLOOKUP($A88&amp;"."&amp;$C88,UncollectibleLookup,4,FALSE)),0,'Module C Corrected'!AP88),'Module C Corrected'!AP88)</f>
        <v>4659.75</v>
      </c>
      <c r="AQ88" s="33">
        <f ca="1">IFERROR(IF(AND($A88=VLOOKUP($A88&amp;"."&amp;$C88,UncollectibleLookup,2,FALSE),$C88=VLOOKUP($A88&amp;"."&amp;$C88,UncollectibleLookup,4,FALSE)),0,'Module C Corrected'!AQ88),'Module C Corrected'!AQ88)</f>
        <v>17197.63</v>
      </c>
      <c r="AR88" s="33">
        <f ca="1">IFERROR(IF(AND($A88=VLOOKUP($A88&amp;"."&amp;$C88,UncollectibleLookup,2,FALSE),$C88=VLOOKUP($A88&amp;"."&amp;$C88,UncollectibleLookup,4,FALSE)),0,'Module C Corrected'!AR88),'Module C Corrected'!AR88)</f>
        <v>22973.48</v>
      </c>
      <c r="AS88" s="33">
        <f ca="1">IFERROR(IF(AND($A88=VLOOKUP($A88&amp;"."&amp;$C88,UncollectibleLookup,2,FALSE),$C88=VLOOKUP($A88&amp;"."&amp;$C88,UncollectibleLookup,4,FALSE)),0,'Module C Corrected'!AS88),'Module C Corrected'!AS88)</f>
        <v>38752.36</v>
      </c>
      <c r="AT88" s="33">
        <f ca="1">IFERROR(IF(AND($A88=VLOOKUP($A88&amp;"."&amp;$C88,UncollectibleLookup,2,FALSE),$C88=VLOOKUP($A88&amp;"."&amp;$C88,UncollectibleLookup,4,FALSE)),0,'Module C Corrected'!AT88),'Module C Corrected'!AT88)</f>
        <v>38392.75</v>
      </c>
      <c r="AU88" s="33">
        <f ca="1">IFERROR(IF(AND($A88=VLOOKUP($A88&amp;"."&amp;$C88,UncollectibleLookup,2,FALSE),$C88=VLOOKUP($A88&amp;"."&amp;$C88,UncollectibleLookup,4,FALSE)),0,'Module C Corrected'!AU88),'Module C Corrected'!AU88)</f>
        <v>119147.13</v>
      </c>
      <c r="AV88" s="33">
        <f ca="1">IFERROR(IF(AND($A88=VLOOKUP($A88&amp;"."&amp;$C88,UncollectibleLookup,2,FALSE),$C88=VLOOKUP($A88&amp;"."&amp;$C88,UncollectibleLookup,4,FALSE)),0,'Module C Corrected'!AV88),'Module C Corrected'!AV88)</f>
        <v>30793.61</v>
      </c>
      <c r="AW88" s="33">
        <f ca="1">IFERROR(IF(AND($A88=VLOOKUP($A88&amp;"."&amp;$C88,UncollectibleLookup,2,FALSE),$C88=VLOOKUP($A88&amp;"."&amp;$C88,UncollectibleLookup,4,FALSE)),0,'Module C Corrected'!AW88),'Module C Corrected'!AW88)</f>
        <v>17118.2</v>
      </c>
      <c r="AX88" s="33">
        <f ca="1">IFERROR(IF(AND($A88=VLOOKUP($A88&amp;"."&amp;$C88,UncollectibleLookup,2,FALSE),$C88=VLOOKUP($A88&amp;"."&amp;$C88,UncollectibleLookup,4,FALSE)),0,'Module C Corrected'!AX88),'Module C Corrected'!AX88)</f>
        <v>12103.44</v>
      </c>
      <c r="AY88" s="33">
        <f ca="1">IFERROR(IF(AND($A88=VLOOKUP($A88&amp;"."&amp;$C88,UncollectibleLookup,2,FALSE),$C88=VLOOKUP($A88&amp;"."&amp;$C88,UncollectibleLookup,4,FALSE)),0,'Module C Corrected'!AY88),'Module C Corrected'!AY88)</f>
        <v>4688.57</v>
      </c>
      <c r="AZ88" s="33">
        <f ca="1">IFERROR(IF(AND($A88=VLOOKUP($A88&amp;"."&amp;$C88,UncollectibleLookup,2,FALSE),$C88=VLOOKUP($A88&amp;"."&amp;$C88,UncollectibleLookup,4,FALSE)),0,'Module C Corrected'!AZ88),'Module C Corrected'!AZ88)</f>
        <v>3160.2</v>
      </c>
      <c r="BA88" s="31">
        <f t="shared" ca="1" si="27"/>
        <v>-243</v>
      </c>
      <c r="BB88" s="31">
        <f t="shared" ca="1" si="27"/>
        <v>-160.68</v>
      </c>
      <c r="BC88" s="31">
        <f t="shared" ca="1" si="27"/>
        <v>-593.02</v>
      </c>
      <c r="BD88" s="31">
        <f t="shared" ca="1" si="27"/>
        <v>-3168.76</v>
      </c>
      <c r="BE88" s="31">
        <f t="shared" ca="1" si="27"/>
        <v>-5345.15</v>
      </c>
      <c r="BF88" s="31">
        <f t="shared" ca="1" si="27"/>
        <v>-5295.55</v>
      </c>
      <c r="BG88" s="31">
        <f t="shared" ca="1" si="42"/>
        <v>-24308.75</v>
      </c>
      <c r="BH88" s="31">
        <f t="shared" ca="1" si="42"/>
        <v>-6282.6</v>
      </c>
      <c r="BI88" s="31">
        <f t="shared" ca="1" si="42"/>
        <v>-3492.51</v>
      </c>
      <c r="BJ88" s="31">
        <f t="shared" ca="1" si="42"/>
        <v>-1043.4000000000001</v>
      </c>
      <c r="BK88" s="31">
        <f t="shared" ca="1" si="42"/>
        <v>-404.19</v>
      </c>
      <c r="BL88" s="31">
        <f t="shared" ca="1" si="42"/>
        <v>-272.43</v>
      </c>
      <c r="BM88" s="6">
        <f t="shared" ca="1" si="46"/>
        <v>-2.2599999999999999E-2</v>
      </c>
      <c r="BN88" s="6">
        <f t="shared" ca="1" si="46"/>
        <v>-2.2599999999999999E-2</v>
      </c>
      <c r="BO88" s="6">
        <f t="shared" ca="1" si="46"/>
        <v>-2.2599999999999999E-2</v>
      </c>
      <c r="BP88" s="6">
        <f t="shared" ca="1" si="46"/>
        <v>-2.2599999999999999E-2</v>
      </c>
      <c r="BQ88" s="6">
        <f t="shared" ca="1" si="46"/>
        <v>-2.2599999999999999E-2</v>
      </c>
      <c r="BR88" s="6">
        <f t="shared" ca="1" si="46"/>
        <v>-2.2599999999999999E-2</v>
      </c>
      <c r="BS88" s="6">
        <f t="shared" ca="1" si="46"/>
        <v>-2.2599999999999999E-2</v>
      </c>
      <c r="BT88" s="6">
        <f t="shared" ca="1" si="46"/>
        <v>-2.2599999999999999E-2</v>
      </c>
      <c r="BU88" s="6">
        <f t="shared" ca="1" si="46"/>
        <v>-2.2599999999999999E-2</v>
      </c>
      <c r="BV88" s="6">
        <f t="shared" ca="1" si="46"/>
        <v>-2.2599999999999999E-2</v>
      </c>
      <c r="BW88" s="6">
        <f t="shared" ca="1" si="46"/>
        <v>-2.2599999999999999E-2</v>
      </c>
      <c r="BX88" s="6">
        <f t="shared" ca="1" si="46"/>
        <v>-2.2599999999999999E-2</v>
      </c>
      <c r="BY88" s="31">
        <f t="shared" ca="1" si="32"/>
        <v>-4576.54</v>
      </c>
      <c r="BZ88" s="31">
        <f t="shared" ca="1" si="32"/>
        <v>-3026.16</v>
      </c>
      <c r="CA88" s="31">
        <f t="shared" ca="1" si="32"/>
        <v>-11168.58</v>
      </c>
      <c r="CB88" s="31">
        <f t="shared" ca="1" si="32"/>
        <v>-14919.56</v>
      </c>
      <c r="CC88" s="31">
        <f t="shared" ca="1" si="32"/>
        <v>-25166.76</v>
      </c>
      <c r="CD88" s="31">
        <f t="shared" ca="1" si="32"/>
        <v>-24933.22</v>
      </c>
      <c r="CE88" s="31">
        <f t="shared" ca="1" si="32"/>
        <v>-77377.16</v>
      </c>
      <c r="CF88" s="31">
        <f t="shared" ca="1" si="32"/>
        <v>-19998.150000000001</v>
      </c>
      <c r="CG88" s="31">
        <f t="shared" ca="1" si="32"/>
        <v>-11116.99</v>
      </c>
      <c r="CH88" s="31">
        <f t="shared" ca="1" si="32"/>
        <v>-7860.28</v>
      </c>
      <c r="CI88" s="31">
        <f t="shared" ca="1" si="32"/>
        <v>-3044.87</v>
      </c>
      <c r="CJ88" s="31">
        <f t="shared" ca="1" si="32"/>
        <v>-2052.3200000000002</v>
      </c>
      <c r="CK88" s="32">
        <f t="shared" ca="1" si="29"/>
        <v>344.25</v>
      </c>
      <c r="CL88" s="32">
        <f t="shared" ca="1" si="29"/>
        <v>227.63</v>
      </c>
      <c r="CM88" s="32">
        <f t="shared" ca="1" si="29"/>
        <v>840.11</v>
      </c>
      <c r="CN88" s="32">
        <f t="shared" ca="1" si="29"/>
        <v>1122.27</v>
      </c>
      <c r="CO88" s="32">
        <f t="shared" ca="1" si="29"/>
        <v>1893.07</v>
      </c>
      <c r="CP88" s="32">
        <f t="shared" ca="1" si="29"/>
        <v>1875.51</v>
      </c>
      <c r="CQ88" s="32">
        <f t="shared" ca="1" si="43"/>
        <v>5820.41</v>
      </c>
      <c r="CR88" s="32">
        <f t="shared" ca="1" si="43"/>
        <v>1504.29</v>
      </c>
      <c r="CS88" s="32">
        <f t="shared" ca="1" si="43"/>
        <v>836.23</v>
      </c>
      <c r="CT88" s="32">
        <f t="shared" ca="1" si="43"/>
        <v>591.26</v>
      </c>
      <c r="CU88" s="32">
        <f t="shared" ca="1" si="43"/>
        <v>229.04</v>
      </c>
      <c r="CV88" s="32">
        <f t="shared" ca="1" si="43"/>
        <v>154.38</v>
      </c>
      <c r="CW88" s="31">
        <f t="shared" ca="1" si="30"/>
        <v>-11036.35</v>
      </c>
      <c r="CX88" s="31">
        <f t="shared" ca="1" si="30"/>
        <v>-7297.5999999999995</v>
      </c>
      <c r="CY88" s="31">
        <f t="shared" ca="1" si="30"/>
        <v>-26933.079999999998</v>
      </c>
      <c r="CZ88" s="31">
        <f t="shared" ca="1" si="30"/>
        <v>-33602.009999999995</v>
      </c>
      <c r="DA88" s="31">
        <f t="shared" ca="1" si="30"/>
        <v>-56680.9</v>
      </c>
      <c r="DB88" s="31">
        <f t="shared" ca="1" si="30"/>
        <v>-56154.91</v>
      </c>
      <c r="DC88" s="31">
        <f t="shared" ca="1" si="44"/>
        <v>-166395.13</v>
      </c>
      <c r="DD88" s="31">
        <f t="shared" ca="1" si="44"/>
        <v>-43004.87</v>
      </c>
      <c r="DE88" s="31">
        <f t="shared" ca="1" si="44"/>
        <v>-23906.449999999997</v>
      </c>
      <c r="DF88" s="31">
        <f t="shared" ca="1" si="44"/>
        <v>-18329.059999999998</v>
      </c>
      <c r="DG88" s="31">
        <f t="shared" ca="1" si="44"/>
        <v>-7100.21</v>
      </c>
      <c r="DH88" s="31">
        <f t="shared" ca="1" si="44"/>
        <v>-4785.7099999999991</v>
      </c>
      <c r="DI88" s="32">
        <f t="shared" ca="1" si="36"/>
        <v>-551.82000000000005</v>
      </c>
      <c r="DJ88" s="32">
        <f t="shared" ca="1" si="36"/>
        <v>-364.88</v>
      </c>
      <c r="DK88" s="32">
        <f t="shared" ca="1" si="36"/>
        <v>-1346.65</v>
      </c>
      <c r="DL88" s="32">
        <f t="shared" ca="1" si="33"/>
        <v>-1680.1</v>
      </c>
      <c r="DM88" s="32">
        <f t="shared" ca="1" si="33"/>
        <v>-2834.05</v>
      </c>
      <c r="DN88" s="32">
        <f t="shared" ca="1" si="33"/>
        <v>-2807.75</v>
      </c>
      <c r="DO88" s="32">
        <f t="shared" ca="1" si="33"/>
        <v>-8319.76</v>
      </c>
      <c r="DP88" s="32">
        <f t="shared" ca="1" si="33"/>
        <v>-2150.2399999999998</v>
      </c>
      <c r="DQ88" s="32">
        <f t="shared" ca="1" si="33"/>
        <v>-1195.32</v>
      </c>
      <c r="DR88" s="32">
        <f t="shared" ca="1" si="33"/>
        <v>-916.45</v>
      </c>
      <c r="DS88" s="32">
        <f t="shared" ca="1" si="33"/>
        <v>-355.01</v>
      </c>
      <c r="DT88" s="32">
        <f t="shared" ca="1" si="33"/>
        <v>-239.29</v>
      </c>
      <c r="DU88" s="31">
        <f t="shared" ca="1" si="37"/>
        <v>-4748.51</v>
      </c>
      <c r="DV88" s="31">
        <f t="shared" ca="1" si="37"/>
        <v>-3102.68</v>
      </c>
      <c r="DW88" s="31">
        <f t="shared" ca="1" si="37"/>
        <v>-11327.03</v>
      </c>
      <c r="DX88" s="31">
        <f t="shared" ca="1" si="34"/>
        <v>-13960.49</v>
      </c>
      <c r="DY88" s="31">
        <f t="shared" ca="1" si="34"/>
        <v>-23269.46</v>
      </c>
      <c r="DZ88" s="31">
        <f t="shared" ca="1" si="34"/>
        <v>-22767.37</v>
      </c>
      <c r="EA88" s="31">
        <f t="shared" ca="1" si="34"/>
        <v>-66642.42</v>
      </c>
      <c r="EB88" s="31">
        <f t="shared" ca="1" si="34"/>
        <v>-16995.47</v>
      </c>
      <c r="EC88" s="31">
        <f t="shared" ca="1" si="34"/>
        <v>-9320.9</v>
      </c>
      <c r="ED88" s="31">
        <f t="shared" ca="1" si="34"/>
        <v>-7052.17</v>
      </c>
      <c r="EE88" s="31">
        <f t="shared" ca="1" si="34"/>
        <v>-2694.14</v>
      </c>
      <c r="EF88" s="31">
        <f t="shared" ca="1" si="34"/>
        <v>-1791.33</v>
      </c>
      <c r="EG88" s="32">
        <f t="shared" ca="1" si="38"/>
        <v>-16336.68</v>
      </c>
      <c r="EH88" s="32">
        <f t="shared" ca="1" si="38"/>
        <v>-10765.16</v>
      </c>
      <c r="EI88" s="32">
        <f t="shared" ca="1" si="38"/>
        <v>-39606.76</v>
      </c>
      <c r="EJ88" s="32">
        <f t="shared" ca="1" si="35"/>
        <v>-49242.599999999991</v>
      </c>
      <c r="EK88" s="32">
        <f t="shared" ca="1" si="35"/>
        <v>-82784.41</v>
      </c>
      <c r="EL88" s="32">
        <f t="shared" ca="1" si="35"/>
        <v>-81730.03</v>
      </c>
      <c r="EM88" s="32">
        <f t="shared" ca="1" si="35"/>
        <v>-241357.31</v>
      </c>
      <c r="EN88" s="32">
        <f t="shared" ca="1" si="35"/>
        <v>-62150.58</v>
      </c>
      <c r="EO88" s="32">
        <f t="shared" ca="1" si="35"/>
        <v>-34422.67</v>
      </c>
      <c r="EP88" s="32">
        <f t="shared" ca="1" si="35"/>
        <v>-26297.68</v>
      </c>
      <c r="EQ88" s="32">
        <f t="shared" ca="1" si="35"/>
        <v>-10149.36</v>
      </c>
      <c r="ER88" s="32">
        <f t="shared" ca="1" si="35"/>
        <v>-6816.329999999999</v>
      </c>
    </row>
    <row r="89" spans="1:148">
      <c r="A89" t="s">
        <v>442</v>
      </c>
      <c r="B89" s="1" t="s">
        <v>50</v>
      </c>
      <c r="C89" t="str">
        <f t="shared" ca="1" si="40"/>
        <v>PH1</v>
      </c>
      <c r="D89" t="str">
        <f t="shared" ca="1" si="41"/>
        <v>Poplar Hill #1</v>
      </c>
      <c r="E89" s="51">
        <f ca="1">IFERROR(IF(AND($A89=VLOOKUP($A89&amp;"."&amp;$C89,UncollectibleLookup,2,FALSE),$C89=VLOOKUP($A89&amp;"."&amp;$C89,UncollectibleLookup,4,FALSE)),0,'Module C Corrected'!E89),'Module C Corrected'!E89)</f>
        <v>1798.1880000000001</v>
      </c>
      <c r="F89" s="51">
        <f ca="1">IFERROR(IF(AND($A89=VLOOKUP($A89&amp;"."&amp;$C89,UncollectibleLookup,2,FALSE),$C89=VLOOKUP($A89&amp;"."&amp;$C89,UncollectibleLookup,4,FALSE)),0,'Module C Corrected'!F89),'Module C Corrected'!F89)</f>
        <v>1079.54</v>
      </c>
      <c r="G89" s="51">
        <f ca="1">IFERROR(IF(AND($A89=VLOOKUP($A89&amp;"."&amp;$C89,UncollectibleLookup,2,FALSE),$C89=VLOOKUP($A89&amp;"."&amp;$C89,UncollectibleLookup,4,FALSE)),0,'Module C Corrected'!G89),'Module C Corrected'!G89)</f>
        <v>3405.2759999999998</v>
      </c>
      <c r="H89" s="51">
        <f ca="1">IFERROR(IF(AND($A89=VLOOKUP($A89&amp;"."&amp;$C89,UncollectibleLookup,2,FALSE),$C89=VLOOKUP($A89&amp;"."&amp;$C89,UncollectibleLookup,4,FALSE)),0,'Module C Corrected'!H89),'Module C Corrected'!H89)</f>
        <v>849.8</v>
      </c>
      <c r="I89" s="51">
        <f ca="1">IFERROR(IF(AND($A89=VLOOKUP($A89&amp;"."&amp;$C89,UncollectibleLookup,2,FALSE),$C89=VLOOKUP($A89&amp;"."&amp;$C89,UncollectibleLookup,4,FALSE)),0,'Module C Corrected'!I89),'Module C Corrected'!I89)</f>
        <v>862.17600000000004</v>
      </c>
      <c r="J89" s="51">
        <f ca="1">IFERROR(IF(AND($A89=VLOOKUP($A89&amp;"."&amp;$C89,UncollectibleLookup,2,FALSE),$C89=VLOOKUP($A89&amp;"."&amp;$C89,UncollectibleLookup,4,FALSE)),0,'Module C Corrected'!J89),'Module C Corrected'!J89)</f>
        <v>1047.788</v>
      </c>
      <c r="K89" s="51">
        <f ca="1">IFERROR(IF(AND($A89=VLOOKUP($A89&amp;"."&amp;$C89,UncollectibleLookup,2,FALSE),$C89=VLOOKUP($A89&amp;"."&amp;$C89,UncollectibleLookup,4,FALSE)),0,'Module C Corrected'!K89),'Module C Corrected'!K89)</f>
        <v>1598.912</v>
      </c>
      <c r="L89" s="51">
        <f ca="1">IFERROR(IF(AND($A89=VLOOKUP($A89&amp;"."&amp;$C89,UncollectibleLookup,2,FALSE),$C89=VLOOKUP($A89&amp;"."&amp;$C89,UncollectibleLookup,4,FALSE)),0,'Module C Corrected'!L89),'Module C Corrected'!L89)</f>
        <v>1416.7159999999999</v>
      </c>
      <c r="M89" s="51">
        <f ca="1">IFERROR(IF(AND($A89=VLOOKUP($A89&amp;"."&amp;$C89,UncollectibleLookup,2,FALSE),$C89=VLOOKUP($A89&amp;"."&amp;$C89,UncollectibleLookup,4,FALSE)),0,'Module C Corrected'!M89),'Module C Corrected'!M89)</f>
        <v>2007.376</v>
      </c>
      <c r="N89" s="51">
        <f ca="1">IFERROR(IF(AND($A89=VLOOKUP($A89&amp;"."&amp;$C89,UncollectibleLookup,2,FALSE),$C89=VLOOKUP($A89&amp;"."&amp;$C89,UncollectibleLookup,4,FALSE)),0,'Module C Corrected'!N89),'Module C Corrected'!N89)</f>
        <v>6229.8879999999999</v>
      </c>
      <c r="O89" s="51">
        <f ca="1">IFERROR(IF(AND($A89=VLOOKUP($A89&amp;"."&amp;$C89,UncollectibleLookup,2,FALSE),$C89=VLOOKUP($A89&amp;"."&amp;$C89,UncollectibleLookup,4,FALSE)),0,'Module C Corrected'!O89),'Module C Corrected'!O89)</f>
        <v>5376.42</v>
      </c>
      <c r="P89" s="51">
        <f ca="1">IFERROR(IF(AND($A89=VLOOKUP($A89&amp;"."&amp;$C89,UncollectibleLookup,2,FALSE),$C89=VLOOKUP($A89&amp;"."&amp;$C89,UncollectibleLookup,4,FALSE)),0,'Module C Corrected'!P89),'Module C Corrected'!P89)</f>
        <v>2996.672</v>
      </c>
      <c r="Q89" s="32">
        <f ca="1">IFERROR(IF(AND($A89=VLOOKUP($A89&amp;"."&amp;$C89,UncollectibleLookup,2,FALSE),$C89=VLOOKUP($A89&amp;"."&amp;$C89,UncollectibleLookup,4,FALSE)),0,'Module C Corrected'!Q89),'Module C Corrected'!Q89)</f>
        <v>133580.51</v>
      </c>
      <c r="R89" s="32">
        <f ca="1">IFERROR(IF(AND($A89=VLOOKUP($A89&amp;"."&amp;$C89,UncollectibleLookup,2,FALSE),$C89=VLOOKUP($A89&amp;"."&amp;$C89,UncollectibleLookup,4,FALSE)),0,'Module C Corrected'!R89),'Module C Corrected'!R89)</f>
        <v>92691.839999999997</v>
      </c>
      <c r="S89" s="32">
        <f ca="1">IFERROR(IF(AND($A89=VLOOKUP($A89&amp;"."&amp;$C89,UncollectibleLookup,2,FALSE),$C89=VLOOKUP($A89&amp;"."&amp;$C89,UncollectibleLookup,4,FALSE)),0,'Module C Corrected'!S89),'Module C Corrected'!S89)</f>
        <v>239002.74</v>
      </c>
      <c r="T89" s="32">
        <f ca="1">IFERROR(IF(AND($A89=VLOOKUP($A89&amp;"."&amp;$C89,UncollectibleLookup,2,FALSE),$C89=VLOOKUP($A89&amp;"."&amp;$C89,UncollectibleLookup,4,FALSE)),0,'Module C Corrected'!T89),'Module C Corrected'!T89)</f>
        <v>66982.12</v>
      </c>
      <c r="U89" s="32">
        <f ca="1">IFERROR(IF(AND($A89=VLOOKUP($A89&amp;"."&amp;$C89,UncollectibleLookup,2,FALSE),$C89=VLOOKUP($A89&amp;"."&amp;$C89,UncollectibleLookup,4,FALSE)),0,'Module C Corrected'!U89),'Module C Corrected'!U89)</f>
        <v>87238.56</v>
      </c>
      <c r="V89" s="32">
        <f ca="1">IFERROR(IF(AND($A89=VLOOKUP($A89&amp;"."&amp;$C89,UncollectibleLookup,2,FALSE),$C89=VLOOKUP($A89&amp;"."&amp;$C89,UncollectibleLookup,4,FALSE)),0,'Module C Corrected'!V89),'Module C Corrected'!V89)</f>
        <v>75771.320000000007</v>
      </c>
      <c r="W89" s="32">
        <f ca="1">IFERROR(IF(AND($A89=VLOOKUP($A89&amp;"."&amp;$C89,UncollectibleLookup,2,FALSE),$C89=VLOOKUP($A89&amp;"."&amp;$C89,UncollectibleLookup,4,FALSE)),0,'Module C Corrected'!W89),'Module C Corrected'!W89)</f>
        <v>561742.55000000005</v>
      </c>
      <c r="X89" s="32">
        <f ca="1">IFERROR(IF(AND($A89=VLOOKUP($A89&amp;"."&amp;$C89,UncollectibleLookup,2,FALSE),$C89=VLOOKUP($A89&amp;"."&amp;$C89,UncollectibleLookup,4,FALSE)),0,'Module C Corrected'!X89),'Module C Corrected'!X89)</f>
        <v>141806.42000000001</v>
      </c>
      <c r="Y89" s="32">
        <f ca="1">IFERROR(IF(AND($A89=VLOOKUP($A89&amp;"."&amp;$C89,UncollectibleLookup,2,FALSE),$C89=VLOOKUP($A89&amp;"."&amp;$C89,UncollectibleLookup,4,FALSE)),0,'Module C Corrected'!Y89),'Module C Corrected'!Y89)</f>
        <v>140900.87</v>
      </c>
      <c r="Z89" s="32">
        <f ca="1">IFERROR(IF(AND($A89=VLOOKUP($A89&amp;"."&amp;$C89,UncollectibleLookup,2,FALSE),$C89=VLOOKUP($A89&amp;"."&amp;$C89,UncollectibleLookup,4,FALSE)),0,'Module C Corrected'!Z89),'Module C Corrected'!Z89)</f>
        <v>508209.77</v>
      </c>
      <c r="AA89" s="32">
        <f ca="1">IFERROR(IF(AND($A89=VLOOKUP($A89&amp;"."&amp;$C89,UncollectibleLookup,2,FALSE),$C89=VLOOKUP($A89&amp;"."&amp;$C89,UncollectibleLookup,4,FALSE)),0,'Module C Corrected'!AA89),'Module C Corrected'!AA89)</f>
        <v>325253.42</v>
      </c>
      <c r="AB89" s="32">
        <f ca="1">IFERROR(IF(AND($A89=VLOOKUP($A89&amp;"."&amp;$C89,UncollectibleLookup,2,FALSE),$C89=VLOOKUP($A89&amp;"."&amp;$C89,UncollectibleLookup,4,FALSE)),0,'Module C Corrected'!AB89),'Module C Corrected'!AB89)</f>
        <v>283314.84000000003</v>
      </c>
      <c r="AC89" s="2">
        <f>IF(ISBLANK('Module C Corrected'!AC89),"",'Module C Corrected'!AC89)</f>
        <v>-5.2</v>
      </c>
      <c r="AD89" s="2">
        <f>IF(ISBLANK('Module C Corrected'!AD89),"",'Module C Corrected'!AD89)</f>
        <v>-5.2</v>
      </c>
      <c r="AE89" s="2">
        <f>IF(ISBLANK('Module C Corrected'!AE89),"",'Module C Corrected'!AE89)</f>
        <v>-5.2</v>
      </c>
      <c r="AF89" s="2">
        <f>IF(ISBLANK('Module C Corrected'!AF89),"",'Module C Corrected'!AF89)</f>
        <v>-5.2</v>
      </c>
      <c r="AG89" s="2">
        <f>IF(ISBLANK('Module C Corrected'!AG89),"",'Module C Corrected'!AG89)</f>
        <v>-5.2</v>
      </c>
      <c r="AH89" s="2">
        <f>IF(ISBLANK('Module C Corrected'!AH89),"",'Module C Corrected'!AH89)</f>
        <v>-5.2</v>
      </c>
      <c r="AI89" s="2">
        <f>IF(ISBLANK('Module C Corrected'!AI89),"",'Module C Corrected'!AI89)</f>
        <v>-5.2</v>
      </c>
      <c r="AJ89" s="2">
        <f>IF(ISBLANK('Module C Corrected'!AJ89),"",'Module C Corrected'!AJ89)</f>
        <v>-5.2</v>
      </c>
      <c r="AK89" s="2">
        <f>IF(ISBLANK('Module C Corrected'!AK89),"",'Module C Corrected'!AK89)</f>
        <v>-5.2</v>
      </c>
      <c r="AL89" s="2">
        <f>IF(ISBLANK('Module C Corrected'!AL89),"",'Module C Corrected'!AL89)</f>
        <v>-5.2</v>
      </c>
      <c r="AM89" s="2">
        <f>IF(ISBLANK('Module C Corrected'!AM89),"",'Module C Corrected'!AM89)</f>
        <v>-5.2</v>
      </c>
      <c r="AN89" s="2">
        <f>IF(ISBLANK('Module C Corrected'!AN89),"",'Module C Corrected'!AN89)</f>
        <v>-5.2</v>
      </c>
      <c r="AO89" s="33">
        <f ca="1">IFERROR(IF(AND($A89=VLOOKUP($A89&amp;"."&amp;$C89,UncollectibleLookup,2,FALSE),$C89=VLOOKUP($A89&amp;"."&amp;$C89,UncollectibleLookup,4,FALSE)),0,'Module C Corrected'!AO89),'Module C Corrected'!AO89)</f>
        <v>-6946.19</v>
      </c>
      <c r="AP89" s="33">
        <f ca="1">IFERROR(IF(AND($A89=VLOOKUP($A89&amp;"."&amp;$C89,UncollectibleLookup,2,FALSE),$C89=VLOOKUP($A89&amp;"."&amp;$C89,UncollectibleLookup,4,FALSE)),0,'Module C Corrected'!AP89),'Module C Corrected'!AP89)</f>
        <v>-4819.9799999999996</v>
      </c>
      <c r="AQ89" s="33">
        <f ca="1">IFERROR(IF(AND($A89=VLOOKUP($A89&amp;"."&amp;$C89,UncollectibleLookup,2,FALSE),$C89=VLOOKUP($A89&amp;"."&amp;$C89,UncollectibleLookup,4,FALSE)),0,'Module C Corrected'!AQ89),'Module C Corrected'!AQ89)</f>
        <v>-12428.14</v>
      </c>
      <c r="AR89" s="33">
        <f ca="1">IFERROR(IF(AND($A89=VLOOKUP($A89&amp;"."&amp;$C89,UncollectibleLookup,2,FALSE),$C89=VLOOKUP($A89&amp;"."&amp;$C89,UncollectibleLookup,4,FALSE)),0,'Module C Corrected'!AR89),'Module C Corrected'!AR89)</f>
        <v>-3483.07</v>
      </c>
      <c r="AS89" s="33">
        <f ca="1">IFERROR(IF(AND($A89=VLOOKUP($A89&amp;"."&amp;$C89,UncollectibleLookup,2,FALSE),$C89=VLOOKUP($A89&amp;"."&amp;$C89,UncollectibleLookup,4,FALSE)),0,'Module C Corrected'!AS89),'Module C Corrected'!AS89)</f>
        <v>-4536.41</v>
      </c>
      <c r="AT89" s="33">
        <f ca="1">IFERROR(IF(AND($A89=VLOOKUP($A89&amp;"."&amp;$C89,UncollectibleLookup,2,FALSE),$C89=VLOOKUP($A89&amp;"."&amp;$C89,UncollectibleLookup,4,FALSE)),0,'Module C Corrected'!AT89),'Module C Corrected'!AT89)</f>
        <v>-3940.11</v>
      </c>
      <c r="AU89" s="33">
        <f ca="1">IFERROR(IF(AND($A89=VLOOKUP($A89&amp;"."&amp;$C89,UncollectibleLookup,2,FALSE),$C89=VLOOKUP($A89&amp;"."&amp;$C89,UncollectibleLookup,4,FALSE)),0,'Module C Corrected'!AU89),'Module C Corrected'!AU89)</f>
        <v>-29210.61</v>
      </c>
      <c r="AV89" s="33">
        <f ca="1">IFERROR(IF(AND($A89=VLOOKUP($A89&amp;"."&amp;$C89,UncollectibleLookup,2,FALSE),$C89=VLOOKUP($A89&amp;"."&amp;$C89,UncollectibleLookup,4,FALSE)),0,'Module C Corrected'!AV89),'Module C Corrected'!AV89)</f>
        <v>-7373.93</v>
      </c>
      <c r="AW89" s="33">
        <f ca="1">IFERROR(IF(AND($A89=VLOOKUP($A89&amp;"."&amp;$C89,UncollectibleLookup,2,FALSE),$C89=VLOOKUP($A89&amp;"."&amp;$C89,UncollectibleLookup,4,FALSE)),0,'Module C Corrected'!AW89),'Module C Corrected'!AW89)</f>
        <v>-7326.85</v>
      </c>
      <c r="AX89" s="33">
        <f ca="1">IFERROR(IF(AND($A89=VLOOKUP($A89&amp;"."&amp;$C89,UncollectibleLookup,2,FALSE),$C89=VLOOKUP($A89&amp;"."&amp;$C89,UncollectibleLookup,4,FALSE)),0,'Module C Corrected'!AX89),'Module C Corrected'!AX89)</f>
        <v>-26426.91</v>
      </c>
      <c r="AY89" s="33">
        <f ca="1">IFERROR(IF(AND($A89=VLOOKUP($A89&amp;"."&amp;$C89,UncollectibleLookup,2,FALSE),$C89=VLOOKUP($A89&amp;"."&amp;$C89,UncollectibleLookup,4,FALSE)),0,'Module C Corrected'!AY89),'Module C Corrected'!AY89)</f>
        <v>-16913.18</v>
      </c>
      <c r="AZ89" s="33">
        <f ca="1">IFERROR(IF(AND($A89=VLOOKUP($A89&amp;"."&amp;$C89,UncollectibleLookup,2,FALSE),$C89=VLOOKUP($A89&amp;"."&amp;$C89,UncollectibleLookup,4,FALSE)),0,'Module C Corrected'!AZ89),'Module C Corrected'!AZ89)</f>
        <v>-14732.37</v>
      </c>
      <c r="BA89" s="31">
        <f t="shared" ca="1" si="27"/>
        <v>-160.30000000000001</v>
      </c>
      <c r="BB89" s="31">
        <f t="shared" ca="1" si="27"/>
        <v>-111.23</v>
      </c>
      <c r="BC89" s="31">
        <f t="shared" ca="1" si="27"/>
        <v>-286.8</v>
      </c>
      <c r="BD89" s="31">
        <f t="shared" ca="1" si="27"/>
        <v>-321.51</v>
      </c>
      <c r="BE89" s="31">
        <f t="shared" ca="1" si="27"/>
        <v>-418.75</v>
      </c>
      <c r="BF89" s="31">
        <f t="shared" ca="1" si="27"/>
        <v>-363.7</v>
      </c>
      <c r="BG89" s="31">
        <f t="shared" ca="1" si="42"/>
        <v>-3988.37</v>
      </c>
      <c r="BH89" s="31">
        <f t="shared" ca="1" si="42"/>
        <v>-1006.83</v>
      </c>
      <c r="BI89" s="31">
        <f t="shared" ca="1" si="42"/>
        <v>-1000.4</v>
      </c>
      <c r="BJ89" s="31">
        <f t="shared" ca="1" si="42"/>
        <v>-1524.63</v>
      </c>
      <c r="BK89" s="31">
        <f t="shared" ca="1" si="42"/>
        <v>-975.76</v>
      </c>
      <c r="BL89" s="31">
        <f t="shared" ca="1" si="42"/>
        <v>-849.94</v>
      </c>
      <c r="BM89" s="6">
        <f t="shared" ca="1" si="46"/>
        <v>-4.9399999999999999E-2</v>
      </c>
      <c r="BN89" s="6">
        <f t="shared" ca="1" si="46"/>
        <v>-4.9399999999999999E-2</v>
      </c>
      <c r="BO89" s="6">
        <f t="shared" ca="1" si="46"/>
        <v>-4.9399999999999999E-2</v>
      </c>
      <c r="BP89" s="6">
        <f t="shared" ca="1" si="46"/>
        <v>-4.9399999999999999E-2</v>
      </c>
      <c r="BQ89" s="6">
        <f t="shared" ca="1" si="46"/>
        <v>-4.9399999999999999E-2</v>
      </c>
      <c r="BR89" s="6">
        <f t="shared" ca="1" si="46"/>
        <v>-4.9399999999999999E-2</v>
      </c>
      <c r="BS89" s="6">
        <f t="shared" ca="1" si="46"/>
        <v>-4.9399999999999999E-2</v>
      </c>
      <c r="BT89" s="6">
        <f t="shared" ca="1" si="46"/>
        <v>-4.9399999999999999E-2</v>
      </c>
      <c r="BU89" s="6">
        <f t="shared" ca="1" si="46"/>
        <v>-4.9399999999999999E-2</v>
      </c>
      <c r="BV89" s="6">
        <f t="shared" ca="1" si="46"/>
        <v>-4.9399999999999999E-2</v>
      </c>
      <c r="BW89" s="6">
        <f t="shared" ca="1" si="46"/>
        <v>-4.9399999999999999E-2</v>
      </c>
      <c r="BX89" s="6">
        <f t="shared" ca="1" si="46"/>
        <v>-4.9399999999999999E-2</v>
      </c>
      <c r="BY89" s="31">
        <f t="shared" ca="1" si="32"/>
        <v>-6598.88</v>
      </c>
      <c r="BZ89" s="31">
        <f t="shared" ca="1" si="32"/>
        <v>-4578.9799999999996</v>
      </c>
      <c r="CA89" s="31">
        <f t="shared" ca="1" si="32"/>
        <v>-11806.74</v>
      </c>
      <c r="CB89" s="31">
        <f t="shared" ca="1" si="32"/>
        <v>-3308.92</v>
      </c>
      <c r="CC89" s="31">
        <f t="shared" ca="1" si="32"/>
        <v>-4309.58</v>
      </c>
      <c r="CD89" s="31">
        <f t="shared" ca="1" si="32"/>
        <v>-3743.1</v>
      </c>
      <c r="CE89" s="31">
        <f t="shared" ca="1" si="32"/>
        <v>-27750.080000000002</v>
      </c>
      <c r="CF89" s="31">
        <f t="shared" ca="1" si="32"/>
        <v>-7005.24</v>
      </c>
      <c r="CG89" s="31">
        <f t="shared" ca="1" si="32"/>
        <v>-6960.5</v>
      </c>
      <c r="CH89" s="31">
        <f t="shared" ca="1" si="32"/>
        <v>-25105.56</v>
      </c>
      <c r="CI89" s="31">
        <f t="shared" ca="1" si="32"/>
        <v>-16067.52</v>
      </c>
      <c r="CJ89" s="31">
        <f t="shared" ca="1" si="32"/>
        <v>-13995.75</v>
      </c>
      <c r="CK89" s="32">
        <f t="shared" ca="1" si="29"/>
        <v>227.09</v>
      </c>
      <c r="CL89" s="32">
        <f t="shared" ca="1" si="29"/>
        <v>157.58000000000001</v>
      </c>
      <c r="CM89" s="32">
        <f t="shared" ca="1" si="29"/>
        <v>406.3</v>
      </c>
      <c r="CN89" s="32">
        <f t="shared" ca="1" si="29"/>
        <v>113.87</v>
      </c>
      <c r="CO89" s="32">
        <f t="shared" ca="1" si="29"/>
        <v>148.31</v>
      </c>
      <c r="CP89" s="32">
        <f t="shared" ca="1" si="29"/>
        <v>128.81</v>
      </c>
      <c r="CQ89" s="32">
        <f t="shared" ca="1" si="43"/>
        <v>954.96</v>
      </c>
      <c r="CR89" s="32">
        <f t="shared" ca="1" si="43"/>
        <v>241.07</v>
      </c>
      <c r="CS89" s="32">
        <f t="shared" ca="1" si="43"/>
        <v>239.53</v>
      </c>
      <c r="CT89" s="32">
        <f t="shared" ca="1" si="43"/>
        <v>863.96</v>
      </c>
      <c r="CU89" s="32">
        <f t="shared" ca="1" si="43"/>
        <v>552.92999999999995</v>
      </c>
      <c r="CV89" s="32">
        <f t="shared" ca="1" si="43"/>
        <v>481.64</v>
      </c>
      <c r="CW89" s="31">
        <f t="shared" ca="1" si="30"/>
        <v>734.69999999999959</v>
      </c>
      <c r="CX89" s="31">
        <f t="shared" ca="1" si="30"/>
        <v>509.80999999999995</v>
      </c>
      <c r="CY89" s="31">
        <f t="shared" ca="1" si="30"/>
        <v>1314.4999999999989</v>
      </c>
      <c r="CZ89" s="31">
        <f t="shared" ca="1" si="30"/>
        <v>609.53</v>
      </c>
      <c r="DA89" s="31">
        <f t="shared" ca="1" si="30"/>
        <v>793.89000000000033</v>
      </c>
      <c r="DB89" s="31">
        <f t="shared" ca="1" si="30"/>
        <v>689.52000000000021</v>
      </c>
      <c r="DC89" s="31">
        <f t="shared" ca="1" si="44"/>
        <v>6403.8599999999979</v>
      </c>
      <c r="DD89" s="31">
        <f t="shared" ca="1" si="44"/>
        <v>1616.5900000000001</v>
      </c>
      <c r="DE89" s="31">
        <f t="shared" ca="1" si="44"/>
        <v>1606.2800000000002</v>
      </c>
      <c r="DF89" s="31">
        <f t="shared" ca="1" si="44"/>
        <v>3709.9399999999978</v>
      </c>
      <c r="DG89" s="31">
        <f t="shared" ca="1" si="44"/>
        <v>2374.3500000000004</v>
      </c>
      <c r="DH89" s="31">
        <f t="shared" ca="1" si="44"/>
        <v>2068.2000000000003</v>
      </c>
      <c r="DI89" s="32">
        <f t="shared" ca="1" si="36"/>
        <v>36.74</v>
      </c>
      <c r="DJ89" s="32">
        <f t="shared" ca="1" si="36"/>
        <v>25.49</v>
      </c>
      <c r="DK89" s="32">
        <f t="shared" ca="1" si="36"/>
        <v>65.73</v>
      </c>
      <c r="DL89" s="32">
        <f t="shared" ca="1" si="33"/>
        <v>30.48</v>
      </c>
      <c r="DM89" s="32">
        <f t="shared" ca="1" si="33"/>
        <v>39.69</v>
      </c>
      <c r="DN89" s="32">
        <f t="shared" ca="1" si="33"/>
        <v>34.479999999999997</v>
      </c>
      <c r="DO89" s="32">
        <f t="shared" ca="1" si="33"/>
        <v>320.19</v>
      </c>
      <c r="DP89" s="32">
        <f t="shared" ca="1" si="33"/>
        <v>80.83</v>
      </c>
      <c r="DQ89" s="32">
        <f t="shared" ca="1" si="33"/>
        <v>80.31</v>
      </c>
      <c r="DR89" s="32">
        <f t="shared" ca="1" si="33"/>
        <v>185.5</v>
      </c>
      <c r="DS89" s="32">
        <f t="shared" ca="1" si="33"/>
        <v>118.72</v>
      </c>
      <c r="DT89" s="32">
        <f t="shared" ca="1" si="33"/>
        <v>103.41</v>
      </c>
      <c r="DU89" s="31">
        <f t="shared" ca="1" si="37"/>
        <v>316.11</v>
      </c>
      <c r="DV89" s="31">
        <f t="shared" ca="1" si="37"/>
        <v>216.75</v>
      </c>
      <c r="DW89" s="31">
        <f t="shared" ca="1" si="37"/>
        <v>552.83000000000004</v>
      </c>
      <c r="DX89" s="31">
        <f t="shared" ca="1" si="34"/>
        <v>253.24</v>
      </c>
      <c r="DY89" s="31">
        <f t="shared" ca="1" si="34"/>
        <v>325.92</v>
      </c>
      <c r="DZ89" s="31">
        <f t="shared" ca="1" si="34"/>
        <v>279.56</v>
      </c>
      <c r="EA89" s="31">
        <f t="shared" ca="1" si="34"/>
        <v>2564.79</v>
      </c>
      <c r="EB89" s="31">
        <f t="shared" ca="1" si="34"/>
        <v>638.87</v>
      </c>
      <c r="EC89" s="31">
        <f t="shared" ca="1" si="34"/>
        <v>626.27</v>
      </c>
      <c r="ED89" s="31">
        <f t="shared" ca="1" si="34"/>
        <v>1427.41</v>
      </c>
      <c r="EE89" s="31">
        <f t="shared" ca="1" si="34"/>
        <v>900.94</v>
      </c>
      <c r="EF89" s="31">
        <f t="shared" ca="1" si="34"/>
        <v>774.14</v>
      </c>
      <c r="EG89" s="32">
        <f t="shared" ca="1" si="38"/>
        <v>1087.5499999999997</v>
      </c>
      <c r="EH89" s="32">
        <f t="shared" ca="1" si="38"/>
        <v>752.05</v>
      </c>
      <c r="EI89" s="32">
        <f t="shared" ca="1" si="38"/>
        <v>1933.059999999999</v>
      </c>
      <c r="EJ89" s="32">
        <f t="shared" ca="1" si="35"/>
        <v>893.25</v>
      </c>
      <c r="EK89" s="32">
        <f t="shared" ca="1" si="35"/>
        <v>1159.5000000000005</v>
      </c>
      <c r="EL89" s="32">
        <f t="shared" ca="1" si="35"/>
        <v>1003.5600000000002</v>
      </c>
      <c r="EM89" s="32">
        <f t="shared" ca="1" si="35"/>
        <v>9288.8399999999965</v>
      </c>
      <c r="EN89" s="32">
        <f t="shared" ca="1" si="35"/>
        <v>2336.29</v>
      </c>
      <c r="EO89" s="32">
        <f t="shared" ca="1" si="35"/>
        <v>2312.86</v>
      </c>
      <c r="EP89" s="32">
        <f t="shared" ca="1" si="35"/>
        <v>5322.8499999999976</v>
      </c>
      <c r="EQ89" s="32">
        <f t="shared" ca="1" si="35"/>
        <v>3394.01</v>
      </c>
      <c r="ER89" s="32">
        <f t="shared" ca="1" si="35"/>
        <v>2945.75</v>
      </c>
    </row>
    <row r="90" spans="1:148">
      <c r="A90" t="s">
        <v>423</v>
      </c>
      <c r="B90" s="1" t="s">
        <v>131</v>
      </c>
      <c r="C90" t="str">
        <f t="shared" ca="1" si="40"/>
        <v>POC</v>
      </c>
      <c r="D90" t="str">
        <f t="shared" ca="1" si="41"/>
        <v>Pocaterra Hydro Facility</v>
      </c>
      <c r="E90" s="51">
        <f ca="1">IFERROR(IF(AND($A90=VLOOKUP($A90&amp;"."&amp;$C90,UncollectibleLookup,2,FALSE),$C90=VLOOKUP($A90&amp;"."&amp;$C90,UncollectibleLookup,4,FALSE)),0,'Module C Corrected'!E90),'Module C Corrected'!E90)</f>
        <v>4048.5092</v>
      </c>
      <c r="F90" s="51">
        <f ca="1">IFERROR(IF(AND($A90=VLOOKUP($A90&amp;"."&amp;$C90,UncollectibleLookup,2,FALSE),$C90=VLOOKUP($A90&amp;"."&amp;$C90,UncollectibleLookup,4,FALSE)),0,'Module C Corrected'!F90),'Module C Corrected'!F90)</f>
        <v>3385.2687999999998</v>
      </c>
      <c r="G90" s="51">
        <f ca="1">IFERROR(IF(AND($A90=VLOOKUP($A90&amp;"."&amp;$C90,UncollectibleLookup,2,FALSE),$C90=VLOOKUP($A90&amp;"."&amp;$C90,UncollectibleLookup,4,FALSE)),0,'Module C Corrected'!G90),'Module C Corrected'!G90)</f>
        <v>3072.3712999999998</v>
      </c>
      <c r="H90" s="51">
        <f ca="1">IFERROR(IF(AND($A90=VLOOKUP($A90&amp;"."&amp;$C90,UncollectibleLookup,2,FALSE),$C90=VLOOKUP($A90&amp;"."&amp;$C90,UncollectibleLookup,4,FALSE)),0,'Module C Corrected'!H90),'Module C Corrected'!H90)</f>
        <v>2070.3000000000002</v>
      </c>
      <c r="I90" s="51">
        <f ca="1">IFERROR(IF(AND($A90=VLOOKUP($A90&amp;"."&amp;$C90,UncollectibleLookup,2,FALSE),$C90=VLOOKUP($A90&amp;"."&amp;$C90,UncollectibleLookup,4,FALSE)),0,'Module C Corrected'!I90),'Module C Corrected'!I90)</f>
        <v>2304.6923000000002</v>
      </c>
      <c r="J90" s="51">
        <f ca="1">IFERROR(IF(AND($A90=VLOOKUP($A90&amp;"."&amp;$C90,UncollectibleLookup,2,FALSE),$C90=VLOOKUP($A90&amp;"."&amp;$C90,UncollectibleLookup,4,FALSE)),0,'Module C Corrected'!J90),'Module C Corrected'!J90)</f>
        <v>476.45350000000002</v>
      </c>
      <c r="K90" s="51">
        <f ca="1">IFERROR(IF(AND($A90=VLOOKUP($A90&amp;"."&amp;$C90,UncollectibleLookup,2,FALSE),$C90=VLOOKUP($A90&amp;"."&amp;$C90,UncollectibleLookup,4,FALSE)),0,'Module C Corrected'!K90),'Module C Corrected'!K90)</f>
        <v>1863.8732</v>
      </c>
      <c r="L90" s="51">
        <f ca="1">IFERROR(IF(AND($A90=VLOOKUP($A90&amp;"."&amp;$C90,UncollectibleLookup,2,FALSE),$C90=VLOOKUP($A90&amp;"."&amp;$C90,UncollectibleLookup,4,FALSE)),0,'Module C Corrected'!L90),'Module C Corrected'!L90)</f>
        <v>2411.4690000000001</v>
      </c>
      <c r="M90" s="51">
        <f ca="1">IFERROR(IF(AND($A90=VLOOKUP($A90&amp;"."&amp;$C90,UncollectibleLookup,2,FALSE),$C90=VLOOKUP($A90&amp;"."&amp;$C90,UncollectibleLookup,4,FALSE)),0,'Module C Corrected'!M90),'Module C Corrected'!M90)</f>
        <v>1680.4340999999999</v>
      </c>
      <c r="N90" s="51">
        <f ca="1">IFERROR(IF(AND($A90=VLOOKUP($A90&amp;"."&amp;$C90,UncollectibleLookup,2,FALSE),$C90=VLOOKUP($A90&amp;"."&amp;$C90,UncollectibleLookup,4,FALSE)),0,'Module C Corrected'!N90),'Module C Corrected'!N90)</f>
        <v>1566.8511000000001</v>
      </c>
      <c r="O90" s="51">
        <f ca="1">IFERROR(IF(AND($A90=VLOOKUP($A90&amp;"."&amp;$C90,UncollectibleLookup,2,FALSE),$C90=VLOOKUP($A90&amp;"."&amp;$C90,UncollectibleLookup,4,FALSE)),0,'Module C Corrected'!O90),'Module C Corrected'!O90)</f>
        <v>3393.5985000000001</v>
      </c>
      <c r="P90" s="51">
        <f ca="1">IFERROR(IF(AND($A90=VLOOKUP($A90&amp;"."&amp;$C90,UncollectibleLookup,2,FALSE),$C90=VLOOKUP($A90&amp;"."&amp;$C90,UncollectibleLookup,4,FALSE)),0,'Module C Corrected'!P90),'Module C Corrected'!P90)</f>
        <v>3279.2972</v>
      </c>
      <c r="Q90" s="32">
        <f ca="1">IFERROR(IF(AND($A90=VLOOKUP($A90&amp;"."&amp;$C90,UncollectibleLookup,2,FALSE),$C90=VLOOKUP($A90&amp;"."&amp;$C90,UncollectibleLookup,4,FALSE)),0,'Module C Corrected'!Q90),'Module C Corrected'!Q90)</f>
        <v>345973.78</v>
      </c>
      <c r="R90" s="32">
        <f ca="1">IFERROR(IF(AND($A90=VLOOKUP($A90&amp;"."&amp;$C90,UncollectibleLookup,2,FALSE),$C90=VLOOKUP($A90&amp;"."&amp;$C90,UncollectibleLookup,4,FALSE)),0,'Module C Corrected'!R90),'Module C Corrected'!R90)</f>
        <v>279019.83</v>
      </c>
      <c r="S90" s="32">
        <f ca="1">IFERROR(IF(AND($A90=VLOOKUP($A90&amp;"."&amp;$C90,UncollectibleLookup,2,FALSE),$C90=VLOOKUP($A90&amp;"."&amp;$C90,UncollectibleLookup,4,FALSE)),0,'Module C Corrected'!S90),'Module C Corrected'!S90)</f>
        <v>213897.57</v>
      </c>
      <c r="T90" s="32">
        <f ca="1">IFERROR(IF(AND($A90=VLOOKUP($A90&amp;"."&amp;$C90,UncollectibleLookup,2,FALSE),$C90=VLOOKUP($A90&amp;"."&amp;$C90,UncollectibleLookup,4,FALSE)),0,'Module C Corrected'!T90),'Module C Corrected'!T90)</f>
        <v>157245.85999999999</v>
      </c>
      <c r="U90" s="32">
        <f ca="1">IFERROR(IF(AND($A90=VLOOKUP($A90&amp;"."&amp;$C90,UncollectibleLookup,2,FALSE),$C90=VLOOKUP($A90&amp;"."&amp;$C90,UncollectibleLookup,4,FALSE)),0,'Module C Corrected'!U90),'Module C Corrected'!U90)</f>
        <v>198092.35</v>
      </c>
      <c r="V90" s="32">
        <f ca="1">IFERROR(IF(AND($A90=VLOOKUP($A90&amp;"."&amp;$C90,UncollectibleLookup,2,FALSE),$C90=VLOOKUP($A90&amp;"."&amp;$C90,UncollectibleLookup,4,FALSE)),0,'Module C Corrected'!V90),'Module C Corrected'!V90)</f>
        <v>40589.54</v>
      </c>
      <c r="W90" s="32">
        <f ca="1">IFERROR(IF(AND($A90=VLOOKUP($A90&amp;"."&amp;$C90,UncollectibleLookup,2,FALSE),$C90=VLOOKUP($A90&amp;"."&amp;$C90,UncollectibleLookup,4,FALSE)),0,'Module C Corrected'!W90),'Module C Corrected'!W90)</f>
        <v>553893.62</v>
      </c>
      <c r="X90" s="32">
        <f ca="1">IFERROR(IF(AND($A90=VLOOKUP($A90&amp;"."&amp;$C90,UncollectibleLookup,2,FALSE),$C90=VLOOKUP($A90&amp;"."&amp;$C90,UncollectibleLookup,4,FALSE)),0,'Module C Corrected'!X90),'Module C Corrected'!X90)</f>
        <v>300764.52</v>
      </c>
      <c r="Y90" s="32">
        <f ca="1">IFERROR(IF(AND($A90=VLOOKUP($A90&amp;"."&amp;$C90,UncollectibleLookup,2,FALSE),$C90=VLOOKUP($A90&amp;"."&amp;$C90,UncollectibleLookup,4,FALSE)),0,'Module C Corrected'!Y90),'Module C Corrected'!Y90)</f>
        <v>102568.88</v>
      </c>
      <c r="Z90" s="32">
        <f ca="1">IFERROR(IF(AND($A90=VLOOKUP($A90&amp;"."&amp;$C90,UncollectibleLookup,2,FALSE),$C90=VLOOKUP($A90&amp;"."&amp;$C90,UncollectibleLookup,4,FALSE)),0,'Module C Corrected'!Z90),'Module C Corrected'!Z90)</f>
        <v>147662.99</v>
      </c>
      <c r="AA90" s="32">
        <f ca="1">IFERROR(IF(AND($A90=VLOOKUP($A90&amp;"."&amp;$C90,UncollectibleLookup,2,FALSE),$C90=VLOOKUP($A90&amp;"."&amp;$C90,UncollectibleLookup,4,FALSE)),0,'Module C Corrected'!AA90),'Module C Corrected'!AA90)</f>
        <v>252169.52</v>
      </c>
      <c r="AB90" s="32">
        <f ca="1">IFERROR(IF(AND($A90=VLOOKUP($A90&amp;"."&amp;$C90,UncollectibleLookup,2,FALSE),$C90=VLOOKUP($A90&amp;"."&amp;$C90,UncollectibleLookup,4,FALSE)),0,'Module C Corrected'!AB90),'Module C Corrected'!AB90)</f>
        <v>319279.45</v>
      </c>
      <c r="AC90" s="2">
        <f>IF(ISBLANK('Module C Corrected'!AC90),"",'Module C Corrected'!AC90)</f>
        <v>0.02</v>
      </c>
      <c r="AD90" s="2">
        <f>IF(ISBLANK('Module C Corrected'!AD90),"",'Module C Corrected'!AD90)</f>
        <v>0.02</v>
      </c>
      <c r="AE90" s="2">
        <f>IF(ISBLANK('Module C Corrected'!AE90),"",'Module C Corrected'!AE90)</f>
        <v>0.02</v>
      </c>
      <c r="AF90" s="2">
        <f>IF(ISBLANK('Module C Corrected'!AF90),"",'Module C Corrected'!AF90)</f>
        <v>0.02</v>
      </c>
      <c r="AG90" s="2">
        <f>IF(ISBLANK('Module C Corrected'!AG90),"",'Module C Corrected'!AG90)</f>
        <v>0.02</v>
      </c>
      <c r="AH90" s="2">
        <f>IF(ISBLANK('Module C Corrected'!AH90),"",'Module C Corrected'!AH90)</f>
        <v>0.02</v>
      </c>
      <c r="AI90" s="2">
        <f>IF(ISBLANK('Module C Corrected'!AI90),"",'Module C Corrected'!AI90)</f>
        <v>0.02</v>
      </c>
      <c r="AJ90" s="2">
        <f>IF(ISBLANK('Module C Corrected'!AJ90),"",'Module C Corrected'!AJ90)</f>
        <v>0.02</v>
      </c>
      <c r="AK90" s="2">
        <f>IF(ISBLANK('Module C Corrected'!AK90),"",'Module C Corrected'!AK90)</f>
        <v>0.02</v>
      </c>
      <c r="AL90" s="2">
        <f>IF(ISBLANK('Module C Corrected'!AL90),"",'Module C Corrected'!AL90)</f>
        <v>0.02</v>
      </c>
      <c r="AM90" s="2">
        <f>IF(ISBLANK('Module C Corrected'!AM90),"",'Module C Corrected'!AM90)</f>
        <v>0.02</v>
      </c>
      <c r="AN90" s="2">
        <f>IF(ISBLANK('Module C Corrected'!AN90),"",'Module C Corrected'!AN90)</f>
        <v>0.02</v>
      </c>
      <c r="AO90" s="33">
        <f ca="1">IFERROR(IF(AND($A90=VLOOKUP($A90&amp;"."&amp;$C90,UncollectibleLookup,2,FALSE),$C90=VLOOKUP($A90&amp;"."&amp;$C90,UncollectibleLookup,4,FALSE)),0,'Module C Corrected'!AO90),'Module C Corrected'!AO90)</f>
        <v>69.19</v>
      </c>
      <c r="AP90" s="33">
        <f ca="1">IFERROR(IF(AND($A90=VLOOKUP($A90&amp;"."&amp;$C90,UncollectibleLookup,2,FALSE),$C90=VLOOKUP($A90&amp;"."&amp;$C90,UncollectibleLookup,4,FALSE)),0,'Module C Corrected'!AP90),'Module C Corrected'!AP90)</f>
        <v>55.8</v>
      </c>
      <c r="AQ90" s="33">
        <f ca="1">IFERROR(IF(AND($A90=VLOOKUP($A90&amp;"."&amp;$C90,UncollectibleLookup,2,FALSE),$C90=VLOOKUP($A90&amp;"."&amp;$C90,UncollectibleLookup,4,FALSE)),0,'Module C Corrected'!AQ90),'Module C Corrected'!AQ90)</f>
        <v>42.78</v>
      </c>
      <c r="AR90" s="33">
        <f ca="1">IFERROR(IF(AND($A90=VLOOKUP($A90&amp;"."&amp;$C90,UncollectibleLookup,2,FALSE),$C90=VLOOKUP($A90&amp;"."&amp;$C90,UncollectibleLookup,4,FALSE)),0,'Module C Corrected'!AR90),'Module C Corrected'!AR90)</f>
        <v>31.45</v>
      </c>
      <c r="AS90" s="33">
        <f ca="1">IFERROR(IF(AND($A90=VLOOKUP($A90&amp;"."&amp;$C90,UncollectibleLookup,2,FALSE),$C90=VLOOKUP($A90&amp;"."&amp;$C90,UncollectibleLookup,4,FALSE)),0,'Module C Corrected'!AS90),'Module C Corrected'!AS90)</f>
        <v>39.619999999999997</v>
      </c>
      <c r="AT90" s="33">
        <f ca="1">IFERROR(IF(AND($A90=VLOOKUP($A90&amp;"."&amp;$C90,UncollectibleLookup,2,FALSE),$C90=VLOOKUP($A90&amp;"."&amp;$C90,UncollectibleLookup,4,FALSE)),0,'Module C Corrected'!AT90),'Module C Corrected'!AT90)</f>
        <v>8.1199999999999992</v>
      </c>
      <c r="AU90" s="33">
        <f ca="1">IFERROR(IF(AND($A90=VLOOKUP($A90&amp;"."&amp;$C90,UncollectibleLookup,2,FALSE),$C90=VLOOKUP($A90&amp;"."&amp;$C90,UncollectibleLookup,4,FALSE)),0,'Module C Corrected'!AU90),'Module C Corrected'!AU90)</f>
        <v>110.78</v>
      </c>
      <c r="AV90" s="33">
        <f ca="1">IFERROR(IF(AND($A90=VLOOKUP($A90&amp;"."&amp;$C90,UncollectibleLookup,2,FALSE),$C90=VLOOKUP($A90&amp;"."&amp;$C90,UncollectibleLookup,4,FALSE)),0,'Module C Corrected'!AV90),'Module C Corrected'!AV90)</f>
        <v>60.15</v>
      </c>
      <c r="AW90" s="33">
        <f ca="1">IFERROR(IF(AND($A90=VLOOKUP($A90&amp;"."&amp;$C90,UncollectibleLookup,2,FALSE),$C90=VLOOKUP($A90&amp;"."&amp;$C90,UncollectibleLookup,4,FALSE)),0,'Module C Corrected'!AW90),'Module C Corrected'!AW90)</f>
        <v>20.51</v>
      </c>
      <c r="AX90" s="33">
        <f ca="1">IFERROR(IF(AND($A90=VLOOKUP($A90&amp;"."&amp;$C90,UncollectibleLookup,2,FALSE),$C90=VLOOKUP($A90&amp;"."&amp;$C90,UncollectibleLookup,4,FALSE)),0,'Module C Corrected'!AX90),'Module C Corrected'!AX90)</f>
        <v>29.53</v>
      </c>
      <c r="AY90" s="33">
        <f ca="1">IFERROR(IF(AND($A90=VLOOKUP($A90&amp;"."&amp;$C90,UncollectibleLookup,2,FALSE),$C90=VLOOKUP($A90&amp;"."&amp;$C90,UncollectibleLookup,4,FALSE)),0,'Module C Corrected'!AY90),'Module C Corrected'!AY90)</f>
        <v>50.43</v>
      </c>
      <c r="AZ90" s="33">
        <f ca="1">IFERROR(IF(AND($A90=VLOOKUP($A90&amp;"."&amp;$C90,UncollectibleLookup,2,FALSE),$C90=VLOOKUP($A90&amp;"."&amp;$C90,UncollectibleLookup,4,FALSE)),0,'Module C Corrected'!AZ90),'Module C Corrected'!AZ90)</f>
        <v>63.86</v>
      </c>
      <c r="BA90" s="31">
        <f t="shared" ca="1" si="27"/>
        <v>-415.17</v>
      </c>
      <c r="BB90" s="31">
        <f t="shared" ca="1" si="27"/>
        <v>-334.82</v>
      </c>
      <c r="BC90" s="31">
        <f t="shared" ca="1" si="27"/>
        <v>-256.68</v>
      </c>
      <c r="BD90" s="31">
        <f t="shared" ca="1" si="27"/>
        <v>-754.78</v>
      </c>
      <c r="BE90" s="31">
        <f t="shared" ca="1" si="27"/>
        <v>-950.84</v>
      </c>
      <c r="BF90" s="31">
        <f t="shared" ca="1" si="27"/>
        <v>-194.83</v>
      </c>
      <c r="BG90" s="31">
        <f t="shared" ca="1" si="42"/>
        <v>-3932.64</v>
      </c>
      <c r="BH90" s="31">
        <f t="shared" ca="1" si="42"/>
        <v>-2135.4299999999998</v>
      </c>
      <c r="BI90" s="31">
        <f t="shared" ca="1" si="42"/>
        <v>-728.24</v>
      </c>
      <c r="BJ90" s="31">
        <f t="shared" ca="1" si="42"/>
        <v>-442.99</v>
      </c>
      <c r="BK90" s="31">
        <f t="shared" ca="1" si="42"/>
        <v>-756.51</v>
      </c>
      <c r="BL90" s="31">
        <f t="shared" ca="1" si="42"/>
        <v>-957.84</v>
      </c>
      <c r="BM90" s="6">
        <f t="shared" ca="1" si="46"/>
        <v>-4.9200000000000001E-2</v>
      </c>
      <c r="BN90" s="6">
        <f t="shared" ca="1" si="46"/>
        <v>-4.9200000000000001E-2</v>
      </c>
      <c r="BO90" s="6">
        <f t="shared" ca="1" si="46"/>
        <v>-4.9200000000000001E-2</v>
      </c>
      <c r="BP90" s="6">
        <f t="shared" ca="1" si="46"/>
        <v>-4.9200000000000001E-2</v>
      </c>
      <c r="BQ90" s="6">
        <f t="shared" ca="1" si="46"/>
        <v>-4.9200000000000001E-2</v>
      </c>
      <c r="BR90" s="6">
        <f t="shared" ca="1" si="46"/>
        <v>-4.9200000000000001E-2</v>
      </c>
      <c r="BS90" s="6">
        <f t="shared" ca="1" si="46"/>
        <v>-4.9200000000000001E-2</v>
      </c>
      <c r="BT90" s="6">
        <f t="shared" ca="1" si="46"/>
        <v>-4.9200000000000001E-2</v>
      </c>
      <c r="BU90" s="6">
        <f t="shared" ca="1" si="46"/>
        <v>-4.9200000000000001E-2</v>
      </c>
      <c r="BV90" s="6">
        <f t="shared" ca="1" si="46"/>
        <v>-4.9200000000000001E-2</v>
      </c>
      <c r="BW90" s="6">
        <f t="shared" ca="1" si="46"/>
        <v>-4.9200000000000001E-2</v>
      </c>
      <c r="BX90" s="6">
        <f t="shared" ca="1" si="46"/>
        <v>-4.9200000000000001E-2</v>
      </c>
      <c r="BY90" s="31">
        <f t="shared" ca="1" si="32"/>
        <v>-17021.91</v>
      </c>
      <c r="BZ90" s="31">
        <f t="shared" ca="1" si="32"/>
        <v>-13727.78</v>
      </c>
      <c r="CA90" s="31">
        <f t="shared" ca="1" si="32"/>
        <v>-10523.76</v>
      </c>
      <c r="CB90" s="31">
        <f t="shared" ca="1" si="32"/>
        <v>-7736.5</v>
      </c>
      <c r="CC90" s="31">
        <f t="shared" ca="1" si="32"/>
        <v>-9746.14</v>
      </c>
      <c r="CD90" s="31">
        <f t="shared" ca="1" si="32"/>
        <v>-1997.01</v>
      </c>
      <c r="CE90" s="31">
        <f t="shared" ca="1" si="32"/>
        <v>-27251.57</v>
      </c>
      <c r="CF90" s="31">
        <f t="shared" ca="1" si="32"/>
        <v>-14797.61</v>
      </c>
      <c r="CG90" s="31">
        <f t="shared" ca="1" si="32"/>
        <v>-5046.3900000000003</v>
      </c>
      <c r="CH90" s="31">
        <f t="shared" ca="1" si="32"/>
        <v>-7265.02</v>
      </c>
      <c r="CI90" s="31">
        <f t="shared" ca="1" si="32"/>
        <v>-12406.74</v>
      </c>
      <c r="CJ90" s="31">
        <f t="shared" ca="1" si="32"/>
        <v>-15708.55</v>
      </c>
      <c r="CK90" s="32">
        <f t="shared" ca="1" si="29"/>
        <v>588.16</v>
      </c>
      <c r="CL90" s="32">
        <f t="shared" ca="1" si="29"/>
        <v>474.33</v>
      </c>
      <c r="CM90" s="32">
        <f t="shared" ca="1" si="29"/>
        <v>363.63</v>
      </c>
      <c r="CN90" s="32">
        <f t="shared" ca="1" si="29"/>
        <v>267.32</v>
      </c>
      <c r="CO90" s="32">
        <f t="shared" ca="1" si="29"/>
        <v>336.76</v>
      </c>
      <c r="CP90" s="32">
        <f t="shared" ca="1" si="29"/>
        <v>69</v>
      </c>
      <c r="CQ90" s="32">
        <f t="shared" ca="1" si="43"/>
        <v>941.62</v>
      </c>
      <c r="CR90" s="32">
        <f t="shared" ca="1" si="43"/>
        <v>511.3</v>
      </c>
      <c r="CS90" s="32">
        <f t="shared" ca="1" si="43"/>
        <v>174.37</v>
      </c>
      <c r="CT90" s="32">
        <f t="shared" ca="1" si="43"/>
        <v>251.03</v>
      </c>
      <c r="CU90" s="32">
        <f t="shared" ca="1" si="43"/>
        <v>428.69</v>
      </c>
      <c r="CV90" s="32">
        <f t="shared" ca="1" si="43"/>
        <v>542.78</v>
      </c>
      <c r="CW90" s="31">
        <f t="shared" ca="1" si="30"/>
        <v>-16087.769999999999</v>
      </c>
      <c r="CX90" s="31">
        <f t="shared" ca="1" si="30"/>
        <v>-12974.43</v>
      </c>
      <c r="CY90" s="31">
        <f t="shared" ca="1" si="30"/>
        <v>-9946.2300000000014</v>
      </c>
      <c r="CZ90" s="31">
        <f t="shared" ca="1" si="30"/>
        <v>-6745.85</v>
      </c>
      <c r="DA90" s="31">
        <f t="shared" ca="1" si="30"/>
        <v>-8498.16</v>
      </c>
      <c r="DB90" s="31">
        <f t="shared" ca="1" si="30"/>
        <v>-1741.3</v>
      </c>
      <c r="DC90" s="31">
        <f t="shared" ca="1" si="44"/>
        <v>-22488.09</v>
      </c>
      <c r="DD90" s="31">
        <f t="shared" ca="1" si="44"/>
        <v>-12211.03</v>
      </c>
      <c r="DE90" s="31">
        <f t="shared" ca="1" si="44"/>
        <v>-4164.2900000000009</v>
      </c>
      <c r="DF90" s="31">
        <f t="shared" ca="1" si="44"/>
        <v>-6600.5300000000007</v>
      </c>
      <c r="DG90" s="31">
        <f t="shared" ca="1" si="44"/>
        <v>-11271.97</v>
      </c>
      <c r="DH90" s="31">
        <f t="shared" ca="1" si="44"/>
        <v>-14271.789999999999</v>
      </c>
      <c r="DI90" s="32">
        <f t="shared" ca="1" si="36"/>
        <v>-804.39</v>
      </c>
      <c r="DJ90" s="32">
        <f t="shared" ca="1" si="36"/>
        <v>-648.72</v>
      </c>
      <c r="DK90" s="32">
        <f t="shared" ca="1" si="36"/>
        <v>-497.31</v>
      </c>
      <c r="DL90" s="32">
        <f t="shared" ca="1" si="33"/>
        <v>-337.29</v>
      </c>
      <c r="DM90" s="32">
        <f t="shared" ca="1" si="33"/>
        <v>-424.91</v>
      </c>
      <c r="DN90" s="32">
        <f t="shared" ca="1" si="33"/>
        <v>-87.07</v>
      </c>
      <c r="DO90" s="32">
        <f t="shared" ref="DO90:DT132" ca="1" si="47">ROUND(DC90*5%,2)</f>
        <v>-1124.4000000000001</v>
      </c>
      <c r="DP90" s="32">
        <f t="shared" ca="1" si="47"/>
        <v>-610.54999999999995</v>
      </c>
      <c r="DQ90" s="32">
        <f t="shared" ca="1" si="47"/>
        <v>-208.21</v>
      </c>
      <c r="DR90" s="32">
        <f t="shared" ca="1" si="47"/>
        <v>-330.03</v>
      </c>
      <c r="DS90" s="32">
        <f t="shared" ca="1" si="47"/>
        <v>-563.6</v>
      </c>
      <c r="DT90" s="32">
        <f t="shared" ca="1" si="47"/>
        <v>-713.59</v>
      </c>
      <c r="DU90" s="31">
        <f t="shared" ca="1" si="37"/>
        <v>-6921.93</v>
      </c>
      <c r="DV90" s="31">
        <f t="shared" ca="1" si="37"/>
        <v>-5516.27</v>
      </c>
      <c r="DW90" s="31">
        <f t="shared" ca="1" si="37"/>
        <v>-4183</v>
      </c>
      <c r="DX90" s="31">
        <f t="shared" ca="1" si="34"/>
        <v>-2802.67</v>
      </c>
      <c r="DY90" s="31">
        <f t="shared" ca="1" si="34"/>
        <v>-3488.79</v>
      </c>
      <c r="DZ90" s="31">
        <f t="shared" ca="1" si="34"/>
        <v>-705.99</v>
      </c>
      <c r="EA90" s="31">
        <f t="shared" ref="EA90:EF132" ca="1" si="48">ROUND(DC90*EA$3,2)</f>
        <v>-9006.64</v>
      </c>
      <c r="EB90" s="31">
        <f t="shared" ca="1" si="48"/>
        <v>-4825.78</v>
      </c>
      <c r="EC90" s="31">
        <f t="shared" ca="1" si="48"/>
        <v>-1623.62</v>
      </c>
      <c r="ED90" s="31">
        <f t="shared" ca="1" si="48"/>
        <v>-2539.58</v>
      </c>
      <c r="EE90" s="31">
        <f t="shared" ca="1" si="48"/>
        <v>-4277.1000000000004</v>
      </c>
      <c r="EF90" s="31">
        <f t="shared" ca="1" si="48"/>
        <v>-5342.05</v>
      </c>
      <c r="EG90" s="32">
        <f t="shared" ca="1" si="38"/>
        <v>-23814.09</v>
      </c>
      <c r="EH90" s="32">
        <f t="shared" ca="1" si="38"/>
        <v>-19139.419999999998</v>
      </c>
      <c r="EI90" s="32">
        <f t="shared" ca="1" si="38"/>
        <v>-14626.54</v>
      </c>
      <c r="EJ90" s="32">
        <f t="shared" ca="1" si="35"/>
        <v>-9885.8100000000013</v>
      </c>
      <c r="EK90" s="32">
        <f t="shared" ca="1" si="35"/>
        <v>-12411.86</v>
      </c>
      <c r="EL90" s="32">
        <f t="shared" ca="1" si="35"/>
        <v>-2534.3599999999997</v>
      </c>
      <c r="EM90" s="32">
        <f t="shared" ref="EM90:ER132" ca="1" si="49">DC90+DO90+EA90</f>
        <v>-32619.13</v>
      </c>
      <c r="EN90" s="32">
        <f t="shared" ca="1" si="49"/>
        <v>-17647.36</v>
      </c>
      <c r="EO90" s="32">
        <f t="shared" ca="1" si="49"/>
        <v>-5996.1200000000008</v>
      </c>
      <c r="EP90" s="32">
        <f t="shared" ca="1" si="49"/>
        <v>-9470.14</v>
      </c>
      <c r="EQ90" s="32">
        <f t="shared" ca="1" si="49"/>
        <v>-16112.67</v>
      </c>
      <c r="ER90" s="32">
        <f t="shared" ca="1" si="49"/>
        <v>-20327.43</v>
      </c>
    </row>
    <row r="91" spans="1:148">
      <c r="A91" t="s">
        <v>443</v>
      </c>
      <c r="B91" s="1" t="s">
        <v>11</v>
      </c>
      <c r="C91" t="str">
        <f t="shared" ca="1" si="40"/>
        <v>PR1</v>
      </c>
      <c r="D91" t="str">
        <f t="shared" ca="1" si="41"/>
        <v>Primrose #1</v>
      </c>
      <c r="E91" s="51">
        <f ca="1">IFERROR(IF(AND($A91=VLOOKUP($A91&amp;"."&amp;$C91,UncollectibleLookup,2,FALSE),$C91=VLOOKUP($A91&amp;"."&amp;$C91,UncollectibleLookup,4,FALSE)),0,'Module C Corrected'!E91),'Module C Corrected'!E91)</f>
        <v>25635.202300000001</v>
      </c>
      <c r="F91" s="51">
        <f ca="1">IFERROR(IF(AND($A91=VLOOKUP($A91&amp;"."&amp;$C91,UncollectibleLookup,2,FALSE),$C91=VLOOKUP($A91&amp;"."&amp;$C91,UncollectibleLookup,4,FALSE)),0,'Module C Corrected'!F91),'Module C Corrected'!F91)</f>
        <v>25120.7827</v>
      </c>
      <c r="G91" s="51">
        <f ca="1">IFERROR(IF(AND($A91=VLOOKUP($A91&amp;"."&amp;$C91,UncollectibleLookup,2,FALSE),$C91=VLOOKUP($A91&amp;"."&amp;$C91,UncollectibleLookup,4,FALSE)),0,'Module C Corrected'!G91),'Module C Corrected'!G91)</f>
        <v>21786.948400000001</v>
      </c>
      <c r="H91" s="51">
        <f ca="1">IFERROR(IF(AND($A91=VLOOKUP($A91&amp;"."&amp;$C91,UncollectibleLookup,2,FALSE),$C91=VLOOKUP($A91&amp;"."&amp;$C91,UncollectibleLookup,4,FALSE)),0,'Module C Corrected'!H91),'Module C Corrected'!H91)</f>
        <v>19338.331600000001</v>
      </c>
      <c r="I91" s="51">
        <f ca="1">IFERROR(IF(AND($A91=VLOOKUP($A91&amp;"."&amp;$C91,UncollectibleLookup,2,FALSE),$C91=VLOOKUP($A91&amp;"."&amp;$C91,UncollectibleLookup,4,FALSE)),0,'Module C Corrected'!I91),'Module C Corrected'!I91)</f>
        <v>13429.810799999999</v>
      </c>
      <c r="J91" s="51">
        <f ca="1">IFERROR(IF(AND($A91=VLOOKUP($A91&amp;"."&amp;$C91,UncollectibleLookup,2,FALSE),$C91=VLOOKUP($A91&amp;"."&amp;$C91,UncollectibleLookup,4,FALSE)),0,'Module C Corrected'!J91),'Module C Corrected'!J91)</f>
        <v>16442.549500000001</v>
      </c>
      <c r="K91" s="51">
        <f ca="1">IFERROR(IF(AND($A91=VLOOKUP($A91&amp;"."&amp;$C91,UncollectibleLookup,2,FALSE),$C91=VLOOKUP($A91&amp;"."&amp;$C91,UncollectibleLookup,4,FALSE)),0,'Module C Corrected'!K91),'Module C Corrected'!K91)</f>
        <v>14320.279</v>
      </c>
      <c r="L91" s="51">
        <f ca="1">IFERROR(IF(AND($A91=VLOOKUP($A91&amp;"."&amp;$C91,UncollectibleLookup,2,FALSE),$C91=VLOOKUP($A91&amp;"."&amp;$C91,UncollectibleLookup,4,FALSE)),0,'Module C Corrected'!L91),'Module C Corrected'!L91)</f>
        <v>18950.719700000001</v>
      </c>
      <c r="M91" s="51">
        <f ca="1">IFERROR(IF(AND($A91=VLOOKUP($A91&amp;"."&amp;$C91,UncollectibleLookup,2,FALSE),$C91=VLOOKUP($A91&amp;"."&amp;$C91,UncollectibleLookup,4,FALSE)),0,'Module C Corrected'!M91),'Module C Corrected'!M91)</f>
        <v>16959.847900000001</v>
      </c>
      <c r="N91" s="51">
        <f ca="1">IFERROR(IF(AND($A91=VLOOKUP($A91&amp;"."&amp;$C91,UncollectibleLookup,2,FALSE),$C91=VLOOKUP($A91&amp;"."&amp;$C91,UncollectibleLookup,4,FALSE)),0,'Module C Corrected'!N91),'Module C Corrected'!N91)</f>
        <v>16135.5527</v>
      </c>
      <c r="O91" s="51">
        <f ca="1">IFERROR(IF(AND($A91=VLOOKUP($A91&amp;"."&amp;$C91,UncollectibleLookup,2,FALSE),$C91=VLOOKUP($A91&amp;"."&amp;$C91,UncollectibleLookup,4,FALSE)),0,'Module C Corrected'!O91),'Module C Corrected'!O91)</f>
        <v>17449.143700000001</v>
      </c>
      <c r="P91" s="51">
        <f ca="1">IFERROR(IF(AND($A91=VLOOKUP($A91&amp;"."&amp;$C91,UncollectibleLookup,2,FALSE),$C91=VLOOKUP($A91&amp;"."&amp;$C91,UncollectibleLookup,4,FALSE)),0,'Module C Corrected'!P91),'Module C Corrected'!P91)</f>
        <v>18456.048299999999</v>
      </c>
      <c r="Q91" s="32">
        <f ca="1">IFERROR(IF(AND($A91=VLOOKUP($A91&amp;"."&amp;$C91,UncollectibleLookup,2,FALSE),$C91=VLOOKUP($A91&amp;"."&amp;$C91,UncollectibleLookup,4,FALSE)),0,'Module C Corrected'!Q91),'Module C Corrected'!Q91)</f>
        <v>1591910.3999999999</v>
      </c>
      <c r="R91" s="32">
        <f ca="1">IFERROR(IF(AND($A91=VLOOKUP($A91&amp;"."&amp;$C91,UncollectibleLookup,2,FALSE),$C91=VLOOKUP($A91&amp;"."&amp;$C91,UncollectibleLookup,4,FALSE)),0,'Module C Corrected'!R91),'Module C Corrected'!R91)</f>
        <v>1863387.55</v>
      </c>
      <c r="S91" s="32">
        <f ca="1">IFERROR(IF(AND($A91=VLOOKUP($A91&amp;"."&amp;$C91,UncollectibleLookup,2,FALSE),$C91=VLOOKUP($A91&amp;"."&amp;$C91,UncollectibleLookup,4,FALSE)),0,'Module C Corrected'!S91),'Module C Corrected'!S91)</f>
        <v>1238333.51</v>
      </c>
      <c r="T91" s="32">
        <f ca="1">IFERROR(IF(AND($A91=VLOOKUP($A91&amp;"."&amp;$C91,UncollectibleLookup,2,FALSE),$C91=VLOOKUP($A91&amp;"."&amp;$C91,UncollectibleLookup,4,FALSE)),0,'Module C Corrected'!T91),'Module C Corrected'!T91)</f>
        <v>993120.88</v>
      </c>
      <c r="U91" s="32">
        <f ca="1">IFERROR(IF(AND($A91=VLOOKUP($A91&amp;"."&amp;$C91,UncollectibleLookup,2,FALSE),$C91=VLOOKUP($A91&amp;"."&amp;$C91,UncollectibleLookup,4,FALSE)),0,'Module C Corrected'!U91),'Module C Corrected'!U91)</f>
        <v>572191.16</v>
      </c>
      <c r="V91" s="32">
        <f ca="1">IFERROR(IF(AND($A91=VLOOKUP($A91&amp;"."&amp;$C91,UncollectibleLookup,2,FALSE),$C91=VLOOKUP($A91&amp;"."&amp;$C91,UncollectibleLookup,4,FALSE)),0,'Module C Corrected'!V91),'Module C Corrected'!V91)</f>
        <v>766077.7</v>
      </c>
      <c r="W91" s="32">
        <f ca="1">IFERROR(IF(AND($A91=VLOOKUP($A91&amp;"."&amp;$C91,UncollectibleLookup,2,FALSE),$C91=VLOOKUP($A91&amp;"."&amp;$C91,UncollectibleLookup,4,FALSE)),0,'Module C Corrected'!W91),'Module C Corrected'!W91)</f>
        <v>1859082.11</v>
      </c>
      <c r="X91" s="32">
        <f ca="1">IFERROR(IF(AND($A91=VLOOKUP($A91&amp;"."&amp;$C91,UncollectibleLookup,2,FALSE),$C91=VLOOKUP($A91&amp;"."&amp;$C91,UncollectibleLookup,4,FALSE)),0,'Module C Corrected'!X91),'Module C Corrected'!X91)</f>
        <v>1339098.07</v>
      </c>
      <c r="Y91" s="32">
        <f ca="1">IFERROR(IF(AND($A91=VLOOKUP($A91&amp;"."&amp;$C91,UncollectibleLookup,2,FALSE),$C91=VLOOKUP($A91&amp;"."&amp;$C91,UncollectibleLookup,4,FALSE)),0,'Module C Corrected'!Y91),'Module C Corrected'!Y91)</f>
        <v>841031.37</v>
      </c>
      <c r="Z91" s="32">
        <f ca="1">IFERROR(IF(AND($A91=VLOOKUP($A91&amp;"."&amp;$C91,UncollectibleLookup,2,FALSE),$C91=VLOOKUP($A91&amp;"."&amp;$C91,UncollectibleLookup,4,FALSE)),0,'Module C Corrected'!Z91),'Module C Corrected'!Z91)</f>
        <v>1074687.3700000001</v>
      </c>
      <c r="AA91" s="32">
        <f ca="1">IFERROR(IF(AND($A91=VLOOKUP($A91&amp;"."&amp;$C91,UncollectibleLookup,2,FALSE),$C91=VLOOKUP($A91&amp;"."&amp;$C91,UncollectibleLookup,4,FALSE)),0,'Module C Corrected'!AA91),'Module C Corrected'!AA91)</f>
        <v>970680.74</v>
      </c>
      <c r="AB91" s="32">
        <f ca="1">IFERROR(IF(AND($A91=VLOOKUP($A91&amp;"."&amp;$C91,UncollectibleLookup,2,FALSE),$C91=VLOOKUP($A91&amp;"."&amp;$C91,UncollectibleLookup,4,FALSE)),0,'Module C Corrected'!AB91),'Module C Corrected'!AB91)</f>
        <v>1239082.45</v>
      </c>
      <c r="AC91" s="2">
        <f>IF(ISBLANK('Module C Corrected'!AC91),"",'Module C Corrected'!AC91)</f>
        <v>5.6</v>
      </c>
      <c r="AD91" s="2">
        <f>IF(ISBLANK('Module C Corrected'!AD91),"",'Module C Corrected'!AD91)</f>
        <v>5.6</v>
      </c>
      <c r="AE91" s="2">
        <f>IF(ISBLANK('Module C Corrected'!AE91),"",'Module C Corrected'!AE91)</f>
        <v>5.6</v>
      </c>
      <c r="AF91" s="2">
        <f>IF(ISBLANK('Module C Corrected'!AF91),"",'Module C Corrected'!AF91)</f>
        <v>5.6</v>
      </c>
      <c r="AG91" s="2">
        <f>IF(ISBLANK('Module C Corrected'!AG91),"",'Module C Corrected'!AG91)</f>
        <v>5.6</v>
      </c>
      <c r="AH91" s="2">
        <f>IF(ISBLANK('Module C Corrected'!AH91),"",'Module C Corrected'!AH91)</f>
        <v>5.6</v>
      </c>
      <c r="AI91" s="2">
        <f>IF(ISBLANK('Module C Corrected'!AI91),"",'Module C Corrected'!AI91)</f>
        <v>5.6</v>
      </c>
      <c r="AJ91" s="2">
        <f>IF(ISBLANK('Module C Corrected'!AJ91),"",'Module C Corrected'!AJ91)</f>
        <v>5.6</v>
      </c>
      <c r="AK91" s="2">
        <f>IF(ISBLANK('Module C Corrected'!AK91),"",'Module C Corrected'!AK91)</f>
        <v>5.6</v>
      </c>
      <c r="AL91" s="2">
        <f>IF(ISBLANK('Module C Corrected'!AL91),"",'Module C Corrected'!AL91)</f>
        <v>5.6</v>
      </c>
      <c r="AM91" s="2">
        <f>IF(ISBLANK('Module C Corrected'!AM91),"",'Module C Corrected'!AM91)</f>
        <v>5.6</v>
      </c>
      <c r="AN91" s="2">
        <f>IF(ISBLANK('Module C Corrected'!AN91),"",'Module C Corrected'!AN91)</f>
        <v>5.6</v>
      </c>
      <c r="AO91" s="33">
        <f ca="1">IFERROR(IF(AND($A91=VLOOKUP($A91&amp;"."&amp;$C91,UncollectibleLookup,2,FALSE),$C91=VLOOKUP($A91&amp;"."&amp;$C91,UncollectibleLookup,4,FALSE)),0,'Module C Corrected'!AO91),'Module C Corrected'!AO91)</f>
        <v>89146.98</v>
      </c>
      <c r="AP91" s="33">
        <f ca="1">IFERROR(IF(AND($A91=VLOOKUP($A91&amp;"."&amp;$C91,UncollectibleLookup,2,FALSE),$C91=VLOOKUP($A91&amp;"."&amp;$C91,UncollectibleLookup,4,FALSE)),0,'Module C Corrected'!AP91),'Module C Corrected'!AP91)</f>
        <v>104349.7</v>
      </c>
      <c r="AQ91" s="33">
        <f ca="1">IFERROR(IF(AND($A91=VLOOKUP($A91&amp;"."&amp;$C91,UncollectibleLookup,2,FALSE),$C91=VLOOKUP($A91&amp;"."&amp;$C91,UncollectibleLookup,4,FALSE)),0,'Module C Corrected'!AQ91),'Module C Corrected'!AQ91)</f>
        <v>69346.679999999993</v>
      </c>
      <c r="AR91" s="33">
        <f ca="1">IFERROR(IF(AND($A91=VLOOKUP($A91&amp;"."&amp;$C91,UncollectibleLookup,2,FALSE),$C91=VLOOKUP($A91&amp;"."&amp;$C91,UncollectibleLookup,4,FALSE)),0,'Module C Corrected'!AR91),'Module C Corrected'!AR91)</f>
        <v>55614.77</v>
      </c>
      <c r="AS91" s="33">
        <f ca="1">IFERROR(IF(AND($A91=VLOOKUP($A91&amp;"."&amp;$C91,UncollectibleLookup,2,FALSE),$C91=VLOOKUP($A91&amp;"."&amp;$C91,UncollectibleLookup,4,FALSE)),0,'Module C Corrected'!AS91),'Module C Corrected'!AS91)</f>
        <v>32042.7</v>
      </c>
      <c r="AT91" s="33">
        <f ca="1">IFERROR(IF(AND($A91=VLOOKUP($A91&amp;"."&amp;$C91,UncollectibleLookup,2,FALSE),$C91=VLOOKUP($A91&amp;"."&amp;$C91,UncollectibleLookup,4,FALSE)),0,'Module C Corrected'!AT91),'Module C Corrected'!AT91)</f>
        <v>42900.35</v>
      </c>
      <c r="AU91" s="33">
        <f ca="1">IFERROR(IF(AND($A91=VLOOKUP($A91&amp;"."&amp;$C91,UncollectibleLookup,2,FALSE),$C91=VLOOKUP($A91&amp;"."&amp;$C91,UncollectibleLookup,4,FALSE)),0,'Module C Corrected'!AU91),'Module C Corrected'!AU91)</f>
        <v>104108.6</v>
      </c>
      <c r="AV91" s="33">
        <f ca="1">IFERROR(IF(AND($A91=VLOOKUP($A91&amp;"."&amp;$C91,UncollectibleLookup,2,FALSE),$C91=VLOOKUP($A91&amp;"."&amp;$C91,UncollectibleLookup,4,FALSE)),0,'Module C Corrected'!AV91),'Module C Corrected'!AV91)</f>
        <v>74989.490000000005</v>
      </c>
      <c r="AW91" s="33">
        <f ca="1">IFERROR(IF(AND($A91=VLOOKUP($A91&amp;"."&amp;$C91,UncollectibleLookup,2,FALSE),$C91=VLOOKUP($A91&amp;"."&amp;$C91,UncollectibleLookup,4,FALSE)),0,'Module C Corrected'!AW91),'Module C Corrected'!AW91)</f>
        <v>47097.760000000002</v>
      </c>
      <c r="AX91" s="33">
        <f ca="1">IFERROR(IF(AND($A91=VLOOKUP($A91&amp;"."&amp;$C91,UncollectibleLookup,2,FALSE),$C91=VLOOKUP($A91&amp;"."&amp;$C91,UncollectibleLookup,4,FALSE)),0,'Module C Corrected'!AX91),'Module C Corrected'!AX91)</f>
        <v>60182.49</v>
      </c>
      <c r="AY91" s="33">
        <f ca="1">IFERROR(IF(AND($A91=VLOOKUP($A91&amp;"."&amp;$C91,UncollectibleLookup,2,FALSE),$C91=VLOOKUP($A91&amp;"."&amp;$C91,UncollectibleLookup,4,FALSE)),0,'Module C Corrected'!AY91),'Module C Corrected'!AY91)</f>
        <v>54358.12</v>
      </c>
      <c r="AZ91" s="33">
        <f ca="1">IFERROR(IF(AND($A91=VLOOKUP($A91&amp;"."&amp;$C91,UncollectibleLookup,2,FALSE),$C91=VLOOKUP($A91&amp;"."&amp;$C91,UncollectibleLookup,4,FALSE)),0,'Module C Corrected'!AZ91),'Module C Corrected'!AZ91)</f>
        <v>69388.62</v>
      </c>
      <c r="BA91" s="31">
        <f t="shared" ca="1" si="27"/>
        <v>-1910.29</v>
      </c>
      <c r="BB91" s="31">
        <f t="shared" ca="1" si="27"/>
        <v>-2236.0700000000002</v>
      </c>
      <c r="BC91" s="31">
        <f t="shared" ca="1" si="27"/>
        <v>-1486</v>
      </c>
      <c r="BD91" s="31">
        <f t="shared" ca="1" si="27"/>
        <v>-4766.9799999999996</v>
      </c>
      <c r="BE91" s="31">
        <f t="shared" ca="1" si="27"/>
        <v>-2746.52</v>
      </c>
      <c r="BF91" s="31">
        <f t="shared" ca="1" si="27"/>
        <v>-3677.17</v>
      </c>
      <c r="BG91" s="31">
        <f t="shared" ca="1" si="42"/>
        <v>-13199.48</v>
      </c>
      <c r="BH91" s="31">
        <f t="shared" ca="1" si="42"/>
        <v>-9507.6</v>
      </c>
      <c r="BI91" s="31">
        <f t="shared" ca="1" si="42"/>
        <v>-5971.32</v>
      </c>
      <c r="BJ91" s="31">
        <f t="shared" ca="1" si="42"/>
        <v>-3224.06</v>
      </c>
      <c r="BK91" s="31">
        <f t="shared" ca="1" si="42"/>
        <v>-2912.04</v>
      </c>
      <c r="BL91" s="31">
        <f t="shared" ca="1" si="42"/>
        <v>-3717.25</v>
      </c>
      <c r="BM91" s="6">
        <f t="shared" ca="1" si="46"/>
        <v>7.17E-2</v>
      </c>
      <c r="BN91" s="6">
        <f t="shared" ca="1" si="46"/>
        <v>7.17E-2</v>
      </c>
      <c r="BO91" s="6">
        <f t="shared" ca="1" si="46"/>
        <v>7.17E-2</v>
      </c>
      <c r="BP91" s="6">
        <f t="shared" ca="1" si="46"/>
        <v>7.17E-2</v>
      </c>
      <c r="BQ91" s="6">
        <f t="shared" ca="1" si="46"/>
        <v>7.17E-2</v>
      </c>
      <c r="BR91" s="6">
        <f t="shared" ca="1" si="46"/>
        <v>7.17E-2</v>
      </c>
      <c r="BS91" s="6">
        <f t="shared" ca="1" si="46"/>
        <v>7.17E-2</v>
      </c>
      <c r="BT91" s="6">
        <f t="shared" ca="1" si="46"/>
        <v>7.17E-2</v>
      </c>
      <c r="BU91" s="6">
        <f t="shared" ca="1" si="46"/>
        <v>7.17E-2</v>
      </c>
      <c r="BV91" s="6">
        <f t="shared" ca="1" si="46"/>
        <v>7.17E-2</v>
      </c>
      <c r="BW91" s="6">
        <f t="shared" ca="1" si="46"/>
        <v>7.17E-2</v>
      </c>
      <c r="BX91" s="6">
        <f t="shared" ca="1" si="46"/>
        <v>7.17E-2</v>
      </c>
      <c r="BY91" s="31">
        <f t="shared" ref="BY91:CJ112" ca="1" si="50">IFERROR(VLOOKUP($C91,DOSDetail,CELL("col",BY$4)+58,FALSE),ROUND(Q91*BM91,2))</f>
        <v>114139.98</v>
      </c>
      <c r="BZ91" s="31">
        <f t="shared" ca="1" si="50"/>
        <v>133604.89000000001</v>
      </c>
      <c r="CA91" s="31">
        <f t="shared" ca="1" si="50"/>
        <v>88788.51</v>
      </c>
      <c r="CB91" s="31">
        <f t="shared" ca="1" si="50"/>
        <v>71206.77</v>
      </c>
      <c r="CC91" s="31">
        <f t="shared" ca="1" si="50"/>
        <v>41026.11</v>
      </c>
      <c r="CD91" s="31">
        <f t="shared" ca="1" si="50"/>
        <v>54927.77</v>
      </c>
      <c r="CE91" s="31">
        <f t="shared" ca="1" si="50"/>
        <v>133296.19</v>
      </c>
      <c r="CF91" s="31">
        <f t="shared" ca="1" si="50"/>
        <v>96013.33</v>
      </c>
      <c r="CG91" s="31">
        <f t="shared" ca="1" si="50"/>
        <v>60301.95</v>
      </c>
      <c r="CH91" s="31">
        <f t="shared" ca="1" si="50"/>
        <v>77055.08</v>
      </c>
      <c r="CI91" s="31">
        <f t="shared" ca="1" si="50"/>
        <v>69597.81</v>
      </c>
      <c r="CJ91" s="31">
        <f t="shared" ca="1" si="50"/>
        <v>88842.21</v>
      </c>
      <c r="CK91" s="32">
        <f t="shared" ca="1" si="29"/>
        <v>2706.25</v>
      </c>
      <c r="CL91" s="32">
        <f t="shared" ca="1" si="29"/>
        <v>3167.76</v>
      </c>
      <c r="CM91" s="32">
        <f t="shared" ca="1" si="29"/>
        <v>2105.17</v>
      </c>
      <c r="CN91" s="32">
        <f t="shared" ca="1" si="29"/>
        <v>1688.31</v>
      </c>
      <c r="CO91" s="32">
        <f t="shared" ca="1" si="29"/>
        <v>972.72</v>
      </c>
      <c r="CP91" s="32">
        <f t="shared" ca="1" si="29"/>
        <v>1302.33</v>
      </c>
      <c r="CQ91" s="32">
        <f t="shared" ca="1" si="43"/>
        <v>3160.44</v>
      </c>
      <c r="CR91" s="32">
        <f t="shared" ca="1" si="43"/>
        <v>2276.4699999999998</v>
      </c>
      <c r="CS91" s="32">
        <f t="shared" ca="1" si="43"/>
        <v>1429.75</v>
      </c>
      <c r="CT91" s="32">
        <f t="shared" ca="1" si="43"/>
        <v>1826.97</v>
      </c>
      <c r="CU91" s="32">
        <f t="shared" ca="1" si="43"/>
        <v>1650.16</v>
      </c>
      <c r="CV91" s="32">
        <f t="shared" ca="1" si="43"/>
        <v>2106.44</v>
      </c>
      <c r="CW91" s="31">
        <f t="shared" ca="1" si="30"/>
        <v>29609.54</v>
      </c>
      <c r="CX91" s="31">
        <f t="shared" ca="1" si="30"/>
        <v>34659.020000000026</v>
      </c>
      <c r="CY91" s="31">
        <f t="shared" ca="1" si="30"/>
        <v>23033</v>
      </c>
      <c r="CZ91" s="31">
        <f t="shared" ca="1" si="30"/>
        <v>22047.290000000005</v>
      </c>
      <c r="DA91" s="31">
        <f t="shared" ca="1" si="30"/>
        <v>12702.650000000001</v>
      </c>
      <c r="DB91" s="31">
        <f t="shared" ca="1" si="30"/>
        <v>17006.919999999998</v>
      </c>
      <c r="DC91" s="31">
        <f t="shared" ca="1" si="44"/>
        <v>45547.509999999995</v>
      </c>
      <c r="DD91" s="31">
        <f t="shared" ca="1" si="44"/>
        <v>32807.909999999996</v>
      </c>
      <c r="DE91" s="31">
        <f t="shared" ca="1" si="44"/>
        <v>20605.259999999995</v>
      </c>
      <c r="DF91" s="31">
        <f t="shared" ca="1" si="44"/>
        <v>21923.620000000006</v>
      </c>
      <c r="DG91" s="31">
        <f t="shared" ca="1" si="44"/>
        <v>19801.89</v>
      </c>
      <c r="DH91" s="31">
        <f t="shared" ca="1" si="44"/>
        <v>25277.280000000013</v>
      </c>
      <c r="DI91" s="32">
        <f t="shared" ca="1" si="36"/>
        <v>1480.48</v>
      </c>
      <c r="DJ91" s="32">
        <f t="shared" ca="1" si="36"/>
        <v>1732.95</v>
      </c>
      <c r="DK91" s="32">
        <f t="shared" ca="1" si="36"/>
        <v>1151.6500000000001</v>
      </c>
      <c r="DL91" s="32">
        <f t="shared" ca="1" si="36"/>
        <v>1102.3599999999999</v>
      </c>
      <c r="DM91" s="32">
        <f t="shared" ca="1" si="36"/>
        <v>635.13</v>
      </c>
      <c r="DN91" s="32">
        <f t="shared" ca="1" si="36"/>
        <v>850.35</v>
      </c>
      <c r="DO91" s="32">
        <f t="shared" ca="1" si="47"/>
        <v>2277.38</v>
      </c>
      <c r="DP91" s="32">
        <f t="shared" ca="1" si="47"/>
        <v>1640.4</v>
      </c>
      <c r="DQ91" s="32">
        <f t="shared" ca="1" si="47"/>
        <v>1030.26</v>
      </c>
      <c r="DR91" s="32">
        <f t="shared" ca="1" si="47"/>
        <v>1096.18</v>
      </c>
      <c r="DS91" s="32">
        <f t="shared" ca="1" si="47"/>
        <v>990.09</v>
      </c>
      <c r="DT91" s="32">
        <f t="shared" ca="1" si="47"/>
        <v>1263.8599999999999</v>
      </c>
      <c r="DU91" s="31">
        <f t="shared" ca="1" si="37"/>
        <v>12739.81</v>
      </c>
      <c r="DV91" s="31">
        <f t="shared" ca="1" si="37"/>
        <v>14735.79</v>
      </c>
      <c r="DW91" s="31">
        <f t="shared" ca="1" si="37"/>
        <v>9686.7999999999993</v>
      </c>
      <c r="DX91" s="31">
        <f t="shared" ca="1" si="37"/>
        <v>9159.9</v>
      </c>
      <c r="DY91" s="31">
        <f t="shared" ca="1" si="37"/>
        <v>5214.88</v>
      </c>
      <c r="DZ91" s="31">
        <f t="shared" ca="1" si="37"/>
        <v>6895.26</v>
      </c>
      <c r="EA91" s="31">
        <f t="shared" ca="1" si="48"/>
        <v>18242.099999999999</v>
      </c>
      <c r="EB91" s="31">
        <f t="shared" ca="1" si="48"/>
        <v>12965.65</v>
      </c>
      <c r="EC91" s="31">
        <f t="shared" ca="1" si="48"/>
        <v>8033.8</v>
      </c>
      <c r="ED91" s="31">
        <f t="shared" ca="1" si="48"/>
        <v>8435.19</v>
      </c>
      <c r="EE91" s="31">
        <f t="shared" ca="1" si="48"/>
        <v>7513.74</v>
      </c>
      <c r="EF91" s="31">
        <f t="shared" ca="1" si="48"/>
        <v>9461.5</v>
      </c>
      <c r="EG91" s="32">
        <f t="shared" ca="1" si="38"/>
        <v>43829.83</v>
      </c>
      <c r="EH91" s="32">
        <f t="shared" ca="1" si="38"/>
        <v>51127.760000000024</v>
      </c>
      <c r="EI91" s="32">
        <f t="shared" ca="1" si="38"/>
        <v>33871.449999999997</v>
      </c>
      <c r="EJ91" s="32">
        <f t="shared" ca="1" si="38"/>
        <v>32309.550000000003</v>
      </c>
      <c r="EK91" s="32">
        <f t="shared" ca="1" si="38"/>
        <v>18552.66</v>
      </c>
      <c r="EL91" s="32">
        <f t="shared" ca="1" si="38"/>
        <v>24752.53</v>
      </c>
      <c r="EM91" s="32">
        <f t="shared" ca="1" si="49"/>
        <v>66066.989999999991</v>
      </c>
      <c r="EN91" s="32">
        <f t="shared" ca="1" si="49"/>
        <v>47413.96</v>
      </c>
      <c r="EO91" s="32">
        <f t="shared" ca="1" si="49"/>
        <v>29669.319999999992</v>
      </c>
      <c r="EP91" s="32">
        <f t="shared" ca="1" si="49"/>
        <v>31454.990000000005</v>
      </c>
      <c r="EQ91" s="32">
        <f t="shared" ca="1" si="49"/>
        <v>28305.72</v>
      </c>
      <c r="ER91" s="32">
        <f t="shared" ca="1" si="49"/>
        <v>36002.640000000014</v>
      </c>
    </row>
    <row r="92" spans="1:148">
      <c r="A92" t="s">
        <v>433</v>
      </c>
      <c r="B92" s="1" t="s">
        <v>107</v>
      </c>
      <c r="C92" t="str">
        <f t="shared" ca="1" si="40"/>
        <v>BCHEXP</v>
      </c>
      <c r="D92" t="str">
        <f t="shared" ca="1" si="41"/>
        <v>Alberta-BC Intertie - Export</v>
      </c>
      <c r="E92" s="51">
        <f ca="1">IFERROR(IF(AND($A92=VLOOKUP($A92&amp;"."&amp;$C92,UncollectibleLookup,2,FALSE),$C92=VLOOKUP($A92&amp;"."&amp;$C92,UncollectibleLookup,4,FALSE)),0,'Module C Corrected'!E92),'Module C Corrected'!E92)</f>
        <v>117763</v>
      </c>
      <c r="F92" s="51">
        <f ca="1">IFERROR(IF(AND($A92=VLOOKUP($A92&amp;"."&amp;$C92,UncollectibleLookup,2,FALSE),$C92=VLOOKUP($A92&amp;"."&amp;$C92,UncollectibleLookup,4,FALSE)),0,'Module C Corrected'!F92),'Module C Corrected'!F92)</f>
        <v>110668.25</v>
      </c>
      <c r="G92" s="51">
        <f ca="1">IFERROR(IF(AND($A92=VLOOKUP($A92&amp;"."&amp;$C92,UncollectibleLookup,2,FALSE),$C92=VLOOKUP($A92&amp;"."&amp;$C92,UncollectibleLookup,4,FALSE)),0,'Module C Corrected'!G92),'Module C Corrected'!G92)</f>
        <v>18051</v>
      </c>
      <c r="H92" s="51">
        <f ca="1">IFERROR(IF(AND($A92=VLOOKUP($A92&amp;"."&amp;$C92,UncollectibleLookup,2,FALSE),$C92=VLOOKUP($A92&amp;"."&amp;$C92,UncollectibleLookup,4,FALSE)),0,'Module C Corrected'!H92),'Module C Corrected'!H92)</f>
        <v>25348</v>
      </c>
      <c r="I92" s="51">
        <f ca="1">IFERROR(IF(AND($A92=VLOOKUP($A92&amp;"."&amp;$C92,UncollectibleLookup,2,FALSE),$C92=VLOOKUP($A92&amp;"."&amp;$C92,UncollectibleLookup,4,FALSE)),0,'Module C Corrected'!I92),'Module C Corrected'!I92)</f>
        <v>44255.5</v>
      </c>
      <c r="J92" s="51">
        <f ca="1">IFERROR(IF(AND($A92=VLOOKUP($A92&amp;"."&amp;$C92,UncollectibleLookup,2,FALSE),$C92=VLOOKUP($A92&amp;"."&amp;$C92,UncollectibleLookup,4,FALSE)),0,'Module C Corrected'!J92),'Module C Corrected'!J92)</f>
        <v>37394.25</v>
      </c>
      <c r="K92" s="51">
        <f ca="1">IFERROR(IF(AND($A92=VLOOKUP($A92&amp;"."&amp;$C92,UncollectibleLookup,2,FALSE),$C92=VLOOKUP($A92&amp;"."&amp;$C92,UncollectibleLookup,4,FALSE)),0,'Module C Corrected'!K92),'Module C Corrected'!K92)</f>
        <v>16944.75</v>
      </c>
      <c r="L92" s="51">
        <f ca="1">IFERROR(IF(AND($A92=VLOOKUP($A92&amp;"."&amp;$C92,UncollectibleLookup,2,FALSE),$C92=VLOOKUP($A92&amp;"."&amp;$C92,UncollectibleLookup,4,FALSE)),0,'Module C Corrected'!L92),'Module C Corrected'!L92)</f>
        <v>26497.25</v>
      </c>
      <c r="M92" s="51">
        <f ca="1">IFERROR(IF(AND($A92=VLOOKUP($A92&amp;"."&amp;$C92,UncollectibleLookup,2,FALSE),$C92=VLOOKUP($A92&amp;"."&amp;$C92,UncollectibleLookup,4,FALSE)),0,'Module C Corrected'!M92),'Module C Corrected'!M92)</f>
        <v>68365</v>
      </c>
      <c r="N92" s="51">
        <f ca="1">IFERROR(IF(AND($A92=VLOOKUP($A92&amp;"."&amp;$C92,UncollectibleLookup,2,FALSE),$C92=VLOOKUP($A92&amp;"."&amp;$C92,UncollectibleLookup,4,FALSE)),0,'Module C Corrected'!N92),'Module C Corrected'!N92)</f>
        <v>48435.25</v>
      </c>
      <c r="O92" s="51">
        <f ca="1">IFERROR(IF(AND($A92=VLOOKUP($A92&amp;"."&amp;$C92,UncollectibleLookup,2,FALSE),$C92=VLOOKUP($A92&amp;"."&amp;$C92,UncollectibleLookup,4,FALSE)),0,'Module C Corrected'!O92),'Module C Corrected'!O92)</f>
        <v>93298</v>
      </c>
      <c r="P92" s="51">
        <f ca="1">IFERROR(IF(AND($A92=VLOOKUP($A92&amp;"."&amp;$C92,UncollectibleLookup,2,FALSE),$C92=VLOOKUP($A92&amp;"."&amp;$C92,UncollectibleLookup,4,FALSE)),0,'Module C Corrected'!P92),'Module C Corrected'!P92)</f>
        <v>75617.5</v>
      </c>
      <c r="Q92" s="32">
        <f ca="1">IFERROR(IF(AND($A92=VLOOKUP($A92&amp;"."&amp;$C92,UncollectibleLookup,2,FALSE),$C92=VLOOKUP($A92&amp;"."&amp;$C92,UncollectibleLookup,4,FALSE)),0,'Module C Corrected'!Q92),'Module C Corrected'!Q92)</f>
        <v>4553371.66</v>
      </c>
      <c r="R92" s="32">
        <f ca="1">IFERROR(IF(AND($A92=VLOOKUP($A92&amp;"."&amp;$C92,UncollectibleLookup,2,FALSE),$C92=VLOOKUP($A92&amp;"."&amp;$C92,UncollectibleLookup,4,FALSE)),0,'Module C Corrected'!R92),'Module C Corrected'!R92)</f>
        <v>6279162.6500000004</v>
      </c>
      <c r="S92" s="32">
        <f ca="1">IFERROR(IF(AND($A92=VLOOKUP($A92&amp;"."&amp;$C92,UncollectibleLookup,2,FALSE),$C92=VLOOKUP($A92&amp;"."&amp;$C92,UncollectibleLookup,4,FALSE)),0,'Module C Corrected'!S92),'Module C Corrected'!S92)</f>
        <v>637612.14</v>
      </c>
      <c r="T92" s="32">
        <f ca="1">IFERROR(IF(AND($A92=VLOOKUP($A92&amp;"."&amp;$C92,UncollectibleLookup,2,FALSE),$C92=VLOOKUP($A92&amp;"."&amp;$C92,UncollectibleLookup,4,FALSE)),0,'Module C Corrected'!T92),'Module C Corrected'!T92)</f>
        <v>702108.14</v>
      </c>
      <c r="U92" s="32">
        <f ca="1">IFERROR(IF(AND($A92=VLOOKUP($A92&amp;"."&amp;$C92,UncollectibleLookup,2,FALSE),$C92=VLOOKUP($A92&amp;"."&amp;$C92,UncollectibleLookup,4,FALSE)),0,'Module C Corrected'!U92),'Module C Corrected'!U92)</f>
        <v>758113.41</v>
      </c>
      <c r="V92" s="32">
        <f ca="1">IFERROR(IF(AND($A92=VLOOKUP($A92&amp;"."&amp;$C92,UncollectibleLookup,2,FALSE),$C92=VLOOKUP($A92&amp;"."&amp;$C92,UncollectibleLookup,4,FALSE)),0,'Module C Corrected'!V92),'Module C Corrected'!V92)</f>
        <v>734174.44</v>
      </c>
      <c r="W92" s="32">
        <f ca="1">IFERROR(IF(AND($A92=VLOOKUP($A92&amp;"."&amp;$C92,UncollectibleLookup,2,FALSE),$C92=VLOOKUP($A92&amp;"."&amp;$C92,UncollectibleLookup,4,FALSE)),0,'Module C Corrected'!W92),'Module C Corrected'!W92)</f>
        <v>392021.36</v>
      </c>
      <c r="X92" s="32">
        <f ca="1">IFERROR(IF(AND($A92=VLOOKUP($A92&amp;"."&amp;$C92,UncollectibleLookup,2,FALSE),$C92=VLOOKUP($A92&amp;"."&amp;$C92,UncollectibleLookup,4,FALSE)),0,'Module C Corrected'!X92),'Module C Corrected'!X92)</f>
        <v>720226.97</v>
      </c>
      <c r="Y92" s="32">
        <f ca="1">IFERROR(IF(AND($A92=VLOOKUP($A92&amp;"."&amp;$C92,UncollectibleLookup,2,FALSE),$C92=VLOOKUP($A92&amp;"."&amp;$C92,UncollectibleLookup,4,FALSE)),0,'Module C Corrected'!Y92),'Module C Corrected'!Y92)</f>
        <v>2034189.46</v>
      </c>
      <c r="Z92" s="32">
        <f ca="1">IFERROR(IF(AND($A92=VLOOKUP($A92&amp;"."&amp;$C92,UncollectibleLookup,2,FALSE),$C92=VLOOKUP($A92&amp;"."&amp;$C92,UncollectibleLookup,4,FALSE)),0,'Module C Corrected'!Z92),'Module C Corrected'!Z92)</f>
        <v>1227594.5</v>
      </c>
      <c r="AA92" s="32">
        <f ca="1">IFERROR(IF(AND($A92=VLOOKUP($A92&amp;"."&amp;$C92,UncollectibleLookup,2,FALSE),$C92=VLOOKUP($A92&amp;"."&amp;$C92,UncollectibleLookup,4,FALSE)),0,'Module C Corrected'!AA92),'Module C Corrected'!AA92)</f>
        <v>2470246.9900000002</v>
      </c>
      <c r="AB92" s="32">
        <f ca="1">IFERROR(IF(AND($A92=VLOOKUP($A92&amp;"."&amp;$C92,UncollectibleLookup,2,FALSE),$C92=VLOOKUP($A92&amp;"."&amp;$C92,UncollectibleLookup,4,FALSE)),0,'Module C Corrected'!AB92),'Module C Corrected'!AB92)</f>
        <v>2946290.55</v>
      </c>
      <c r="AC92" s="2">
        <f>IF(ISBLANK('Module C Corrected'!AC92),"",'Module C Corrected'!AC92)</f>
        <v>3.19</v>
      </c>
      <c r="AD92" s="2">
        <f>IF(ISBLANK('Module C Corrected'!AD92),"",'Module C Corrected'!AD92)</f>
        <v>3.19</v>
      </c>
      <c r="AE92" s="2">
        <f>IF(ISBLANK('Module C Corrected'!AE92),"",'Module C Corrected'!AE92)</f>
        <v>3.19</v>
      </c>
      <c r="AF92" s="2">
        <f>IF(ISBLANK('Module C Corrected'!AF92),"",'Module C Corrected'!AF92)</f>
        <v>3.19</v>
      </c>
      <c r="AG92" s="2">
        <f>IF(ISBLANK('Module C Corrected'!AG92),"",'Module C Corrected'!AG92)</f>
        <v>3.19</v>
      </c>
      <c r="AH92" s="2">
        <f>IF(ISBLANK('Module C Corrected'!AH92),"",'Module C Corrected'!AH92)</f>
        <v>3.19</v>
      </c>
      <c r="AI92" s="2">
        <f>IF(ISBLANK('Module C Corrected'!AI92),"",'Module C Corrected'!AI92)</f>
        <v>3.19</v>
      </c>
      <c r="AJ92" s="2">
        <f>IF(ISBLANK('Module C Corrected'!AJ92),"",'Module C Corrected'!AJ92)</f>
        <v>3.19</v>
      </c>
      <c r="AK92" s="2">
        <f>IF(ISBLANK('Module C Corrected'!AK92),"",'Module C Corrected'!AK92)</f>
        <v>3.19</v>
      </c>
      <c r="AL92" s="2">
        <f>IF(ISBLANK('Module C Corrected'!AL92),"",'Module C Corrected'!AL92)</f>
        <v>3.19</v>
      </c>
      <c r="AM92" s="2">
        <f>IF(ISBLANK('Module C Corrected'!AM92),"",'Module C Corrected'!AM92)</f>
        <v>3.19</v>
      </c>
      <c r="AN92" s="2">
        <f>IF(ISBLANK('Module C Corrected'!AN92),"",'Module C Corrected'!AN92)</f>
        <v>3.19</v>
      </c>
      <c r="AO92" s="33">
        <f ca="1">IFERROR(IF(AND($A92=VLOOKUP($A92&amp;"."&amp;$C92,UncollectibleLookup,2,FALSE),$C92=VLOOKUP($A92&amp;"."&amp;$C92,UncollectibleLookup,4,FALSE)),0,'Module C Corrected'!AO92),'Module C Corrected'!AO92)</f>
        <v>145252.56</v>
      </c>
      <c r="AP92" s="33">
        <f ca="1">IFERROR(IF(AND($A92=VLOOKUP($A92&amp;"."&amp;$C92,UncollectibleLookup,2,FALSE),$C92=VLOOKUP($A92&amp;"."&amp;$C92,UncollectibleLookup,4,FALSE)),0,'Module C Corrected'!AP92),'Module C Corrected'!AP92)</f>
        <v>200305.29</v>
      </c>
      <c r="AQ92" s="33">
        <f ca="1">IFERROR(IF(AND($A92=VLOOKUP($A92&amp;"."&amp;$C92,UncollectibleLookup,2,FALSE),$C92=VLOOKUP($A92&amp;"."&amp;$C92,UncollectibleLookup,4,FALSE)),0,'Module C Corrected'!AQ92),'Module C Corrected'!AQ92)</f>
        <v>20339.830000000002</v>
      </c>
      <c r="AR92" s="33">
        <f ca="1">IFERROR(IF(AND($A92=VLOOKUP($A92&amp;"."&amp;$C92,UncollectibleLookup,2,FALSE),$C92=VLOOKUP($A92&amp;"."&amp;$C92,UncollectibleLookup,4,FALSE)),0,'Module C Corrected'!AR92),'Module C Corrected'!AR92)</f>
        <v>22397.25</v>
      </c>
      <c r="AS92" s="33">
        <f ca="1">IFERROR(IF(AND($A92=VLOOKUP($A92&amp;"."&amp;$C92,UncollectibleLookup,2,FALSE),$C92=VLOOKUP($A92&amp;"."&amp;$C92,UncollectibleLookup,4,FALSE)),0,'Module C Corrected'!AS92),'Module C Corrected'!AS92)</f>
        <v>24183.82</v>
      </c>
      <c r="AT92" s="33">
        <f ca="1">IFERROR(IF(AND($A92=VLOOKUP($A92&amp;"."&amp;$C92,UncollectibleLookup,2,FALSE),$C92=VLOOKUP($A92&amp;"."&amp;$C92,UncollectibleLookup,4,FALSE)),0,'Module C Corrected'!AT92),'Module C Corrected'!AT92)</f>
        <v>23420.16</v>
      </c>
      <c r="AU92" s="33">
        <f ca="1">IFERROR(IF(AND($A92=VLOOKUP($A92&amp;"."&amp;$C92,UncollectibleLookup,2,FALSE),$C92=VLOOKUP($A92&amp;"."&amp;$C92,UncollectibleLookup,4,FALSE)),0,'Module C Corrected'!AU92),'Module C Corrected'!AU92)</f>
        <v>12505.48</v>
      </c>
      <c r="AV92" s="33">
        <f ca="1">IFERROR(IF(AND($A92=VLOOKUP($A92&amp;"."&amp;$C92,UncollectibleLookup,2,FALSE),$C92=VLOOKUP($A92&amp;"."&amp;$C92,UncollectibleLookup,4,FALSE)),0,'Module C Corrected'!AV92),'Module C Corrected'!AV92)</f>
        <v>22975.24</v>
      </c>
      <c r="AW92" s="33">
        <f ca="1">IFERROR(IF(AND($A92=VLOOKUP($A92&amp;"."&amp;$C92,UncollectibleLookup,2,FALSE),$C92=VLOOKUP($A92&amp;"."&amp;$C92,UncollectibleLookup,4,FALSE)),0,'Module C Corrected'!AW92),'Module C Corrected'!AW92)</f>
        <v>64890.64</v>
      </c>
      <c r="AX92" s="33">
        <f ca="1">IFERROR(IF(AND($A92=VLOOKUP($A92&amp;"."&amp;$C92,UncollectibleLookup,2,FALSE),$C92=VLOOKUP($A92&amp;"."&amp;$C92,UncollectibleLookup,4,FALSE)),0,'Module C Corrected'!AX92),'Module C Corrected'!AX92)</f>
        <v>39160.26</v>
      </c>
      <c r="AY92" s="33">
        <f ca="1">IFERROR(IF(AND($A92=VLOOKUP($A92&amp;"."&amp;$C92,UncollectibleLookup,2,FALSE),$C92=VLOOKUP($A92&amp;"."&amp;$C92,UncollectibleLookup,4,FALSE)),0,'Module C Corrected'!AY92),'Module C Corrected'!AY92)</f>
        <v>78800.88</v>
      </c>
      <c r="AZ92" s="33">
        <f ca="1">IFERROR(IF(AND($A92=VLOOKUP($A92&amp;"."&amp;$C92,UncollectibleLookup,2,FALSE),$C92=VLOOKUP($A92&amp;"."&amp;$C92,UncollectibleLookup,4,FALSE)),0,'Module C Corrected'!AZ92),'Module C Corrected'!AZ92)</f>
        <v>93986.67</v>
      </c>
      <c r="BA92" s="31">
        <f t="shared" ca="1" si="27"/>
        <v>-5464.05</v>
      </c>
      <c r="BB92" s="31">
        <f t="shared" ca="1" si="27"/>
        <v>-7535</v>
      </c>
      <c r="BC92" s="31">
        <f t="shared" ca="1" si="27"/>
        <v>-765.13</v>
      </c>
      <c r="BD92" s="31">
        <f t="shared" ca="1" si="27"/>
        <v>-3370.12</v>
      </c>
      <c r="BE92" s="31">
        <f t="shared" ca="1" si="27"/>
        <v>-3638.94</v>
      </c>
      <c r="BF92" s="31">
        <f t="shared" ca="1" si="27"/>
        <v>-3524.04</v>
      </c>
      <c r="BG92" s="31">
        <f t="shared" ca="1" si="42"/>
        <v>-2783.35</v>
      </c>
      <c r="BH92" s="31">
        <f t="shared" ca="1" si="42"/>
        <v>-5113.6099999999997</v>
      </c>
      <c r="BI92" s="31">
        <f t="shared" ca="1" si="42"/>
        <v>-14442.75</v>
      </c>
      <c r="BJ92" s="31">
        <f t="shared" ca="1" si="42"/>
        <v>-3682.78</v>
      </c>
      <c r="BK92" s="31">
        <f t="shared" ca="1" si="42"/>
        <v>-7410.74</v>
      </c>
      <c r="BL92" s="31">
        <f t="shared" ca="1" si="42"/>
        <v>-8838.8700000000008</v>
      </c>
      <c r="BM92" s="6">
        <f t="shared" ca="1" si="46"/>
        <v>6.3E-3</v>
      </c>
      <c r="BN92" s="6">
        <f t="shared" ca="1" si="46"/>
        <v>6.3E-3</v>
      </c>
      <c r="BO92" s="6">
        <f t="shared" ca="1" si="46"/>
        <v>6.3E-3</v>
      </c>
      <c r="BP92" s="6">
        <f t="shared" ca="1" si="46"/>
        <v>6.3E-3</v>
      </c>
      <c r="BQ92" s="6">
        <f t="shared" ca="1" si="46"/>
        <v>6.3E-3</v>
      </c>
      <c r="BR92" s="6">
        <f t="shared" ca="1" si="46"/>
        <v>6.3E-3</v>
      </c>
      <c r="BS92" s="6">
        <f t="shared" ca="1" si="46"/>
        <v>6.3E-3</v>
      </c>
      <c r="BT92" s="6">
        <f t="shared" ca="1" si="46"/>
        <v>6.3E-3</v>
      </c>
      <c r="BU92" s="6">
        <f t="shared" ca="1" si="46"/>
        <v>6.3E-3</v>
      </c>
      <c r="BV92" s="6">
        <f t="shared" ca="1" si="46"/>
        <v>6.3E-3</v>
      </c>
      <c r="BW92" s="6">
        <f t="shared" ca="1" si="46"/>
        <v>6.3E-3</v>
      </c>
      <c r="BX92" s="6">
        <f t="shared" ca="1" si="46"/>
        <v>6.3E-3</v>
      </c>
      <c r="BY92" s="31">
        <f t="shared" ca="1" si="50"/>
        <v>28686.240000000002</v>
      </c>
      <c r="BZ92" s="31">
        <f t="shared" ca="1" si="50"/>
        <v>39558.720000000001</v>
      </c>
      <c r="CA92" s="31">
        <f t="shared" ca="1" si="50"/>
        <v>4016.96</v>
      </c>
      <c r="CB92" s="31">
        <f t="shared" ca="1" si="50"/>
        <v>4423.28</v>
      </c>
      <c r="CC92" s="31">
        <f t="shared" ca="1" si="50"/>
        <v>4776.1099999999997</v>
      </c>
      <c r="CD92" s="31">
        <f t="shared" ca="1" si="50"/>
        <v>4625.3</v>
      </c>
      <c r="CE92" s="31">
        <f t="shared" ca="1" si="50"/>
        <v>2469.73</v>
      </c>
      <c r="CF92" s="31">
        <f t="shared" ca="1" si="50"/>
        <v>4537.43</v>
      </c>
      <c r="CG92" s="31">
        <f t="shared" ca="1" si="50"/>
        <v>12815.39</v>
      </c>
      <c r="CH92" s="31">
        <f t="shared" ca="1" si="50"/>
        <v>7733.85</v>
      </c>
      <c r="CI92" s="31">
        <f t="shared" ca="1" si="50"/>
        <v>15562.56</v>
      </c>
      <c r="CJ92" s="31">
        <f t="shared" ca="1" si="50"/>
        <v>18561.63</v>
      </c>
      <c r="CK92" s="32">
        <f t="shared" ca="1" si="29"/>
        <v>7740.73</v>
      </c>
      <c r="CL92" s="32">
        <f t="shared" ca="1" si="29"/>
        <v>10674.58</v>
      </c>
      <c r="CM92" s="32">
        <f t="shared" ca="1" si="29"/>
        <v>1083.94</v>
      </c>
      <c r="CN92" s="32">
        <f t="shared" ca="1" si="29"/>
        <v>1193.58</v>
      </c>
      <c r="CO92" s="32">
        <f t="shared" ca="1" si="29"/>
        <v>1288.79</v>
      </c>
      <c r="CP92" s="32">
        <f t="shared" ca="1" si="29"/>
        <v>1248.0999999999999</v>
      </c>
      <c r="CQ92" s="32">
        <f t="shared" ca="1" si="43"/>
        <v>666.44</v>
      </c>
      <c r="CR92" s="32">
        <f t="shared" ca="1" si="43"/>
        <v>1224.3900000000001</v>
      </c>
      <c r="CS92" s="32">
        <f t="shared" ca="1" si="43"/>
        <v>3458.12</v>
      </c>
      <c r="CT92" s="32">
        <f t="shared" ca="1" si="43"/>
        <v>2086.91</v>
      </c>
      <c r="CU92" s="32">
        <f t="shared" ca="1" si="43"/>
        <v>4199.42</v>
      </c>
      <c r="CV92" s="32">
        <f t="shared" ca="1" si="43"/>
        <v>5008.6899999999996</v>
      </c>
      <c r="CW92" s="31">
        <f t="shared" ca="1" si="30"/>
        <v>-103361.54</v>
      </c>
      <c r="CX92" s="31">
        <f t="shared" ca="1" si="30"/>
        <v>-142536.99</v>
      </c>
      <c r="CY92" s="31">
        <f t="shared" ca="1" si="30"/>
        <v>-14473.800000000003</v>
      </c>
      <c r="CZ92" s="31">
        <f t="shared" ca="1" si="30"/>
        <v>-13410.27</v>
      </c>
      <c r="DA92" s="31">
        <f t="shared" ca="1" si="30"/>
        <v>-14479.979999999998</v>
      </c>
      <c r="DB92" s="31">
        <f t="shared" ca="1" si="30"/>
        <v>-14022.720000000001</v>
      </c>
      <c r="DC92" s="31">
        <f t="shared" ca="1" si="44"/>
        <v>-6585.9599999999991</v>
      </c>
      <c r="DD92" s="31">
        <f t="shared" ca="1" si="44"/>
        <v>-12099.810000000001</v>
      </c>
      <c r="DE92" s="31">
        <f t="shared" ca="1" si="44"/>
        <v>-34174.380000000005</v>
      </c>
      <c r="DF92" s="31">
        <f t="shared" ca="1" si="44"/>
        <v>-25656.720000000001</v>
      </c>
      <c r="DG92" s="31">
        <f t="shared" ca="1" si="44"/>
        <v>-51628.160000000011</v>
      </c>
      <c r="DH92" s="31">
        <f t="shared" ca="1" si="44"/>
        <v>-61577.48</v>
      </c>
      <c r="DI92" s="32">
        <f t="shared" ca="1" si="36"/>
        <v>-5168.08</v>
      </c>
      <c r="DJ92" s="32">
        <f t="shared" ca="1" si="36"/>
        <v>-7126.85</v>
      </c>
      <c r="DK92" s="32">
        <f t="shared" ca="1" si="36"/>
        <v>-723.69</v>
      </c>
      <c r="DL92" s="32">
        <f t="shared" ca="1" si="36"/>
        <v>-670.51</v>
      </c>
      <c r="DM92" s="32">
        <f t="shared" ca="1" si="36"/>
        <v>-724</v>
      </c>
      <c r="DN92" s="32">
        <f t="shared" ca="1" si="36"/>
        <v>-701.14</v>
      </c>
      <c r="DO92" s="32">
        <f t="shared" ca="1" si="47"/>
        <v>-329.3</v>
      </c>
      <c r="DP92" s="32">
        <f t="shared" ca="1" si="47"/>
        <v>-604.99</v>
      </c>
      <c r="DQ92" s="32">
        <f t="shared" ca="1" si="47"/>
        <v>-1708.72</v>
      </c>
      <c r="DR92" s="32">
        <f t="shared" ca="1" si="47"/>
        <v>-1282.8399999999999</v>
      </c>
      <c r="DS92" s="32">
        <f t="shared" ca="1" si="47"/>
        <v>-2581.41</v>
      </c>
      <c r="DT92" s="32">
        <f t="shared" ca="1" si="47"/>
        <v>-3078.87</v>
      </c>
      <c r="DU92" s="31">
        <f t="shared" ca="1" si="37"/>
        <v>-44472.39</v>
      </c>
      <c r="DV92" s="31">
        <f t="shared" ca="1" si="37"/>
        <v>-60601.68</v>
      </c>
      <c r="DW92" s="31">
        <f t="shared" ca="1" si="37"/>
        <v>-6087.13</v>
      </c>
      <c r="DX92" s="31">
        <f t="shared" ca="1" si="37"/>
        <v>-5571.51</v>
      </c>
      <c r="DY92" s="31">
        <f t="shared" ca="1" si="37"/>
        <v>-5944.53</v>
      </c>
      <c r="DZ92" s="31">
        <f t="shared" ca="1" si="37"/>
        <v>-5685.35</v>
      </c>
      <c r="EA92" s="31">
        <f t="shared" ca="1" si="48"/>
        <v>-2637.72</v>
      </c>
      <c r="EB92" s="31">
        <f t="shared" ca="1" si="48"/>
        <v>-4781.83</v>
      </c>
      <c r="EC92" s="31">
        <f t="shared" ca="1" si="48"/>
        <v>-13324.27</v>
      </c>
      <c r="ED92" s="31">
        <f t="shared" ca="1" si="48"/>
        <v>-9871.52</v>
      </c>
      <c r="EE92" s="31">
        <f t="shared" ca="1" si="48"/>
        <v>-19590.07</v>
      </c>
      <c r="EF92" s="31">
        <f t="shared" ca="1" si="48"/>
        <v>-23048.97</v>
      </c>
      <c r="EG92" s="32">
        <f t="shared" ca="1" si="38"/>
        <v>-153002.01</v>
      </c>
      <c r="EH92" s="32">
        <f t="shared" ca="1" si="38"/>
        <v>-210265.52</v>
      </c>
      <c r="EI92" s="32">
        <f t="shared" ca="1" si="38"/>
        <v>-21284.620000000003</v>
      </c>
      <c r="EJ92" s="32">
        <f t="shared" ca="1" si="38"/>
        <v>-19652.29</v>
      </c>
      <c r="EK92" s="32">
        <f t="shared" ca="1" si="38"/>
        <v>-21148.51</v>
      </c>
      <c r="EL92" s="32">
        <f t="shared" ca="1" si="38"/>
        <v>-20409.21</v>
      </c>
      <c r="EM92" s="32">
        <f t="shared" ca="1" si="49"/>
        <v>-9552.98</v>
      </c>
      <c r="EN92" s="32">
        <f t="shared" ca="1" si="49"/>
        <v>-17486.63</v>
      </c>
      <c r="EO92" s="32">
        <f t="shared" ca="1" si="49"/>
        <v>-49207.37000000001</v>
      </c>
      <c r="EP92" s="32">
        <f t="shared" ca="1" si="49"/>
        <v>-36811.08</v>
      </c>
      <c r="EQ92" s="32">
        <f t="shared" ca="1" si="49"/>
        <v>-73799.640000000014</v>
      </c>
      <c r="ER92" s="32">
        <f t="shared" ca="1" si="49"/>
        <v>-87705.32</v>
      </c>
    </row>
    <row r="93" spans="1:148">
      <c r="A93" t="s">
        <v>433</v>
      </c>
      <c r="B93" s="1" t="s">
        <v>326</v>
      </c>
      <c r="C93" t="str">
        <f t="shared" ca="1" si="40"/>
        <v>SPCEXP</v>
      </c>
      <c r="D93" t="str">
        <f t="shared" ca="1" si="41"/>
        <v>Alberta-Saskatchewan Intertie - Export</v>
      </c>
      <c r="E93" s="51">
        <f ca="1">IFERROR(IF(AND($A93=VLOOKUP($A93&amp;"."&amp;$C93,UncollectibleLookup,2,FALSE),$C93=VLOOKUP($A93&amp;"."&amp;$C93,UncollectibleLookup,4,FALSE)),0,'Module C Corrected'!E93),'Module C Corrected'!E93)</f>
        <v>1059.5</v>
      </c>
      <c r="F93" s="51">
        <f ca="1">IFERROR(IF(AND($A93=VLOOKUP($A93&amp;"."&amp;$C93,UncollectibleLookup,2,FALSE),$C93=VLOOKUP($A93&amp;"."&amp;$C93,UncollectibleLookup,4,FALSE)),0,'Module C Corrected'!F93),'Module C Corrected'!F93)</f>
        <v>802.25</v>
      </c>
      <c r="G93" s="51">
        <f ca="1">IFERROR(IF(AND($A93=VLOOKUP($A93&amp;"."&amp;$C93,UncollectibleLookup,2,FALSE),$C93=VLOOKUP($A93&amp;"."&amp;$C93,UncollectibleLookup,4,FALSE)),0,'Module C Corrected'!G93),'Module C Corrected'!G93)</f>
        <v>4891.5</v>
      </c>
      <c r="H93" s="51">
        <f ca="1">IFERROR(IF(AND($A93=VLOOKUP($A93&amp;"."&amp;$C93,UncollectibleLookup,2,FALSE),$C93=VLOOKUP($A93&amp;"."&amp;$C93,UncollectibleLookup,4,FALSE)),0,'Module C Corrected'!H93),'Module C Corrected'!H93)</f>
        <v>9615.25</v>
      </c>
      <c r="I93" s="51">
        <f ca="1">IFERROR(IF(AND($A93=VLOOKUP($A93&amp;"."&amp;$C93,UncollectibleLookup,2,FALSE),$C93=VLOOKUP($A93&amp;"."&amp;$C93,UncollectibleLookup,4,FALSE)),0,'Module C Corrected'!I93),'Module C Corrected'!I93)</f>
        <v>3274.5</v>
      </c>
      <c r="J93" s="51">
        <f ca="1">IFERROR(IF(AND($A93=VLOOKUP($A93&amp;"."&amp;$C93,UncollectibleLookup,2,FALSE),$C93=VLOOKUP($A93&amp;"."&amp;$C93,UncollectibleLookup,4,FALSE)),0,'Module C Corrected'!J93),'Module C Corrected'!J93)</f>
        <v>138</v>
      </c>
      <c r="K93" s="51">
        <f ca="1">IFERROR(IF(AND($A93=VLOOKUP($A93&amp;"."&amp;$C93,UncollectibleLookup,2,FALSE),$C93=VLOOKUP($A93&amp;"."&amp;$C93,UncollectibleLookup,4,FALSE)),0,'Module C Corrected'!K93),'Module C Corrected'!K93)</f>
        <v>1501.5</v>
      </c>
      <c r="L93" s="51">
        <f ca="1">IFERROR(IF(AND($A93=VLOOKUP($A93&amp;"."&amp;$C93,UncollectibleLookup,2,FALSE),$C93=VLOOKUP($A93&amp;"."&amp;$C93,UncollectibleLookup,4,FALSE)),0,'Module C Corrected'!L93),'Module C Corrected'!L93)</f>
        <v>642</v>
      </c>
      <c r="M93" s="51">
        <f ca="1">IFERROR(IF(AND($A93=VLOOKUP($A93&amp;"."&amp;$C93,UncollectibleLookup,2,FALSE),$C93=VLOOKUP($A93&amp;"."&amp;$C93,UncollectibleLookup,4,FALSE)),0,'Module C Corrected'!M93),'Module C Corrected'!M93)</f>
        <v>846.75</v>
      </c>
      <c r="N93" s="51">
        <f ca="1">IFERROR(IF(AND($A93=VLOOKUP($A93&amp;"."&amp;$C93,UncollectibleLookup,2,FALSE),$C93=VLOOKUP($A93&amp;"."&amp;$C93,UncollectibleLookup,4,FALSE)),0,'Module C Corrected'!N93),'Module C Corrected'!N93)</f>
        <v>1883</v>
      </c>
      <c r="O93" s="51">
        <f ca="1">IFERROR(IF(AND($A93=VLOOKUP($A93&amp;"."&amp;$C93,UncollectibleLookup,2,FALSE),$C93=VLOOKUP($A93&amp;"."&amp;$C93,UncollectibleLookup,4,FALSE)),0,'Module C Corrected'!O93),'Module C Corrected'!O93)</f>
        <v>2085</v>
      </c>
      <c r="P93" s="51">
        <f ca="1">IFERROR(IF(AND($A93=VLOOKUP($A93&amp;"."&amp;$C93,UncollectibleLookup,2,FALSE),$C93=VLOOKUP($A93&amp;"."&amp;$C93,UncollectibleLookup,4,FALSE)),0,'Module C Corrected'!P93),'Module C Corrected'!P93)</f>
        <v>1967.5</v>
      </c>
      <c r="Q93" s="32">
        <f ca="1">IFERROR(IF(AND($A93=VLOOKUP($A93&amp;"."&amp;$C93,UncollectibleLookup,2,FALSE),$C93=VLOOKUP($A93&amp;"."&amp;$C93,UncollectibleLookup,4,FALSE)),0,'Module C Corrected'!Q93),'Module C Corrected'!Q93)</f>
        <v>51227.040000000001</v>
      </c>
      <c r="R93" s="32">
        <f ca="1">IFERROR(IF(AND($A93=VLOOKUP($A93&amp;"."&amp;$C93,UncollectibleLookup,2,FALSE),$C93=VLOOKUP($A93&amp;"."&amp;$C93,UncollectibleLookup,4,FALSE)),0,'Module C Corrected'!R93),'Module C Corrected'!R93)</f>
        <v>59828.86</v>
      </c>
      <c r="S93" s="32">
        <f ca="1">IFERROR(IF(AND($A93=VLOOKUP($A93&amp;"."&amp;$C93,UncollectibleLookup,2,FALSE),$C93=VLOOKUP($A93&amp;"."&amp;$C93,UncollectibleLookup,4,FALSE)),0,'Module C Corrected'!S93),'Module C Corrected'!S93)</f>
        <v>202680.08</v>
      </c>
      <c r="T93" s="32">
        <f ca="1">IFERROR(IF(AND($A93=VLOOKUP($A93&amp;"."&amp;$C93,UncollectibleLookup,2,FALSE),$C93=VLOOKUP($A93&amp;"."&amp;$C93,UncollectibleLookup,4,FALSE)),0,'Module C Corrected'!T93),'Module C Corrected'!T93)</f>
        <v>460823.86</v>
      </c>
      <c r="U93" s="32">
        <f ca="1">IFERROR(IF(AND($A93=VLOOKUP($A93&amp;"."&amp;$C93,UncollectibleLookup,2,FALSE),$C93=VLOOKUP($A93&amp;"."&amp;$C93,UncollectibleLookup,4,FALSE)),0,'Module C Corrected'!U93),'Module C Corrected'!U93)</f>
        <v>165285.92000000001</v>
      </c>
      <c r="V93" s="32">
        <f ca="1">IFERROR(IF(AND($A93=VLOOKUP($A93&amp;"."&amp;$C93,UncollectibleLookup,2,FALSE),$C93=VLOOKUP($A93&amp;"."&amp;$C93,UncollectibleLookup,4,FALSE)),0,'Module C Corrected'!V93),'Module C Corrected'!V93)</f>
        <v>20507.560000000001</v>
      </c>
      <c r="W93" s="32">
        <f ca="1">IFERROR(IF(AND($A93=VLOOKUP($A93&amp;"."&amp;$C93,UncollectibleLookup,2,FALSE),$C93=VLOOKUP($A93&amp;"."&amp;$C93,UncollectibleLookup,4,FALSE)),0,'Module C Corrected'!W93),'Module C Corrected'!W93)</f>
        <v>138525.26</v>
      </c>
      <c r="X93" s="32">
        <f ca="1">IFERROR(IF(AND($A93=VLOOKUP($A93&amp;"."&amp;$C93,UncollectibleLookup,2,FALSE),$C93=VLOOKUP($A93&amp;"."&amp;$C93,UncollectibleLookup,4,FALSE)),0,'Module C Corrected'!X93),'Module C Corrected'!X93)</f>
        <v>43722.21</v>
      </c>
      <c r="Y93" s="32">
        <f ca="1">IFERROR(IF(AND($A93=VLOOKUP($A93&amp;"."&amp;$C93,UncollectibleLookup,2,FALSE),$C93=VLOOKUP($A93&amp;"."&amp;$C93,UncollectibleLookup,4,FALSE)),0,'Module C Corrected'!Y93),'Module C Corrected'!Y93)</f>
        <v>45241.04</v>
      </c>
      <c r="Z93" s="32">
        <f ca="1">IFERROR(IF(AND($A93=VLOOKUP($A93&amp;"."&amp;$C93,UncollectibleLookup,2,FALSE),$C93=VLOOKUP($A93&amp;"."&amp;$C93,UncollectibleLookup,4,FALSE)),0,'Module C Corrected'!Z93),'Module C Corrected'!Z93)</f>
        <v>151729.06</v>
      </c>
      <c r="AA93" s="32">
        <f ca="1">IFERROR(IF(AND($A93=VLOOKUP($A93&amp;"."&amp;$C93,UncollectibleLookup,2,FALSE),$C93=VLOOKUP($A93&amp;"."&amp;$C93,UncollectibleLookup,4,FALSE)),0,'Module C Corrected'!AA93),'Module C Corrected'!AA93)</f>
        <v>147303.1</v>
      </c>
      <c r="AB93" s="32">
        <f ca="1">IFERROR(IF(AND($A93=VLOOKUP($A93&amp;"."&amp;$C93,UncollectibleLookup,2,FALSE),$C93=VLOOKUP($A93&amp;"."&amp;$C93,UncollectibleLookup,4,FALSE)),0,'Module C Corrected'!AB93),'Module C Corrected'!AB93)</f>
        <v>232125.21</v>
      </c>
      <c r="AC93" s="2">
        <f>IF(ISBLANK('Module C Corrected'!AC93),"",'Module C Corrected'!AC93)</f>
        <v>4.13</v>
      </c>
      <c r="AD93" s="2">
        <f>IF(ISBLANK('Module C Corrected'!AD93),"",'Module C Corrected'!AD93)</f>
        <v>4.13</v>
      </c>
      <c r="AE93" s="2">
        <f>IF(ISBLANK('Module C Corrected'!AE93),"",'Module C Corrected'!AE93)</f>
        <v>4.13</v>
      </c>
      <c r="AF93" s="2">
        <f>IF(ISBLANK('Module C Corrected'!AF93),"",'Module C Corrected'!AF93)</f>
        <v>4.13</v>
      </c>
      <c r="AG93" s="2">
        <f>IF(ISBLANK('Module C Corrected'!AG93),"",'Module C Corrected'!AG93)</f>
        <v>4.13</v>
      </c>
      <c r="AH93" s="2">
        <f>IF(ISBLANK('Module C Corrected'!AH93),"",'Module C Corrected'!AH93)</f>
        <v>4.13</v>
      </c>
      <c r="AI93" s="2">
        <f>IF(ISBLANK('Module C Corrected'!AI93),"",'Module C Corrected'!AI93)</f>
        <v>4.13</v>
      </c>
      <c r="AJ93" s="2">
        <f>IF(ISBLANK('Module C Corrected'!AJ93),"",'Module C Corrected'!AJ93)</f>
        <v>4.13</v>
      </c>
      <c r="AK93" s="2">
        <f>IF(ISBLANK('Module C Corrected'!AK93),"",'Module C Corrected'!AK93)</f>
        <v>4.13</v>
      </c>
      <c r="AL93" s="2">
        <f>IF(ISBLANK('Module C Corrected'!AL93),"",'Module C Corrected'!AL93)</f>
        <v>4.13</v>
      </c>
      <c r="AM93" s="2">
        <f>IF(ISBLANK('Module C Corrected'!AM93),"",'Module C Corrected'!AM93)</f>
        <v>4.13</v>
      </c>
      <c r="AN93" s="2">
        <f>IF(ISBLANK('Module C Corrected'!AN93),"",'Module C Corrected'!AN93)</f>
        <v>4.13</v>
      </c>
      <c r="AO93" s="33">
        <f ca="1">IFERROR(IF(AND($A93=VLOOKUP($A93&amp;"."&amp;$C93,UncollectibleLookup,2,FALSE),$C93=VLOOKUP($A93&amp;"."&amp;$C93,UncollectibleLookup,4,FALSE)),0,'Module C Corrected'!AO93),'Module C Corrected'!AO93)</f>
        <v>2115.6799999999998</v>
      </c>
      <c r="AP93" s="33">
        <f ca="1">IFERROR(IF(AND($A93=VLOOKUP($A93&amp;"."&amp;$C93,UncollectibleLookup,2,FALSE),$C93=VLOOKUP($A93&amp;"."&amp;$C93,UncollectibleLookup,4,FALSE)),0,'Module C Corrected'!AP93),'Module C Corrected'!AP93)</f>
        <v>2470.9299999999998</v>
      </c>
      <c r="AQ93" s="33">
        <f ca="1">IFERROR(IF(AND($A93=VLOOKUP($A93&amp;"."&amp;$C93,UncollectibleLookup,2,FALSE),$C93=VLOOKUP($A93&amp;"."&amp;$C93,UncollectibleLookup,4,FALSE)),0,'Module C Corrected'!AQ93),'Module C Corrected'!AQ93)</f>
        <v>8370.69</v>
      </c>
      <c r="AR93" s="33">
        <f ca="1">IFERROR(IF(AND($A93=VLOOKUP($A93&amp;"."&amp;$C93,UncollectibleLookup,2,FALSE),$C93=VLOOKUP($A93&amp;"."&amp;$C93,UncollectibleLookup,4,FALSE)),0,'Module C Corrected'!AR93),'Module C Corrected'!AR93)</f>
        <v>19032.03</v>
      </c>
      <c r="AS93" s="33">
        <f ca="1">IFERROR(IF(AND($A93=VLOOKUP($A93&amp;"."&amp;$C93,UncollectibleLookup,2,FALSE),$C93=VLOOKUP($A93&amp;"."&amp;$C93,UncollectibleLookup,4,FALSE)),0,'Module C Corrected'!AS93),'Module C Corrected'!AS93)</f>
        <v>6826.31</v>
      </c>
      <c r="AT93" s="33">
        <f ca="1">IFERROR(IF(AND($A93=VLOOKUP($A93&amp;"."&amp;$C93,UncollectibleLookup,2,FALSE),$C93=VLOOKUP($A93&amp;"."&amp;$C93,UncollectibleLookup,4,FALSE)),0,'Module C Corrected'!AT93),'Module C Corrected'!AT93)</f>
        <v>846.96</v>
      </c>
      <c r="AU93" s="33">
        <f ca="1">IFERROR(IF(AND($A93=VLOOKUP($A93&amp;"."&amp;$C93,UncollectibleLookup,2,FALSE),$C93=VLOOKUP($A93&amp;"."&amp;$C93,UncollectibleLookup,4,FALSE)),0,'Module C Corrected'!AU93),'Module C Corrected'!AU93)</f>
        <v>5721.09</v>
      </c>
      <c r="AV93" s="33">
        <f ca="1">IFERROR(IF(AND($A93=VLOOKUP($A93&amp;"."&amp;$C93,UncollectibleLookup,2,FALSE),$C93=VLOOKUP($A93&amp;"."&amp;$C93,UncollectibleLookup,4,FALSE)),0,'Module C Corrected'!AV93),'Module C Corrected'!AV93)</f>
        <v>1805.73</v>
      </c>
      <c r="AW93" s="33">
        <f ca="1">IFERROR(IF(AND($A93=VLOOKUP($A93&amp;"."&amp;$C93,UncollectibleLookup,2,FALSE),$C93=VLOOKUP($A93&amp;"."&amp;$C93,UncollectibleLookup,4,FALSE)),0,'Module C Corrected'!AW93),'Module C Corrected'!AW93)</f>
        <v>1868.45</v>
      </c>
      <c r="AX93" s="33">
        <f ca="1">IFERROR(IF(AND($A93=VLOOKUP($A93&amp;"."&amp;$C93,UncollectibleLookup,2,FALSE),$C93=VLOOKUP($A93&amp;"."&amp;$C93,UncollectibleLookup,4,FALSE)),0,'Module C Corrected'!AX93),'Module C Corrected'!AX93)</f>
        <v>6266.41</v>
      </c>
      <c r="AY93" s="33">
        <f ca="1">IFERROR(IF(AND($A93=VLOOKUP($A93&amp;"."&amp;$C93,UncollectibleLookup,2,FALSE),$C93=VLOOKUP($A93&amp;"."&amp;$C93,UncollectibleLookup,4,FALSE)),0,'Module C Corrected'!AY93),'Module C Corrected'!AY93)</f>
        <v>6083.62</v>
      </c>
      <c r="AZ93" s="33">
        <f ca="1">IFERROR(IF(AND($A93=VLOOKUP($A93&amp;"."&amp;$C93,UncollectibleLookup,2,FALSE),$C93=VLOOKUP($A93&amp;"."&amp;$C93,UncollectibleLookup,4,FALSE)),0,'Module C Corrected'!AZ93),'Module C Corrected'!AZ93)</f>
        <v>9586.77</v>
      </c>
      <c r="BA93" s="31">
        <f t="shared" ca="1" si="27"/>
        <v>-61.47</v>
      </c>
      <c r="BB93" s="31">
        <f t="shared" ca="1" si="27"/>
        <v>-71.790000000000006</v>
      </c>
      <c r="BC93" s="31">
        <f t="shared" ca="1" si="27"/>
        <v>-243.22</v>
      </c>
      <c r="BD93" s="31">
        <f t="shared" ca="1" si="27"/>
        <v>-2211.9499999999998</v>
      </c>
      <c r="BE93" s="31">
        <f t="shared" ca="1" si="27"/>
        <v>-793.37</v>
      </c>
      <c r="BF93" s="31">
        <f t="shared" ca="1" si="27"/>
        <v>-98.44</v>
      </c>
      <c r="BG93" s="31">
        <f t="shared" ca="1" si="42"/>
        <v>-983.53</v>
      </c>
      <c r="BH93" s="31">
        <f t="shared" ca="1" si="42"/>
        <v>-310.43</v>
      </c>
      <c r="BI93" s="31">
        <f t="shared" ca="1" si="42"/>
        <v>-321.20999999999998</v>
      </c>
      <c r="BJ93" s="31">
        <f t="shared" ca="1" si="42"/>
        <v>-455.19</v>
      </c>
      <c r="BK93" s="31">
        <f t="shared" ca="1" si="42"/>
        <v>-441.91</v>
      </c>
      <c r="BL93" s="31">
        <f t="shared" ca="1" si="42"/>
        <v>-696.38</v>
      </c>
      <c r="BM93" s="6">
        <f t="shared" ca="1" si="46"/>
        <v>0.02</v>
      </c>
      <c r="BN93" s="6">
        <f t="shared" ca="1" si="46"/>
        <v>0.02</v>
      </c>
      <c r="BO93" s="6">
        <f t="shared" ca="1" si="46"/>
        <v>0.02</v>
      </c>
      <c r="BP93" s="6">
        <f t="shared" ca="1" si="46"/>
        <v>0.02</v>
      </c>
      <c r="BQ93" s="6">
        <f t="shared" ca="1" si="46"/>
        <v>0.02</v>
      </c>
      <c r="BR93" s="6">
        <f t="shared" ca="1" si="46"/>
        <v>0.02</v>
      </c>
      <c r="BS93" s="6">
        <f t="shared" ca="1" si="46"/>
        <v>0.02</v>
      </c>
      <c r="BT93" s="6">
        <f t="shared" ca="1" si="46"/>
        <v>0.02</v>
      </c>
      <c r="BU93" s="6">
        <f t="shared" ca="1" si="46"/>
        <v>0.02</v>
      </c>
      <c r="BV93" s="6">
        <f t="shared" ca="1" si="46"/>
        <v>0.02</v>
      </c>
      <c r="BW93" s="6">
        <f t="shared" ca="1" si="46"/>
        <v>0.02</v>
      </c>
      <c r="BX93" s="6">
        <f t="shared" ca="1" si="46"/>
        <v>0.02</v>
      </c>
      <c r="BY93" s="31">
        <f t="shared" ca="1" si="50"/>
        <v>1024.54</v>
      </c>
      <c r="BZ93" s="31">
        <f t="shared" ca="1" si="50"/>
        <v>1196.58</v>
      </c>
      <c r="CA93" s="31">
        <f t="shared" ca="1" si="50"/>
        <v>4053.6</v>
      </c>
      <c r="CB93" s="31">
        <f t="shared" ca="1" si="50"/>
        <v>9216.48</v>
      </c>
      <c r="CC93" s="31">
        <f t="shared" ca="1" si="50"/>
        <v>3305.72</v>
      </c>
      <c r="CD93" s="31">
        <f t="shared" ca="1" si="50"/>
        <v>410.15</v>
      </c>
      <c r="CE93" s="31">
        <f t="shared" ca="1" si="50"/>
        <v>2770.51</v>
      </c>
      <c r="CF93" s="31">
        <f t="shared" ca="1" si="50"/>
        <v>874.44</v>
      </c>
      <c r="CG93" s="31">
        <f t="shared" ca="1" si="50"/>
        <v>904.82</v>
      </c>
      <c r="CH93" s="31">
        <f t="shared" ca="1" si="50"/>
        <v>3034.58</v>
      </c>
      <c r="CI93" s="31">
        <f t="shared" ca="1" si="50"/>
        <v>2946.06</v>
      </c>
      <c r="CJ93" s="31">
        <f t="shared" ca="1" si="50"/>
        <v>4642.5</v>
      </c>
      <c r="CK93" s="32">
        <f t="shared" ca="1" si="29"/>
        <v>87.09</v>
      </c>
      <c r="CL93" s="32">
        <f t="shared" ca="1" si="29"/>
        <v>101.71</v>
      </c>
      <c r="CM93" s="32">
        <f t="shared" ca="1" si="29"/>
        <v>344.56</v>
      </c>
      <c r="CN93" s="32">
        <f t="shared" ca="1" si="29"/>
        <v>783.4</v>
      </c>
      <c r="CO93" s="32">
        <f t="shared" ca="1" si="29"/>
        <v>280.99</v>
      </c>
      <c r="CP93" s="32">
        <f t="shared" ca="1" si="29"/>
        <v>34.86</v>
      </c>
      <c r="CQ93" s="32">
        <f t="shared" ca="1" si="43"/>
        <v>235.49</v>
      </c>
      <c r="CR93" s="32">
        <f t="shared" ca="1" si="43"/>
        <v>74.33</v>
      </c>
      <c r="CS93" s="32">
        <f t="shared" ca="1" si="43"/>
        <v>76.91</v>
      </c>
      <c r="CT93" s="32">
        <f t="shared" ca="1" si="43"/>
        <v>257.94</v>
      </c>
      <c r="CU93" s="32">
        <f t="shared" ca="1" si="43"/>
        <v>250.42</v>
      </c>
      <c r="CV93" s="32">
        <f t="shared" ca="1" si="43"/>
        <v>394.61</v>
      </c>
      <c r="CW93" s="31">
        <f t="shared" ca="1" si="30"/>
        <v>-942.57999999999993</v>
      </c>
      <c r="CX93" s="31">
        <f t="shared" ca="1" si="30"/>
        <v>-1100.8499999999999</v>
      </c>
      <c r="CY93" s="31">
        <f t="shared" ca="1" si="30"/>
        <v>-3729.3100000000009</v>
      </c>
      <c r="CZ93" s="31">
        <f t="shared" ca="1" si="30"/>
        <v>-6820.2</v>
      </c>
      <c r="DA93" s="31">
        <f t="shared" ca="1" si="30"/>
        <v>-2446.2300000000005</v>
      </c>
      <c r="DB93" s="31">
        <f t="shared" ca="1" si="30"/>
        <v>-303.51000000000005</v>
      </c>
      <c r="DC93" s="31">
        <f t="shared" ca="1" si="44"/>
        <v>-1731.5600000000002</v>
      </c>
      <c r="DD93" s="31">
        <f t="shared" ca="1" si="44"/>
        <v>-546.53</v>
      </c>
      <c r="DE93" s="31">
        <f t="shared" ca="1" si="44"/>
        <v>-565.51</v>
      </c>
      <c r="DF93" s="31">
        <f t="shared" ca="1" si="44"/>
        <v>-2518.6999999999998</v>
      </c>
      <c r="DG93" s="31">
        <f t="shared" ca="1" si="44"/>
        <v>-2445.23</v>
      </c>
      <c r="DH93" s="31">
        <f t="shared" ca="1" si="44"/>
        <v>-3853.2800000000007</v>
      </c>
      <c r="DI93" s="32">
        <f t="shared" ca="1" si="36"/>
        <v>-47.13</v>
      </c>
      <c r="DJ93" s="32">
        <f t="shared" ca="1" si="36"/>
        <v>-55.04</v>
      </c>
      <c r="DK93" s="32">
        <f t="shared" ca="1" si="36"/>
        <v>-186.47</v>
      </c>
      <c r="DL93" s="32">
        <f t="shared" ca="1" si="36"/>
        <v>-341.01</v>
      </c>
      <c r="DM93" s="32">
        <f t="shared" ca="1" si="36"/>
        <v>-122.31</v>
      </c>
      <c r="DN93" s="32">
        <f t="shared" ca="1" si="36"/>
        <v>-15.18</v>
      </c>
      <c r="DO93" s="32">
        <f t="shared" ca="1" si="47"/>
        <v>-86.58</v>
      </c>
      <c r="DP93" s="32">
        <f t="shared" ca="1" si="47"/>
        <v>-27.33</v>
      </c>
      <c r="DQ93" s="32">
        <f t="shared" ca="1" si="47"/>
        <v>-28.28</v>
      </c>
      <c r="DR93" s="32">
        <f t="shared" ca="1" si="47"/>
        <v>-125.94</v>
      </c>
      <c r="DS93" s="32">
        <f t="shared" ca="1" si="47"/>
        <v>-122.26</v>
      </c>
      <c r="DT93" s="32">
        <f t="shared" ca="1" si="47"/>
        <v>-192.66</v>
      </c>
      <c r="DU93" s="31">
        <f t="shared" ca="1" si="37"/>
        <v>-405.55</v>
      </c>
      <c r="DV93" s="31">
        <f t="shared" ca="1" si="37"/>
        <v>-468.04</v>
      </c>
      <c r="DW93" s="31">
        <f t="shared" ca="1" si="37"/>
        <v>-1568.41</v>
      </c>
      <c r="DX93" s="31">
        <f t="shared" ca="1" si="37"/>
        <v>-2833.56</v>
      </c>
      <c r="DY93" s="31">
        <f t="shared" ca="1" si="37"/>
        <v>-1004.26</v>
      </c>
      <c r="DZ93" s="31">
        <f t="shared" ca="1" si="37"/>
        <v>-123.05</v>
      </c>
      <c r="EA93" s="31">
        <f t="shared" ca="1" si="48"/>
        <v>-693.5</v>
      </c>
      <c r="EB93" s="31">
        <f t="shared" ca="1" si="48"/>
        <v>-215.99</v>
      </c>
      <c r="EC93" s="31">
        <f t="shared" ca="1" si="48"/>
        <v>-220.49</v>
      </c>
      <c r="ED93" s="31">
        <f t="shared" ca="1" si="48"/>
        <v>-969.08</v>
      </c>
      <c r="EE93" s="31">
        <f t="shared" ca="1" si="48"/>
        <v>-927.83</v>
      </c>
      <c r="EF93" s="31">
        <f t="shared" ca="1" si="48"/>
        <v>-1442.32</v>
      </c>
      <c r="EG93" s="32">
        <f t="shared" ca="1" si="38"/>
        <v>-1395.26</v>
      </c>
      <c r="EH93" s="32">
        <f t="shared" ca="1" si="38"/>
        <v>-1623.9299999999998</v>
      </c>
      <c r="EI93" s="32">
        <f t="shared" ca="1" si="38"/>
        <v>-5484.1900000000005</v>
      </c>
      <c r="EJ93" s="32">
        <f t="shared" ca="1" si="38"/>
        <v>-9994.77</v>
      </c>
      <c r="EK93" s="32">
        <f t="shared" ca="1" si="38"/>
        <v>-3572.8</v>
      </c>
      <c r="EL93" s="32">
        <f t="shared" ca="1" si="38"/>
        <v>-441.74000000000007</v>
      </c>
      <c r="EM93" s="32">
        <f t="shared" ca="1" si="49"/>
        <v>-2511.6400000000003</v>
      </c>
      <c r="EN93" s="32">
        <f t="shared" ca="1" si="49"/>
        <v>-789.85</v>
      </c>
      <c r="EO93" s="32">
        <f t="shared" ca="1" si="49"/>
        <v>-814.28</v>
      </c>
      <c r="EP93" s="32">
        <f t="shared" ca="1" si="49"/>
        <v>-3613.72</v>
      </c>
      <c r="EQ93" s="32">
        <f t="shared" ca="1" si="49"/>
        <v>-3495.32</v>
      </c>
      <c r="ER93" s="32">
        <f t="shared" ca="1" si="49"/>
        <v>-5488.26</v>
      </c>
    </row>
    <row r="94" spans="1:148">
      <c r="A94" t="s">
        <v>433</v>
      </c>
      <c r="B94" s="1" t="s">
        <v>108</v>
      </c>
      <c r="C94" t="str">
        <f t="shared" ca="1" si="40"/>
        <v>BCHIMP</v>
      </c>
      <c r="D94" t="str">
        <f t="shared" ca="1" si="41"/>
        <v>Alberta-BC Intertie - Import</v>
      </c>
      <c r="E94" s="51">
        <f ca="1">IFERROR(IF(AND($A94=VLOOKUP($A94&amp;"."&amp;$C94,UncollectibleLookup,2,FALSE),$C94=VLOOKUP($A94&amp;"."&amp;$C94,UncollectibleLookup,4,FALSE)),0,'Module C Corrected'!E94),'Module C Corrected'!E94)</f>
        <v>15256</v>
      </c>
      <c r="F94" s="51">
        <f ca="1">IFERROR(IF(AND($A94=VLOOKUP($A94&amp;"."&amp;$C94,UncollectibleLookup,2,FALSE),$C94=VLOOKUP($A94&amp;"."&amp;$C94,UncollectibleLookup,4,FALSE)),0,'Module C Corrected'!F94),'Module C Corrected'!F94)</f>
        <v>5314</v>
      </c>
      <c r="G94" s="51">
        <f ca="1">IFERROR(IF(AND($A94=VLOOKUP($A94&amp;"."&amp;$C94,UncollectibleLookup,2,FALSE),$C94=VLOOKUP($A94&amp;"."&amp;$C94,UncollectibleLookup,4,FALSE)),0,'Module C Corrected'!G94),'Module C Corrected'!G94)</f>
        <v>73841</v>
      </c>
      <c r="H94" s="51">
        <f ca="1">IFERROR(IF(AND($A94=VLOOKUP($A94&amp;"."&amp;$C94,UncollectibleLookup,2,FALSE),$C94=VLOOKUP($A94&amp;"."&amp;$C94,UncollectibleLookup,4,FALSE)),0,'Module C Corrected'!H94),'Module C Corrected'!H94)</f>
        <v>30846</v>
      </c>
      <c r="I94" s="51">
        <f ca="1">IFERROR(IF(AND($A94=VLOOKUP($A94&amp;"."&amp;$C94,UncollectibleLookup,2,FALSE),$C94=VLOOKUP($A94&amp;"."&amp;$C94,UncollectibleLookup,4,FALSE)),0,'Module C Corrected'!I94),'Module C Corrected'!I94)</f>
        <v>30499</v>
      </c>
      <c r="J94" s="51">
        <f ca="1">IFERROR(IF(AND($A94=VLOOKUP($A94&amp;"."&amp;$C94,UncollectibleLookup,2,FALSE),$C94=VLOOKUP($A94&amp;"."&amp;$C94,UncollectibleLookup,4,FALSE)),0,'Module C Corrected'!J94),'Module C Corrected'!J94)</f>
        <v>38818</v>
      </c>
      <c r="K94" s="51">
        <f ca="1">IFERROR(IF(AND($A94=VLOOKUP($A94&amp;"."&amp;$C94,UncollectibleLookup,2,FALSE),$C94=VLOOKUP($A94&amp;"."&amp;$C94,UncollectibleLookup,4,FALSE)),0,'Module C Corrected'!K94),'Module C Corrected'!K94)</f>
        <v>101494</v>
      </c>
      <c r="L94" s="51">
        <f ca="1">IFERROR(IF(AND($A94=VLOOKUP($A94&amp;"."&amp;$C94,UncollectibleLookup,2,FALSE),$C94=VLOOKUP($A94&amp;"."&amp;$C94,UncollectibleLookup,4,FALSE)),0,'Module C Corrected'!L94),'Module C Corrected'!L94)</f>
        <v>41172</v>
      </c>
      <c r="M94" s="51">
        <f ca="1">IFERROR(IF(AND($A94=VLOOKUP($A94&amp;"."&amp;$C94,UncollectibleLookup,2,FALSE),$C94=VLOOKUP($A94&amp;"."&amp;$C94,UncollectibleLookup,4,FALSE)),0,'Module C Corrected'!M94),'Module C Corrected'!M94)</f>
        <v>19388</v>
      </c>
      <c r="N94" s="51">
        <f ca="1">IFERROR(IF(AND($A94=VLOOKUP($A94&amp;"."&amp;$C94,UncollectibleLookup,2,FALSE),$C94=VLOOKUP($A94&amp;"."&amp;$C94,UncollectibleLookup,4,FALSE)),0,'Module C Corrected'!N94),'Module C Corrected'!N94)</f>
        <v>40622</v>
      </c>
      <c r="O94" s="51">
        <f ca="1">IFERROR(IF(AND($A94=VLOOKUP($A94&amp;"."&amp;$C94,UncollectibleLookup,2,FALSE),$C94=VLOOKUP($A94&amp;"."&amp;$C94,UncollectibleLookup,4,FALSE)),0,'Module C Corrected'!O94),'Module C Corrected'!O94)</f>
        <v>33111</v>
      </c>
      <c r="P94" s="51">
        <f ca="1">IFERROR(IF(AND($A94=VLOOKUP($A94&amp;"."&amp;$C94,UncollectibleLookup,2,FALSE),$C94=VLOOKUP($A94&amp;"."&amp;$C94,UncollectibleLookup,4,FALSE)),0,'Module C Corrected'!P94),'Module C Corrected'!P94)</f>
        <v>43886</v>
      </c>
      <c r="Q94" s="32">
        <f ca="1">IFERROR(IF(AND($A94=VLOOKUP($A94&amp;"."&amp;$C94,UncollectibleLookup,2,FALSE),$C94=VLOOKUP($A94&amp;"."&amp;$C94,UncollectibleLookup,4,FALSE)),0,'Module C Corrected'!Q94),'Module C Corrected'!Q94)</f>
        <v>1614775.71</v>
      </c>
      <c r="R94" s="32">
        <f ca="1">IFERROR(IF(AND($A94=VLOOKUP($A94&amp;"."&amp;$C94,UncollectibleLookup,2,FALSE),$C94=VLOOKUP($A94&amp;"."&amp;$C94,UncollectibleLookup,4,FALSE)),0,'Module C Corrected'!R94),'Module C Corrected'!R94)</f>
        <v>472933.75</v>
      </c>
      <c r="S94" s="32">
        <f ca="1">IFERROR(IF(AND($A94=VLOOKUP($A94&amp;"."&amp;$C94,UncollectibleLookup,2,FALSE),$C94=VLOOKUP($A94&amp;"."&amp;$C94,UncollectibleLookup,4,FALSE)),0,'Module C Corrected'!S94),'Module C Corrected'!S94)</f>
        <v>4821568.8600000003</v>
      </c>
      <c r="T94" s="32">
        <f ca="1">IFERROR(IF(AND($A94=VLOOKUP($A94&amp;"."&amp;$C94,UncollectibleLookup,2,FALSE),$C94=VLOOKUP($A94&amp;"."&amp;$C94,UncollectibleLookup,4,FALSE)),0,'Module C Corrected'!T94),'Module C Corrected'!T94)</f>
        <v>2165276.17</v>
      </c>
      <c r="U94" s="32">
        <f ca="1">IFERROR(IF(AND($A94=VLOOKUP($A94&amp;"."&amp;$C94,UncollectibleLookup,2,FALSE),$C94=VLOOKUP($A94&amp;"."&amp;$C94,UncollectibleLookup,4,FALSE)),0,'Module C Corrected'!U94),'Module C Corrected'!U94)</f>
        <v>2685325.55</v>
      </c>
      <c r="V94" s="32">
        <f ca="1">IFERROR(IF(AND($A94=VLOOKUP($A94&amp;"."&amp;$C94,UncollectibleLookup,2,FALSE),$C94=VLOOKUP($A94&amp;"."&amp;$C94,UncollectibleLookup,4,FALSE)),0,'Module C Corrected'!V94),'Module C Corrected'!V94)</f>
        <v>3223736.08</v>
      </c>
      <c r="W94" s="32">
        <f ca="1">IFERROR(IF(AND($A94=VLOOKUP($A94&amp;"."&amp;$C94,UncollectibleLookup,2,FALSE),$C94=VLOOKUP($A94&amp;"."&amp;$C94,UncollectibleLookup,4,FALSE)),0,'Module C Corrected'!W94),'Module C Corrected'!W94)</f>
        <v>24191723.219999999</v>
      </c>
      <c r="X94" s="32">
        <f ca="1">IFERROR(IF(AND($A94=VLOOKUP($A94&amp;"."&amp;$C94,UncollectibleLookup,2,FALSE),$C94=VLOOKUP($A94&amp;"."&amp;$C94,UncollectibleLookup,4,FALSE)),0,'Module C Corrected'!X94),'Module C Corrected'!X94)</f>
        <v>6783166.0099999998</v>
      </c>
      <c r="Y94" s="32">
        <f ca="1">IFERROR(IF(AND($A94=VLOOKUP($A94&amp;"."&amp;$C94,UncollectibleLookup,2,FALSE),$C94=VLOOKUP($A94&amp;"."&amp;$C94,UncollectibleLookup,4,FALSE)),0,'Module C Corrected'!Y94),'Module C Corrected'!Y94)</f>
        <v>1530065.04</v>
      </c>
      <c r="Z94" s="32">
        <f ca="1">IFERROR(IF(AND($A94=VLOOKUP($A94&amp;"."&amp;$C94,UncollectibleLookup,2,FALSE),$C94=VLOOKUP($A94&amp;"."&amp;$C94,UncollectibleLookup,4,FALSE)),0,'Module C Corrected'!Z94),'Module C Corrected'!Z94)</f>
        <v>3983936.12</v>
      </c>
      <c r="AA94" s="32">
        <f ca="1">IFERROR(IF(AND($A94=VLOOKUP($A94&amp;"."&amp;$C94,UncollectibleLookup,2,FALSE),$C94=VLOOKUP($A94&amp;"."&amp;$C94,UncollectibleLookup,4,FALSE)),0,'Module C Corrected'!AA94),'Module C Corrected'!AA94)</f>
        <v>2904345.59</v>
      </c>
      <c r="AB94" s="32">
        <f ca="1">IFERROR(IF(AND($A94=VLOOKUP($A94&amp;"."&amp;$C94,UncollectibleLookup,2,FALSE),$C94=VLOOKUP($A94&amp;"."&amp;$C94,UncollectibleLookup,4,FALSE)),0,'Module C Corrected'!AB94),'Module C Corrected'!AB94)</f>
        <v>5025253.41</v>
      </c>
      <c r="AC94" s="2">
        <f>IF(ISBLANK('Module C Corrected'!AC94),"",'Module C Corrected'!AC94)</f>
        <v>0.78</v>
      </c>
      <c r="AD94" s="2">
        <f>IF(ISBLANK('Module C Corrected'!AD94),"",'Module C Corrected'!AD94)</f>
        <v>0.78</v>
      </c>
      <c r="AE94" s="2">
        <f>IF(ISBLANK('Module C Corrected'!AE94),"",'Module C Corrected'!AE94)</f>
        <v>0.78</v>
      </c>
      <c r="AF94" s="2">
        <f>IF(ISBLANK('Module C Corrected'!AF94),"",'Module C Corrected'!AF94)</f>
        <v>0.78</v>
      </c>
      <c r="AG94" s="2">
        <f>IF(ISBLANK('Module C Corrected'!AG94),"",'Module C Corrected'!AG94)</f>
        <v>0.78</v>
      </c>
      <c r="AH94" s="2">
        <f>IF(ISBLANK('Module C Corrected'!AH94),"",'Module C Corrected'!AH94)</f>
        <v>0.78</v>
      </c>
      <c r="AI94" s="2">
        <f>IF(ISBLANK('Module C Corrected'!AI94),"",'Module C Corrected'!AI94)</f>
        <v>0.78</v>
      </c>
      <c r="AJ94" s="2">
        <f>IF(ISBLANK('Module C Corrected'!AJ94),"",'Module C Corrected'!AJ94)</f>
        <v>0.78</v>
      </c>
      <c r="AK94" s="2">
        <f>IF(ISBLANK('Module C Corrected'!AK94),"",'Module C Corrected'!AK94)</f>
        <v>0.78</v>
      </c>
      <c r="AL94" s="2">
        <f>IF(ISBLANK('Module C Corrected'!AL94),"",'Module C Corrected'!AL94)</f>
        <v>0.78</v>
      </c>
      <c r="AM94" s="2">
        <f>IF(ISBLANK('Module C Corrected'!AM94),"",'Module C Corrected'!AM94)</f>
        <v>0.78</v>
      </c>
      <c r="AN94" s="2">
        <f>IF(ISBLANK('Module C Corrected'!AN94),"",'Module C Corrected'!AN94)</f>
        <v>0.78</v>
      </c>
      <c r="AO94" s="33">
        <f ca="1">IFERROR(IF(AND($A94=VLOOKUP($A94&amp;"."&amp;$C94,UncollectibleLookup,2,FALSE),$C94=VLOOKUP($A94&amp;"."&amp;$C94,UncollectibleLookup,4,FALSE)),0,'Module C Corrected'!AO94),'Module C Corrected'!AO94)</f>
        <v>12595.25</v>
      </c>
      <c r="AP94" s="33">
        <f ca="1">IFERROR(IF(AND($A94=VLOOKUP($A94&amp;"."&amp;$C94,UncollectibleLookup,2,FALSE),$C94=VLOOKUP($A94&amp;"."&amp;$C94,UncollectibleLookup,4,FALSE)),0,'Module C Corrected'!AP94),'Module C Corrected'!AP94)</f>
        <v>3688.88</v>
      </c>
      <c r="AQ94" s="33">
        <f ca="1">IFERROR(IF(AND($A94=VLOOKUP($A94&amp;"."&amp;$C94,UncollectibleLookup,2,FALSE),$C94=VLOOKUP($A94&amp;"."&amp;$C94,UncollectibleLookup,4,FALSE)),0,'Module C Corrected'!AQ94),'Module C Corrected'!AQ94)</f>
        <v>37608.239999999998</v>
      </c>
      <c r="AR94" s="33">
        <f ca="1">IFERROR(IF(AND($A94=VLOOKUP($A94&amp;"."&amp;$C94,UncollectibleLookup,2,FALSE),$C94=VLOOKUP($A94&amp;"."&amp;$C94,UncollectibleLookup,4,FALSE)),0,'Module C Corrected'!AR94),'Module C Corrected'!AR94)</f>
        <v>16889.150000000001</v>
      </c>
      <c r="AS94" s="33">
        <f ca="1">IFERROR(IF(AND($A94=VLOOKUP($A94&amp;"."&amp;$C94,UncollectibleLookup,2,FALSE),$C94=VLOOKUP($A94&amp;"."&amp;$C94,UncollectibleLookup,4,FALSE)),0,'Module C Corrected'!AS94),'Module C Corrected'!AS94)</f>
        <v>20945.54</v>
      </c>
      <c r="AT94" s="33">
        <f ca="1">IFERROR(IF(AND($A94=VLOOKUP($A94&amp;"."&amp;$C94,UncollectibleLookup,2,FALSE),$C94=VLOOKUP($A94&amp;"."&amp;$C94,UncollectibleLookup,4,FALSE)),0,'Module C Corrected'!AT94),'Module C Corrected'!AT94)</f>
        <v>25145.14</v>
      </c>
      <c r="AU94" s="33">
        <f ca="1">IFERROR(IF(AND($A94=VLOOKUP($A94&amp;"."&amp;$C94,UncollectibleLookup,2,FALSE),$C94=VLOOKUP($A94&amp;"."&amp;$C94,UncollectibleLookup,4,FALSE)),0,'Module C Corrected'!AU94),'Module C Corrected'!AU94)</f>
        <v>188695.44</v>
      </c>
      <c r="AV94" s="33">
        <f ca="1">IFERROR(IF(AND($A94=VLOOKUP($A94&amp;"."&amp;$C94,UncollectibleLookup,2,FALSE),$C94=VLOOKUP($A94&amp;"."&amp;$C94,UncollectibleLookup,4,FALSE)),0,'Module C Corrected'!AV94),'Module C Corrected'!AV94)</f>
        <v>52908.69</v>
      </c>
      <c r="AW94" s="33">
        <f ca="1">IFERROR(IF(AND($A94=VLOOKUP($A94&amp;"."&amp;$C94,UncollectibleLookup,2,FALSE),$C94=VLOOKUP($A94&amp;"."&amp;$C94,UncollectibleLookup,4,FALSE)),0,'Module C Corrected'!AW94),'Module C Corrected'!AW94)</f>
        <v>11934.51</v>
      </c>
      <c r="AX94" s="33">
        <f ca="1">IFERROR(IF(AND($A94=VLOOKUP($A94&amp;"."&amp;$C94,UncollectibleLookup,2,FALSE),$C94=VLOOKUP($A94&amp;"."&amp;$C94,UncollectibleLookup,4,FALSE)),0,'Module C Corrected'!AX94),'Module C Corrected'!AX94)</f>
        <v>31074.7</v>
      </c>
      <c r="AY94" s="33">
        <f ca="1">IFERROR(IF(AND($A94=VLOOKUP($A94&amp;"."&amp;$C94,UncollectibleLookup,2,FALSE),$C94=VLOOKUP($A94&amp;"."&amp;$C94,UncollectibleLookup,4,FALSE)),0,'Module C Corrected'!AY94),'Module C Corrected'!AY94)</f>
        <v>22653.9</v>
      </c>
      <c r="AZ94" s="33">
        <f ca="1">IFERROR(IF(AND($A94=VLOOKUP($A94&amp;"."&amp;$C94,UncollectibleLookup,2,FALSE),$C94=VLOOKUP($A94&amp;"."&amp;$C94,UncollectibleLookup,4,FALSE)),0,'Module C Corrected'!AZ94),'Module C Corrected'!AZ94)</f>
        <v>39196.980000000003</v>
      </c>
      <c r="BA94" s="31">
        <f t="shared" ca="1" si="27"/>
        <v>-1937.73</v>
      </c>
      <c r="BB94" s="31">
        <f t="shared" ca="1" si="27"/>
        <v>-567.52</v>
      </c>
      <c r="BC94" s="31">
        <f t="shared" ca="1" si="27"/>
        <v>-5785.88</v>
      </c>
      <c r="BD94" s="31">
        <f t="shared" ca="1" si="27"/>
        <v>-10393.33</v>
      </c>
      <c r="BE94" s="31">
        <f t="shared" ca="1" si="27"/>
        <v>-12889.56</v>
      </c>
      <c r="BF94" s="31">
        <f t="shared" ca="1" si="27"/>
        <v>-15473.93</v>
      </c>
      <c r="BG94" s="31">
        <f t="shared" ca="1" si="42"/>
        <v>-171761.23</v>
      </c>
      <c r="BH94" s="31">
        <f t="shared" ca="1" si="42"/>
        <v>-48160.480000000003</v>
      </c>
      <c r="BI94" s="31">
        <f t="shared" ca="1" si="42"/>
        <v>-10863.46</v>
      </c>
      <c r="BJ94" s="31">
        <f t="shared" ca="1" si="42"/>
        <v>-11951.81</v>
      </c>
      <c r="BK94" s="31">
        <f t="shared" ca="1" si="42"/>
        <v>-8713.0400000000009</v>
      </c>
      <c r="BL94" s="31">
        <f t="shared" ca="1" si="42"/>
        <v>-15075.76</v>
      </c>
      <c r="BM94" s="6">
        <f t="shared" ca="1" si="46"/>
        <v>-2.7799999999999998E-2</v>
      </c>
      <c r="BN94" s="6">
        <f t="shared" ca="1" si="46"/>
        <v>-2.7799999999999998E-2</v>
      </c>
      <c r="BO94" s="6">
        <f t="shared" ca="1" si="46"/>
        <v>-2.7799999999999998E-2</v>
      </c>
      <c r="BP94" s="6">
        <f t="shared" ca="1" si="46"/>
        <v>-2.7799999999999998E-2</v>
      </c>
      <c r="BQ94" s="6">
        <f t="shared" ca="1" si="46"/>
        <v>-2.7799999999999998E-2</v>
      </c>
      <c r="BR94" s="6">
        <f t="shared" ca="1" si="46"/>
        <v>-2.7799999999999998E-2</v>
      </c>
      <c r="BS94" s="6">
        <f t="shared" ca="1" si="46"/>
        <v>-2.7799999999999998E-2</v>
      </c>
      <c r="BT94" s="6">
        <f t="shared" ca="1" si="46"/>
        <v>-2.7799999999999998E-2</v>
      </c>
      <c r="BU94" s="6">
        <f t="shared" ca="1" si="46"/>
        <v>-2.7799999999999998E-2</v>
      </c>
      <c r="BV94" s="6">
        <f t="shared" ca="1" si="46"/>
        <v>-2.7799999999999998E-2</v>
      </c>
      <c r="BW94" s="6">
        <f t="shared" ca="1" si="46"/>
        <v>-2.7799999999999998E-2</v>
      </c>
      <c r="BX94" s="6">
        <f t="shared" ca="1" si="46"/>
        <v>-2.7799999999999998E-2</v>
      </c>
      <c r="BY94" s="31">
        <f t="shared" ca="1" si="50"/>
        <v>-44890.76</v>
      </c>
      <c r="BZ94" s="31">
        <f t="shared" ca="1" si="50"/>
        <v>-13147.56</v>
      </c>
      <c r="CA94" s="31">
        <f t="shared" ca="1" si="50"/>
        <v>-134039.60999999999</v>
      </c>
      <c r="CB94" s="31">
        <f t="shared" ca="1" si="50"/>
        <v>-60194.68</v>
      </c>
      <c r="CC94" s="31">
        <f t="shared" ca="1" si="50"/>
        <v>-74652.05</v>
      </c>
      <c r="CD94" s="31">
        <f t="shared" ca="1" si="50"/>
        <v>-89619.86</v>
      </c>
      <c r="CE94" s="31">
        <f t="shared" ca="1" si="50"/>
        <v>-672529.91</v>
      </c>
      <c r="CF94" s="31">
        <f t="shared" ca="1" si="50"/>
        <v>-188572.02</v>
      </c>
      <c r="CG94" s="31">
        <f t="shared" ca="1" si="50"/>
        <v>-42535.81</v>
      </c>
      <c r="CH94" s="31">
        <f t="shared" ca="1" si="50"/>
        <v>-110753.42</v>
      </c>
      <c r="CI94" s="31">
        <f t="shared" ca="1" si="50"/>
        <v>-80740.81</v>
      </c>
      <c r="CJ94" s="31">
        <f t="shared" ca="1" si="50"/>
        <v>-139702.04</v>
      </c>
      <c r="CK94" s="32">
        <f t="shared" ca="1" si="29"/>
        <v>2745.12</v>
      </c>
      <c r="CL94" s="32">
        <f t="shared" ca="1" si="29"/>
        <v>803.99</v>
      </c>
      <c r="CM94" s="32">
        <f t="shared" ca="1" si="29"/>
        <v>8196.67</v>
      </c>
      <c r="CN94" s="32">
        <f t="shared" ca="1" si="29"/>
        <v>3680.97</v>
      </c>
      <c r="CO94" s="32">
        <f t="shared" ca="1" si="29"/>
        <v>4565.05</v>
      </c>
      <c r="CP94" s="32">
        <f t="shared" ca="1" si="29"/>
        <v>5480.35</v>
      </c>
      <c r="CQ94" s="32">
        <f t="shared" ca="1" si="43"/>
        <v>41125.93</v>
      </c>
      <c r="CR94" s="32">
        <f t="shared" ca="1" si="43"/>
        <v>11531.38</v>
      </c>
      <c r="CS94" s="32">
        <f t="shared" ca="1" si="43"/>
        <v>2601.11</v>
      </c>
      <c r="CT94" s="32">
        <f t="shared" ca="1" si="43"/>
        <v>6772.69</v>
      </c>
      <c r="CU94" s="32">
        <f t="shared" ca="1" si="43"/>
        <v>4937.3900000000003</v>
      </c>
      <c r="CV94" s="32">
        <f t="shared" ca="1" si="43"/>
        <v>8542.93</v>
      </c>
      <c r="CW94" s="31">
        <f t="shared" ref="CW94:DE128" ca="1" si="51">BY94+CK94-AO94-BA94</f>
        <v>-52803.159999999996</v>
      </c>
      <c r="CX94" s="31">
        <f t="shared" ca="1" si="51"/>
        <v>-15464.93</v>
      </c>
      <c r="CY94" s="31">
        <f t="shared" ca="1" si="51"/>
        <v>-157665.29999999999</v>
      </c>
      <c r="CZ94" s="31">
        <f t="shared" ca="1" si="51"/>
        <v>-63009.53</v>
      </c>
      <c r="DA94" s="31">
        <f t="shared" ca="1" si="51"/>
        <v>-78142.98000000001</v>
      </c>
      <c r="DB94" s="31">
        <f t="shared" ca="1" si="51"/>
        <v>-93810.72</v>
      </c>
      <c r="DC94" s="31">
        <f t="shared" ca="1" si="44"/>
        <v>-648338.18999999994</v>
      </c>
      <c r="DD94" s="31">
        <f t="shared" ca="1" si="44"/>
        <v>-181788.84999999998</v>
      </c>
      <c r="DE94" s="31">
        <f t="shared" ca="1" si="44"/>
        <v>-41005.75</v>
      </c>
      <c r="DF94" s="31">
        <f t="shared" ca="1" si="44"/>
        <v>-123103.62</v>
      </c>
      <c r="DG94" s="31">
        <f t="shared" ca="1" si="44"/>
        <v>-89744.28</v>
      </c>
      <c r="DH94" s="31">
        <f t="shared" ca="1" si="44"/>
        <v>-155280.33000000002</v>
      </c>
      <c r="DI94" s="32">
        <f t="shared" ca="1" si="36"/>
        <v>-2640.16</v>
      </c>
      <c r="DJ94" s="32">
        <f t="shared" ca="1" si="36"/>
        <v>-773.25</v>
      </c>
      <c r="DK94" s="32">
        <f t="shared" ca="1" si="36"/>
        <v>-7883.27</v>
      </c>
      <c r="DL94" s="32">
        <f t="shared" ca="1" si="36"/>
        <v>-3150.48</v>
      </c>
      <c r="DM94" s="32">
        <f t="shared" ca="1" si="36"/>
        <v>-3907.15</v>
      </c>
      <c r="DN94" s="32">
        <f t="shared" ca="1" si="36"/>
        <v>-4690.54</v>
      </c>
      <c r="DO94" s="32">
        <f t="shared" ca="1" si="47"/>
        <v>-32416.91</v>
      </c>
      <c r="DP94" s="32">
        <f t="shared" ca="1" si="47"/>
        <v>-9089.44</v>
      </c>
      <c r="DQ94" s="32">
        <f t="shared" ca="1" si="47"/>
        <v>-2050.29</v>
      </c>
      <c r="DR94" s="32">
        <f t="shared" ca="1" si="47"/>
        <v>-6155.18</v>
      </c>
      <c r="DS94" s="32">
        <f t="shared" ca="1" si="47"/>
        <v>-4487.21</v>
      </c>
      <c r="DT94" s="32">
        <f t="shared" ca="1" si="47"/>
        <v>-7764.02</v>
      </c>
      <c r="DU94" s="31">
        <f t="shared" ca="1" si="37"/>
        <v>-22719.11</v>
      </c>
      <c r="DV94" s="31">
        <f t="shared" ca="1" si="37"/>
        <v>-6575.14</v>
      </c>
      <c r="DW94" s="31">
        <f t="shared" ca="1" si="37"/>
        <v>-66308.009999999995</v>
      </c>
      <c r="DX94" s="31">
        <f t="shared" ca="1" si="37"/>
        <v>-26178.31</v>
      </c>
      <c r="DY94" s="31">
        <f t="shared" ca="1" si="37"/>
        <v>-32080.39</v>
      </c>
      <c r="DZ94" s="31">
        <f t="shared" ca="1" si="37"/>
        <v>-38034.480000000003</v>
      </c>
      <c r="EA94" s="31">
        <f t="shared" ca="1" si="48"/>
        <v>-259664.02</v>
      </c>
      <c r="EB94" s="31">
        <f t="shared" ca="1" si="48"/>
        <v>-71842.740000000005</v>
      </c>
      <c r="EC94" s="31">
        <f t="shared" ca="1" si="48"/>
        <v>-15987.76</v>
      </c>
      <c r="ED94" s="31">
        <f t="shared" ca="1" si="48"/>
        <v>-47364.56</v>
      </c>
      <c r="EE94" s="31">
        <f t="shared" ca="1" si="48"/>
        <v>-34053.06</v>
      </c>
      <c r="EF94" s="31">
        <f t="shared" ca="1" si="48"/>
        <v>-58122.74</v>
      </c>
      <c r="EG94" s="32">
        <f t="shared" ca="1" si="38"/>
        <v>-78162.429999999993</v>
      </c>
      <c r="EH94" s="32">
        <f t="shared" ca="1" si="38"/>
        <v>-22813.32</v>
      </c>
      <c r="EI94" s="32">
        <f t="shared" ca="1" si="38"/>
        <v>-231856.57999999996</v>
      </c>
      <c r="EJ94" s="32">
        <f t="shared" ca="1" si="38"/>
        <v>-92338.319999999992</v>
      </c>
      <c r="EK94" s="32">
        <f t="shared" ca="1" si="38"/>
        <v>-114130.52</v>
      </c>
      <c r="EL94" s="32">
        <f t="shared" ca="1" si="38"/>
        <v>-136535.74</v>
      </c>
      <c r="EM94" s="32">
        <f t="shared" ca="1" si="49"/>
        <v>-940419.12</v>
      </c>
      <c r="EN94" s="32">
        <f t="shared" ca="1" si="49"/>
        <v>-262721.02999999997</v>
      </c>
      <c r="EO94" s="32">
        <f t="shared" ca="1" si="49"/>
        <v>-59043.8</v>
      </c>
      <c r="EP94" s="32">
        <f t="shared" ca="1" si="49"/>
        <v>-176623.35999999999</v>
      </c>
      <c r="EQ94" s="32">
        <f t="shared" ca="1" si="49"/>
        <v>-128284.55</v>
      </c>
      <c r="ER94" s="32">
        <f t="shared" ca="1" si="49"/>
        <v>-221167.09</v>
      </c>
    </row>
    <row r="95" spans="1:148">
      <c r="A95" t="s">
        <v>433</v>
      </c>
      <c r="B95" s="1" t="s">
        <v>381</v>
      </c>
      <c r="C95" t="str">
        <f t="shared" ca="1" si="40"/>
        <v>SPCIMP</v>
      </c>
      <c r="D95" t="str">
        <f t="shared" ca="1" si="41"/>
        <v>Alberta-Saskatchewan Intertie - Import</v>
      </c>
      <c r="E95" s="51">
        <f ca="1">IFERROR(IF(AND($A95=VLOOKUP($A95&amp;"."&amp;$C95,UncollectibleLookup,2,FALSE),$C95=VLOOKUP($A95&amp;"."&amp;$C95,UncollectibleLookup,4,FALSE)),0,'Module C Corrected'!E95),'Module C Corrected'!E95)</f>
        <v>128</v>
      </c>
      <c r="F95" s="51">
        <f ca="1">IFERROR(IF(AND($A95=VLOOKUP($A95&amp;"."&amp;$C95,UncollectibleLookup,2,FALSE),$C95=VLOOKUP($A95&amp;"."&amp;$C95,UncollectibleLookup,4,FALSE)),0,'Module C Corrected'!F95),'Module C Corrected'!F95)</f>
        <v>268</v>
      </c>
      <c r="G95" s="51">
        <f ca="1">IFERROR(IF(AND($A95=VLOOKUP($A95&amp;"."&amp;$C95,UncollectibleLookup,2,FALSE),$C95=VLOOKUP($A95&amp;"."&amp;$C95,UncollectibleLookup,4,FALSE)),0,'Module C Corrected'!G95),'Module C Corrected'!G95)</f>
        <v>155</v>
      </c>
      <c r="H95" s="51">
        <f ca="1">IFERROR(IF(AND($A95=VLOOKUP($A95&amp;"."&amp;$C95,UncollectibleLookup,2,FALSE),$C95=VLOOKUP($A95&amp;"."&amp;$C95,UncollectibleLookup,4,FALSE)),0,'Module C Corrected'!H95),'Module C Corrected'!H95)</f>
        <v>469</v>
      </c>
      <c r="I95" s="51">
        <f ca="1">IFERROR(IF(AND($A95=VLOOKUP($A95&amp;"."&amp;$C95,UncollectibleLookup,2,FALSE),$C95=VLOOKUP($A95&amp;"."&amp;$C95,UncollectibleLookup,4,FALSE)),0,'Module C Corrected'!I95),'Module C Corrected'!I95)</f>
        <v>2066</v>
      </c>
      <c r="J95" s="51">
        <f ca="1">IFERROR(IF(AND($A95=VLOOKUP($A95&amp;"."&amp;$C95,UncollectibleLookup,2,FALSE),$C95=VLOOKUP($A95&amp;"."&amp;$C95,UncollectibleLookup,4,FALSE)),0,'Module C Corrected'!J95),'Module C Corrected'!J95)</f>
        <v>2422</v>
      </c>
      <c r="K95" s="51">
        <f ca="1">IFERROR(IF(AND($A95=VLOOKUP($A95&amp;"."&amp;$C95,UncollectibleLookup,2,FALSE),$C95=VLOOKUP($A95&amp;"."&amp;$C95,UncollectibleLookup,4,FALSE)),0,'Module C Corrected'!K95),'Module C Corrected'!K95)</f>
        <v>2623</v>
      </c>
      <c r="L95" s="51">
        <f ca="1">IFERROR(IF(AND($A95=VLOOKUP($A95&amp;"."&amp;$C95,UncollectibleLookup,2,FALSE),$C95=VLOOKUP($A95&amp;"."&amp;$C95,UncollectibleLookup,4,FALSE)),0,'Module C Corrected'!L95),'Module C Corrected'!L95)</f>
        <v>225</v>
      </c>
      <c r="M95" s="51">
        <f ca="1">IFERROR(IF(AND($A95=VLOOKUP($A95&amp;"."&amp;$C95,UncollectibleLookup,2,FALSE),$C95=VLOOKUP($A95&amp;"."&amp;$C95,UncollectibleLookup,4,FALSE)),0,'Module C Corrected'!M95),'Module C Corrected'!M95)</f>
        <v>3767</v>
      </c>
      <c r="N95" s="51">
        <f ca="1">IFERROR(IF(AND($A95=VLOOKUP($A95&amp;"."&amp;$C95,UncollectibleLookup,2,FALSE),$C95=VLOOKUP($A95&amp;"."&amp;$C95,UncollectibleLookup,4,FALSE)),0,'Module C Corrected'!N95),'Module C Corrected'!N95)</f>
        <v>3596</v>
      </c>
      <c r="O95" s="51">
        <f ca="1">IFERROR(IF(AND($A95=VLOOKUP($A95&amp;"."&amp;$C95,UncollectibleLookup,2,FALSE),$C95=VLOOKUP($A95&amp;"."&amp;$C95,UncollectibleLookup,4,FALSE)),0,'Module C Corrected'!O95),'Module C Corrected'!O95)</f>
        <v>19034</v>
      </c>
      <c r="P95" s="51">
        <f ca="1">IFERROR(IF(AND($A95=VLOOKUP($A95&amp;"."&amp;$C95,UncollectibleLookup,2,FALSE),$C95=VLOOKUP($A95&amp;"."&amp;$C95,UncollectibleLookup,4,FALSE)),0,'Module C Corrected'!P95),'Module C Corrected'!P95)</f>
        <v>6873</v>
      </c>
      <c r="Q95" s="32">
        <f ca="1">IFERROR(IF(AND($A95=VLOOKUP($A95&amp;"."&amp;$C95,UncollectibleLookup,2,FALSE),$C95=VLOOKUP($A95&amp;"."&amp;$C95,UncollectibleLookup,4,FALSE)),0,'Module C Corrected'!Q95),'Module C Corrected'!Q95)</f>
        <v>6490.89</v>
      </c>
      <c r="R95" s="32">
        <f ca="1">IFERROR(IF(AND($A95=VLOOKUP($A95&amp;"."&amp;$C95,UncollectibleLookup,2,FALSE),$C95=VLOOKUP($A95&amp;"."&amp;$C95,UncollectibleLookup,4,FALSE)),0,'Module C Corrected'!R95),'Module C Corrected'!R95)</f>
        <v>9326.4</v>
      </c>
      <c r="S95" s="32">
        <f ca="1">IFERROR(IF(AND($A95=VLOOKUP($A95&amp;"."&amp;$C95,UncollectibleLookup,2,FALSE),$C95=VLOOKUP($A95&amp;"."&amp;$C95,UncollectibleLookup,4,FALSE)),0,'Module C Corrected'!S95),'Module C Corrected'!S95)</f>
        <v>5955.72</v>
      </c>
      <c r="T95" s="32">
        <f ca="1">IFERROR(IF(AND($A95=VLOOKUP($A95&amp;"."&amp;$C95,UncollectibleLookup,2,FALSE),$C95=VLOOKUP($A95&amp;"."&amp;$C95,UncollectibleLookup,4,FALSE)),0,'Module C Corrected'!T95),'Module C Corrected'!T95)</f>
        <v>29648.57</v>
      </c>
      <c r="U95" s="32">
        <f ca="1">IFERROR(IF(AND($A95=VLOOKUP($A95&amp;"."&amp;$C95,UncollectibleLookup,2,FALSE),$C95=VLOOKUP($A95&amp;"."&amp;$C95,UncollectibleLookup,4,FALSE)),0,'Module C Corrected'!U95),'Module C Corrected'!U95)</f>
        <v>217118.82</v>
      </c>
      <c r="V95" s="32">
        <f ca="1">IFERROR(IF(AND($A95=VLOOKUP($A95&amp;"."&amp;$C95,UncollectibleLookup,2,FALSE),$C95=VLOOKUP($A95&amp;"."&amp;$C95,UncollectibleLookup,4,FALSE)),0,'Module C Corrected'!V95),'Module C Corrected'!V95)</f>
        <v>137898.18</v>
      </c>
      <c r="W95" s="32">
        <f ca="1">IFERROR(IF(AND($A95=VLOOKUP($A95&amp;"."&amp;$C95,UncollectibleLookup,2,FALSE),$C95=VLOOKUP($A95&amp;"."&amp;$C95,UncollectibleLookup,4,FALSE)),0,'Module C Corrected'!W95),'Module C Corrected'!W95)</f>
        <v>259076.18</v>
      </c>
      <c r="X95" s="32">
        <f ca="1">IFERROR(IF(AND($A95=VLOOKUP($A95&amp;"."&amp;$C95,UncollectibleLookup,2,FALSE),$C95=VLOOKUP($A95&amp;"."&amp;$C95,UncollectibleLookup,4,FALSE)),0,'Module C Corrected'!X95),'Module C Corrected'!X95)</f>
        <v>5477.17</v>
      </c>
      <c r="Y95" s="32">
        <f ca="1">IFERROR(IF(AND($A95=VLOOKUP($A95&amp;"."&amp;$C95,UncollectibleLookup,2,FALSE),$C95=VLOOKUP($A95&amp;"."&amp;$C95,UncollectibleLookup,4,FALSE)),0,'Module C Corrected'!Y95),'Module C Corrected'!Y95)</f>
        <v>155414.70000000001</v>
      </c>
      <c r="Z95" s="32">
        <f ca="1">IFERROR(IF(AND($A95=VLOOKUP($A95&amp;"."&amp;$C95,UncollectibleLookup,2,FALSE),$C95=VLOOKUP($A95&amp;"."&amp;$C95,UncollectibleLookup,4,FALSE)),0,'Module C Corrected'!Z95),'Module C Corrected'!Z95)</f>
        <v>243263.41</v>
      </c>
      <c r="AA95" s="32">
        <f ca="1">IFERROR(IF(AND($A95=VLOOKUP($A95&amp;"."&amp;$C95,UncollectibleLookup,2,FALSE),$C95=VLOOKUP($A95&amp;"."&amp;$C95,UncollectibleLookup,4,FALSE)),0,'Module C Corrected'!AA95),'Module C Corrected'!AA95)</f>
        <v>657432.1</v>
      </c>
      <c r="AB95" s="32">
        <f ca="1">IFERROR(IF(AND($A95=VLOOKUP($A95&amp;"."&amp;$C95,UncollectibleLookup,2,FALSE),$C95=VLOOKUP($A95&amp;"."&amp;$C95,UncollectibleLookup,4,FALSE)),0,'Module C Corrected'!AB95),'Module C Corrected'!AB95)</f>
        <v>418729.62</v>
      </c>
      <c r="AC95" s="2">
        <f>IF(ISBLANK('Module C Corrected'!AC95),"",'Module C Corrected'!AC95)</f>
        <v>1.44</v>
      </c>
      <c r="AD95" s="2">
        <f>IF(ISBLANK('Module C Corrected'!AD95),"",'Module C Corrected'!AD95)</f>
        <v>1.44</v>
      </c>
      <c r="AE95" s="2">
        <f>IF(ISBLANK('Module C Corrected'!AE95),"",'Module C Corrected'!AE95)</f>
        <v>1.44</v>
      </c>
      <c r="AF95" s="2">
        <f>IF(ISBLANK('Module C Corrected'!AF95),"",'Module C Corrected'!AF95)</f>
        <v>1.44</v>
      </c>
      <c r="AG95" s="2">
        <f>IF(ISBLANK('Module C Corrected'!AG95),"",'Module C Corrected'!AG95)</f>
        <v>1.44</v>
      </c>
      <c r="AH95" s="2">
        <f>IF(ISBLANK('Module C Corrected'!AH95),"",'Module C Corrected'!AH95)</f>
        <v>1.44</v>
      </c>
      <c r="AI95" s="2">
        <f>IF(ISBLANK('Module C Corrected'!AI95),"",'Module C Corrected'!AI95)</f>
        <v>1.44</v>
      </c>
      <c r="AJ95" s="2">
        <f>IF(ISBLANK('Module C Corrected'!AJ95),"",'Module C Corrected'!AJ95)</f>
        <v>1.44</v>
      </c>
      <c r="AK95" s="2">
        <f>IF(ISBLANK('Module C Corrected'!AK95),"",'Module C Corrected'!AK95)</f>
        <v>1.44</v>
      </c>
      <c r="AL95" s="2">
        <f>IF(ISBLANK('Module C Corrected'!AL95),"",'Module C Corrected'!AL95)</f>
        <v>1.44</v>
      </c>
      <c r="AM95" s="2">
        <f>IF(ISBLANK('Module C Corrected'!AM95),"",'Module C Corrected'!AM95)</f>
        <v>1.44</v>
      </c>
      <c r="AN95" s="2">
        <f>IF(ISBLANK('Module C Corrected'!AN95),"",'Module C Corrected'!AN95)</f>
        <v>1.44</v>
      </c>
      <c r="AO95" s="33">
        <f ca="1">IFERROR(IF(AND($A95=VLOOKUP($A95&amp;"."&amp;$C95,UncollectibleLookup,2,FALSE),$C95=VLOOKUP($A95&amp;"."&amp;$C95,UncollectibleLookup,4,FALSE)),0,'Module C Corrected'!AO95),'Module C Corrected'!AO95)</f>
        <v>93.47</v>
      </c>
      <c r="AP95" s="33">
        <f ca="1">IFERROR(IF(AND($A95=VLOOKUP($A95&amp;"."&amp;$C95,UncollectibleLookup,2,FALSE),$C95=VLOOKUP($A95&amp;"."&amp;$C95,UncollectibleLookup,4,FALSE)),0,'Module C Corrected'!AP95),'Module C Corrected'!AP95)</f>
        <v>134.30000000000001</v>
      </c>
      <c r="AQ95" s="33">
        <f ca="1">IFERROR(IF(AND($A95=VLOOKUP($A95&amp;"."&amp;$C95,UncollectibleLookup,2,FALSE),$C95=VLOOKUP($A95&amp;"."&amp;$C95,UncollectibleLookup,4,FALSE)),0,'Module C Corrected'!AQ95),'Module C Corrected'!AQ95)</f>
        <v>85.76</v>
      </c>
      <c r="AR95" s="33">
        <f ca="1">IFERROR(IF(AND($A95=VLOOKUP($A95&amp;"."&amp;$C95,UncollectibleLookup,2,FALSE),$C95=VLOOKUP($A95&amp;"."&amp;$C95,UncollectibleLookup,4,FALSE)),0,'Module C Corrected'!AR95),'Module C Corrected'!AR95)</f>
        <v>426.94</v>
      </c>
      <c r="AS95" s="33">
        <f ca="1">IFERROR(IF(AND($A95=VLOOKUP($A95&amp;"."&amp;$C95,UncollectibleLookup,2,FALSE),$C95=VLOOKUP($A95&amp;"."&amp;$C95,UncollectibleLookup,4,FALSE)),0,'Module C Corrected'!AS95),'Module C Corrected'!AS95)</f>
        <v>3126.51</v>
      </c>
      <c r="AT95" s="33">
        <f ca="1">IFERROR(IF(AND($A95=VLOOKUP($A95&amp;"."&amp;$C95,UncollectibleLookup,2,FALSE),$C95=VLOOKUP($A95&amp;"."&amp;$C95,UncollectibleLookup,4,FALSE)),0,'Module C Corrected'!AT95),'Module C Corrected'!AT95)</f>
        <v>1985.73</v>
      </c>
      <c r="AU95" s="33">
        <f ca="1">IFERROR(IF(AND($A95=VLOOKUP($A95&amp;"."&amp;$C95,UncollectibleLookup,2,FALSE),$C95=VLOOKUP($A95&amp;"."&amp;$C95,UncollectibleLookup,4,FALSE)),0,'Module C Corrected'!AU95),'Module C Corrected'!AU95)</f>
        <v>3730.7</v>
      </c>
      <c r="AV95" s="33">
        <f ca="1">IFERROR(IF(AND($A95=VLOOKUP($A95&amp;"."&amp;$C95,UncollectibleLookup,2,FALSE),$C95=VLOOKUP($A95&amp;"."&amp;$C95,UncollectibleLookup,4,FALSE)),0,'Module C Corrected'!AV95),'Module C Corrected'!AV95)</f>
        <v>78.87</v>
      </c>
      <c r="AW95" s="33">
        <f ca="1">IFERROR(IF(AND($A95=VLOOKUP($A95&amp;"."&amp;$C95,UncollectibleLookup,2,FALSE),$C95=VLOOKUP($A95&amp;"."&amp;$C95,UncollectibleLookup,4,FALSE)),0,'Module C Corrected'!AW95),'Module C Corrected'!AW95)</f>
        <v>2237.9699999999998</v>
      </c>
      <c r="AX95" s="33">
        <f ca="1">IFERROR(IF(AND($A95=VLOOKUP($A95&amp;"."&amp;$C95,UncollectibleLookup,2,FALSE),$C95=VLOOKUP($A95&amp;"."&amp;$C95,UncollectibleLookup,4,FALSE)),0,'Module C Corrected'!AX95),'Module C Corrected'!AX95)</f>
        <v>3502.99</v>
      </c>
      <c r="AY95" s="33">
        <f ca="1">IFERROR(IF(AND($A95=VLOOKUP($A95&amp;"."&amp;$C95,UncollectibleLookup,2,FALSE),$C95=VLOOKUP($A95&amp;"."&amp;$C95,UncollectibleLookup,4,FALSE)),0,'Module C Corrected'!AY95),'Module C Corrected'!AY95)</f>
        <v>9467.02</v>
      </c>
      <c r="AZ95" s="33">
        <f ca="1">IFERROR(IF(AND($A95=VLOOKUP($A95&amp;"."&amp;$C95,UncollectibleLookup,2,FALSE),$C95=VLOOKUP($A95&amp;"."&amp;$C95,UncollectibleLookup,4,FALSE)),0,'Module C Corrected'!AZ95),'Module C Corrected'!AZ95)</f>
        <v>6029.71</v>
      </c>
      <c r="BA95" s="31">
        <f t="shared" ca="1" si="27"/>
        <v>-7.79</v>
      </c>
      <c r="BB95" s="31">
        <f t="shared" ca="1" si="27"/>
        <v>-11.19</v>
      </c>
      <c r="BC95" s="31">
        <f t="shared" ca="1" si="27"/>
        <v>-7.15</v>
      </c>
      <c r="BD95" s="31">
        <f t="shared" ca="1" si="27"/>
        <v>-142.31</v>
      </c>
      <c r="BE95" s="31">
        <f t="shared" ca="1" si="27"/>
        <v>-1042.17</v>
      </c>
      <c r="BF95" s="31">
        <f t="shared" ca="1" si="27"/>
        <v>-661.91</v>
      </c>
      <c r="BG95" s="31">
        <f t="shared" ca="1" si="42"/>
        <v>-1839.44</v>
      </c>
      <c r="BH95" s="31">
        <f t="shared" ca="1" si="42"/>
        <v>-38.89</v>
      </c>
      <c r="BI95" s="31">
        <f t="shared" ca="1" si="42"/>
        <v>-1103.44</v>
      </c>
      <c r="BJ95" s="31">
        <f t="shared" ca="1" si="42"/>
        <v>-729.79</v>
      </c>
      <c r="BK95" s="31">
        <f t="shared" ca="1" si="42"/>
        <v>-1972.3</v>
      </c>
      <c r="BL95" s="31">
        <f t="shared" ca="1" si="42"/>
        <v>-1256.19</v>
      </c>
      <c r="BM95" s="6">
        <f t="shared" ca="1" si="46"/>
        <v>-4.7999999999999996E-3</v>
      </c>
      <c r="BN95" s="6">
        <f t="shared" ca="1" si="46"/>
        <v>-4.7999999999999996E-3</v>
      </c>
      <c r="BO95" s="6">
        <f t="shared" ca="1" si="46"/>
        <v>-4.7999999999999996E-3</v>
      </c>
      <c r="BP95" s="6">
        <f t="shared" ca="1" si="46"/>
        <v>-4.7999999999999996E-3</v>
      </c>
      <c r="BQ95" s="6">
        <f t="shared" ca="1" si="46"/>
        <v>-4.7999999999999996E-3</v>
      </c>
      <c r="BR95" s="6">
        <f t="shared" ca="1" si="46"/>
        <v>-4.7999999999999996E-3</v>
      </c>
      <c r="BS95" s="6">
        <f t="shared" ca="1" si="46"/>
        <v>-4.7999999999999996E-3</v>
      </c>
      <c r="BT95" s="6">
        <f t="shared" ca="1" si="46"/>
        <v>-4.7999999999999996E-3</v>
      </c>
      <c r="BU95" s="6">
        <f t="shared" ca="1" si="46"/>
        <v>-4.7999999999999996E-3</v>
      </c>
      <c r="BV95" s="6">
        <f t="shared" ca="1" si="46"/>
        <v>-4.7999999999999996E-3</v>
      </c>
      <c r="BW95" s="6">
        <f t="shared" ca="1" si="46"/>
        <v>-4.7999999999999996E-3</v>
      </c>
      <c r="BX95" s="6">
        <f t="shared" ca="1" si="46"/>
        <v>-4.7999999999999996E-3</v>
      </c>
      <c r="BY95" s="31">
        <f t="shared" ca="1" si="50"/>
        <v>-31.16</v>
      </c>
      <c r="BZ95" s="31">
        <f t="shared" ca="1" si="50"/>
        <v>-44.77</v>
      </c>
      <c r="CA95" s="31">
        <f t="shared" ca="1" si="50"/>
        <v>-28.59</v>
      </c>
      <c r="CB95" s="31">
        <f t="shared" ca="1" si="50"/>
        <v>-142.31</v>
      </c>
      <c r="CC95" s="31">
        <f t="shared" ca="1" si="50"/>
        <v>-1042.17</v>
      </c>
      <c r="CD95" s="31">
        <f t="shared" ca="1" si="50"/>
        <v>-661.91</v>
      </c>
      <c r="CE95" s="31">
        <f t="shared" ca="1" si="50"/>
        <v>-1243.57</v>
      </c>
      <c r="CF95" s="31">
        <f t="shared" ca="1" si="50"/>
        <v>-26.29</v>
      </c>
      <c r="CG95" s="31">
        <f t="shared" ca="1" si="50"/>
        <v>-745.99</v>
      </c>
      <c r="CH95" s="31">
        <f t="shared" ca="1" si="50"/>
        <v>-1167.6600000000001</v>
      </c>
      <c r="CI95" s="31">
        <f t="shared" ca="1" si="50"/>
        <v>-3155.67</v>
      </c>
      <c r="CJ95" s="31">
        <f t="shared" ca="1" si="50"/>
        <v>-2009.9</v>
      </c>
      <c r="CK95" s="32">
        <f t="shared" ca="1" si="29"/>
        <v>11.03</v>
      </c>
      <c r="CL95" s="32">
        <f t="shared" ca="1" si="29"/>
        <v>15.85</v>
      </c>
      <c r="CM95" s="32">
        <f t="shared" ca="1" si="29"/>
        <v>10.119999999999999</v>
      </c>
      <c r="CN95" s="32">
        <f t="shared" ca="1" si="29"/>
        <v>50.4</v>
      </c>
      <c r="CO95" s="32">
        <f t="shared" ca="1" si="29"/>
        <v>369.1</v>
      </c>
      <c r="CP95" s="32">
        <f t="shared" ca="1" si="29"/>
        <v>234.43</v>
      </c>
      <c r="CQ95" s="32">
        <f t="shared" ca="1" si="43"/>
        <v>440.43</v>
      </c>
      <c r="CR95" s="32">
        <f t="shared" ca="1" si="43"/>
        <v>9.31</v>
      </c>
      <c r="CS95" s="32">
        <f t="shared" ca="1" si="43"/>
        <v>264.2</v>
      </c>
      <c r="CT95" s="32">
        <f t="shared" ca="1" si="43"/>
        <v>413.55</v>
      </c>
      <c r="CU95" s="32">
        <f t="shared" ca="1" si="43"/>
        <v>1117.6300000000001</v>
      </c>
      <c r="CV95" s="32">
        <f t="shared" ca="1" si="43"/>
        <v>711.84</v>
      </c>
      <c r="CW95" s="31">
        <f t="shared" ca="1" si="51"/>
        <v>-105.80999999999999</v>
      </c>
      <c r="CX95" s="31">
        <f t="shared" ca="1" si="51"/>
        <v>-152.03000000000003</v>
      </c>
      <c r="CY95" s="31">
        <f t="shared" ca="1" si="51"/>
        <v>-97.08</v>
      </c>
      <c r="CZ95" s="31">
        <f t="shared" ca="1" si="51"/>
        <v>-376.54</v>
      </c>
      <c r="DA95" s="31">
        <f t="shared" ca="1" si="51"/>
        <v>-2757.4100000000003</v>
      </c>
      <c r="DB95" s="31">
        <f t="shared" ca="1" si="51"/>
        <v>-1751.3000000000002</v>
      </c>
      <c r="DC95" s="31">
        <f t="shared" ca="1" si="44"/>
        <v>-2694.4</v>
      </c>
      <c r="DD95" s="31">
        <f t="shared" ca="1" si="44"/>
        <v>-56.959999999999994</v>
      </c>
      <c r="DE95" s="31">
        <f t="shared" ca="1" si="44"/>
        <v>-1616.3199999999997</v>
      </c>
      <c r="DF95" s="31">
        <f t="shared" ca="1" si="44"/>
        <v>-3527.3100000000004</v>
      </c>
      <c r="DG95" s="31">
        <f t="shared" ca="1" si="44"/>
        <v>-9532.760000000002</v>
      </c>
      <c r="DH95" s="31">
        <f t="shared" ca="1" si="44"/>
        <v>-6071.58</v>
      </c>
      <c r="DI95" s="32">
        <f t="shared" ca="1" si="36"/>
        <v>-5.29</v>
      </c>
      <c r="DJ95" s="32">
        <f t="shared" ca="1" si="36"/>
        <v>-7.6</v>
      </c>
      <c r="DK95" s="32">
        <f t="shared" ca="1" si="36"/>
        <v>-4.8499999999999996</v>
      </c>
      <c r="DL95" s="32">
        <f t="shared" ca="1" si="36"/>
        <v>-18.829999999999998</v>
      </c>
      <c r="DM95" s="32">
        <f t="shared" ca="1" si="36"/>
        <v>-137.87</v>
      </c>
      <c r="DN95" s="32">
        <f t="shared" ca="1" si="36"/>
        <v>-87.57</v>
      </c>
      <c r="DO95" s="32">
        <f t="shared" ca="1" si="47"/>
        <v>-134.72</v>
      </c>
      <c r="DP95" s="32">
        <f t="shared" ca="1" si="47"/>
        <v>-2.85</v>
      </c>
      <c r="DQ95" s="32">
        <f t="shared" ca="1" si="47"/>
        <v>-80.819999999999993</v>
      </c>
      <c r="DR95" s="32">
        <f t="shared" ca="1" si="47"/>
        <v>-176.37</v>
      </c>
      <c r="DS95" s="32">
        <f t="shared" ca="1" si="47"/>
        <v>-476.64</v>
      </c>
      <c r="DT95" s="32">
        <f t="shared" ca="1" si="47"/>
        <v>-303.58</v>
      </c>
      <c r="DU95" s="31">
        <f t="shared" ca="1" si="37"/>
        <v>-45.53</v>
      </c>
      <c r="DV95" s="31">
        <f t="shared" ca="1" si="37"/>
        <v>-64.64</v>
      </c>
      <c r="DW95" s="31">
        <f t="shared" ca="1" si="37"/>
        <v>-40.83</v>
      </c>
      <c r="DX95" s="31">
        <f t="shared" ca="1" si="37"/>
        <v>-156.44</v>
      </c>
      <c r="DY95" s="31">
        <f t="shared" ca="1" si="37"/>
        <v>-1132.01</v>
      </c>
      <c r="DZ95" s="31">
        <f t="shared" ca="1" si="37"/>
        <v>-710.04</v>
      </c>
      <c r="EA95" s="31">
        <f t="shared" ca="1" si="48"/>
        <v>-1079.1300000000001</v>
      </c>
      <c r="EB95" s="31">
        <f t="shared" ca="1" si="48"/>
        <v>-22.51</v>
      </c>
      <c r="EC95" s="31">
        <f t="shared" ca="1" si="48"/>
        <v>-630.19000000000005</v>
      </c>
      <c r="ED95" s="31">
        <f t="shared" ca="1" si="48"/>
        <v>-1357.15</v>
      </c>
      <c r="EE95" s="31">
        <f t="shared" ca="1" si="48"/>
        <v>-3617.16</v>
      </c>
      <c r="EF95" s="31">
        <f t="shared" ca="1" si="48"/>
        <v>-2272.64</v>
      </c>
      <c r="EG95" s="32">
        <f t="shared" ca="1" si="38"/>
        <v>-156.63</v>
      </c>
      <c r="EH95" s="32">
        <f t="shared" ca="1" si="38"/>
        <v>-224.27000000000004</v>
      </c>
      <c r="EI95" s="32">
        <f t="shared" ca="1" si="38"/>
        <v>-142.76</v>
      </c>
      <c r="EJ95" s="32">
        <f t="shared" ca="1" si="38"/>
        <v>-551.80999999999995</v>
      </c>
      <c r="EK95" s="32">
        <f t="shared" ca="1" si="38"/>
        <v>-4027.29</v>
      </c>
      <c r="EL95" s="32">
        <f t="shared" ca="1" si="38"/>
        <v>-2548.91</v>
      </c>
      <c r="EM95" s="32">
        <f t="shared" ca="1" si="49"/>
        <v>-3908.25</v>
      </c>
      <c r="EN95" s="32">
        <f t="shared" ca="1" si="49"/>
        <v>-82.32</v>
      </c>
      <c r="EO95" s="32">
        <f t="shared" ca="1" si="49"/>
        <v>-2327.33</v>
      </c>
      <c r="EP95" s="32">
        <f t="shared" ca="1" si="49"/>
        <v>-5060.83</v>
      </c>
      <c r="EQ95" s="32">
        <f t="shared" ca="1" si="49"/>
        <v>-13626.560000000001</v>
      </c>
      <c r="ER95" s="32">
        <f t="shared" ca="1" si="49"/>
        <v>-8647.7999999999993</v>
      </c>
    </row>
    <row r="96" spans="1:148">
      <c r="A96" t="s">
        <v>442</v>
      </c>
      <c r="B96" s="1" t="s">
        <v>259</v>
      </c>
      <c r="C96" t="str">
        <f t="shared" ca="1" si="40"/>
        <v>RB1</v>
      </c>
      <c r="D96" t="str">
        <f t="shared" ca="1" si="41"/>
        <v>Rainbow #1</v>
      </c>
      <c r="E96" s="51">
        <f ca="1">IFERROR(IF(AND($A96=VLOOKUP($A96&amp;"."&amp;$C96,UncollectibleLookup,2,FALSE),$C96=VLOOKUP($A96&amp;"."&amp;$C96,UncollectibleLookup,4,FALSE)),0,'Module C Corrected'!E96),'Module C Corrected'!E96)</f>
        <v>0</v>
      </c>
      <c r="F96" s="51">
        <f ca="1">IFERROR(IF(AND($A96=VLOOKUP($A96&amp;"."&amp;$C96,UncollectibleLookup,2,FALSE),$C96=VLOOKUP($A96&amp;"."&amp;$C96,UncollectibleLookup,4,FALSE)),0,'Module C Corrected'!F96),'Module C Corrected'!F96)</f>
        <v>0</v>
      </c>
      <c r="G96" s="51">
        <f ca="1">IFERROR(IF(AND($A96=VLOOKUP($A96&amp;"."&amp;$C96,UncollectibleLookup,2,FALSE),$C96=VLOOKUP($A96&amp;"."&amp;$C96,UncollectibleLookup,4,FALSE)),0,'Module C Corrected'!G96),'Module C Corrected'!G96)</f>
        <v>0</v>
      </c>
      <c r="H96" s="51">
        <f ca="1">IFERROR(IF(AND($A96=VLOOKUP($A96&amp;"."&amp;$C96,UncollectibleLookup,2,FALSE),$C96=VLOOKUP($A96&amp;"."&amp;$C96,UncollectibleLookup,4,FALSE)),0,'Module C Corrected'!H96),'Module C Corrected'!H96)</f>
        <v>0</v>
      </c>
      <c r="I96" s="51">
        <f ca="1">IFERROR(IF(AND($A96=VLOOKUP($A96&amp;"."&amp;$C96,UncollectibleLookup,2,FALSE),$C96=VLOOKUP($A96&amp;"."&amp;$C96,UncollectibleLookup,4,FALSE)),0,'Module C Corrected'!I96),'Module C Corrected'!I96)</f>
        <v>0</v>
      </c>
      <c r="J96" s="51">
        <f ca="1">IFERROR(IF(AND($A96=VLOOKUP($A96&amp;"."&amp;$C96,UncollectibleLookup,2,FALSE),$C96=VLOOKUP($A96&amp;"."&amp;$C96,UncollectibleLookup,4,FALSE)),0,'Module C Corrected'!J96),'Module C Corrected'!J96)</f>
        <v>0</v>
      </c>
      <c r="K96" s="51">
        <f ca="1">IFERROR(IF(AND($A96=VLOOKUP($A96&amp;"."&amp;$C96,UncollectibleLookup,2,FALSE),$C96=VLOOKUP($A96&amp;"."&amp;$C96,UncollectibleLookup,4,FALSE)),0,'Module C Corrected'!K96),'Module C Corrected'!K96)</f>
        <v>0</v>
      </c>
      <c r="L96" s="51">
        <f ca="1">IFERROR(IF(AND($A96=VLOOKUP($A96&amp;"."&amp;$C96,UncollectibleLookup,2,FALSE),$C96=VLOOKUP($A96&amp;"."&amp;$C96,UncollectibleLookup,4,FALSE)),0,'Module C Corrected'!L96),'Module C Corrected'!L96)</f>
        <v>0</v>
      </c>
      <c r="M96" s="51">
        <f ca="1">IFERROR(IF(AND($A96=VLOOKUP($A96&amp;"."&amp;$C96,UncollectibleLookup,2,FALSE),$C96=VLOOKUP($A96&amp;"."&amp;$C96,UncollectibleLookup,4,FALSE)),0,'Module C Corrected'!M96),'Module C Corrected'!M96)</f>
        <v>0</v>
      </c>
      <c r="N96" s="51">
        <f ca="1">IFERROR(IF(AND($A96=VLOOKUP($A96&amp;"."&amp;$C96,UncollectibleLookup,2,FALSE),$C96=VLOOKUP($A96&amp;"."&amp;$C96,UncollectibleLookup,4,FALSE)),0,'Module C Corrected'!N96),'Module C Corrected'!N96)</f>
        <v>0</v>
      </c>
      <c r="O96" s="51">
        <f ca="1">IFERROR(IF(AND($A96=VLOOKUP($A96&amp;"."&amp;$C96,UncollectibleLookup,2,FALSE),$C96=VLOOKUP($A96&amp;"."&amp;$C96,UncollectibleLookup,4,FALSE)),0,'Module C Corrected'!O96),'Module C Corrected'!O96)</f>
        <v>0</v>
      </c>
      <c r="P96" s="51">
        <f ca="1">IFERROR(IF(AND($A96=VLOOKUP($A96&amp;"."&amp;$C96,UncollectibleLookup,2,FALSE),$C96=VLOOKUP($A96&amp;"."&amp;$C96,UncollectibleLookup,4,FALSE)),0,'Module C Corrected'!P96),'Module C Corrected'!P96)</f>
        <v>0</v>
      </c>
      <c r="Q96" s="32">
        <f ca="1">IFERROR(IF(AND($A96=VLOOKUP($A96&amp;"."&amp;$C96,UncollectibleLookup,2,FALSE),$C96=VLOOKUP($A96&amp;"."&amp;$C96,UncollectibleLookup,4,FALSE)),0,'Module C Corrected'!Q96),'Module C Corrected'!Q96)</f>
        <v>0</v>
      </c>
      <c r="R96" s="32">
        <f ca="1">IFERROR(IF(AND($A96=VLOOKUP($A96&amp;"."&amp;$C96,UncollectibleLookup,2,FALSE),$C96=VLOOKUP($A96&amp;"."&amp;$C96,UncollectibleLookup,4,FALSE)),0,'Module C Corrected'!R96),'Module C Corrected'!R96)</f>
        <v>0</v>
      </c>
      <c r="S96" s="32">
        <f ca="1">IFERROR(IF(AND($A96=VLOOKUP($A96&amp;"."&amp;$C96,UncollectibleLookup,2,FALSE),$C96=VLOOKUP($A96&amp;"."&amp;$C96,UncollectibleLookup,4,FALSE)),0,'Module C Corrected'!S96),'Module C Corrected'!S96)</f>
        <v>0</v>
      </c>
      <c r="T96" s="32">
        <f ca="1">IFERROR(IF(AND($A96=VLOOKUP($A96&amp;"."&amp;$C96,UncollectibleLookup,2,FALSE),$C96=VLOOKUP($A96&amp;"."&amp;$C96,UncollectibleLookup,4,FALSE)),0,'Module C Corrected'!T96),'Module C Corrected'!T96)</f>
        <v>0</v>
      </c>
      <c r="U96" s="32">
        <f ca="1">IFERROR(IF(AND($A96=VLOOKUP($A96&amp;"."&amp;$C96,UncollectibleLookup,2,FALSE),$C96=VLOOKUP($A96&amp;"."&amp;$C96,UncollectibleLookup,4,FALSE)),0,'Module C Corrected'!U96),'Module C Corrected'!U96)</f>
        <v>0</v>
      </c>
      <c r="V96" s="32">
        <f ca="1">IFERROR(IF(AND($A96=VLOOKUP($A96&amp;"."&amp;$C96,UncollectibleLookup,2,FALSE),$C96=VLOOKUP($A96&amp;"."&amp;$C96,UncollectibleLookup,4,FALSE)),0,'Module C Corrected'!V96),'Module C Corrected'!V96)</f>
        <v>0</v>
      </c>
      <c r="W96" s="32">
        <f ca="1">IFERROR(IF(AND($A96=VLOOKUP($A96&amp;"."&amp;$C96,UncollectibleLookup,2,FALSE),$C96=VLOOKUP($A96&amp;"."&amp;$C96,UncollectibleLookup,4,FALSE)),0,'Module C Corrected'!W96),'Module C Corrected'!W96)</f>
        <v>0</v>
      </c>
      <c r="X96" s="32">
        <f ca="1">IFERROR(IF(AND($A96=VLOOKUP($A96&amp;"."&amp;$C96,UncollectibleLookup,2,FALSE),$C96=VLOOKUP($A96&amp;"."&amp;$C96,UncollectibleLookup,4,FALSE)),0,'Module C Corrected'!X96),'Module C Corrected'!X96)</f>
        <v>0</v>
      </c>
      <c r="Y96" s="32">
        <f ca="1">IFERROR(IF(AND($A96=VLOOKUP($A96&amp;"."&amp;$C96,UncollectibleLookup,2,FALSE),$C96=VLOOKUP($A96&amp;"."&amp;$C96,UncollectibleLookup,4,FALSE)),0,'Module C Corrected'!Y96),'Module C Corrected'!Y96)</f>
        <v>0</v>
      </c>
      <c r="Z96" s="32">
        <f ca="1">IFERROR(IF(AND($A96=VLOOKUP($A96&amp;"."&amp;$C96,UncollectibleLookup,2,FALSE),$C96=VLOOKUP($A96&amp;"."&amp;$C96,UncollectibleLookup,4,FALSE)),0,'Module C Corrected'!Z96),'Module C Corrected'!Z96)</f>
        <v>0</v>
      </c>
      <c r="AA96" s="32">
        <f ca="1">IFERROR(IF(AND($A96=VLOOKUP($A96&amp;"."&amp;$C96,UncollectibleLookup,2,FALSE),$C96=VLOOKUP($A96&amp;"."&amp;$C96,UncollectibleLookup,4,FALSE)),0,'Module C Corrected'!AA96),'Module C Corrected'!AA96)</f>
        <v>0</v>
      </c>
      <c r="AB96" s="32">
        <f ca="1">IFERROR(IF(AND($A96=VLOOKUP($A96&amp;"."&amp;$C96,UncollectibleLookup,2,FALSE),$C96=VLOOKUP($A96&amp;"."&amp;$C96,UncollectibleLookup,4,FALSE)),0,'Module C Corrected'!AB96),'Module C Corrected'!AB96)</f>
        <v>0</v>
      </c>
      <c r="AC96" s="2">
        <f>IF(ISBLANK('Module C Corrected'!AC96),"",'Module C Corrected'!AC96)</f>
        <v>-2.35</v>
      </c>
      <c r="AD96" s="2">
        <f>IF(ISBLANK('Module C Corrected'!AD96),"",'Module C Corrected'!AD96)</f>
        <v>-2.35</v>
      </c>
      <c r="AE96" s="2">
        <f>IF(ISBLANK('Module C Corrected'!AE96),"",'Module C Corrected'!AE96)</f>
        <v>-2.35</v>
      </c>
      <c r="AF96" s="2">
        <f>IF(ISBLANK('Module C Corrected'!AF96),"",'Module C Corrected'!AF96)</f>
        <v>-2.35</v>
      </c>
      <c r="AG96" s="2">
        <f>IF(ISBLANK('Module C Corrected'!AG96),"",'Module C Corrected'!AG96)</f>
        <v>-2.35</v>
      </c>
      <c r="AH96" s="2">
        <f>IF(ISBLANK('Module C Corrected'!AH96),"",'Module C Corrected'!AH96)</f>
        <v>-2.35</v>
      </c>
      <c r="AI96" s="2">
        <f>IF(ISBLANK('Module C Corrected'!AI96),"",'Module C Corrected'!AI96)</f>
        <v>-2.35</v>
      </c>
      <c r="AJ96" s="2">
        <f>IF(ISBLANK('Module C Corrected'!AJ96),"",'Module C Corrected'!AJ96)</f>
        <v>-2.35</v>
      </c>
      <c r="AK96" s="2">
        <f>IF(ISBLANK('Module C Corrected'!AK96),"",'Module C Corrected'!AK96)</f>
        <v>-2.35</v>
      </c>
      <c r="AL96" s="2">
        <f>IF(ISBLANK('Module C Corrected'!AL96),"",'Module C Corrected'!AL96)</f>
        <v>-2.35</v>
      </c>
      <c r="AM96" s="2">
        <f>IF(ISBLANK('Module C Corrected'!AM96),"",'Module C Corrected'!AM96)</f>
        <v>-2.35</v>
      </c>
      <c r="AN96" s="2">
        <f>IF(ISBLANK('Module C Corrected'!AN96),"",'Module C Corrected'!AN96)</f>
        <v>-2.35</v>
      </c>
      <c r="AO96" s="33">
        <f ca="1">IFERROR(IF(AND($A96=VLOOKUP($A96&amp;"."&amp;$C96,UncollectibleLookup,2,FALSE),$C96=VLOOKUP($A96&amp;"."&amp;$C96,UncollectibleLookup,4,FALSE)),0,'Module C Corrected'!AO96),'Module C Corrected'!AO96)</f>
        <v>0</v>
      </c>
      <c r="AP96" s="33">
        <f ca="1">IFERROR(IF(AND($A96=VLOOKUP($A96&amp;"."&amp;$C96,UncollectibleLookup,2,FALSE),$C96=VLOOKUP($A96&amp;"."&amp;$C96,UncollectibleLookup,4,FALSE)),0,'Module C Corrected'!AP96),'Module C Corrected'!AP96)</f>
        <v>0</v>
      </c>
      <c r="AQ96" s="33">
        <f ca="1">IFERROR(IF(AND($A96=VLOOKUP($A96&amp;"."&amp;$C96,UncollectibleLookup,2,FALSE),$C96=VLOOKUP($A96&amp;"."&amp;$C96,UncollectibleLookup,4,FALSE)),0,'Module C Corrected'!AQ96),'Module C Corrected'!AQ96)</f>
        <v>0</v>
      </c>
      <c r="AR96" s="33">
        <f ca="1">IFERROR(IF(AND($A96=VLOOKUP($A96&amp;"."&amp;$C96,UncollectibleLookup,2,FALSE),$C96=VLOOKUP($A96&amp;"."&amp;$C96,UncollectibleLookup,4,FALSE)),0,'Module C Corrected'!AR96),'Module C Corrected'!AR96)</f>
        <v>0</v>
      </c>
      <c r="AS96" s="33">
        <f ca="1">IFERROR(IF(AND($A96=VLOOKUP($A96&amp;"."&amp;$C96,UncollectibleLookup,2,FALSE),$C96=VLOOKUP($A96&amp;"."&amp;$C96,UncollectibleLookup,4,FALSE)),0,'Module C Corrected'!AS96),'Module C Corrected'!AS96)</f>
        <v>0</v>
      </c>
      <c r="AT96" s="33">
        <f ca="1">IFERROR(IF(AND($A96=VLOOKUP($A96&amp;"."&amp;$C96,UncollectibleLookup,2,FALSE),$C96=VLOOKUP($A96&amp;"."&amp;$C96,UncollectibleLookup,4,FALSE)),0,'Module C Corrected'!AT96),'Module C Corrected'!AT96)</f>
        <v>0</v>
      </c>
      <c r="AU96" s="33">
        <f ca="1">IFERROR(IF(AND($A96=VLOOKUP($A96&amp;"."&amp;$C96,UncollectibleLookup,2,FALSE),$C96=VLOOKUP($A96&amp;"."&amp;$C96,UncollectibleLookup,4,FALSE)),0,'Module C Corrected'!AU96),'Module C Corrected'!AU96)</f>
        <v>0</v>
      </c>
      <c r="AV96" s="33">
        <f ca="1">IFERROR(IF(AND($A96=VLOOKUP($A96&amp;"."&amp;$C96,UncollectibleLookup,2,FALSE),$C96=VLOOKUP($A96&amp;"."&amp;$C96,UncollectibleLookup,4,FALSE)),0,'Module C Corrected'!AV96),'Module C Corrected'!AV96)</f>
        <v>0</v>
      </c>
      <c r="AW96" s="33">
        <f ca="1">IFERROR(IF(AND($A96=VLOOKUP($A96&amp;"."&amp;$C96,UncollectibleLookup,2,FALSE),$C96=VLOOKUP($A96&amp;"."&amp;$C96,UncollectibleLookup,4,FALSE)),0,'Module C Corrected'!AW96),'Module C Corrected'!AW96)</f>
        <v>0</v>
      </c>
      <c r="AX96" s="33">
        <f ca="1">IFERROR(IF(AND($A96=VLOOKUP($A96&amp;"."&amp;$C96,UncollectibleLookup,2,FALSE),$C96=VLOOKUP($A96&amp;"."&amp;$C96,UncollectibleLookup,4,FALSE)),0,'Module C Corrected'!AX96),'Module C Corrected'!AX96)</f>
        <v>0</v>
      </c>
      <c r="AY96" s="33">
        <f ca="1">IFERROR(IF(AND($A96=VLOOKUP($A96&amp;"."&amp;$C96,UncollectibleLookup,2,FALSE),$C96=VLOOKUP($A96&amp;"."&amp;$C96,UncollectibleLookup,4,FALSE)),0,'Module C Corrected'!AY96),'Module C Corrected'!AY96)</f>
        <v>0</v>
      </c>
      <c r="AZ96" s="33">
        <f ca="1">IFERROR(IF(AND($A96=VLOOKUP($A96&amp;"."&amp;$C96,UncollectibleLookup,2,FALSE),$C96=VLOOKUP($A96&amp;"."&amp;$C96,UncollectibleLookup,4,FALSE)),0,'Module C Corrected'!AZ96),'Module C Corrected'!AZ96)</f>
        <v>0</v>
      </c>
      <c r="BA96" s="31">
        <f t="shared" ca="1" si="27"/>
        <v>0</v>
      </c>
      <c r="BB96" s="31">
        <f t="shared" ca="1" si="27"/>
        <v>0</v>
      </c>
      <c r="BC96" s="31">
        <f t="shared" ca="1" si="27"/>
        <v>0</v>
      </c>
      <c r="BD96" s="31">
        <f t="shared" ca="1" si="27"/>
        <v>0</v>
      </c>
      <c r="BE96" s="31">
        <f t="shared" ca="1" si="27"/>
        <v>0</v>
      </c>
      <c r="BF96" s="31">
        <f t="shared" ca="1" si="27"/>
        <v>0</v>
      </c>
      <c r="BG96" s="31">
        <f t="shared" ca="1" si="42"/>
        <v>0</v>
      </c>
      <c r="BH96" s="31">
        <f t="shared" ca="1" si="42"/>
        <v>0</v>
      </c>
      <c r="BI96" s="31">
        <f t="shared" ca="1" si="42"/>
        <v>0</v>
      </c>
      <c r="BJ96" s="31">
        <f t="shared" ca="1" si="42"/>
        <v>0</v>
      </c>
      <c r="BK96" s="31">
        <f t="shared" ca="1" si="42"/>
        <v>0</v>
      </c>
      <c r="BL96" s="31">
        <f t="shared" ca="1" si="42"/>
        <v>0</v>
      </c>
      <c r="BM96" s="6">
        <f t="shared" ca="1" si="46"/>
        <v>4.8800000000000003E-2</v>
      </c>
      <c r="BN96" s="6">
        <f t="shared" ca="1" si="46"/>
        <v>4.8800000000000003E-2</v>
      </c>
      <c r="BO96" s="6">
        <f t="shared" ca="1" si="46"/>
        <v>4.8800000000000003E-2</v>
      </c>
      <c r="BP96" s="6">
        <f t="shared" ca="1" si="46"/>
        <v>4.8800000000000003E-2</v>
      </c>
      <c r="BQ96" s="6">
        <f t="shared" ca="1" si="46"/>
        <v>4.8800000000000003E-2</v>
      </c>
      <c r="BR96" s="6">
        <f t="shared" ca="1" si="46"/>
        <v>4.8800000000000003E-2</v>
      </c>
      <c r="BS96" s="6">
        <f t="shared" ca="1" si="46"/>
        <v>4.8800000000000003E-2</v>
      </c>
      <c r="BT96" s="6">
        <f t="shared" ca="1" si="46"/>
        <v>4.8800000000000003E-2</v>
      </c>
      <c r="BU96" s="6">
        <f t="shared" ca="1" si="46"/>
        <v>4.8800000000000003E-2</v>
      </c>
      <c r="BV96" s="6">
        <f t="shared" ca="1" si="46"/>
        <v>4.8800000000000003E-2</v>
      </c>
      <c r="BW96" s="6">
        <f t="shared" ca="1" si="46"/>
        <v>4.8800000000000003E-2</v>
      </c>
      <c r="BX96" s="6">
        <f t="shared" ca="1" si="46"/>
        <v>4.8800000000000003E-2</v>
      </c>
      <c r="BY96" s="31">
        <f t="shared" ca="1" si="50"/>
        <v>0</v>
      </c>
      <c r="BZ96" s="31">
        <f t="shared" ca="1" si="50"/>
        <v>0</v>
      </c>
      <c r="CA96" s="31">
        <f t="shared" ca="1" si="50"/>
        <v>0</v>
      </c>
      <c r="CB96" s="31">
        <f t="shared" ca="1" si="50"/>
        <v>0</v>
      </c>
      <c r="CC96" s="31">
        <f t="shared" ca="1" si="50"/>
        <v>0</v>
      </c>
      <c r="CD96" s="31">
        <f t="shared" ca="1" si="50"/>
        <v>0</v>
      </c>
      <c r="CE96" s="31">
        <f t="shared" ca="1" si="50"/>
        <v>0</v>
      </c>
      <c r="CF96" s="31">
        <f t="shared" ca="1" si="50"/>
        <v>0</v>
      </c>
      <c r="CG96" s="31">
        <f t="shared" ca="1" si="50"/>
        <v>0</v>
      </c>
      <c r="CH96" s="31">
        <f t="shared" ca="1" si="50"/>
        <v>0</v>
      </c>
      <c r="CI96" s="31">
        <f t="shared" ca="1" si="50"/>
        <v>0</v>
      </c>
      <c r="CJ96" s="31">
        <f t="shared" ca="1" si="50"/>
        <v>0</v>
      </c>
      <c r="CK96" s="32">
        <f t="shared" ca="1" si="29"/>
        <v>0</v>
      </c>
      <c r="CL96" s="32">
        <f t="shared" ca="1" si="29"/>
        <v>0</v>
      </c>
      <c r="CM96" s="32">
        <f t="shared" ca="1" si="29"/>
        <v>0</v>
      </c>
      <c r="CN96" s="32">
        <f t="shared" ca="1" si="29"/>
        <v>0</v>
      </c>
      <c r="CO96" s="32">
        <f t="shared" ca="1" si="29"/>
        <v>0</v>
      </c>
      <c r="CP96" s="32">
        <f t="shared" ca="1" si="29"/>
        <v>0</v>
      </c>
      <c r="CQ96" s="32">
        <f t="shared" ca="1" si="43"/>
        <v>0</v>
      </c>
      <c r="CR96" s="32">
        <f t="shared" ca="1" si="43"/>
        <v>0</v>
      </c>
      <c r="CS96" s="32">
        <f t="shared" ca="1" si="43"/>
        <v>0</v>
      </c>
      <c r="CT96" s="32">
        <f t="shared" ca="1" si="43"/>
        <v>0</v>
      </c>
      <c r="CU96" s="32">
        <f t="shared" ca="1" si="43"/>
        <v>0</v>
      </c>
      <c r="CV96" s="32">
        <f t="shared" ca="1" si="43"/>
        <v>0</v>
      </c>
      <c r="CW96" s="31">
        <f t="shared" ca="1" si="51"/>
        <v>0</v>
      </c>
      <c r="CX96" s="31">
        <f t="shared" ca="1" si="51"/>
        <v>0</v>
      </c>
      <c r="CY96" s="31">
        <f t="shared" ca="1" si="51"/>
        <v>0</v>
      </c>
      <c r="CZ96" s="31">
        <f t="shared" ca="1" si="51"/>
        <v>0</v>
      </c>
      <c r="DA96" s="31">
        <f t="shared" ca="1" si="51"/>
        <v>0</v>
      </c>
      <c r="DB96" s="31">
        <f t="shared" ca="1" si="51"/>
        <v>0</v>
      </c>
      <c r="DC96" s="31">
        <f t="shared" ca="1" si="44"/>
        <v>0</v>
      </c>
      <c r="DD96" s="31">
        <f t="shared" ca="1" si="44"/>
        <v>0</v>
      </c>
      <c r="DE96" s="31">
        <f t="shared" ca="1" si="44"/>
        <v>0</v>
      </c>
      <c r="DF96" s="31">
        <f t="shared" ca="1" si="44"/>
        <v>0</v>
      </c>
      <c r="DG96" s="31">
        <f t="shared" ca="1" si="44"/>
        <v>0</v>
      </c>
      <c r="DH96" s="31">
        <f t="shared" ca="1" si="44"/>
        <v>0</v>
      </c>
      <c r="DI96" s="32">
        <f t="shared" ca="1" si="36"/>
        <v>0</v>
      </c>
      <c r="DJ96" s="32">
        <f t="shared" ca="1" si="36"/>
        <v>0</v>
      </c>
      <c r="DK96" s="32">
        <f t="shared" ca="1" si="36"/>
        <v>0</v>
      </c>
      <c r="DL96" s="32">
        <f t="shared" ca="1" si="36"/>
        <v>0</v>
      </c>
      <c r="DM96" s="32">
        <f t="shared" ca="1" si="36"/>
        <v>0</v>
      </c>
      <c r="DN96" s="32">
        <f t="shared" ca="1" si="36"/>
        <v>0</v>
      </c>
      <c r="DO96" s="32">
        <f t="shared" ca="1" si="47"/>
        <v>0</v>
      </c>
      <c r="DP96" s="32">
        <f t="shared" ca="1" si="47"/>
        <v>0</v>
      </c>
      <c r="DQ96" s="32">
        <f t="shared" ca="1" si="47"/>
        <v>0</v>
      </c>
      <c r="DR96" s="32">
        <f t="shared" ca="1" si="47"/>
        <v>0</v>
      </c>
      <c r="DS96" s="32">
        <f t="shared" ca="1" si="47"/>
        <v>0</v>
      </c>
      <c r="DT96" s="32">
        <f t="shared" ca="1" si="47"/>
        <v>0</v>
      </c>
      <c r="DU96" s="31">
        <f t="shared" ca="1" si="37"/>
        <v>0</v>
      </c>
      <c r="DV96" s="31">
        <f t="shared" ca="1" si="37"/>
        <v>0</v>
      </c>
      <c r="DW96" s="31">
        <f t="shared" ca="1" si="37"/>
        <v>0</v>
      </c>
      <c r="DX96" s="31">
        <f t="shared" ca="1" si="37"/>
        <v>0</v>
      </c>
      <c r="DY96" s="31">
        <f t="shared" ca="1" si="37"/>
        <v>0</v>
      </c>
      <c r="DZ96" s="31">
        <f t="shared" ca="1" si="37"/>
        <v>0</v>
      </c>
      <c r="EA96" s="31">
        <f t="shared" ca="1" si="48"/>
        <v>0</v>
      </c>
      <c r="EB96" s="31">
        <f t="shared" ca="1" si="48"/>
        <v>0</v>
      </c>
      <c r="EC96" s="31">
        <f t="shared" ca="1" si="48"/>
        <v>0</v>
      </c>
      <c r="ED96" s="31">
        <f t="shared" ca="1" si="48"/>
        <v>0</v>
      </c>
      <c r="EE96" s="31">
        <f t="shared" ca="1" si="48"/>
        <v>0</v>
      </c>
      <c r="EF96" s="31">
        <f t="shared" ca="1" si="48"/>
        <v>0</v>
      </c>
      <c r="EG96" s="32">
        <f t="shared" ca="1" si="38"/>
        <v>0</v>
      </c>
      <c r="EH96" s="32">
        <f t="shared" ca="1" si="38"/>
        <v>0</v>
      </c>
      <c r="EI96" s="32">
        <f t="shared" ca="1" si="38"/>
        <v>0</v>
      </c>
      <c r="EJ96" s="32">
        <f t="shared" ca="1" si="38"/>
        <v>0</v>
      </c>
      <c r="EK96" s="32">
        <f t="shared" ca="1" si="38"/>
        <v>0</v>
      </c>
      <c r="EL96" s="32">
        <f t="shared" ca="1" si="38"/>
        <v>0</v>
      </c>
      <c r="EM96" s="32">
        <f t="shared" ca="1" si="49"/>
        <v>0</v>
      </c>
      <c r="EN96" s="32">
        <f t="shared" ca="1" si="49"/>
        <v>0</v>
      </c>
      <c r="EO96" s="32">
        <f t="shared" ca="1" si="49"/>
        <v>0</v>
      </c>
      <c r="EP96" s="32">
        <f t="shared" ca="1" si="49"/>
        <v>0</v>
      </c>
      <c r="EQ96" s="32">
        <f t="shared" ca="1" si="49"/>
        <v>0</v>
      </c>
      <c r="ER96" s="32">
        <f t="shared" ca="1" si="49"/>
        <v>0</v>
      </c>
    </row>
    <row r="97" spans="1:148">
      <c r="A97" t="s">
        <v>442</v>
      </c>
      <c r="B97" s="1" t="s">
        <v>261</v>
      </c>
      <c r="C97" t="str">
        <f t="shared" ca="1" si="40"/>
        <v>RB2</v>
      </c>
      <c r="D97" t="str">
        <f t="shared" ca="1" si="41"/>
        <v>Rainbow #2</v>
      </c>
      <c r="E97" s="51">
        <f ca="1">IFERROR(IF(AND($A97=VLOOKUP($A97&amp;"."&amp;$C97,UncollectibleLookup,2,FALSE),$C97=VLOOKUP($A97&amp;"."&amp;$C97,UncollectibleLookup,4,FALSE)),0,'Module C Corrected'!E97),'Module C Corrected'!E97)</f>
        <v>0</v>
      </c>
      <c r="F97" s="51">
        <f ca="1">IFERROR(IF(AND($A97=VLOOKUP($A97&amp;"."&amp;$C97,UncollectibleLookup,2,FALSE),$C97=VLOOKUP($A97&amp;"."&amp;$C97,UncollectibleLookup,4,FALSE)),0,'Module C Corrected'!F97),'Module C Corrected'!F97)</f>
        <v>0</v>
      </c>
      <c r="G97" s="51">
        <f ca="1">IFERROR(IF(AND($A97=VLOOKUP($A97&amp;"."&amp;$C97,UncollectibleLookup,2,FALSE),$C97=VLOOKUP($A97&amp;"."&amp;$C97,UncollectibleLookup,4,FALSE)),0,'Module C Corrected'!G97),'Module C Corrected'!G97)</f>
        <v>483.84840000000003</v>
      </c>
      <c r="H97" s="51">
        <f ca="1">IFERROR(IF(AND($A97=VLOOKUP($A97&amp;"."&amp;$C97,UncollectibleLookup,2,FALSE),$C97=VLOOKUP($A97&amp;"."&amp;$C97,UncollectibleLookup,4,FALSE)),0,'Module C Corrected'!H97),'Module C Corrected'!H97)</f>
        <v>2129.3184000000001</v>
      </c>
      <c r="I97" s="51">
        <f ca="1">IFERROR(IF(AND($A97=VLOOKUP($A97&amp;"."&amp;$C97,UncollectibleLookup,2,FALSE),$C97=VLOOKUP($A97&amp;"."&amp;$C97,UncollectibleLookup,4,FALSE)),0,'Module C Corrected'!I97),'Module C Corrected'!I97)</f>
        <v>300.70679999999999</v>
      </c>
      <c r="J97" s="51">
        <f ca="1">IFERROR(IF(AND($A97=VLOOKUP($A97&amp;"."&amp;$C97,UncollectibleLookup,2,FALSE),$C97=VLOOKUP($A97&amp;"."&amp;$C97,UncollectibleLookup,4,FALSE)),0,'Module C Corrected'!J97),'Module C Corrected'!J97)</f>
        <v>560.65800000000002</v>
      </c>
      <c r="K97" s="51">
        <f ca="1">IFERROR(IF(AND($A97=VLOOKUP($A97&amp;"."&amp;$C97,UncollectibleLookup,2,FALSE),$C97=VLOOKUP($A97&amp;"."&amp;$C97,UncollectibleLookup,4,FALSE)),0,'Module C Corrected'!K97),'Module C Corrected'!K97)</f>
        <v>1846.1928</v>
      </c>
      <c r="L97" s="51">
        <f ca="1">IFERROR(IF(AND($A97=VLOOKUP($A97&amp;"."&amp;$C97,UncollectibleLookup,2,FALSE),$C97=VLOOKUP($A97&amp;"."&amp;$C97,UncollectibleLookup,4,FALSE)),0,'Module C Corrected'!L97),'Module C Corrected'!L97)</f>
        <v>81.411600000000007</v>
      </c>
      <c r="M97" s="51">
        <f ca="1">IFERROR(IF(AND($A97=VLOOKUP($A97&amp;"."&amp;$C97,UncollectibleLookup,2,FALSE),$C97=VLOOKUP($A97&amp;"."&amp;$C97,UncollectibleLookup,4,FALSE)),0,'Module C Corrected'!M97),'Module C Corrected'!M97)</f>
        <v>2307.0059999999999</v>
      </c>
      <c r="N97" s="51">
        <f ca="1">IFERROR(IF(AND($A97=VLOOKUP($A97&amp;"."&amp;$C97,UncollectibleLookup,2,FALSE),$C97=VLOOKUP($A97&amp;"."&amp;$C97,UncollectibleLookup,4,FALSE)),0,'Module C Corrected'!N97),'Module C Corrected'!N97)</f>
        <v>1132.3704</v>
      </c>
      <c r="O97" s="51">
        <f ca="1">IFERROR(IF(AND($A97=VLOOKUP($A97&amp;"."&amp;$C97,UncollectibleLookup,2,FALSE),$C97=VLOOKUP($A97&amp;"."&amp;$C97,UncollectibleLookup,4,FALSE)),0,'Module C Corrected'!O97),'Module C Corrected'!O97)</f>
        <v>2023.1328000000001</v>
      </c>
      <c r="P97" s="51">
        <f ca="1">IFERROR(IF(AND($A97=VLOOKUP($A97&amp;"."&amp;$C97,UncollectibleLookup,2,FALSE),$C97=VLOOKUP($A97&amp;"."&amp;$C97,UncollectibleLookup,4,FALSE)),0,'Module C Corrected'!P97),'Module C Corrected'!P97)</f>
        <v>878.85839999999996</v>
      </c>
      <c r="Q97" s="32">
        <f ca="1">IFERROR(IF(AND($A97=VLOOKUP($A97&amp;"."&amp;$C97,UncollectibleLookup,2,FALSE),$C97=VLOOKUP($A97&amp;"."&amp;$C97,UncollectibleLookup,4,FALSE)),0,'Module C Corrected'!Q97),'Module C Corrected'!Q97)</f>
        <v>0</v>
      </c>
      <c r="R97" s="32">
        <f ca="1">IFERROR(IF(AND($A97=VLOOKUP($A97&amp;"."&amp;$C97,UncollectibleLookup,2,FALSE),$C97=VLOOKUP($A97&amp;"."&amp;$C97,UncollectibleLookup,4,FALSE)),0,'Module C Corrected'!R97),'Module C Corrected'!R97)</f>
        <v>0</v>
      </c>
      <c r="S97" s="32">
        <f ca="1">IFERROR(IF(AND($A97=VLOOKUP($A97&amp;"."&amp;$C97,UncollectibleLookup,2,FALSE),$C97=VLOOKUP($A97&amp;"."&amp;$C97,UncollectibleLookup,4,FALSE)),0,'Module C Corrected'!S97),'Module C Corrected'!S97)</f>
        <v>35002.65</v>
      </c>
      <c r="T97" s="32">
        <f ca="1">IFERROR(IF(AND($A97=VLOOKUP($A97&amp;"."&amp;$C97,UncollectibleLookup,2,FALSE),$C97=VLOOKUP($A97&amp;"."&amp;$C97,UncollectibleLookup,4,FALSE)),0,'Module C Corrected'!T97),'Module C Corrected'!T97)</f>
        <v>133254.54</v>
      </c>
      <c r="U97" s="32">
        <f ca="1">IFERROR(IF(AND($A97=VLOOKUP($A97&amp;"."&amp;$C97,UncollectibleLookup,2,FALSE),$C97=VLOOKUP($A97&amp;"."&amp;$C97,UncollectibleLookup,4,FALSE)),0,'Module C Corrected'!U97),'Module C Corrected'!U97)</f>
        <v>32404.22</v>
      </c>
      <c r="V97" s="32">
        <f ca="1">IFERROR(IF(AND($A97=VLOOKUP($A97&amp;"."&amp;$C97,UncollectibleLookup,2,FALSE),$C97=VLOOKUP($A97&amp;"."&amp;$C97,UncollectibleLookup,4,FALSE)),0,'Module C Corrected'!V97),'Module C Corrected'!V97)</f>
        <v>21903.360000000001</v>
      </c>
      <c r="W97" s="32">
        <f ca="1">IFERROR(IF(AND($A97=VLOOKUP($A97&amp;"."&amp;$C97,UncollectibleLookup,2,FALSE),$C97=VLOOKUP($A97&amp;"."&amp;$C97,UncollectibleLookup,4,FALSE)),0,'Module C Corrected'!W97),'Module C Corrected'!W97)</f>
        <v>1197268.99</v>
      </c>
      <c r="X97" s="32">
        <f ca="1">IFERROR(IF(AND($A97=VLOOKUP($A97&amp;"."&amp;$C97,UncollectibleLookup,2,FALSE),$C97=VLOOKUP($A97&amp;"."&amp;$C97,UncollectibleLookup,4,FALSE)),0,'Module C Corrected'!X97),'Module C Corrected'!X97)</f>
        <v>57883.43</v>
      </c>
      <c r="Y97" s="32">
        <f ca="1">IFERROR(IF(AND($A97=VLOOKUP($A97&amp;"."&amp;$C97,UncollectibleLookup,2,FALSE),$C97=VLOOKUP($A97&amp;"."&amp;$C97,UncollectibleLookup,4,FALSE)),0,'Module C Corrected'!Y97),'Module C Corrected'!Y97)</f>
        <v>141017.21</v>
      </c>
      <c r="Z97" s="32">
        <f ca="1">IFERROR(IF(AND($A97=VLOOKUP($A97&amp;"."&amp;$C97,UncollectibleLookup,2,FALSE),$C97=VLOOKUP($A97&amp;"."&amp;$C97,UncollectibleLookup,4,FALSE)),0,'Module C Corrected'!Z97),'Module C Corrected'!Z97)</f>
        <v>50551.93</v>
      </c>
      <c r="AA97" s="32">
        <f ca="1">IFERROR(IF(AND($A97=VLOOKUP($A97&amp;"."&amp;$C97,UncollectibleLookup,2,FALSE),$C97=VLOOKUP($A97&amp;"."&amp;$C97,UncollectibleLookup,4,FALSE)),0,'Module C Corrected'!AA97),'Module C Corrected'!AA97)</f>
        <v>147770.9</v>
      </c>
      <c r="AB97" s="32">
        <f ca="1">IFERROR(IF(AND($A97=VLOOKUP($A97&amp;"."&amp;$C97,UncollectibleLookup,2,FALSE),$C97=VLOOKUP($A97&amp;"."&amp;$C97,UncollectibleLookup,4,FALSE)),0,'Module C Corrected'!AB97),'Module C Corrected'!AB97)</f>
        <v>78219.199999999997</v>
      </c>
      <c r="AC97" s="2">
        <f>IF(ISBLANK('Module C Corrected'!AC97),"",'Module C Corrected'!AC97)</f>
        <v>-1.73</v>
      </c>
      <c r="AD97" s="2">
        <f>IF(ISBLANK('Module C Corrected'!AD97),"",'Module C Corrected'!AD97)</f>
        <v>-1.73</v>
      </c>
      <c r="AE97" s="2">
        <f>IF(ISBLANK('Module C Corrected'!AE97),"",'Module C Corrected'!AE97)</f>
        <v>-1.73</v>
      </c>
      <c r="AF97" s="2">
        <f>IF(ISBLANK('Module C Corrected'!AF97),"",'Module C Corrected'!AF97)</f>
        <v>-1.73</v>
      </c>
      <c r="AG97" s="2">
        <f>IF(ISBLANK('Module C Corrected'!AG97),"",'Module C Corrected'!AG97)</f>
        <v>-1.73</v>
      </c>
      <c r="AH97" s="2">
        <f>IF(ISBLANK('Module C Corrected'!AH97),"",'Module C Corrected'!AH97)</f>
        <v>-1.73</v>
      </c>
      <c r="AI97" s="2">
        <f>IF(ISBLANK('Module C Corrected'!AI97),"",'Module C Corrected'!AI97)</f>
        <v>-1.73</v>
      </c>
      <c r="AJ97" s="2">
        <f>IF(ISBLANK('Module C Corrected'!AJ97),"",'Module C Corrected'!AJ97)</f>
        <v>-1.73</v>
      </c>
      <c r="AK97" s="2">
        <f>IF(ISBLANK('Module C Corrected'!AK97),"",'Module C Corrected'!AK97)</f>
        <v>-1.73</v>
      </c>
      <c r="AL97" s="2">
        <f>IF(ISBLANK('Module C Corrected'!AL97),"",'Module C Corrected'!AL97)</f>
        <v>-1.73</v>
      </c>
      <c r="AM97" s="2">
        <f>IF(ISBLANK('Module C Corrected'!AM97),"",'Module C Corrected'!AM97)</f>
        <v>-1.73</v>
      </c>
      <c r="AN97" s="2">
        <f>IF(ISBLANK('Module C Corrected'!AN97),"",'Module C Corrected'!AN97)</f>
        <v>-1.73</v>
      </c>
      <c r="AO97" s="33">
        <f ca="1">IFERROR(IF(AND($A97=VLOOKUP($A97&amp;"."&amp;$C97,UncollectibleLookup,2,FALSE),$C97=VLOOKUP($A97&amp;"."&amp;$C97,UncollectibleLookup,4,FALSE)),0,'Module C Corrected'!AO97),'Module C Corrected'!AO97)</f>
        <v>0</v>
      </c>
      <c r="AP97" s="33">
        <f ca="1">IFERROR(IF(AND($A97=VLOOKUP($A97&amp;"."&amp;$C97,UncollectibleLookup,2,FALSE),$C97=VLOOKUP($A97&amp;"."&amp;$C97,UncollectibleLookup,4,FALSE)),0,'Module C Corrected'!AP97),'Module C Corrected'!AP97)</f>
        <v>0</v>
      </c>
      <c r="AQ97" s="33">
        <f ca="1">IFERROR(IF(AND($A97=VLOOKUP($A97&amp;"."&amp;$C97,UncollectibleLookup,2,FALSE),$C97=VLOOKUP($A97&amp;"."&amp;$C97,UncollectibleLookup,4,FALSE)),0,'Module C Corrected'!AQ97),'Module C Corrected'!AQ97)</f>
        <v>-605.54999999999995</v>
      </c>
      <c r="AR97" s="33">
        <f ca="1">IFERROR(IF(AND($A97=VLOOKUP($A97&amp;"."&amp;$C97,UncollectibleLookup,2,FALSE),$C97=VLOOKUP($A97&amp;"."&amp;$C97,UncollectibleLookup,4,FALSE)),0,'Module C Corrected'!AR97),'Module C Corrected'!AR97)</f>
        <v>-2305.3000000000002</v>
      </c>
      <c r="AS97" s="33">
        <f ca="1">IFERROR(IF(AND($A97=VLOOKUP($A97&amp;"."&amp;$C97,UncollectibleLookup,2,FALSE),$C97=VLOOKUP($A97&amp;"."&amp;$C97,UncollectibleLookup,4,FALSE)),0,'Module C Corrected'!AS97),'Module C Corrected'!AS97)</f>
        <v>-560.59</v>
      </c>
      <c r="AT97" s="33">
        <f ca="1">IFERROR(IF(AND($A97=VLOOKUP($A97&amp;"."&amp;$C97,UncollectibleLookup,2,FALSE),$C97=VLOOKUP($A97&amp;"."&amp;$C97,UncollectibleLookup,4,FALSE)),0,'Module C Corrected'!AT97),'Module C Corrected'!AT97)</f>
        <v>-378.93</v>
      </c>
      <c r="AU97" s="33">
        <f ca="1">IFERROR(IF(AND($A97=VLOOKUP($A97&amp;"."&amp;$C97,UncollectibleLookup,2,FALSE),$C97=VLOOKUP($A97&amp;"."&amp;$C97,UncollectibleLookup,4,FALSE)),0,'Module C Corrected'!AU97),'Module C Corrected'!AU97)</f>
        <v>-20712.75</v>
      </c>
      <c r="AV97" s="33">
        <f ca="1">IFERROR(IF(AND($A97=VLOOKUP($A97&amp;"."&amp;$C97,UncollectibleLookup,2,FALSE),$C97=VLOOKUP($A97&amp;"."&amp;$C97,UncollectibleLookup,4,FALSE)),0,'Module C Corrected'!AV97),'Module C Corrected'!AV97)</f>
        <v>-1001.38</v>
      </c>
      <c r="AW97" s="33">
        <f ca="1">IFERROR(IF(AND($A97=VLOOKUP($A97&amp;"."&amp;$C97,UncollectibleLookup,2,FALSE),$C97=VLOOKUP($A97&amp;"."&amp;$C97,UncollectibleLookup,4,FALSE)),0,'Module C Corrected'!AW97),'Module C Corrected'!AW97)</f>
        <v>-2439.6</v>
      </c>
      <c r="AX97" s="33">
        <f ca="1">IFERROR(IF(AND($A97=VLOOKUP($A97&amp;"."&amp;$C97,UncollectibleLookup,2,FALSE),$C97=VLOOKUP($A97&amp;"."&amp;$C97,UncollectibleLookup,4,FALSE)),0,'Module C Corrected'!AX97),'Module C Corrected'!AX97)</f>
        <v>-874.55</v>
      </c>
      <c r="AY97" s="33">
        <f ca="1">IFERROR(IF(AND($A97=VLOOKUP($A97&amp;"."&amp;$C97,UncollectibleLookup,2,FALSE),$C97=VLOOKUP($A97&amp;"."&amp;$C97,UncollectibleLookup,4,FALSE)),0,'Module C Corrected'!AY97),'Module C Corrected'!AY97)</f>
        <v>-2556.44</v>
      </c>
      <c r="AZ97" s="33">
        <f ca="1">IFERROR(IF(AND($A97=VLOOKUP($A97&amp;"."&amp;$C97,UncollectibleLookup,2,FALSE),$C97=VLOOKUP($A97&amp;"."&amp;$C97,UncollectibleLookup,4,FALSE)),0,'Module C Corrected'!AZ97),'Module C Corrected'!AZ97)</f>
        <v>-1353.19</v>
      </c>
      <c r="BA97" s="31">
        <f t="shared" ca="1" si="27"/>
        <v>0</v>
      </c>
      <c r="BB97" s="31">
        <f t="shared" ca="1" si="27"/>
        <v>0</v>
      </c>
      <c r="BC97" s="31">
        <f t="shared" ca="1" si="27"/>
        <v>-42</v>
      </c>
      <c r="BD97" s="31">
        <f t="shared" ca="1" si="27"/>
        <v>-639.62</v>
      </c>
      <c r="BE97" s="31">
        <f t="shared" ca="1" si="27"/>
        <v>-155.54</v>
      </c>
      <c r="BF97" s="31">
        <f t="shared" ca="1" si="27"/>
        <v>-105.14</v>
      </c>
      <c r="BG97" s="31">
        <f t="shared" ca="1" si="42"/>
        <v>-8500.61</v>
      </c>
      <c r="BH97" s="31">
        <f t="shared" ca="1" si="42"/>
        <v>-410.97</v>
      </c>
      <c r="BI97" s="31">
        <f t="shared" ca="1" si="42"/>
        <v>-1001.22</v>
      </c>
      <c r="BJ97" s="31">
        <f t="shared" ca="1" si="42"/>
        <v>-151.66</v>
      </c>
      <c r="BK97" s="31">
        <f t="shared" ca="1" si="42"/>
        <v>-443.31</v>
      </c>
      <c r="BL97" s="31">
        <f t="shared" ca="1" si="42"/>
        <v>-234.66</v>
      </c>
      <c r="BM97" s="6">
        <f t="shared" ca="1" si="46"/>
        <v>-4.9399999999999999E-2</v>
      </c>
      <c r="BN97" s="6">
        <f t="shared" ca="1" si="46"/>
        <v>-4.9399999999999999E-2</v>
      </c>
      <c r="BO97" s="6">
        <f t="shared" ca="1" si="46"/>
        <v>-4.9399999999999999E-2</v>
      </c>
      <c r="BP97" s="6">
        <f t="shared" ca="1" si="46"/>
        <v>-4.9399999999999999E-2</v>
      </c>
      <c r="BQ97" s="6">
        <f t="shared" ca="1" si="46"/>
        <v>-4.9399999999999999E-2</v>
      </c>
      <c r="BR97" s="6">
        <f t="shared" ca="1" si="46"/>
        <v>-4.9399999999999999E-2</v>
      </c>
      <c r="BS97" s="6">
        <f t="shared" ca="1" si="46"/>
        <v>-4.9399999999999999E-2</v>
      </c>
      <c r="BT97" s="6">
        <f t="shared" ca="1" si="46"/>
        <v>-4.9399999999999999E-2</v>
      </c>
      <c r="BU97" s="6">
        <f t="shared" ca="1" si="46"/>
        <v>-4.9399999999999999E-2</v>
      </c>
      <c r="BV97" s="6">
        <f t="shared" ca="1" si="46"/>
        <v>-4.9399999999999999E-2</v>
      </c>
      <c r="BW97" s="6">
        <f t="shared" ca="1" si="46"/>
        <v>-4.9399999999999999E-2</v>
      </c>
      <c r="BX97" s="6">
        <f t="shared" ca="1" si="46"/>
        <v>-4.9399999999999999E-2</v>
      </c>
      <c r="BY97" s="31">
        <f t="shared" ca="1" si="50"/>
        <v>0</v>
      </c>
      <c r="BZ97" s="31">
        <f t="shared" ca="1" si="50"/>
        <v>0</v>
      </c>
      <c r="CA97" s="31">
        <f t="shared" ca="1" si="50"/>
        <v>-1729.13</v>
      </c>
      <c r="CB97" s="31">
        <f t="shared" ca="1" si="50"/>
        <v>-6582.77</v>
      </c>
      <c r="CC97" s="31">
        <f t="shared" ca="1" si="50"/>
        <v>-1600.77</v>
      </c>
      <c r="CD97" s="31">
        <f t="shared" ca="1" si="50"/>
        <v>-1082.03</v>
      </c>
      <c r="CE97" s="31">
        <f t="shared" ca="1" si="50"/>
        <v>-59145.09</v>
      </c>
      <c r="CF97" s="31">
        <f t="shared" ca="1" si="50"/>
        <v>-2859.44</v>
      </c>
      <c r="CG97" s="31">
        <f t="shared" ca="1" si="50"/>
        <v>-6966.25</v>
      </c>
      <c r="CH97" s="31">
        <f t="shared" ca="1" si="50"/>
        <v>-2497.27</v>
      </c>
      <c r="CI97" s="31">
        <f t="shared" ca="1" si="50"/>
        <v>-7299.88</v>
      </c>
      <c r="CJ97" s="31">
        <f t="shared" ca="1" si="50"/>
        <v>-3864.03</v>
      </c>
      <c r="CK97" s="32">
        <f t="shared" ca="1" si="29"/>
        <v>0</v>
      </c>
      <c r="CL97" s="32">
        <f t="shared" ca="1" si="29"/>
        <v>0</v>
      </c>
      <c r="CM97" s="32">
        <f t="shared" ca="1" si="29"/>
        <v>59.5</v>
      </c>
      <c r="CN97" s="32">
        <f t="shared" ca="1" si="29"/>
        <v>226.53</v>
      </c>
      <c r="CO97" s="32">
        <f t="shared" ca="1" si="29"/>
        <v>55.09</v>
      </c>
      <c r="CP97" s="32">
        <f t="shared" ca="1" si="29"/>
        <v>37.24</v>
      </c>
      <c r="CQ97" s="32">
        <f t="shared" ca="1" si="43"/>
        <v>2035.36</v>
      </c>
      <c r="CR97" s="32">
        <f t="shared" ca="1" si="43"/>
        <v>98.4</v>
      </c>
      <c r="CS97" s="32">
        <f t="shared" ca="1" si="43"/>
        <v>239.73</v>
      </c>
      <c r="CT97" s="32">
        <f t="shared" ca="1" si="43"/>
        <v>85.94</v>
      </c>
      <c r="CU97" s="32">
        <f t="shared" ca="1" si="43"/>
        <v>251.21</v>
      </c>
      <c r="CV97" s="32">
        <f t="shared" ca="1" si="43"/>
        <v>132.97</v>
      </c>
      <c r="CW97" s="31">
        <f t="shared" ca="1" si="51"/>
        <v>0</v>
      </c>
      <c r="CX97" s="31">
        <f t="shared" ca="1" si="51"/>
        <v>0</v>
      </c>
      <c r="CY97" s="31">
        <f t="shared" ca="1" si="51"/>
        <v>-1022.0800000000002</v>
      </c>
      <c r="CZ97" s="31">
        <f t="shared" ca="1" si="51"/>
        <v>-3411.3200000000006</v>
      </c>
      <c r="DA97" s="31">
        <f t="shared" ca="1" si="51"/>
        <v>-829.55000000000007</v>
      </c>
      <c r="DB97" s="31">
        <f t="shared" ca="1" si="51"/>
        <v>-560.71999999999991</v>
      </c>
      <c r="DC97" s="31">
        <f t="shared" ca="1" si="44"/>
        <v>-27896.369999999995</v>
      </c>
      <c r="DD97" s="31">
        <f t="shared" ca="1" si="44"/>
        <v>-1348.6899999999998</v>
      </c>
      <c r="DE97" s="31">
        <f t="shared" ca="1" si="44"/>
        <v>-3285.7</v>
      </c>
      <c r="DF97" s="31">
        <f t="shared" ca="1" si="44"/>
        <v>-1385.12</v>
      </c>
      <c r="DG97" s="31">
        <f t="shared" ca="1" si="44"/>
        <v>-4048.9199999999996</v>
      </c>
      <c r="DH97" s="31">
        <f t="shared" ca="1" si="44"/>
        <v>-2143.2100000000005</v>
      </c>
      <c r="DI97" s="32">
        <f t="shared" ca="1" si="36"/>
        <v>0</v>
      </c>
      <c r="DJ97" s="32">
        <f t="shared" ca="1" si="36"/>
        <v>0</v>
      </c>
      <c r="DK97" s="32">
        <f t="shared" ca="1" si="36"/>
        <v>-51.1</v>
      </c>
      <c r="DL97" s="32">
        <f t="shared" ca="1" si="36"/>
        <v>-170.57</v>
      </c>
      <c r="DM97" s="32">
        <f t="shared" ca="1" si="36"/>
        <v>-41.48</v>
      </c>
      <c r="DN97" s="32">
        <f t="shared" ca="1" si="36"/>
        <v>-28.04</v>
      </c>
      <c r="DO97" s="32">
        <f t="shared" ca="1" si="47"/>
        <v>-1394.82</v>
      </c>
      <c r="DP97" s="32">
        <f t="shared" ca="1" si="47"/>
        <v>-67.430000000000007</v>
      </c>
      <c r="DQ97" s="32">
        <f t="shared" ca="1" si="47"/>
        <v>-164.29</v>
      </c>
      <c r="DR97" s="32">
        <f t="shared" ca="1" si="47"/>
        <v>-69.260000000000005</v>
      </c>
      <c r="DS97" s="32">
        <f t="shared" ca="1" si="47"/>
        <v>-202.45</v>
      </c>
      <c r="DT97" s="32">
        <f t="shared" ca="1" si="47"/>
        <v>-107.16</v>
      </c>
      <c r="DU97" s="31">
        <f t="shared" ca="1" si="37"/>
        <v>0</v>
      </c>
      <c r="DV97" s="31">
        <f t="shared" ca="1" si="37"/>
        <v>0</v>
      </c>
      <c r="DW97" s="31">
        <f t="shared" ca="1" si="37"/>
        <v>-429.85</v>
      </c>
      <c r="DX97" s="31">
        <f t="shared" ca="1" si="37"/>
        <v>-1417.29</v>
      </c>
      <c r="DY97" s="31">
        <f t="shared" ca="1" si="37"/>
        <v>-340.56</v>
      </c>
      <c r="DZ97" s="31">
        <f t="shared" ca="1" si="37"/>
        <v>-227.34</v>
      </c>
      <c r="EA97" s="31">
        <f t="shared" ca="1" si="48"/>
        <v>-11172.69</v>
      </c>
      <c r="EB97" s="31">
        <f t="shared" ca="1" si="48"/>
        <v>-533</v>
      </c>
      <c r="EC97" s="31">
        <f t="shared" ca="1" si="48"/>
        <v>-1281.06</v>
      </c>
      <c r="ED97" s="31">
        <f t="shared" ca="1" si="48"/>
        <v>-532.92999999999995</v>
      </c>
      <c r="EE97" s="31">
        <f t="shared" ca="1" si="48"/>
        <v>-1536.34</v>
      </c>
      <c r="EF97" s="31">
        <f t="shared" ca="1" si="48"/>
        <v>-802.22</v>
      </c>
      <c r="EG97" s="32">
        <f t="shared" ca="1" si="38"/>
        <v>0</v>
      </c>
      <c r="EH97" s="32">
        <f t="shared" ca="1" si="38"/>
        <v>0</v>
      </c>
      <c r="EI97" s="32">
        <f t="shared" ca="1" si="38"/>
        <v>-1503.0300000000002</v>
      </c>
      <c r="EJ97" s="32">
        <f t="shared" ca="1" si="38"/>
        <v>-4999.18</v>
      </c>
      <c r="EK97" s="32">
        <f t="shared" ca="1" si="38"/>
        <v>-1211.5900000000001</v>
      </c>
      <c r="EL97" s="32">
        <f t="shared" ca="1" si="38"/>
        <v>-816.09999999999991</v>
      </c>
      <c r="EM97" s="32">
        <f t="shared" ca="1" si="49"/>
        <v>-40463.879999999997</v>
      </c>
      <c r="EN97" s="32">
        <f t="shared" ca="1" si="49"/>
        <v>-1949.12</v>
      </c>
      <c r="EO97" s="32">
        <f t="shared" ca="1" si="49"/>
        <v>-4731.0499999999993</v>
      </c>
      <c r="EP97" s="32">
        <f t="shared" ca="1" si="49"/>
        <v>-1987.31</v>
      </c>
      <c r="EQ97" s="32">
        <f t="shared" ca="1" si="49"/>
        <v>-5787.71</v>
      </c>
      <c r="ER97" s="32">
        <f t="shared" ca="1" si="49"/>
        <v>-3052.59</v>
      </c>
    </row>
    <row r="98" spans="1:148">
      <c r="A98" t="s">
        <v>442</v>
      </c>
      <c r="B98" s="1" t="s">
        <v>263</v>
      </c>
      <c r="C98" t="str">
        <f t="shared" ca="1" si="40"/>
        <v>RB3</v>
      </c>
      <c r="D98" t="str">
        <f t="shared" ca="1" si="41"/>
        <v>Rainbow #3</v>
      </c>
      <c r="E98" s="51">
        <f ca="1">IFERROR(IF(AND($A98=VLOOKUP($A98&amp;"."&amp;$C98,UncollectibleLookup,2,FALSE),$C98=VLOOKUP($A98&amp;"."&amp;$C98,UncollectibleLookup,4,FALSE)),0,'Module C Corrected'!E98),'Module C Corrected'!E98)</f>
        <v>0</v>
      </c>
      <c r="F98" s="51">
        <f ca="1">IFERROR(IF(AND($A98=VLOOKUP($A98&amp;"."&amp;$C98,UncollectibleLookup,2,FALSE),$C98=VLOOKUP($A98&amp;"."&amp;$C98,UncollectibleLookup,4,FALSE)),0,'Module C Corrected'!F98),'Module C Corrected'!F98)</f>
        <v>0</v>
      </c>
      <c r="G98" s="51">
        <f ca="1">IFERROR(IF(AND($A98=VLOOKUP($A98&amp;"."&amp;$C98,UncollectibleLookup,2,FALSE),$C98=VLOOKUP($A98&amp;"."&amp;$C98,UncollectibleLookup,4,FALSE)),0,'Module C Corrected'!G98),'Module C Corrected'!G98)</f>
        <v>0</v>
      </c>
      <c r="H98" s="51">
        <f ca="1">IFERROR(IF(AND($A98=VLOOKUP($A98&amp;"."&amp;$C98,UncollectibleLookup,2,FALSE),$C98=VLOOKUP($A98&amp;"."&amp;$C98,UncollectibleLookup,4,FALSE)),0,'Module C Corrected'!H98),'Module C Corrected'!H98)</f>
        <v>0</v>
      </c>
      <c r="I98" s="51">
        <f ca="1">IFERROR(IF(AND($A98=VLOOKUP($A98&amp;"."&amp;$C98,UncollectibleLookup,2,FALSE),$C98=VLOOKUP($A98&amp;"."&amp;$C98,UncollectibleLookup,4,FALSE)),0,'Module C Corrected'!I98),'Module C Corrected'!I98)</f>
        <v>0</v>
      </c>
      <c r="J98" s="51">
        <f ca="1">IFERROR(IF(AND($A98=VLOOKUP($A98&amp;"."&amp;$C98,UncollectibleLookup,2,FALSE),$C98=VLOOKUP($A98&amp;"."&amp;$C98,UncollectibleLookup,4,FALSE)),0,'Module C Corrected'!J98),'Module C Corrected'!J98)</f>
        <v>0</v>
      </c>
      <c r="K98" s="51">
        <f ca="1">IFERROR(IF(AND($A98=VLOOKUP($A98&amp;"."&amp;$C98,UncollectibleLookup,2,FALSE),$C98=VLOOKUP($A98&amp;"."&amp;$C98,UncollectibleLookup,4,FALSE)),0,'Module C Corrected'!K98),'Module C Corrected'!K98)</f>
        <v>0</v>
      </c>
      <c r="L98" s="51">
        <f ca="1">IFERROR(IF(AND($A98=VLOOKUP($A98&amp;"."&amp;$C98,UncollectibleLookup,2,FALSE),$C98=VLOOKUP($A98&amp;"."&amp;$C98,UncollectibleLookup,4,FALSE)),0,'Module C Corrected'!L98),'Module C Corrected'!L98)</f>
        <v>0</v>
      </c>
      <c r="M98" s="51">
        <f ca="1">IFERROR(IF(AND($A98=VLOOKUP($A98&amp;"."&amp;$C98,UncollectibleLookup,2,FALSE),$C98=VLOOKUP($A98&amp;"."&amp;$C98,UncollectibleLookup,4,FALSE)),0,'Module C Corrected'!M98),'Module C Corrected'!M98)</f>
        <v>0</v>
      </c>
      <c r="N98" s="51">
        <f ca="1">IFERROR(IF(AND($A98=VLOOKUP($A98&amp;"."&amp;$C98,UncollectibleLookup,2,FALSE),$C98=VLOOKUP($A98&amp;"."&amp;$C98,UncollectibleLookup,4,FALSE)),0,'Module C Corrected'!N98),'Module C Corrected'!N98)</f>
        <v>0</v>
      </c>
      <c r="O98" s="51">
        <f ca="1">IFERROR(IF(AND($A98=VLOOKUP($A98&amp;"."&amp;$C98,UncollectibleLookup,2,FALSE),$C98=VLOOKUP($A98&amp;"."&amp;$C98,UncollectibleLookup,4,FALSE)),0,'Module C Corrected'!O98),'Module C Corrected'!O98)</f>
        <v>0</v>
      </c>
      <c r="P98" s="51">
        <f ca="1">IFERROR(IF(AND($A98=VLOOKUP($A98&amp;"."&amp;$C98,UncollectibleLookup,2,FALSE),$C98=VLOOKUP($A98&amp;"."&amp;$C98,UncollectibleLookup,4,FALSE)),0,'Module C Corrected'!P98),'Module C Corrected'!P98)</f>
        <v>0</v>
      </c>
      <c r="Q98" s="32">
        <f ca="1">IFERROR(IF(AND($A98=VLOOKUP($A98&amp;"."&amp;$C98,UncollectibleLookup,2,FALSE),$C98=VLOOKUP($A98&amp;"."&amp;$C98,UncollectibleLookup,4,FALSE)),0,'Module C Corrected'!Q98),'Module C Corrected'!Q98)</f>
        <v>0</v>
      </c>
      <c r="R98" s="32">
        <f ca="1">IFERROR(IF(AND($A98=VLOOKUP($A98&amp;"."&amp;$C98,UncollectibleLookup,2,FALSE),$C98=VLOOKUP($A98&amp;"."&amp;$C98,UncollectibleLookup,4,FALSE)),0,'Module C Corrected'!R98),'Module C Corrected'!R98)</f>
        <v>0</v>
      </c>
      <c r="S98" s="32">
        <f ca="1">IFERROR(IF(AND($A98=VLOOKUP($A98&amp;"."&amp;$C98,UncollectibleLookup,2,FALSE),$C98=VLOOKUP($A98&amp;"."&amp;$C98,UncollectibleLookup,4,FALSE)),0,'Module C Corrected'!S98),'Module C Corrected'!S98)</f>
        <v>0</v>
      </c>
      <c r="T98" s="32">
        <f ca="1">IFERROR(IF(AND($A98=VLOOKUP($A98&amp;"."&amp;$C98,UncollectibleLookup,2,FALSE),$C98=VLOOKUP($A98&amp;"."&amp;$C98,UncollectibleLookup,4,FALSE)),0,'Module C Corrected'!T98),'Module C Corrected'!T98)</f>
        <v>0</v>
      </c>
      <c r="U98" s="32">
        <f ca="1">IFERROR(IF(AND($A98=VLOOKUP($A98&amp;"."&amp;$C98,UncollectibleLookup,2,FALSE),$C98=VLOOKUP($A98&amp;"."&amp;$C98,UncollectibleLookup,4,FALSE)),0,'Module C Corrected'!U98),'Module C Corrected'!U98)</f>
        <v>0</v>
      </c>
      <c r="V98" s="32">
        <f ca="1">IFERROR(IF(AND($A98=VLOOKUP($A98&amp;"."&amp;$C98,UncollectibleLookup,2,FALSE),$C98=VLOOKUP($A98&amp;"."&amp;$C98,UncollectibleLookup,4,FALSE)),0,'Module C Corrected'!V98),'Module C Corrected'!V98)</f>
        <v>0</v>
      </c>
      <c r="W98" s="32">
        <f ca="1">IFERROR(IF(AND($A98=VLOOKUP($A98&amp;"."&amp;$C98,UncollectibleLookup,2,FALSE),$C98=VLOOKUP($A98&amp;"."&amp;$C98,UncollectibleLookup,4,FALSE)),0,'Module C Corrected'!W98),'Module C Corrected'!W98)</f>
        <v>0</v>
      </c>
      <c r="X98" s="32">
        <f ca="1">IFERROR(IF(AND($A98=VLOOKUP($A98&amp;"."&amp;$C98,UncollectibleLookup,2,FALSE),$C98=VLOOKUP($A98&amp;"."&amp;$C98,UncollectibleLookup,4,FALSE)),0,'Module C Corrected'!X98),'Module C Corrected'!X98)</f>
        <v>0</v>
      </c>
      <c r="Y98" s="32">
        <f ca="1">IFERROR(IF(AND($A98=VLOOKUP($A98&amp;"."&amp;$C98,UncollectibleLookup,2,FALSE),$C98=VLOOKUP($A98&amp;"."&amp;$C98,UncollectibleLookup,4,FALSE)),0,'Module C Corrected'!Y98),'Module C Corrected'!Y98)</f>
        <v>0</v>
      </c>
      <c r="Z98" s="32">
        <f ca="1">IFERROR(IF(AND($A98=VLOOKUP($A98&amp;"."&amp;$C98,UncollectibleLookup,2,FALSE),$C98=VLOOKUP($A98&amp;"."&amp;$C98,UncollectibleLookup,4,FALSE)),0,'Module C Corrected'!Z98),'Module C Corrected'!Z98)</f>
        <v>0</v>
      </c>
      <c r="AA98" s="32">
        <f ca="1">IFERROR(IF(AND($A98=VLOOKUP($A98&amp;"."&amp;$C98,UncollectibleLookup,2,FALSE),$C98=VLOOKUP($A98&amp;"."&amp;$C98,UncollectibleLookup,4,FALSE)),0,'Module C Corrected'!AA98),'Module C Corrected'!AA98)</f>
        <v>0</v>
      </c>
      <c r="AB98" s="32">
        <f ca="1">IFERROR(IF(AND($A98=VLOOKUP($A98&amp;"."&amp;$C98,UncollectibleLookup,2,FALSE),$C98=VLOOKUP($A98&amp;"."&amp;$C98,UncollectibleLookup,4,FALSE)),0,'Module C Corrected'!AB98),'Module C Corrected'!AB98)</f>
        <v>0</v>
      </c>
      <c r="AC98" s="2">
        <f>IF(ISBLANK('Module C Corrected'!AC98),"",'Module C Corrected'!AC98)</f>
        <v>-2.3199999999999998</v>
      </c>
      <c r="AD98" s="2">
        <f>IF(ISBLANK('Module C Corrected'!AD98),"",'Module C Corrected'!AD98)</f>
        <v>-2.3199999999999998</v>
      </c>
      <c r="AE98" s="2">
        <f>IF(ISBLANK('Module C Corrected'!AE98),"",'Module C Corrected'!AE98)</f>
        <v>-2.3199999999999998</v>
      </c>
      <c r="AF98" s="2">
        <f>IF(ISBLANK('Module C Corrected'!AF98),"",'Module C Corrected'!AF98)</f>
        <v>-2.3199999999999998</v>
      </c>
      <c r="AG98" s="2">
        <f>IF(ISBLANK('Module C Corrected'!AG98),"",'Module C Corrected'!AG98)</f>
        <v>-2.3199999999999998</v>
      </c>
      <c r="AH98" s="2">
        <f>IF(ISBLANK('Module C Corrected'!AH98),"",'Module C Corrected'!AH98)</f>
        <v>-2.3199999999999998</v>
      </c>
      <c r="AI98" s="2">
        <f>IF(ISBLANK('Module C Corrected'!AI98),"",'Module C Corrected'!AI98)</f>
        <v>-2.3199999999999998</v>
      </c>
      <c r="AJ98" s="2">
        <f>IF(ISBLANK('Module C Corrected'!AJ98),"",'Module C Corrected'!AJ98)</f>
        <v>-2.3199999999999998</v>
      </c>
      <c r="AK98" s="2">
        <f>IF(ISBLANK('Module C Corrected'!AK98),"",'Module C Corrected'!AK98)</f>
        <v>-2.3199999999999998</v>
      </c>
      <c r="AL98" s="2">
        <f>IF(ISBLANK('Module C Corrected'!AL98),"",'Module C Corrected'!AL98)</f>
        <v>-2.3199999999999998</v>
      </c>
      <c r="AM98" s="2">
        <f>IF(ISBLANK('Module C Corrected'!AM98),"",'Module C Corrected'!AM98)</f>
        <v>-2.3199999999999998</v>
      </c>
      <c r="AN98" s="2">
        <f>IF(ISBLANK('Module C Corrected'!AN98),"",'Module C Corrected'!AN98)</f>
        <v>-2.3199999999999998</v>
      </c>
      <c r="AO98" s="33">
        <f ca="1">IFERROR(IF(AND($A98=VLOOKUP($A98&amp;"."&amp;$C98,UncollectibleLookup,2,FALSE),$C98=VLOOKUP($A98&amp;"."&amp;$C98,UncollectibleLookup,4,FALSE)),0,'Module C Corrected'!AO98),'Module C Corrected'!AO98)</f>
        <v>0</v>
      </c>
      <c r="AP98" s="33">
        <f ca="1">IFERROR(IF(AND($A98=VLOOKUP($A98&amp;"."&amp;$C98,UncollectibleLookup,2,FALSE),$C98=VLOOKUP($A98&amp;"."&amp;$C98,UncollectibleLookup,4,FALSE)),0,'Module C Corrected'!AP98),'Module C Corrected'!AP98)</f>
        <v>0</v>
      </c>
      <c r="AQ98" s="33">
        <f ca="1">IFERROR(IF(AND($A98=VLOOKUP($A98&amp;"."&amp;$C98,UncollectibleLookup,2,FALSE),$C98=VLOOKUP($A98&amp;"."&amp;$C98,UncollectibleLookup,4,FALSE)),0,'Module C Corrected'!AQ98),'Module C Corrected'!AQ98)</f>
        <v>0</v>
      </c>
      <c r="AR98" s="33">
        <f ca="1">IFERROR(IF(AND($A98=VLOOKUP($A98&amp;"."&amp;$C98,UncollectibleLookup,2,FALSE),$C98=VLOOKUP($A98&amp;"."&amp;$C98,UncollectibleLookup,4,FALSE)),0,'Module C Corrected'!AR98),'Module C Corrected'!AR98)</f>
        <v>0</v>
      </c>
      <c r="AS98" s="33">
        <f ca="1">IFERROR(IF(AND($A98=VLOOKUP($A98&amp;"."&amp;$C98,UncollectibleLookup,2,FALSE),$C98=VLOOKUP($A98&amp;"."&amp;$C98,UncollectibleLookup,4,FALSE)),0,'Module C Corrected'!AS98),'Module C Corrected'!AS98)</f>
        <v>0</v>
      </c>
      <c r="AT98" s="33">
        <f ca="1">IFERROR(IF(AND($A98=VLOOKUP($A98&amp;"."&amp;$C98,UncollectibleLookup,2,FALSE),$C98=VLOOKUP($A98&amp;"."&amp;$C98,UncollectibleLookup,4,FALSE)),0,'Module C Corrected'!AT98),'Module C Corrected'!AT98)</f>
        <v>0</v>
      </c>
      <c r="AU98" s="33">
        <f ca="1">IFERROR(IF(AND($A98=VLOOKUP($A98&amp;"."&amp;$C98,UncollectibleLookup,2,FALSE),$C98=VLOOKUP($A98&amp;"."&amp;$C98,UncollectibleLookup,4,FALSE)),0,'Module C Corrected'!AU98),'Module C Corrected'!AU98)</f>
        <v>0</v>
      </c>
      <c r="AV98" s="33">
        <f ca="1">IFERROR(IF(AND($A98=VLOOKUP($A98&amp;"."&amp;$C98,UncollectibleLookup,2,FALSE),$C98=VLOOKUP($A98&amp;"."&amp;$C98,UncollectibleLookup,4,FALSE)),0,'Module C Corrected'!AV98),'Module C Corrected'!AV98)</f>
        <v>0</v>
      </c>
      <c r="AW98" s="33">
        <f ca="1">IFERROR(IF(AND($A98=VLOOKUP($A98&amp;"."&amp;$C98,UncollectibleLookup,2,FALSE),$C98=VLOOKUP($A98&amp;"."&amp;$C98,UncollectibleLookup,4,FALSE)),0,'Module C Corrected'!AW98),'Module C Corrected'!AW98)</f>
        <v>0</v>
      </c>
      <c r="AX98" s="33">
        <f ca="1">IFERROR(IF(AND($A98=VLOOKUP($A98&amp;"."&amp;$C98,UncollectibleLookup,2,FALSE),$C98=VLOOKUP($A98&amp;"."&amp;$C98,UncollectibleLookup,4,FALSE)),0,'Module C Corrected'!AX98),'Module C Corrected'!AX98)</f>
        <v>0</v>
      </c>
      <c r="AY98" s="33">
        <f ca="1">IFERROR(IF(AND($A98=VLOOKUP($A98&amp;"."&amp;$C98,UncollectibleLookup,2,FALSE),$C98=VLOOKUP($A98&amp;"."&amp;$C98,UncollectibleLookup,4,FALSE)),0,'Module C Corrected'!AY98),'Module C Corrected'!AY98)</f>
        <v>0</v>
      </c>
      <c r="AZ98" s="33">
        <f ca="1">IFERROR(IF(AND($A98=VLOOKUP($A98&amp;"."&amp;$C98,UncollectibleLookup,2,FALSE),$C98=VLOOKUP($A98&amp;"."&amp;$C98,UncollectibleLookup,4,FALSE)),0,'Module C Corrected'!AZ98),'Module C Corrected'!AZ98)</f>
        <v>0</v>
      </c>
      <c r="BA98" s="31">
        <f t="shared" ca="1" si="27"/>
        <v>0</v>
      </c>
      <c r="BB98" s="31">
        <f t="shared" ca="1" si="27"/>
        <v>0</v>
      </c>
      <c r="BC98" s="31">
        <f t="shared" ca="1" si="27"/>
        <v>0</v>
      </c>
      <c r="BD98" s="31">
        <f t="shared" ca="1" si="27"/>
        <v>0</v>
      </c>
      <c r="BE98" s="31">
        <f t="shared" ca="1" si="27"/>
        <v>0</v>
      </c>
      <c r="BF98" s="31">
        <f t="shared" ca="1" si="27"/>
        <v>0</v>
      </c>
      <c r="BG98" s="31">
        <f t="shared" ca="1" si="42"/>
        <v>0</v>
      </c>
      <c r="BH98" s="31">
        <f t="shared" ca="1" si="42"/>
        <v>0</v>
      </c>
      <c r="BI98" s="31">
        <f t="shared" ca="1" si="42"/>
        <v>0</v>
      </c>
      <c r="BJ98" s="31">
        <f t="shared" ca="1" si="42"/>
        <v>0</v>
      </c>
      <c r="BK98" s="31">
        <f t="shared" ca="1" si="42"/>
        <v>0</v>
      </c>
      <c r="BL98" s="31">
        <f t="shared" ca="1" si="42"/>
        <v>0</v>
      </c>
      <c r="BM98" s="6">
        <f t="shared" ca="1" si="46"/>
        <v>4.8800000000000003E-2</v>
      </c>
      <c r="BN98" s="6">
        <f t="shared" ca="1" si="46"/>
        <v>4.8800000000000003E-2</v>
      </c>
      <c r="BO98" s="6">
        <f t="shared" ca="1" si="46"/>
        <v>4.8800000000000003E-2</v>
      </c>
      <c r="BP98" s="6">
        <f t="shared" ca="1" si="46"/>
        <v>4.8800000000000003E-2</v>
      </c>
      <c r="BQ98" s="6">
        <f t="shared" ca="1" si="46"/>
        <v>4.8800000000000003E-2</v>
      </c>
      <c r="BR98" s="6">
        <f t="shared" ca="1" si="46"/>
        <v>4.8800000000000003E-2</v>
      </c>
      <c r="BS98" s="6">
        <f t="shared" ca="1" si="46"/>
        <v>4.8800000000000003E-2</v>
      </c>
      <c r="BT98" s="6">
        <f t="shared" ca="1" si="46"/>
        <v>4.8800000000000003E-2</v>
      </c>
      <c r="BU98" s="6">
        <f t="shared" ca="1" si="46"/>
        <v>4.8800000000000003E-2</v>
      </c>
      <c r="BV98" s="6">
        <f t="shared" ca="1" si="46"/>
        <v>4.8800000000000003E-2</v>
      </c>
      <c r="BW98" s="6">
        <f t="shared" ca="1" si="46"/>
        <v>4.8800000000000003E-2</v>
      </c>
      <c r="BX98" s="6">
        <f t="shared" ca="1" si="46"/>
        <v>4.8800000000000003E-2</v>
      </c>
      <c r="BY98" s="31">
        <f t="shared" ca="1" si="50"/>
        <v>0</v>
      </c>
      <c r="BZ98" s="31">
        <f t="shared" ca="1" si="50"/>
        <v>0</v>
      </c>
      <c r="CA98" s="31">
        <f t="shared" ca="1" si="50"/>
        <v>0</v>
      </c>
      <c r="CB98" s="31">
        <f t="shared" ca="1" si="50"/>
        <v>0</v>
      </c>
      <c r="CC98" s="31">
        <f t="shared" ca="1" si="50"/>
        <v>0</v>
      </c>
      <c r="CD98" s="31">
        <f t="shared" ca="1" si="50"/>
        <v>0</v>
      </c>
      <c r="CE98" s="31">
        <f t="shared" ca="1" si="50"/>
        <v>0</v>
      </c>
      <c r="CF98" s="31">
        <f t="shared" ca="1" si="50"/>
        <v>0</v>
      </c>
      <c r="CG98" s="31">
        <f t="shared" ca="1" si="50"/>
        <v>0</v>
      </c>
      <c r="CH98" s="31">
        <f t="shared" ca="1" si="50"/>
        <v>0</v>
      </c>
      <c r="CI98" s="31">
        <f t="shared" ca="1" si="50"/>
        <v>0</v>
      </c>
      <c r="CJ98" s="31">
        <f t="shared" ca="1" si="50"/>
        <v>0</v>
      </c>
      <c r="CK98" s="32">
        <f t="shared" ca="1" si="29"/>
        <v>0</v>
      </c>
      <c r="CL98" s="32">
        <f t="shared" ca="1" si="29"/>
        <v>0</v>
      </c>
      <c r="CM98" s="32">
        <f t="shared" ca="1" si="29"/>
        <v>0</v>
      </c>
      <c r="CN98" s="32">
        <f t="shared" ca="1" si="29"/>
        <v>0</v>
      </c>
      <c r="CO98" s="32">
        <f t="shared" ca="1" si="29"/>
        <v>0</v>
      </c>
      <c r="CP98" s="32">
        <f t="shared" ca="1" si="29"/>
        <v>0</v>
      </c>
      <c r="CQ98" s="32">
        <f t="shared" ca="1" si="43"/>
        <v>0</v>
      </c>
      <c r="CR98" s="32">
        <f t="shared" ca="1" si="43"/>
        <v>0</v>
      </c>
      <c r="CS98" s="32">
        <f t="shared" ca="1" si="43"/>
        <v>0</v>
      </c>
      <c r="CT98" s="32">
        <f t="shared" ca="1" si="43"/>
        <v>0</v>
      </c>
      <c r="CU98" s="32">
        <f t="shared" ca="1" si="43"/>
        <v>0</v>
      </c>
      <c r="CV98" s="32">
        <f t="shared" ca="1" si="43"/>
        <v>0</v>
      </c>
      <c r="CW98" s="31">
        <f t="shared" ca="1" si="51"/>
        <v>0</v>
      </c>
      <c r="CX98" s="31">
        <f t="shared" ca="1" si="51"/>
        <v>0</v>
      </c>
      <c r="CY98" s="31">
        <f t="shared" ca="1" si="51"/>
        <v>0</v>
      </c>
      <c r="CZ98" s="31">
        <f t="shared" ca="1" si="51"/>
        <v>0</v>
      </c>
      <c r="DA98" s="31">
        <f t="shared" ca="1" si="51"/>
        <v>0</v>
      </c>
      <c r="DB98" s="31">
        <f t="shared" ca="1" si="51"/>
        <v>0</v>
      </c>
      <c r="DC98" s="31">
        <f t="shared" ca="1" si="44"/>
        <v>0</v>
      </c>
      <c r="DD98" s="31">
        <f t="shared" ca="1" si="44"/>
        <v>0</v>
      </c>
      <c r="DE98" s="31">
        <f t="shared" ca="1" si="44"/>
        <v>0</v>
      </c>
      <c r="DF98" s="31">
        <f t="shared" ca="1" si="44"/>
        <v>0</v>
      </c>
      <c r="DG98" s="31">
        <f t="shared" ca="1" si="44"/>
        <v>0</v>
      </c>
      <c r="DH98" s="31">
        <f t="shared" ca="1" si="44"/>
        <v>0</v>
      </c>
      <c r="DI98" s="32">
        <f t="shared" ca="1" si="36"/>
        <v>0</v>
      </c>
      <c r="DJ98" s="32">
        <f t="shared" ca="1" si="36"/>
        <v>0</v>
      </c>
      <c r="DK98" s="32">
        <f t="shared" ca="1" si="36"/>
        <v>0</v>
      </c>
      <c r="DL98" s="32">
        <f t="shared" ca="1" si="36"/>
        <v>0</v>
      </c>
      <c r="DM98" s="32">
        <f t="shared" ca="1" si="36"/>
        <v>0</v>
      </c>
      <c r="DN98" s="32">
        <f t="shared" ca="1" si="36"/>
        <v>0</v>
      </c>
      <c r="DO98" s="32">
        <f t="shared" ca="1" si="47"/>
        <v>0</v>
      </c>
      <c r="DP98" s="32">
        <f t="shared" ca="1" si="47"/>
        <v>0</v>
      </c>
      <c r="DQ98" s="32">
        <f t="shared" ca="1" si="47"/>
        <v>0</v>
      </c>
      <c r="DR98" s="32">
        <f t="shared" ca="1" si="47"/>
        <v>0</v>
      </c>
      <c r="DS98" s="32">
        <f t="shared" ca="1" si="47"/>
        <v>0</v>
      </c>
      <c r="DT98" s="32">
        <f t="shared" ca="1" si="47"/>
        <v>0</v>
      </c>
      <c r="DU98" s="31">
        <f t="shared" ca="1" si="37"/>
        <v>0</v>
      </c>
      <c r="DV98" s="31">
        <f t="shared" ca="1" si="37"/>
        <v>0</v>
      </c>
      <c r="DW98" s="31">
        <f t="shared" ca="1" si="37"/>
        <v>0</v>
      </c>
      <c r="DX98" s="31">
        <f t="shared" ca="1" si="37"/>
        <v>0</v>
      </c>
      <c r="DY98" s="31">
        <f t="shared" ca="1" si="37"/>
        <v>0</v>
      </c>
      <c r="DZ98" s="31">
        <f t="shared" ca="1" si="37"/>
        <v>0</v>
      </c>
      <c r="EA98" s="31">
        <f t="shared" ca="1" si="48"/>
        <v>0</v>
      </c>
      <c r="EB98" s="31">
        <f t="shared" ca="1" si="48"/>
        <v>0</v>
      </c>
      <c r="EC98" s="31">
        <f t="shared" ca="1" si="48"/>
        <v>0</v>
      </c>
      <c r="ED98" s="31">
        <f t="shared" ca="1" si="48"/>
        <v>0</v>
      </c>
      <c r="EE98" s="31">
        <f t="shared" ca="1" si="48"/>
        <v>0</v>
      </c>
      <c r="EF98" s="31">
        <f t="shared" ca="1" si="48"/>
        <v>0</v>
      </c>
      <c r="EG98" s="32">
        <f t="shared" ca="1" si="38"/>
        <v>0</v>
      </c>
      <c r="EH98" s="32">
        <f t="shared" ca="1" si="38"/>
        <v>0</v>
      </c>
      <c r="EI98" s="32">
        <f t="shared" ca="1" si="38"/>
        <v>0</v>
      </c>
      <c r="EJ98" s="32">
        <f t="shared" ca="1" si="38"/>
        <v>0</v>
      </c>
      <c r="EK98" s="32">
        <f t="shared" ca="1" si="38"/>
        <v>0</v>
      </c>
      <c r="EL98" s="32">
        <f t="shared" ca="1" si="38"/>
        <v>0</v>
      </c>
      <c r="EM98" s="32">
        <f t="shared" ca="1" si="49"/>
        <v>0</v>
      </c>
      <c r="EN98" s="32">
        <f t="shared" ca="1" si="49"/>
        <v>0</v>
      </c>
      <c r="EO98" s="32">
        <f t="shared" ca="1" si="49"/>
        <v>0</v>
      </c>
      <c r="EP98" s="32">
        <f t="shared" ca="1" si="49"/>
        <v>0</v>
      </c>
      <c r="EQ98" s="32">
        <f t="shared" ca="1" si="49"/>
        <v>0</v>
      </c>
      <c r="ER98" s="32">
        <f t="shared" ca="1" si="49"/>
        <v>0</v>
      </c>
    </row>
    <row r="99" spans="1:148">
      <c r="A99" t="s">
        <v>442</v>
      </c>
      <c r="B99" s="1" t="s">
        <v>51</v>
      </c>
      <c r="C99" t="str">
        <f t="shared" ca="1" si="40"/>
        <v>RB5</v>
      </c>
      <c r="D99" t="str">
        <f t="shared" ca="1" si="41"/>
        <v>Rainbow #5</v>
      </c>
      <c r="E99" s="51">
        <f ca="1">IFERROR(IF(AND($A99=VLOOKUP($A99&amp;"."&amp;$C99,UncollectibleLookup,2,FALSE),$C99=VLOOKUP($A99&amp;"."&amp;$C99,UncollectibleLookup,4,FALSE)),0,'Module C Corrected'!E99),'Module C Corrected'!E99)</f>
        <v>15855.528</v>
      </c>
      <c r="F99" s="51">
        <f ca="1">IFERROR(IF(AND($A99=VLOOKUP($A99&amp;"."&amp;$C99,UncollectibleLookup,2,FALSE),$C99=VLOOKUP($A99&amp;"."&amp;$C99,UncollectibleLookup,4,FALSE)),0,'Module C Corrected'!F99),'Module C Corrected'!F99)</f>
        <v>13700.075999999999</v>
      </c>
      <c r="G99" s="51">
        <f ca="1">IFERROR(IF(AND($A99=VLOOKUP($A99&amp;"."&amp;$C99,UncollectibleLookup,2,FALSE),$C99=VLOOKUP($A99&amp;"."&amp;$C99,UncollectibleLookup,4,FALSE)),0,'Module C Corrected'!G99),'Module C Corrected'!G99)</f>
        <v>14548.12</v>
      </c>
      <c r="H99" s="51">
        <f ca="1">IFERROR(IF(AND($A99=VLOOKUP($A99&amp;"."&amp;$C99,UncollectibleLookup,2,FALSE),$C99=VLOOKUP($A99&amp;"."&amp;$C99,UncollectibleLookup,4,FALSE)),0,'Module C Corrected'!H99),'Module C Corrected'!H99)</f>
        <v>12779.915999999999</v>
      </c>
      <c r="I99" s="51">
        <f ca="1">IFERROR(IF(AND($A99=VLOOKUP($A99&amp;"."&amp;$C99,UncollectibleLookup,2,FALSE),$C99=VLOOKUP($A99&amp;"."&amp;$C99,UncollectibleLookup,4,FALSE)),0,'Module C Corrected'!I99),'Module C Corrected'!I99)</f>
        <v>13507.263999999999</v>
      </c>
      <c r="J99" s="51">
        <f ca="1">IFERROR(IF(AND($A99=VLOOKUP($A99&amp;"."&amp;$C99,UncollectibleLookup,2,FALSE),$C99=VLOOKUP($A99&amp;"."&amp;$C99,UncollectibleLookup,4,FALSE)),0,'Module C Corrected'!J99),'Module C Corrected'!J99)</f>
        <v>12923.776</v>
      </c>
      <c r="K99" s="51">
        <f ca="1">IFERROR(IF(AND($A99=VLOOKUP($A99&amp;"."&amp;$C99,UncollectibleLookup,2,FALSE),$C99=VLOOKUP($A99&amp;"."&amp;$C99,UncollectibleLookup,4,FALSE)),0,'Module C Corrected'!K99),'Module C Corrected'!K99)</f>
        <v>14155.263999999999</v>
      </c>
      <c r="L99" s="51">
        <f ca="1">IFERROR(IF(AND($A99=VLOOKUP($A99&amp;"."&amp;$C99,UncollectibleLookup,2,FALSE),$C99=VLOOKUP($A99&amp;"."&amp;$C99,UncollectibleLookup,4,FALSE)),0,'Module C Corrected'!L99),'Module C Corrected'!L99)</f>
        <v>13279.248</v>
      </c>
      <c r="M99" s="51">
        <f ca="1">IFERROR(IF(AND($A99=VLOOKUP($A99&amp;"."&amp;$C99,UncollectibleLookup,2,FALSE),$C99=VLOOKUP($A99&amp;"."&amp;$C99,UncollectibleLookup,4,FALSE)),0,'Module C Corrected'!M99),'Module C Corrected'!M99)</f>
        <v>15187.12</v>
      </c>
      <c r="N99" s="51">
        <f ca="1">IFERROR(IF(AND($A99=VLOOKUP($A99&amp;"."&amp;$C99,UncollectibleLookup,2,FALSE),$C99=VLOOKUP($A99&amp;"."&amp;$C99,UncollectibleLookup,4,FALSE)),0,'Module C Corrected'!N99),'Module C Corrected'!N99)</f>
        <v>16133.752</v>
      </c>
      <c r="O99" s="51">
        <f ca="1">IFERROR(IF(AND($A99=VLOOKUP($A99&amp;"."&amp;$C99,UncollectibleLookup,2,FALSE),$C99=VLOOKUP($A99&amp;"."&amp;$C99,UncollectibleLookup,4,FALSE)),0,'Module C Corrected'!O99),'Module C Corrected'!O99)</f>
        <v>15861.948</v>
      </c>
      <c r="P99" s="51">
        <f ca="1">IFERROR(IF(AND($A99=VLOOKUP($A99&amp;"."&amp;$C99,UncollectibleLookup,2,FALSE),$C99=VLOOKUP($A99&amp;"."&amp;$C99,UncollectibleLookup,4,FALSE)),0,'Module C Corrected'!P99),'Module C Corrected'!P99)</f>
        <v>15058.451999999999</v>
      </c>
      <c r="Q99" s="32">
        <f ca="1">IFERROR(IF(AND($A99=VLOOKUP($A99&amp;"."&amp;$C99,UncollectibleLookup,2,FALSE),$C99=VLOOKUP($A99&amp;"."&amp;$C99,UncollectibleLookup,4,FALSE)),0,'Module C Corrected'!Q99),'Module C Corrected'!Q99)</f>
        <v>1046843.36</v>
      </c>
      <c r="R99" s="32">
        <f ca="1">IFERROR(IF(AND($A99=VLOOKUP($A99&amp;"."&amp;$C99,UncollectibleLookup,2,FALSE),$C99=VLOOKUP($A99&amp;"."&amp;$C99,UncollectibleLookup,4,FALSE)),0,'Module C Corrected'!R99),'Module C Corrected'!R99)</f>
        <v>1061768.46</v>
      </c>
      <c r="S99" s="32">
        <f ca="1">IFERROR(IF(AND($A99=VLOOKUP($A99&amp;"."&amp;$C99,UncollectibleLookup,2,FALSE),$C99=VLOOKUP($A99&amp;"."&amp;$C99,UncollectibleLookup,4,FALSE)),0,'Module C Corrected'!S99),'Module C Corrected'!S99)</f>
        <v>911189.81</v>
      </c>
      <c r="T99" s="32">
        <f ca="1">IFERROR(IF(AND($A99=VLOOKUP($A99&amp;"."&amp;$C99,UncollectibleLookup,2,FALSE),$C99=VLOOKUP($A99&amp;"."&amp;$C99,UncollectibleLookup,4,FALSE)),0,'Module C Corrected'!T99),'Module C Corrected'!T99)</f>
        <v>763691.43</v>
      </c>
      <c r="U99" s="32">
        <f ca="1">IFERROR(IF(AND($A99=VLOOKUP($A99&amp;"."&amp;$C99,UncollectibleLookup,2,FALSE),$C99=VLOOKUP($A99&amp;"."&amp;$C99,UncollectibleLookup,4,FALSE)),0,'Module C Corrected'!U99),'Module C Corrected'!U99)</f>
        <v>714083.09</v>
      </c>
      <c r="V99" s="32">
        <f ca="1">IFERROR(IF(AND($A99=VLOOKUP($A99&amp;"."&amp;$C99,UncollectibleLookup,2,FALSE),$C99=VLOOKUP($A99&amp;"."&amp;$C99,UncollectibleLookup,4,FALSE)),0,'Module C Corrected'!V99),'Module C Corrected'!V99)</f>
        <v>726386.8</v>
      </c>
      <c r="W99" s="32">
        <f ca="1">IFERROR(IF(AND($A99=VLOOKUP($A99&amp;"."&amp;$C99,UncollectibleLookup,2,FALSE),$C99=VLOOKUP($A99&amp;"."&amp;$C99,UncollectibleLookup,4,FALSE)),0,'Module C Corrected'!W99),'Module C Corrected'!W99)</f>
        <v>2982116.99</v>
      </c>
      <c r="X99" s="32">
        <f ca="1">IFERROR(IF(AND($A99=VLOOKUP($A99&amp;"."&amp;$C99,UncollectibleLookup,2,FALSE),$C99=VLOOKUP($A99&amp;"."&amp;$C99,UncollectibleLookup,4,FALSE)),0,'Module C Corrected'!X99),'Module C Corrected'!X99)</f>
        <v>1218498.6000000001</v>
      </c>
      <c r="Y99" s="32">
        <f ca="1">IFERROR(IF(AND($A99=VLOOKUP($A99&amp;"."&amp;$C99,UncollectibleLookup,2,FALSE),$C99=VLOOKUP($A99&amp;"."&amp;$C99,UncollectibleLookup,4,FALSE)),0,'Module C Corrected'!Y99),'Module C Corrected'!Y99)</f>
        <v>835159.15</v>
      </c>
      <c r="Z99" s="32">
        <f ca="1">IFERROR(IF(AND($A99=VLOOKUP($A99&amp;"."&amp;$C99,UncollectibleLookup,2,FALSE),$C99=VLOOKUP($A99&amp;"."&amp;$C99,UncollectibleLookup,4,FALSE)),0,'Module C Corrected'!Z99),'Module C Corrected'!Z99)</f>
        <v>1084820.94</v>
      </c>
      <c r="AA99" s="32">
        <f ca="1">IFERROR(IF(AND($A99=VLOOKUP($A99&amp;"."&amp;$C99,UncollectibleLookup,2,FALSE),$C99=VLOOKUP($A99&amp;"."&amp;$C99,UncollectibleLookup,4,FALSE)),0,'Module C Corrected'!AA99),'Module C Corrected'!AA99)</f>
        <v>861144.4</v>
      </c>
      <c r="AB99" s="32">
        <f ca="1">IFERROR(IF(AND($A99=VLOOKUP($A99&amp;"."&amp;$C99,UncollectibleLookup,2,FALSE),$C99=VLOOKUP($A99&amp;"."&amp;$C99,UncollectibleLookup,4,FALSE)),0,'Module C Corrected'!AB99),'Module C Corrected'!AB99)</f>
        <v>1119219.26</v>
      </c>
      <c r="AC99" s="2">
        <f>IF(ISBLANK('Module C Corrected'!AC99),"",'Module C Corrected'!AC99)</f>
        <v>-1.73</v>
      </c>
      <c r="AD99" s="2">
        <f>IF(ISBLANK('Module C Corrected'!AD99),"",'Module C Corrected'!AD99)</f>
        <v>-1.73</v>
      </c>
      <c r="AE99" s="2">
        <f>IF(ISBLANK('Module C Corrected'!AE99),"",'Module C Corrected'!AE99)</f>
        <v>-1.73</v>
      </c>
      <c r="AF99" s="2">
        <f>IF(ISBLANK('Module C Corrected'!AF99),"",'Module C Corrected'!AF99)</f>
        <v>-1.73</v>
      </c>
      <c r="AG99" s="2">
        <f>IF(ISBLANK('Module C Corrected'!AG99),"",'Module C Corrected'!AG99)</f>
        <v>-1.73</v>
      </c>
      <c r="AH99" s="2">
        <f>IF(ISBLANK('Module C Corrected'!AH99),"",'Module C Corrected'!AH99)</f>
        <v>-1.73</v>
      </c>
      <c r="AI99" s="2">
        <f>IF(ISBLANK('Module C Corrected'!AI99),"",'Module C Corrected'!AI99)</f>
        <v>-1.73</v>
      </c>
      <c r="AJ99" s="2">
        <f>IF(ISBLANK('Module C Corrected'!AJ99),"",'Module C Corrected'!AJ99)</f>
        <v>-1.73</v>
      </c>
      <c r="AK99" s="2">
        <f>IF(ISBLANK('Module C Corrected'!AK99),"",'Module C Corrected'!AK99)</f>
        <v>-1.73</v>
      </c>
      <c r="AL99" s="2">
        <f>IF(ISBLANK('Module C Corrected'!AL99),"",'Module C Corrected'!AL99)</f>
        <v>-1.73</v>
      </c>
      <c r="AM99" s="2">
        <f>IF(ISBLANK('Module C Corrected'!AM99),"",'Module C Corrected'!AM99)</f>
        <v>-1.73</v>
      </c>
      <c r="AN99" s="2">
        <f>IF(ISBLANK('Module C Corrected'!AN99),"",'Module C Corrected'!AN99)</f>
        <v>-1.73</v>
      </c>
      <c r="AO99" s="33">
        <f ca="1">IFERROR(IF(AND($A99=VLOOKUP($A99&amp;"."&amp;$C99,UncollectibleLookup,2,FALSE),$C99=VLOOKUP($A99&amp;"."&amp;$C99,UncollectibleLookup,4,FALSE)),0,'Module C Corrected'!AO99),'Module C Corrected'!AO99)</f>
        <v>-18110.39</v>
      </c>
      <c r="AP99" s="33">
        <f ca="1">IFERROR(IF(AND($A99=VLOOKUP($A99&amp;"."&amp;$C99,UncollectibleLookup,2,FALSE),$C99=VLOOKUP($A99&amp;"."&amp;$C99,UncollectibleLookup,4,FALSE)),0,'Module C Corrected'!AP99),'Module C Corrected'!AP99)</f>
        <v>-18368.59</v>
      </c>
      <c r="AQ99" s="33">
        <f ca="1">IFERROR(IF(AND($A99=VLOOKUP($A99&amp;"."&amp;$C99,UncollectibleLookup,2,FALSE),$C99=VLOOKUP($A99&amp;"."&amp;$C99,UncollectibleLookup,4,FALSE)),0,'Module C Corrected'!AQ99),'Module C Corrected'!AQ99)</f>
        <v>-15763.58</v>
      </c>
      <c r="AR99" s="33">
        <f ca="1">IFERROR(IF(AND($A99=VLOOKUP($A99&amp;"."&amp;$C99,UncollectibleLookup,2,FALSE),$C99=VLOOKUP($A99&amp;"."&amp;$C99,UncollectibleLookup,4,FALSE)),0,'Module C Corrected'!AR99),'Module C Corrected'!AR99)</f>
        <v>-13211.86</v>
      </c>
      <c r="AS99" s="33">
        <f ca="1">IFERROR(IF(AND($A99=VLOOKUP($A99&amp;"."&amp;$C99,UncollectibleLookup,2,FALSE),$C99=VLOOKUP($A99&amp;"."&amp;$C99,UncollectibleLookup,4,FALSE)),0,'Module C Corrected'!AS99),'Module C Corrected'!AS99)</f>
        <v>-12353.64</v>
      </c>
      <c r="AT99" s="33">
        <f ca="1">IFERROR(IF(AND($A99=VLOOKUP($A99&amp;"."&amp;$C99,UncollectibleLookup,2,FALSE),$C99=VLOOKUP($A99&amp;"."&amp;$C99,UncollectibleLookup,4,FALSE)),0,'Module C Corrected'!AT99),'Module C Corrected'!AT99)</f>
        <v>-12566.49</v>
      </c>
      <c r="AU99" s="33">
        <f ca="1">IFERROR(IF(AND($A99=VLOOKUP($A99&amp;"."&amp;$C99,UncollectibleLookup,2,FALSE),$C99=VLOOKUP($A99&amp;"."&amp;$C99,UncollectibleLookup,4,FALSE)),0,'Module C Corrected'!AU99),'Module C Corrected'!AU99)</f>
        <v>-51590.62</v>
      </c>
      <c r="AV99" s="33">
        <f ca="1">IFERROR(IF(AND($A99=VLOOKUP($A99&amp;"."&amp;$C99,UncollectibleLookup,2,FALSE),$C99=VLOOKUP($A99&amp;"."&amp;$C99,UncollectibleLookup,4,FALSE)),0,'Module C Corrected'!AV99),'Module C Corrected'!AV99)</f>
        <v>-21080.03</v>
      </c>
      <c r="AW99" s="33">
        <f ca="1">IFERROR(IF(AND($A99=VLOOKUP($A99&amp;"."&amp;$C99,UncollectibleLookup,2,FALSE),$C99=VLOOKUP($A99&amp;"."&amp;$C99,UncollectibleLookup,4,FALSE)),0,'Module C Corrected'!AW99),'Module C Corrected'!AW99)</f>
        <v>-14448.25</v>
      </c>
      <c r="AX99" s="33">
        <f ca="1">IFERROR(IF(AND($A99=VLOOKUP($A99&amp;"."&amp;$C99,UncollectibleLookup,2,FALSE),$C99=VLOOKUP($A99&amp;"."&amp;$C99,UncollectibleLookup,4,FALSE)),0,'Module C Corrected'!AX99),'Module C Corrected'!AX99)</f>
        <v>-18767.400000000001</v>
      </c>
      <c r="AY99" s="33">
        <f ca="1">IFERROR(IF(AND($A99=VLOOKUP($A99&amp;"."&amp;$C99,UncollectibleLookup,2,FALSE),$C99=VLOOKUP($A99&amp;"."&amp;$C99,UncollectibleLookup,4,FALSE)),0,'Module C Corrected'!AY99),'Module C Corrected'!AY99)</f>
        <v>-14897.8</v>
      </c>
      <c r="AZ99" s="33">
        <f ca="1">IFERROR(IF(AND($A99=VLOOKUP($A99&amp;"."&amp;$C99,UncollectibleLookup,2,FALSE),$C99=VLOOKUP($A99&amp;"."&amp;$C99,UncollectibleLookup,4,FALSE)),0,'Module C Corrected'!AZ99),'Module C Corrected'!AZ99)</f>
        <v>-19362.490000000002</v>
      </c>
      <c r="BA99" s="31">
        <f t="shared" ca="1" si="27"/>
        <v>-1256.21</v>
      </c>
      <c r="BB99" s="31">
        <f t="shared" ca="1" si="27"/>
        <v>-1274.1199999999999</v>
      </c>
      <c r="BC99" s="31">
        <f t="shared" ca="1" si="27"/>
        <v>-1093.43</v>
      </c>
      <c r="BD99" s="31">
        <f t="shared" ref="BD99:BI141" ca="1" si="52">ROUND(T99*BD$3,2)</f>
        <v>-3665.72</v>
      </c>
      <c r="BE99" s="31">
        <f t="shared" ca="1" si="52"/>
        <v>-3427.6</v>
      </c>
      <c r="BF99" s="31">
        <f t="shared" ca="1" si="52"/>
        <v>-3486.66</v>
      </c>
      <c r="BG99" s="31">
        <f t="shared" ca="1" si="42"/>
        <v>-21173.03</v>
      </c>
      <c r="BH99" s="31">
        <f t="shared" ca="1" si="42"/>
        <v>-8651.34</v>
      </c>
      <c r="BI99" s="31">
        <f t="shared" ca="1" si="42"/>
        <v>-5929.63</v>
      </c>
      <c r="BJ99" s="31">
        <f t="shared" ca="1" si="42"/>
        <v>-3254.46</v>
      </c>
      <c r="BK99" s="31">
        <f t="shared" ca="1" si="42"/>
        <v>-2583.4299999999998</v>
      </c>
      <c r="BL99" s="31">
        <f t="shared" ca="1" si="42"/>
        <v>-3357.66</v>
      </c>
      <c r="BM99" s="6">
        <f t="shared" ca="1" si="46"/>
        <v>-4.9399999999999999E-2</v>
      </c>
      <c r="BN99" s="6">
        <f t="shared" ca="1" si="46"/>
        <v>-4.9399999999999999E-2</v>
      </c>
      <c r="BO99" s="6">
        <f t="shared" ca="1" si="46"/>
        <v>-4.9399999999999999E-2</v>
      </c>
      <c r="BP99" s="6">
        <f t="shared" ca="1" si="46"/>
        <v>-4.9399999999999999E-2</v>
      </c>
      <c r="BQ99" s="6">
        <f t="shared" ca="1" si="46"/>
        <v>-4.9399999999999999E-2</v>
      </c>
      <c r="BR99" s="6">
        <f t="shared" ca="1" si="46"/>
        <v>-4.9399999999999999E-2</v>
      </c>
      <c r="BS99" s="6">
        <f t="shared" ca="1" si="46"/>
        <v>-4.9399999999999999E-2</v>
      </c>
      <c r="BT99" s="6">
        <f t="shared" ca="1" si="46"/>
        <v>-4.9399999999999999E-2</v>
      </c>
      <c r="BU99" s="6">
        <f t="shared" ca="1" si="46"/>
        <v>-4.9399999999999999E-2</v>
      </c>
      <c r="BV99" s="6">
        <f t="shared" ca="1" si="46"/>
        <v>-4.9399999999999999E-2</v>
      </c>
      <c r="BW99" s="6">
        <f t="shared" ca="1" si="46"/>
        <v>-4.9399999999999999E-2</v>
      </c>
      <c r="BX99" s="6">
        <f t="shared" ca="1" si="46"/>
        <v>-4.9399999999999999E-2</v>
      </c>
      <c r="BY99" s="31">
        <f t="shared" ca="1" si="50"/>
        <v>-51714.06</v>
      </c>
      <c r="BZ99" s="31">
        <f t="shared" ca="1" si="50"/>
        <v>-52451.360000000001</v>
      </c>
      <c r="CA99" s="31">
        <f t="shared" ca="1" si="50"/>
        <v>-45012.78</v>
      </c>
      <c r="CB99" s="31">
        <f t="shared" ca="1" si="50"/>
        <v>-37726.36</v>
      </c>
      <c r="CC99" s="31">
        <f t="shared" ca="1" si="50"/>
        <v>-35275.699999999997</v>
      </c>
      <c r="CD99" s="31">
        <f t="shared" ca="1" si="50"/>
        <v>-35883.51</v>
      </c>
      <c r="CE99" s="31">
        <f t="shared" ca="1" si="50"/>
        <v>-147316.57999999999</v>
      </c>
      <c r="CF99" s="31">
        <f t="shared" ca="1" si="50"/>
        <v>-60193.83</v>
      </c>
      <c r="CG99" s="31">
        <f t="shared" ca="1" si="50"/>
        <v>-41256.86</v>
      </c>
      <c r="CH99" s="31">
        <f t="shared" ca="1" si="50"/>
        <v>-53590.15</v>
      </c>
      <c r="CI99" s="31">
        <f t="shared" ca="1" si="50"/>
        <v>-42540.53</v>
      </c>
      <c r="CJ99" s="31">
        <f t="shared" ca="1" si="50"/>
        <v>-55289.43</v>
      </c>
      <c r="CK99" s="32">
        <f t="shared" ca="1" si="29"/>
        <v>1779.63</v>
      </c>
      <c r="CL99" s="32">
        <f t="shared" ca="1" si="29"/>
        <v>1805.01</v>
      </c>
      <c r="CM99" s="32">
        <f t="shared" ca="1" si="29"/>
        <v>1549.02</v>
      </c>
      <c r="CN99" s="32">
        <f t="shared" ref="CN99:CS130" ca="1" si="53">ROUND(T99*$CV$3,2)</f>
        <v>1298.28</v>
      </c>
      <c r="CO99" s="32">
        <f t="shared" ca="1" si="53"/>
        <v>1213.94</v>
      </c>
      <c r="CP99" s="32">
        <f t="shared" ca="1" si="53"/>
        <v>1234.8599999999999</v>
      </c>
      <c r="CQ99" s="32">
        <f t="shared" ca="1" si="43"/>
        <v>5069.6000000000004</v>
      </c>
      <c r="CR99" s="32">
        <f t="shared" ca="1" si="43"/>
        <v>2071.4499999999998</v>
      </c>
      <c r="CS99" s="32">
        <f t="shared" ca="1" si="43"/>
        <v>1419.77</v>
      </c>
      <c r="CT99" s="32">
        <f t="shared" ca="1" si="43"/>
        <v>1844.2</v>
      </c>
      <c r="CU99" s="32">
        <f t="shared" ca="1" si="43"/>
        <v>1463.95</v>
      </c>
      <c r="CV99" s="32">
        <f t="shared" ca="1" si="43"/>
        <v>1902.67</v>
      </c>
      <c r="CW99" s="31">
        <f t="shared" ca="1" si="51"/>
        <v>-30567.83</v>
      </c>
      <c r="CX99" s="31">
        <f t="shared" ca="1" si="51"/>
        <v>-31003.64</v>
      </c>
      <c r="CY99" s="31">
        <f t="shared" ca="1" si="51"/>
        <v>-26606.75</v>
      </c>
      <c r="CZ99" s="31">
        <f t="shared" ca="1" si="51"/>
        <v>-19550.5</v>
      </c>
      <c r="DA99" s="31">
        <f t="shared" ca="1" si="51"/>
        <v>-18280.519999999997</v>
      </c>
      <c r="DB99" s="31">
        <f t="shared" ca="1" si="51"/>
        <v>-18595.500000000004</v>
      </c>
      <c r="DC99" s="31">
        <f t="shared" ca="1" si="44"/>
        <v>-69483.329999999987</v>
      </c>
      <c r="DD99" s="31">
        <f t="shared" ca="1" si="44"/>
        <v>-28391.010000000006</v>
      </c>
      <c r="DE99" s="31">
        <f t="shared" ca="1" si="44"/>
        <v>-19459.210000000003</v>
      </c>
      <c r="DF99" s="31">
        <f t="shared" ca="1" si="44"/>
        <v>-29724.090000000004</v>
      </c>
      <c r="DG99" s="31">
        <f t="shared" ca="1" si="44"/>
        <v>-23595.350000000002</v>
      </c>
      <c r="DH99" s="31">
        <f t="shared" ca="1" si="44"/>
        <v>-30666.610000000004</v>
      </c>
      <c r="DI99" s="32">
        <f t="shared" ca="1" si="36"/>
        <v>-1528.39</v>
      </c>
      <c r="DJ99" s="32">
        <f t="shared" ca="1" si="36"/>
        <v>-1550.18</v>
      </c>
      <c r="DK99" s="32">
        <f t="shared" ca="1" si="36"/>
        <v>-1330.34</v>
      </c>
      <c r="DL99" s="32">
        <f t="shared" ca="1" si="36"/>
        <v>-977.53</v>
      </c>
      <c r="DM99" s="32">
        <f t="shared" ca="1" si="36"/>
        <v>-914.03</v>
      </c>
      <c r="DN99" s="32">
        <f t="shared" ca="1" si="36"/>
        <v>-929.78</v>
      </c>
      <c r="DO99" s="32">
        <f t="shared" ca="1" si="47"/>
        <v>-3474.17</v>
      </c>
      <c r="DP99" s="32">
        <f t="shared" ca="1" si="47"/>
        <v>-1419.55</v>
      </c>
      <c r="DQ99" s="32">
        <f t="shared" ca="1" si="47"/>
        <v>-972.96</v>
      </c>
      <c r="DR99" s="32">
        <f t="shared" ca="1" si="47"/>
        <v>-1486.2</v>
      </c>
      <c r="DS99" s="32">
        <f t="shared" ca="1" si="47"/>
        <v>-1179.77</v>
      </c>
      <c r="DT99" s="32">
        <f t="shared" ca="1" si="47"/>
        <v>-1533.33</v>
      </c>
      <c r="DU99" s="31">
        <f t="shared" ca="1" si="37"/>
        <v>-13152.13</v>
      </c>
      <c r="DV99" s="31">
        <f t="shared" ca="1" si="37"/>
        <v>-13181.65</v>
      </c>
      <c r="DW99" s="31">
        <f t="shared" ca="1" si="37"/>
        <v>-11189.78</v>
      </c>
      <c r="DX99" s="31">
        <f t="shared" ca="1" si="37"/>
        <v>-8122.57</v>
      </c>
      <c r="DY99" s="31">
        <f t="shared" ca="1" si="37"/>
        <v>-7504.78</v>
      </c>
      <c r="DZ99" s="31">
        <f t="shared" ca="1" si="37"/>
        <v>-7539.33</v>
      </c>
      <c r="EA99" s="31">
        <f t="shared" ca="1" si="48"/>
        <v>-27828.560000000001</v>
      </c>
      <c r="EB99" s="31">
        <f t="shared" ca="1" si="48"/>
        <v>-11220.09</v>
      </c>
      <c r="EC99" s="31">
        <f t="shared" ca="1" si="48"/>
        <v>-7586.96</v>
      </c>
      <c r="ED99" s="31">
        <f t="shared" ca="1" si="48"/>
        <v>-11436.45</v>
      </c>
      <c r="EE99" s="31">
        <f t="shared" ca="1" si="48"/>
        <v>-8953.15</v>
      </c>
      <c r="EF99" s="31">
        <f t="shared" ca="1" si="48"/>
        <v>-11478.77</v>
      </c>
      <c r="EG99" s="32">
        <f t="shared" ca="1" si="38"/>
        <v>-45248.35</v>
      </c>
      <c r="EH99" s="32">
        <f t="shared" ca="1" si="38"/>
        <v>-45735.47</v>
      </c>
      <c r="EI99" s="32">
        <f t="shared" ca="1" si="38"/>
        <v>-39126.870000000003</v>
      </c>
      <c r="EJ99" s="32">
        <f t="shared" ca="1" si="38"/>
        <v>-28650.6</v>
      </c>
      <c r="EK99" s="32">
        <f t="shared" ca="1" si="38"/>
        <v>-26699.329999999994</v>
      </c>
      <c r="EL99" s="32">
        <f t="shared" ca="1" si="38"/>
        <v>-27064.61</v>
      </c>
      <c r="EM99" s="32">
        <f t="shared" ca="1" si="49"/>
        <v>-100786.05999999998</v>
      </c>
      <c r="EN99" s="32">
        <f t="shared" ca="1" si="49"/>
        <v>-41030.650000000009</v>
      </c>
      <c r="EO99" s="32">
        <f t="shared" ca="1" si="49"/>
        <v>-28019.13</v>
      </c>
      <c r="EP99" s="32">
        <f t="shared" ca="1" si="49"/>
        <v>-42646.740000000005</v>
      </c>
      <c r="EQ99" s="32">
        <f t="shared" ca="1" si="49"/>
        <v>-33728.270000000004</v>
      </c>
      <c r="ER99" s="32">
        <f t="shared" ca="1" si="49"/>
        <v>-43678.710000000006</v>
      </c>
    </row>
    <row r="100" spans="1:148">
      <c r="A100" t="s">
        <v>520</v>
      </c>
      <c r="B100" s="1" t="s">
        <v>531</v>
      </c>
      <c r="C100" t="str">
        <f t="shared" ca="1" si="40"/>
        <v>RG10</v>
      </c>
      <c r="D100" t="str">
        <f t="shared" ca="1" si="41"/>
        <v>Rossdale #10</v>
      </c>
      <c r="E100" s="51">
        <f ca="1">IFERROR(IF(AND($A100=VLOOKUP($A100&amp;"."&amp;$C100,UncollectibleLookup,2,FALSE),$C100=VLOOKUP($A100&amp;"."&amp;$C100,UncollectibleLookup,4,FALSE)),0,'Module C Corrected'!E100),'Module C Corrected'!E100)</f>
        <v>0</v>
      </c>
      <c r="F100" s="51">
        <f ca="1">IFERROR(IF(AND($A100=VLOOKUP($A100&amp;"."&amp;$C100,UncollectibleLookup,2,FALSE),$C100=VLOOKUP($A100&amp;"."&amp;$C100,UncollectibleLookup,4,FALSE)),0,'Module C Corrected'!F100),'Module C Corrected'!F100)</f>
        <v>0</v>
      </c>
      <c r="G100" s="51">
        <f ca="1">IFERROR(IF(AND($A100=VLOOKUP($A100&amp;"."&amp;$C100,UncollectibleLookup,2,FALSE),$C100=VLOOKUP($A100&amp;"."&amp;$C100,UncollectibleLookup,4,FALSE)),0,'Module C Corrected'!G100),'Module C Corrected'!G100)</f>
        <v>0</v>
      </c>
      <c r="H100" s="51">
        <f ca="1">IFERROR(IF(AND($A100=VLOOKUP($A100&amp;"."&amp;$C100,UncollectibleLookup,2,FALSE),$C100=VLOOKUP($A100&amp;"."&amp;$C100,UncollectibleLookup,4,FALSE)),0,'Module C Corrected'!H100),'Module C Corrected'!H100)</f>
        <v>0</v>
      </c>
      <c r="I100" s="51">
        <f ca="1">IFERROR(IF(AND($A100=VLOOKUP($A100&amp;"."&amp;$C100,UncollectibleLookup,2,FALSE),$C100=VLOOKUP($A100&amp;"."&amp;$C100,UncollectibleLookup,4,FALSE)),0,'Module C Corrected'!I100),'Module C Corrected'!I100)</f>
        <v>0</v>
      </c>
      <c r="J100" s="51">
        <f ca="1">IFERROR(IF(AND($A100=VLOOKUP($A100&amp;"."&amp;$C100,UncollectibleLookup,2,FALSE),$C100=VLOOKUP($A100&amp;"."&amp;$C100,UncollectibleLookup,4,FALSE)),0,'Module C Corrected'!J100),'Module C Corrected'!J100)</f>
        <v>0</v>
      </c>
      <c r="K100" s="51">
        <f ca="1">IFERROR(IF(AND($A100=VLOOKUP($A100&amp;"."&amp;$C100,UncollectibleLookup,2,FALSE),$C100=VLOOKUP($A100&amp;"."&amp;$C100,UncollectibleLookup,4,FALSE)),0,'Module C Corrected'!K100),'Module C Corrected'!K100)</f>
        <v>0</v>
      </c>
      <c r="L100" s="51">
        <f ca="1">IFERROR(IF(AND($A100=VLOOKUP($A100&amp;"."&amp;$C100,UncollectibleLookup,2,FALSE),$C100=VLOOKUP($A100&amp;"."&amp;$C100,UncollectibleLookup,4,FALSE)),0,'Module C Corrected'!L100),'Module C Corrected'!L100)</f>
        <v>0</v>
      </c>
      <c r="M100" s="51">
        <f ca="1">IFERROR(IF(AND($A100=VLOOKUP($A100&amp;"."&amp;$C100,UncollectibleLookup,2,FALSE),$C100=VLOOKUP($A100&amp;"."&amp;$C100,UncollectibleLookup,4,FALSE)),0,'Module C Corrected'!M100),'Module C Corrected'!M100)</f>
        <v>0</v>
      </c>
      <c r="N100" s="51">
        <f ca="1">IFERROR(IF(AND($A100=VLOOKUP($A100&amp;"."&amp;$C100,UncollectibleLookup,2,FALSE),$C100=VLOOKUP($A100&amp;"."&amp;$C100,UncollectibleLookup,4,FALSE)),0,'Module C Corrected'!N100),'Module C Corrected'!N100)</f>
        <v>0</v>
      </c>
      <c r="O100" s="51">
        <f ca="1">IFERROR(IF(AND($A100=VLOOKUP($A100&amp;"."&amp;$C100,UncollectibleLookup,2,FALSE),$C100=VLOOKUP($A100&amp;"."&amp;$C100,UncollectibleLookup,4,FALSE)),0,'Module C Corrected'!O100),'Module C Corrected'!O100)</f>
        <v>0</v>
      </c>
      <c r="P100" s="51">
        <f ca="1">IFERROR(IF(AND($A100=VLOOKUP($A100&amp;"."&amp;$C100,UncollectibleLookup,2,FALSE),$C100=VLOOKUP($A100&amp;"."&amp;$C100,UncollectibleLookup,4,FALSE)),0,'Module C Corrected'!P100),'Module C Corrected'!P100)</f>
        <v>0</v>
      </c>
      <c r="Q100" s="32">
        <f ca="1">IFERROR(IF(AND($A100=VLOOKUP($A100&amp;"."&amp;$C100,UncollectibleLookup,2,FALSE),$C100=VLOOKUP($A100&amp;"."&amp;$C100,UncollectibleLookup,4,FALSE)),0,'Module C Corrected'!Q100),'Module C Corrected'!Q100)</f>
        <v>0</v>
      </c>
      <c r="R100" s="32">
        <f ca="1">IFERROR(IF(AND($A100=VLOOKUP($A100&amp;"."&amp;$C100,UncollectibleLookup,2,FALSE),$C100=VLOOKUP($A100&amp;"."&amp;$C100,UncollectibleLookup,4,FALSE)),0,'Module C Corrected'!R100),'Module C Corrected'!R100)</f>
        <v>0</v>
      </c>
      <c r="S100" s="32">
        <f ca="1">IFERROR(IF(AND($A100=VLOOKUP($A100&amp;"."&amp;$C100,UncollectibleLookup,2,FALSE),$C100=VLOOKUP($A100&amp;"."&amp;$C100,UncollectibleLookup,4,FALSE)),0,'Module C Corrected'!S100),'Module C Corrected'!S100)</f>
        <v>0</v>
      </c>
      <c r="T100" s="32">
        <f ca="1">IFERROR(IF(AND($A100=VLOOKUP($A100&amp;"."&amp;$C100,UncollectibleLookup,2,FALSE),$C100=VLOOKUP($A100&amp;"."&amp;$C100,UncollectibleLookup,4,FALSE)),0,'Module C Corrected'!T100),'Module C Corrected'!T100)</f>
        <v>0</v>
      </c>
      <c r="U100" s="32">
        <f ca="1">IFERROR(IF(AND($A100=VLOOKUP($A100&amp;"."&amp;$C100,UncollectibleLookup,2,FALSE),$C100=VLOOKUP($A100&amp;"."&amp;$C100,UncollectibleLookup,4,FALSE)),0,'Module C Corrected'!U100),'Module C Corrected'!U100)</f>
        <v>0</v>
      </c>
      <c r="V100" s="32">
        <f ca="1">IFERROR(IF(AND($A100=VLOOKUP($A100&amp;"."&amp;$C100,UncollectibleLookup,2,FALSE),$C100=VLOOKUP($A100&amp;"."&amp;$C100,UncollectibleLookup,4,FALSE)),0,'Module C Corrected'!V100),'Module C Corrected'!V100)</f>
        <v>0</v>
      </c>
      <c r="W100" s="32">
        <f ca="1">IFERROR(IF(AND($A100=VLOOKUP($A100&amp;"."&amp;$C100,UncollectibleLookup,2,FALSE),$C100=VLOOKUP($A100&amp;"."&amp;$C100,UncollectibleLookup,4,FALSE)),0,'Module C Corrected'!W100),'Module C Corrected'!W100)</f>
        <v>0</v>
      </c>
      <c r="X100" s="32">
        <f ca="1">IFERROR(IF(AND($A100=VLOOKUP($A100&amp;"."&amp;$C100,UncollectibleLookup,2,FALSE),$C100=VLOOKUP($A100&amp;"."&amp;$C100,UncollectibleLookup,4,FALSE)),0,'Module C Corrected'!X100),'Module C Corrected'!X100)</f>
        <v>0</v>
      </c>
      <c r="Y100" s="32">
        <f ca="1">IFERROR(IF(AND($A100=VLOOKUP($A100&amp;"."&amp;$C100,UncollectibleLookup,2,FALSE),$C100=VLOOKUP($A100&amp;"."&amp;$C100,UncollectibleLookup,4,FALSE)),0,'Module C Corrected'!Y100),'Module C Corrected'!Y100)</f>
        <v>0</v>
      </c>
      <c r="Z100" s="32">
        <f ca="1">IFERROR(IF(AND($A100=VLOOKUP($A100&amp;"."&amp;$C100,UncollectibleLookup,2,FALSE),$C100=VLOOKUP($A100&amp;"."&amp;$C100,UncollectibleLookup,4,FALSE)),0,'Module C Corrected'!Z100),'Module C Corrected'!Z100)</f>
        <v>0</v>
      </c>
      <c r="AA100" s="32">
        <f ca="1">IFERROR(IF(AND($A100=VLOOKUP($A100&amp;"."&amp;$C100,UncollectibleLookup,2,FALSE),$C100=VLOOKUP($A100&amp;"."&amp;$C100,UncollectibleLookup,4,FALSE)),0,'Module C Corrected'!AA100),'Module C Corrected'!AA100)</f>
        <v>0</v>
      </c>
      <c r="AB100" s="32">
        <f ca="1">IFERROR(IF(AND($A100=VLOOKUP($A100&amp;"."&amp;$C100,UncollectibleLookup,2,FALSE),$C100=VLOOKUP($A100&amp;"."&amp;$C100,UncollectibleLookup,4,FALSE)),0,'Module C Corrected'!AB100),'Module C Corrected'!AB100)</f>
        <v>0</v>
      </c>
      <c r="AC100" s="2">
        <f>IF(ISBLANK('Module C Corrected'!AC100),"",'Module C Corrected'!AC100)</f>
        <v>4.62</v>
      </c>
      <c r="AD100" s="2">
        <f>IF(ISBLANK('Module C Corrected'!AD100),"",'Module C Corrected'!AD100)</f>
        <v>4.62</v>
      </c>
      <c r="AE100" s="2">
        <f>IF(ISBLANK('Module C Corrected'!AE100),"",'Module C Corrected'!AE100)</f>
        <v>4.62</v>
      </c>
      <c r="AF100" s="2">
        <f>IF(ISBLANK('Module C Corrected'!AF100),"",'Module C Corrected'!AF100)</f>
        <v>4.62</v>
      </c>
      <c r="AG100" s="2">
        <f>IF(ISBLANK('Module C Corrected'!AG100),"",'Module C Corrected'!AG100)</f>
        <v>4.62</v>
      </c>
      <c r="AH100" s="2">
        <f>IF(ISBLANK('Module C Corrected'!AH100),"",'Module C Corrected'!AH100)</f>
        <v>4.62</v>
      </c>
      <c r="AI100" s="2">
        <f>IF(ISBLANK('Module C Corrected'!AI100),"",'Module C Corrected'!AI100)</f>
        <v>4.62</v>
      </c>
      <c r="AJ100" s="2">
        <f>IF(ISBLANK('Module C Corrected'!AJ100),"",'Module C Corrected'!AJ100)</f>
        <v>4.62</v>
      </c>
      <c r="AK100" s="2">
        <f>IF(ISBLANK('Module C Corrected'!AK100),"",'Module C Corrected'!AK100)</f>
        <v>4.62</v>
      </c>
      <c r="AL100" s="2">
        <f>IF(ISBLANK('Module C Corrected'!AL100),"",'Module C Corrected'!AL100)</f>
        <v>4.62</v>
      </c>
      <c r="AM100" s="2">
        <f>IF(ISBLANK('Module C Corrected'!AM100),"",'Module C Corrected'!AM100)</f>
        <v>4.62</v>
      </c>
      <c r="AN100" s="2">
        <f>IF(ISBLANK('Module C Corrected'!AN100),"",'Module C Corrected'!AN100)</f>
        <v>4.62</v>
      </c>
      <c r="AO100" s="33">
        <f ca="1">IFERROR(IF(AND($A100=VLOOKUP($A100&amp;"."&amp;$C100,UncollectibleLookup,2,FALSE),$C100=VLOOKUP($A100&amp;"."&amp;$C100,UncollectibleLookup,4,FALSE)),0,'Module C Corrected'!AO100),'Module C Corrected'!AO100)</f>
        <v>0</v>
      </c>
      <c r="AP100" s="33">
        <f ca="1">IFERROR(IF(AND($A100=VLOOKUP($A100&amp;"."&amp;$C100,UncollectibleLookup,2,FALSE),$C100=VLOOKUP($A100&amp;"."&amp;$C100,UncollectibleLookup,4,FALSE)),0,'Module C Corrected'!AP100),'Module C Corrected'!AP100)</f>
        <v>0</v>
      </c>
      <c r="AQ100" s="33">
        <f ca="1">IFERROR(IF(AND($A100=VLOOKUP($A100&amp;"."&amp;$C100,UncollectibleLookup,2,FALSE),$C100=VLOOKUP($A100&amp;"."&amp;$C100,UncollectibleLookup,4,FALSE)),0,'Module C Corrected'!AQ100),'Module C Corrected'!AQ100)</f>
        <v>0</v>
      </c>
      <c r="AR100" s="33">
        <f ca="1">IFERROR(IF(AND($A100=VLOOKUP($A100&amp;"."&amp;$C100,UncollectibleLookup,2,FALSE),$C100=VLOOKUP($A100&amp;"."&amp;$C100,UncollectibleLookup,4,FALSE)),0,'Module C Corrected'!AR100),'Module C Corrected'!AR100)</f>
        <v>0</v>
      </c>
      <c r="AS100" s="33">
        <f ca="1">IFERROR(IF(AND($A100=VLOOKUP($A100&amp;"."&amp;$C100,UncollectibleLookup,2,FALSE),$C100=VLOOKUP($A100&amp;"."&amp;$C100,UncollectibleLookup,4,FALSE)),0,'Module C Corrected'!AS100),'Module C Corrected'!AS100)</f>
        <v>0</v>
      </c>
      <c r="AT100" s="33">
        <f ca="1">IFERROR(IF(AND($A100=VLOOKUP($A100&amp;"."&amp;$C100,UncollectibleLookup,2,FALSE),$C100=VLOOKUP($A100&amp;"."&amp;$C100,UncollectibleLookup,4,FALSE)),0,'Module C Corrected'!AT100),'Module C Corrected'!AT100)</f>
        <v>0</v>
      </c>
      <c r="AU100" s="33">
        <f ca="1">IFERROR(IF(AND($A100=VLOOKUP($A100&amp;"."&amp;$C100,UncollectibleLookup,2,FALSE),$C100=VLOOKUP($A100&amp;"."&amp;$C100,UncollectibleLookup,4,FALSE)),0,'Module C Corrected'!AU100),'Module C Corrected'!AU100)</f>
        <v>0</v>
      </c>
      <c r="AV100" s="33">
        <f ca="1">IFERROR(IF(AND($A100=VLOOKUP($A100&amp;"."&amp;$C100,UncollectibleLookup,2,FALSE),$C100=VLOOKUP($A100&amp;"."&amp;$C100,UncollectibleLookup,4,FALSE)),0,'Module C Corrected'!AV100),'Module C Corrected'!AV100)</f>
        <v>0</v>
      </c>
      <c r="AW100" s="33">
        <f ca="1">IFERROR(IF(AND($A100=VLOOKUP($A100&amp;"."&amp;$C100,UncollectibleLookup,2,FALSE),$C100=VLOOKUP($A100&amp;"."&amp;$C100,UncollectibleLookup,4,FALSE)),0,'Module C Corrected'!AW100),'Module C Corrected'!AW100)</f>
        <v>0</v>
      </c>
      <c r="AX100" s="33">
        <f ca="1">IFERROR(IF(AND($A100=VLOOKUP($A100&amp;"."&amp;$C100,UncollectibleLookup,2,FALSE),$C100=VLOOKUP($A100&amp;"."&amp;$C100,UncollectibleLookup,4,FALSE)),0,'Module C Corrected'!AX100),'Module C Corrected'!AX100)</f>
        <v>0</v>
      </c>
      <c r="AY100" s="33">
        <f ca="1">IFERROR(IF(AND($A100=VLOOKUP($A100&amp;"."&amp;$C100,UncollectibleLookup,2,FALSE),$C100=VLOOKUP($A100&amp;"."&amp;$C100,UncollectibleLookup,4,FALSE)),0,'Module C Corrected'!AY100),'Module C Corrected'!AY100)</f>
        <v>0</v>
      </c>
      <c r="AZ100" s="33">
        <f ca="1">IFERROR(IF(AND($A100=VLOOKUP($A100&amp;"."&amp;$C100,UncollectibleLookup,2,FALSE),$C100=VLOOKUP($A100&amp;"."&amp;$C100,UncollectibleLookup,4,FALSE)),0,'Module C Corrected'!AZ100),'Module C Corrected'!AZ100)</f>
        <v>0</v>
      </c>
      <c r="BA100" s="31">
        <f t="shared" ref="BA100:BC141" ca="1" si="54">ROUND(Q100*BA$3,2)</f>
        <v>0</v>
      </c>
      <c r="BB100" s="31">
        <f t="shared" ca="1" si="54"/>
        <v>0</v>
      </c>
      <c r="BC100" s="31">
        <f t="shared" ca="1" si="54"/>
        <v>0</v>
      </c>
      <c r="BD100" s="31">
        <f t="shared" ca="1" si="52"/>
        <v>0</v>
      </c>
      <c r="BE100" s="31">
        <f t="shared" ca="1" si="52"/>
        <v>0</v>
      </c>
      <c r="BF100" s="31">
        <f t="shared" ca="1" si="52"/>
        <v>0</v>
      </c>
      <c r="BG100" s="31">
        <f t="shared" ca="1" si="42"/>
        <v>0</v>
      </c>
      <c r="BH100" s="31">
        <f t="shared" ca="1" si="42"/>
        <v>0</v>
      </c>
      <c r="BI100" s="31">
        <f t="shared" ca="1" si="42"/>
        <v>0</v>
      </c>
      <c r="BJ100" s="31">
        <f t="shared" ca="1" si="42"/>
        <v>0</v>
      </c>
      <c r="BK100" s="31">
        <f t="shared" ca="1" si="42"/>
        <v>0</v>
      </c>
      <c r="BL100" s="31">
        <f t="shared" ca="1" si="42"/>
        <v>0</v>
      </c>
      <c r="BM100" s="6">
        <f t="shared" ca="1" si="46"/>
        <v>4.8800000000000003E-2</v>
      </c>
      <c r="BN100" s="6">
        <f t="shared" ca="1" si="46"/>
        <v>4.8800000000000003E-2</v>
      </c>
      <c r="BO100" s="6">
        <f t="shared" ca="1" si="46"/>
        <v>4.8800000000000003E-2</v>
      </c>
      <c r="BP100" s="6">
        <f t="shared" ca="1" si="46"/>
        <v>4.8800000000000003E-2</v>
      </c>
      <c r="BQ100" s="6">
        <f t="shared" ca="1" si="46"/>
        <v>4.8800000000000003E-2</v>
      </c>
      <c r="BR100" s="6">
        <f t="shared" ca="1" si="46"/>
        <v>4.8800000000000003E-2</v>
      </c>
      <c r="BS100" s="6">
        <f t="shared" ca="1" si="46"/>
        <v>4.8800000000000003E-2</v>
      </c>
      <c r="BT100" s="6">
        <f t="shared" ca="1" si="46"/>
        <v>4.8800000000000003E-2</v>
      </c>
      <c r="BU100" s="6">
        <f t="shared" ca="1" si="46"/>
        <v>4.8800000000000003E-2</v>
      </c>
      <c r="BV100" s="6">
        <f t="shared" ca="1" si="46"/>
        <v>4.8800000000000003E-2</v>
      </c>
      <c r="BW100" s="6">
        <f t="shared" ca="1" si="46"/>
        <v>4.8800000000000003E-2</v>
      </c>
      <c r="BX100" s="6">
        <f t="shared" ca="1" si="46"/>
        <v>4.8800000000000003E-2</v>
      </c>
      <c r="BY100" s="31">
        <f t="shared" ca="1" si="50"/>
        <v>0</v>
      </c>
      <c r="BZ100" s="31">
        <f t="shared" ca="1" si="50"/>
        <v>0</v>
      </c>
      <c r="CA100" s="31">
        <f t="shared" ca="1" si="50"/>
        <v>0</v>
      </c>
      <c r="CB100" s="31">
        <f t="shared" ca="1" si="50"/>
        <v>0</v>
      </c>
      <c r="CC100" s="31">
        <f t="shared" ca="1" si="50"/>
        <v>0</v>
      </c>
      <c r="CD100" s="31">
        <f t="shared" ca="1" si="50"/>
        <v>0</v>
      </c>
      <c r="CE100" s="31">
        <f t="shared" ca="1" si="50"/>
        <v>0</v>
      </c>
      <c r="CF100" s="31">
        <f t="shared" ca="1" si="50"/>
        <v>0</v>
      </c>
      <c r="CG100" s="31">
        <f t="shared" ca="1" si="50"/>
        <v>0</v>
      </c>
      <c r="CH100" s="31">
        <f t="shared" ca="1" si="50"/>
        <v>0</v>
      </c>
      <c r="CI100" s="31">
        <f t="shared" ca="1" si="50"/>
        <v>0</v>
      </c>
      <c r="CJ100" s="31">
        <f t="shared" ca="1" si="50"/>
        <v>0</v>
      </c>
      <c r="CK100" s="32">
        <f t="shared" ref="CK100:CS131" ca="1" si="55">ROUND(Q100*$CV$3,2)</f>
        <v>0</v>
      </c>
      <c r="CL100" s="32">
        <f t="shared" ca="1" si="55"/>
        <v>0</v>
      </c>
      <c r="CM100" s="32">
        <f t="shared" ca="1" si="55"/>
        <v>0</v>
      </c>
      <c r="CN100" s="32">
        <f t="shared" ca="1" si="53"/>
        <v>0</v>
      </c>
      <c r="CO100" s="32">
        <f t="shared" ca="1" si="53"/>
        <v>0</v>
      </c>
      <c r="CP100" s="32">
        <f t="shared" ca="1" si="53"/>
        <v>0</v>
      </c>
      <c r="CQ100" s="32">
        <f t="shared" ca="1" si="43"/>
        <v>0</v>
      </c>
      <c r="CR100" s="32">
        <f t="shared" ca="1" si="43"/>
        <v>0</v>
      </c>
      <c r="CS100" s="32">
        <f t="shared" ca="1" si="43"/>
        <v>0</v>
      </c>
      <c r="CT100" s="32">
        <f t="shared" ca="1" si="43"/>
        <v>0</v>
      </c>
      <c r="CU100" s="32">
        <f t="shared" ca="1" si="43"/>
        <v>0</v>
      </c>
      <c r="CV100" s="32">
        <f t="shared" ca="1" si="43"/>
        <v>0</v>
      </c>
      <c r="CW100" s="31">
        <f t="shared" ca="1" si="51"/>
        <v>0</v>
      </c>
      <c r="CX100" s="31">
        <f t="shared" ca="1" si="51"/>
        <v>0</v>
      </c>
      <c r="CY100" s="31">
        <f t="shared" ca="1" si="51"/>
        <v>0</v>
      </c>
      <c r="CZ100" s="31">
        <f t="shared" ca="1" si="51"/>
        <v>0</v>
      </c>
      <c r="DA100" s="31">
        <f t="shared" ca="1" si="51"/>
        <v>0</v>
      </c>
      <c r="DB100" s="31">
        <f t="shared" ca="1" si="51"/>
        <v>0</v>
      </c>
      <c r="DC100" s="31">
        <f t="shared" ca="1" si="44"/>
        <v>0</v>
      </c>
      <c r="DD100" s="31">
        <f t="shared" ca="1" si="44"/>
        <v>0</v>
      </c>
      <c r="DE100" s="31">
        <f t="shared" ca="1" si="44"/>
        <v>0</v>
      </c>
      <c r="DF100" s="31">
        <f t="shared" ca="1" si="44"/>
        <v>0</v>
      </c>
      <c r="DG100" s="31">
        <f t="shared" ca="1" si="44"/>
        <v>0</v>
      </c>
      <c r="DH100" s="31">
        <f t="shared" ca="1" si="44"/>
        <v>0</v>
      </c>
      <c r="DI100" s="32">
        <f t="shared" ca="1" si="36"/>
        <v>0</v>
      </c>
      <c r="DJ100" s="32">
        <f t="shared" ca="1" si="36"/>
        <v>0</v>
      </c>
      <c r="DK100" s="32">
        <f t="shared" ca="1" si="36"/>
        <v>0</v>
      </c>
      <c r="DL100" s="32">
        <f t="shared" ca="1" si="36"/>
        <v>0</v>
      </c>
      <c r="DM100" s="32">
        <f t="shared" ca="1" si="36"/>
        <v>0</v>
      </c>
      <c r="DN100" s="32">
        <f t="shared" ca="1" si="36"/>
        <v>0</v>
      </c>
      <c r="DO100" s="32">
        <f t="shared" ca="1" si="47"/>
        <v>0</v>
      </c>
      <c r="DP100" s="32">
        <f t="shared" ca="1" si="47"/>
        <v>0</v>
      </c>
      <c r="DQ100" s="32">
        <f t="shared" ca="1" si="47"/>
        <v>0</v>
      </c>
      <c r="DR100" s="32">
        <f t="shared" ca="1" si="47"/>
        <v>0</v>
      </c>
      <c r="DS100" s="32">
        <f t="shared" ca="1" si="47"/>
        <v>0</v>
      </c>
      <c r="DT100" s="32">
        <f t="shared" ca="1" si="47"/>
        <v>0</v>
      </c>
      <c r="DU100" s="31">
        <f t="shared" ca="1" si="37"/>
        <v>0</v>
      </c>
      <c r="DV100" s="31">
        <f t="shared" ca="1" si="37"/>
        <v>0</v>
      </c>
      <c r="DW100" s="31">
        <f t="shared" ca="1" si="37"/>
        <v>0</v>
      </c>
      <c r="DX100" s="31">
        <f t="shared" ca="1" si="37"/>
        <v>0</v>
      </c>
      <c r="DY100" s="31">
        <f t="shared" ca="1" si="37"/>
        <v>0</v>
      </c>
      <c r="DZ100" s="31">
        <f t="shared" ca="1" si="37"/>
        <v>0</v>
      </c>
      <c r="EA100" s="31">
        <f t="shared" ca="1" si="48"/>
        <v>0</v>
      </c>
      <c r="EB100" s="31">
        <f t="shared" ca="1" si="48"/>
        <v>0</v>
      </c>
      <c r="EC100" s="31">
        <f t="shared" ca="1" si="48"/>
        <v>0</v>
      </c>
      <c r="ED100" s="31">
        <f t="shared" ca="1" si="48"/>
        <v>0</v>
      </c>
      <c r="EE100" s="31">
        <f t="shared" ca="1" si="48"/>
        <v>0</v>
      </c>
      <c r="EF100" s="31">
        <f t="shared" ca="1" si="48"/>
        <v>0</v>
      </c>
      <c r="EG100" s="32">
        <f t="shared" ca="1" si="38"/>
        <v>0</v>
      </c>
      <c r="EH100" s="32">
        <f t="shared" ca="1" si="38"/>
        <v>0</v>
      </c>
      <c r="EI100" s="32">
        <f t="shared" ca="1" si="38"/>
        <v>0</v>
      </c>
      <c r="EJ100" s="32">
        <f t="shared" ca="1" si="38"/>
        <v>0</v>
      </c>
      <c r="EK100" s="32">
        <f t="shared" ca="1" si="38"/>
        <v>0</v>
      </c>
      <c r="EL100" s="32">
        <f t="shared" ca="1" si="38"/>
        <v>0</v>
      </c>
      <c r="EM100" s="32">
        <f t="shared" ca="1" si="49"/>
        <v>0</v>
      </c>
      <c r="EN100" s="32">
        <f t="shared" ca="1" si="49"/>
        <v>0</v>
      </c>
      <c r="EO100" s="32">
        <f t="shared" ca="1" si="49"/>
        <v>0</v>
      </c>
      <c r="EP100" s="32">
        <f t="shared" ca="1" si="49"/>
        <v>0</v>
      </c>
      <c r="EQ100" s="32">
        <f t="shared" ca="1" si="49"/>
        <v>0</v>
      </c>
      <c r="ER100" s="32">
        <f t="shared" ca="1" si="49"/>
        <v>0</v>
      </c>
    </row>
    <row r="101" spans="1:148">
      <c r="A101" t="s">
        <v>520</v>
      </c>
      <c r="B101" s="1" t="s">
        <v>527</v>
      </c>
      <c r="C101" t="str">
        <f t="shared" ca="1" si="40"/>
        <v>RG8</v>
      </c>
      <c r="D101" t="str">
        <f t="shared" ca="1" si="41"/>
        <v>Rossdale #8</v>
      </c>
      <c r="E101" s="51">
        <f ca="1">IFERROR(IF(AND($A101=VLOOKUP($A101&amp;"."&amp;$C101,UncollectibleLookup,2,FALSE),$C101=VLOOKUP($A101&amp;"."&amp;$C101,UncollectibleLookup,4,FALSE)),0,'Module C Corrected'!E101),'Module C Corrected'!E101)</f>
        <v>0</v>
      </c>
      <c r="F101" s="51">
        <f ca="1">IFERROR(IF(AND($A101=VLOOKUP($A101&amp;"."&amp;$C101,UncollectibleLookup,2,FALSE),$C101=VLOOKUP($A101&amp;"."&amp;$C101,UncollectibleLookup,4,FALSE)),0,'Module C Corrected'!F101),'Module C Corrected'!F101)</f>
        <v>0</v>
      </c>
      <c r="G101" s="51">
        <f ca="1">IFERROR(IF(AND($A101=VLOOKUP($A101&amp;"."&amp;$C101,UncollectibleLookup,2,FALSE),$C101=VLOOKUP($A101&amp;"."&amp;$C101,UncollectibleLookup,4,FALSE)),0,'Module C Corrected'!G101),'Module C Corrected'!G101)</f>
        <v>0</v>
      </c>
      <c r="H101" s="51">
        <f ca="1">IFERROR(IF(AND($A101=VLOOKUP($A101&amp;"."&amp;$C101,UncollectibleLookup,2,FALSE),$C101=VLOOKUP($A101&amp;"."&amp;$C101,UncollectibleLookup,4,FALSE)),0,'Module C Corrected'!H101),'Module C Corrected'!H101)</f>
        <v>0</v>
      </c>
      <c r="I101" s="51">
        <f ca="1">IFERROR(IF(AND($A101=VLOOKUP($A101&amp;"."&amp;$C101,UncollectibleLookup,2,FALSE),$C101=VLOOKUP($A101&amp;"."&amp;$C101,UncollectibleLookup,4,FALSE)),0,'Module C Corrected'!I101),'Module C Corrected'!I101)</f>
        <v>0</v>
      </c>
      <c r="J101" s="51">
        <f ca="1">IFERROR(IF(AND($A101=VLOOKUP($A101&amp;"."&amp;$C101,UncollectibleLookup,2,FALSE),$C101=VLOOKUP($A101&amp;"."&amp;$C101,UncollectibleLookup,4,FALSE)),0,'Module C Corrected'!J101),'Module C Corrected'!J101)</f>
        <v>0</v>
      </c>
      <c r="K101" s="51">
        <f ca="1">IFERROR(IF(AND($A101=VLOOKUP($A101&amp;"."&amp;$C101,UncollectibleLookup,2,FALSE),$C101=VLOOKUP($A101&amp;"."&amp;$C101,UncollectibleLookup,4,FALSE)),0,'Module C Corrected'!K101),'Module C Corrected'!K101)</f>
        <v>0</v>
      </c>
      <c r="L101" s="51">
        <f ca="1">IFERROR(IF(AND($A101=VLOOKUP($A101&amp;"."&amp;$C101,UncollectibleLookup,2,FALSE),$C101=VLOOKUP($A101&amp;"."&amp;$C101,UncollectibleLookup,4,FALSE)),0,'Module C Corrected'!L101),'Module C Corrected'!L101)</f>
        <v>0</v>
      </c>
      <c r="M101" s="51">
        <f ca="1">IFERROR(IF(AND($A101=VLOOKUP($A101&amp;"."&amp;$C101,UncollectibleLookup,2,FALSE),$C101=VLOOKUP($A101&amp;"."&amp;$C101,UncollectibleLookup,4,FALSE)),0,'Module C Corrected'!M101),'Module C Corrected'!M101)</f>
        <v>0</v>
      </c>
      <c r="N101" s="51">
        <f ca="1">IFERROR(IF(AND($A101=VLOOKUP($A101&amp;"."&amp;$C101,UncollectibleLookup,2,FALSE),$C101=VLOOKUP($A101&amp;"."&amp;$C101,UncollectibleLookup,4,FALSE)),0,'Module C Corrected'!N101),'Module C Corrected'!N101)</f>
        <v>0</v>
      </c>
      <c r="O101" s="51">
        <f ca="1">IFERROR(IF(AND($A101=VLOOKUP($A101&amp;"."&amp;$C101,UncollectibleLookup,2,FALSE),$C101=VLOOKUP($A101&amp;"."&amp;$C101,UncollectibleLookup,4,FALSE)),0,'Module C Corrected'!O101),'Module C Corrected'!O101)</f>
        <v>0</v>
      </c>
      <c r="P101" s="51">
        <f ca="1">IFERROR(IF(AND($A101=VLOOKUP($A101&amp;"."&amp;$C101,UncollectibleLookup,2,FALSE),$C101=VLOOKUP($A101&amp;"."&amp;$C101,UncollectibleLookup,4,FALSE)),0,'Module C Corrected'!P101),'Module C Corrected'!P101)</f>
        <v>0</v>
      </c>
      <c r="Q101" s="32">
        <f ca="1">IFERROR(IF(AND($A101=VLOOKUP($A101&amp;"."&amp;$C101,UncollectibleLookup,2,FALSE),$C101=VLOOKUP($A101&amp;"."&amp;$C101,UncollectibleLookup,4,FALSE)),0,'Module C Corrected'!Q101),'Module C Corrected'!Q101)</f>
        <v>0</v>
      </c>
      <c r="R101" s="32">
        <f ca="1">IFERROR(IF(AND($A101=VLOOKUP($A101&amp;"."&amp;$C101,UncollectibleLookup,2,FALSE),$C101=VLOOKUP($A101&amp;"."&amp;$C101,UncollectibleLookup,4,FALSE)),0,'Module C Corrected'!R101),'Module C Corrected'!R101)</f>
        <v>0</v>
      </c>
      <c r="S101" s="32">
        <f ca="1">IFERROR(IF(AND($A101=VLOOKUP($A101&amp;"."&amp;$C101,UncollectibleLookup,2,FALSE),$C101=VLOOKUP($A101&amp;"."&amp;$C101,UncollectibleLookup,4,FALSE)),0,'Module C Corrected'!S101),'Module C Corrected'!S101)</f>
        <v>0</v>
      </c>
      <c r="T101" s="32">
        <f ca="1">IFERROR(IF(AND($A101=VLOOKUP($A101&amp;"."&amp;$C101,UncollectibleLookup,2,FALSE),$C101=VLOOKUP($A101&amp;"."&amp;$C101,UncollectibleLookup,4,FALSE)),0,'Module C Corrected'!T101),'Module C Corrected'!T101)</f>
        <v>0</v>
      </c>
      <c r="U101" s="32">
        <f ca="1">IFERROR(IF(AND($A101=VLOOKUP($A101&amp;"."&amp;$C101,UncollectibleLookup,2,FALSE),$C101=VLOOKUP($A101&amp;"."&amp;$C101,UncollectibleLookup,4,FALSE)),0,'Module C Corrected'!U101),'Module C Corrected'!U101)</f>
        <v>0</v>
      </c>
      <c r="V101" s="32">
        <f ca="1">IFERROR(IF(AND($A101=VLOOKUP($A101&amp;"."&amp;$C101,UncollectibleLookup,2,FALSE),$C101=VLOOKUP($A101&amp;"."&amp;$C101,UncollectibleLookup,4,FALSE)),0,'Module C Corrected'!V101),'Module C Corrected'!V101)</f>
        <v>0</v>
      </c>
      <c r="W101" s="32">
        <f ca="1">IFERROR(IF(AND($A101=VLOOKUP($A101&amp;"."&amp;$C101,UncollectibleLookup,2,FALSE),$C101=VLOOKUP($A101&amp;"."&amp;$C101,UncollectibleLookup,4,FALSE)),0,'Module C Corrected'!W101),'Module C Corrected'!W101)</f>
        <v>0</v>
      </c>
      <c r="X101" s="32">
        <f ca="1">IFERROR(IF(AND($A101=VLOOKUP($A101&amp;"."&amp;$C101,UncollectibleLookup,2,FALSE),$C101=VLOOKUP($A101&amp;"."&amp;$C101,UncollectibleLookup,4,FALSE)),0,'Module C Corrected'!X101),'Module C Corrected'!X101)</f>
        <v>0</v>
      </c>
      <c r="Y101" s="32">
        <f ca="1">IFERROR(IF(AND($A101=VLOOKUP($A101&amp;"."&amp;$C101,UncollectibleLookup,2,FALSE),$C101=VLOOKUP($A101&amp;"."&amp;$C101,UncollectibleLookup,4,FALSE)),0,'Module C Corrected'!Y101),'Module C Corrected'!Y101)</f>
        <v>0</v>
      </c>
      <c r="Z101" s="32">
        <f ca="1">IFERROR(IF(AND($A101=VLOOKUP($A101&amp;"."&amp;$C101,UncollectibleLookup,2,FALSE),$C101=VLOOKUP($A101&amp;"."&amp;$C101,UncollectibleLookup,4,FALSE)),0,'Module C Corrected'!Z101),'Module C Corrected'!Z101)</f>
        <v>0</v>
      </c>
      <c r="AA101" s="32">
        <f ca="1">IFERROR(IF(AND($A101=VLOOKUP($A101&amp;"."&amp;$C101,UncollectibleLookup,2,FALSE),$C101=VLOOKUP($A101&amp;"."&amp;$C101,UncollectibleLookup,4,FALSE)),0,'Module C Corrected'!AA101),'Module C Corrected'!AA101)</f>
        <v>0</v>
      </c>
      <c r="AB101" s="32">
        <f ca="1">IFERROR(IF(AND($A101=VLOOKUP($A101&amp;"."&amp;$C101,UncollectibleLookup,2,FALSE),$C101=VLOOKUP($A101&amp;"."&amp;$C101,UncollectibleLookup,4,FALSE)),0,'Module C Corrected'!AB101),'Module C Corrected'!AB101)</f>
        <v>0</v>
      </c>
      <c r="AC101" s="2">
        <f>IF(ISBLANK('Module C Corrected'!AC101),"",'Module C Corrected'!AC101)</f>
        <v>4.62</v>
      </c>
      <c r="AD101" s="2">
        <f>IF(ISBLANK('Module C Corrected'!AD101),"",'Module C Corrected'!AD101)</f>
        <v>4.62</v>
      </c>
      <c r="AE101" s="2">
        <f>IF(ISBLANK('Module C Corrected'!AE101),"",'Module C Corrected'!AE101)</f>
        <v>4.62</v>
      </c>
      <c r="AF101" s="2">
        <f>IF(ISBLANK('Module C Corrected'!AF101),"",'Module C Corrected'!AF101)</f>
        <v>4.62</v>
      </c>
      <c r="AG101" s="2">
        <f>IF(ISBLANK('Module C Corrected'!AG101),"",'Module C Corrected'!AG101)</f>
        <v>4.62</v>
      </c>
      <c r="AH101" s="2">
        <f>IF(ISBLANK('Module C Corrected'!AH101),"",'Module C Corrected'!AH101)</f>
        <v>4.62</v>
      </c>
      <c r="AI101" s="2">
        <f>IF(ISBLANK('Module C Corrected'!AI101),"",'Module C Corrected'!AI101)</f>
        <v>4.62</v>
      </c>
      <c r="AJ101" s="2">
        <f>IF(ISBLANK('Module C Corrected'!AJ101),"",'Module C Corrected'!AJ101)</f>
        <v>4.62</v>
      </c>
      <c r="AK101" s="2">
        <f>IF(ISBLANK('Module C Corrected'!AK101),"",'Module C Corrected'!AK101)</f>
        <v>4.62</v>
      </c>
      <c r="AL101" s="2">
        <f>IF(ISBLANK('Module C Corrected'!AL101),"",'Module C Corrected'!AL101)</f>
        <v>4.62</v>
      </c>
      <c r="AM101" s="2">
        <f>IF(ISBLANK('Module C Corrected'!AM101),"",'Module C Corrected'!AM101)</f>
        <v>4.62</v>
      </c>
      <c r="AN101" s="2">
        <f>IF(ISBLANK('Module C Corrected'!AN101),"",'Module C Corrected'!AN101)</f>
        <v>4.62</v>
      </c>
      <c r="AO101" s="33">
        <f ca="1">IFERROR(IF(AND($A101=VLOOKUP($A101&amp;"."&amp;$C101,UncollectibleLookup,2,FALSE),$C101=VLOOKUP($A101&amp;"."&amp;$C101,UncollectibleLookup,4,FALSE)),0,'Module C Corrected'!AO101),'Module C Corrected'!AO101)</f>
        <v>0</v>
      </c>
      <c r="AP101" s="33">
        <f ca="1">IFERROR(IF(AND($A101=VLOOKUP($A101&amp;"."&amp;$C101,UncollectibleLookup,2,FALSE),$C101=VLOOKUP($A101&amp;"."&amp;$C101,UncollectibleLookup,4,FALSE)),0,'Module C Corrected'!AP101),'Module C Corrected'!AP101)</f>
        <v>0</v>
      </c>
      <c r="AQ101" s="33">
        <f ca="1">IFERROR(IF(AND($A101=VLOOKUP($A101&amp;"."&amp;$C101,UncollectibleLookup,2,FALSE),$C101=VLOOKUP($A101&amp;"."&amp;$C101,UncollectibleLookup,4,FALSE)),0,'Module C Corrected'!AQ101),'Module C Corrected'!AQ101)</f>
        <v>0</v>
      </c>
      <c r="AR101" s="33">
        <f ca="1">IFERROR(IF(AND($A101=VLOOKUP($A101&amp;"."&amp;$C101,UncollectibleLookup,2,FALSE),$C101=VLOOKUP($A101&amp;"."&amp;$C101,UncollectibleLookup,4,FALSE)),0,'Module C Corrected'!AR101),'Module C Corrected'!AR101)</f>
        <v>0</v>
      </c>
      <c r="AS101" s="33">
        <f ca="1">IFERROR(IF(AND($A101=VLOOKUP($A101&amp;"."&amp;$C101,UncollectibleLookup,2,FALSE),$C101=VLOOKUP($A101&amp;"."&amp;$C101,UncollectibleLookup,4,FALSE)),0,'Module C Corrected'!AS101),'Module C Corrected'!AS101)</f>
        <v>0</v>
      </c>
      <c r="AT101" s="33">
        <f ca="1">IFERROR(IF(AND($A101=VLOOKUP($A101&amp;"."&amp;$C101,UncollectibleLookup,2,FALSE),$C101=VLOOKUP($A101&amp;"."&amp;$C101,UncollectibleLookup,4,FALSE)),0,'Module C Corrected'!AT101),'Module C Corrected'!AT101)</f>
        <v>0</v>
      </c>
      <c r="AU101" s="33">
        <f ca="1">IFERROR(IF(AND($A101=VLOOKUP($A101&amp;"."&amp;$C101,UncollectibleLookup,2,FALSE),$C101=VLOOKUP($A101&amp;"."&amp;$C101,UncollectibleLookup,4,FALSE)),0,'Module C Corrected'!AU101),'Module C Corrected'!AU101)</f>
        <v>0</v>
      </c>
      <c r="AV101" s="33">
        <f ca="1">IFERROR(IF(AND($A101=VLOOKUP($A101&amp;"."&amp;$C101,UncollectibleLookup,2,FALSE),$C101=VLOOKUP($A101&amp;"."&amp;$C101,UncollectibleLookup,4,FALSE)),0,'Module C Corrected'!AV101),'Module C Corrected'!AV101)</f>
        <v>0</v>
      </c>
      <c r="AW101" s="33">
        <f ca="1">IFERROR(IF(AND($A101=VLOOKUP($A101&amp;"."&amp;$C101,UncollectibleLookup,2,FALSE),$C101=VLOOKUP($A101&amp;"."&amp;$C101,UncollectibleLookup,4,FALSE)),0,'Module C Corrected'!AW101),'Module C Corrected'!AW101)</f>
        <v>0</v>
      </c>
      <c r="AX101" s="33">
        <f ca="1">IFERROR(IF(AND($A101=VLOOKUP($A101&amp;"."&amp;$C101,UncollectibleLookup,2,FALSE),$C101=VLOOKUP($A101&amp;"."&amp;$C101,UncollectibleLookup,4,FALSE)),0,'Module C Corrected'!AX101),'Module C Corrected'!AX101)</f>
        <v>0</v>
      </c>
      <c r="AY101" s="33">
        <f ca="1">IFERROR(IF(AND($A101=VLOOKUP($A101&amp;"."&amp;$C101,UncollectibleLookup,2,FALSE),$C101=VLOOKUP($A101&amp;"."&amp;$C101,UncollectibleLookup,4,FALSE)),0,'Module C Corrected'!AY101),'Module C Corrected'!AY101)</f>
        <v>0</v>
      </c>
      <c r="AZ101" s="33">
        <f ca="1">IFERROR(IF(AND($A101=VLOOKUP($A101&amp;"."&amp;$C101,UncollectibleLookup,2,FALSE),$C101=VLOOKUP($A101&amp;"."&amp;$C101,UncollectibleLookup,4,FALSE)),0,'Module C Corrected'!AZ101),'Module C Corrected'!AZ101)</f>
        <v>0</v>
      </c>
      <c r="BA101" s="31">
        <f t="shared" ca="1" si="54"/>
        <v>0</v>
      </c>
      <c r="BB101" s="31">
        <f t="shared" ca="1" si="54"/>
        <v>0</v>
      </c>
      <c r="BC101" s="31">
        <f t="shared" ca="1" si="54"/>
        <v>0</v>
      </c>
      <c r="BD101" s="31">
        <f t="shared" ca="1" si="52"/>
        <v>0</v>
      </c>
      <c r="BE101" s="31">
        <f t="shared" ca="1" si="52"/>
        <v>0</v>
      </c>
      <c r="BF101" s="31">
        <f t="shared" ca="1" si="52"/>
        <v>0</v>
      </c>
      <c r="BG101" s="31">
        <f t="shared" ca="1" si="42"/>
        <v>0</v>
      </c>
      <c r="BH101" s="31">
        <f t="shared" ca="1" si="42"/>
        <v>0</v>
      </c>
      <c r="BI101" s="31">
        <f t="shared" ca="1" si="42"/>
        <v>0</v>
      </c>
      <c r="BJ101" s="31">
        <f t="shared" ca="1" si="42"/>
        <v>0</v>
      </c>
      <c r="BK101" s="31">
        <f t="shared" ca="1" si="42"/>
        <v>0</v>
      </c>
      <c r="BL101" s="31">
        <f t="shared" ca="1" si="42"/>
        <v>0</v>
      </c>
      <c r="BM101" s="6">
        <f t="shared" ca="1" si="46"/>
        <v>4.8800000000000003E-2</v>
      </c>
      <c r="BN101" s="6">
        <f t="shared" ca="1" si="46"/>
        <v>4.8800000000000003E-2</v>
      </c>
      <c r="BO101" s="6">
        <f t="shared" ca="1" si="46"/>
        <v>4.8800000000000003E-2</v>
      </c>
      <c r="BP101" s="6">
        <f t="shared" ca="1" si="46"/>
        <v>4.8800000000000003E-2</v>
      </c>
      <c r="BQ101" s="6">
        <f t="shared" ca="1" si="46"/>
        <v>4.8800000000000003E-2</v>
      </c>
      <c r="BR101" s="6">
        <f t="shared" ca="1" si="46"/>
        <v>4.8800000000000003E-2</v>
      </c>
      <c r="BS101" s="6">
        <f t="shared" ca="1" si="46"/>
        <v>4.8800000000000003E-2</v>
      </c>
      <c r="BT101" s="6">
        <f t="shared" ca="1" si="46"/>
        <v>4.8800000000000003E-2</v>
      </c>
      <c r="BU101" s="6">
        <f t="shared" ca="1" si="46"/>
        <v>4.8800000000000003E-2</v>
      </c>
      <c r="BV101" s="6">
        <f t="shared" ca="1" si="46"/>
        <v>4.8800000000000003E-2</v>
      </c>
      <c r="BW101" s="6">
        <f t="shared" ca="1" si="46"/>
        <v>4.8800000000000003E-2</v>
      </c>
      <c r="BX101" s="6">
        <f t="shared" ca="1" si="46"/>
        <v>4.8800000000000003E-2</v>
      </c>
      <c r="BY101" s="31">
        <f t="shared" ca="1" si="50"/>
        <v>0</v>
      </c>
      <c r="BZ101" s="31">
        <f t="shared" ca="1" si="50"/>
        <v>0</v>
      </c>
      <c r="CA101" s="31">
        <f t="shared" ca="1" si="50"/>
        <v>0</v>
      </c>
      <c r="CB101" s="31">
        <f t="shared" ca="1" si="50"/>
        <v>0</v>
      </c>
      <c r="CC101" s="31">
        <f t="shared" ca="1" si="50"/>
        <v>0</v>
      </c>
      <c r="CD101" s="31">
        <f t="shared" ca="1" si="50"/>
        <v>0</v>
      </c>
      <c r="CE101" s="31">
        <f t="shared" ca="1" si="50"/>
        <v>0</v>
      </c>
      <c r="CF101" s="31">
        <f t="shared" ca="1" si="50"/>
        <v>0</v>
      </c>
      <c r="CG101" s="31">
        <f t="shared" ca="1" si="50"/>
        <v>0</v>
      </c>
      <c r="CH101" s="31">
        <f t="shared" ca="1" si="50"/>
        <v>0</v>
      </c>
      <c r="CI101" s="31">
        <f t="shared" ca="1" si="50"/>
        <v>0</v>
      </c>
      <c r="CJ101" s="31">
        <f t="shared" ca="1" si="50"/>
        <v>0</v>
      </c>
      <c r="CK101" s="32">
        <f t="shared" ca="1" si="55"/>
        <v>0</v>
      </c>
      <c r="CL101" s="32">
        <f t="shared" ca="1" si="55"/>
        <v>0</v>
      </c>
      <c r="CM101" s="32">
        <f t="shared" ca="1" si="55"/>
        <v>0</v>
      </c>
      <c r="CN101" s="32">
        <f t="shared" ca="1" si="53"/>
        <v>0</v>
      </c>
      <c r="CO101" s="32">
        <f t="shared" ca="1" si="53"/>
        <v>0</v>
      </c>
      <c r="CP101" s="32">
        <f t="shared" ca="1" si="53"/>
        <v>0</v>
      </c>
      <c r="CQ101" s="32">
        <f t="shared" ca="1" si="43"/>
        <v>0</v>
      </c>
      <c r="CR101" s="32">
        <f t="shared" ca="1" si="43"/>
        <v>0</v>
      </c>
      <c r="CS101" s="32">
        <f t="shared" ca="1" si="43"/>
        <v>0</v>
      </c>
      <c r="CT101" s="32">
        <f t="shared" ca="1" si="43"/>
        <v>0</v>
      </c>
      <c r="CU101" s="32">
        <f t="shared" ca="1" si="43"/>
        <v>0</v>
      </c>
      <c r="CV101" s="32">
        <f t="shared" ca="1" si="43"/>
        <v>0</v>
      </c>
      <c r="CW101" s="31">
        <f t="shared" ca="1" si="51"/>
        <v>0</v>
      </c>
      <c r="CX101" s="31">
        <f t="shared" ca="1" si="51"/>
        <v>0</v>
      </c>
      <c r="CY101" s="31">
        <f t="shared" ca="1" si="51"/>
        <v>0</v>
      </c>
      <c r="CZ101" s="31">
        <f t="shared" ca="1" si="51"/>
        <v>0</v>
      </c>
      <c r="DA101" s="31">
        <f t="shared" ca="1" si="51"/>
        <v>0</v>
      </c>
      <c r="DB101" s="31">
        <f t="shared" ca="1" si="51"/>
        <v>0</v>
      </c>
      <c r="DC101" s="31">
        <f t="shared" ca="1" si="44"/>
        <v>0</v>
      </c>
      <c r="DD101" s="31">
        <f t="shared" ca="1" si="44"/>
        <v>0</v>
      </c>
      <c r="DE101" s="31">
        <f t="shared" ca="1" si="44"/>
        <v>0</v>
      </c>
      <c r="DF101" s="31">
        <f t="shared" ca="1" si="44"/>
        <v>0</v>
      </c>
      <c r="DG101" s="31">
        <f t="shared" ca="1" si="44"/>
        <v>0</v>
      </c>
      <c r="DH101" s="31">
        <f t="shared" ca="1" si="44"/>
        <v>0</v>
      </c>
      <c r="DI101" s="32">
        <f t="shared" ca="1" si="36"/>
        <v>0</v>
      </c>
      <c r="DJ101" s="32">
        <f t="shared" ca="1" si="36"/>
        <v>0</v>
      </c>
      <c r="DK101" s="32">
        <f t="shared" ca="1" si="36"/>
        <v>0</v>
      </c>
      <c r="DL101" s="32">
        <f t="shared" ca="1" si="36"/>
        <v>0</v>
      </c>
      <c r="DM101" s="32">
        <f t="shared" ca="1" si="36"/>
        <v>0</v>
      </c>
      <c r="DN101" s="32">
        <f t="shared" ca="1" si="36"/>
        <v>0</v>
      </c>
      <c r="DO101" s="32">
        <f t="shared" ca="1" si="47"/>
        <v>0</v>
      </c>
      <c r="DP101" s="32">
        <f t="shared" ca="1" si="47"/>
        <v>0</v>
      </c>
      <c r="DQ101" s="32">
        <f t="shared" ca="1" si="47"/>
        <v>0</v>
      </c>
      <c r="DR101" s="32">
        <f t="shared" ca="1" si="47"/>
        <v>0</v>
      </c>
      <c r="DS101" s="32">
        <f t="shared" ca="1" si="47"/>
        <v>0</v>
      </c>
      <c r="DT101" s="32">
        <f t="shared" ca="1" si="47"/>
        <v>0</v>
      </c>
      <c r="DU101" s="31">
        <f t="shared" ca="1" si="37"/>
        <v>0</v>
      </c>
      <c r="DV101" s="31">
        <f t="shared" ca="1" si="37"/>
        <v>0</v>
      </c>
      <c r="DW101" s="31">
        <f t="shared" ca="1" si="37"/>
        <v>0</v>
      </c>
      <c r="DX101" s="31">
        <f t="shared" ca="1" si="37"/>
        <v>0</v>
      </c>
      <c r="DY101" s="31">
        <f t="shared" ca="1" si="37"/>
        <v>0</v>
      </c>
      <c r="DZ101" s="31">
        <f t="shared" ca="1" si="37"/>
        <v>0</v>
      </c>
      <c r="EA101" s="31">
        <f t="shared" ca="1" si="48"/>
        <v>0</v>
      </c>
      <c r="EB101" s="31">
        <f t="shared" ca="1" si="48"/>
        <v>0</v>
      </c>
      <c r="EC101" s="31">
        <f t="shared" ca="1" si="48"/>
        <v>0</v>
      </c>
      <c r="ED101" s="31">
        <f t="shared" ca="1" si="48"/>
        <v>0</v>
      </c>
      <c r="EE101" s="31">
        <f t="shared" ca="1" si="48"/>
        <v>0</v>
      </c>
      <c r="EF101" s="31">
        <f t="shared" ca="1" si="48"/>
        <v>0</v>
      </c>
      <c r="EG101" s="32">
        <f t="shared" ca="1" si="38"/>
        <v>0</v>
      </c>
      <c r="EH101" s="32">
        <f t="shared" ca="1" si="38"/>
        <v>0</v>
      </c>
      <c r="EI101" s="32">
        <f t="shared" ca="1" si="38"/>
        <v>0</v>
      </c>
      <c r="EJ101" s="32">
        <f t="shared" ca="1" si="38"/>
        <v>0</v>
      </c>
      <c r="EK101" s="32">
        <f t="shared" ca="1" si="38"/>
        <v>0</v>
      </c>
      <c r="EL101" s="32">
        <f t="shared" ca="1" si="38"/>
        <v>0</v>
      </c>
      <c r="EM101" s="32">
        <f t="shared" ca="1" si="49"/>
        <v>0</v>
      </c>
      <c r="EN101" s="32">
        <f t="shared" ca="1" si="49"/>
        <v>0</v>
      </c>
      <c r="EO101" s="32">
        <f t="shared" ca="1" si="49"/>
        <v>0</v>
      </c>
      <c r="EP101" s="32">
        <f t="shared" ca="1" si="49"/>
        <v>0</v>
      </c>
      <c r="EQ101" s="32">
        <f t="shared" ca="1" si="49"/>
        <v>0</v>
      </c>
      <c r="ER101" s="32">
        <f t="shared" ca="1" si="49"/>
        <v>0</v>
      </c>
    </row>
    <row r="102" spans="1:148">
      <c r="A102" t="s">
        <v>520</v>
      </c>
      <c r="B102" s="1" t="s">
        <v>529</v>
      </c>
      <c r="C102" t="str">
        <f t="shared" ca="1" si="40"/>
        <v>RG9</v>
      </c>
      <c r="D102" t="str">
        <f t="shared" ca="1" si="41"/>
        <v>Rossdale #9</v>
      </c>
      <c r="E102" s="51">
        <f ca="1">IFERROR(IF(AND($A102=VLOOKUP($A102&amp;"."&amp;$C102,UncollectibleLookup,2,FALSE),$C102=VLOOKUP($A102&amp;"."&amp;$C102,UncollectibleLookup,4,FALSE)),0,'Module C Corrected'!E102),'Module C Corrected'!E102)</f>
        <v>0</v>
      </c>
      <c r="F102" s="51">
        <f ca="1">IFERROR(IF(AND($A102=VLOOKUP($A102&amp;"."&amp;$C102,UncollectibleLookup,2,FALSE),$C102=VLOOKUP($A102&amp;"."&amp;$C102,UncollectibleLookup,4,FALSE)),0,'Module C Corrected'!F102),'Module C Corrected'!F102)</f>
        <v>0</v>
      </c>
      <c r="G102" s="51">
        <f ca="1">IFERROR(IF(AND($A102=VLOOKUP($A102&amp;"."&amp;$C102,UncollectibleLookup,2,FALSE),$C102=VLOOKUP($A102&amp;"."&amp;$C102,UncollectibleLookup,4,FALSE)),0,'Module C Corrected'!G102),'Module C Corrected'!G102)</f>
        <v>0</v>
      </c>
      <c r="H102" s="51">
        <f ca="1">IFERROR(IF(AND($A102=VLOOKUP($A102&amp;"."&amp;$C102,UncollectibleLookup,2,FALSE),$C102=VLOOKUP($A102&amp;"."&amp;$C102,UncollectibleLookup,4,FALSE)),0,'Module C Corrected'!H102),'Module C Corrected'!H102)</f>
        <v>0</v>
      </c>
      <c r="I102" s="51">
        <f ca="1">IFERROR(IF(AND($A102=VLOOKUP($A102&amp;"."&amp;$C102,UncollectibleLookup,2,FALSE),$C102=VLOOKUP($A102&amp;"."&amp;$C102,UncollectibleLookup,4,FALSE)),0,'Module C Corrected'!I102),'Module C Corrected'!I102)</f>
        <v>0</v>
      </c>
      <c r="J102" s="51">
        <f ca="1">IFERROR(IF(AND($A102=VLOOKUP($A102&amp;"."&amp;$C102,UncollectibleLookup,2,FALSE),$C102=VLOOKUP($A102&amp;"."&amp;$C102,UncollectibleLookup,4,FALSE)),0,'Module C Corrected'!J102),'Module C Corrected'!J102)</f>
        <v>0</v>
      </c>
      <c r="K102" s="51">
        <f ca="1">IFERROR(IF(AND($A102=VLOOKUP($A102&amp;"."&amp;$C102,UncollectibleLookup,2,FALSE),$C102=VLOOKUP($A102&amp;"."&amp;$C102,UncollectibleLookup,4,FALSE)),0,'Module C Corrected'!K102),'Module C Corrected'!K102)</f>
        <v>0</v>
      </c>
      <c r="L102" s="51">
        <f ca="1">IFERROR(IF(AND($A102=VLOOKUP($A102&amp;"."&amp;$C102,UncollectibleLookup,2,FALSE),$C102=VLOOKUP($A102&amp;"."&amp;$C102,UncollectibleLookup,4,FALSE)),0,'Module C Corrected'!L102),'Module C Corrected'!L102)</f>
        <v>0</v>
      </c>
      <c r="M102" s="51">
        <f ca="1">IFERROR(IF(AND($A102=VLOOKUP($A102&amp;"."&amp;$C102,UncollectibleLookup,2,FALSE),$C102=VLOOKUP($A102&amp;"."&amp;$C102,UncollectibleLookup,4,FALSE)),0,'Module C Corrected'!M102),'Module C Corrected'!M102)</f>
        <v>0</v>
      </c>
      <c r="N102" s="51">
        <f ca="1">IFERROR(IF(AND($A102=VLOOKUP($A102&amp;"."&amp;$C102,UncollectibleLookup,2,FALSE),$C102=VLOOKUP($A102&amp;"."&amp;$C102,UncollectibleLookup,4,FALSE)),0,'Module C Corrected'!N102),'Module C Corrected'!N102)</f>
        <v>0</v>
      </c>
      <c r="O102" s="51">
        <f ca="1">IFERROR(IF(AND($A102=VLOOKUP($A102&amp;"."&amp;$C102,UncollectibleLookup,2,FALSE),$C102=VLOOKUP($A102&amp;"."&amp;$C102,UncollectibleLookup,4,FALSE)),0,'Module C Corrected'!O102),'Module C Corrected'!O102)</f>
        <v>0</v>
      </c>
      <c r="P102" s="51">
        <f ca="1">IFERROR(IF(AND($A102=VLOOKUP($A102&amp;"."&amp;$C102,UncollectibleLookup,2,FALSE),$C102=VLOOKUP($A102&amp;"."&amp;$C102,UncollectibleLookup,4,FALSE)),0,'Module C Corrected'!P102),'Module C Corrected'!P102)</f>
        <v>0</v>
      </c>
      <c r="Q102" s="32">
        <f ca="1">IFERROR(IF(AND($A102=VLOOKUP($A102&amp;"."&amp;$C102,UncollectibleLookup,2,FALSE),$C102=VLOOKUP($A102&amp;"."&amp;$C102,UncollectibleLookup,4,FALSE)),0,'Module C Corrected'!Q102),'Module C Corrected'!Q102)</f>
        <v>0</v>
      </c>
      <c r="R102" s="32">
        <f ca="1">IFERROR(IF(AND($A102=VLOOKUP($A102&amp;"."&amp;$C102,UncollectibleLookup,2,FALSE),$C102=VLOOKUP($A102&amp;"."&amp;$C102,UncollectibleLookup,4,FALSE)),0,'Module C Corrected'!R102),'Module C Corrected'!R102)</f>
        <v>0</v>
      </c>
      <c r="S102" s="32">
        <f ca="1">IFERROR(IF(AND($A102=VLOOKUP($A102&amp;"."&amp;$C102,UncollectibleLookup,2,FALSE),$C102=VLOOKUP($A102&amp;"."&amp;$C102,UncollectibleLookup,4,FALSE)),0,'Module C Corrected'!S102),'Module C Corrected'!S102)</f>
        <v>0</v>
      </c>
      <c r="T102" s="32">
        <f ca="1">IFERROR(IF(AND($A102=VLOOKUP($A102&amp;"."&amp;$C102,UncollectibleLookup,2,FALSE),$C102=VLOOKUP($A102&amp;"."&amp;$C102,UncollectibleLookup,4,FALSE)),0,'Module C Corrected'!T102),'Module C Corrected'!T102)</f>
        <v>0</v>
      </c>
      <c r="U102" s="32">
        <f ca="1">IFERROR(IF(AND($A102=VLOOKUP($A102&amp;"."&amp;$C102,UncollectibleLookup,2,FALSE),$C102=VLOOKUP($A102&amp;"."&amp;$C102,UncollectibleLookup,4,FALSE)),0,'Module C Corrected'!U102),'Module C Corrected'!U102)</f>
        <v>0</v>
      </c>
      <c r="V102" s="32">
        <f ca="1">IFERROR(IF(AND($A102=VLOOKUP($A102&amp;"."&amp;$C102,UncollectibleLookup,2,FALSE),$C102=VLOOKUP($A102&amp;"."&amp;$C102,UncollectibleLookup,4,FALSE)),0,'Module C Corrected'!V102),'Module C Corrected'!V102)</f>
        <v>0</v>
      </c>
      <c r="W102" s="32">
        <f ca="1">IFERROR(IF(AND($A102=VLOOKUP($A102&amp;"."&amp;$C102,UncollectibleLookup,2,FALSE),$C102=VLOOKUP($A102&amp;"."&amp;$C102,UncollectibleLookup,4,FALSE)),0,'Module C Corrected'!W102),'Module C Corrected'!W102)</f>
        <v>0</v>
      </c>
      <c r="X102" s="32">
        <f ca="1">IFERROR(IF(AND($A102=VLOOKUP($A102&amp;"."&amp;$C102,UncollectibleLookup,2,FALSE),$C102=VLOOKUP($A102&amp;"."&amp;$C102,UncollectibleLookup,4,FALSE)),0,'Module C Corrected'!X102),'Module C Corrected'!X102)</f>
        <v>0</v>
      </c>
      <c r="Y102" s="32">
        <f ca="1">IFERROR(IF(AND($A102=VLOOKUP($A102&amp;"."&amp;$C102,UncollectibleLookup,2,FALSE),$C102=VLOOKUP($A102&amp;"."&amp;$C102,UncollectibleLookup,4,FALSE)),0,'Module C Corrected'!Y102),'Module C Corrected'!Y102)</f>
        <v>0</v>
      </c>
      <c r="Z102" s="32">
        <f ca="1">IFERROR(IF(AND($A102=VLOOKUP($A102&amp;"."&amp;$C102,UncollectibleLookup,2,FALSE),$C102=VLOOKUP($A102&amp;"."&amp;$C102,UncollectibleLookup,4,FALSE)),0,'Module C Corrected'!Z102),'Module C Corrected'!Z102)</f>
        <v>0</v>
      </c>
      <c r="AA102" s="32">
        <f ca="1">IFERROR(IF(AND($A102=VLOOKUP($A102&amp;"."&amp;$C102,UncollectibleLookup,2,FALSE),$C102=VLOOKUP($A102&amp;"."&amp;$C102,UncollectibleLookup,4,FALSE)),0,'Module C Corrected'!AA102),'Module C Corrected'!AA102)</f>
        <v>0</v>
      </c>
      <c r="AB102" s="32">
        <f ca="1">IFERROR(IF(AND($A102=VLOOKUP($A102&amp;"."&amp;$C102,UncollectibleLookup,2,FALSE),$C102=VLOOKUP($A102&amp;"."&amp;$C102,UncollectibleLookup,4,FALSE)),0,'Module C Corrected'!AB102),'Module C Corrected'!AB102)</f>
        <v>0</v>
      </c>
      <c r="AC102" s="2">
        <f>IF(ISBLANK('Module C Corrected'!AC102),"",'Module C Corrected'!AC102)</f>
        <v>4.62</v>
      </c>
      <c r="AD102" s="2">
        <f>IF(ISBLANK('Module C Corrected'!AD102),"",'Module C Corrected'!AD102)</f>
        <v>4.62</v>
      </c>
      <c r="AE102" s="2">
        <f>IF(ISBLANK('Module C Corrected'!AE102),"",'Module C Corrected'!AE102)</f>
        <v>4.62</v>
      </c>
      <c r="AF102" s="2">
        <f>IF(ISBLANK('Module C Corrected'!AF102),"",'Module C Corrected'!AF102)</f>
        <v>4.62</v>
      </c>
      <c r="AG102" s="2">
        <f>IF(ISBLANK('Module C Corrected'!AG102),"",'Module C Corrected'!AG102)</f>
        <v>4.62</v>
      </c>
      <c r="AH102" s="2">
        <f>IF(ISBLANK('Module C Corrected'!AH102),"",'Module C Corrected'!AH102)</f>
        <v>4.62</v>
      </c>
      <c r="AI102" s="2">
        <f>IF(ISBLANK('Module C Corrected'!AI102),"",'Module C Corrected'!AI102)</f>
        <v>4.62</v>
      </c>
      <c r="AJ102" s="2">
        <f>IF(ISBLANK('Module C Corrected'!AJ102),"",'Module C Corrected'!AJ102)</f>
        <v>4.62</v>
      </c>
      <c r="AK102" s="2">
        <f>IF(ISBLANK('Module C Corrected'!AK102),"",'Module C Corrected'!AK102)</f>
        <v>4.62</v>
      </c>
      <c r="AL102" s="2">
        <f>IF(ISBLANK('Module C Corrected'!AL102),"",'Module C Corrected'!AL102)</f>
        <v>4.62</v>
      </c>
      <c r="AM102" s="2">
        <f>IF(ISBLANK('Module C Corrected'!AM102),"",'Module C Corrected'!AM102)</f>
        <v>4.62</v>
      </c>
      <c r="AN102" s="2">
        <f>IF(ISBLANK('Module C Corrected'!AN102),"",'Module C Corrected'!AN102)</f>
        <v>4.62</v>
      </c>
      <c r="AO102" s="33">
        <f ca="1">IFERROR(IF(AND($A102=VLOOKUP($A102&amp;"."&amp;$C102,UncollectibleLookup,2,FALSE),$C102=VLOOKUP($A102&amp;"."&amp;$C102,UncollectibleLookup,4,FALSE)),0,'Module C Corrected'!AO102),'Module C Corrected'!AO102)</f>
        <v>0</v>
      </c>
      <c r="AP102" s="33">
        <f ca="1">IFERROR(IF(AND($A102=VLOOKUP($A102&amp;"."&amp;$C102,UncollectibleLookup,2,FALSE),$C102=VLOOKUP($A102&amp;"."&amp;$C102,UncollectibleLookup,4,FALSE)),0,'Module C Corrected'!AP102),'Module C Corrected'!AP102)</f>
        <v>0</v>
      </c>
      <c r="AQ102" s="33">
        <f ca="1">IFERROR(IF(AND($A102=VLOOKUP($A102&amp;"."&amp;$C102,UncollectibleLookup,2,FALSE),$C102=VLOOKUP($A102&amp;"."&amp;$C102,UncollectibleLookup,4,FALSE)),0,'Module C Corrected'!AQ102),'Module C Corrected'!AQ102)</f>
        <v>0</v>
      </c>
      <c r="AR102" s="33">
        <f ca="1">IFERROR(IF(AND($A102=VLOOKUP($A102&amp;"."&amp;$C102,UncollectibleLookup,2,FALSE),$C102=VLOOKUP($A102&amp;"."&amp;$C102,UncollectibleLookup,4,FALSE)),0,'Module C Corrected'!AR102),'Module C Corrected'!AR102)</f>
        <v>0</v>
      </c>
      <c r="AS102" s="33">
        <f ca="1">IFERROR(IF(AND($A102=VLOOKUP($A102&amp;"."&amp;$C102,UncollectibleLookup,2,FALSE),$C102=VLOOKUP($A102&amp;"."&amp;$C102,UncollectibleLookup,4,FALSE)),0,'Module C Corrected'!AS102),'Module C Corrected'!AS102)</f>
        <v>0</v>
      </c>
      <c r="AT102" s="33">
        <f ca="1">IFERROR(IF(AND($A102=VLOOKUP($A102&amp;"."&amp;$C102,UncollectibleLookup,2,FALSE),$C102=VLOOKUP($A102&amp;"."&amp;$C102,UncollectibleLookup,4,FALSE)),0,'Module C Corrected'!AT102),'Module C Corrected'!AT102)</f>
        <v>0</v>
      </c>
      <c r="AU102" s="33">
        <f ca="1">IFERROR(IF(AND($A102=VLOOKUP($A102&amp;"."&amp;$C102,UncollectibleLookup,2,FALSE),$C102=VLOOKUP($A102&amp;"."&amp;$C102,UncollectibleLookup,4,FALSE)),0,'Module C Corrected'!AU102),'Module C Corrected'!AU102)</f>
        <v>0</v>
      </c>
      <c r="AV102" s="33">
        <f ca="1">IFERROR(IF(AND($A102=VLOOKUP($A102&amp;"."&amp;$C102,UncollectibleLookup,2,FALSE),$C102=VLOOKUP($A102&amp;"."&amp;$C102,UncollectibleLookup,4,FALSE)),0,'Module C Corrected'!AV102),'Module C Corrected'!AV102)</f>
        <v>0</v>
      </c>
      <c r="AW102" s="33">
        <f ca="1">IFERROR(IF(AND($A102=VLOOKUP($A102&amp;"."&amp;$C102,UncollectibleLookup,2,FALSE),$C102=VLOOKUP($A102&amp;"."&amp;$C102,UncollectibleLookup,4,FALSE)),0,'Module C Corrected'!AW102),'Module C Corrected'!AW102)</f>
        <v>0</v>
      </c>
      <c r="AX102" s="33">
        <f ca="1">IFERROR(IF(AND($A102=VLOOKUP($A102&amp;"."&amp;$C102,UncollectibleLookup,2,FALSE),$C102=VLOOKUP($A102&amp;"."&amp;$C102,UncollectibleLookup,4,FALSE)),0,'Module C Corrected'!AX102),'Module C Corrected'!AX102)</f>
        <v>0</v>
      </c>
      <c r="AY102" s="33">
        <f ca="1">IFERROR(IF(AND($A102=VLOOKUP($A102&amp;"."&amp;$C102,UncollectibleLookup,2,FALSE),$C102=VLOOKUP($A102&amp;"."&amp;$C102,UncollectibleLookup,4,FALSE)),0,'Module C Corrected'!AY102),'Module C Corrected'!AY102)</f>
        <v>0</v>
      </c>
      <c r="AZ102" s="33">
        <f ca="1">IFERROR(IF(AND($A102=VLOOKUP($A102&amp;"."&amp;$C102,UncollectibleLookup,2,FALSE),$C102=VLOOKUP($A102&amp;"."&amp;$C102,UncollectibleLookup,4,FALSE)),0,'Module C Corrected'!AZ102),'Module C Corrected'!AZ102)</f>
        <v>0</v>
      </c>
      <c r="BA102" s="31">
        <f t="shared" ca="1" si="54"/>
        <v>0</v>
      </c>
      <c r="BB102" s="31">
        <f t="shared" ca="1" si="54"/>
        <v>0</v>
      </c>
      <c r="BC102" s="31">
        <f t="shared" ca="1" si="54"/>
        <v>0</v>
      </c>
      <c r="BD102" s="31">
        <f t="shared" ca="1" si="52"/>
        <v>0</v>
      </c>
      <c r="BE102" s="31">
        <f t="shared" ca="1" si="52"/>
        <v>0</v>
      </c>
      <c r="BF102" s="31">
        <f t="shared" ca="1" si="52"/>
        <v>0</v>
      </c>
      <c r="BG102" s="31">
        <f t="shared" ca="1" si="42"/>
        <v>0</v>
      </c>
      <c r="BH102" s="31">
        <f t="shared" ca="1" si="42"/>
        <v>0</v>
      </c>
      <c r="BI102" s="31">
        <f t="shared" ca="1" si="42"/>
        <v>0</v>
      </c>
      <c r="BJ102" s="31">
        <f t="shared" ca="1" si="42"/>
        <v>0</v>
      </c>
      <c r="BK102" s="31">
        <f t="shared" ca="1" si="42"/>
        <v>0</v>
      </c>
      <c r="BL102" s="31">
        <f t="shared" ca="1" si="42"/>
        <v>0</v>
      </c>
      <c r="BM102" s="6">
        <f t="shared" ca="1" si="46"/>
        <v>4.8800000000000003E-2</v>
      </c>
      <c r="BN102" s="6">
        <f t="shared" ca="1" si="46"/>
        <v>4.8800000000000003E-2</v>
      </c>
      <c r="BO102" s="6">
        <f t="shared" ca="1" si="46"/>
        <v>4.8800000000000003E-2</v>
      </c>
      <c r="BP102" s="6">
        <f t="shared" ca="1" si="46"/>
        <v>4.8800000000000003E-2</v>
      </c>
      <c r="BQ102" s="6">
        <f t="shared" ca="1" si="46"/>
        <v>4.8800000000000003E-2</v>
      </c>
      <c r="BR102" s="6">
        <f t="shared" ca="1" si="46"/>
        <v>4.8800000000000003E-2</v>
      </c>
      <c r="BS102" s="6">
        <f t="shared" ca="1" si="46"/>
        <v>4.8800000000000003E-2</v>
      </c>
      <c r="BT102" s="6">
        <f t="shared" ca="1" si="46"/>
        <v>4.8800000000000003E-2</v>
      </c>
      <c r="BU102" s="6">
        <f t="shared" ca="1" si="46"/>
        <v>4.8800000000000003E-2</v>
      </c>
      <c r="BV102" s="6">
        <f t="shared" ca="1" si="46"/>
        <v>4.8800000000000003E-2</v>
      </c>
      <c r="BW102" s="6">
        <f t="shared" ca="1" si="46"/>
        <v>4.8800000000000003E-2</v>
      </c>
      <c r="BX102" s="6">
        <f t="shared" ca="1" si="46"/>
        <v>4.8800000000000003E-2</v>
      </c>
      <c r="BY102" s="31">
        <f t="shared" ca="1" si="50"/>
        <v>0</v>
      </c>
      <c r="BZ102" s="31">
        <f t="shared" ca="1" si="50"/>
        <v>0</v>
      </c>
      <c r="CA102" s="31">
        <f t="shared" ca="1" si="50"/>
        <v>0</v>
      </c>
      <c r="CB102" s="31">
        <f t="shared" ca="1" si="50"/>
        <v>0</v>
      </c>
      <c r="CC102" s="31">
        <f t="shared" ca="1" si="50"/>
        <v>0</v>
      </c>
      <c r="CD102" s="31">
        <f t="shared" ca="1" si="50"/>
        <v>0</v>
      </c>
      <c r="CE102" s="31">
        <f t="shared" ca="1" si="50"/>
        <v>0</v>
      </c>
      <c r="CF102" s="31">
        <f t="shared" ca="1" si="50"/>
        <v>0</v>
      </c>
      <c r="CG102" s="31">
        <f t="shared" ca="1" si="50"/>
        <v>0</v>
      </c>
      <c r="CH102" s="31">
        <f t="shared" ca="1" si="50"/>
        <v>0</v>
      </c>
      <c r="CI102" s="31">
        <f t="shared" ca="1" si="50"/>
        <v>0</v>
      </c>
      <c r="CJ102" s="31">
        <f t="shared" ca="1" si="50"/>
        <v>0</v>
      </c>
      <c r="CK102" s="32">
        <f t="shared" ca="1" si="55"/>
        <v>0</v>
      </c>
      <c r="CL102" s="32">
        <f t="shared" ca="1" si="55"/>
        <v>0</v>
      </c>
      <c r="CM102" s="32">
        <f t="shared" ca="1" si="55"/>
        <v>0</v>
      </c>
      <c r="CN102" s="32">
        <f t="shared" ca="1" si="53"/>
        <v>0</v>
      </c>
      <c r="CO102" s="32">
        <f t="shared" ca="1" si="53"/>
        <v>0</v>
      </c>
      <c r="CP102" s="32">
        <f t="shared" ca="1" si="53"/>
        <v>0</v>
      </c>
      <c r="CQ102" s="32">
        <f t="shared" ca="1" si="43"/>
        <v>0</v>
      </c>
      <c r="CR102" s="32">
        <f t="shared" ca="1" si="43"/>
        <v>0</v>
      </c>
      <c r="CS102" s="32">
        <f t="shared" ca="1" si="43"/>
        <v>0</v>
      </c>
      <c r="CT102" s="32">
        <f t="shared" ca="1" si="43"/>
        <v>0</v>
      </c>
      <c r="CU102" s="32">
        <f t="shared" ca="1" si="43"/>
        <v>0</v>
      </c>
      <c r="CV102" s="32">
        <f t="shared" ca="1" si="43"/>
        <v>0</v>
      </c>
      <c r="CW102" s="31">
        <f t="shared" ca="1" si="51"/>
        <v>0</v>
      </c>
      <c r="CX102" s="31">
        <f t="shared" ca="1" si="51"/>
        <v>0</v>
      </c>
      <c r="CY102" s="31">
        <f t="shared" ca="1" si="51"/>
        <v>0</v>
      </c>
      <c r="CZ102" s="31">
        <f t="shared" ca="1" si="51"/>
        <v>0</v>
      </c>
      <c r="DA102" s="31">
        <f t="shared" ca="1" si="51"/>
        <v>0</v>
      </c>
      <c r="DB102" s="31">
        <f t="shared" ca="1" si="51"/>
        <v>0</v>
      </c>
      <c r="DC102" s="31">
        <f t="shared" ca="1" si="44"/>
        <v>0</v>
      </c>
      <c r="DD102" s="31">
        <f t="shared" ca="1" si="44"/>
        <v>0</v>
      </c>
      <c r="DE102" s="31">
        <f t="shared" ca="1" si="44"/>
        <v>0</v>
      </c>
      <c r="DF102" s="31">
        <f t="shared" ca="1" si="44"/>
        <v>0</v>
      </c>
      <c r="DG102" s="31">
        <f t="shared" ca="1" si="44"/>
        <v>0</v>
      </c>
      <c r="DH102" s="31">
        <f t="shared" ca="1" si="44"/>
        <v>0</v>
      </c>
      <c r="DI102" s="32">
        <f t="shared" ca="1" si="36"/>
        <v>0</v>
      </c>
      <c r="DJ102" s="32">
        <f t="shared" ca="1" si="36"/>
        <v>0</v>
      </c>
      <c r="DK102" s="32">
        <f t="shared" ca="1" si="36"/>
        <v>0</v>
      </c>
      <c r="DL102" s="32">
        <f t="shared" ca="1" si="36"/>
        <v>0</v>
      </c>
      <c r="DM102" s="32">
        <f t="shared" ca="1" si="36"/>
        <v>0</v>
      </c>
      <c r="DN102" s="32">
        <f t="shared" ca="1" si="36"/>
        <v>0</v>
      </c>
      <c r="DO102" s="32">
        <f t="shared" ca="1" si="47"/>
        <v>0</v>
      </c>
      <c r="DP102" s="32">
        <f t="shared" ca="1" si="47"/>
        <v>0</v>
      </c>
      <c r="DQ102" s="32">
        <f t="shared" ca="1" si="47"/>
        <v>0</v>
      </c>
      <c r="DR102" s="32">
        <f t="shared" ca="1" si="47"/>
        <v>0</v>
      </c>
      <c r="DS102" s="32">
        <f t="shared" ca="1" si="47"/>
        <v>0</v>
      </c>
      <c r="DT102" s="32">
        <f t="shared" ca="1" si="47"/>
        <v>0</v>
      </c>
      <c r="DU102" s="31">
        <f t="shared" ca="1" si="37"/>
        <v>0</v>
      </c>
      <c r="DV102" s="31">
        <f t="shared" ca="1" si="37"/>
        <v>0</v>
      </c>
      <c r="DW102" s="31">
        <f t="shared" ca="1" si="37"/>
        <v>0</v>
      </c>
      <c r="DX102" s="31">
        <f t="shared" ca="1" si="37"/>
        <v>0</v>
      </c>
      <c r="DY102" s="31">
        <f t="shared" ca="1" si="37"/>
        <v>0</v>
      </c>
      <c r="DZ102" s="31">
        <f t="shared" ca="1" si="37"/>
        <v>0</v>
      </c>
      <c r="EA102" s="31">
        <f t="shared" ca="1" si="48"/>
        <v>0</v>
      </c>
      <c r="EB102" s="31">
        <f t="shared" ca="1" si="48"/>
        <v>0</v>
      </c>
      <c r="EC102" s="31">
        <f t="shared" ca="1" si="48"/>
        <v>0</v>
      </c>
      <c r="ED102" s="31">
        <f t="shared" ca="1" si="48"/>
        <v>0</v>
      </c>
      <c r="EE102" s="31">
        <f t="shared" ca="1" si="48"/>
        <v>0</v>
      </c>
      <c r="EF102" s="31">
        <f t="shared" ca="1" si="48"/>
        <v>0</v>
      </c>
      <c r="EG102" s="32">
        <f t="shared" ca="1" si="38"/>
        <v>0</v>
      </c>
      <c r="EH102" s="32">
        <f t="shared" ca="1" si="38"/>
        <v>0</v>
      </c>
      <c r="EI102" s="32">
        <f t="shared" ca="1" si="38"/>
        <v>0</v>
      </c>
      <c r="EJ102" s="32">
        <f t="shared" ca="1" si="38"/>
        <v>0</v>
      </c>
      <c r="EK102" s="32">
        <f t="shared" ca="1" si="38"/>
        <v>0</v>
      </c>
      <c r="EL102" s="32">
        <f t="shared" ca="1" si="38"/>
        <v>0</v>
      </c>
      <c r="EM102" s="32">
        <f t="shared" ca="1" si="49"/>
        <v>0</v>
      </c>
      <c r="EN102" s="32">
        <f t="shared" ca="1" si="49"/>
        <v>0</v>
      </c>
      <c r="EO102" s="32">
        <f t="shared" ca="1" si="49"/>
        <v>0</v>
      </c>
      <c r="EP102" s="32">
        <f t="shared" ca="1" si="49"/>
        <v>0</v>
      </c>
      <c r="EQ102" s="32">
        <f t="shared" ca="1" si="49"/>
        <v>0</v>
      </c>
      <c r="ER102" s="32">
        <f t="shared" ca="1" si="49"/>
        <v>0</v>
      </c>
    </row>
    <row r="103" spans="1:148">
      <c r="A103" t="s">
        <v>442</v>
      </c>
      <c r="B103" s="1" t="s">
        <v>52</v>
      </c>
      <c r="C103" t="str">
        <f t="shared" ca="1" si="40"/>
        <v>RL1</v>
      </c>
      <c r="D103" t="str">
        <f t="shared" ca="1" si="41"/>
        <v>Rainbow Lake #1</v>
      </c>
      <c r="E103" s="51">
        <f ca="1">IFERROR(IF(AND($A103=VLOOKUP($A103&amp;"."&amp;$C103,UncollectibleLookup,2,FALSE),$C103=VLOOKUP($A103&amp;"."&amp;$C103,UncollectibleLookup,4,FALSE)),0,'Module C Corrected'!E103),'Module C Corrected'!E103)</f>
        <v>31725.498</v>
      </c>
      <c r="F103" s="51">
        <f ca="1">IFERROR(IF(AND($A103=VLOOKUP($A103&amp;"."&amp;$C103,UncollectibleLookup,2,FALSE),$C103=VLOOKUP($A103&amp;"."&amp;$C103,UncollectibleLookup,4,FALSE)),0,'Module C Corrected'!F103),'Module C Corrected'!F103)</f>
        <v>29181.81</v>
      </c>
      <c r="G103" s="51">
        <f ca="1">IFERROR(IF(AND($A103=VLOOKUP($A103&amp;"."&amp;$C103,UncollectibleLookup,2,FALSE),$C103=VLOOKUP($A103&amp;"."&amp;$C103,UncollectibleLookup,4,FALSE)),0,'Module C Corrected'!G103),'Module C Corrected'!G103)</f>
        <v>29840.243999999999</v>
      </c>
      <c r="H103" s="51">
        <f ca="1">IFERROR(IF(AND($A103=VLOOKUP($A103&amp;"."&amp;$C103,UncollectibleLookup,2,FALSE),$C103=VLOOKUP($A103&amp;"."&amp;$C103,UncollectibleLookup,4,FALSE)),0,'Module C Corrected'!H103),'Module C Corrected'!H103)</f>
        <v>28828.044000000002</v>
      </c>
      <c r="I103" s="51">
        <f ca="1">IFERROR(IF(AND($A103=VLOOKUP($A103&amp;"."&amp;$C103,UncollectibleLookup,2,FALSE),$C103=VLOOKUP($A103&amp;"."&amp;$C103,UncollectibleLookup,4,FALSE)),0,'Module C Corrected'!I103),'Module C Corrected'!I103)</f>
        <v>28046.885999999999</v>
      </c>
      <c r="J103" s="51">
        <f ca="1">IFERROR(IF(AND($A103=VLOOKUP($A103&amp;"."&amp;$C103,UncollectibleLookup,2,FALSE),$C103=VLOOKUP($A103&amp;"."&amp;$C103,UncollectibleLookup,4,FALSE)),0,'Module C Corrected'!J103),'Module C Corrected'!J103)</f>
        <v>25130.335999999999</v>
      </c>
      <c r="K103" s="51">
        <f ca="1">IFERROR(IF(AND($A103=VLOOKUP($A103&amp;"."&amp;$C103,UncollectibleLookup,2,FALSE),$C103=VLOOKUP($A103&amp;"."&amp;$C103,UncollectibleLookup,4,FALSE)),0,'Module C Corrected'!K103),'Module C Corrected'!K103)</f>
        <v>26227.642</v>
      </c>
      <c r="L103" s="51">
        <f ca="1">IFERROR(IF(AND($A103=VLOOKUP($A103&amp;"."&amp;$C103,UncollectibleLookup,2,FALSE),$C103=VLOOKUP($A103&amp;"."&amp;$C103,UncollectibleLookup,4,FALSE)),0,'Module C Corrected'!L103),'Module C Corrected'!L103)</f>
        <v>28209.425999999999</v>
      </c>
      <c r="M103" s="51">
        <f ca="1">IFERROR(IF(AND($A103=VLOOKUP($A103&amp;"."&amp;$C103,UncollectibleLookup,2,FALSE),$C103=VLOOKUP($A103&amp;"."&amp;$C103,UncollectibleLookup,4,FALSE)),0,'Module C Corrected'!M103),'Module C Corrected'!M103)</f>
        <v>27478.723999999998</v>
      </c>
      <c r="N103" s="51">
        <f ca="1">IFERROR(IF(AND($A103=VLOOKUP($A103&amp;"."&amp;$C103,UncollectibleLookup,2,FALSE),$C103=VLOOKUP($A103&amp;"."&amp;$C103,UncollectibleLookup,4,FALSE)),0,'Module C Corrected'!N103),'Module C Corrected'!N103)</f>
        <v>26043.527999999998</v>
      </c>
      <c r="O103" s="51">
        <f ca="1">IFERROR(IF(AND($A103=VLOOKUP($A103&amp;"."&amp;$C103,UncollectibleLookup,2,FALSE),$C103=VLOOKUP($A103&amp;"."&amp;$C103,UncollectibleLookup,4,FALSE)),0,'Module C Corrected'!O103),'Module C Corrected'!O103)</f>
        <v>26224.743999999999</v>
      </c>
      <c r="P103" s="51">
        <f ca="1">IFERROR(IF(AND($A103=VLOOKUP($A103&amp;"."&amp;$C103,UncollectibleLookup,2,FALSE),$C103=VLOOKUP($A103&amp;"."&amp;$C103,UncollectibleLookup,4,FALSE)),0,'Module C Corrected'!P103),'Module C Corrected'!P103)</f>
        <v>31121.957999999999</v>
      </c>
      <c r="Q103" s="32">
        <f ca="1">IFERROR(IF(AND($A103=VLOOKUP($A103&amp;"."&amp;$C103,UncollectibleLookup,2,FALSE),$C103=VLOOKUP($A103&amp;"."&amp;$C103,UncollectibleLookup,4,FALSE)),0,'Module C Corrected'!Q103),'Module C Corrected'!Q103)</f>
        <v>1925145.18</v>
      </c>
      <c r="R103" s="32">
        <f ca="1">IFERROR(IF(AND($A103=VLOOKUP($A103&amp;"."&amp;$C103,UncollectibleLookup,2,FALSE),$C103=VLOOKUP($A103&amp;"."&amp;$C103,UncollectibleLookup,4,FALSE)),0,'Module C Corrected'!R103),'Module C Corrected'!R103)</f>
        <v>2140621.88</v>
      </c>
      <c r="S103" s="32">
        <f ca="1">IFERROR(IF(AND($A103=VLOOKUP($A103&amp;"."&amp;$C103,UncollectibleLookup,2,FALSE),$C103=VLOOKUP($A103&amp;"."&amp;$C103,UncollectibleLookup,4,FALSE)),0,'Module C Corrected'!S103),'Module C Corrected'!S103)</f>
        <v>1667950.48</v>
      </c>
      <c r="T103" s="32">
        <f ca="1">IFERROR(IF(AND($A103=VLOOKUP($A103&amp;"."&amp;$C103,UncollectibleLookup,2,FALSE),$C103=VLOOKUP($A103&amp;"."&amp;$C103,UncollectibleLookup,4,FALSE)),0,'Module C Corrected'!T103),'Module C Corrected'!T103)</f>
        <v>1492940.85</v>
      </c>
      <c r="U103" s="32">
        <f ca="1">IFERROR(IF(AND($A103=VLOOKUP($A103&amp;"."&amp;$C103,UncollectibleLookup,2,FALSE),$C103=VLOOKUP($A103&amp;"."&amp;$C103,UncollectibleLookup,4,FALSE)),0,'Module C Corrected'!U103),'Module C Corrected'!U103)</f>
        <v>1340549.24</v>
      </c>
      <c r="V103" s="32">
        <f ca="1">IFERROR(IF(AND($A103=VLOOKUP($A103&amp;"."&amp;$C103,UncollectibleLookup,2,FALSE),$C103=VLOOKUP($A103&amp;"."&amp;$C103,UncollectibleLookup,4,FALSE)),0,'Module C Corrected'!V103),'Module C Corrected'!V103)</f>
        <v>1203733.75</v>
      </c>
      <c r="W103" s="32">
        <f ca="1">IFERROR(IF(AND($A103=VLOOKUP($A103&amp;"."&amp;$C103,UncollectibleLookup,2,FALSE),$C103=VLOOKUP($A103&amp;"."&amp;$C103,UncollectibleLookup,4,FALSE)),0,'Module C Corrected'!W103),'Module C Corrected'!W103)</f>
        <v>3912303.5</v>
      </c>
      <c r="X103" s="32">
        <f ca="1">IFERROR(IF(AND($A103=VLOOKUP($A103&amp;"."&amp;$C103,UncollectibleLookup,2,FALSE),$C103=VLOOKUP($A103&amp;"."&amp;$C103,UncollectibleLookup,4,FALSE)),0,'Module C Corrected'!X103),'Module C Corrected'!X103)</f>
        <v>1959510.82</v>
      </c>
      <c r="Y103" s="32">
        <f ca="1">IFERROR(IF(AND($A103=VLOOKUP($A103&amp;"."&amp;$C103,UncollectibleLookup,2,FALSE),$C103=VLOOKUP($A103&amp;"."&amp;$C103,UncollectibleLookup,4,FALSE)),0,'Module C Corrected'!Y103),'Module C Corrected'!Y103)</f>
        <v>1349365.86</v>
      </c>
      <c r="Z103" s="32">
        <f ca="1">IFERROR(IF(AND($A103=VLOOKUP($A103&amp;"."&amp;$C103,UncollectibleLookup,2,FALSE),$C103=VLOOKUP($A103&amp;"."&amp;$C103,UncollectibleLookup,4,FALSE)),0,'Module C Corrected'!Z103),'Module C Corrected'!Z103)</f>
        <v>1760625.82</v>
      </c>
      <c r="AA103" s="32">
        <f ca="1">IFERROR(IF(AND($A103=VLOOKUP($A103&amp;"."&amp;$C103,UncollectibleLookup,2,FALSE),$C103=VLOOKUP($A103&amp;"."&amp;$C103,UncollectibleLookup,4,FALSE)),0,'Module C Corrected'!AA103),'Module C Corrected'!AA103)</f>
        <v>1409762.71</v>
      </c>
      <c r="AB103" s="32">
        <f ca="1">IFERROR(IF(AND($A103=VLOOKUP($A103&amp;"."&amp;$C103,UncollectibleLookup,2,FALSE),$C103=VLOOKUP($A103&amp;"."&amp;$C103,UncollectibleLookup,4,FALSE)),0,'Module C Corrected'!AB103),'Module C Corrected'!AB103)</f>
        <v>2027733.84</v>
      </c>
      <c r="AC103" s="2">
        <f>IF(ISBLANK('Module C Corrected'!AC103),"",'Module C Corrected'!AC103)</f>
        <v>-1.45</v>
      </c>
      <c r="AD103" s="2">
        <f>IF(ISBLANK('Module C Corrected'!AD103),"",'Module C Corrected'!AD103)</f>
        <v>-1.45</v>
      </c>
      <c r="AE103" s="2">
        <f>IF(ISBLANK('Module C Corrected'!AE103),"",'Module C Corrected'!AE103)</f>
        <v>-1.45</v>
      </c>
      <c r="AF103" s="2">
        <f>IF(ISBLANK('Module C Corrected'!AF103),"",'Module C Corrected'!AF103)</f>
        <v>-1.45</v>
      </c>
      <c r="AG103" s="2">
        <f>IF(ISBLANK('Module C Corrected'!AG103),"",'Module C Corrected'!AG103)</f>
        <v>-1.45</v>
      </c>
      <c r="AH103" s="2">
        <f>IF(ISBLANK('Module C Corrected'!AH103),"",'Module C Corrected'!AH103)</f>
        <v>-1.45</v>
      </c>
      <c r="AI103" s="2">
        <f>IF(ISBLANK('Module C Corrected'!AI103),"",'Module C Corrected'!AI103)</f>
        <v>-1.45</v>
      </c>
      <c r="AJ103" s="2">
        <f>IF(ISBLANK('Module C Corrected'!AJ103),"",'Module C Corrected'!AJ103)</f>
        <v>-1.45</v>
      </c>
      <c r="AK103" s="2">
        <f>IF(ISBLANK('Module C Corrected'!AK103),"",'Module C Corrected'!AK103)</f>
        <v>-1.45</v>
      </c>
      <c r="AL103" s="2">
        <f>IF(ISBLANK('Module C Corrected'!AL103),"",'Module C Corrected'!AL103)</f>
        <v>-1.45</v>
      </c>
      <c r="AM103" s="2">
        <f>IF(ISBLANK('Module C Corrected'!AM103),"",'Module C Corrected'!AM103)</f>
        <v>-1.45</v>
      </c>
      <c r="AN103" s="2">
        <f>IF(ISBLANK('Module C Corrected'!AN103),"",'Module C Corrected'!AN103)</f>
        <v>-1.45</v>
      </c>
      <c r="AO103" s="33">
        <f ca="1">IFERROR(IF(AND($A103=VLOOKUP($A103&amp;"."&amp;$C103,UncollectibleLookup,2,FALSE),$C103=VLOOKUP($A103&amp;"."&amp;$C103,UncollectibleLookup,4,FALSE)),0,'Module C Corrected'!AO103),'Module C Corrected'!AO103)</f>
        <v>-27914.61</v>
      </c>
      <c r="AP103" s="33">
        <f ca="1">IFERROR(IF(AND($A103=VLOOKUP($A103&amp;"."&amp;$C103,UncollectibleLookup,2,FALSE),$C103=VLOOKUP($A103&amp;"."&amp;$C103,UncollectibleLookup,4,FALSE)),0,'Module C Corrected'!AP103),'Module C Corrected'!AP103)</f>
        <v>-31039.02</v>
      </c>
      <c r="AQ103" s="33">
        <f ca="1">IFERROR(IF(AND($A103=VLOOKUP($A103&amp;"."&amp;$C103,UncollectibleLookup,2,FALSE),$C103=VLOOKUP($A103&amp;"."&amp;$C103,UncollectibleLookup,4,FALSE)),0,'Module C Corrected'!AQ103),'Module C Corrected'!AQ103)</f>
        <v>-24185.279999999999</v>
      </c>
      <c r="AR103" s="33">
        <f ca="1">IFERROR(IF(AND($A103=VLOOKUP($A103&amp;"."&amp;$C103,UncollectibleLookup,2,FALSE),$C103=VLOOKUP($A103&amp;"."&amp;$C103,UncollectibleLookup,4,FALSE)),0,'Module C Corrected'!AR103),'Module C Corrected'!AR103)</f>
        <v>-21647.64</v>
      </c>
      <c r="AS103" s="33">
        <f ca="1">IFERROR(IF(AND($A103=VLOOKUP($A103&amp;"."&amp;$C103,UncollectibleLookup,2,FALSE),$C103=VLOOKUP($A103&amp;"."&amp;$C103,UncollectibleLookup,4,FALSE)),0,'Module C Corrected'!AS103),'Module C Corrected'!AS103)</f>
        <v>-19437.96</v>
      </c>
      <c r="AT103" s="33">
        <f ca="1">IFERROR(IF(AND($A103=VLOOKUP($A103&amp;"."&amp;$C103,UncollectibleLookup,2,FALSE),$C103=VLOOKUP($A103&amp;"."&amp;$C103,UncollectibleLookup,4,FALSE)),0,'Module C Corrected'!AT103),'Module C Corrected'!AT103)</f>
        <v>-17454.14</v>
      </c>
      <c r="AU103" s="33">
        <f ca="1">IFERROR(IF(AND($A103=VLOOKUP($A103&amp;"."&amp;$C103,UncollectibleLookup,2,FALSE),$C103=VLOOKUP($A103&amp;"."&amp;$C103,UncollectibleLookup,4,FALSE)),0,'Module C Corrected'!AU103),'Module C Corrected'!AU103)</f>
        <v>-56728.4</v>
      </c>
      <c r="AV103" s="33">
        <f ca="1">IFERROR(IF(AND($A103=VLOOKUP($A103&amp;"."&amp;$C103,UncollectibleLookup,2,FALSE),$C103=VLOOKUP($A103&amp;"."&amp;$C103,UncollectibleLookup,4,FALSE)),0,'Module C Corrected'!AV103),'Module C Corrected'!AV103)</f>
        <v>-28412.91</v>
      </c>
      <c r="AW103" s="33">
        <f ca="1">IFERROR(IF(AND($A103=VLOOKUP($A103&amp;"."&amp;$C103,UncollectibleLookup,2,FALSE),$C103=VLOOKUP($A103&amp;"."&amp;$C103,UncollectibleLookup,4,FALSE)),0,'Module C Corrected'!AW103),'Module C Corrected'!AW103)</f>
        <v>-19565.810000000001</v>
      </c>
      <c r="AX103" s="33">
        <f ca="1">IFERROR(IF(AND($A103=VLOOKUP($A103&amp;"."&amp;$C103,UncollectibleLookup,2,FALSE),$C103=VLOOKUP($A103&amp;"."&amp;$C103,UncollectibleLookup,4,FALSE)),0,'Module C Corrected'!AX103),'Module C Corrected'!AX103)</f>
        <v>-25529.07</v>
      </c>
      <c r="AY103" s="33">
        <f ca="1">IFERROR(IF(AND($A103=VLOOKUP($A103&amp;"."&amp;$C103,UncollectibleLookup,2,FALSE),$C103=VLOOKUP($A103&amp;"."&amp;$C103,UncollectibleLookup,4,FALSE)),0,'Module C Corrected'!AY103),'Module C Corrected'!AY103)</f>
        <v>-20441.560000000001</v>
      </c>
      <c r="AZ103" s="33">
        <f ca="1">IFERROR(IF(AND($A103=VLOOKUP($A103&amp;"."&amp;$C103,UncollectibleLookup,2,FALSE),$C103=VLOOKUP($A103&amp;"."&amp;$C103,UncollectibleLookup,4,FALSE)),0,'Module C Corrected'!AZ103),'Module C Corrected'!AZ103)</f>
        <v>-29402.14</v>
      </c>
      <c r="BA103" s="31">
        <f t="shared" ca="1" si="54"/>
        <v>-2310.17</v>
      </c>
      <c r="BB103" s="31">
        <f t="shared" ca="1" si="54"/>
        <v>-2568.75</v>
      </c>
      <c r="BC103" s="31">
        <f t="shared" ca="1" si="54"/>
        <v>-2001.54</v>
      </c>
      <c r="BD103" s="31">
        <f t="shared" ca="1" si="52"/>
        <v>-7166.12</v>
      </c>
      <c r="BE103" s="31">
        <f t="shared" ca="1" si="52"/>
        <v>-6434.64</v>
      </c>
      <c r="BF103" s="31">
        <f t="shared" ca="1" si="52"/>
        <v>-5777.92</v>
      </c>
      <c r="BG103" s="31">
        <f t="shared" ca="1" si="42"/>
        <v>-27777.35</v>
      </c>
      <c r="BH103" s="31">
        <f t="shared" ca="1" si="42"/>
        <v>-13912.53</v>
      </c>
      <c r="BI103" s="31">
        <f t="shared" ca="1" si="42"/>
        <v>-9580.5</v>
      </c>
      <c r="BJ103" s="31">
        <f t="shared" ca="1" si="42"/>
        <v>-5281.88</v>
      </c>
      <c r="BK103" s="31">
        <f t="shared" ca="1" si="42"/>
        <v>-4229.29</v>
      </c>
      <c r="BL103" s="31">
        <f t="shared" ca="1" si="42"/>
        <v>-6083.2</v>
      </c>
      <c r="BM103" s="6">
        <f t="shared" ca="1" si="46"/>
        <v>-4.9399999999999999E-2</v>
      </c>
      <c r="BN103" s="6">
        <f t="shared" ca="1" si="46"/>
        <v>-4.9399999999999999E-2</v>
      </c>
      <c r="BO103" s="6">
        <f t="shared" ca="1" si="46"/>
        <v>-4.9399999999999999E-2</v>
      </c>
      <c r="BP103" s="6">
        <f t="shared" ca="1" si="46"/>
        <v>-4.9399999999999999E-2</v>
      </c>
      <c r="BQ103" s="6">
        <f t="shared" ca="1" si="46"/>
        <v>-4.9399999999999999E-2</v>
      </c>
      <c r="BR103" s="6">
        <f t="shared" ca="1" si="46"/>
        <v>-4.9399999999999999E-2</v>
      </c>
      <c r="BS103" s="6">
        <f t="shared" ca="1" si="46"/>
        <v>-4.9399999999999999E-2</v>
      </c>
      <c r="BT103" s="6">
        <f t="shared" ca="1" si="46"/>
        <v>-4.9399999999999999E-2</v>
      </c>
      <c r="BU103" s="6">
        <f t="shared" ca="1" si="46"/>
        <v>-4.9399999999999999E-2</v>
      </c>
      <c r="BV103" s="6">
        <f t="shared" ca="1" si="46"/>
        <v>-4.9399999999999999E-2</v>
      </c>
      <c r="BW103" s="6">
        <f t="shared" ca="1" si="46"/>
        <v>-4.9399999999999999E-2</v>
      </c>
      <c r="BX103" s="6">
        <f t="shared" ca="1" si="46"/>
        <v>-4.9399999999999999E-2</v>
      </c>
      <c r="BY103" s="31">
        <f t="shared" ca="1" si="50"/>
        <v>-95102.17</v>
      </c>
      <c r="BZ103" s="31">
        <f t="shared" ca="1" si="50"/>
        <v>-105746.72</v>
      </c>
      <c r="CA103" s="31">
        <f t="shared" ca="1" si="50"/>
        <v>-82396.75</v>
      </c>
      <c r="CB103" s="31">
        <f t="shared" ca="1" si="50"/>
        <v>-73751.28</v>
      </c>
      <c r="CC103" s="31">
        <f t="shared" ca="1" si="50"/>
        <v>-66223.13</v>
      </c>
      <c r="CD103" s="31">
        <f t="shared" ca="1" si="50"/>
        <v>-59464.45</v>
      </c>
      <c r="CE103" s="31">
        <f t="shared" ca="1" si="50"/>
        <v>-193267.79</v>
      </c>
      <c r="CF103" s="31">
        <f t="shared" ca="1" si="50"/>
        <v>-96799.83</v>
      </c>
      <c r="CG103" s="31">
        <f t="shared" ca="1" si="50"/>
        <v>-66658.67</v>
      </c>
      <c r="CH103" s="31">
        <f t="shared" ca="1" si="50"/>
        <v>-86974.92</v>
      </c>
      <c r="CI103" s="31">
        <f t="shared" ca="1" si="50"/>
        <v>-69642.28</v>
      </c>
      <c r="CJ103" s="31">
        <f t="shared" ca="1" si="50"/>
        <v>-100170.05</v>
      </c>
      <c r="CK103" s="32">
        <f t="shared" ca="1" si="55"/>
        <v>3272.75</v>
      </c>
      <c r="CL103" s="32">
        <f t="shared" ca="1" si="55"/>
        <v>3639.06</v>
      </c>
      <c r="CM103" s="32">
        <f t="shared" ca="1" si="55"/>
        <v>2835.52</v>
      </c>
      <c r="CN103" s="32">
        <f t="shared" ca="1" si="53"/>
        <v>2538</v>
      </c>
      <c r="CO103" s="32">
        <f t="shared" ca="1" si="53"/>
        <v>2278.9299999999998</v>
      </c>
      <c r="CP103" s="32">
        <f t="shared" ca="1" si="53"/>
        <v>2046.35</v>
      </c>
      <c r="CQ103" s="32">
        <f t="shared" ca="1" si="43"/>
        <v>6650.92</v>
      </c>
      <c r="CR103" s="32">
        <f t="shared" ca="1" si="43"/>
        <v>3331.17</v>
      </c>
      <c r="CS103" s="32">
        <f t="shared" ca="1" si="43"/>
        <v>2293.92</v>
      </c>
      <c r="CT103" s="32">
        <f t="shared" ca="1" si="43"/>
        <v>2993.06</v>
      </c>
      <c r="CU103" s="32">
        <f t="shared" ca="1" si="43"/>
        <v>2396.6</v>
      </c>
      <c r="CV103" s="32">
        <f t="shared" ca="1" si="43"/>
        <v>3447.15</v>
      </c>
      <c r="CW103" s="31">
        <f t="shared" ca="1" si="51"/>
        <v>-61604.639999999999</v>
      </c>
      <c r="CX103" s="31">
        <f t="shared" ca="1" si="51"/>
        <v>-68499.89</v>
      </c>
      <c r="CY103" s="31">
        <f t="shared" ca="1" si="51"/>
        <v>-53374.409999999996</v>
      </c>
      <c r="CZ103" s="31">
        <f t="shared" ca="1" si="51"/>
        <v>-42399.519999999997</v>
      </c>
      <c r="DA103" s="31">
        <f t="shared" ca="1" si="51"/>
        <v>-38071.600000000006</v>
      </c>
      <c r="DB103" s="31">
        <f t="shared" ca="1" si="51"/>
        <v>-34186.04</v>
      </c>
      <c r="DC103" s="31">
        <f t="shared" ca="1" si="44"/>
        <v>-102111.12</v>
      </c>
      <c r="DD103" s="31">
        <f t="shared" ca="1" si="44"/>
        <v>-51143.22</v>
      </c>
      <c r="DE103" s="31">
        <f t="shared" ca="1" si="44"/>
        <v>-35218.44</v>
      </c>
      <c r="DF103" s="31">
        <f t="shared" ca="1" si="44"/>
        <v>-53170.91</v>
      </c>
      <c r="DG103" s="31">
        <f t="shared" ca="1" si="44"/>
        <v>-42574.829999999994</v>
      </c>
      <c r="DH103" s="31">
        <f t="shared" ca="1" si="44"/>
        <v>-61237.560000000012</v>
      </c>
      <c r="DI103" s="32">
        <f t="shared" ca="1" si="36"/>
        <v>-3080.23</v>
      </c>
      <c r="DJ103" s="32">
        <f t="shared" ca="1" si="36"/>
        <v>-3424.99</v>
      </c>
      <c r="DK103" s="32">
        <f t="shared" ca="1" si="36"/>
        <v>-2668.72</v>
      </c>
      <c r="DL103" s="32">
        <f t="shared" ca="1" si="36"/>
        <v>-2119.98</v>
      </c>
      <c r="DM103" s="32">
        <f t="shared" ca="1" si="36"/>
        <v>-1903.58</v>
      </c>
      <c r="DN103" s="32">
        <f t="shared" ca="1" si="36"/>
        <v>-1709.3</v>
      </c>
      <c r="DO103" s="32">
        <f t="shared" ca="1" si="47"/>
        <v>-5105.5600000000004</v>
      </c>
      <c r="DP103" s="32">
        <f t="shared" ca="1" si="47"/>
        <v>-2557.16</v>
      </c>
      <c r="DQ103" s="32">
        <f t="shared" ca="1" si="47"/>
        <v>-1760.92</v>
      </c>
      <c r="DR103" s="32">
        <f t="shared" ca="1" si="47"/>
        <v>-2658.55</v>
      </c>
      <c r="DS103" s="32">
        <f t="shared" ca="1" si="47"/>
        <v>-2128.7399999999998</v>
      </c>
      <c r="DT103" s="32">
        <f t="shared" ca="1" si="47"/>
        <v>-3061.88</v>
      </c>
      <c r="DU103" s="31">
        <f t="shared" ca="1" si="37"/>
        <v>-26506.04</v>
      </c>
      <c r="DV103" s="31">
        <f t="shared" ca="1" si="37"/>
        <v>-29123.73</v>
      </c>
      <c r="DW103" s="31">
        <f t="shared" ca="1" si="37"/>
        <v>-22447.24</v>
      </c>
      <c r="DX103" s="31">
        <f t="shared" ca="1" si="37"/>
        <v>-17615.560000000001</v>
      </c>
      <c r="DY103" s="31">
        <f t="shared" ca="1" si="37"/>
        <v>-15629.7</v>
      </c>
      <c r="DZ103" s="31">
        <f t="shared" ca="1" si="37"/>
        <v>-13860.34</v>
      </c>
      <c r="EA103" s="31">
        <f t="shared" ca="1" si="48"/>
        <v>-40896.22</v>
      </c>
      <c r="EB103" s="31">
        <f t="shared" ca="1" si="48"/>
        <v>-20211.740000000002</v>
      </c>
      <c r="EC103" s="31">
        <f t="shared" ca="1" si="48"/>
        <v>-13731.34</v>
      </c>
      <c r="ED103" s="31">
        <f t="shared" ca="1" si="48"/>
        <v>-20457.7</v>
      </c>
      <c r="EE103" s="31">
        <f t="shared" ca="1" si="48"/>
        <v>-16154.82</v>
      </c>
      <c r="EF103" s="31">
        <f t="shared" ca="1" si="48"/>
        <v>-22921.73</v>
      </c>
      <c r="EG103" s="32">
        <f t="shared" ca="1" si="38"/>
        <v>-91190.91</v>
      </c>
      <c r="EH103" s="32">
        <f t="shared" ca="1" si="38"/>
        <v>-101048.61</v>
      </c>
      <c r="EI103" s="32">
        <f t="shared" ca="1" si="38"/>
        <v>-78490.37</v>
      </c>
      <c r="EJ103" s="32">
        <f t="shared" ca="1" si="38"/>
        <v>-62135.06</v>
      </c>
      <c r="EK103" s="32">
        <f t="shared" ca="1" si="38"/>
        <v>-55604.880000000005</v>
      </c>
      <c r="EL103" s="32">
        <f t="shared" ca="1" si="38"/>
        <v>-49755.680000000008</v>
      </c>
      <c r="EM103" s="32">
        <f t="shared" ca="1" si="49"/>
        <v>-148112.9</v>
      </c>
      <c r="EN103" s="32">
        <f t="shared" ca="1" si="49"/>
        <v>-73912.12000000001</v>
      </c>
      <c r="EO103" s="32">
        <f t="shared" ca="1" si="49"/>
        <v>-50710.7</v>
      </c>
      <c r="EP103" s="32">
        <f t="shared" ca="1" si="49"/>
        <v>-76287.16</v>
      </c>
      <c r="EQ103" s="32">
        <f t="shared" ca="1" si="49"/>
        <v>-60858.389999999992</v>
      </c>
      <c r="ER103" s="32">
        <f t="shared" ca="1" si="49"/>
        <v>-87221.170000000013</v>
      </c>
    </row>
    <row r="104" spans="1:148">
      <c r="A104" t="s">
        <v>423</v>
      </c>
      <c r="B104" s="1" t="s">
        <v>132</v>
      </c>
      <c r="C104" t="str">
        <f t="shared" ca="1" si="40"/>
        <v>RUN</v>
      </c>
      <c r="D104" t="str">
        <f t="shared" ca="1" si="41"/>
        <v>Rundle Hydro Facility</v>
      </c>
      <c r="E104" s="51">
        <f ca="1">IFERROR(IF(AND($A104=VLOOKUP($A104&amp;"."&amp;$C104,UncollectibleLookup,2,FALSE),$C104=VLOOKUP($A104&amp;"."&amp;$C104,UncollectibleLookup,4,FALSE)),0,'Module C Corrected'!E104),'Module C Corrected'!E104)</f>
        <v>7455.1846999999998</v>
      </c>
      <c r="F104" s="51">
        <f ca="1">IFERROR(IF(AND($A104=VLOOKUP($A104&amp;"."&amp;$C104,UncollectibleLookup,2,FALSE),$C104=VLOOKUP($A104&amp;"."&amp;$C104,UncollectibleLookup,4,FALSE)),0,'Module C Corrected'!F104),'Module C Corrected'!F104)</f>
        <v>5751.0618000000004</v>
      </c>
      <c r="G104" s="51">
        <f ca="1">IFERROR(IF(AND($A104=VLOOKUP($A104&amp;"."&amp;$C104,UncollectibleLookup,2,FALSE),$C104=VLOOKUP($A104&amp;"."&amp;$C104,UncollectibleLookup,4,FALSE)),0,'Module C Corrected'!G104),'Module C Corrected'!G104)</f>
        <v>6258.2704000000003</v>
      </c>
      <c r="H104" s="51">
        <f ca="1">IFERROR(IF(AND($A104=VLOOKUP($A104&amp;"."&amp;$C104,UncollectibleLookup,2,FALSE),$C104=VLOOKUP($A104&amp;"."&amp;$C104,UncollectibleLookup,4,FALSE)),0,'Module C Corrected'!H104),'Module C Corrected'!H104)</f>
        <v>6280.759</v>
      </c>
      <c r="I104" s="51">
        <f ca="1">IFERROR(IF(AND($A104=VLOOKUP($A104&amp;"."&amp;$C104,UncollectibleLookup,2,FALSE),$C104=VLOOKUP($A104&amp;"."&amp;$C104,UncollectibleLookup,4,FALSE)),0,'Module C Corrected'!I104),'Module C Corrected'!I104)</f>
        <v>8620.4100999999991</v>
      </c>
      <c r="J104" s="51">
        <f ca="1">IFERROR(IF(AND($A104=VLOOKUP($A104&amp;"."&amp;$C104,UncollectibleLookup,2,FALSE),$C104=VLOOKUP($A104&amp;"."&amp;$C104,UncollectibleLookup,4,FALSE)),0,'Module C Corrected'!J104),'Module C Corrected'!J104)</f>
        <v>13320.3488</v>
      </c>
      <c r="K104" s="51">
        <f ca="1">IFERROR(IF(AND($A104=VLOOKUP($A104&amp;"."&amp;$C104,UncollectibleLookup,2,FALSE),$C104=VLOOKUP($A104&amp;"."&amp;$C104,UncollectibleLookup,4,FALSE)),0,'Module C Corrected'!K104),'Module C Corrected'!K104)</f>
        <v>7931.8905999999997</v>
      </c>
      <c r="L104" s="51">
        <f ca="1">IFERROR(IF(AND($A104=VLOOKUP($A104&amp;"."&amp;$C104,UncollectibleLookup,2,FALSE),$C104=VLOOKUP($A104&amp;"."&amp;$C104,UncollectibleLookup,4,FALSE)),0,'Module C Corrected'!L104),'Module C Corrected'!L104)</f>
        <v>6326.4920000000002</v>
      </c>
      <c r="M104" s="51">
        <f ca="1">IFERROR(IF(AND($A104=VLOOKUP($A104&amp;"."&amp;$C104,UncollectibleLookup,2,FALSE),$C104=VLOOKUP($A104&amp;"."&amp;$C104,UncollectibleLookup,4,FALSE)),0,'Module C Corrected'!M104),'Module C Corrected'!M104)</f>
        <v>3483.1959999999999</v>
      </c>
      <c r="N104" s="51">
        <f ca="1">IFERROR(IF(AND($A104=VLOOKUP($A104&amp;"."&amp;$C104,UncollectibleLookup,2,FALSE),$C104=VLOOKUP($A104&amp;"."&amp;$C104,UncollectibleLookup,4,FALSE)),0,'Module C Corrected'!N104),'Module C Corrected'!N104)</f>
        <v>4386.6022999999996</v>
      </c>
      <c r="O104" s="51">
        <f ca="1">IFERROR(IF(AND($A104=VLOOKUP($A104&amp;"."&amp;$C104,UncollectibleLookup,2,FALSE),$C104=VLOOKUP($A104&amp;"."&amp;$C104,UncollectibleLookup,4,FALSE)),0,'Module C Corrected'!O104),'Module C Corrected'!O104)</f>
        <v>5105.9191000000001</v>
      </c>
      <c r="P104" s="51">
        <f ca="1">IFERROR(IF(AND($A104=VLOOKUP($A104&amp;"."&amp;$C104,UncollectibleLookup,2,FALSE),$C104=VLOOKUP($A104&amp;"."&amp;$C104,UncollectibleLookup,4,FALSE)),0,'Module C Corrected'!P104),'Module C Corrected'!P104)</f>
        <v>8108.9547000000002</v>
      </c>
      <c r="Q104" s="32">
        <f ca="1">IFERROR(IF(AND($A104=VLOOKUP($A104&amp;"."&amp;$C104,UncollectibleLookup,2,FALSE),$C104=VLOOKUP($A104&amp;"."&amp;$C104,UncollectibleLookup,4,FALSE)),0,'Module C Corrected'!Q104),'Module C Corrected'!Q104)</f>
        <v>538133.21</v>
      </c>
      <c r="R104" s="32">
        <f ca="1">IFERROR(IF(AND($A104=VLOOKUP($A104&amp;"."&amp;$C104,UncollectibleLookup,2,FALSE),$C104=VLOOKUP($A104&amp;"."&amp;$C104,UncollectibleLookup,4,FALSE)),0,'Module C Corrected'!R104),'Module C Corrected'!R104)</f>
        <v>489937.87</v>
      </c>
      <c r="S104" s="32">
        <f ca="1">IFERROR(IF(AND($A104=VLOOKUP($A104&amp;"."&amp;$C104,UncollectibleLookup,2,FALSE),$C104=VLOOKUP($A104&amp;"."&amp;$C104,UncollectibleLookup,4,FALSE)),0,'Module C Corrected'!S104),'Module C Corrected'!S104)</f>
        <v>460186.79</v>
      </c>
      <c r="T104" s="32">
        <f ca="1">IFERROR(IF(AND($A104=VLOOKUP($A104&amp;"."&amp;$C104,UncollectibleLookup,2,FALSE),$C104=VLOOKUP($A104&amp;"."&amp;$C104,UncollectibleLookup,4,FALSE)),0,'Module C Corrected'!T104),'Module C Corrected'!T104)</f>
        <v>410591.06</v>
      </c>
      <c r="U104" s="32">
        <f ca="1">IFERROR(IF(AND($A104=VLOOKUP($A104&amp;"."&amp;$C104,UncollectibleLookup,2,FALSE),$C104=VLOOKUP($A104&amp;"."&amp;$C104,UncollectibleLookup,4,FALSE)),0,'Module C Corrected'!U104),'Module C Corrected'!U104)</f>
        <v>472640.93</v>
      </c>
      <c r="V104" s="32">
        <f ca="1">IFERROR(IF(AND($A104=VLOOKUP($A104&amp;"."&amp;$C104,UncollectibleLookup,2,FALSE),$C104=VLOOKUP($A104&amp;"."&amp;$C104,UncollectibleLookup,4,FALSE)),0,'Module C Corrected'!V104),'Module C Corrected'!V104)</f>
        <v>740821.87</v>
      </c>
      <c r="W104" s="32">
        <f ca="1">IFERROR(IF(AND($A104=VLOOKUP($A104&amp;"."&amp;$C104,UncollectibleLookup,2,FALSE),$C104=VLOOKUP($A104&amp;"."&amp;$C104,UncollectibleLookup,4,FALSE)),0,'Module C Corrected'!W104),'Module C Corrected'!W104)</f>
        <v>1852031.06</v>
      </c>
      <c r="X104" s="32">
        <f ca="1">IFERROR(IF(AND($A104=VLOOKUP($A104&amp;"."&amp;$C104,UncollectibleLookup,2,FALSE),$C104=VLOOKUP($A104&amp;"."&amp;$C104,UncollectibleLookup,4,FALSE)),0,'Module C Corrected'!X104),'Module C Corrected'!X104)</f>
        <v>607060.02</v>
      </c>
      <c r="Y104" s="32">
        <f ca="1">IFERROR(IF(AND($A104=VLOOKUP($A104&amp;"."&amp;$C104,UncollectibleLookup,2,FALSE),$C104=VLOOKUP($A104&amp;"."&amp;$C104,UncollectibleLookup,4,FALSE)),0,'Module C Corrected'!Y104),'Module C Corrected'!Y104)</f>
        <v>212403.58</v>
      </c>
      <c r="Z104" s="32">
        <f ca="1">IFERROR(IF(AND($A104=VLOOKUP($A104&amp;"."&amp;$C104,UncollectibleLookup,2,FALSE),$C104=VLOOKUP($A104&amp;"."&amp;$C104,UncollectibleLookup,4,FALSE)),0,'Module C Corrected'!Z104),'Module C Corrected'!Z104)</f>
        <v>361416.01</v>
      </c>
      <c r="AA104" s="32">
        <f ca="1">IFERROR(IF(AND($A104=VLOOKUP($A104&amp;"."&amp;$C104,UncollectibleLookup,2,FALSE),$C104=VLOOKUP($A104&amp;"."&amp;$C104,UncollectibleLookup,4,FALSE)),0,'Module C Corrected'!AA104),'Module C Corrected'!AA104)</f>
        <v>351884.86</v>
      </c>
      <c r="AB104" s="32">
        <f ca="1">IFERROR(IF(AND($A104=VLOOKUP($A104&amp;"."&amp;$C104,UncollectibleLookup,2,FALSE),$C104=VLOOKUP($A104&amp;"."&amp;$C104,UncollectibleLookup,4,FALSE)),0,'Module C Corrected'!AB104),'Module C Corrected'!AB104)</f>
        <v>629774.25</v>
      </c>
      <c r="AC104" s="2">
        <f>IF(ISBLANK('Module C Corrected'!AC104),"",'Module C Corrected'!AC104)</f>
        <v>0.16</v>
      </c>
      <c r="AD104" s="2">
        <f>IF(ISBLANK('Module C Corrected'!AD104),"",'Module C Corrected'!AD104)</f>
        <v>0.16</v>
      </c>
      <c r="AE104" s="2">
        <f>IF(ISBLANK('Module C Corrected'!AE104),"",'Module C Corrected'!AE104)</f>
        <v>0.16</v>
      </c>
      <c r="AF104" s="2">
        <f>IF(ISBLANK('Module C Corrected'!AF104),"",'Module C Corrected'!AF104)</f>
        <v>0.16</v>
      </c>
      <c r="AG104" s="2">
        <f>IF(ISBLANK('Module C Corrected'!AG104),"",'Module C Corrected'!AG104)</f>
        <v>0.16</v>
      </c>
      <c r="AH104" s="2">
        <f>IF(ISBLANK('Module C Corrected'!AH104),"",'Module C Corrected'!AH104)</f>
        <v>0.16</v>
      </c>
      <c r="AI104" s="2">
        <f>IF(ISBLANK('Module C Corrected'!AI104),"",'Module C Corrected'!AI104)</f>
        <v>0.16</v>
      </c>
      <c r="AJ104" s="2">
        <f>IF(ISBLANK('Module C Corrected'!AJ104),"",'Module C Corrected'!AJ104)</f>
        <v>0.16</v>
      </c>
      <c r="AK104" s="2">
        <f>IF(ISBLANK('Module C Corrected'!AK104),"",'Module C Corrected'!AK104)</f>
        <v>0.16</v>
      </c>
      <c r="AL104" s="2">
        <f>IF(ISBLANK('Module C Corrected'!AL104),"",'Module C Corrected'!AL104)</f>
        <v>0.16</v>
      </c>
      <c r="AM104" s="2">
        <f>IF(ISBLANK('Module C Corrected'!AM104),"",'Module C Corrected'!AM104)</f>
        <v>0.16</v>
      </c>
      <c r="AN104" s="2">
        <f>IF(ISBLANK('Module C Corrected'!AN104),"",'Module C Corrected'!AN104)</f>
        <v>0.16</v>
      </c>
      <c r="AO104" s="33">
        <f ca="1">IFERROR(IF(AND($A104=VLOOKUP($A104&amp;"."&amp;$C104,UncollectibleLookup,2,FALSE),$C104=VLOOKUP($A104&amp;"."&amp;$C104,UncollectibleLookup,4,FALSE)),0,'Module C Corrected'!AO104),'Module C Corrected'!AO104)</f>
        <v>861.01</v>
      </c>
      <c r="AP104" s="33">
        <f ca="1">IFERROR(IF(AND($A104=VLOOKUP($A104&amp;"."&amp;$C104,UncollectibleLookup,2,FALSE),$C104=VLOOKUP($A104&amp;"."&amp;$C104,UncollectibleLookup,4,FALSE)),0,'Module C Corrected'!AP104),'Module C Corrected'!AP104)</f>
        <v>783.9</v>
      </c>
      <c r="AQ104" s="33">
        <f ca="1">IFERROR(IF(AND($A104=VLOOKUP($A104&amp;"."&amp;$C104,UncollectibleLookup,2,FALSE),$C104=VLOOKUP($A104&amp;"."&amp;$C104,UncollectibleLookup,4,FALSE)),0,'Module C Corrected'!AQ104),'Module C Corrected'!AQ104)</f>
        <v>736.3</v>
      </c>
      <c r="AR104" s="33">
        <f ca="1">IFERROR(IF(AND($A104=VLOOKUP($A104&amp;"."&amp;$C104,UncollectibleLookup,2,FALSE),$C104=VLOOKUP($A104&amp;"."&amp;$C104,UncollectibleLookup,4,FALSE)),0,'Module C Corrected'!AR104),'Module C Corrected'!AR104)</f>
        <v>656.95</v>
      </c>
      <c r="AS104" s="33">
        <f ca="1">IFERROR(IF(AND($A104=VLOOKUP($A104&amp;"."&amp;$C104,UncollectibleLookup,2,FALSE),$C104=VLOOKUP($A104&amp;"."&amp;$C104,UncollectibleLookup,4,FALSE)),0,'Module C Corrected'!AS104),'Module C Corrected'!AS104)</f>
        <v>756.23</v>
      </c>
      <c r="AT104" s="33">
        <f ca="1">IFERROR(IF(AND($A104=VLOOKUP($A104&amp;"."&amp;$C104,UncollectibleLookup,2,FALSE),$C104=VLOOKUP($A104&amp;"."&amp;$C104,UncollectibleLookup,4,FALSE)),0,'Module C Corrected'!AT104),'Module C Corrected'!AT104)</f>
        <v>1185.31</v>
      </c>
      <c r="AU104" s="33">
        <f ca="1">IFERROR(IF(AND($A104=VLOOKUP($A104&amp;"."&amp;$C104,UncollectibleLookup,2,FALSE),$C104=VLOOKUP($A104&amp;"."&amp;$C104,UncollectibleLookup,4,FALSE)),0,'Module C Corrected'!AU104),'Module C Corrected'!AU104)</f>
        <v>2963.25</v>
      </c>
      <c r="AV104" s="33">
        <f ca="1">IFERROR(IF(AND($A104=VLOOKUP($A104&amp;"."&amp;$C104,UncollectibleLookup,2,FALSE),$C104=VLOOKUP($A104&amp;"."&amp;$C104,UncollectibleLookup,4,FALSE)),0,'Module C Corrected'!AV104),'Module C Corrected'!AV104)</f>
        <v>971.3</v>
      </c>
      <c r="AW104" s="33">
        <f ca="1">IFERROR(IF(AND($A104=VLOOKUP($A104&amp;"."&amp;$C104,UncollectibleLookup,2,FALSE),$C104=VLOOKUP($A104&amp;"."&amp;$C104,UncollectibleLookup,4,FALSE)),0,'Module C Corrected'!AW104),'Module C Corrected'!AW104)</f>
        <v>339.85</v>
      </c>
      <c r="AX104" s="33">
        <f ca="1">IFERROR(IF(AND($A104=VLOOKUP($A104&amp;"."&amp;$C104,UncollectibleLookup,2,FALSE),$C104=VLOOKUP($A104&amp;"."&amp;$C104,UncollectibleLookup,4,FALSE)),0,'Module C Corrected'!AX104),'Module C Corrected'!AX104)</f>
        <v>578.27</v>
      </c>
      <c r="AY104" s="33">
        <f ca="1">IFERROR(IF(AND($A104=VLOOKUP($A104&amp;"."&amp;$C104,UncollectibleLookup,2,FALSE),$C104=VLOOKUP($A104&amp;"."&amp;$C104,UncollectibleLookup,4,FALSE)),0,'Module C Corrected'!AY104),'Module C Corrected'!AY104)</f>
        <v>563.02</v>
      </c>
      <c r="AZ104" s="33">
        <f ca="1">IFERROR(IF(AND($A104=VLOOKUP($A104&amp;"."&amp;$C104,UncollectibleLookup,2,FALSE),$C104=VLOOKUP($A104&amp;"."&amp;$C104,UncollectibleLookup,4,FALSE)),0,'Module C Corrected'!AZ104),'Module C Corrected'!AZ104)</f>
        <v>1007.64</v>
      </c>
      <c r="BA104" s="31">
        <f t="shared" ca="1" si="54"/>
        <v>-645.76</v>
      </c>
      <c r="BB104" s="31">
        <f t="shared" ca="1" si="54"/>
        <v>-587.92999999999995</v>
      </c>
      <c r="BC104" s="31">
        <f t="shared" ca="1" si="54"/>
        <v>-552.22</v>
      </c>
      <c r="BD104" s="31">
        <f t="shared" ca="1" si="52"/>
        <v>-1970.84</v>
      </c>
      <c r="BE104" s="31">
        <f t="shared" ca="1" si="52"/>
        <v>-2268.6799999999998</v>
      </c>
      <c r="BF104" s="31">
        <f t="shared" ca="1" si="52"/>
        <v>-3555.94</v>
      </c>
      <c r="BG104" s="31">
        <f t="shared" ca="1" si="42"/>
        <v>-13149.42</v>
      </c>
      <c r="BH104" s="31">
        <f t="shared" ca="1" si="42"/>
        <v>-4310.13</v>
      </c>
      <c r="BI104" s="31">
        <f t="shared" ca="1" si="42"/>
        <v>-1508.07</v>
      </c>
      <c r="BJ104" s="31">
        <f t="shared" ca="1" si="42"/>
        <v>-1084.25</v>
      </c>
      <c r="BK104" s="31">
        <f t="shared" ca="1" si="42"/>
        <v>-1055.6500000000001</v>
      </c>
      <c r="BL104" s="31">
        <f t="shared" ca="1" si="42"/>
        <v>-1889.32</v>
      </c>
      <c r="BM104" s="6">
        <f t="shared" ca="1" si="46"/>
        <v>-4.9399999999999999E-2</v>
      </c>
      <c r="BN104" s="6">
        <f t="shared" ca="1" si="46"/>
        <v>-4.9399999999999999E-2</v>
      </c>
      <c r="BO104" s="6">
        <f t="shared" ca="1" si="46"/>
        <v>-4.9399999999999999E-2</v>
      </c>
      <c r="BP104" s="6">
        <f t="shared" ca="1" si="46"/>
        <v>-4.9399999999999999E-2</v>
      </c>
      <c r="BQ104" s="6">
        <f t="shared" ca="1" si="46"/>
        <v>-4.9399999999999999E-2</v>
      </c>
      <c r="BR104" s="6">
        <f t="shared" ca="1" si="46"/>
        <v>-4.9399999999999999E-2</v>
      </c>
      <c r="BS104" s="6">
        <f t="shared" ca="1" si="46"/>
        <v>-4.9399999999999999E-2</v>
      </c>
      <c r="BT104" s="6">
        <f t="shared" ca="1" si="46"/>
        <v>-4.9399999999999999E-2</v>
      </c>
      <c r="BU104" s="6">
        <f t="shared" ca="1" si="46"/>
        <v>-4.9399999999999999E-2</v>
      </c>
      <c r="BV104" s="6">
        <f t="shared" ca="1" si="46"/>
        <v>-4.9399999999999999E-2</v>
      </c>
      <c r="BW104" s="6">
        <f t="shared" ca="1" si="46"/>
        <v>-4.9399999999999999E-2</v>
      </c>
      <c r="BX104" s="6">
        <f t="shared" ca="1" si="46"/>
        <v>-4.9399999999999999E-2</v>
      </c>
      <c r="BY104" s="31">
        <f t="shared" ca="1" si="50"/>
        <v>-26583.78</v>
      </c>
      <c r="BZ104" s="31">
        <f t="shared" ca="1" si="50"/>
        <v>-24202.93</v>
      </c>
      <c r="CA104" s="31">
        <f t="shared" ca="1" si="50"/>
        <v>-22733.23</v>
      </c>
      <c r="CB104" s="31">
        <f t="shared" ca="1" si="50"/>
        <v>-20283.2</v>
      </c>
      <c r="CC104" s="31">
        <f t="shared" ca="1" si="50"/>
        <v>-23348.46</v>
      </c>
      <c r="CD104" s="31">
        <f t="shared" ca="1" si="50"/>
        <v>-36596.6</v>
      </c>
      <c r="CE104" s="31">
        <f t="shared" ca="1" si="50"/>
        <v>-91490.33</v>
      </c>
      <c r="CF104" s="31">
        <f t="shared" ca="1" si="50"/>
        <v>-29988.76</v>
      </c>
      <c r="CG104" s="31">
        <f t="shared" ca="1" si="50"/>
        <v>-10492.74</v>
      </c>
      <c r="CH104" s="31">
        <f t="shared" ca="1" si="50"/>
        <v>-17853.95</v>
      </c>
      <c r="CI104" s="31">
        <f t="shared" ca="1" si="50"/>
        <v>-17383.11</v>
      </c>
      <c r="CJ104" s="31">
        <f t="shared" ca="1" si="50"/>
        <v>-31110.85</v>
      </c>
      <c r="CK104" s="32">
        <f t="shared" ca="1" si="55"/>
        <v>914.83</v>
      </c>
      <c r="CL104" s="32">
        <f t="shared" ca="1" si="55"/>
        <v>832.89</v>
      </c>
      <c r="CM104" s="32">
        <f t="shared" ca="1" si="55"/>
        <v>782.32</v>
      </c>
      <c r="CN104" s="32">
        <f t="shared" ca="1" si="53"/>
        <v>698</v>
      </c>
      <c r="CO104" s="32">
        <f t="shared" ca="1" si="53"/>
        <v>803.49</v>
      </c>
      <c r="CP104" s="32">
        <f t="shared" ca="1" si="53"/>
        <v>1259.4000000000001</v>
      </c>
      <c r="CQ104" s="32">
        <f t="shared" ca="1" si="43"/>
        <v>3148.45</v>
      </c>
      <c r="CR104" s="32">
        <f t="shared" ca="1" si="43"/>
        <v>1032</v>
      </c>
      <c r="CS104" s="32">
        <f t="shared" ca="1" si="43"/>
        <v>361.09</v>
      </c>
      <c r="CT104" s="32">
        <f t="shared" ca="1" si="43"/>
        <v>614.41</v>
      </c>
      <c r="CU104" s="32">
        <f t="shared" ca="1" si="43"/>
        <v>598.20000000000005</v>
      </c>
      <c r="CV104" s="32">
        <f t="shared" ca="1" si="43"/>
        <v>1070.6199999999999</v>
      </c>
      <c r="CW104" s="31">
        <f t="shared" ca="1" si="51"/>
        <v>-25884.199999999997</v>
      </c>
      <c r="CX104" s="31">
        <f t="shared" ca="1" si="51"/>
        <v>-23566.010000000002</v>
      </c>
      <c r="CY104" s="31">
        <f t="shared" ca="1" si="51"/>
        <v>-22134.989999999998</v>
      </c>
      <c r="CZ104" s="31">
        <f t="shared" ca="1" si="51"/>
        <v>-18271.310000000001</v>
      </c>
      <c r="DA104" s="31">
        <f t="shared" ca="1" si="51"/>
        <v>-21032.519999999997</v>
      </c>
      <c r="DB104" s="31">
        <f t="shared" ca="1" si="51"/>
        <v>-32966.569999999992</v>
      </c>
      <c r="DC104" s="31">
        <f t="shared" ca="1" si="44"/>
        <v>-78155.710000000006</v>
      </c>
      <c r="DD104" s="31">
        <f t="shared" ca="1" si="44"/>
        <v>-25617.929999999997</v>
      </c>
      <c r="DE104" s="31">
        <f t="shared" ca="1" si="44"/>
        <v>-8963.43</v>
      </c>
      <c r="DF104" s="31">
        <f t="shared" ca="1" si="44"/>
        <v>-16733.560000000001</v>
      </c>
      <c r="DG104" s="31">
        <f t="shared" ca="1" si="44"/>
        <v>-16292.28</v>
      </c>
      <c r="DH104" s="31">
        <f t="shared" ca="1" si="44"/>
        <v>-29158.55</v>
      </c>
      <c r="DI104" s="32">
        <f t="shared" ca="1" si="36"/>
        <v>-1294.21</v>
      </c>
      <c r="DJ104" s="32">
        <f t="shared" ca="1" si="36"/>
        <v>-1178.3</v>
      </c>
      <c r="DK104" s="32">
        <f t="shared" ca="1" si="36"/>
        <v>-1106.75</v>
      </c>
      <c r="DL104" s="32">
        <f t="shared" ca="1" si="36"/>
        <v>-913.57</v>
      </c>
      <c r="DM104" s="32">
        <f t="shared" ca="1" si="36"/>
        <v>-1051.6300000000001</v>
      </c>
      <c r="DN104" s="32">
        <f t="shared" ca="1" si="36"/>
        <v>-1648.33</v>
      </c>
      <c r="DO104" s="32">
        <f t="shared" ca="1" si="47"/>
        <v>-3907.79</v>
      </c>
      <c r="DP104" s="32">
        <f t="shared" ca="1" si="47"/>
        <v>-1280.9000000000001</v>
      </c>
      <c r="DQ104" s="32">
        <f t="shared" ca="1" si="47"/>
        <v>-448.17</v>
      </c>
      <c r="DR104" s="32">
        <f t="shared" ca="1" si="47"/>
        <v>-836.68</v>
      </c>
      <c r="DS104" s="32">
        <f t="shared" ca="1" si="47"/>
        <v>-814.61</v>
      </c>
      <c r="DT104" s="32">
        <f t="shared" ca="1" si="47"/>
        <v>-1457.93</v>
      </c>
      <c r="DU104" s="31">
        <f t="shared" ca="1" si="37"/>
        <v>-11136.95</v>
      </c>
      <c r="DV104" s="31">
        <f t="shared" ca="1" si="37"/>
        <v>-10019.43</v>
      </c>
      <c r="DW104" s="31">
        <f t="shared" ca="1" si="37"/>
        <v>-9309.1299999999992</v>
      </c>
      <c r="DX104" s="31">
        <f t="shared" ca="1" si="37"/>
        <v>-7591.11</v>
      </c>
      <c r="DY104" s="31">
        <f t="shared" ca="1" si="37"/>
        <v>-8634.57</v>
      </c>
      <c r="DZ104" s="31">
        <f t="shared" ca="1" si="37"/>
        <v>-13365.92</v>
      </c>
      <c r="EA104" s="31">
        <f t="shared" ca="1" si="48"/>
        <v>-31301.91</v>
      </c>
      <c r="EB104" s="31">
        <f t="shared" ca="1" si="48"/>
        <v>-10124.18</v>
      </c>
      <c r="EC104" s="31">
        <f t="shared" ca="1" si="48"/>
        <v>-3494.76</v>
      </c>
      <c r="ED104" s="31">
        <f t="shared" ca="1" si="48"/>
        <v>-6438.3</v>
      </c>
      <c r="EE104" s="31">
        <f t="shared" ca="1" si="48"/>
        <v>-6182.03</v>
      </c>
      <c r="EF104" s="31">
        <f t="shared" ca="1" si="48"/>
        <v>-10914.29</v>
      </c>
      <c r="EG104" s="32">
        <f t="shared" ca="1" si="38"/>
        <v>-38315.360000000001</v>
      </c>
      <c r="EH104" s="32">
        <f t="shared" ca="1" si="38"/>
        <v>-34763.740000000005</v>
      </c>
      <c r="EI104" s="32">
        <f t="shared" ca="1" si="38"/>
        <v>-32550.869999999995</v>
      </c>
      <c r="EJ104" s="32">
        <f t="shared" ca="1" si="38"/>
        <v>-26775.99</v>
      </c>
      <c r="EK104" s="32">
        <f t="shared" ca="1" si="38"/>
        <v>-30718.719999999998</v>
      </c>
      <c r="EL104" s="32">
        <f t="shared" ca="1" si="38"/>
        <v>-47980.819999999992</v>
      </c>
      <c r="EM104" s="32">
        <f t="shared" ca="1" si="49"/>
        <v>-113365.41</v>
      </c>
      <c r="EN104" s="32">
        <f t="shared" ca="1" si="49"/>
        <v>-37023.009999999995</v>
      </c>
      <c r="EO104" s="32">
        <f t="shared" ca="1" si="49"/>
        <v>-12906.36</v>
      </c>
      <c r="EP104" s="32">
        <f t="shared" ca="1" si="49"/>
        <v>-24008.54</v>
      </c>
      <c r="EQ104" s="32">
        <f t="shared" ca="1" si="49"/>
        <v>-23288.92</v>
      </c>
      <c r="ER104" s="32">
        <f t="shared" ca="1" si="49"/>
        <v>-41530.770000000004</v>
      </c>
    </row>
    <row r="105" spans="1:148">
      <c r="A105" t="s">
        <v>444</v>
      </c>
      <c r="B105" s="1" t="s">
        <v>112</v>
      </c>
      <c r="C105" t="str">
        <f t="shared" ca="1" si="40"/>
        <v>SCL1</v>
      </c>
      <c r="D105" t="str">
        <f t="shared" ca="1" si="41"/>
        <v>Syncrude Industrial System</v>
      </c>
      <c r="E105" s="51">
        <f ca="1">IFERROR(IF(AND($A105=VLOOKUP($A105&amp;"."&amp;$C105,UncollectibleLookup,2,FALSE),$C105=VLOOKUP($A105&amp;"."&amp;$C105,UncollectibleLookup,4,FALSE)),0,'Module C Corrected'!E105),'Module C Corrected'!E105)</f>
        <v>35452.169000000002</v>
      </c>
      <c r="F105" s="51">
        <f ca="1">IFERROR(IF(AND($A105=VLOOKUP($A105&amp;"."&amp;$C105,UncollectibleLookup,2,FALSE),$C105=VLOOKUP($A105&amp;"."&amp;$C105,UncollectibleLookup,4,FALSE)),0,'Module C Corrected'!F105),'Module C Corrected'!F105)</f>
        <v>35180.915000000001</v>
      </c>
      <c r="G105" s="51">
        <f ca="1">IFERROR(IF(AND($A105=VLOOKUP($A105&amp;"."&amp;$C105,UncollectibleLookup,2,FALSE),$C105=VLOOKUP($A105&amp;"."&amp;$C105,UncollectibleLookup,4,FALSE)),0,'Module C Corrected'!G105),'Module C Corrected'!G105)</f>
        <v>22559.044000000002</v>
      </c>
      <c r="H105" s="51">
        <f ca="1">IFERROR(IF(AND($A105=VLOOKUP($A105&amp;"."&amp;$C105,UncollectibleLookup,2,FALSE),$C105=VLOOKUP($A105&amp;"."&amp;$C105,UncollectibleLookup,4,FALSE)),0,'Module C Corrected'!H105),'Module C Corrected'!H105)</f>
        <v>38430.146999999997</v>
      </c>
      <c r="I105" s="51">
        <f ca="1">IFERROR(IF(AND($A105=VLOOKUP($A105&amp;"."&amp;$C105,UncollectibleLookup,2,FALSE),$C105=VLOOKUP($A105&amp;"."&amp;$C105,UncollectibleLookup,4,FALSE)),0,'Module C Corrected'!I105),'Module C Corrected'!I105)</f>
        <v>20543.040700000001</v>
      </c>
      <c r="J105" s="51">
        <f ca="1">IFERROR(IF(AND($A105=VLOOKUP($A105&amp;"."&amp;$C105,UncollectibleLookup,2,FALSE),$C105=VLOOKUP($A105&amp;"."&amp;$C105,UncollectibleLookup,4,FALSE)),0,'Module C Corrected'!J105),'Module C Corrected'!J105)</f>
        <v>8051.8954000000003</v>
      </c>
      <c r="K105" s="51">
        <f ca="1">IFERROR(IF(AND($A105=VLOOKUP($A105&amp;"."&amp;$C105,UncollectibleLookup,2,FALSE),$C105=VLOOKUP($A105&amp;"."&amp;$C105,UncollectibleLookup,4,FALSE)),0,'Module C Corrected'!K105),'Module C Corrected'!K105)</f>
        <v>16270.225899999999</v>
      </c>
      <c r="L105" s="51">
        <f ca="1">IFERROR(IF(AND($A105=VLOOKUP($A105&amp;"."&amp;$C105,UncollectibleLookup,2,FALSE),$C105=VLOOKUP($A105&amp;"."&amp;$C105,UncollectibleLookup,4,FALSE)),0,'Module C Corrected'!L105),'Module C Corrected'!L105)</f>
        <v>16286.6623</v>
      </c>
      <c r="M105" s="51">
        <f ca="1">IFERROR(IF(AND($A105=VLOOKUP($A105&amp;"."&amp;$C105,UncollectibleLookup,2,FALSE),$C105=VLOOKUP($A105&amp;"."&amp;$C105,UncollectibleLookup,4,FALSE)),0,'Module C Corrected'!M105),'Module C Corrected'!M105)</f>
        <v>25867.731</v>
      </c>
      <c r="N105" s="51">
        <f ca="1">IFERROR(IF(AND($A105=VLOOKUP($A105&amp;"."&amp;$C105,UncollectibleLookup,2,FALSE),$C105=VLOOKUP($A105&amp;"."&amp;$C105,UncollectibleLookup,4,FALSE)),0,'Module C Corrected'!N105),'Module C Corrected'!N105)</f>
        <v>27373.059000000001</v>
      </c>
      <c r="O105" s="51">
        <f ca="1">IFERROR(IF(AND($A105=VLOOKUP($A105&amp;"."&amp;$C105,UncollectibleLookup,2,FALSE),$C105=VLOOKUP($A105&amp;"."&amp;$C105,UncollectibleLookup,4,FALSE)),0,'Module C Corrected'!O105),'Module C Corrected'!O105)</f>
        <v>31459.611000000001</v>
      </c>
      <c r="P105" s="51">
        <f ca="1">IFERROR(IF(AND($A105=VLOOKUP($A105&amp;"."&amp;$C105,UncollectibleLookup,2,FALSE),$C105=VLOOKUP($A105&amp;"."&amp;$C105,UncollectibleLookup,4,FALSE)),0,'Module C Corrected'!P105),'Module C Corrected'!P105)</f>
        <v>39123.493999999999</v>
      </c>
      <c r="Q105" s="32">
        <f ca="1">IFERROR(IF(AND($A105=VLOOKUP($A105&amp;"."&amp;$C105,UncollectibleLookup,2,FALSE),$C105=VLOOKUP($A105&amp;"."&amp;$C105,UncollectibleLookup,4,FALSE)),0,'Module C Corrected'!Q105),'Module C Corrected'!Q105)</f>
        <v>2170636.1800000002</v>
      </c>
      <c r="R105" s="32">
        <f ca="1">IFERROR(IF(AND($A105=VLOOKUP($A105&amp;"."&amp;$C105,UncollectibleLookup,2,FALSE),$C105=VLOOKUP($A105&amp;"."&amp;$C105,UncollectibleLookup,4,FALSE)),0,'Module C Corrected'!R105),'Module C Corrected'!R105)</f>
        <v>2624978.39</v>
      </c>
      <c r="S105" s="32">
        <f ca="1">IFERROR(IF(AND($A105=VLOOKUP($A105&amp;"."&amp;$C105,UncollectibleLookup,2,FALSE),$C105=VLOOKUP($A105&amp;"."&amp;$C105,UncollectibleLookup,4,FALSE)),0,'Module C Corrected'!S105),'Module C Corrected'!S105)</f>
        <v>1304847.58</v>
      </c>
      <c r="T105" s="32">
        <f ca="1">IFERROR(IF(AND($A105=VLOOKUP($A105&amp;"."&amp;$C105,UncollectibleLookup,2,FALSE),$C105=VLOOKUP($A105&amp;"."&amp;$C105,UncollectibleLookup,4,FALSE)),0,'Module C Corrected'!T105),'Module C Corrected'!T105)</f>
        <v>2015017.38</v>
      </c>
      <c r="U105" s="32">
        <f ca="1">IFERROR(IF(AND($A105=VLOOKUP($A105&amp;"."&amp;$C105,UncollectibleLookup,2,FALSE),$C105=VLOOKUP($A105&amp;"."&amp;$C105,UncollectibleLookup,4,FALSE)),0,'Module C Corrected'!U105),'Module C Corrected'!U105)</f>
        <v>880034.81</v>
      </c>
      <c r="V105" s="32">
        <f ca="1">IFERROR(IF(AND($A105=VLOOKUP($A105&amp;"."&amp;$C105,UncollectibleLookup,2,FALSE),$C105=VLOOKUP($A105&amp;"."&amp;$C105,UncollectibleLookup,4,FALSE)),0,'Module C Corrected'!V105),'Module C Corrected'!V105)</f>
        <v>332422</v>
      </c>
      <c r="W105" s="32">
        <f ca="1">IFERROR(IF(AND($A105=VLOOKUP($A105&amp;"."&amp;$C105,UncollectibleLookup,2,FALSE),$C105=VLOOKUP($A105&amp;"."&amp;$C105,UncollectibleLookup,4,FALSE)),0,'Module C Corrected'!W105),'Module C Corrected'!W105)</f>
        <v>3900894.99</v>
      </c>
      <c r="X105" s="32">
        <f ca="1">IFERROR(IF(AND($A105=VLOOKUP($A105&amp;"."&amp;$C105,UncollectibleLookup,2,FALSE),$C105=VLOOKUP($A105&amp;"."&amp;$C105,UncollectibleLookup,4,FALSE)),0,'Module C Corrected'!X105),'Module C Corrected'!X105)</f>
        <v>995426.67</v>
      </c>
      <c r="Y105" s="32">
        <f ca="1">IFERROR(IF(AND($A105=VLOOKUP($A105&amp;"."&amp;$C105,UncollectibleLookup,2,FALSE),$C105=VLOOKUP($A105&amp;"."&amp;$C105,UncollectibleLookup,4,FALSE)),0,'Module C Corrected'!Y105),'Module C Corrected'!Y105)</f>
        <v>1214654.74</v>
      </c>
      <c r="Z105" s="32">
        <f ca="1">IFERROR(IF(AND($A105=VLOOKUP($A105&amp;"."&amp;$C105,UncollectibleLookup,2,FALSE),$C105=VLOOKUP($A105&amp;"."&amp;$C105,UncollectibleLookup,4,FALSE)),0,'Module C Corrected'!Z105),'Module C Corrected'!Z105)</f>
        <v>1870336.84</v>
      </c>
      <c r="AA105" s="32">
        <f ca="1">IFERROR(IF(AND($A105=VLOOKUP($A105&amp;"."&amp;$C105,UncollectibleLookup,2,FALSE),$C105=VLOOKUP($A105&amp;"."&amp;$C105,UncollectibleLookup,4,FALSE)),0,'Module C Corrected'!AA105),'Module C Corrected'!AA105)</f>
        <v>1768523.92</v>
      </c>
      <c r="AB105" s="32">
        <f ca="1">IFERROR(IF(AND($A105=VLOOKUP($A105&amp;"."&amp;$C105,UncollectibleLookup,2,FALSE),$C105=VLOOKUP($A105&amp;"."&amp;$C105,UncollectibleLookup,4,FALSE)),0,'Module C Corrected'!AB105),'Module C Corrected'!AB105)</f>
        <v>2589073.7599999998</v>
      </c>
      <c r="AC105" s="2">
        <f>IF(ISBLANK('Module C Corrected'!AC105),"",'Module C Corrected'!AC105)</f>
        <v>4.96</v>
      </c>
      <c r="AD105" s="2">
        <f>IF(ISBLANK('Module C Corrected'!AD105),"",'Module C Corrected'!AD105)</f>
        <v>4.96</v>
      </c>
      <c r="AE105" s="2">
        <f>IF(ISBLANK('Module C Corrected'!AE105),"",'Module C Corrected'!AE105)</f>
        <v>4.96</v>
      </c>
      <c r="AF105" s="2">
        <f>IF(ISBLANK('Module C Corrected'!AF105),"",'Module C Corrected'!AF105)</f>
        <v>4.96</v>
      </c>
      <c r="AG105" s="2">
        <f>IF(ISBLANK('Module C Corrected'!AG105),"",'Module C Corrected'!AG105)</f>
        <v>4.96</v>
      </c>
      <c r="AH105" s="2">
        <f>IF(ISBLANK('Module C Corrected'!AH105),"",'Module C Corrected'!AH105)</f>
        <v>4.96</v>
      </c>
      <c r="AI105" s="2">
        <f>IF(ISBLANK('Module C Corrected'!AI105),"",'Module C Corrected'!AI105)</f>
        <v>4.96</v>
      </c>
      <c r="AJ105" s="2">
        <f>IF(ISBLANK('Module C Corrected'!AJ105),"",'Module C Corrected'!AJ105)</f>
        <v>4.96</v>
      </c>
      <c r="AK105" s="2">
        <f>IF(ISBLANK('Module C Corrected'!AK105),"",'Module C Corrected'!AK105)</f>
        <v>4.96</v>
      </c>
      <c r="AL105" s="2">
        <f>IF(ISBLANK('Module C Corrected'!AL105),"",'Module C Corrected'!AL105)</f>
        <v>4.96</v>
      </c>
      <c r="AM105" s="2">
        <f>IF(ISBLANK('Module C Corrected'!AM105),"",'Module C Corrected'!AM105)</f>
        <v>4.96</v>
      </c>
      <c r="AN105" s="2">
        <f>IF(ISBLANK('Module C Corrected'!AN105),"",'Module C Corrected'!AN105)</f>
        <v>4.96</v>
      </c>
      <c r="AO105" s="33">
        <f ca="1">IFERROR(IF(AND($A105=VLOOKUP($A105&amp;"."&amp;$C105,UncollectibleLookup,2,FALSE),$C105=VLOOKUP($A105&amp;"."&amp;$C105,UncollectibleLookup,4,FALSE)),0,'Module C Corrected'!AO105),'Module C Corrected'!AO105)</f>
        <v>107663.55</v>
      </c>
      <c r="AP105" s="33">
        <f ca="1">IFERROR(IF(AND($A105=VLOOKUP($A105&amp;"."&amp;$C105,UncollectibleLookup,2,FALSE),$C105=VLOOKUP($A105&amp;"."&amp;$C105,UncollectibleLookup,4,FALSE)),0,'Module C Corrected'!AP105),'Module C Corrected'!AP105)</f>
        <v>130198.93</v>
      </c>
      <c r="AQ105" s="33">
        <f ca="1">IFERROR(IF(AND($A105=VLOOKUP($A105&amp;"."&amp;$C105,UncollectibleLookup,2,FALSE),$C105=VLOOKUP($A105&amp;"."&amp;$C105,UncollectibleLookup,4,FALSE)),0,'Module C Corrected'!AQ105),'Module C Corrected'!AQ105)</f>
        <v>64720.44</v>
      </c>
      <c r="AR105" s="33">
        <f ca="1">IFERROR(IF(AND($A105=VLOOKUP($A105&amp;"."&amp;$C105,UncollectibleLookup,2,FALSE),$C105=VLOOKUP($A105&amp;"."&amp;$C105,UncollectibleLookup,4,FALSE)),0,'Module C Corrected'!AR105),'Module C Corrected'!AR105)</f>
        <v>99944.86</v>
      </c>
      <c r="AS105" s="33">
        <f ca="1">IFERROR(IF(AND($A105=VLOOKUP($A105&amp;"."&amp;$C105,UncollectibleLookup,2,FALSE),$C105=VLOOKUP($A105&amp;"."&amp;$C105,UncollectibleLookup,4,FALSE)),0,'Module C Corrected'!AS105),'Module C Corrected'!AS105)</f>
        <v>43649.73</v>
      </c>
      <c r="AT105" s="33">
        <f ca="1">IFERROR(IF(AND($A105=VLOOKUP($A105&amp;"."&amp;$C105,UncollectibleLookup,2,FALSE),$C105=VLOOKUP($A105&amp;"."&amp;$C105,UncollectibleLookup,4,FALSE)),0,'Module C Corrected'!AT105),'Module C Corrected'!AT105)</f>
        <v>16488.13</v>
      </c>
      <c r="AU105" s="33">
        <f ca="1">IFERROR(IF(AND($A105=VLOOKUP($A105&amp;"."&amp;$C105,UncollectibleLookup,2,FALSE),$C105=VLOOKUP($A105&amp;"."&amp;$C105,UncollectibleLookup,4,FALSE)),0,'Module C Corrected'!AU105),'Module C Corrected'!AU105)</f>
        <v>193484.39</v>
      </c>
      <c r="AV105" s="33">
        <f ca="1">IFERROR(IF(AND($A105=VLOOKUP($A105&amp;"."&amp;$C105,UncollectibleLookup,2,FALSE),$C105=VLOOKUP($A105&amp;"."&amp;$C105,UncollectibleLookup,4,FALSE)),0,'Module C Corrected'!AV105),'Module C Corrected'!AV105)</f>
        <v>49373.16</v>
      </c>
      <c r="AW105" s="33">
        <f ca="1">IFERROR(IF(AND($A105=VLOOKUP($A105&amp;"."&amp;$C105,UncollectibleLookup,2,FALSE),$C105=VLOOKUP($A105&amp;"."&amp;$C105,UncollectibleLookup,4,FALSE)),0,'Module C Corrected'!AW105),'Module C Corrected'!AW105)</f>
        <v>60246.87</v>
      </c>
      <c r="AX105" s="33">
        <f ca="1">IFERROR(IF(AND($A105=VLOOKUP($A105&amp;"."&amp;$C105,UncollectibleLookup,2,FALSE),$C105=VLOOKUP($A105&amp;"."&amp;$C105,UncollectibleLookup,4,FALSE)),0,'Module C Corrected'!AX105),'Module C Corrected'!AX105)</f>
        <v>92768.71</v>
      </c>
      <c r="AY105" s="33">
        <f ca="1">IFERROR(IF(AND($A105=VLOOKUP($A105&amp;"."&amp;$C105,UncollectibleLookup,2,FALSE),$C105=VLOOKUP($A105&amp;"."&amp;$C105,UncollectibleLookup,4,FALSE)),0,'Module C Corrected'!AY105),'Module C Corrected'!AY105)</f>
        <v>87718.79</v>
      </c>
      <c r="AZ105" s="33">
        <f ca="1">IFERROR(IF(AND($A105=VLOOKUP($A105&amp;"."&amp;$C105,UncollectibleLookup,2,FALSE),$C105=VLOOKUP($A105&amp;"."&amp;$C105,UncollectibleLookup,4,FALSE)),0,'Module C Corrected'!AZ105),'Module C Corrected'!AZ105)</f>
        <v>128418.06</v>
      </c>
      <c r="BA105" s="31">
        <f t="shared" ca="1" si="54"/>
        <v>-2604.7600000000002</v>
      </c>
      <c r="BB105" s="31">
        <f t="shared" ca="1" si="54"/>
        <v>-3149.97</v>
      </c>
      <c r="BC105" s="31">
        <f t="shared" ca="1" si="54"/>
        <v>-1565.82</v>
      </c>
      <c r="BD105" s="31">
        <f t="shared" ca="1" si="52"/>
        <v>-9672.08</v>
      </c>
      <c r="BE105" s="31">
        <f t="shared" ca="1" si="52"/>
        <v>-4224.17</v>
      </c>
      <c r="BF105" s="31">
        <f t="shared" ca="1" si="52"/>
        <v>-1595.63</v>
      </c>
      <c r="BG105" s="31">
        <f t="shared" ca="1" si="42"/>
        <v>-27696.35</v>
      </c>
      <c r="BH105" s="31">
        <f t="shared" ca="1" si="42"/>
        <v>-7067.53</v>
      </c>
      <c r="BI105" s="31">
        <f t="shared" ca="1" si="42"/>
        <v>-8624.0499999999993</v>
      </c>
      <c r="BJ105" s="31">
        <f t="shared" ca="1" si="42"/>
        <v>-5611.01</v>
      </c>
      <c r="BK105" s="31">
        <f t="shared" ca="1" si="42"/>
        <v>-5305.57</v>
      </c>
      <c r="BL105" s="31">
        <f t="shared" ca="1" si="42"/>
        <v>-7767.22</v>
      </c>
      <c r="BM105" s="6">
        <f t="shared" ca="1" si="46"/>
        <v>8.0799999999999997E-2</v>
      </c>
      <c r="BN105" s="6">
        <f t="shared" ca="1" si="46"/>
        <v>8.0799999999999997E-2</v>
      </c>
      <c r="BO105" s="6">
        <f t="shared" ca="1" si="46"/>
        <v>8.0799999999999997E-2</v>
      </c>
      <c r="BP105" s="6">
        <f t="shared" ca="1" si="46"/>
        <v>8.0799999999999997E-2</v>
      </c>
      <c r="BQ105" s="6">
        <f t="shared" ca="1" si="46"/>
        <v>8.0799999999999997E-2</v>
      </c>
      <c r="BR105" s="6">
        <f t="shared" ca="1" si="46"/>
        <v>8.0799999999999997E-2</v>
      </c>
      <c r="BS105" s="6">
        <f t="shared" ca="1" si="46"/>
        <v>8.0799999999999997E-2</v>
      </c>
      <c r="BT105" s="6">
        <f t="shared" ca="1" si="46"/>
        <v>8.0799999999999997E-2</v>
      </c>
      <c r="BU105" s="6">
        <f t="shared" ca="1" si="46"/>
        <v>8.0799999999999997E-2</v>
      </c>
      <c r="BV105" s="6">
        <f t="shared" ca="1" si="46"/>
        <v>8.0799999999999997E-2</v>
      </c>
      <c r="BW105" s="6">
        <f t="shared" ca="1" si="46"/>
        <v>8.0799999999999997E-2</v>
      </c>
      <c r="BX105" s="6">
        <f t="shared" ca="1" si="46"/>
        <v>8.0799999999999997E-2</v>
      </c>
      <c r="BY105" s="31">
        <f t="shared" ca="1" si="50"/>
        <v>175387.4</v>
      </c>
      <c r="BZ105" s="31">
        <f t="shared" ca="1" si="50"/>
        <v>212098.25</v>
      </c>
      <c r="CA105" s="31">
        <f t="shared" ca="1" si="50"/>
        <v>105431.67999999999</v>
      </c>
      <c r="CB105" s="31">
        <f t="shared" ca="1" si="50"/>
        <v>162813.4</v>
      </c>
      <c r="CC105" s="31">
        <f t="shared" ca="1" si="50"/>
        <v>71106.81</v>
      </c>
      <c r="CD105" s="31">
        <f t="shared" ca="1" si="50"/>
        <v>26859.7</v>
      </c>
      <c r="CE105" s="31">
        <f t="shared" ca="1" si="50"/>
        <v>315192.32000000001</v>
      </c>
      <c r="CF105" s="31">
        <f t="shared" ca="1" si="50"/>
        <v>80430.47</v>
      </c>
      <c r="CG105" s="31">
        <f t="shared" ca="1" si="50"/>
        <v>98144.1</v>
      </c>
      <c r="CH105" s="31">
        <f t="shared" ca="1" si="50"/>
        <v>151123.22</v>
      </c>
      <c r="CI105" s="31">
        <f t="shared" ca="1" si="50"/>
        <v>142896.73000000001</v>
      </c>
      <c r="CJ105" s="31">
        <f t="shared" ca="1" si="50"/>
        <v>209197.16</v>
      </c>
      <c r="CK105" s="32">
        <f t="shared" ca="1" si="55"/>
        <v>3690.08</v>
      </c>
      <c r="CL105" s="32">
        <f t="shared" ca="1" si="55"/>
        <v>4462.46</v>
      </c>
      <c r="CM105" s="32">
        <f t="shared" ca="1" si="55"/>
        <v>2218.2399999999998</v>
      </c>
      <c r="CN105" s="32">
        <f t="shared" ca="1" si="53"/>
        <v>3425.53</v>
      </c>
      <c r="CO105" s="32">
        <f t="shared" ca="1" si="53"/>
        <v>1496.06</v>
      </c>
      <c r="CP105" s="32">
        <f t="shared" ca="1" si="53"/>
        <v>565.12</v>
      </c>
      <c r="CQ105" s="32">
        <f t="shared" ca="1" si="43"/>
        <v>6631.52</v>
      </c>
      <c r="CR105" s="32">
        <f t="shared" ca="1" si="43"/>
        <v>1692.23</v>
      </c>
      <c r="CS105" s="32">
        <f t="shared" ca="1" si="43"/>
        <v>2064.91</v>
      </c>
      <c r="CT105" s="32">
        <f t="shared" ca="1" si="43"/>
        <v>3179.57</v>
      </c>
      <c r="CU105" s="32">
        <f t="shared" ca="1" si="43"/>
        <v>3006.49</v>
      </c>
      <c r="CV105" s="32">
        <f t="shared" ca="1" si="43"/>
        <v>4401.43</v>
      </c>
      <c r="CW105" s="31">
        <f t="shared" ca="1" si="51"/>
        <v>74018.689999999973</v>
      </c>
      <c r="CX105" s="31">
        <f t="shared" ca="1" si="51"/>
        <v>89511.75</v>
      </c>
      <c r="CY105" s="31">
        <f t="shared" ca="1" si="51"/>
        <v>44495.299999999996</v>
      </c>
      <c r="CZ105" s="31">
        <f t="shared" ca="1" si="51"/>
        <v>75966.149999999994</v>
      </c>
      <c r="DA105" s="31">
        <f t="shared" ca="1" si="51"/>
        <v>33177.30999999999</v>
      </c>
      <c r="DB105" s="31">
        <f t="shared" ca="1" si="51"/>
        <v>12532.32</v>
      </c>
      <c r="DC105" s="31">
        <f t="shared" ca="1" si="44"/>
        <v>156035.80000000002</v>
      </c>
      <c r="DD105" s="31">
        <f t="shared" ca="1" si="44"/>
        <v>39817.069999999992</v>
      </c>
      <c r="DE105" s="31">
        <f t="shared" ca="1" si="44"/>
        <v>48586.19</v>
      </c>
      <c r="DF105" s="31">
        <f t="shared" ca="1" si="44"/>
        <v>67145.09</v>
      </c>
      <c r="DG105" s="31">
        <f t="shared" ca="1" si="44"/>
        <v>63490.000000000007</v>
      </c>
      <c r="DH105" s="31">
        <f t="shared" ca="1" si="44"/>
        <v>92947.75</v>
      </c>
      <c r="DI105" s="32">
        <f t="shared" ca="1" si="36"/>
        <v>3700.93</v>
      </c>
      <c r="DJ105" s="32">
        <f t="shared" ca="1" si="36"/>
        <v>4475.59</v>
      </c>
      <c r="DK105" s="32">
        <f t="shared" ca="1" si="36"/>
        <v>2224.77</v>
      </c>
      <c r="DL105" s="32">
        <f t="shared" ca="1" si="36"/>
        <v>3798.31</v>
      </c>
      <c r="DM105" s="32">
        <f t="shared" ca="1" si="36"/>
        <v>1658.87</v>
      </c>
      <c r="DN105" s="32">
        <f t="shared" ca="1" si="36"/>
        <v>626.62</v>
      </c>
      <c r="DO105" s="32">
        <f t="shared" ca="1" si="47"/>
        <v>7801.79</v>
      </c>
      <c r="DP105" s="32">
        <f t="shared" ca="1" si="47"/>
        <v>1990.85</v>
      </c>
      <c r="DQ105" s="32">
        <f t="shared" ca="1" si="47"/>
        <v>2429.31</v>
      </c>
      <c r="DR105" s="32">
        <f t="shared" ca="1" si="47"/>
        <v>3357.25</v>
      </c>
      <c r="DS105" s="32">
        <f t="shared" ca="1" si="47"/>
        <v>3174.5</v>
      </c>
      <c r="DT105" s="32">
        <f t="shared" ca="1" si="47"/>
        <v>4647.3900000000003</v>
      </c>
      <c r="DU105" s="31">
        <f t="shared" ca="1" si="37"/>
        <v>31847.32</v>
      </c>
      <c r="DV105" s="31">
        <f t="shared" ca="1" si="37"/>
        <v>38057.230000000003</v>
      </c>
      <c r="DW105" s="31">
        <f t="shared" ca="1" si="37"/>
        <v>18713.03</v>
      </c>
      <c r="DX105" s="31">
        <f t="shared" ca="1" si="37"/>
        <v>31561.35</v>
      </c>
      <c r="DY105" s="31">
        <f t="shared" ca="1" si="37"/>
        <v>13620.43</v>
      </c>
      <c r="DZ105" s="31">
        <f t="shared" ca="1" si="37"/>
        <v>5081.09</v>
      </c>
      <c r="EA105" s="31">
        <f t="shared" ca="1" si="48"/>
        <v>62493.440000000002</v>
      </c>
      <c r="EB105" s="31">
        <f t="shared" ca="1" si="48"/>
        <v>15735.66</v>
      </c>
      <c r="EC105" s="31">
        <f t="shared" ca="1" si="48"/>
        <v>18943.3</v>
      </c>
      <c r="ED105" s="31">
        <f t="shared" ca="1" si="48"/>
        <v>25834.32</v>
      </c>
      <c r="EE105" s="31">
        <f t="shared" ca="1" si="48"/>
        <v>24090.99</v>
      </c>
      <c r="EF105" s="31">
        <f t="shared" ca="1" si="48"/>
        <v>34791.129999999997</v>
      </c>
      <c r="EG105" s="32">
        <f t="shared" ca="1" si="38"/>
        <v>109566.93999999997</v>
      </c>
      <c r="EH105" s="32">
        <f t="shared" ca="1" si="38"/>
        <v>132044.57</v>
      </c>
      <c r="EI105" s="32">
        <f t="shared" ca="1" si="38"/>
        <v>65433.099999999991</v>
      </c>
      <c r="EJ105" s="32">
        <f t="shared" ca="1" si="38"/>
        <v>111325.81</v>
      </c>
      <c r="EK105" s="32">
        <f t="shared" ca="1" si="38"/>
        <v>48456.609999999993</v>
      </c>
      <c r="EL105" s="32">
        <f t="shared" ca="1" si="38"/>
        <v>18240.03</v>
      </c>
      <c r="EM105" s="32">
        <f t="shared" ca="1" si="49"/>
        <v>226331.03000000003</v>
      </c>
      <c r="EN105" s="32">
        <f t="shared" ca="1" si="49"/>
        <v>57543.579999999987</v>
      </c>
      <c r="EO105" s="32">
        <f t="shared" ca="1" si="49"/>
        <v>69958.8</v>
      </c>
      <c r="EP105" s="32">
        <f t="shared" ca="1" si="49"/>
        <v>96336.66</v>
      </c>
      <c r="EQ105" s="32">
        <f t="shared" ca="1" si="49"/>
        <v>90755.49</v>
      </c>
      <c r="ER105" s="32">
        <f t="shared" ca="1" si="49"/>
        <v>132386.26999999999</v>
      </c>
    </row>
    <row r="106" spans="1:148">
      <c r="A106" t="s">
        <v>445</v>
      </c>
      <c r="B106" s="1" t="s">
        <v>113</v>
      </c>
      <c r="C106" t="str">
        <f t="shared" ca="1" si="40"/>
        <v>SCR1</v>
      </c>
      <c r="D106" t="str">
        <f t="shared" ca="1" si="41"/>
        <v>Suncor Industrial System</v>
      </c>
      <c r="E106" s="51">
        <f ca="1">IFERROR(IF(AND($A106=VLOOKUP($A106&amp;"."&amp;$C106,UncollectibleLookup,2,FALSE),$C106=VLOOKUP($A106&amp;"."&amp;$C106,UncollectibleLookup,4,FALSE)),0,'Module C Corrected'!E106),'Module C Corrected'!E106)</f>
        <v>100461.5425</v>
      </c>
      <c r="F106" s="51">
        <f ca="1">IFERROR(IF(AND($A106=VLOOKUP($A106&amp;"."&amp;$C106,UncollectibleLookup,2,FALSE),$C106=VLOOKUP($A106&amp;"."&amp;$C106,UncollectibleLookup,4,FALSE)),0,'Module C Corrected'!F106),'Module C Corrected'!F106)</f>
        <v>105049.3991</v>
      </c>
      <c r="G106" s="51">
        <f ca="1">IFERROR(IF(AND($A106=VLOOKUP($A106&amp;"."&amp;$C106,UncollectibleLookup,2,FALSE),$C106=VLOOKUP($A106&amp;"."&amp;$C106,UncollectibleLookup,4,FALSE)),0,'Module C Corrected'!G106),'Module C Corrected'!G106)</f>
        <v>119515.065</v>
      </c>
      <c r="H106" s="51">
        <f ca="1">IFERROR(IF(AND($A106=VLOOKUP($A106&amp;"."&amp;$C106,UncollectibleLookup,2,FALSE),$C106=VLOOKUP($A106&amp;"."&amp;$C106,UncollectibleLookup,4,FALSE)),0,'Module C Corrected'!H106),'Module C Corrected'!H106)</f>
        <v>82352.5723</v>
      </c>
      <c r="I106" s="51">
        <f ca="1">IFERROR(IF(AND($A106=VLOOKUP($A106&amp;"."&amp;$C106,UncollectibleLookup,2,FALSE),$C106=VLOOKUP($A106&amp;"."&amp;$C106,UncollectibleLookup,4,FALSE)),0,'Module C Corrected'!I106),'Module C Corrected'!I106)</f>
        <v>103278.109</v>
      </c>
      <c r="J106" s="51">
        <f ca="1">IFERROR(IF(AND($A106=VLOOKUP($A106&amp;"."&amp;$C106,UncollectibleLookup,2,FALSE),$C106=VLOOKUP($A106&amp;"."&amp;$C106,UncollectibleLookup,4,FALSE)),0,'Module C Corrected'!J106),'Module C Corrected'!J106)</f>
        <v>83712.359500000006</v>
      </c>
      <c r="K106" s="51">
        <f ca="1">IFERROR(IF(AND($A106=VLOOKUP($A106&amp;"."&amp;$C106,UncollectibleLookup,2,FALSE),$C106=VLOOKUP($A106&amp;"."&amp;$C106,UncollectibleLookup,4,FALSE)),0,'Module C Corrected'!K106),'Module C Corrected'!K106)</f>
        <v>120822.1611</v>
      </c>
      <c r="L106" s="51">
        <f ca="1">IFERROR(IF(AND($A106=VLOOKUP($A106&amp;"."&amp;$C106,UncollectibleLookup,2,FALSE),$C106=VLOOKUP($A106&amp;"."&amp;$C106,UncollectibleLookup,4,FALSE)),0,'Module C Corrected'!L106),'Module C Corrected'!L106)</f>
        <v>91298.793699999995</v>
      </c>
      <c r="M106" s="51">
        <f ca="1">IFERROR(IF(AND($A106=VLOOKUP($A106&amp;"."&amp;$C106,UncollectibleLookup,2,FALSE),$C106=VLOOKUP($A106&amp;"."&amp;$C106,UncollectibleLookup,4,FALSE)),0,'Module C Corrected'!M106),'Module C Corrected'!M106)</f>
        <v>102924.247</v>
      </c>
      <c r="N106" s="51">
        <f ca="1">IFERROR(IF(AND($A106=VLOOKUP($A106&amp;"."&amp;$C106,UncollectibleLookup,2,FALSE),$C106=VLOOKUP($A106&amp;"."&amp;$C106,UncollectibleLookup,4,FALSE)),0,'Module C Corrected'!N106),'Module C Corrected'!N106)</f>
        <v>114789.92600000001</v>
      </c>
      <c r="O106" s="51">
        <f ca="1">IFERROR(IF(AND($A106=VLOOKUP($A106&amp;"."&amp;$C106,UncollectibleLookup,2,FALSE),$C106=VLOOKUP($A106&amp;"."&amp;$C106,UncollectibleLookup,4,FALSE)),0,'Module C Corrected'!O106),'Module C Corrected'!O106)</f>
        <v>127719.2645</v>
      </c>
      <c r="P106" s="51">
        <f ca="1">IFERROR(IF(AND($A106=VLOOKUP($A106&amp;"."&amp;$C106,UncollectibleLookup,2,FALSE),$C106=VLOOKUP($A106&amp;"."&amp;$C106,UncollectibleLookup,4,FALSE)),0,'Module C Corrected'!P106),'Module C Corrected'!P106)</f>
        <v>152283.90590000001</v>
      </c>
      <c r="Q106" s="32">
        <f ca="1">IFERROR(IF(AND($A106=VLOOKUP($A106&amp;"."&amp;$C106,UncollectibleLookup,2,FALSE),$C106=VLOOKUP($A106&amp;"."&amp;$C106,UncollectibleLookup,4,FALSE)),0,'Module C Corrected'!Q106),'Module C Corrected'!Q106)</f>
        <v>6203490.1100000003</v>
      </c>
      <c r="R106" s="32">
        <f ca="1">IFERROR(IF(AND($A106=VLOOKUP($A106&amp;"."&amp;$C106,UncollectibleLookup,2,FALSE),$C106=VLOOKUP($A106&amp;"."&amp;$C106,UncollectibleLookup,4,FALSE)),0,'Module C Corrected'!R106),'Module C Corrected'!R106)</f>
        <v>7906435.5199999996</v>
      </c>
      <c r="S106" s="32">
        <f ca="1">IFERROR(IF(AND($A106=VLOOKUP($A106&amp;"."&amp;$C106,UncollectibleLookup,2,FALSE),$C106=VLOOKUP($A106&amp;"."&amp;$C106,UncollectibleLookup,4,FALSE)),0,'Module C Corrected'!S106),'Module C Corrected'!S106)</f>
        <v>7165583.4400000004</v>
      </c>
      <c r="T106" s="32">
        <f ca="1">IFERROR(IF(AND($A106=VLOOKUP($A106&amp;"."&amp;$C106,UncollectibleLookup,2,FALSE),$C106=VLOOKUP($A106&amp;"."&amp;$C106,UncollectibleLookup,4,FALSE)),0,'Module C Corrected'!T106),'Module C Corrected'!T106)</f>
        <v>4472894.5</v>
      </c>
      <c r="U106" s="32">
        <f ca="1">IFERROR(IF(AND($A106=VLOOKUP($A106&amp;"."&amp;$C106,UncollectibleLookup,2,FALSE),$C106=VLOOKUP($A106&amp;"."&amp;$C106,UncollectibleLookup,4,FALSE)),0,'Module C Corrected'!U106),'Module C Corrected'!U106)</f>
        <v>5713610.7000000002</v>
      </c>
      <c r="V106" s="32">
        <f ca="1">IFERROR(IF(AND($A106=VLOOKUP($A106&amp;"."&amp;$C106,UncollectibleLookup,2,FALSE),$C106=VLOOKUP($A106&amp;"."&amp;$C106,UncollectibleLookup,4,FALSE)),0,'Module C Corrected'!V106),'Module C Corrected'!V106)</f>
        <v>5248396.8099999996</v>
      </c>
      <c r="W106" s="32">
        <f ca="1">IFERROR(IF(AND($A106=VLOOKUP($A106&amp;"."&amp;$C106,UncollectibleLookup,2,FALSE),$C106=VLOOKUP($A106&amp;"."&amp;$C106,UncollectibleLookup,4,FALSE)),0,'Module C Corrected'!W106),'Module C Corrected'!W106)</f>
        <v>18502463.890000001</v>
      </c>
      <c r="X106" s="32">
        <f ca="1">IFERROR(IF(AND($A106=VLOOKUP($A106&amp;"."&amp;$C106,UncollectibleLookup,2,FALSE),$C106=VLOOKUP($A106&amp;"."&amp;$C106,UncollectibleLookup,4,FALSE)),0,'Module C Corrected'!X106),'Module C Corrected'!X106)</f>
        <v>7197941.9500000002</v>
      </c>
      <c r="Y106" s="32">
        <f ca="1">IFERROR(IF(AND($A106=VLOOKUP($A106&amp;"."&amp;$C106,UncollectibleLookup,2,FALSE),$C106=VLOOKUP($A106&amp;"."&amp;$C106,UncollectibleLookup,4,FALSE)),0,'Module C Corrected'!Y106),'Module C Corrected'!Y106)</f>
        <v>5434403.7699999996</v>
      </c>
      <c r="Z106" s="32">
        <f ca="1">IFERROR(IF(AND($A106=VLOOKUP($A106&amp;"."&amp;$C106,UncollectibleLookup,2,FALSE),$C106=VLOOKUP($A106&amp;"."&amp;$C106,UncollectibleLookup,4,FALSE)),0,'Module C Corrected'!Z106),'Module C Corrected'!Z106)</f>
        <v>7370822.7599999998</v>
      </c>
      <c r="AA106" s="32">
        <f ca="1">IFERROR(IF(AND($A106=VLOOKUP($A106&amp;"."&amp;$C106,UncollectibleLookup,2,FALSE),$C106=VLOOKUP($A106&amp;"."&amp;$C106,UncollectibleLookup,4,FALSE)),0,'Module C Corrected'!AA106),'Module C Corrected'!AA106)</f>
        <v>7161637.3200000003</v>
      </c>
      <c r="AB106" s="32">
        <f ca="1">IFERROR(IF(AND($A106=VLOOKUP($A106&amp;"."&amp;$C106,UncollectibleLookup,2,FALSE),$C106=VLOOKUP($A106&amp;"."&amp;$C106,UncollectibleLookup,4,FALSE)),0,'Module C Corrected'!AB106),'Module C Corrected'!AB106)</f>
        <v>10594482.560000001</v>
      </c>
      <c r="AC106" s="2">
        <f>IF(ISBLANK('Module C Corrected'!AC106),"",'Module C Corrected'!AC106)</f>
        <v>4.5199999999999996</v>
      </c>
      <c r="AD106" s="2">
        <f>IF(ISBLANK('Module C Corrected'!AD106),"",'Module C Corrected'!AD106)</f>
        <v>4.5199999999999996</v>
      </c>
      <c r="AE106" s="2">
        <f>IF(ISBLANK('Module C Corrected'!AE106),"",'Module C Corrected'!AE106)</f>
        <v>4.5199999999999996</v>
      </c>
      <c r="AF106" s="2">
        <f>IF(ISBLANK('Module C Corrected'!AF106),"",'Module C Corrected'!AF106)</f>
        <v>4.5199999999999996</v>
      </c>
      <c r="AG106" s="2">
        <f>IF(ISBLANK('Module C Corrected'!AG106),"",'Module C Corrected'!AG106)</f>
        <v>4.5199999999999996</v>
      </c>
      <c r="AH106" s="2">
        <f>IF(ISBLANK('Module C Corrected'!AH106),"",'Module C Corrected'!AH106)</f>
        <v>4.5199999999999996</v>
      </c>
      <c r="AI106" s="2">
        <f>IF(ISBLANK('Module C Corrected'!AI106),"",'Module C Corrected'!AI106)</f>
        <v>4.5199999999999996</v>
      </c>
      <c r="AJ106" s="2">
        <f>IF(ISBLANK('Module C Corrected'!AJ106),"",'Module C Corrected'!AJ106)</f>
        <v>4.5199999999999996</v>
      </c>
      <c r="AK106" s="2">
        <f>IF(ISBLANK('Module C Corrected'!AK106),"",'Module C Corrected'!AK106)</f>
        <v>4.5199999999999996</v>
      </c>
      <c r="AL106" s="2">
        <f>IF(ISBLANK('Module C Corrected'!AL106),"",'Module C Corrected'!AL106)</f>
        <v>4.5199999999999996</v>
      </c>
      <c r="AM106" s="2">
        <f>IF(ISBLANK('Module C Corrected'!AM106),"",'Module C Corrected'!AM106)</f>
        <v>4.5199999999999996</v>
      </c>
      <c r="AN106" s="2">
        <f>IF(ISBLANK('Module C Corrected'!AN106),"",'Module C Corrected'!AN106)</f>
        <v>4.5199999999999996</v>
      </c>
      <c r="AO106" s="33">
        <f ca="1">IFERROR(IF(AND($A106=VLOOKUP($A106&amp;"."&amp;$C106,UncollectibleLookup,2,FALSE),$C106=VLOOKUP($A106&amp;"."&amp;$C106,UncollectibleLookup,4,FALSE)),0,'Module C Corrected'!AO106),'Module C Corrected'!AO106)</f>
        <v>280397.75</v>
      </c>
      <c r="AP106" s="33">
        <f ca="1">IFERROR(IF(AND($A106=VLOOKUP($A106&amp;"."&amp;$C106,UncollectibleLookup,2,FALSE),$C106=VLOOKUP($A106&amp;"."&amp;$C106,UncollectibleLookup,4,FALSE)),0,'Module C Corrected'!AP106),'Module C Corrected'!AP106)</f>
        <v>357370.89</v>
      </c>
      <c r="AQ106" s="33">
        <f ca="1">IFERROR(IF(AND($A106=VLOOKUP($A106&amp;"."&amp;$C106,UncollectibleLookup,2,FALSE),$C106=VLOOKUP($A106&amp;"."&amp;$C106,UncollectibleLookup,4,FALSE)),0,'Module C Corrected'!AQ106),'Module C Corrected'!AQ106)</f>
        <v>323884.37</v>
      </c>
      <c r="AR106" s="33">
        <f ca="1">IFERROR(IF(AND($A106=VLOOKUP($A106&amp;"."&amp;$C106,UncollectibleLookup,2,FALSE),$C106=VLOOKUP($A106&amp;"."&amp;$C106,UncollectibleLookup,4,FALSE)),0,'Module C Corrected'!AR106),'Module C Corrected'!AR106)</f>
        <v>202174.83</v>
      </c>
      <c r="AS106" s="33">
        <f ca="1">IFERROR(IF(AND($A106=VLOOKUP($A106&amp;"."&amp;$C106,UncollectibleLookup,2,FALSE),$C106=VLOOKUP($A106&amp;"."&amp;$C106,UncollectibleLookup,4,FALSE)),0,'Module C Corrected'!AS106),'Module C Corrected'!AS106)</f>
        <v>258255.2</v>
      </c>
      <c r="AT106" s="33">
        <f ca="1">IFERROR(IF(AND($A106=VLOOKUP($A106&amp;"."&amp;$C106,UncollectibleLookup,2,FALSE),$C106=VLOOKUP($A106&amp;"."&amp;$C106,UncollectibleLookup,4,FALSE)),0,'Module C Corrected'!AT106),'Module C Corrected'!AT106)</f>
        <v>237227.54</v>
      </c>
      <c r="AU106" s="33">
        <f ca="1">IFERROR(IF(AND($A106=VLOOKUP($A106&amp;"."&amp;$C106,UncollectibleLookup,2,FALSE),$C106=VLOOKUP($A106&amp;"."&amp;$C106,UncollectibleLookup,4,FALSE)),0,'Module C Corrected'!AU106),'Module C Corrected'!AU106)</f>
        <v>836311.37</v>
      </c>
      <c r="AV106" s="33">
        <f ca="1">IFERROR(IF(AND($A106=VLOOKUP($A106&amp;"."&amp;$C106,UncollectibleLookup,2,FALSE),$C106=VLOOKUP($A106&amp;"."&amp;$C106,UncollectibleLookup,4,FALSE)),0,'Module C Corrected'!AV106),'Module C Corrected'!AV106)</f>
        <v>325346.98</v>
      </c>
      <c r="AW106" s="33">
        <f ca="1">IFERROR(IF(AND($A106=VLOOKUP($A106&amp;"."&amp;$C106,UncollectibleLookup,2,FALSE),$C106=VLOOKUP($A106&amp;"."&amp;$C106,UncollectibleLookup,4,FALSE)),0,'Module C Corrected'!AW106),'Module C Corrected'!AW106)</f>
        <v>245635.05</v>
      </c>
      <c r="AX106" s="33">
        <f ca="1">IFERROR(IF(AND($A106=VLOOKUP($A106&amp;"."&amp;$C106,UncollectibleLookup,2,FALSE),$C106=VLOOKUP($A106&amp;"."&amp;$C106,UncollectibleLookup,4,FALSE)),0,'Module C Corrected'!AX106),'Module C Corrected'!AX106)</f>
        <v>333161.19</v>
      </c>
      <c r="AY106" s="33">
        <f ca="1">IFERROR(IF(AND($A106=VLOOKUP($A106&amp;"."&amp;$C106,UncollectibleLookup,2,FALSE),$C106=VLOOKUP($A106&amp;"."&amp;$C106,UncollectibleLookup,4,FALSE)),0,'Module C Corrected'!AY106),'Module C Corrected'!AY106)</f>
        <v>323706.01</v>
      </c>
      <c r="AZ106" s="33">
        <f ca="1">IFERROR(IF(AND($A106=VLOOKUP($A106&amp;"."&amp;$C106,UncollectibleLookup,2,FALSE),$C106=VLOOKUP($A106&amp;"."&amp;$C106,UncollectibleLookup,4,FALSE)),0,'Module C Corrected'!AZ106),'Module C Corrected'!AZ106)</f>
        <v>478870.61</v>
      </c>
      <c r="BA106" s="31">
        <f t="shared" ca="1" si="54"/>
        <v>-7444.19</v>
      </c>
      <c r="BB106" s="31">
        <f t="shared" ca="1" si="54"/>
        <v>-9487.7199999999993</v>
      </c>
      <c r="BC106" s="31">
        <f t="shared" ca="1" si="54"/>
        <v>-8598.7000000000007</v>
      </c>
      <c r="BD106" s="31">
        <f t="shared" ca="1" si="52"/>
        <v>-21469.89</v>
      </c>
      <c r="BE106" s="31">
        <f t="shared" ca="1" si="52"/>
        <v>-27425.33</v>
      </c>
      <c r="BF106" s="31">
        <f t="shared" ca="1" si="52"/>
        <v>-25192.3</v>
      </c>
      <c r="BG106" s="31">
        <f t="shared" ca="1" si="42"/>
        <v>-131367.49</v>
      </c>
      <c r="BH106" s="31">
        <f t="shared" ca="1" si="42"/>
        <v>-51105.39</v>
      </c>
      <c r="BI106" s="31">
        <f t="shared" ca="1" si="42"/>
        <v>-38584.269999999997</v>
      </c>
      <c r="BJ106" s="31">
        <f t="shared" ca="1" si="42"/>
        <v>-22112.47</v>
      </c>
      <c r="BK106" s="31">
        <f t="shared" ca="1" si="42"/>
        <v>-21484.91</v>
      </c>
      <c r="BL106" s="31">
        <f t="shared" ca="1" si="42"/>
        <v>-31783.45</v>
      </c>
      <c r="BM106" s="6">
        <f t="shared" ca="1" si="46"/>
        <v>6.7000000000000004E-2</v>
      </c>
      <c r="BN106" s="6">
        <f t="shared" ca="1" si="46"/>
        <v>6.7000000000000004E-2</v>
      </c>
      <c r="BO106" s="6">
        <f t="shared" ca="1" si="46"/>
        <v>6.7000000000000004E-2</v>
      </c>
      <c r="BP106" s="6">
        <f t="shared" ca="1" si="46"/>
        <v>6.7000000000000004E-2</v>
      </c>
      <c r="BQ106" s="6">
        <f t="shared" ca="1" si="46"/>
        <v>6.7000000000000004E-2</v>
      </c>
      <c r="BR106" s="6">
        <f t="shared" ca="1" si="46"/>
        <v>6.7000000000000004E-2</v>
      </c>
      <c r="BS106" s="6">
        <f t="shared" ca="1" si="46"/>
        <v>6.7000000000000004E-2</v>
      </c>
      <c r="BT106" s="6">
        <f t="shared" ca="1" si="46"/>
        <v>6.7000000000000004E-2</v>
      </c>
      <c r="BU106" s="6">
        <f t="shared" ca="1" si="46"/>
        <v>6.7000000000000004E-2</v>
      </c>
      <c r="BV106" s="6">
        <f t="shared" ca="1" si="46"/>
        <v>6.7000000000000004E-2</v>
      </c>
      <c r="BW106" s="6">
        <f t="shared" ca="1" si="46"/>
        <v>6.7000000000000004E-2</v>
      </c>
      <c r="BX106" s="6">
        <f t="shared" ca="1" si="46"/>
        <v>6.7000000000000004E-2</v>
      </c>
      <c r="BY106" s="31">
        <f t="shared" ca="1" si="50"/>
        <v>415633.84</v>
      </c>
      <c r="BZ106" s="31">
        <f t="shared" ca="1" si="50"/>
        <v>529731.18000000005</v>
      </c>
      <c r="CA106" s="31">
        <f t="shared" ca="1" si="50"/>
        <v>480094.09</v>
      </c>
      <c r="CB106" s="31">
        <f t="shared" ca="1" si="50"/>
        <v>299683.93</v>
      </c>
      <c r="CC106" s="31">
        <f t="shared" ca="1" si="50"/>
        <v>382811.92</v>
      </c>
      <c r="CD106" s="31">
        <f t="shared" ca="1" si="50"/>
        <v>351642.59</v>
      </c>
      <c r="CE106" s="31">
        <f t="shared" ca="1" si="50"/>
        <v>1239665.08</v>
      </c>
      <c r="CF106" s="31">
        <f t="shared" ca="1" si="50"/>
        <v>482262.11</v>
      </c>
      <c r="CG106" s="31">
        <f t="shared" ca="1" si="50"/>
        <v>364105.05</v>
      </c>
      <c r="CH106" s="31">
        <f t="shared" ca="1" si="50"/>
        <v>493845.12</v>
      </c>
      <c r="CI106" s="31">
        <f t="shared" ca="1" si="50"/>
        <v>479829.7</v>
      </c>
      <c r="CJ106" s="31">
        <f t="shared" ca="1" si="50"/>
        <v>709830.33</v>
      </c>
      <c r="CK106" s="32">
        <f t="shared" ca="1" si="55"/>
        <v>10545.93</v>
      </c>
      <c r="CL106" s="32">
        <f t="shared" ca="1" si="55"/>
        <v>13440.94</v>
      </c>
      <c r="CM106" s="32">
        <f t="shared" ca="1" si="55"/>
        <v>12181.49</v>
      </c>
      <c r="CN106" s="32">
        <f t="shared" ca="1" si="53"/>
        <v>7603.92</v>
      </c>
      <c r="CO106" s="32">
        <f t="shared" ca="1" si="53"/>
        <v>9713.14</v>
      </c>
      <c r="CP106" s="32">
        <f t="shared" ca="1" si="53"/>
        <v>8922.27</v>
      </c>
      <c r="CQ106" s="32">
        <f t="shared" ca="1" si="43"/>
        <v>31454.19</v>
      </c>
      <c r="CR106" s="32">
        <f t="shared" ca="1" si="43"/>
        <v>12236.5</v>
      </c>
      <c r="CS106" s="32">
        <f t="shared" ca="1" si="43"/>
        <v>9238.49</v>
      </c>
      <c r="CT106" s="32">
        <f t="shared" ca="1" si="43"/>
        <v>12530.4</v>
      </c>
      <c r="CU106" s="32">
        <f t="shared" ca="1" si="43"/>
        <v>12174.78</v>
      </c>
      <c r="CV106" s="32">
        <f t="shared" ca="1" si="43"/>
        <v>18010.62</v>
      </c>
      <c r="CW106" s="31">
        <f t="shared" ca="1" si="51"/>
        <v>153226.21000000002</v>
      </c>
      <c r="CX106" s="31">
        <f t="shared" ca="1" si="51"/>
        <v>195288.94999999998</v>
      </c>
      <c r="CY106" s="31">
        <f t="shared" ca="1" si="51"/>
        <v>176989.91000000003</v>
      </c>
      <c r="CZ106" s="31">
        <f t="shared" ca="1" si="51"/>
        <v>126582.90999999999</v>
      </c>
      <c r="DA106" s="31">
        <f t="shared" ca="1" si="51"/>
        <v>161695.19</v>
      </c>
      <c r="DB106" s="31">
        <f t="shared" ca="1" si="51"/>
        <v>148529.62000000002</v>
      </c>
      <c r="DC106" s="31">
        <f t="shared" ca="1" si="44"/>
        <v>566175.39</v>
      </c>
      <c r="DD106" s="31">
        <f t="shared" ca="1" si="44"/>
        <v>220257.02000000002</v>
      </c>
      <c r="DE106" s="31">
        <f t="shared" ca="1" si="44"/>
        <v>166292.75999999998</v>
      </c>
      <c r="DF106" s="31">
        <f t="shared" ca="1" si="44"/>
        <v>195326.80000000002</v>
      </c>
      <c r="DG106" s="31">
        <f t="shared" ca="1" si="44"/>
        <v>189783.38000000003</v>
      </c>
      <c r="DH106" s="31">
        <f t="shared" ca="1" si="44"/>
        <v>280753.78999999998</v>
      </c>
      <c r="DI106" s="32">
        <f t="shared" ca="1" si="36"/>
        <v>7661.31</v>
      </c>
      <c r="DJ106" s="32">
        <f t="shared" ca="1" si="36"/>
        <v>9764.4500000000007</v>
      </c>
      <c r="DK106" s="32">
        <f t="shared" ca="1" si="36"/>
        <v>8849.5</v>
      </c>
      <c r="DL106" s="32">
        <f t="shared" ca="1" si="36"/>
        <v>6329.15</v>
      </c>
      <c r="DM106" s="32">
        <f t="shared" ca="1" si="36"/>
        <v>8084.76</v>
      </c>
      <c r="DN106" s="32">
        <f t="shared" ca="1" si="36"/>
        <v>7426.48</v>
      </c>
      <c r="DO106" s="32">
        <f t="shared" ca="1" si="47"/>
        <v>28308.77</v>
      </c>
      <c r="DP106" s="32">
        <f t="shared" ca="1" si="47"/>
        <v>11012.85</v>
      </c>
      <c r="DQ106" s="32">
        <f t="shared" ca="1" si="47"/>
        <v>8314.64</v>
      </c>
      <c r="DR106" s="32">
        <f t="shared" ca="1" si="47"/>
        <v>9766.34</v>
      </c>
      <c r="DS106" s="32">
        <f t="shared" ca="1" si="47"/>
        <v>9489.17</v>
      </c>
      <c r="DT106" s="32">
        <f t="shared" ca="1" si="47"/>
        <v>14037.69</v>
      </c>
      <c r="DU106" s="31">
        <f t="shared" ca="1" si="37"/>
        <v>65927.179999999993</v>
      </c>
      <c r="DV106" s="31">
        <f t="shared" ca="1" si="37"/>
        <v>83029.95</v>
      </c>
      <c r="DW106" s="31">
        <f t="shared" ca="1" si="37"/>
        <v>74435.199999999997</v>
      </c>
      <c r="DX106" s="31">
        <f t="shared" ca="1" si="37"/>
        <v>52590.89</v>
      </c>
      <c r="DY106" s="31">
        <f t="shared" ca="1" si="37"/>
        <v>66381.45</v>
      </c>
      <c r="DZ106" s="31">
        <f t="shared" ca="1" si="37"/>
        <v>60219.64</v>
      </c>
      <c r="EA106" s="31">
        <f t="shared" ca="1" si="48"/>
        <v>226757.24</v>
      </c>
      <c r="EB106" s="31">
        <f t="shared" ca="1" si="48"/>
        <v>87045.32</v>
      </c>
      <c r="EC106" s="31">
        <f t="shared" ca="1" si="48"/>
        <v>64835.99</v>
      </c>
      <c r="ED106" s="31">
        <f t="shared" ca="1" si="48"/>
        <v>75152.7</v>
      </c>
      <c r="EE106" s="31">
        <f t="shared" ca="1" si="48"/>
        <v>72012.429999999993</v>
      </c>
      <c r="EF106" s="31">
        <f t="shared" ca="1" si="48"/>
        <v>105088.51</v>
      </c>
      <c r="EG106" s="32">
        <f t="shared" ca="1" si="38"/>
        <v>226814.7</v>
      </c>
      <c r="EH106" s="32">
        <f t="shared" ca="1" si="38"/>
        <v>288083.34999999998</v>
      </c>
      <c r="EI106" s="32">
        <f t="shared" ca="1" si="38"/>
        <v>260274.61000000004</v>
      </c>
      <c r="EJ106" s="32">
        <f t="shared" ca="1" si="38"/>
        <v>185502.95</v>
      </c>
      <c r="EK106" s="32">
        <f t="shared" ca="1" si="38"/>
        <v>236161.40000000002</v>
      </c>
      <c r="EL106" s="32">
        <f t="shared" ca="1" si="38"/>
        <v>216175.74000000005</v>
      </c>
      <c r="EM106" s="32">
        <f t="shared" ca="1" si="49"/>
        <v>821241.4</v>
      </c>
      <c r="EN106" s="32">
        <f t="shared" ca="1" si="49"/>
        <v>318315.19000000006</v>
      </c>
      <c r="EO106" s="32">
        <f t="shared" ca="1" si="49"/>
        <v>239443.38999999996</v>
      </c>
      <c r="EP106" s="32">
        <f t="shared" ca="1" si="49"/>
        <v>280245.84000000003</v>
      </c>
      <c r="EQ106" s="32">
        <f t="shared" ca="1" si="49"/>
        <v>271284.98000000004</v>
      </c>
      <c r="ER106" s="32">
        <f t="shared" ca="1" si="49"/>
        <v>399879.99</v>
      </c>
    </row>
    <row r="107" spans="1:148">
      <c r="A107" t="s">
        <v>446</v>
      </c>
      <c r="B107" s="1" t="s">
        <v>114</v>
      </c>
      <c r="C107" t="str">
        <f t="shared" ca="1" si="40"/>
        <v>SCR2</v>
      </c>
      <c r="D107" t="str">
        <f t="shared" ca="1" si="41"/>
        <v>Magrath Wind Facility</v>
      </c>
      <c r="E107" s="51">
        <f ca="1">IFERROR(IF(AND($A107=VLOOKUP($A107&amp;"."&amp;$C107,UncollectibleLookup,2,FALSE),$C107=VLOOKUP($A107&amp;"."&amp;$C107,UncollectibleLookup,4,FALSE)),0,'Module C Corrected'!E107),'Module C Corrected'!E107)</f>
        <v>12885.513300000001</v>
      </c>
      <c r="F107" s="51">
        <f ca="1">IFERROR(IF(AND($A107=VLOOKUP($A107&amp;"."&amp;$C107,UncollectibleLookup,2,FALSE),$C107=VLOOKUP($A107&amp;"."&amp;$C107,UncollectibleLookup,4,FALSE)),0,'Module C Corrected'!F107),'Module C Corrected'!F107)</f>
        <v>6816.7587999999996</v>
      </c>
      <c r="G107" s="51">
        <f ca="1">IFERROR(IF(AND($A107=VLOOKUP($A107&amp;"."&amp;$C107,UncollectibleLookup,2,FALSE),$C107=VLOOKUP($A107&amp;"."&amp;$C107,UncollectibleLookup,4,FALSE)),0,'Module C Corrected'!G107),'Module C Corrected'!G107)</f>
        <v>12439.029</v>
      </c>
      <c r="H107" s="51">
        <f ca="1">IFERROR(IF(AND($A107=VLOOKUP($A107&amp;"."&amp;$C107,UncollectibleLookup,2,FALSE),$C107=VLOOKUP($A107&amp;"."&amp;$C107,UncollectibleLookup,4,FALSE)),0,'Module C Corrected'!H107),'Module C Corrected'!H107)</f>
        <v>7131.2682000000004</v>
      </c>
      <c r="I107" s="51">
        <f ca="1">IFERROR(IF(AND($A107=VLOOKUP($A107&amp;"."&amp;$C107,UncollectibleLookup,2,FALSE),$C107=VLOOKUP($A107&amp;"."&amp;$C107,UncollectibleLookup,4,FALSE)),0,'Module C Corrected'!I107),'Module C Corrected'!I107)</f>
        <v>6975.1750000000002</v>
      </c>
      <c r="J107" s="51">
        <f ca="1">IFERROR(IF(AND($A107=VLOOKUP($A107&amp;"."&amp;$C107,UncollectibleLookup,2,FALSE),$C107=VLOOKUP($A107&amp;"."&amp;$C107,UncollectibleLookup,4,FALSE)),0,'Module C Corrected'!J107),'Module C Corrected'!J107)</f>
        <v>7083.2875999999997</v>
      </c>
      <c r="K107" s="51">
        <f ca="1">IFERROR(IF(AND($A107=VLOOKUP($A107&amp;"."&amp;$C107,UncollectibleLookup,2,FALSE),$C107=VLOOKUP($A107&amp;"."&amp;$C107,UncollectibleLookup,4,FALSE)),0,'Module C Corrected'!K107),'Module C Corrected'!K107)</f>
        <v>3725.3521999999998</v>
      </c>
      <c r="L107" s="51">
        <f ca="1">IFERROR(IF(AND($A107=VLOOKUP($A107&amp;"."&amp;$C107,UncollectibleLookup,2,FALSE),$C107=VLOOKUP($A107&amp;"."&amp;$C107,UncollectibleLookup,4,FALSE)),0,'Module C Corrected'!L107),'Module C Corrected'!L107)</f>
        <v>4683.5859</v>
      </c>
      <c r="M107" s="51">
        <f ca="1">IFERROR(IF(AND($A107=VLOOKUP($A107&amp;"."&amp;$C107,UncollectibleLookup,2,FALSE),$C107=VLOOKUP($A107&amp;"."&amp;$C107,UncollectibleLookup,4,FALSE)),0,'Module C Corrected'!M107),'Module C Corrected'!M107)</f>
        <v>7099.1932999999999</v>
      </c>
      <c r="N107" s="51">
        <f ca="1">IFERROR(IF(AND($A107=VLOOKUP($A107&amp;"."&amp;$C107,UncollectibleLookup,2,FALSE),$C107=VLOOKUP($A107&amp;"."&amp;$C107,UncollectibleLookup,4,FALSE)),0,'Module C Corrected'!N107),'Module C Corrected'!N107)</f>
        <v>10760.3986</v>
      </c>
      <c r="O107" s="51">
        <f ca="1">IFERROR(IF(AND($A107=VLOOKUP($A107&amp;"."&amp;$C107,UncollectibleLookup,2,FALSE),$C107=VLOOKUP($A107&amp;"."&amp;$C107,UncollectibleLookup,4,FALSE)),0,'Module C Corrected'!O107),'Module C Corrected'!O107)</f>
        <v>10349.623100000001</v>
      </c>
      <c r="P107" s="51">
        <f ca="1">IFERROR(IF(AND($A107=VLOOKUP($A107&amp;"."&amp;$C107,UncollectibleLookup,2,FALSE),$C107=VLOOKUP($A107&amp;"."&amp;$C107,UncollectibleLookup,4,FALSE)),0,'Module C Corrected'!P107),'Module C Corrected'!P107)</f>
        <v>11267.1765</v>
      </c>
      <c r="Q107" s="32">
        <f ca="1">IFERROR(IF(AND($A107=VLOOKUP($A107&amp;"."&amp;$C107,UncollectibleLookup,2,FALSE),$C107=VLOOKUP($A107&amp;"."&amp;$C107,UncollectibleLookup,4,FALSE)),0,'Module C Corrected'!Q107),'Module C Corrected'!Q107)</f>
        <v>671286.98</v>
      </c>
      <c r="R107" s="32">
        <f ca="1">IFERROR(IF(AND($A107=VLOOKUP($A107&amp;"."&amp;$C107,UncollectibleLookup,2,FALSE),$C107=VLOOKUP($A107&amp;"."&amp;$C107,UncollectibleLookup,4,FALSE)),0,'Module C Corrected'!R107),'Module C Corrected'!R107)</f>
        <v>394334.69</v>
      </c>
      <c r="S107" s="32">
        <f ca="1">IFERROR(IF(AND($A107=VLOOKUP($A107&amp;"."&amp;$C107,UncollectibleLookup,2,FALSE),$C107=VLOOKUP($A107&amp;"."&amp;$C107,UncollectibleLookup,4,FALSE)),0,'Module C Corrected'!S107),'Module C Corrected'!S107)</f>
        <v>654206.71</v>
      </c>
      <c r="T107" s="32">
        <f ca="1">IFERROR(IF(AND($A107=VLOOKUP($A107&amp;"."&amp;$C107,UncollectibleLookup,2,FALSE),$C107=VLOOKUP($A107&amp;"."&amp;$C107,UncollectibleLookup,4,FALSE)),0,'Module C Corrected'!T107),'Module C Corrected'!T107)</f>
        <v>336898.71</v>
      </c>
      <c r="U107" s="32">
        <f ca="1">IFERROR(IF(AND($A107=VLOOKUP($A107&amp;"."&amp;$C107,UncollectibleLookup,2,FALSE),$C107=VLOOKUP($A107&amp;"."&amp;$C107,UncollectibleLookup,4,FALSE)),0,'Module C Corrected'!U107),'Module C Corrected'!U107)</f>
        <v>251577.54</v>
      </c>
      <c r="V107" s="32">
        <f ca="1">IFERROR(IF(AND($A107=VLOOKUP($A107&amp;"."&amp;$C107,UncollectibleLookup,2,FALSE),$C107=VLOOKUP($A107&amp;"."&amp;$C107,UncollectibleLookup,4,FALSE)),0,'Module C Corrected'!V107),'Module C Corrected'!V107)</f>
        <v>276201.55</v>
      </c>
      <c r="W107" s="32">
        <f ca="1">IFERROR(IF(AND($A107=VLOOKUP($A107&amp;"."&amp;$C107,UncollectibleLookup,2,FALSE),$C107=VLOOKUP($A107&amp;"."&amp;$C107,UncollectibleLookup,4,FALSE)),0,'Module C Corrected'!W107),'Module C Corrected'!W107)</f>
        <v>434827.46</v>
      </c>
      <c r="X107" s="32">
        <f ca="1">IFERROR(IF(AND($A107=VLOOKUP($A107&amp;"."&amp;$C107,UncollectibleLookup,2,FALSE),$C107=VLOOKUP($A107&amp;"."&amp;$C107,UncollectibleLookup,4,FALSE)),0,'Module C Corrected'!X107),'Module C Corrected'!X107)</f>
        <v>211922</v>
      </c>
      <c r="Y107" s="32">
        <f ca="1">IFERROR(IF(AND($A107=VLOOKUP($A107&amp;"."&amp;$C107,UncollectibleLookup,2,FALSE),$C107=VLOOKUP($A107&amp;"."&amp;$C107,UncollectibleLookup,4,FALSE)),0,'Module C Corrected'!Y107),'Module C Corrected'!Y107)</f>
        <v>274826.33</v>
      </c>
      <c r="Z107" s="32">
        <f ca="1">IFERROR(IF(AND($A107=VLOOKUP($A107&amp;"."&amp;$C107,UncollectibleLookup,2,FALSE),$C107=VLOOKUP($A107&amp;"."&amp;$C107,UncollectibleLookup,4,FALSE)),0,'Module C Corrected'!Z107),'Module C Corrected'!Z107)</f>
        <v>611629.14</v>
      </c>
      <c r="AA107" s="32">
        <f ca="1">IFERROR(IF(AND($A107=VLOOKUP($A107&amp;"."&amp;$C107,UncollectibleLookup,2,FALSE),$C107=VLOOKUP($A107&amp;"."&amp;$C107,UncollectibleLookup,4,FALSE)),0,'Module C Corrected'!AA107),'Module C Corrected'!AA107)</f>
        <v>464878.79</v>
      </c>
      <c r="AB107" s="32">
        <f ca="1">IFERROR(IF(AND($A107=VLOOKUP($A107&amp;"."&amp;$C107,UncollectibleLookup,2,FALSE),$C107=VLOOKUP($A107&amp;"."&amp;$C107,UncollectibleLookup,4,FALSE)),0,'Module C Corrected'!AB107),'Module C Corrected'!AB107)</f>
        <v>616615.42000000004</v>
      </c>
      <c r="AC107" s="2">
        <f>IF(ISBLANK('Module C Corrected'!AC107),"",'Module C Corrected'!AC107)</f>
        <v>1.72</v>
      </c>
      <c r="AD107" s="2">
        <f>IF(ISBLANK('Module C Corrected'!AD107),"",'Module C Corrected'!AD107)</f>
        <v>1.72</v>
      </c>
      <c r="AE107" s="2">
        <f>IF(ISBLANK('Module C Corrected'!AE107),"",'Module C Corrected'!AE107)</f>
        <v>1.72</v>
      </c>
      <c r="AF107" s="2">
        <f>IF(ISBLANK('Module C Corrected'!AF107),"",'Module C Corrected'!AF107)</f>
        <v>1.72</v>
      </c>
      <c r="AG107" s="2">
        <f>IF(ISBLANK('Module C Corrected'!AG107),"",'Module C Corrected'!AG107)</f>
        <v>1.72</v>
      </c>
      <c r="AH107" s="2">
        <f>IF(ISBLANK('Module C Corrected'!AH107),"",'Module C Corrected'!AH107)</f>
        <v>1.72</v>
      </c>
      <c r="AI107" s="2">
        <f>IF(ISBLANK('Module C Corrected'!AI107),"",'Module C Corrected'!AI107)</f>
        <v>1.72</v>
      </c>
      <c r="AJ107" s="2">
        <f>IF(ISBLANK('Module C Corrected'!AJ107),"",'Module C Corrected'!AJ107)</f>
        <v>1.72</v>
      </c>
      <c r="AK107" s="2">
        <f>IF(ISBLANK('Module C Corrected'!AK107),"",'Module C Corrected'!AK107)</f>
        <v>1.72</v>
      </c>
      <c r="AL107" s="2">
        <f>IF(ISBLANK('Module C Corrected'!AL107),"",'Module C Corrected'!AL107)</f>
        <v>1.72</v>
      </c>
      <c r="AM107" s="2">
        <f>IF(ISBLANK('Module C Corrected'!AM107),"",'Module C Corrected'!AM107)</f>
        <v>1.72</v>
      </c>
      <c r="AN107" s="2">
        <f>IF(ISBLANK('Module C Corrected'!AN107),"",'Module C Corrected'!AN107)</f>
        <v>1.72</v>
      </c>
      <c r="AO107" s="33">
        <f ca="1">IFERROR(IF(AND($A107=VLOOKUP($A107&amp;"."&amp;$C107,UncollectibleLookup,2,FALSE),$C107=VLOOKUP($A107&amp;"."&amp;$C107,UncollectibleLookup,4,FALSE)),0,'Module C Corrected'!AO107),'Module C Corrected'!AO107)</f>
        <v>11546.14</v>
      </c>
      <c r="AP107" s="33">
        <f ca="1">IFERROR(IF(AND($A107=VLOOKUP($A107&amp;"."&amp;$C107,UncollectibleLookup,2,FALSE),$C107=VLOOKUP($A107&amp;"."&amp;$C107,UncollectibleLookup,4,FALSE)),0,'Module C Corrected'!AP107),'Module C Corrected'!AP107)</f>
        <v>6782.56</v>
      </c>
      <c r="AQ107" s="33">
        <f ca="1">IFERROR(IF(AND($A107=VLOOKUP($A107&amp;"."&amp;$C107,UncollectibleLookup,2,FALSE),$C107=VLOOKUP($A107&amp;"."&amp;$C107,UncollectibleLookup,4,FALSE)),0,'Module C Corrected'!AQ107),'Module C Corrected'!AQ107)</f>
        <v>11252.36</v>
      </c>
      <c r="AR107" s="33">
        <f ca="1">IFERROR(IF(AND($A107=VLOOKUP($A107&amp;"."&amp;$C107,UncollectibleLookup,2,FALSE),$C107=VLOOKUP($A107&amp;"."&amp;$C107,UncollectibleLookup,4,FALSE)),0,'Module C Corrected'!AR107),'Module C Corrected'!AR107)</f>
        <v>5794.66</v>
      </c>
      <c r="AS107" s="33">
        <f ca="1">IFERROR(IF(AND($A107=VLOOKUP($A107&amp;"."&amp;$C107,UncollectibleLookup,2,FALSE),$C107=VLOOKUP($A107&amp;"."&amp;$C107,UncollectibleLookup,4,FALSE)),0,'Module C Corrected'!AS107),'Module C Corrected'!AS107)</f>
        <v>4327.13</v>
      </c>
      <c r="AT107" s="33">
        <f ca="1">IFERROR(IF(AND($A107=VLOOKUP($A107&amp;"."&amp;$C107,UncollectibleLookup,2,FALSE),$C107=VLOOKUP($A107&amp;"."&amp;$C107,UncollectibleLookup,4,FALSE)),0,'Module C Corrected'!AT107),'Module C Corrected'!AT107)</f>
        <v>4750.67</v>
      </c>
      <c r="AU107" s="33">
        <f ca="1">IFERROR(IF(AND($A107=VLOOKUP($A107&amp;"."&amp;$C107,UncollectibleLookup,2,FALSE),$C107=VLOOKUP($A107&amp;"."&amp;$C107,UncollectibleLookup,4,FALSE)),0,'Module C Corrected'!AU107),'Module C Corrected'!AU107)</f>
        <v>7479.03</v>
      </c>
      <c r="AV107" s="33">
        <f ca="1">IFERROR(IF(AND($A107=VLOOKUP($A107&amp;"."&amp;$C107,UncollectibleLookup,2,FALSE),$C107=VLOOKUP($A107&amp;"."&amp;$C107,UncollectibleLookup,4,FALSE)),0,'Module C Corrected'!AV107),'Module C Corrected'!AV107)</f>
        <v>3645.06</v>
      </c>
      <c r="AW107" s="33">
        <f ca="1">IFERROR(IF(AND($A107=VLOOKUP($A107&amp;"."&amp;$C107,UncollectibleLookup,2,FALSE),$C107=VLOOKUP($A107&amp;"."&amp;$C107,UncollectibleLookup,4,FALSE)),0,'Module C Corrected'!AW107),'Module C Corrected'!AW107)</f>
        <v>4727.01</v>
      </c>
      <c r="AX107" s="33">
        <f ca="1">IFERROR(IF(AND($A107=VLOOKUP($A107&amp;"."&amp;$C107,UncollectibleLookup,2,FALSE),$C107=VLOOKUP($A107&amp;"."&amp;$C107,UncollectibleLookup,4,FALSE)),0,'Module C Corrected'!AX107),'Module C Corrected'!AX107)</f>
        <v>10520.02</v>
      </c>
      <c r="AY107" s="33">
        <f ca="1">IFERROR(IF(AND($A107=VLOOKUP($A107&amp;"."&amp;$C107,UncollectibleLookup,2,FALSE),$C107=VLOOKUP($A107&amp;"."&amp;$C107,UncollectibleLookup,4,FALSE)),0,'Module C Corrected'!AY107),'Module C Corrected'!AY107)</f>
        <v>7995.92</v>
      </c>
      <c r="AZ107" s="33">
        <f ca="1">IFERROR(IF(AND($A107=VLOOKUP($A107&amp;"."&amp;$C107,UncollectibleLookup,2,FALSE),$C107=VLOOKUP($A107&amp;"."&amp;$C107,UncollectibleLookup,4,FALSE)),0,'Module C Corrected'!AZ107),'Module C Corrected'!AZ107)</f>
        <v>10605.79</v>
      </c>
      <c r="BA107" s="31">
        <f t="shared" ca="1" si="54"/>
        <v>-805.54</v>
      </c>
      <c r="BB107" s="31">
        <f t="shared" ca="1" si="54"/>
        <v>-473.2</v>
      </c>
      <c r="BC107" s="31">
        <f t="shared" ca="1" si="54"/>
        <v>-785.05</v>
      </c>
      <c r="BD107" s="31">
        <f t="shared" ca="1" si="52"/>
        <v>-1617.11</v>
      </c>
      <c r="BE107" s="31">
        <f t="shared" ca="1" si="52"/>
        <v>-1207.57</v>
      </c>
      <c r="BF107" s="31">
        <f t="shared" ca="1" si="52"/>
        <v>-1325.77</v>
      </c>
      <c r="BG107" s="31">
        <f t="shared" ca="1" si="42"/>
        <v>-3087.27</v>
      </c>
      <c r="BH107" s="31">
        <f t="shared" ca="1" si="42"/>
        <v>-1504.65</v>
      </c>
      <c r="BI107" s="31">
        <f t="shared" ca="1" si="42"/>
        <v>-1951.27</v>
      </c>
      <c r="BJ107" s="31">
        <f t="shared" ca="1" si="42"/>
        <v>-1834.89</v>
      </c>
      <c r="BK107" s="31">
        <f t="shared" ca="1" si="42"/>
        <v>-1394.64</v>
      </c>
      <c r="BL107" s="31">
        <f t="shared" ca="1" si="42"/>
        <v>-1849.85</v>
      </c>
      <c r="BM107" s="6">
        <f t="shared" ca="1" si="46"/>
        <v>-4.3700000000000003E-2</v>
      </c>
      <c r="BN107" s="6">
        <f t="shared" ca="1" si="46"/>
        <v>-4.3700000000000003E-2</v>
      </c>
      <c r="BO107" s="6">
        <f t="shared" ca="1" si="46"/>
        <v>-4.3700000000000003E-2</v>
      </c>
      <c r="BP107" s="6">
        <f t="shared" ref="BM107:BX122" ca="1" si="56">VLOOKUP($C107,LossFactorLookup,3,FALSE)</f>
        <v>-4.3700000000000003E-2</v>
      </c>
      <c r="BQ107" s="6">
        <f t="shared" ca="1" si="56"/>
        <v>-4.3700000000000003E-2</v>
      </c>
      <c r="BR107" s="6">
        <f t="shared" ca="1" si="56"/>
        <v>-4.3700000000000003E-2</v>
      </c>
      <c r="BS107" s="6">
        <f t="shared" ca="1" si="56"/>
        <v>-4.3700000000000003E-2</v>
      </c>
      <c r="BT107" s="6">
        <f t="shared" ca="1" si="56"/>
        <v>-4.3700000000000003E-2</v>
      </c>
      <c r="BU107" s="6">
        <f t="shared" ca="1" si="56"/>
        <v>-4.3700000000000003E-2</v>
      </c>
      <c r="BV107" s="6">
        <f t="shared" ca="1" si="56"/>
        <v>-4.3700000000000003E-2</v>
      </c>
      <c r="BW107" s="6">
        <f t="shared" ca="1" si="56"/>
        <v>-4.3700000000000003E-2</v>
      </c>
      <c r="BX107" s="6">
        <f t="shared" ca="1" si="56"/>
        <v>-4.3700000000000003E-2</v>
      </c>
      <c r="BY107" s="31">
        <f t="shared" ca="1" si="50"/>
        <v>-29335.24</v>
      </c>
      <c r="BZ107" s="31">
        <f t="shared" ca="1" si="50"/>
        <v>-17232.43</v>
      </c>
      <c r="CA107" s="31">
        <f t="shared" ca="1" si="50"/>
        <v>-28588.83</v>
      </c>
      <c r="CB107" s="31">
        <f t="shared" ca="1" si="50"/>
        <v>-14722.47</v>
      </c>
      <c r="CC107" s="31">
        <f t="shared" ca="1" si="50"/>
        <v>-10993.94</v>
      </c>
      <c r="CD107" s="31">
        <f t="shared" ca="1" si="50"/>
        <v>-12070.01</v>
      </c>
      <c r="CE107" s="31">
        <f t="shared" ca="1" si="50"/>
        <v>-19001.96</v>
      </c>
      <c r="CF107" s="31">
        <f t="shared" ca="1" si="50"/>
        <v>-9260.99</v>
      </c>
      <c r="CG107" s="31">
        <f t="shared" ca="1" si="50"/>
        <v>-12009.91</v>
      </c>
      <c r="CH107" s="31">
        <f t="shared" ca="1" si="50"/>
        <v>-26728.19</v>
      </c>
      <c r="CI107" s="31">
        <f t="shared" ca="1" si="50"/>
        <v>-20315.2</v>
      </c>
      <c r="CJ107" s="31">
        <f t="shared" ca="1" si="50"/>
        <v>-26946.09</v>
      </c>
      <c r="CK107" s="32">
        <f t="shared" ca="1" si="55"/>
        <v>1141.19</v>
      </c>
      <c r="CL107" s="32">
        <f t="shared" ca="1" si="55"/>
        <v>670.37</v>
      </c>
      <c r="CM107" s="32">
        <f t="shared" ca="1" si="55"/>
        <v>1112.1500000000001</v>
      </c>
      <c r="CN107" s="32">
        <f t="shared" ca="1" si="53"/>
        <v>572.73</v>
      </c>
      <c r="CO107" s="32">
        <f t="shared" ca="1" si="53"/>
        <v>427.68</v>
      </c>
      <c r="CP107" s="32">
        <f t="shared" ca="1" si="53"/>
        <v>469.54</v>
      </c>
      <c r="CQ107" s="32">
        <f t="shared" ca="1" si="43"/>
        <v>739.21</v>
      </c>
      <c r="CR107" s="32">
        <f t="shared" ca="1" si="43"/>
        <v>360.27</v>
      </c>
      <c r="CS107" s="32">
        <f t="shared" ca="1" si="43"/>
        <v>467.2</v>
      </c>
      <c r="CT107" s="32">
        <f t="shared" ca="1" si="43"/>
        <v>1039.77</v>
      </c>
      <c r="CU107" s="32">
        <f t="shared" ca="1" si="43"/>
        <v>790.29</v>
      </c>
      <c r="CV107" s="32">
        <f t="shared" ca="1" si="43"/>
        <v>1048.25</v>
      </c>
      <c r="CW107" s="31">
        <f t="shared" ca="1" si="51"/>
        <v>-38934.65</v>
      </c>
      <c r="CX107" s="31">
        <f t="shared" ca="1" si="51"/>
        <v>-22871.420000000002</v>
      </c>
      <c r="CY107" s="31">
        <f t="shared" ca="1" si="51"/>
        <v>-37943.99</v>
      </c>
      <c r="CZ107" s="31">
        <f t="shared" ca="1" si="51"/>
        <v>-18327.29</v>
      </c>
      <c r="DA107" s="31">
        <f t="shared" ca="1" si="51"/>
        <v>-13685.82</v>
      </c>
      <c r="DB107" s="31">
        <f t="shared" ca="1" si="51"/>
        <v>-15025.369999999999</v>
      </c>
      <c r="DC107" s="31">
        <f t="shared" ca="1" si="44"/>
        <v>-22654.51</v>
      </c>
      <c r="DD107" s="31">
        <f t="shared" ca="1" si="44"/>
        <v>-11041.13</v>
      </c>
      <c r="DE107" s="31">
        <f t="shared" ca="1" si="44"/>
        <v>-14318.449999999999</v>
      </c>
      <c r="DF107" s="31">
        <f t="shared" ca="1" si="44"/>
        <v>-34373.550000000003</v>
      </c>
      <c r="DG107" s="31">
        <f t="shared" ca="1" si="44"/>
        <v>-26126.190000000002</v>
      </c>
      <c r="DH107" s="31">
        <f t="shared" ca="1" si="44"/>
        <v>-34653.780000000006</v>
      </c>
      <c r="DI107" s="32">
        <f t="shared" ca="1" si="36"/>
        <v>-1946.73</v>
      </c>
      <c r="DJ107" s="32">
        <f t="shared" ca="1" si="36"/>
        <v>-1143.57</v>
      </c>
      <c r="DK107" s="32">
        <f t="shared" ca="1" si="36"/>
        <v>-1897.2</v>
      </c>
      <c r="DL107" s="32">
        <f t="shared" ca="1" si="36"/>
        <v>-916.36</v>
      </c>
      <c r="DM107" s="32">
        <f t="shared" ca="1" si="36"/>
        <v>-684.29</v>
      </c>
      <c r="DN107" s="32">
        <f t="shared" ca="1" si="36"/>
        <v>-751.27</v>
      </c>
      <c r="DO107" s="32">
        <f t="shared" ca="1" si="47"/>
        <v>-1132.73</v>
      </c>
      <c r="DP107" s="32">
        <f t="shared" ca="1" si="47"/>
        <v>-552.05999999999995</v>
      </c>
      <c r="DQ107" s="32">
        <f t="shared" ca="1" si="47"/>
        <v>-715.92</v>
      </c>
      <c r="DR107" s="32">
        <f t="shared" ca="1" si="47"/>
        <v>-1718.68</v>
      </c>
      <c r="DS107" s="32">
        <f t="shared" ca="1" si="47"/>
        <v>-1306.31</v>
      </c>
      <c r="DT107" s="32">
        <f t="shared" ca="1" si="47"/>
        <v>-1732.69</v>
      </c>
      <c r="DU107" s="31">
        <f t="shared" ca="1" si="37"/>
        <v>-16752.04</v>
      </c>
      <c r="DV107" s="31">
        <f t="shared" ca="1" si="37"/>
        <v>-9724.1200000000008</v>
      </c>
      <c r="DW107" s="31">
        <f t="shared" ca="1" si="37"/>
        <v>-15957.79</v>
      </c>
      <c r="DX107" s="31">
        <f t="shared" ca="1" si="37"/>
        <v>-7614.37</v>
      </c>
      <c r="DY107" s="31">
        <f t="shared" ca="1" si="37"/>
        <v>-5618.5</v>
      </c>
      <c r="DZ107" s="31">
        <f t="shared" ca="1" si="37"/>
        <v>-6091.86</v>
      </c>
      <c r="EA107" s="31">
        <f t="shared" ca="1" si="48"/>
        <v>-9073.2900000000009</v>
      </c>
      <c r="EB107" s="31">
        <f t="shared" ca="1" si="48"/>
        <v>-4363.4399999999996</v>
      </c>
      <c r="EC107" s="31">
        <f t="shared" ca="1" si="48"/>
        <v>-5582.63</v>
      </c>
      <c r="ED107" s="31">
        <f t="shared" ca="1" si="48"/>
        <v>-13225.35</v>
      </c>
      <c r="EE107" s="31">
        <f t="shared" ca="1" si="48"/>
        <v>-9913.4599999999991</v>
      </c>
      <c r="EF107" s="31">
        <f t="shared" ca="1" si="48"/>
        <v>-12971.2</v>
      </c>
      <c r="EG107" s="32">
        <f t="shared" ca="1" si="38"/>
        <v>-57633.420000000006</v>
      </c>
      <c r="EH107" s="32">
        <f t="shared" ca="1" si="38"/>
        <v>-33739.11</v>
      </c>
      <c r="EI107" s="32">
        <f t="shared" ca="1" si="38"/>
        <v>-55798.979999999996</v>
      </c>
      <c r="EJ107" s="32">
        <f t="shared" ca="1" si="38"/>
        <v>-26858.02</v>
      </c>
      <c r="EK107" s="32">
        <f t="shared" ca="1" si="38"/>
        <v>-19988.61</v>
      </c>
      <c r="EL107" s="32">
        <f t="shared" ca="1" si="38"/>
        <v>-21868.5</v>
      </c>
      <c r="EM107" s="32">
        <f t="shared" ca="1" si="49"/>
        <v>-32860.53</v>
      </c>
      <c r="EN107" s="32">
        <f t="shared" ca="1" si="49"/>
        <v>-15956.629999999997</v>
      </c>
      <c r="EO107" s="32">
        <f t="shared" ca="1" si="49"/>
        <v>-20617</v>
      </c>
      <c r="EP107" s="32">
        <f t="shared" ca="1" si="49"/>
        <v>-49317.58</v>
      </c>
      <c r="EQ107" s="32">
        <f t="shared" ca="1" si="49"/>
        <v>-37345.960000000006</v>
      </c>
      <c r="ER107" s="32">
        <f t="shared" ca="1" si="49"/>
        <v>-49357.670000000013</v>
      </c>
    </row>
    <row r="108" spans="1:148">
      <c r="A108" t="s">
        <v>446</v>
      </c>
      <c r="B108" s="1" t="s">
        <v>115</v>
      </c>
      <c r="C108" t="str">
        <f t="shared" ca="1" si="40"/>
        <v>SCR3</v>
      </c>
      <c r="D108" t="str">
        <f t="shared" ca="1" si="41"/>
        <v>Chin Chute Wind Facility</v>
      </c>
      <c r="E108" s="51">
        <f ca="1">IFERROR(IF(AND($A108=VLOOKUP($A108&amp;"."&amp;$C108,UncollectibleLookup,2,FALSE),$C108=VLOOKUP($A108&amp;"."&amp;$C108,UncollectibleLookup,4,FALSE)),0,'Module C Corrected'!E108),'Module C Corrected'!E108)</f>
        <v>12682.0162</v>
      </c>
      <c r="F108" s="51">
        <f ca="1">IFERROR(IF(AND($A108=VLOOKUP($A108&amp;"."&amp;$C108,UncollectibleLookup,2,FALSE),$C108=VLOOKUP($A108&amp;"."&amp;$C108,UncollectibleLookup,4,FALSE)),0,'Module C Corrected'!F108),'Module C Corrected'!F108)</f>
        <v>6334.2281999999996</v>
      </c>
      <c r="G108" s="51">
        <f ca="1">IFERROR(IF(AND($A108=VLOOKUP($A108&amp;"."&amp;$C108,UncollectibleLookup,2,FALSE),$C108=VLOOKUP($A108&amp;"."&amp;$C108,UncollectibleLookup,4,FALSE)),0,'Module C Corrected'!G108),'Module C Corrected'!G108)</f>
        <v>12774.565500000001</v>
      </c>
      <c r="H108" s="51">
        <f ca="1">IFERROR(IF(AND($A108=VLOOKUP($A108&amp;"."&amp;$C108,UncollectibleLookup,2,FALSE),$C108=VLOOKUP($A108&amp;"."&amp;$C108,UncollectibleLookup,4,FALSE)),0,'Module C Corrected'!H108),'Module C Corrected'!H108)</f>
        <v>8606.4979999999996</v>
      </c>
      <c r="I108" s="51">
        <f ca="1">IFERROR(IF(AND($A108=VLOOKUP($A108&amp;"."&amp;$C108,UncollectibleLookup,2,FALSE),$C108=VLOOKUP($A108&amp;"."&amp;$C108,UncollectibleLookup,4,FALSE)),0,'Module C Corrected'!I108),'Module C Corrected'!I108)</f>
        <v>8175.6224000000002</v>
      </c>
      <c r="J108" s="51">
        <f ca="1">IFERROR(IF(AND($A108=VLOOKUP($A108&amp;"."&amp;$C108,UncollectibleLookup,2,FALSE),$C108=VLOOKUP($A108&amp;"."&amp;$C108,UncollectibleLookup,4,FALSE)),0,'Module C Corrected'!J108),'Module C Corrected'!J108)</f>
        <v>8126.7116999999998</v>
      </c>
      <c r="K108" s="51">
        <f ca="1">IFERROR(IF(AND($A108=VLOOKUP($A108&amp;"."&amp;$C108,UncollectibleLookup,2,FALSE),$C108=VLOOKUP($A108&amp;"."&amp;$C108,UncollectibleLookup,4,FALSE)),0,'Module C Corrected'!K108),'Module C Corrected'!K108)</f>
        <v>4854.0787</v>
      </c>
      <c r="L108" s="51">
        <f ca="1">IFERROR(IF(AND($A108=VLOOKUP($A108&amp;"."&amp;$C108,UncollectibleLookup,2,FALSE),$C108=VLOOKUP($A108&amp;"."&amp;$C108,UncollectibleLookup,4,FALSE)),0,'Module C Corrected'!L108),'Module C Corrected'!L108)</f>
        <v>5576.6382999999996</v>
      </c>
      <c r="M108" s="51">
        <f ca="1">IFERROR(IF(AND($A108=VLOOKUP($A108&amp;"."&amp;$C108,UncollectibleLookup,2,FALSE),$C108=VLOOKUP($A108&amp;"."&amp;$C108,UncollectibleLookup,4,FALSE)),0,'Module C Corrected'!M108),'Module C Corrected'!M108)</f>
        <v>7936.4745000000003</v>
      </c>
      <c r="N108" s="51">
        <f ca="1">IFERROR(IF(AND($A108=VLOOKUP($A108&amp;"."&amp;$C108,UncollectibleLookup,2,FALSE),$C108=VLOOKUP($A108&amp;"."&amp;$C108,UncollectibleLookup,4,FALSE)),0,'Module C Corrected'!N108),'Module C Corrected'!N108)</f>
        <v>11888.440699999999</v>
      </c>
      <c r="O108" s="51">
        <f ca="1">IFERROR(IF(AND($A108=VLOOKUP($A108&amp;"."&amp;$C108,UncollectibleLookup,2,FALSE),$C108=VLOOKUP($A108&amp;"."&amp;$C108,UncollectibleLookup,4,FALSE)),0,'Module C Corrected'!O108),'Module C Corrected'!O108)</f>
        <v>11037.6167</v>
      </c>
      <c r="P108" s="51">
        <f ca="1">IFERROR(IF(AND($A108=VLOOKUP($A108&amp;"."&amp;$C108,UncollectibleLookup,2,FALSE),$C108=VLOOKUP($A108&amp;"."&amp;$C108,UncollectibleLookup,4,FALSE)),0,'Module C Corrected'!P108),'Module C Corrected'!P108)</f>
        <v>11382.789699999999</v>
      </c>
      <c r="Q108" s="32">
        <f ca="1">IFERROR(IF(AND($A108=VLOOKUP($A108&amp;"."&amp;$C108,UncollectibleLookup,2,FALSE),$C108=VLOOKUP($A108&amp;"."&amp;$C108,UncollectibleLookup,4,FALSE)),0,'Module C Corrected'!Q108),'Module C Corrected'!Q108)</f>
        <v>687978.96</v>
      </c>
      <c r="R108" s="32">
        <f ca="1">IFERROR(IF(AND($A108=VLOOKUP($A108&amp;"."&amp;$C108,UncollectibleLookup,2,FALSE),$C108=VLOOKUP($A108&amp;"."&amp;$C108,UncollectibleLookup,4,FALSE)),0,'Module C Corrected'!R108),'Module C Corrected'!R108)</f>
        <v>394909.89</v>
      </c>
      <c r="S108" s="32">
        <f ca="1">IFERROR(IF(AND($A108=VLOOKUP($A108&amp;"."&amp;$C108,UncollectibleLookup,2,FALSE),$C108=VLOOKUP($A108&amp;"."&amp;$C108,UncollectibleLookup,4,FALSE)),0,'Module C Corrected'!S108),'Module C Corrected'!S108)</f>
        <v>690073.25</v>
      </c>
      <c r="T108" s="32">
        <f ca="1">IFERROR(IF(AND($A108=VLOOKUP($A108&amp;"."&amp;$C108,UncollectibleLookup,2,FALSE),$C108=VLOOKUP($A108&amp;"."&amp;$C108,UncollectibleLookup,4,FALSE)),0,'Module C Corrected'!T108),'Module C Corrected'!T108)</f>
        <v>416503.8</v>
      </c>
      <c r="U108" s="32">
        <f ca="1">IFERROR(IF(AND($A108=VLOOKUP($A108&amp;"."&amp;$C108,UncollectibleLookup,2,FALSE),$C108=VLOOKUP($A108&amp;"."&amp;$C108,UncollectibleLookup,4,FALSE)),0,'Module C Corrected'!U108),'Module C Corrected'!U108)</f>
        <v>282175.84000000003</v>
      </c>
      <c r="V108" s="32">
        <f ca="1">IFERROR(IF(AND($A108=VLOOKUP($A108&amp;"."&amp;$C108,UncollectibleLookup,2,FALSE),$C108=VLOOKUP($A108&amp;"."&amp;$C108,UncollectibleLookup,4,FALSE)),0,'Module C Corrected'!V108),'Module C Corrected'!V108)</f>
        <v>311067.2</v>
      </c>
      <c r="W108" s="32">
        <f ca="1">IFERROR(IF(AND($A108=VLOOKUP($A108&amp;"."&amp;$C108,UncollectibleLookup,2,FALSE),$C108=VLOOKUP($A108&amp;"."&amp;$C108,UncollectibleLookup,4,FALSE)),0,'Module C Corrected'!W108),'Module C Corrected'!W108)</f>
        <v>498538.77</v>
      </c>
      <c r="X108" s="32">
        <f ca="1">IFERROR(IF(AND($A108=VLOOKUP($A108&amp;"."&amp;$C108,UncollectibleLookup,2,FALSE),$C108=VLOOKUP($A108&amp;"."&amp;$C108,UncollectibleLookup,4,FALSE)),0,'Module C Corrected'!X108),'Module C Corrected'!X108)</f>
        <v>270657.64</v>
      </c>
      <c r="Y108" s="32">
        <f ca="1">IFERROR(IF(AND($A108=VLOOKUP($A108&amp;"."&amp;$C108,UncollectibleLookup,2,FALSE),$C108=VLOOKUP($A108&amp;"."&amp;$C108,UncollectibleLookup,4,FALSE)),0,'Module C Corrected'!Y108),'Module C Corrected'!Y108)</f>
        <v>309097.18</v>
      </c>
      <c r="Z108" s="32">
        <f ca="1">IFERROR(IF(AND($A108=VLOOKUP($A108&amp;"."&amp;$C108,UncollectibleLookup,2,FALSE),$C108=VLOOKUP($A108&amp;"."&amp;$C108,UncollectibleLookup,4,FALSE)),0,'Module C Corrected'!Z108),'Module C Corrected'!Z108)</f>
        <v>658400.94999999995</v>
      </c>
      <c r="AA108" s="32">
        <f ca="1">IFERROR(IF(AND($A108=VLOOKUP($A108&amp;"."&amp;$C108,UncollectibleLookup,2,FALSE),$C108=VLOOKUP($A108&amp;"."&amp;$C108,UncollectibleLookup,4,FALSE)),0,'Module C Corrected'!AA108),'Module C Corrected'!AA108)</f>
        <v>519033.19</v>
      </c>
      <c r="AB108" s="32">
        <f ca="1">IFERROR(IF(AND($A108=VLOOKUP($A108&amp;"."&amp;$C108,UncollectibleLookup,2,FALSE),$C108=VLOOKUP($A108&amp;"."&amp;$C108,UncollectibleLookup,4,FALSE)),0,'Module C Corrected'!AB108),'Module C Corrected'!AB108)</f>
        <v>634575.82999999996</v>
      </c>
      <c r="AC108" s="2">
        <f>IF(ISBLANK('Module C Corrected'!AC108),"",'Module C Corrected'!AC108)</f>
        <v>0.85</v>
      </c>
      <c r="AD108" s="2">
        <f>IF(ISBLANK('Module C Corrected'!AD108),"",'Module C Corrected'!AD108)</f>
        <v>0.85</v>
      </c>
      <c r="AE108" s="2">
        <f>IF(ISBLANK('Module C Corrected'!AE108),"",'Module C Corrected'!AE108)</f>
        <v>0.85</v>
      </c>
      <c r="AF108" s="2">
        <f>IF(ISBLANK('Module C Corrected'!AF108),"",'Module C Corrected'!AF108)</f>
        <v>0.85</v>
      </c>
      <c r="AG108" s="2">
        <f>IF(ISBLANK('Module C Corrected'!AG108),"",'Module C Corrected'!AG108)</f>
        <v>0.85</v>
      </c>
      <c r="AH108" s="2">
        <f>IF(ISBLANK('Module C Corrected'!AH108),"",'Module C Corrected'!AH108)</f>
        <v>0.85</v>
      </c>
      <c r="AI108" s="2">
        <f>IF(ISBLANK('Module C Corrected'!AI108),"",'Module C Corrected'!AI108)</f>
        <v>0.85</v>
      </c>
      <c r="AJ108" s="2">
        <f>IF(ISBLANK('Module C Corrected'!AJ108),"",'Module C Corrected'!AJ108)</f>
        <v>0.85</v>
      </c>
      <c r="AK108" s="2">
        <f>IF(ISBLANK('Module C Corrected'!AK108),"",'Module C Corrected'!AK108)</f>
        <v>0.85</v>
      </c>
      <c r="AL108" s="2">
        <f>IF(ISBLANK('Module C Corrected'!AL108),"",'Module C Corrected'!AL108)</f>
        <v>0.85</v>
      </c>
      <c r="AM108" s="2">
        <f>IF(ISBLANK('Module C Corrected'!AM108),"",'Module C Corrected'!AM108)</f>
        <v>0.85</v>
      </c>
      <c r="AN108" s="2">
        <f>IF(ISBLANK('Module C Corrected'!AN108),"",'Module C Corrected'!AN108)</f>
        <v>0.85</v>
      </c>
      <c r="AO108" s="33">
        <f ca="1">IFERROR(IF(AND($A108=VLOOKUP($A108&amp;"."&amp;$C108,UncollectibleLookup,2,FALSE),$C108=VLOOKUP($A108&amp;"."&amp;$C108,UncollectibleLookup,4,FALSE)),0,'Module C Corrected'!AO108),'Module C Corrected'!AO108)</f>
        <v>5847.82</v>
      </c>
      <c r="AP108" s="33">
        <f ca="1">IFERROR(IF(AND($A108=VLOOKUP($A108&amp;"."&amp;$C108,UncollectibleLookup,2,FALSE),$C108=VLOOKUP($A108&amp;"."&amp;$C108,UncollectibleLookup,4,FALSE)),0,'Module C Corrected'!AP108),'Module C Corrected'!AP108)</f>
        <v>3356.73</v>
      </c>
      <c r="AQ108" s="33">
        <f ca="1">IFERROR(IF(AND($A108=VLOOKUP($A108&amp;"."&amp;$C108,UncollectibleLookup,2,FALSE),$C108=VLOOKUP($A108&amp;"."&amp;$C108,UncollectibleLookup,4,FALSE)),0,'Module C Corrected'!AQ108),'Module C Corrected'!AQ108)</f>
        <v>5865.62</v>
      </c>
      <c r="AR108" s="33">
        <f ca="1">IFERROR(IF(AND($A108=VLOOKUP($A108&amp;"."&amp;$C108,UncollectibleLookup,2,FALSE),$C108=VLOOKUP($A108&amp;"."&amp;$C108,UncollectibleLookup,4,FALSE)),0,'Module C Corrected'!AR108),'Module C Corrected'!AR108)</f>
        <v>3540.28</v>
      </c>
      <c r="AS108" s="33">
        <f ca="1">IFERROR(IF(AND($A108=VLOOKUP($A108&amp;"."&amp;$C108,UncollectibleLookup,2,FALSE),$C108=VLOOKUP($A108&amp;"."&amp;$C108,UncollectibleLookup,4,FALSE)),0,'Module C Corrected'!AS108),'Module C Corrected'!AS108)</f>
        <v>2398.4899999999998</v>
      </c>
      <c r="AT108" s="33">
        <f ca="1">IFERROR(IF(AND($A108=VLOOKUP($A108&amp;"."&amp;$C108,UncollectibleLookup,2,FALSE),$C108=VLOOKUP($A108&amp;"."&amp;$C108,UncollectibleLookup,4,FALSE)),0,'Module C Corrected'!AT108),'Module C Corrected'!AT108)</f>
        <v>2644.07</v>
      </c>
      <c r="AU108" s="33">
        <f ca="1">IFERROR(IF(AND($A108=VLOOKUP($A108&amp;"."&amp;$C108,UncollectibleLookup,2,FALSE),$C108=VLOOKUP($A108&amp;"."&amp;$C108,UncollectibleLookup,4,FALSE)),0,'Module C Corrected'!AU108),'Module C Corrected'!AU108)</f>
        <v>4237.58</v>
      </c>
      <c r="AV108" s="33">
        <f ca="1">IFERROR(IF(AND($A108=VLOOKUP($A108&amp;"."&amp;$C108,UncollectibleLookup,2,FALSE),$C108=VLOOKUP($A108&amp;"."&amp;$C108,UncollectibleLookup,4,FALSE)),0,'Module C Corrected'!AV108),'Module C Corrected'!AV108)</f>
        <v>2300.59</v>
      </c>
      <c r="AW108" s="33">
        <f ca="1">IFERROR(IF(AND($A108=VLOOKUP($A108&amp;"."&amp;$C108,UncollectibleLookup,2,FALSE),$C108=VLOOKUP($A108&amp;"."&amp;$C108,UncollectibleLookup,4,FALSE)),0,'Module C Corrected'!AW108),'Module C Corrected'!AW108)</f>
        <v>2627.33</v>
      </c>
      <c r="AX108" s="33">
        <f ca="1">IFERROR(IF(AND($A108=VLOOKUP($A108&amp;"."&amp;$C108,UncollectibleLookup,2,FALSE),$C108=VLOOKUP($A108&amp;"."&amp;$C108,UncollectibleLookup,4,FALSE)),0,'Module C Corrected'!AX108),'Module C Corrected'!AX108)</f>
        <v>5596.41</v>
      </c>
      <c r="AY108" s="33">
        <f ca="1">IFERROR(IF(AND($A108=VLOOKUP($A108&amp;"."&amp;$C108,UncollectibleLookup,2,FALSE),$C108=VLOOKUP($A108&amp;"."&amp;$C108,UncollectibleLookup,4,FALSE)),0,'Module C Corrected'!AY108),'Module C Corrected'!AY108)</f>
        <v>4411.78</v>
      </c>
      <c r="AZ108" s="33">
        <f ca="1">IFERROR(IF(AND($A108=VLOOKUP($A108&amp;"."&amp;$C108,UncollectibleLookup,2,FALSE),$C108=VLOOKUP($A108&amp;"."&amp;$C108,UncollectibleLookup,4,FALSE)),0,'Module C Corrected'!AZ108),'Module C Corrected'!AZ108)</f>
        <v>5393.89</v>
      </c>
      <c r="BA108" s="31">
        <f t="shared" ca="1" si="54"/>
        <v>-825.57</v>
      </c>
      <c r="BB108" s="31">
        <f t="shared" ca="1" si="54"/>
        <v>-473.89</v>
      </c>
      <c r="BC108" s="31">
        <f t="shared" ca="1" si="54"/>
        <v>-828.09</v>
      </c>
      <c r="BD108" s="31">
        <f t="shared" ca="1" si="52"/>
        <v>-1999.22</v>
      </c>
      <c r="BE108" s="31">
        <f t="shared" ca="1" si="52"/>
        <v>-1354.44</v>
      </c>
      <c r="BF108" s="31">
        <f t="shared" ca="1" si="52"/>
        <v>-1493.12</v>
      </c>
      <c r="BG108" s="31">
        <f t="shared" ca="1" si="42"/>
        <v>-3539.63</v>
      </c>
      <c r="BH108" s="31">
        <f t="shared" ca="1" si="42"/>
        <v>-1921.67</v>
      </c>
      <c r="BI108" s="31">
        <f t="shared" ca="1" si="42"/>
        <v>-2194.59</v>
      </c>
      <c r="BJ108" s="31">
        <f t="shared" ca="1" si="42"/>
        <v>-1975.2</v>
      </c>
      <c r="BK108" s="31">
        <f t="shared" ca="1" si="42"/>
        <v>-1557.1</v>
      </c>
      <c r="BL108" s="31">
        <f t="shared" ca="1" si="42"/>
        <v>-1903.73</v>
      </c>
      <c r="BM108" s="6">
        <f t="shared" ca="1" si="56"/>
        <v>-4.9399999999999999E-2</v>
      </c>
      <c r="BN108" s="6">
        <f t="shared" ca="1" si="56"/>
        <v>-4.9399999999999999E-2</v>
      </c>
      <c r="BO108" s="6">
        <f t="shared" ca="1" si="56"/>
        <v>-4.9399999999999999E-2</v>
      </c>
      <c r="BP108" s="6">
        <f t="shared" ca="1" si="56"/>
        <v>-4.9399999999999999E-2</v>
      </c>
      <c r="BQ108" s="6">
        <f t="shared" ca="1" si="56"/>
        <v>-4.9399999999999999E-2</v>
      </c>
      <c r="BR108" s="6">
        <f t="shared" ca="1" si="56"/>
        <v>-4.9399999999999999E-2</v>
      </c>
      <c r="BS108" s="6">
        <f t="shared" ca="1" si="56"/>
        <v>-4.9399999999999999E-2</v>
      </c>
      <c r="BT108" s="6">
        <f t="shared" ca="1" si="56"/>
        <v>-4.9399999999999999E-2</v>
      </c>
      <c r="BU108" s="6">
        <f t="shared" ca="1" si="56"/>
        <v>-4.9399999999999999E-2</v>
      </c>
      <c r="BV108" s="6">
        <f t="shared" ca="1" si="56"/>
        <v>-4.9399999999999999E-2</v>
      </c>
      <c r="BW108" s="6">
        <f t="shared" ca="1" si="56"/>
        <v>-4.9399999999999999E-2</v>
      </c>
      <c r="BX108" s="6">
        <f t="shared" ca="1" si="56"/>
        <v>-4.9399999999999999E-2</v>
      </c>
      <c r="BY108" s="31">
        <f t="shared" ca="1" si="50"/>
        <v>-33986.160000000003</v>
      </c>
      <c r="BZ108" s="31">
        <f t="shared" ca="1" si="50"/>
        <v>-19508.55</v>
      </c>
      <c r="CA108" s="31">
        <f t="shared" ca="1" si="50"/>
        <v>-34089.620000000003</v>
      </c>
      <c r="CB108" s="31">
        <f t="shared" ca="1" si="50"/>
        <v>-20575.29</v>
      </c>
      <c r="CC108" s="31">
        <f t="shared" ca="1" si="50"/>
        <v>-13939.49</v>
      </c>
      <c r="CD108" s="31">
        <f t="shared" ca="1" si="50"/>
        <v>-15366.72</v>
      </c>
      <c r="CE108" s="31">
        <f t="shared" ca="1" si="50"/>
        <v>-24627.82</v>
      </c>
      <c r="CF108" s="31">
        <f t="shared" ca="1" si="50"/>
        <v>-13370.49</v>
      </c>
      <c r="CG108" s="31">
        <f t="shared" ca="1" si="50"/>
        <v>-15269.4</v>
      </c>
      <c r="CH108" s="31">
        <f t="shared" ca="1" si="50"/>
        <v>-32525.01</v>
      </c>
      <c r="CI108" s="31">
        <f t="shared" ca="1" si="50"/>
        <v>-25640.240000000002</v>
      </c>
      <c r="CJ108" s="31">
        <f t="shared" ca="1" si="50"/>
        <v>-31348.05</v>
      </c>
      <c r="CK108" s="32">
        <f t="shared" ca="1" si="55"/>
        <v>1169.56</v>
      </c>
      <c r="CL108" s="32">
        <f t="shared" ca="1" si="55"/>
        <v>671.35</v>
      </c>
      <c r="CM108" s="32">
        <f t="shared" ca="1" si="55"/>
        <v>1173.1199999999999</v>
      </c>
      <c r="CN108" s="32">
        <f t="shared" ca="1" si="53"/>
        <v>708.06</v>
      </c>
      <c r="CO108" s="32">
        <f t="shared" ca="1" si="53"/>
        <v>479.7</v>
      </c>
      <c r="CP108" s="32">
        <f t="shared" ca="1" si="53"/>
        <v>528.80999999999995</v>
      </c>
      <c r="CQ108" s="32">
        <f t="shared" ca="1" si="43"/>
        <v>847.52</v>
      </c>
      <c r="CR108" s="32">
        <f t="shared" ca="1" si="43"/>
        <v>460.12</v>
      </c>
      <c r="CS108" s="32">
        <f t="shared" ca="1" si="43"/>
        <v>525.47</v>
      </c>
      <c r="CT108" s="32">
        <f t="shared" ca="1" si="43"/>
        <v>1119.28</v>
      </c>
      <c r="CU108" s="32">
        <f t="shared" ca="1" si="43"/>
        <v>882.36</v>
      </c>
      <c r="CV108" s="32">
        <f t="shared" ca="1" si="43"/>
        <v>1078.78</v>
      </c>
      <c r="CW108" s="31">
        <f t="shared" ca="1" si="51"/>
        <v>-37838.850000000006</v>
      </c>
      <c r="CX108" s="31">
        <f t="shared" ca="1" si="51"/>
        <v>-21720.04</v>
      </c>
      <c r="CY108" s="31">
        <f t="shared" ca="1" si="51"/>
        <v>-37954.030000000006</v>
      </c>
      <c r="CZ108" s="31">
        <f t="shared" ca="1" si="51"/>
        <v>-21408.289999999997</v>
      </c>
      <c r="DA108" s="31">
        <f t="shared" ca="1" si="51"/>
        <v>-14503.839999999998</v>
      </c>
      <c r="DB108" s="31">
        <f t="shared" ca="1" si="51"/>
        <v>-15988.86</v>
      </c>
      <c r="DC108" s="31">
        <f t="shared" ca="1" si="44"/>
        <v>-24478.249999999996</v>
      </c>
      <c r="DD108" s="31">
        <f t="shared" ca="1" si="44"/>
        <v>-13289.289999999999</v>
      </c>
      <c r="DE108" s="31">
        <f t="shared" ca="1" si="44"/>
        <v>-15176.670000000002</v>
      </c>
      <c r="DF108" s="31">
        <f t="shared" ca="1" si="44"/>
        <v>-35026.94</v>
      </c>
      <c r="DG108" s="31">
        <f t="shared" ca="1" si="44"/>
        <v>-27612.560000000001</v>
      </c>
      <c r="DH108" s="31">
        <f t="shared" ca="1" si="44"/>
        <v>-33759.43</v>
      </c>
      <c r="DI108" s="32">
        <f t="shared" ca="1" si="36"/>
        <v>-1891.94</v>
      </c>
      <c r="DJ108" s="32">
        <f t="shared" ca="1" si="36"/>
        <v>-1086</v>
      </c>
      <c r="DK108" s="32">
        <f t="shared" ca="1" si="36"/>
        <v>-1897.7</v>
      </c>
      <c r="DL108" s="32">
        <f t="shared" ca="1" si="36"/>
        <v>-1070.4100000000001</v>
      </c>
      <c r="DM108" s="32">
        <f t="shared" ca="1" si="36"/>
        <v>-725.19</v>
      </c>
      <c r="DN108" s="32">
        <f t="shared" ca="1" si="36"/>
        <v>-799.44</v>
      </c>
      <c r="DO108" s="32">
        <f t="shared" ca="1" si="47"/>
        <v>-1223.9100000000001</v>
      </c>
      <c r="DP108" s="32">
        <f t="shared" ca="1" si="47"/>
        <v>-664.46</v>
      </c>
      <c r="DQ108" s="32">
        <f t="shared" ca="1" si="47"/>
        <v>-758.83</v>
      </c>
      <c r="DR108" s="32">
        <f t="shared" ca="1" si="47"/>
        <v>-1751.35</v>
      </c>
      <c r="DS108" s="32">
        <f t="shared" ca="1" si="47"/>
        <v>-1380.63</v>
      </c>
      <c r="DT108" s="32">
        <f t="shared" ca="1" si="47"/>
        <v>-1687.97</v>
      </c>
      <c r="DU108" s="31">
        <f t="shared" ca="1" si="37"/>
        <v>-16280.56</v>
      </c>
      <c r="DV108" s="31">
        <f t="shared" ca="1" si="37"/>
        <v>-9234.59</v>
      </c>
      <c r="DW108" s="31">
        <f t="shared" ca="1" si="37"/>
        <v>-15962.02</v>
      </c>
      <c r="DX108" s="31">
        <f t="shared" ca="1" si="37"/>
        <v>-8894.42</v>
      </c>
      <c r="DY108" s="31">
        <f t="shared" ca="1" si="37"/>
        <v>-5954.33</v>
      </c>
      <c r="DZ108" s="31">
        <f t="shared" ca="1" si="37"/>
        <v>-6482.5</v>
      </c>
      <c r="EA108" s="31">
        <f t="shared" ca="1" si="48"/>
        <v>-9803.7099999999991</v>
      </c>
      <c r="EB108" s="31">
        <f t="shared" ca="1" si="48"/>
        <v>-5251.91</v>
      </c>
      <c r="EC108" s="31">
        <f t="shared" ca="1" si="48"/>
        <v>-5917.24</v>
      </c>
      <c r="ED108" s="31">
        <f t="shared" ca="1" si="48"/>
        <v>-13476.74</v>
      </c>
      <c r="EE108" s="31">
        <f t="shared" ca="1" si="48"/>
        <v>-10477.459999999999</v>
      </c>
      <c r="EF108" s="31">
        <f t="shared" ca="1" si="48"/>
        <v>-12636.44</v>
      </c>
      <c r="EG108" s="32">
        <f t="shared" ca="1" si="38"/>
        <v>-56011.350000000006</v>
      </c>
      <c r="EH108" s="32">
        <f t="shared" ca="1" si="38"/>
        <v>-32040.63</v>
      </c>
      <c r="EI108" s="32">
        <f t="shared" ca="1" si="38"/>
        <v>-55813.75</v>
      </c>
      <c r="EJ108" s="32">
        <f t="shared" ca="1" si="38"/>
        <v>-31373.119999999995</v>
      </c>
      <c r="EK108" s="32">
        <f t="shared" ca="1" si="38"/>
        <v>-21183.360000000001</v>
      </c>
      <c r="EL108" s="32">
        <f t="shared" ca="1" si="38"/>
        <v>-23270.799999999999</v>
      </c>
      <c r="EM108" s="32">
        <f t="shared" ca="1" si="49"/>
        <v>-35505.869999999995</v>
      </c>
      <c r="EN108" s="32">
        <f t="shared" ca="1" si="49"/>
        <v>-19205.66</v>
      </c>
      <c r="EO108" s="32">
        <f t="shared" ca="1" si="49"/>
        <v>-21852.74</v>
      </c>
      <c r="EP108" s="32">
        <f t="shared" ca="1" si="49"/>
        <v>-50255.03</v>
      </c>
      <c r="EQ108" s="32">
        <f t="shared" ca="1" si="49"/>
        <v>-39470.65</v>
      </c>
      <c r="ER108" s="32">
        <f t="shared" ca="1" si="49"/>
        <v>-48083.840000000004</v>
      </c>
    </row>
    <row r="109" spans="1:148">
      <c r="A109" t="s">
        <v>447</v>
      </c>
      <c r="B109" s="1" t="s">
        <v>116</v>
      </c>
      <c r="C109" t="str">
        <f t="shared" ca="1" si="40"/>
        <v>SCTG</v>
      </c>
      <c r="D109" t="str">
        <f t="shared" ca="1" si="41"/>
        <v>Scotford Industrial System</v>
      </c>
      <c r="E109" s="51">
        <f ca="1">IFERROR(IF(AND($A109=VLOOKUP($A109&amp;"."&amp;$C109,UncollectibleLookup,2,FALSE),$C109=VLOOKUP($A109&amp;"."&amp;$C109,UncollectibleLookup,4,FALSE)),0,'Module C Corrected'!E109),'Module C Corrected'!E109)</f>
        <v>2215.0511999999999</v>
      </c>
      <c r="F109" s="51">
        <f ca="1">IFERROR(IF(AND($A109=VLOOKUP($A109&amp;"."&amp;$C109,UncollectibleLookup,2,FALSE),$C109=VLOOKUP($A109&amp;"."&amp;$C109,UncollectibleLookup,4,FALSE)),0,'Module C Corrected'!F109),'Module C Corrected'!F109)</f>
        <v>0</v>
      </c>
      <c r="G109" s="51">
        <f ca="1">IFERROR(IF(AND($A109=VLOOKUP($A109&amp;"."&amp;$C109,UncollectibleLookup,2,FALSE),$C109=VLOOKUP($A109&amp;"."&amp;$C109,UncollectibleLookup,4,FALSE)),0,'Module C Corrected'!G109),'Module C Corrected'!G109)</f>
        <v>740.10720000000003</v>
      </c>
      <c r="H109" s="51">
        <f ca="1">IFERROR(IF(AND($A109=VLOOKUP($A109&amp;"."&amp;$C109,UncollectibleLookup,2,FALSE),$C109=VLOOKUP($A109&amp;"."&amp;$C109,UncollectibleLookup,4,FALSE)),0,'Module C Corrected'!H109),'Module C Corrected'!H109)</f>
        <v>202.23759999999999</v>
      </c>
      <c r="I109" s="51">
        <f ca="1">IFERROR(IF(AND($A109=VLOOKUP($A109&amp;"."&amp;$C109,UncollectibleLookup,2,FALSE),$C109=VLOOKUP($A109&amp;"."&amp;$C109,UncollectibleLookup,4,FALSE)),0,'Module C Corrected'!I109),'Module C Corrected'!I109)</f>
        <v>514.7808</v>
      </c>
      <c r="J109" s="51">
        <f ca="1">IFERROR(IF(AND($A109=VLOOKUP($A109&amp;"."&amp;$C109,UncollectibleLookup,2,FALSE),$C109=VLOOKUP($A109&amp;"."&amp;$C109,UncollectibleLookup,4,FALSE)),0,'Module C Corrected'!J109),'Module C Corrected'!J109)</f>
        <v>2.2000000000000002</v>
      </c>
      <c r="K109" s="51">
        <f ca="1">IFERROR(IF(AND($A109=VLOOKUP($A109&amp;"."&amp;$C109,UncollectibleLookup,2,FALSE),$C109=VLOOKUP($A109&amp;"."&amp;$C109,UncollectibleLookup,4,FALSE)),0,'Module C Corrected'!K109),'Module C Corrected'!K109)</f>
        <v>0</v>
      </c>
      <c r="L109" s="51">
        <f ca="1">IFERROR(IF(AND($A109=VLOOKUP($A109&amp;"."&amp;$C109,UncollectibleLookup,2,FALSE),$C109=VLOOKUP($A109&amp;"."&amp;$C109,UncollectibleLookup,4,FALSE)),0,'Module C Corrected'!L109),'Module C Corrected'!L109)</f>
        <v>0</v>
      </c>
      <c r="M109" s="51">
        <f ca="1">IFERROR(IF(AND($A109=VLOOKUP($A109&amp;"."&amp;$C109,UncollectibleLookup,2,FALSE),$C109=VLOOKUP($A109&amp;"."&amp;$C109,UncollectibleLookup,4,FALSE)),0,'Module C Corrected'!M109),'Module C Corrected'!M109)</f>
        <v>1618.1576</v>
      </c>
      <c r="N109" s="51">
        <f ca="1">IFERROR(IF(AND($A109=VLOOKUP($A109&amp;"."&amp;$C109,UncollectibleLookup,2,FALSE),$C109=VLOOKUP($A109&amp;"."&amp;$C109,UncollectibleLookup,4,FALSE)),0,'Module C Corrected'!N109),'Module C Corrected'!N109)</f>
        <v>25.038399999999999</v>
      </c>
      <c r="O109" s="51">
        <f ca="1">IFERROR(IF(AND($A109=VLOOKUP($A109&amp;"."&amp;$C109,UncollectibleLookup,2,FALSE),$C109=VLOOKUP($A109&amp;"."&amp;$C109,UncollectibleLookup,4,FALSE)),0,'Module C Corrected'!O109),'Module C Corrected'!O109)</f>
        <v>8685.4647999999997</v>
      </c>
      <c r="P109" s="51">
        <f ca="1">IFERROR(IF(AND($A109=VLOOKUP($A109&amp;"."&amp;$C109,UncollectibleLookup,2,FALSE),$C109=VLOOKUP($A109&amp;"."&amp;$C109,UncollectibleLookup,4,FALSE)),0,'Module C Corrected'!P109),'Module C Corrected'!P109)</f>
        <v>10746.2752</v>
      </c>
      <c r="Q109" s="32">
        <f ca="1">IFERROR(IF(AND($A109=VLOOKUP($A109&amp;"."&amp;$C109,UncollectibleLookup,2,FALSE),$C109=VLOOKUP($A109&amp;"."&amp;$C109,UncollectibleLookup,4,FALSE)),0,'Module C Corrected'!Q109),'Module C Corrected'!Q109)</f>
        <v>223269.06</v>
      </c>
      <c r="R109" s="32">
        <f ca="1">IFERROR(IF(AND($A109=VLOOKUP($A109&amp;"."&amp;$C109,UncollectibleLookup,2,FALSE),$C109=VLOOKUP($A109&amp;"."&amp;$C109,UncollectibleLookup,4,FALSE)),0,'Module C Corrected'!R109),'Module C Corrected'!R109)</f>
        <v>0</v>
      </c>
      <c r="S109" s="32">
        <f ca="1">IFERROR(IF(AND($A109=VLOOKUP($A109&amp;"."&amp;$C109,UncollectibleLookup,2,FALSE),$C109=VLOOKUP($A109&amp;"."&amp;$C109,UncollectibleLookup,4,FALSE)),0,'Module C Corrected'!S109),'Module C Corrected'!S109)</f>
        <v>88696</v>
      </c>
      <c r="T109" s="32">
        <f ca="1">IFERROR(IF(AND($A109=VLOOKUP($A109&amp;"."&amp;$C109,UncollectibleLookup,2,FALSE),$C109=VLOOKUP($A109&amp;"."&amp;$C109,UncollectibleLookup,4,FALSE)),0,'Module C Corrected'!T109),'Module C Corrected'!T109)</f>
        <v>19398.88</v>
      </c>
      <c r="U109" s="32">
        <f ca="1">IFERROR(IF(AND($A109=VLOOKUP($A109&amp;"."&amp;$C109,UncollectibleLookup,2,FALSE),$C109=VLOOKUP($A109&amp;"."&amp;$C109,UncollectibleLookup,4,FALSE)),0,'Module C Corrected'!U109),'Module C Corrected'!U109)</f>
        <v>74369.86</v>
      </c>
      <c r="V109" s="32">
        <f ca="1">IFERROR(IF(AND($A109=VLOOKUP($A109&amp;"."&amp;$C109,UncollectibleLookup,2,FALSE),$C109=VLOOKUP($A109&amp;"."&amp;$C109,UncollectibleLookup,4,FALSE)),0,'Module C Corrected'!V109),'Module C Corrected'!V109)</f>
        <v>128.41</v>
      </c>
      <c r="W109" s="32">
        <f ca="1">IFERROR(IF(AND($A109=VLOOKUP($A109&amp;"."&amp;$C109,UncollectibleLookup,2,FALSE),$C109=VLOOKUP($A109&amp;"."&amp;$C109,UncollectibleLookup,4,FALSE)),0,'Module C Corrected'!W109),'Module C Corrected'!W109)</f>
        <v>0</v>
      </c>
      <c r="X109" s="32">
        <f ca="1">IFERROR(IF(AND($A109=VLOOKUP($A109&amp;"."&amp;$C109,UncollectibleLookup,2,FALSE),$C109=VLOOKUP($A109&amp;"."&amp;$C109,UncollectibleLookup,4,FALSE)),0,'Module C Corrected'!X109),'Module C Corrected'!X109)</f>
        <v>0</v>
      </c>
      <c r="Y109" s="32">
        <f ca="1">IFERROR(IF(AND($A109=VLOOKUP($A109&amp;"."&amp;$C109,UncollectibleLookup,2,FALSE),$C109=VLOOKUP($A109&amp;"."&amp;$C109,UncollectibleLookup,4,FALSE)),0,'Module C Corrected'!Y109),'Module C Corrected'!Y109)</f>
        <v>93007.83</v>
      </c>
      <c r="Z109" s="32">
        <f ca="1">IFERROR(IF(AND($A109=VLOOKUP($A109&amp;"."&amp;$C109,UncollectibleLookup,2,FALSE),$C109=VLOOKUP($A109&amp;"."&amp;$C109,UncollectibleLookup,4,FALSE)),0,'Module C Corrected'!Z109),'Module C Corrected'!Z109)</f>
        <v>8809.18</v>
      </c>
      <c r="AA109" s="32">
        <f ca="1">IFERROR(IF(AND($A109=VLOOKUP($A109&amp;"."&amp;$C109,UncollectibleLookup,2,FALSE),$C109=VLOOKUP($A109&amp;"."&amp;$C109,UncollectibleLookup,4,FALSE)),0,'Module C Corrected'!AA109),'Module C Corrected'!AA109)</f>
        <v>659697.01</v>
      </c>
      <c r="AB109" s="32">
        <f ca="1">IFERROR(IF(AND($A109=VLOOKUP($A109&amp;"."&amp;$C109,UncollectibleLookup,2,FALSE),$C109=VLOOKUP($A109&amp;"."&amp;$C109,UncollectibleLookup,4,FALSE)),0,'Module C Corrected'!AB109),'Module C Corrected'!AB109)</f>
        <v>1002208.22</v>
      </c>
      <c r="AC109" s="2">
        <f>IF(ISBLANK('Module C Corrected'!AC109),"",'Module C Corrected'!AC109)</f>
        <v>3.89</v>
      </c>
      <c r="AD109" s="2">
        <f>IF(ISBLANK('Module C Corrected'!AD109),"",'Module C Corrected'!AD109)</f>
        <v>3.89</v>
      </c>
      <c r="AE109" s="2">
        <f>IF(ISBLANK('Module C Corrected'!AE109),"",'Module C Corrected'!AE109)</f>
        <v>3.89</v>
      </c>
      <c r="AF109" s="2">
        <f>IF(ISBLANK('Module C Corrected'!AF109),"",'Module C Corrected'!AF109)</f>
        <v>3.89</v>
      </c>
      <c r="AG109" s="2">
        <f>IF(ISBLANK('Module C Corrected'!AG109),"",'Module C Corrected'!AG109)</f>
        <v>3.89</v>
      </c>
      <c r="AH109" s="2">
        <f>IF(ISBLANK('Module C Corrected'!AH109),"",'Module C Corrected'!AH109)</f>
        <v>3.89</v>
      </c>
      <c r="AI109" s="2">
        <f>IF(ISBLANK('Module C Corrected'!AI109),"",'Module C Corrected'!AI109)</f>
        <v>3.89</v>
      </c>
      <c r="AJ109" s="2">
        <f>IF(ISBLANK('Module C Corrected'!AJ109),"",'Module C Corrected'!AJ109)</f>
        <v>3.89</v>
      </c>
      <c r="AK109" s="2">
        <f>IF(ISBLANK('Module C Corrected'!AK109),"",'Module C Corrected'!AK109)</f>
        <v>3.89</v>
      </c>
      <c r="AL109" s="2">
        <f>IF(ISBLANK('Module C Corrected'!AL109),"",'Module C Corrected'!AL109)</f>
        <v>3.89</v>
      </c>
      <c r="AM109" s="2">
        <f>IF(ISBLANK('Module C Corrected'!AM109),"",'Module C Corrected'!AM109)</f>
        <v>3.89</v>
      </c>
      <c r="AN109" s="2">
        <f>IF(ISBLANK('Module C Corrected'!AN109),"",'Module C Corrected'!AN109)</f>
        <v>3.89</v>
      </c>
      <c r="AO109" s="33">
        <f ca="1">IFERROR(IF(AND($A109=VLOOKUP($A109&amp;"."&amp;$C109,UncollectibleLookup,2,FALSE),$C109=VLOOKUP($A109&amp;"."&amp;$C109,UncollectibleLookup,4,FALSE)),0,'Module C Corrected'!AO109),'Module C Corrected'!AO109)</f>
        <v>8685.17</v>
      </c>
      <c r="AP109" s="33">
        <f ca="1">IFERROR(IF(AND($A109=VLOOKUP($A109&amp;"."&amp;$C109,UncollectibleLookup,2,FALSE),$C109=VLOOKUP($A109&amp;"."&amp;$C109,UncollectibleLookup,4,FALSE)),0,'Module C Corrected'!AP109),'Module C Corrected'!AP109)</f>
        <v>0</v>
      </c>
      <c r="AQ109" s="33">
        <f ca="1">IFERROR(IF(AND($A109=VLOOKUP($A109&amp;"."&amp;$C109,UncollectibleLookup,2,FALSE),$C109=VLOOKUP($A109&amp;"."&amp;$C109,UncollectibleLookup,4,FALSE)),0,'Module C Corrected'!AQ109),'Module C Corrected'!AQ109)</f>
        <v>3450.27</v>
      </c>
      <c r="AR109" s="33">
        <f ca="1">IFERROR(IF(AND($A109=VLOOKUP($A109&amp;"."&amp;$C109,UncollectibleLookup,2,FALSE),$C109=VLOOKUP($A109&amp;"."&amp;$C109,UncollectibleLookup,4,FALSE)),0,'Module C Corrected'!AR109),'Module C Corrected'!AR109)</f>
        <v>754.62</v>
      </c>
      <c r="AS109" s="33">
        <f ca="1">IFERROR(IF(AND($A109=VLOOKUP($A109&amp;"."&amp;$C109,UncollectibleLookup,2,FALSE),$C109=VLOOKUP($A109&amp;"."&amp;$C109,UncollectibleLookup,4,FALSE)),0,'Module C Corrected'!AS109),'Module C Corrected'!AS109)</f>
        <v>2892.99</v>
      </c>
      <c r="AT109" s="33">
        <f ca="1">IFERROR(IF(AND($A109=VLOOKUP($A109&amp;"."&amp;$C109,UncollectibleLookup,2,FALSE),$C109=VLOOKUP($A109&amp;"."&amp;$C109,UncollectibleLookup,4,FALSE)),0,'Module C Corrected'!AT109),'Module C Corrected'!AT109)</f>
        <v>5</v>
      </c>
      <c r="AU109" s="33">
        <f ca="1">IFERROR(IF(AND($A109=VLOOKUP($A109&amp;"."&amp;$C109,UncollectibleLookup,2,FALSE),$C109=VLOOKUP($A109&amp;"."&amp;$C109,UncollectibleLookup,4,FALSE)),0,'Module C Corrected'!AU109),'Module C Corrected'!AU109)</f>
        <v>0</v>
      </c>
      <c r="AV109" s="33">
        <f ca="1">IFERROR(IF(AND($A109=VLOOKUP($A109&amp;"."&amp;$C109,UncollectibleLookup,2,FALSE),$C109=VLOOKUP($A109&amp;"."&amp;$C109,UncollectibleLookup,4,FALSE)),0,'Module C Corrected'!AV109),'Module C Corrected'!AV109)</f>
        <v>0</v>
      </c>
      <c r="AW109" s="33">
        <f ca="1">IFERROR(IF(AND($A109=VLOOKUP($A109&amp;"."&amp;$C109,UncollectibleLookup,2,FALSE),$C109=VLOOKUP($A109&amp;"."&amp;$C109,UncollectibleLookup,4,FALSE)),0,'Module C Corrected'!AW109),'Module C Corrected'!AW109)</f>
        <v>3618</v>
      </c>
      <c r="AX109" s="33">
        <f ca="1">IFERROR(IF(AND($A109=VLOOKUP($A109&amp;"."&amp;$C109,UncollectibleLookup,2,FALSE),$C109=VLOOKUP($A109&amp;"."&amp;$C109,UncollectibleLookup,4,FALSE)),0,'Module C Corrected'!AX109),'Module C Corrected'!AX109)</f>
        <v>342.68</v>
      </c>
      <c r="AY109" s="33">
        <f ca="1">IFERROR(IF(AND($A109=VLOOKUP($A109&amp;"."&amp;$C109,UncollectibleLookup,2,FALSE),$C109=VLOOKUP($A109&amp;"."&amp;$C109,UncollectibleLookup,4,FALSE)),0,'Module C Corrected'!AY109),'Module C Corrected'!AY109)</f>
        <v>25662.21</v>
      </c>
      <c r="AZ109" s="33">
        <f ca="1">IFERROR(IF(AND($A109=VLOOKUP($A109&amp;"."&amp;$C109,UncollectibleLookup,2,FALSE),$C109=VLOOKUP($A109&amp;"."&amp;$C109,UncollectibleLookup,4,FALSE)),0,'Module C Corrected'!AZ109),'Module C Corrected'!AZ109)</f>
        <v>38985.9</v>
      </c>
      <c r="BA109" s="31">
        <f t="shared" ca="1" si="54"/>
        <v>-267.92</v>
      </c>
      <c r="BB109" s="31">
        <f t="shared" ca="1" si="54"/>
        <v>0</v>
      </c>
      <c r="BC109" s="31">
        <f t="shared" ca="1" si="54"/>
        <v>-106.44</v>
      </c>
      <c r="BD109" s="31">
        <f t="shared" ca="1" si="52"/>
        <v>-93.11</v>
      </c>
      <c r="BE109" s="31">
        <f t="shared" ca="1" si="52"/>
        <v>-356.98</v>
      </c>
      <c r="BF109" s="31">
        <f t="shared" ca="1" si="52"/>
        <v>-0.62</v>
      </c>
      <c r="BG109" s="31">
        <f t="shared" ca="1" si="42"/>
        <v>0</v>
      </c>
      <c r="BH109" s="31">
        <f t="shared" ca="1" si="42"/>
        <v>0</v>
      </c>
      <c r="BI109" s="31">
        <f t="shared" ca="1" si="42"/>
        <v>-660.36</v>
      </c>
      <c r="BJ109" s="31">
        <f t="shared" ca="1" si="42"/>
        <v>-26.43</v>
      </c>
      <c r="BK109" s="31">
        <f t="shared" ca="1" si="42"/>
        <v>-1979.09</v>
      </c>
      <c r="BL109" s="31">
        <f t="shared" ca="1" si="42"/>
        <v>-3006.62</v>
      </c>
      <c r="BM109" s="6">
        <f t="shared" ca="1" si="56"/>
        <v>5.5599999999999997E-2</v>
      </c>
      <c r="BN109" s="6">
        <f t="shared" ca="1" si="56"/>
        <v>5.5599999999999997E-2</v>
      </c>
      <c r="BO109" s="6">
        <f t="shared" ca="1" si="56"/>
        <v>5.5599999999999997E-2</v>
      </c>
      <c r="BP109" s="6">
        <f t="shared" ca="1" si="56"/>
        <v>5.5599999999999997E-2</v>
      </c>
      <c r="BQ109" s="6">
        <f t="shared" ca="1" si="56"/>
        <v>5.5599999999999997E-2</v>
      </c>
      <c r="BR109" s="6">
        <f t="shared" ca="1" si="56"/>
        <v>5.5599999999999997E-2</v>
      </c>
      <c r="BS109" s="6">
        <f t="shared" ca="1" si="56"/>
        <v>5.5599999999999997E-2</v>
      </c>
      <c r="BT109" s="6">
        <f t="shared" ca="1" si="56"/>
        <v>5.5599999999999997E-2</v>
      </c>
      <c r="BU109" s="6">
        <f t="shared" ca="1" si="56"/>
        <v>5.5599999999999997E-2</v>
      </c>
      <c r="BV109" s="6">
        <f t="shared" ca="1" si="56"/>
        <v>5.5599999999999997E-2</v>
      </c>
      <c r="BW109" s="6">
        <f t="shared" ca="1" si="56"/>
        <v>5.5599999999999997E-2</v>
      </c>
      <c r="BX109" s="6">
        <f t="shared" ca="1" si="56"/>
        <v>5.5599999999999997E-2</v>
      </c>
      <c r="BY109" s="31">
        <f t="shared" ca="1" si="50"/>
        <v>12413.76</v>
      </c>
      <c r="BZ109" s="31">
        <f t="shared" ca="1" si="50"/>
        <v>0</v>
      </c>
      <c r="CA109" s="31">
        <f t="shared" ca="1" si="50"/>
        <v>4931.5</v>
      </c>
      <c r="CB109" s="31">
        <f t="shared" ca="1" si="50"/>
        <v>1078.58</v>
      </c>
      <c r="CC109" s="31">
        <f t="shared" ca="1" si="50"/>
        <v>4134.96</v>
      </c>
      <c r="CD109" s="31">
        <f t="shared" ca="1" si="50"/>
        <v>7.14</v>
      </c>
      <c r="CE109" s="31">
        <f t="shared" ca="1" si="50"/>
        <v>0</v>
      </c>
      <c r="CF109" s="31">
        <f t="shared" ca="1" si="50"/>
        <v>0</v>
      </c>
      <c r="CG109" s="31">
        <f t="shared" ca="1" si="50"/>
        <v>5171.24</v>
      </c>
      <c r="CH109" s="31">
        <f t="shared" ca="1" si="50"/>
        <v>489.79</v>
      </c>
      <c r="CI109" s="31">
        <f t="shared" ca="1" si="50"/>
        <v>36679.15</v>
      </c>
      <c r="CJ109" s="31">
        <f t="shared" ca="1" si="50"/>
        <v>55722.78</v>
      </c>
      <c r="CK109" s="32">
        <f t="shared" ca="1" si="55"/>
        <v>379.56</v>
      </c>
      <c r="CL109" s="32">
        <f t="shared" ca="1" si="55"/>
        <v>0</v>
      </c>
      <c r="CM109" s="32">
        <f t="shared" ca="1" si="55"/>
        <v>150.78</v>
      </c>
      <c r="CN109" s="32">
        <f t="shared" ca="1" si="53"/>
        <v>32.979999999999997</v>
      </c>
      <c r="CO109" s="32">
        <f t="shared" ca="1" si="53"/>
        <v>126.43</v>
      </c>
      <c r="CP109" s="32">
        <f t="shared" ca="1" si="53"/>
        <v>0.22</v>
      </c>
      <c r="CQ109" s="32">
        <f t="shared" ca="1" si="43"/>
        <v>0</v>
      </c>
      <c r="CR109" s="32">
        <f t="shared" ca="1" si="43"/>
        <v>0</v>
      </c>
      <c r="CS109" s="32">
        <f t="shared" ca="1" si="43"/>
        <v>158.11000000000001</v>
      </c>
      <c r="CT109" s="32">
        <f t="shared" ca="1" si="43"/>
        <v>14.98</v>
      </c>
      <c r="CU109" s="32">
        <f t="shared" ca="1" si="43"/>
        <v>1121.48</v>
      </c>
      <c r="CV109" s="32">
        <f t="shared" ca="1" si="43"/>
        <v>1703.75</v>
      </c>
      <c r="CW109" s="31">
        <f t="shared" ca="1" si="51"/>
        <v>4376.07</v>
      </c>
      <c r="CX109" s="31">
        <f t="shared" ca="1" si="51"/>
        <v>0</v>
      </c>
      <c r="CY109" s="31">
        <f t="shared" ca="1" si="51"/>
        <v>1738.4499999999998</v>
      </c>
      <c r="CZ109" s="31">
        <f t="shared" ca="1" si="51"/>
        <v>450.04999999999995</v>
      </c>
      <c r="DA109" s="31">
        <f t="shared" ca="1" si="51"/>
        <v>1725.3800000000006</v>
      </c>
      <c r="DB109" s="31">
        <f t="shared" ca="1" si="51"/>
        <v>2.9799999999999995</v>
      </c>
      <c r="DC109" s="31">
        <f t="shared" ca="1" si="44"/>
        <v>0</v>
      </c>
      <c r="DD109" s="31">
        <f t="shared" ca="1" si="44"/>
        <v>0</v>
      </c>
      <c r="DE109" s="31">
        <f t="shared" ca="1" si="44"/>
        <v>2371.7099999999996</v>
      </c>
      <c r="DF109" s="31">
        <f t="shared" ca="1" si="44"/>
        <v>188.52000000000004</v>
      </c>
      <c r="DG109" s="31">
        <f t="shared" ca="1" si="44"/>
        <v>14117.510000000006</v>
      </c>
      <c r="DH109" s="31">
        <f t="shared" ca="1" si="44"/>
        <v>21447.249999999996</v>
      </c>
      <c r="DI109" s="32">
        <f t="shared" ca="1" si="36"/>
        <v>218.8</v>
      </c>
      <c r="DJ109" s="32">
        <f t="shared" ca="1" si="36"/>
        <v>0</v>
      </c>
      <c r="DK109" s="32">
        <f t="shared" ca="1" si="36"/>
        <v>86.92</v>
      </c>
      <c r="DL109" s="32">
        <f t="shared" ca="1" si="36"/>
        <v>22.5</v>
      </c>
      <c r="DM109" s="32">
        <f t="shared" ca="1" si="36"/>
        <v>86.27</v>
      </c>
      <c r="DN109" s="32">
        <f t="shared" ca="1" si="36"/>
        <v>0.15</v>
      </c>
      <c r="DO109" s="32">
        <f t="shared" ca="1" si="47"/>
        <v>0</v>
      </c>
      <c r="DP109" s="32">
        <f t="shared" ca="1" si="47"/>
        <v>0</v>
      </c>
      <c r="DQ109" s="32">
        <f t="shared" ca="1" si="47"/>
        <v>118.59</v>
      </c>
      <c r="DR109" s="32">
        <f t="shared" ca="1" si="47"/>
        <v>9.43</v>
      </c>
      <c r="DS109" s="32">
        <f t="shared" ca="1" si="47"/>
        <v>705.88</v>
      </c>
      <c r="DT109" s="32">
        <f t="shared" ca="1" si="47"/>
        <v>1072.3599999999999</v>
      </c>
      <c r="DU109" s="31">
        <f t="shared" ca="1" si="37"/>
        <v>1882.85</v>
      </c>
      <c r="DV109" s="31">
        <f t="shared" ca="1" si="37"/>
        <v>0</v>
      </c>
      <c r="DW109" s="31">
        <f t="shared" ca="1" si="37"/>
        <v>731.13</v>
      </c>
      <c r="DX109" s="31">
        <f t="shared" ca="1" si="37"/>
        <v>186.98</v>
      </c>
      <c r="DY109" s="31">
        <f t="shared" ca="1" si="37"/>
        <v>708.33</v>
      </c>
      <c r="DZ109" s="31">
        <f t="shared" ca="1" si="37"/>
        <v>1.21</v>
      </c>
      <c r="EA109" s="31">
        <f t="shared" ca="1" si="48"/>
        <v>0</v>
      </c>
      <c r="EB109" s="31">
        <f t="shared" ca="1" si="48"/>
        <v>0</v>
      </c>
      <c r="EC109" s="31">
        <f t="shared" ca="1" si="48"/>
        <v>924.71</v>
      </c>
      <c r="ED109" s="31">
        <f t="shared" ca="1" si="48"/>
        <v>72.53</v>
      </c>
      <c r="EE109" s="31">
        <f t="shared" ca="1" si="48"/>
        <v>5356.82</v>
      </c>
      <c r="EF109" s="31">
        <f t="shared" ca="1" si="48"/>
        <v>8027.89</v>
      </c>
      <c r="EG109" s="32">
        <f t="shared" ca="1" si="38"/>
        <v>6477.7199999999993</v>
      </c>
      <c r="EH109" s="32">
        <f t="shared" ca="1" si="38"/>
        <v>0</v>
      </c>
      <c r="EI109" s="32">
        <f t="shared" ca="1" si="38"/>
        <v>2556.5</v>
      </c>
      <c r="EJ109" s="32">
        <f t="shared" ca="1" si="38"/>
        <v>659.53</v>
      </c>
      <c r="EK109" s="32">
        <f t="shared" ca="1" si="38"/>
        <v>2519.9800000000005</v>
      </c>
      <c r="EL109" s="32">
        <f t="shared" ca="1" si="38"/>
        <v>4.34</v>
      </c>
      <c r="EM109" s="32">
        <f t="shared" ca="1" si="49"/>
        <v>0</v>
      </c>
      <c r="EN109" s="32">
        <f t="shared" ca="1" si="49"/>
        <v>0</v>
      </c>
      <c r="EO109" s="32">
        <f t="shared" ca="1" si="49"/>
        <v>3415.0099999999998</v>
      </c>
      <c r="EP109" s="32">
        <f t="shared" ca="1" si="49"/>
        <v>270.48</v>
      </c>
      <c r="EQ109" s="32">
        <f t="shared" ca="1" si="49"/>
        <v>20180.210000000006</v>
      </c>
      <c r="ER109" s="32">
        <f t="shared" ca="1" si="49"/>
        <v>30547.499999999996</v>
      </c>
    </row>
    <row r="110" spans="1:148">
      <c r="A110" t="s">
        <v>424</v>
      </c>
      <c r="B110" s="1" t="s">
        <v>26</v>
      </c>
      <c r="C110" t="str">
        <f t="shared" ca="1" si="40"/>
        <v>SD1</v>
      </c>
      <c r="D110" t="str">
        <f t="shared" ca="1" si="41"/>
        <v>Sundance #1</v>
      </c>
      <c r="E110" s="51">
        <f ca="1">IFERROR(IF(AND($A110=VLOOKUP($A110&amp;"."&amp;$C110,UncollectibleLookup,2,FALSE),$C110=VLOOKUP($A110&amp;"."&amp;$C110,UncollectibleLookup,4,FALSE)),0,'Module C Corrected'!E110),'Module C Corrected'!E110)</f>
        <v>172906.35680000001</v>
      </c>
      <c r="F110" s="51">
        <f ca="1">IFERROR(IF(AND($A110=VLOOKUP($A110&amp;"."&amp;$C110,UncollectibleLookup,2,FALSE),$C110=VLOOKUP($A110&amp;"."&amp;$C110,UncollectibleLookup,4,FALSE)),0,'Module C Corrected'!F110),'Module C Corrected'!F110)</f>
        <v>181726.87059999999</v>
      </c>
      <c r="G110" s="51">
        <f ca="1">IFERROR(IF(AND($A110=VLOOKUP($A110&amp;"."&amp;$C110,UncollectibleLookup,2,FALSE),$C110=VLOOKUP($A110&amp;"."&amp;$C110,UncollectibleLookup,4,FALSE)),0,'Module C Corrected'!G110),'Module C Corrected'!G110)</f>
        <v>204398.6869</v>
      </c>
      <c r="H110" s="51">
        <f ca="1">IFERROR(IF(AND($A110=VLOOKUP($A110&amp;"."&amp;$C110,UncollectibleLookup,2,FALSE),$C110=VLOOKUP($A110&amp;"."&amp;$C110,UncollectibleLookup,4,FALSE)),0,'Module C Corrected'!H110),'Module C Corrected'!H110)</f>
        <v>176733.94339999999</v>
      </c>
      <c r="I110" s="51">
        <f ca="1">IFERROR(IF(AND($A110=VLOOKUP($A110&amp;"."&amp;$C110,UncollectibleLookup,2,FALSE),$C110=VLOOKUP($A110&amp;"."&amp;$C110,UncollectibleLookup,4,FALSE)),0,'Module C Corrected'!I110),'Module C Corrected'!I110)</f>
        <v>162620.82389999999</v>
      </c>
      <c r="J110" s="51">
        <f ca="1">IFERROR(IF(AND($A110=VLOOKUP($A110&amp;"."&amp;$C110,UncollectibleLookup,2,FALSE),$C110=VLOOKUP($A110&amp;"."&amp;$C110,UncollectibleLookup,4,FALSE)),0,'Module C Corrected'!J110),'Module C Corrected'!J110)</f>
        <v>0</v>
      </c>
      <c r="K110" s="51">
        <f ca="1">IFERROR(IF(AND($A110=VLOOKUP($A110&amp;"."&amp;$C110,UncollectibleLookup,2,FALSE),$C110=VLOOKUP($A110&amp;"."&amp;$C110,UncollectibleLookup,4,FALSE)),0,'Module C Corrected'!K110),'Module C Corrected'!K110)</f>
        <v>101261.2081</v>
      </c>
      <c r="L110" s="51">
        <f ca="1">IFERROR(IF(AND($A110=VLOOKUP($A110&amp;"."&amp;$C110,UncollectibleLookup,2,FALSE),$C110=VLOOKUP($A110&amp;"."&amp;$C110,UncollectibleLookup,4,FALSE)),0,'Module C Corrected'!L110),'Module C Corrected'!L110)</f>
        <v>205430.45929999999</v>
      </c>
      <c r="M110" s="51">
        <f ca="1">IFERROR(IF(AND($A110=VLOOKUP($A110&amp;"."&amp;$C110,UncollectibleLookup,2,FALSE),$C110=VLOOKUP($A110&amp;"."&amp;$C110,UncollectibleLookup,4,FALSE)),0,'Module C Corrected'!M110),'Module C Corrected'!M110)</f>
        <v>166433.22339999999</v>
      </c>
      <c r="N110" s="51">
        <f ca="1">IFERROR(IF(AND($A110=VLOOKUP($A110&amp;"."&amp;$C110,UncollectibleLookup,2,FALSE),$C110=VLOOKUP($A110&amp;"."&amp;$C110,UncollectibleLookup,4,FALSE)),0,'Module C Corrected'!N110),'Module C Corrected'!N110)</f>
        <v>190865.39859999999</v>
      </c>
      <c r="O110" s="51">
        <f ca="1">IFERROR(IF(AND($A110=VLOOKUP($A110&amp;"."&amp;$C110,UncollectibleLookup,2,FALSE),$C110=VLOOKUP($A110&amp;"."&amp;$C110,UncollectibleLookup,4,FALSE)),0,'Module C Corrected'!O110),'Module C Corrected'!O110)</f>
        <v>157964.92290000001</v>
      </c>
      <c r="P110" s="51">
        <f ca="1">IFERROR(IF(AND($A110=VLOOKUP($A110&amp;"."&amp;$C110,UncollectibleLookup,2,FALSE),$C110=VLOOKUP($A110&amp;"."&amp;$C110,UncollectibleLookup,4,FALSE)),0,'Module C Corrected'!P110),'Module C Corrected'!P110)</f>
        <v>193355.72150000001</v>
      </c>
      <c r="Q110" s="32">
        <f ca="1">IFERROR(IF(AND($A110=VLOOKUP($A110&amp;"."&amp;$C110,UncollectibleLookup,2,FALSE),$C110=VLOOKUP($A110&amp;"."&amp;$C110,UncollectibleLookup,4,FALSE)),0,'Module C Corrected'!Q110),'Module C Corrected'!Q110)</f>
        <v>10445964.52</v>
      </c>
      <c r="R110" s="32">
        <f ca="1">IFERROR(IF(AND($A110=VLOOKUP($A110&amp;"."&amp;$C110,UncollectibleLookup,2,FALSE),$C110=VLOOKUP($A110&amp;"."&amp;$C110,UncollectibleLookup,4,FALSE)),0,'Module C Corrected'!R110),'Module C Corrected'!R110)</f>
        <v>13330204.1</v>
      </c>
      <c r="S110" s="32">
        <f ca="1">IFERROR(IF(AND($A110=VLOOKUP($A110&amp;"."&amp;$C110,UncollectibleLookup,2,FALSE),$C110=VLOOKUP($A110&amp;"."&amp;$C110,UncollectibleLookup,4,FALSE)),0,'Module C Corrected'!S110),'Module C Corrected'!S110)</f>
        <v>11633862.560000001</v>
      </c>
      <c r="T110" s="32">
        <f ca="1">IFERROR(IF(AND($A110=VLOOKUP($A110&amp;"."&amp;$C110,UncollectibleLookup,2,FALSE),$C110=VLOOKUP($A110&amp;"."&amp;$C110,UncollectibleLookup,4,FALSE)),0,'Module C Corrected'!T110),'Module C Corrected'!T110)</f>
        <v>9183085.0600000005</v>
      </c>
      <c r="U110" s="32">
        <f ca="1">IFERROR(IF(AND($A110=VLOOKUP($A110&amp;"."&amp;$C110,UncollectibleLookup,2,FALSE),$C110=VLOOKUP($A110&amp;"."&amp;$C110,UncollectibleLookup,4,FALSE)),0,'Module C Corrected'!U110),'Module C Corrected'!U110)</f>
        <v>7174380.1799999997</v>
      </c>
      <c r="V110" s="32">
        <f ca="1">IFERROR(IF(AND($A110=VLOOKUP($A110&amp;"."&amp;$C110,UncollectibleLookup,2,FALSE),$C110=VLOOKUP($A110&amp;"."&amp;$C110,UncollectibleLookup,4,FALSE)),0,'Module C Corrected'!V110),'Module C Corrected'!V110)</f>
        <v>0</v>
      </c>
      <c r="W110" s="32">
        <f ca="1">IFERROR(IF(AND($A110=VLOOKUP($A110&amp;"."&amp;$C110,UncollectibleLookup,2,FALSE),$C110=VLOOKUP($A110&amp;"."&amp;$C110,UncollectibleLookup,4,FALSE)),0,'Module C Corrected'!W110),'Module C Corrected'!W110)</f>
        <v>15560872.460000001</v>
      </c>
      <c r="X110" s="32">
        <f ca="1">IFERROR(IF(AND($A110=VLOOKUP($A110&amp;"."&amp;$C110,UncollectibleLookup,2,FALSE),$C110=VLOOKUP($A110&amp;"."&amp;$C110,UncollectibleLookup,4,FALSE)),0,'Module C Corrected'!X110),'Module C Corrected'!X110)</f>
        <v>14628038.99</v>
      </c>
      <c r="Y110" s="32">
        <f ca="1">IFERROR(IF(AND($A110=VLOOKUP($A110&amp;"."&amp;$C110,UncollectibleLookup,2,FALSE),$C110=VLOOKUP($A110&amp;"."&amp;$C110,UncollectibleLookup,4,FALSE)),0,'Module C Corrected'!Y110),'Module C Corrected'!Y110)</f>
        <v>8267532.6699999999</v>
      </c>
      <c r="Z110" s="32">
        <f ca="1">IFERROR(IF(AND($A110=VLOOKUP($A110&amp;"."&amp;$C110,UncollectibleLookup,2,FALSE),$C110=VLOOKUP($A110&amp;"."&amp;$C110,UncollectibleLookup,4,FALSE)),0,'Module C Corrected'!Z110),'Module C Corrected'!Z110)</f>
        <v>12552520.460000001</v>
      </c>
      <c r="AA110" s="32">
        <f ca="1">IFERROR(IF(AND($A110=VLOOKUP($A110&amp;"."&amp;$C110,UncollectibleLookup,2,FALSE),$C110=VLOOKUP($A110&amp;"."&amp;$C110,UncollectibleLookup,4,FALSE)),0,'Module C Corrected'!AA110),'Module C Corrected'!AA110)</f>
        <v>7975822.4500000002</v>
      </c>
      <c r="AB110" s="32">
        <f ca="1">IFERROR(IF(AND($A110=VLOOKUP($A110&amp;"."&amp;$C110,UncollectibleLookup,2,FALSE),$C110=VLOOKUP($A110&amp;"."&amp;$C110,UncollectibleLookup,4,FALSE)),0,'Module C Corrected'!AB110),'Module C Corrected'!AB110)</f>
        <v>12923307.17</v>
      </c>
      <c r="AC110" s="2">
        <f>IF(ISBLANK('Module C Corrected'!AC110),"",'Module C Corrected'!AC110)</f>
        <v>6.3</v>
      </c>
      <c r="AD110" s="2">
        <f>IF(ISBLANK('Module C Corrected'!AD110),"",'Module C Corrected'!AD110)</f>
        <v>6.3</v>
      </c>
      <c r="AE110" s="2">
        <f>IF(ISBLANK('Module C Corrected'!AE110),"",'Module C Corrected'!AE110)</f>
        <v>6.3</v>
      </c>
      <c r="AF110" s="2">
        <f>IF(ISBLANK('Module C Corrected'!AF110),"",'Module C Corrected'!AF110)</f>
        <v>6.3</v>
      </c>
      <c r="AG110" s="2">
        <f>IF(ISBLANK('Module C Corrected'!AG110),"",'Module C Corrected'!AG110)</f>
        <v>6.3</v>
      </c>
      <c r="AH110" s="2">
        <f>IF(ISBLANK('Module C Corrected'!AH110),"",'Module C Corrected'!AH110)</f>
        <v>6.3</v>
      </c>
      <c r="AI110" s="2">
        <f>IF(ISBLANK('Module C Corrected'!AI110),"",'Module C Corrected'!AI110)</f>
        <v>6.3</v>
      </c>
      <c r="AJ110" s="2">
        <f>IF(ISBLANK('Module C Corrected'!AJ110),"",'Module C Corrected'!AJ110)</f>
        <v>6.3</v>
      </c>
      <c r="AK110" s="2">
        <f>IF(ISBLANK('Module C Corrected'!AK110),"",'Module C Corrected'!AK110)</f>
        <v>6.3</v>
      </c>
      <c r="AL110" s="2">
        <f>IF(ISBLANK('Module C Corrected'!AL110),"",'Module C Corrected'!AL110)</f>
        <v>6.3</v>
      </c>
      <c r="AM110" s="2">
        <f>IF(ISBLANK('Module C Corrected'!AM110),"",'Module C Corrected'!AM110)</f>
        <v>6.3</v>
      </c>
      <c r="AN110" s="2">
        <f>IF(ISBLANK('Module C Corrected'!AN110),"",'Module C Corrected'!AN110)</f>
        <v>6.3</v>
      </c>
      <c r="AO110" s="33">
        <f ca="1">IFERROR(IF(AND($A110=VLOOKUP($A110&amp;"."&amp;$C110,UncollectibleLookup,2,FALSE),$C110=VLOOKUP($A110&amp;"."&amp;$C110,UncollectibleLookup,4,FALSE)),0,'Module C Corrected'!AO110),'Module C Corrected'!AO110)</f>
        <v>658095.76</v>
      </c>
      <c r="AP110" s="33">
        <f ca="1">IFERROR(IF(AND($A110=VLOOKUP($A110&amp;"."&amp;$C110,UncollectibleLookup,2,FALSE),$C110=VLOOKUP($A110&amp;"."&amp;$C110,UncollectibleLookup,4,FALSE)),0,'Module C Corrected'!AP110),'Module C Corrected'!AP110)</f>
        <v>839802.86</v>
      </c>
      <c r="AQ110" s="33">
        <f ca="1">IFERROR(IF(AND($A110=VLOOKUP($A110&amp;"."&amp;$C110,UncollectibleLookup,2,FALSE),$C110=VLOOKUP($A110&amp;"."&amp;$C110,UncollectibleLookup,4,FALSE)),0,'Module C Corrected'!AQ110),'Module C Corrected'!AQ110)</f>
        <v>732933.34</v>
      </c>
      <c r="AR110" s="33">
        <f ca="1">IFERROR(IF(AND($A110=VLOOKUP($A110&amp;"."&amp;$C110,UncollectibleLookup,2,FALSE),$C110=VLOOKUP($A110&amp;"."&amp;$C110,UncollectibleLookup,4,FALSE)),0,'Module C Corrected'!AR110),'Module C Corrected'!AR110)</f>
        <v>578534.36</v>
      </c>
      <c r="AS110" s="33">
        <f ca="1">IFERROR(IF(AND($A110=VLOOKUP($A110&amp;"."&amp;$C110,UncollectibleLookup,2,FALSE),$C110=VLOOKUP($A110&amp;"."&amp;$C110,UncollectibleLookup,4,FALSE)),0,'Module C Corrected'!AS110),'Module C Corrected'!AS110)</f>
        <v>451985.95</v>
      </c>
      <c r="AT110" s="33">
        <f ca="1">IFERROR(IF(AND($A110=VLOOKUP($A110&amp;"."&amp;$C110,UncollectibleLookup,2,FALSE),$C110=VLOOKUP($A110&amp;"."&amp;$C110,UncollectibleLookup,4,FALSE)),0,'Module C Corrected'!AT110),'Module C Corrected'!AT110)</f>
        <v>0</v>
      </c>
      <c r="AU110" s="33">
        <f ca="1">IFERROR(IF(AND($A110=VLOOKUP($A110&amp;"."&amp;$C110,UncollectibleLookup,2,FALSE),$C110=VLOOKUP($A110&amp;"."&amp;$C110,UncollectibleLookup,4,FALSE)),0,'Module C Corrected'!AU110),'Module C Corrected'!AU110)</f>
        <v>980334.96</v>
      </c>
      <c r="AV110" s="33">
        <f ca="1">IFERROR(IF(AND($A110=VLOOKUP($A110&amp;"."&amp;$C110,UncollectibleLookup,2,FALSE),$C110=VLOOKUP($A110&amp;"."&amp;$C110,UncollectibleLookup,4,FALSE)),0,'Module C Corrected'!AV110),'Module C Corrected'!AV110)</f>
        <v>921566.46</v>
      </c>
      <c r="AW110" s="33">
        <f ca="1">IFERROR(IF(AND($A110=VLOOKUP($A110&amp;"."&amp;$C110,UncollectibleLookup,2,FALSE),$C110=VLOOKUP($A110&amp;"."&amp;$C110,UncollectibleLookup,4,FALSE)),0,'Module C Corrected'!AW110),'Module C Corrected'!AW110)</f>
        <v>520854.56</v>
      </c>
      <c r="AX110" s="33">
        <f ca="1">IFERROR(IF(AND($A110=VLOOKUP($A110&amp;"."&amp;$C110,UncollectibleLookup,2,FALSE),$C110=VLOOKUP($A110&amp;"."&amp;$C110,UncollectibleLookup,4,FALSE)),0,'Module C Corrected'!AX110),'Module C Corrected'!AX110)</f>
        <v>790808.79</v>
      </c>
      <c r="AY110" s="33">
        <f ca="1">IFERROR(IF(AND($A110=VLOOKUP($A110&amp;"."&amp;$C110,UncollectibleLookup,2,FALSE),$C110=VLOOKUP($A110&amp;"."&amp;$C110,UncollectibleLookup,4,FALSE)),0,'Module C Corrected'!AY110),'Module C Corrected'!AY110)</f>
        <v>502476.81</v>
      </c>
      <c r="AZ110" s="33">
        <f ca="1">IFERROR(IF(AND($A110=VLOOKUP($A110&amp;"."&amp;$C110,UncollectibleLookup,2,FALSE),$C110=VLOOKUP($A110&amp;"."&amp;$C110,UncollectibleLookup,4,FALSE)),0,'Module C Corrected'!AZ110),'Module C Corrected'!AZ110)</f>
        <v>814168.35</v>
      </c>
      <c r="BA110" s="31">
        <f t="shared" ca="1" si="54"/>
        <v>-12535.16</v>
      </c>
      <c r="BB110" s="31">
        <f t="shared" ca="1" si="54"/>
        <v>-15996.24</v>
      </c>
      <c r="BC110" s="31">
        <f t="shared" ca="1" si="54"/>
        <v>-13960.64</v>
      </c>
      <c r="BD110" s="31">
        <f t="shared" ca="1" si="52"/>
        <v>-44078.81</v>
      </c>
      <c r="BE110" s="31">
        <f t="shared" ca="1" si="52"/>
        <v>-34437.019999999997</v>
      </c>
      <c r="BF110" s="31">
        <f t="shared" ca="1" si="52"/>
        <v>0</v>
      </c>
      <c r="BG110" s="31">
        <f t="shared" ca="1" si="42"/>
        <v>-110482.19</v>
      </c>
      <c r="BH110" s="31">
        <f t="shared" ca="1" si="42"/>
        <v>-103859.08</v>
      </c>
      <c r="BI110" s="31">
        <f t="shared" ca="1" si="42"/>
        <v>-58699.48</v>
      </c>
      <c r="BJ110" s="31">
        <f t="shared" ca="1" si="42"/>
        <v>-37657.56</v>
      </c>
      <c r="BK110" s="31">
        <f t="shared" ca="1" si="42"/>
        <v>-23927.47</v>
      </c>
      <c r="BL110" s="31">
        <f t="shared" ca="1" si="42"/>
        <v>-38769.919999999998</v>
      </c>
      <c r="BM110" s="6">
        <f t="shared" ca="1" si="56"/>
        <v>7.51E-2</v>
      </c>
      <c r="BN110" s="6">
        <f t="shared" ca="1" si="56"/>
        <v>7.51E-2</v>
      </c>
      <c r="BO110" s="6">
        <f t="shared" ca="1" si="56"/>
        <v>7.51E-2</v>
      </c>
      <c r="BP110" s="6">
        <f t="shared" ca="1" si="56"/>
        <v>7.51E-2</v>
      </c>
      <c r="BQ110" s="6">
        <f t="shared" ca="1" si="56"/>
        <v>7.51E-2</v>
      </c>
      <c r="BR110" s="6">
        <f t="shared" ca="1" si="56"/>
        <v>7.51E-2</v>
      </c>
      <c r="BS110" s="6">
        <f t="shared" ca="1" si="56"/>
        <v>7.51E-2</v>
      </c>
      <c r="BT110" s="6">
        <f t="shared" ca="1" si="56"/>
        <v>7.51E-2</v>
      </c>
      <c r="BU110" s="6">
        <f t="shared" ca="1" si="56"/>
        <v>7.51E-2</v>
      </c>
      <c r="BV110" s="6">
        <f t="shared" ca="1" si="56"/>
        <v>7.51E-2</v>
      </c>
      <c r="BW110" s="6">
        <f t="shared" ca="1" si="56"/>
        <v>7.51E-2</v>
      </c>
      <c r="BX110" s="6">
        <f t="shared" ca="1" si="56"/>
        <v>7.51E-2</v>
      </c>
      <c r="BY110" s="31">
        <f t="shared" ca="1" si="50"/>
        <v>784491.94</v>
      </c>
      <c r="BZ110" s="31">
        <f t="shared" ca="1" si="50"/>
        <v>1001098.33</v>
      </c>
      <c r="CA110" s="31">
        <f t="shared" ca="1" si="50"/>
        <v>873703.08</v>
      </c>
      <c r="CB110" s="31">
        <f t="shared" ca="1" si="50"/>
        <v>689649.69</v>
      </c>
      <c r="CC110" s="31">
        <f t="shared" ca="1" si="50"/>
        <v>538795.94999999995</v>
      </c>
      <c r="CD110" s="31">
        <f t="shared" ca="1" si="50"/>
        <v>0</v>
      </c>
      <c r="CE110" s="31">
        <f t="shared" ca="1" si="50"/>
        <v>1168621.52</v>
      </c>
      <c r="CF110" s="31">
        <f t="shared" ca="1" si="50"/>
        <v>1098565.73</v>
      </c>
      <c r="CG110" s="31">
        <f t="shared" ca="1" si="50"/>
        <v>620891.69999999995</v>
      </c>
      <c r="CH110" s="31">
        <f t="shared" ca="1" si="50"/>
        <v>942694.29</v>
      </c>
      <c r="CI110" s="31">
        <f t="shared" ca="1" si="50"/>
        <v>598984.27</v>
      </c>
      <c r="CJ110" s="31">
        <f t="shared" ca="1" si="50"/>
        <v>970540.37</v>
      </c>
      <c r="CK110" s="32">
        <f t="shared" ca="1" si="55"/>
        <v>17758.14</v>
      </c>
      <c r="CL110" s="32">
        <f t="shared" ca="1" si="55"/>
        <v>22661.35</v>
      </c>
      <c r="CM110" s="32">
        <f t="shared" ca="1" si="55"/>
        <v>19777.57</v>
      </c>
      <c r="CN110" s="32">
        <f t="shared" ca="1" si="53"/>
        <v>15611.24</v>
      </c>
      <c r="CO110" s="32">
        <f t="shared" ca="1" si="53"/>
        <v>12196.45</v>
      </c>
      <c r="CP110" s="32">
        <f t="shared" ca="1" si="53"/>
        <v>0</v>
      </c>
      <c r="CQ110" s="32">
        <f t="shared" ca="1" si="43"/>
        <v>26453.48</v>
      </c>
      <c r="CR110" s="32">
        <f t="shared" ca="1" si="43"/>
        <v>24867.67</v>
      </c>
      <c r="CS110" s="32">
        <f t="shared" ca="1" si="43"/>
        <v>14054.81</v>
      </c>
      <c r="CT110" s="32">
        <f t="shared" ca="1" si="43"/>
        <v>21339.279999999999</v>
      </c>
      <c r="CU110" s="32">
        <f t="shared" ca="1" si="43"/>
        <v>13558.9</v>
      </c>
      <c r="CV110" s="32">
        <f t="shared" ca="1" si="43"/>
        <v>21969.62</v>
      </c>
      <c r="CW110" s="31">
        <f t="shared" ca="1" si="51"/>
        <v>156689.47999999995</v>
      </c>
      <c r="CX110" s="31">
        <f t="shared" ca="1" si="51"/>
        <v>199953.05999999994</v>
      </c>
      <c r="CY110" s="31">
        <f t="shared" ca="1" si="51"/>
        <v>174507.94999999995</v>
      </c>
      <c r="CZ110" s="31">
        <f t="shared" ca="1" si="51"/>
        <v>170805.37999999995</v>
      </c>
      <c r="DA110" s="31">
        <f t="shared" ca="1" si="51"/>
        <v>133443.46999999988</v>
      </c>
      <c r="DB110" s="31">
        <f t="shared" ca="1" si="51"/>
        <v>0</v>
      </c>
      <c r="DC110" s="31">
        <f t="shared" ca="1" si="44"/>
        <v>325222.23000000004</v>
      </c>
      <c r="DD110" s="31">
        <f t="shared" ca="1" si="44"/>
        <v>305726.01999999996</v>
      </c>
      <c r="DE110" s="31">
        <f t="shared" ca="1" si="44"/>
        <v>172791.43000000002</v>
      </c>
      <c r="DF110" s="31">
        <f t="shared" ca="1" si="44"/>
        <v>210882.34000000003</v>
      </c>
      <c r="DG110" s="31">
        <f t="shared" ca="1" si="44"/>
        <v>133993.83000000005</v>
      </c>
      <c r="DH110" s="31">
        <f t="shared" ca="1" si="44"/>
        <v>217111.56</v>
      </c>
      <c r="DI110" s="32">
        <f t="shared" ca="1" si="36"/>
        <v>7834.47</v>
      </c>
      <c r="DJ110" s="32">
        <f t="shared" ca="1" si="36"/>
        <v>9997.65</v>
      </c>
      <c r="DK110" s="32">
        <f t="shared" ca="1" si="36"/>
        <v>8725.4</v>
      </c>
      <c r="DL110" s="32">
        <f t="shared" ca="1" si="36"/>
        <v>8540.27</v>
      </c>
      <c r="DM110" s="32">
        <f t="shared" ca="1" si="36"/>
        <v>6672.17</v>
      </c>
      <c r="DN110" s="32">
        <f t="shared" ca="1" si="36"/>
        <v>0</v>
      </c>
      <c r="DO110" s="32">
        <f t="shared" ca="1" si="47"/>
        <v>16261.11</v>
      </c>
      <c r="DP110" s="32">
        <f t="shared" ca="1" si="47"/>
        <v>15286.3</v>
      </c>
      <c r="DQ110" s="32">
        <f t="shared" ca="1" si="47"/>
        <v>8639.57</v>
      </c>
      <c r="DR110" s="32">
        <f t="shared" ca="1" si="47"/>
        <v>10544.12</v>
      </c>
      <c r="DS110" s="32">
        <f t="shared" ca="1" si="47"/>
        <v>6699.69</v>
      </c>
      <c r="DT110" s="32">
        <f t="shared" ca="1" si="47"/>
        <v>10855.58</v>
      </c>
      <c r="DU110" s="31">
        <f t="shared" ca="1" si="37"/>
        <v>67417.289999999994</v>
      </c>
      <c r="DV110" s="31">
        <f t="shared" ca="1" si="37"/>
        <v>85012.96</v>
      </c>
      <c r="DW110" s="31">
        <f t="shared" ca="1" si="37"/>
        <v>73391.39</v>
      </c>
      <c r="DX110" s="31">
        <f t="shared" ca="1" si="37"/>
        <v>70963.820000000007</v>
      </c>
      <c r="DY110" s="31">
        <f t="shared" ca="1" si="37"/>
        <v>54783.14</v>
      </c>
      <c r="DZ110" s="31">
        <f t="shared" ca="1" si="37"/>
        <v>0</v>
      </c>
      <c r="EA110" s="31">
        <f t="shared" ca="1" si="48"/>
        <v>130253.8</v>
      </c>
      <c r="EB110" s="31">
        <f t="shared" ca="1" si="48"/>
        <v>120822.57</v>
      </c>
      <c r="EC110" s="31">
        <f t="shared" ca="1" si="48"/>
        <v>67369.759999999995</v>
      </c>
      <c r="ED110" s="31">
        <f t="shared" ca="1" si="48"/>
        <v>81137.75</v>
      </c>
      <c r="EE110" s="31">
        <f t="shared" ca="1" si="48"/>
        <v>50843.34</v>
      </c>
      <c r="EF110" s="31">
        <f t="shared" ca="1" si="48"/>
        <v>81266.69</v>
      </c>
      <c r="EG110" s="32">
        <f t="shared" ca="1" si="38"/>
        <v>231941.23999999993</v>
      </c>
      <c r="EH110" s="32">
        <f t="shared" ca="1" si="38"/>
        <v>294963.66999999993</v>
      </c>
      <c r="EI110" s="32">
        <f t="shared" ca="1" si="38"/>
        <v>256624.73999999993</v>
      </c>
      <c r="EJ110" s="32">
        <f t="shared" ca="1" si="38"/>
        <v>250309.46999999994</v>
      </c>
      <c r="EK110" s="32">
        <f t="shared" ca="1" si="38"/>
        <v>194898.77999999991</v>
      </c>
      <c r="EL110" s="32">
        <f t="shared" ca="1" si="38"/>
        <v>0</v>
      </c>
      <c r="EM110" s="32">
        <f t="shared" ca="1" si="49"/>
        <v>471737.14</v>
      </c>
      <c r="EN110" s="32">
        <f t="shared" ca="1" si="49"/>
        <v>441834.88999999996</v>
      </c>
      <c r="EO110" s="32">
        <f t="shared" ca="1" si="49"/>
        <v>248800.76</v>
      </c>
      <c r="EP110" s="32">
        <f t="shared" ca="1" si="49"/>
        <v>302564.21000000002</v>
      </c>
      <c r="EQ110" s="32">
        <f t="shared" ca="1" si="49"/>
        <v>191536.86000000004</v>
      </c>
      <c r="ER110" s="32">
        <f t="shared" ca="1" si="49"/>
        <v>309233.82999999996</v>
      </c>
    </row>
    <row r="111" spans="1:148">
      <c r="A111" t="s">
        <v>424</v>
      </c>
      <c r="B111" s="1" t="s">
        <v>27</v>
      </c>
      <c r="C111" t="str">
        <f t="shared" ca="1" si="40"/>
        <v>SD2</v>
      </c>
      <c r="D111" t="str">
        <f t="shared" ca="1" si="41"/>
        <v>Sundance #2</v>
      </c>
      <c r="E111" s="51">
        <f ca="1">IFERROR(IF(AND($A111=VLOOKUP($A111&amp;"."&amp;$C111,UncollectibleLookup,2,FALSE),$C111=VLOOKUP($A111&amp;"."&amp;$C111,UncollectibleLookup,4,FALSE)),0,'Module C Corrected'!E111),'Module C Corrected'!E111)</f>
        <v>196176.5632</v>
      </c>
      <c r="F111" s="51">
        <f ca="1">IFERROR(IF(AND($A111=VLOOKUP($A111&amp;"."&amp;$C111,UncollectibleLookup,2,FALSE),$C111=VLOOKUP($A111&amp;"."&amp;$C111,UncollectibleLookup,4,FALSE)),0,'Module C Corrected'!F111),'Module C Corrected'!F111)</f>
        <v>181477.9241</v>
      </c>
      <c r="G111" s="51">
        <f ca="1">IFERROR(IF(AND($A111=VLOOKUP($A111&amp;"."&amp;$C111,UncollectibleLookup,2,FALSE),$C111=VLOOKUP($A111&amp;"."&amp;$C111,UncollectibleLookup,4,FALSE)),0,'Module C Corrected'!G111),'Module C Corrected'!G111)</f>
        <v>138990.177</v>
      </c>
      <c r="H111" s="51">
        <f ca="1">IFERROR(IF(AND($A111=VLOOKUP($A111&amp;"."&amp;$C111,UncollectibleLookup,2,FALSE),$C111=VLOOKUP($A111&amp;"."&amp;$C111,UncollectibleLookup,4,FALSE)),0,'Module C Corrected'!H111),'Module C Corrected'!H111)</f>
        <v>160734.7015</v>
      </c>
      <c r="I111" s="51">
        <f ca="1">IFERROR(IF(AND($A111=VLOOKUP($A111&amp;"."&amp;$C111,UncollectibleLookup,2,FALSE),$C111=VLOOKUP($A111&amp;"."&amp;$C111,UncollectibleLookup,4,FALSE)),0,'Module C Corrected'!I111),'Module C Corrected'!I111)</f>
        <v>150050.0263</v>
      </c>
      <c r="J111" s="51">
        <f ca="1">IFERROR(IF(AND($A111=VLOOKUP($A111&amp;"."&amp;$C111,UncollectibleLookup,2,FALSE),$C111=VLOOKUP($A111&amp;"."&amp;$C111,UncollectibleLookup,4,FALSE)),0,'Module C Corrected'!J111),'Module C Corrected'!J111)</f>
        <v>140891.7788</v>
      </c>
      <c r="K111" s="51">
        <f ca="1">IFERROR(IF(AND($A111=VLOOKUP($A111&amp;"."&amp;$C111,UncollectibleLookup,2,FALSE),$C111=VLOOKUP($A111&amp;"."&amp;$C111,UncollectibleLookup,4,FALSE)),0,'Module C Corrected'!K111),'Module C Corrected'!K111)</f>
        <v>170787.26240000001</v>
      </c>
      <c r="L111" s="51">
        <f ca="1">IFERROR(IF(AND($A111=VLOOKUP($A111&amp;"."&amp;$C111,UncollectibleLookup,2,FALSE),$C111=VLOOKUP($A111&amp;"."&amp;$C111,UncollectibleLookup,4,FALSE)),0,'Module C Corrected'!L111),'Module C Corrected'!L111)</f>
        <v>181407.78760000001</v>
      </c>
      <c r="M111" s="51">
        <f ca="1">IFERROR(IF(AND($A111=VLOOKUP($A111&amp;"."&amp;$C111,UncollectibleLookup,2,FALSE),$C111=VLOOKUP($A111&amp;"."&amp;$C111,UncollectibleLookup,4,FALSE)),0,'Module C Corrected'!M111),'Module C Corrected'!M111)</f>
        <v>161159.77720000001</v>
      </c>
      <c r="N111" s="51">
        <f ca="1">IFERROR(IF(AND($A111=VLOOKUP($A111&amp;"."&amp;$C111,UncollectibleLookup,2,FALSE),$C111=VLOOKUP($A111&amp;"."&amp;$C111,UncollectibleLookup,4,FALSE)),0,'Module C Corrected'!N111),'Module C Corrected'!N111)</f>
        <v>167075.44469999999</v>
      </c>
      <c r="O111" s="51">
        <f ca="1">IFERROR(IF(AND($A111=VLOOKUP($A111&amp;"."&amp;$C111,UncollectibleLookup,2,FALSE),$C111=VLOOKUP($A111&amp;"."&amp;$C111,UncollectibleLookup,4,FALSE)),0,'Module C Corrected'!O111),'Module C Corrected'!O111)</f>
        <v>174731.67420000001</v>
      </c>
      <c r="P111" s="51">
        <f ca="1">IFERROR(IF(AND($A111=VLOOKUP($A111&amp;"."&amp;$C111,UncollectibleLookup,2,FALSE),$C111=VLOOKUP($A111&amp;"."&amp;$C111,UncollectibleLookup,4,FALSE)),0,'Module C Corrected'!P111),'Module C Corrected'!P111)</f>
        <v>139432.66409999999</v>
      </c>
      <c r="Q111" s="32">
        <f ca="1">IFERROR(IF(AND($A111=VLOOKUP($A111&amp;"."&amp;$C111,UncollectibleLookup,2,FALSE),$C111=VLOOKUP($A111&amp;"."&amp;$C111,UncollectibleLookup,4,FALSE)),0,'Module C Corrected'!Q111),'Module C Corrected'!Q111)</f>
        <v>12009167.710000001</v>
      </c>
      <c r="R111" s="32">
        <f ca="1">IFERROR(IF(AND($A111=VLOOKUP($A111&amp;"."&amp;$C111,UncollectibleLookup,2,FALSE),$C111=VLOOKUP($A111&amp;"."&amp;$C111,UncollectibleLookup,4,FALSE)),0,'Module C Corrected'!R111),'Module C Corrected'!R111)</f>
        <v>13272671.289999999</v>
      </c>
      <c r="S111" s="32">
        <f ca="1">IFERROR(IF(AND($A111=VLOOKUP($A111&amp;"."&amp;$C111,UncollectibleLookup,2,FALSE),$C111=VLOOKUP($A111&amp;"."&amp;$C111,UncollectibleLookup,4,FALSE)),0,'Module C Corrected'!S111),'Module C Corrected'!S111)</f>
        <v>7752736.6200000001</v>
      </c>
      <c r="T111" s="32">
        <f ca="1">IFERROR(IF(AND($A111=VLOOKUP($A111&amp;"."&amp;$C111,UncollectibleLookup,2,FALSE),$C111=VLOOKUP($A111&amp;"."&amp;$C111,UncollectibleLookup,4,FALSE)),0,'Module C Corrected'!T111),'Module C Corrected'!T111)</f>
        <v>9290359.9800000004</v>
      </c>
      <c r="U111" s="32">
        <f ca="1">IFERROR(IF(AND($A111=VLOOKUP($A111&amp;"."&amp;$C111,UncollectibleLookup,2,FALSE),$C111=VLOOKUP($A111&amp;"."&amp;$C111,UncollectibleLookup,4,FALSE)),0,'Module C Corrected'!U111),'Module C Corrected'!U111)</f>
        <v>7938026.6799999997</v>
      </c>
      <c r="V111" s="32">
        <f ca="1">IFERROR(IF(AND($A111=VLOOKUP($A111&amp;"."&amp;$C111,UncollectibleLookup,2,FALSE),$C111=VLOOKUP($A111&amp;"."&amp;$C111,UncollectibleLookup,4,FALSE)),0,'Module C Corrected'!V111),'Module C Corrected'!V111)</f>
        <v>7504908.6600000001</v>
      </c>
      <c r="W111" s="32">
        <f ca="1">IFERROR(IF(AND($A111=VLOOKUP($A111&amp;"."&amp;$C111,UncollectibleLookup,2,FALSE),$C111=VLOOKUP($A111&amp;"."&amp;$C111,UncollectibleLookup,4,FALSE)),0,'Module C Corrected'!W111),'Module C Corrected'!W111)</f>
        <v>27264067.379999999</v>
      </c>
      <c r="X111" s="32">
        <f ca="1">IFERROR(IF(AND($A111=VLOOKUP($A111&amp;"."&amp;$C111,UncollectibleLookup,2,FALSE),$C111=VLOOKUP($A111&amp;"."&amp;$C111,UncollectibleLookup,4,FALSE)),0,'Module C Corrected'!X111),'Module C Corrected'!X111)</f>
        <v>13547861.449999999</v>
      </c>
      <c r="Y111" s="32">
        <f ca="1">IFERROR(IF(AND($A111=VLOOKUP($A111&amp;"."&amp;$C111,UncollectibleLookup,2,FALSE),$C111=VLOOKUP($A111&amp;"."&amp;$C111,UncollectibleLookup,4,FALSE)),0,'Module C Corrected'!Y111),'Module C Corrected'!Y111)</f>
        <v>8140251.1600000001</v>
      </c>
      <c r="Z111" s="32">
        <f ca="1">IFERROR(IF(AND($A111=VLOOKUP($A111&amp;"."&amp;$C111,UncollectibleLookup,2,FALSE),$C111=VLOOKUP($A111&amp;"."&amp;$C111,UncollectibleLookup,4,FALSE)),0,'Module C Corrected'!Z111),'Module C Corrected'!Z111)</f>
        <v>11404793.119999999</v>
      </c>
      <c r="AA111" s="32">
        <f ca="1">IFERROR(IF(AND($A111=VLOOKUP($A111&amp;"."&amp;$C111,UncollectibleLookup,2,FALSE),$C111=VLOOKUP($A111&amp;"."&amp;$C111,UncollectibleLookup,4,FALSE)),0,'Module C Corrected'!AA111),'Module C Corrected'!AA111)</f>
        <v>9596321.7200000007</v>
      </c>
      <c r="AB111" s="32">
        <f ca="1">IFERROR(IF(AND($A111=VLOOKUP($A111&amp;"."&amp;$C111,UncollectibleLookup,2,FALSE),$C111=VLOOKUP($A111&amp;"."&amp;$C111,UncollectibleLookup,4,FALSE)),0,'Module C Corrected'!AB111),'Module C Corrected'!AB111)</f>
        <v>7715073.0999999996</v>
      </c>
      <c r="AC111" s="2">
        <f>IF(ISBLANK('Module C Corrected'!AC111),"",'Module C Corrected'!AC111)</f>
        <v>6.3</v>
      </c>
      <c r="AD111" s="2">
        <f>IF(ISBLANK('Module C Corrected'!AD111),"",'Module C Corrected'!AD111)</f>
        <v>6.3</v>
      </c>
      <c r="AE111" s="2">
        <f>IF(ISBLANK('Module C Corrected'!AE111),"",'Module C Corrected'!AE111)</f>
        <v>6.3</v>
      </c>
      <c r="AF111" s="2">
        <f>IF(ISBLANK('Module C Corrected'!AF111),"",'Module C Corrected'!AF111)</f>
        <v>6.3</v>
      </c>
      <c r="AG111" s="2">
        <f>IF(ISBLANK('Module C Corrected'!AG111),"",'Module C Corrected'!AG111)</f>
        <v>6.3</v>
      </c>
      <c r="AH111" s="2">
        <f>IF(ISBLANK('Module C Corrected'!AH111),"",'Module C Corrected'!AH111)</f>
        <v>6.3</v>
      </c>
      <c r="AI111" s="2">
        <f>IF(ISBLANK('Module C Corrected'!AI111),"",'Module C Corrected'!AI111)</f>
        <v>6.3</v>
      </c>
      <c r="AJ111" s="2">
        <f>IF(ISBLANK('Module C Corrected'!AJ111),"",'Module C Corrected'!AJ111)</f>
        <v>6.3</v>
      </c>
      <c r="AK111" s="2">
        <f>IF(ISBLANK('Module C Corrected'!AK111),"",'Module C Corrected'!AK111)</f>
        <v>6.3</v>
      </c>
      <c r="AL111" s="2">
        <f>IF(ISBLANK('Module C Corrected'!AL111),"",'Module C Corrected'!AL111)</f>
        <v>6.3</v>
      </c>
      <c r="AM111" s="2">
        <f>IF(ISBLANK('Module C Corrected'!AM111),"",'Module C Corrected'!AM111)</f>
        <v>6.3</v>
      </c>
      <c r="AN111" s="2">
        <f>IF(ISBLANK('Module C Corrected'!AN111),"",'Module C Corrected'!AN111)</f>
        <v>6.3</v>
      </c>
      <c r="AO111" s="33">
        <f ca="1">IFERROR(IF(AND($A111=VLOOKUP($A111&amp;"."&amp;$C111,UncollectibleLookup,2,FALSE),$C111=VLOOKUP($A111&amp;"."&amp;$C111,UncollectibleLookup,4,FALSE)),0,'Module C Corrected'!AO111),'Module C Corrected'!AO111)</f>
        <v>756577.57</v>
      </c>
      <c r="AP111" s="33">
        <f ca="1">IFERROR(IF(AND($A111=VLOOKUP($A111&amp;"."&amp;$C111,UncollectibleLookup,2,FALSE),$C111=VLOOKUP($A111&amp;"."&amp;$C111,UncollectibleLookup,4,FALSE)),0,'Module C Corrected'!AP111),'Module C Corrected'!AP111)</f>
        <v>836178.29</v>
      </c>
      <c r="AQ111" s="33">
        <f ca="1">IFERROR(IF(AND($A111=VLOOKUP($A111&amp;"."&amp;$C111,UncollectibleLookup,2,FALSE),$C111=VLOOKUP($A111&amp;"."&amp;$C111,UncollectibleLookup,4,FALSE)),0,'Module C Corrected'!AQ111),'Module C Corrected'!AQ111)</f>
        <v>488422.41</v>
      </c>
      <c r="AR111" s="33">
        <f ca="1">IFERROR(IF(AND($A111=VLOOKUP($A111&amp;"."&amp;$C111,UncollectibleLookup,2,FALSE),$C111=VLOOKUP($A111&amp;"."&amp;$C111,UncollectibleLookup,4,FALSE)),0,'Module C Corrected'!AR111),'Module C Corrected'!AR111)</f>
        <v>585292.68000000005</v>
      </c>
      <c r="AS111" s="33">
        <f ca="1">IFERROR(IF(AND($A111=VLOOKUP($A111&amp;"."&amp;$C111,UncollectibleLookup,2,FALSE),$C111=VLOOKUP($A111&amp;"."&amp;$C111,UncollectibleLookup,4,FALSE)),0,'Module C Corrected'!AS111),'Module C Corrected'!AS111)</f>
        <v>500095.68</v>
      </c>
      <c r="AT111" s="33">
        <f ca="1">IFERROR(IF(AND($A111=VLOOKUP($A111&amp;"."&amp;$C111,UncollectibleLookup,2,FALSE),$C111=VLOOKUP($A111&amp;"."&amp;$C111,UncollectibleLookup,4,FALSE)),0,'Module C Corrected'!AT111),'Module C Corrected'!AT111)</f>
        <v>472809.25</v>
      </c>
      <c r="AU111" s="33">
        <f ca="1">IFERROR(IF(AND($A111=VLOOKUP($A111&amp;"."&amp;$C111,UncollectibleLookup,2,FALSE),$C111=VLOOKUP($A111&amp;"."&amp;$C111,UncollectibleLookup,4,FALSE)),0,'Module C Corrected'!AU111),'Module C Corrected'!AU111)</f>
        <v>1717636.25</v>
      </c>
      <c r="AV111" s="33">
        <f ca="1">IFERROR(IF(AND($A111=VLOOKUP($A111&amp;"."&amp;$C111,UncollectibleLookup,2,FALSE),$C111=VLOOKUP($A111&amp;"."&amp;$C111,UncollectibleLookup,4,FALSE)),0,'Module C Corrected'!AV111),'Module C Corrected'!AV111)</f>
        <v>853515.27</v>
      </c>
      <c r="AW111" s="33">
        <f ca="1">IFERROR(IF(AND($A111=VLOOKUP($A111&amp;"."&amp;$C111,UncollectibleLookup,2,FALSE),$C111=VLOOKUP($A111&amp;"."&amp;$C111,UncollectibleLookup,4,FALSE)),0,'Module C Corrected'!AW111),'Module C Corrected'!AW111)</f>
        <v>512835.82</v>
      </c>
      <c r="AX111" s="33">
        <f ca="1">IFERROR(IF(AND($A111=VLOOKUP($A111&amp;"."&amp;$C111,UncollectibleLookup,2,FALSE),$C111=VLOOKUP($A111&amp;"."&amp;$C111,UncollectibleLookup,4,FALSE)),0,'Module C Corrected'!AX111),'Module C Corrected'!AX111)</f>
        <v>718501.97</v>
      </c>
      <c r="AY111" s="33">
        <f ca="1">IFERROR(IF(AND($A111=VLOOKUP($A111&amp;"."&amp;$C111,UncollectibleLookup,2,FALSE),$C111=VLOOKUP($A111&amp;"."&amp;$C111,UncollectibleLookup,4,FALSE)),0,'Module C Corrected'!AY111),'Module C Corrected'!AY111)</f>
        <v>604568.27</v>
      </c>
      <c r="AZ111" s="33">
        <f ca="1">IFERROR(IF(AND($A111=VLOOKUP($A111&amp;"."&amp;$C111,UncollectibleLookup,2,FALSE),$C111=VLOOKUP($A111&amp;"."&amp;$C111,UncollectibleLookup,4,FALSE)),0,'Module C Corrected'!AZ111),'Module C Corrected'!AZ111)</f>
        <v>486049.61</v>
      </c>
      <c r="BA111" s="31">
        <f t="shared" ca="1" si="54"/>
        <v>-14411</v>
      </c>
      <c r="BB111" s="31">
        <f t="shared" ca="1" si="54"/>
        <v>-15927.21</v>
      </c>
      <c r="BC111" s="31">
        <f t="shared" ca="1" si="54"/>
        <v>-9303.2800000000007</v>
      </c>
      <c r="BD111" s="31">
        <f t="shared" ca="1" si="52"/>
        <v>-44593.73</v>
      </c>
      <c r="BE111" s="31">
        <f t="shared" ca="1" si="52"/>
        <v>-38102.53</v>
      </c>
      <c r="BF111" s="31">
        <f t="shared" ca="1" si="52"/>
        <v>-36023.56</v>
      </c>
      <c r="BG111" s="31">
        <f t="shared" ca="1" si="42"/>
        <v>-193574.88</v>
      </c>
      <c r="BH111" s="31">
        <f t="shared" ca="1" si="42"/>
        <v>-96189.82</v>
      </c>
      <c r="BI111" s="31">
        <f t="shared" ca="1" si="42"/>
        <v>-57795.78</v>
      </c>
      <c r="BJ111" s="31">
        <f t="shared" ca="1" si="42"/>
        <v>-34214.379999999997</v>
      </c>
      <c r="BK111" s="31">
        <f t="shared" ca="1" si="42"/>
        <v>-28788.97</v>
      </c>
      <c r="BL111" s="31">
        <f t="shared" ca="1" si="42"/>
        <v>-23145.22</v>
      </c>
      <c r="BM111" s="6">
        <f t="shared" ca="1" si="56"/>
        <v>7.4899999999999994E-2</v>
      </c>
      <c r="BN111" s="6">
        <f t="shared" ca="1" si="56"/>
        <v>7.4899999999999994E-2</v>
      </c>
      <c r="BO111" s="6">
        <f t="shared" ca="1" si="56"/>
        <v>7.4899999999999994E-2</v>
      </c>
      <c r="BP111" s="6">
        <f t="shared" ca="1" si="56"/>
        <v>7.4899999999999994E-2</v>
      </c>
      <c r="BQ111" s="6">
        <f t="shared" ca="1" si="56"/>
        <v>7.4899999999999994E-2</v>
      </c>
      <c r="BR111" s="6">
        <f t="shared" ca="1" si="56"/>
        <v>7.4899999999999994E-2</v>
      </c>
      <c r="BS111" s="6">
        <f t="shared" ca="1" si="56"/>
        <v>7.4899999999999994E-2</v>
      </c>
      <c r="BT111" s="6">
        <f t="shared" ca="1" si="56"/>
        <v>7.4899999999999994E-2</v>
      </c>
      <c r="BU111" s="6">
        <f t="shared" ca="1" si="56"/>
        <v>7.4899999999999994E-2</v>
      </c>
      <c r="BV111" s="6">
        <f t="shared" ca="1" si="56"/>
        <v>7.4899999999999994E-2</v>
      </c>
      <c r="BW111" s="6">
        <f t="shared" ca="1" si="56"/>
        <v>7.4899999999999994E-2</v>
      </c>
      <c r="BX111" s="6">
        <f t="shared" ca="1" si="56"/>
        <v>7.4899999999999994E-2</v>
      </c>
      <c r="BY111" s="31">
        <f t="shared" ca="1" si="50"/>
        <v>899486.66</v>
      </c>
      <c r="BZ111" s="31">
        <f t="shared" ca="1" si="50"/>
        <v>994123.08</v>
      </c>
      <c r="CA111" s="31">
        <f t="shared" ca="1" si="50"/>
        <v>580679.97</v>
      </c>
      <c r="CB111" s="31">
        <f t="shared" ca="1" si="50"/>
        <v>695847.96</v>
      </c>
      <c r="CC111" s="31">
        <f t="shared" ca="1" si="50"/>
        <v>594558.19999999995</v>
      </c>
      <c r="CD111" s="31">
        <f t="shared" ca="1" si="50"/>
        <v>562117.66</v>
      </c>
      <c r="CE111" s="31">
        <f t="shared" ca="1" si="50"/>
        <v>2042078.65</v>
      </c>
      <c r="CF111" s="31">
        <f t="shared" ca="1" si="50"/>
        <v>1014734.82</v>
      </c>
      <c r="CG111" s="31">
        <f t="shared" ca="1" si="50"/>
        <v>609704.81000000006</v>
      </c>
      <c r="CH111" s="31">
        <f t="shared" ca="1" si="50"/>
        <v>854219</v>
      </c>
      <c r="CI111" s="31">
        <f t="shared" ca="1" si="50"/>
        <v>718764.5</v>
      </c>
      <c r="CJ111" s="31">
        <f t="shared" ca="1" si="50"/>
        <v>577858.98</v>
      </c>
      <c r="CK111" s="32">
        <f t="shared" ca="1" si="55"/>
        <v>20415.59</v>
      </c>
      <c r="CL111" s="32">
        <f t="shared" ca="1" si="55"/>
        <v>22563.54</v>
      </c>
      <c r="CM111" s="32">
        <f t="shared" ca="1" si="55"/>
        <v>13179.65</v>
      </c>
      <c r="CN111" s="32">
        <f t="shared" ca="1" si="53"/>
        <v>15793.61</v>
      </c>
      <c r="CO111" s="32">
        <f t="shared" ca="1" si="53"/>
        <v>13494.65</v>
      </c>
      <c r="CP111" s="32">
        <f t="shared" ca="1" si="53"/>
        <v>12758.34</v>
      </c>
      <c r="CQ111" s="32">
        <f t="shared" ca="1" si="43"/>
        <v>46348.91</v>
      </c>
      <c r="CR111" s="32">
        <f t="shared" ca="1" si="43"/>
        <v>23031.360000000001</v>
      </c>
      <c r="CS111" s="32">
        <f t="shared" ca="1" si="43"/>
        <v>13838.43</v>
      </c>
      <c r="CT111" s="32">
        <f t="shared" ca="1" si="43"/>
        <v>19388.150000000001</v>
      </c>
      <c r="CU111" s="32">
        <f t="shared" ca="1" si="43"/>
        <v>16313.75</v>
      </c>
      <c r="CV111" s="32">
        <f t="shared" ca="1" si="43"/>
        <v>13115.62</v>
      </c>
      <c r="CW111" s="31">
        <f t="shared" ca="1" si="51"/>
        <v>177735.68000000005</v>
      </c>
      <c r="CX111" s="31">
        <f t="shared" ca="1" si="51"/>
        <v>196435.53999999995</v>
      </c>
      <c r="CY111" s="31">
        <f t="shared" ca="1" si="51"/>
        <v>114740.49000000002</v>
      </c>
      <c r="CZ111" s="31">
        <f t="shared" ca="1" si="51"/>
        <v>170942.61999999991</v>
      </c>
      <c r="DA111" s="31">
        <f t="shared" ca="1" si="51"/>
        <v>146059.69999999998</v>
      </c>
      <c r="DB111" s="31">
        <f t="shared" ca="1" si="51"/>
        <v>138090.31</v>
      </c>
      <c r="DC111" s="31">
        <f t="shared" ca="1" si="44"/>
        <v>564366.18999999983</v>
      </c>
      <c r="DD111" s="31">
        <f t="shared" ca="1" si="44"/>
        <v>280440.72999999992</v>
      </c>
      <c r="DE111" s="31">
        <f t="shared" ca="1" si="44"/>
        <v>168503.2000000001</v>
      </c>
      <c r="DF111" s="31">
        <f t="shared" ca="1" si="44"/>
        <v>189319.56000000006</v>
      </c>
      <c r="DG111" s="31">
        <f t="shared" ca="1" si="44"/>
        <v>159298.94999999998</v>
      </c>
      <c r="DH111" s="31">
        <f t="shared" ca="1" si="44"/>
        <v>128070.20999999999</v>
      </c>
      <c r="DI111" s="32">
        <f t="shared" ca="1" si="36"/>
        <v>8886.7800000000007</v>
      </c>
      <c r="DJ111" s="32">
        <f t="shared" ca="1" si="36"/>
        <v>9821.7800000000007</v>
      </c>
      <c r="DK111" s="32">
        <f t="shared" ca="1" si="36"/>
        <v>5737.02</v>
      </c>
      <c r="DL111" s="32">
        <f t="shared" ca="1" si="36"/>
        <v>8547.1299999999992</v>
      </c>
      <c r="DM111" s="32">
        <f t="shared" ca="1" si="36"/>
        <v>7302.99</v>
      </c>
      <c r="DN111" s="32">
        <f t="shared" ca="1" si="36"/>
        <v>6904.52</v>
      </c>
      <c r="DO111" s="32">
        <f t="shared" ca="1" si="47"/>
        <v>28218.31</v>
      </c>
      <c r="DP111" s="32">
        <f t="shared" ca="1" si="47"/>
        <v>14022.04</v>
      </c>
      <c r="DQ111" s="32">
        <f t="shared" ca="1" si="47"/>
        <v>8425.16</v>
      </c>
      <c r="DR111" s="32">
        <f t="shared" ca="1" si="47"/>
        <v>9465.98</v>
      </c>
      <c r="DS111" s="32">
        <f t="shared" ca="1" si="47"/>
        <v>7964.95</v>
      </c>
      <c r="DT111" s="32">
        <f t="shared" ca="1" si="47"/>
        <v>6403.51</v>
      </c>
      <c r="DU111" s="31">
        <f t="shared" ca="1" si="37"/>
        <v>76472.639999999999</v>
      </c>
      <c r="DV111" s="31">
        <f t="shared" ca="1" si="37"/>
        <v>83517.440000000002</v>
      </c>
      <c r="DW111" s="31">
        <f t="shared" ca="1" si="37"/>
        <v>48255.47</v>
      </c>
      <c r="DX111" s="31">
        <f t="shared" ca="1" si="37"/>
        <v>71020.84</v>
      </c>
      <c r="DY111" s="31">
        <f t="shared" ca="1" si="37"/>
        <v>59962.54</v>
      </c>
      <c r="DZ111" s="31">
        <f t="shared" ca="1" si="37"/>
        <v>55987.14</v>
      </c>
      <c r="EA111" s="31">
        <f t="shared" ca="1" si="48"/>
        <v>226032.64000000001</v>
      </c>
      <c r="EB111" s="31">
        <f t="shared" ca="1" si="48"/>
        <v>110829.85</v>
      </c>
      <c r="EC111" s="31">
        <f t="shared" ca="1" si="48"/>
        <v>65697.820000000007</v>
      </c>
      <c r="ED111" s="31">
        <f t="shared" ca="1" si="48"/>
        <v>72841.39</v>
      </c>
      <c r="EE111" s="31">
        <f t="shared" ca="1" si="48"/>
        <v>60445.26</v>
      </c>
      <c r="EF111" s="31">
        <f t="shared" ca="1" si="48"/>
        <v>47937.760000000002</v>
      </c>
      <c r="EG111" s="32">
        <f t="shared" ca="1" si="38"/>
        <v>263095.10000000003</v>
      </c>
      <c r="EH111" s="32">
        <f t="shared" ca="1" si="38"/>
        <v>289774.75999999995</v>
      </c>
      <c r="EI111" s="32">
        <f t="shared" ca="1" si="38"/>
        <v>168732.98000000004</v>
      </c>
      <c r="EJ111" s="32">
        <f t="shared" ca="1" si="38"/>
        <v>250510.58999999991</v>
      </c>
      <c r="EK111" s="32">
        <f t="shared" ca="1" si="38"/>
        <v>213325.22999999998</v>
      </c>
      <c r="EL111" s="32">
        <f t="shared" ca="1" si="38"/>
        <v>200981.96999999997</v>
      </c>
      <c r="EM111" s="32">
        <f t="shared" ca="1" si="49"/>
        <v>818617.1399999999</v>
      </c>
      <c r="EN111" s="32">
        <f t="shared" ca="1" si="49"/>
        <v>405292.61999999988</v>
      </c>
      <c r="EO111" s="32">
        <f t="shared" ca="1" si="49"/>
        <v>242626.18000000011</v>
      </c>
      <c r="EP111" s="32">
        <f t="shared" ca="1" si="49"/>
        <v>271626.93000000005</v>
      </c>
      <c r="EQ111" s="32">
        <f t="shared" ca="1" si="49"/>
        <v>227709.16</v>
      </c>
      <c r="ER111" s="32">
        <f t="shared" ca="1" si="49"/>
        <v>182411.48</v>
      </c>
    </row>
    <row r="112" spans="1:148">
      <c r="A112" t="s">
        <v>448</v>
      </c>
      <c r="B112" s="1" t="s">
        <v>23</v>
      </c>
      <c r="C112" t="str">
        <f t="shared" ca="1" si="40"/>
        <v>SD3</v>
      </c>
      <c r="D112" t="str">
        <f t="shared" ca="1" si="41"/>
        <v>Sundance #3</v>
      </c>
      <c r="E112" s="51">
        <f ca="1">IFERROR(IF(AND($A112=VLOOKUP($A112&amp;"."&amp;$C112,UncollectibleLookup,2,FALSE),$C112=VLOOKUP($A112&amp;"."&amp;$C112,UncollectibleLookup,4,FALSE)),0,'Module C Corrected'!E112),'Module C Corrected'!E112)</f>
        <v>223984.80379999999</v>
      </c>
      <c r="F112" s="51">
        <f ca="1">IFERROR(IF(AND($A112=VLOOKUP($A112&amp;"."&amp;$C112,UncollectibleLookup,2,FALSE),$C112=VLOOKUP($A112&amp;"."&amp;$C112,UncollectibleLookup,4,FALSE)),0,'Module C Corrected'!F112),'Module C Corrected'!F112)</f>
        <v>220039.44959999999</v>
      </c>
      <c r="G112" s="51">
        <f ca="1">IFERROR(IF(AND($A112=VLOOKUP($A112&amp;"."&amp;$C112,UncollectibleLookup,2,FALSE),$C112=VLOOKUP($A112&amp;"."&amp;$C112,UncollectibleLookup,4,FALSE)),0,'Module C Corrected'!G112),'Module C Corrected'!G112)</f>
        <v>253703.443</v>
      </c>
      <c r="H112" s="51">
        <f ca="1">IFERROR(IF(AND($A112=VLOOKUP($A112&amp;"."&amp;$C112,UncollectibleLookup,2,FALSE),$C112=VLOOKUP($A112&amp;"."&amp;$C112,UncollectibleLookup,4,FALSE)),0,'Module C Corrected'!H112),'Module C Corrected'!H112)</f>
        <v>245733.59650000001</v>
      </c>
      <c r="I112" s="51">
        <f ca="1">IFERROR(IF(AND($A112=VLOOKUP($A112&amp;"."&amp;$C112,UncollectibleLookup,2,FALSE),$C112=VLOOKUP($A112&amp;"."&amp;$C112,UncollectibleLookup,4,FALSE)),0,'Module C Corrected'!I112),'Module C Corrected'!I112)</f>
        <v>213253.66570000001</v>
      </c>
      <c r="J112" s="51">
        <f ca="1">IFERROR(IF(AND($A112=VLOOKUP($A112&amp;"."&amp;$C112,UncollectibleLookup,2,FALSE),$C112=VLOOKUP($A112&amp;"."&amp;$C112,UncollectibleLookup,4,FALSE)),0,'Module C Corrected'!J112),'Module C Corrected'!J112)</f>
        <v>221890.0969</v>
      </c>
      <c r="K112" s="51">
        <f ca="1">IFERROR(IF(AND($A112=VLOOKUP($A112&amp;"."&amp;$C112,UncollectibleLookup,2,FALSE),$C112=VLOOKUP($A112&amp;"."&amp;$C112,UncollectibleLookup,4,FALSE)),0,'Module C Corrected'!K112),'Module C Corrected'!K112)</f>
        <v>209904.17</v>
      </c>
      <c r="L112" s="51">
        <f ca="1">IFERROR(IF(AND($A112=VLOOKUP($A112&amp;"."&amp;$C112,UncollectibleLookup,2,FALSE),$C112=VLOOKUP($A112&amp;"."&amp;$C112,UncollectibleLookup,4,FALSE)),0,'Module C Corrected'!L112),'Module C Corrected'!L112)</f>
        <v>224455.37059999999</v>
      </c>
      <c r="M112" s="51">
        <f ca="1">IFERROR(IF(AND($A112=VLOOKUP($A112&amp;"."&amp;$C112,UncollectibleLookup,2,FALSE),$C112=VLOOKUP($A112&amp;"."&amp;$C112,UncollectibleLookup,4,FALSE)),0,'Module C Corrected'!M112),'Module C Corrected'!M112)</f>
        <v>189829.12229999999</v>
      </c>
      <c r="N112" s="51">
        <f ca="1">IFERROR(IF(AND($A112=VLOOKUP($A112&amp;"."&amp;$C112,UncollectibleLookup,2,FALSE),$C112=VLOOKUP($A112&amp;"."&amp;$C112,UncollectibleLookup,4,FALSE)),0,'Module C Corrected'!N112),'Module C Corrected'!N112)</f>
        <v>199764.01869999999</v>
      </c>
      <c r="O112" s="51">
        <f ca="1">IFERROR(IF(AND($A112=VLOOKUP($A112&amp;"."&amp;$C112,UncollectibleLookup,2,FALSE),$C112=VLOOKUP($A112&amp;"."&amp;$C112,UncollectibleLookup,4,FALSE)),0,'Module C Corrected'!O112),'Module C Corrected'!O112)</f>
        <v>228740.3676</v>
      </c>
      <c r="P112" s="51">
        <f ca="1">IFERROR(IF(AND($A112=VLOOKUP($A112&amp;"."&amp;$C112,UncollectibleLookup,2,FALSE),$C112=VLOOKUP($A112&amp;"."&amp;$C112,UncollectibleLookup,4,FALSE)),0,'Module C Corrected'!P112),'Module C Corrected'!P112)</f>
        <v>222811.4662</v>
      </c>
      <c r="Q112" s="32">
        <f ca="1">IFERROR(IF(AND($A112=VLOOKUP($A112&amp;"."&amp;$C112,UncollectibleLookup,2,FALSE),$C112=VLOOKUP($A112&amp;"."&amp;$C112,UncollectibleLookup,4,FALSE)),0,'Module C Corrected'!Q112),'Module C Corrected'!Q112)</f>
        <v>13407346.470000001</v>
      </c>
      <c r="R112" s="32">
        <f ca="1">IFERROR(IF(AND($A112=VLOOKUP($A112&amp;"."&amp;$C112,UncollectibleLookup,2,FALSE),$C112=VLOOKUP($A112&amp;"."&amp;$C112,UncollectibleLookup,4,FALSE)),0,'Module C Corrected'!R112),'Module C Corrected'!R112)</f>
        <v>16624211.560000001</v>
      </c>
      <c r="S112" s="32">
        <f ca="1">IFERROR(IF(AND($A112=VLOOKUP($A112&amp;"."&amp;$C112,UncollectibleLookup,2,FALSE),$C112=VLOOKUP($A112&amp;"."&amp;$C112,UncollectibleLookup,4,FALSE)),0,'Module C Corrected'!S112),'Module C Corrected'!S112)</f>
        <v>14405694.99</v>
      </c>
      <c r="T112" s="32">
        <f ca="1">IFERROR(IF(AND($A112=VLOOKUP($A112&amp;"."&amp;$C112,UncollectibleLookup,2,FALSE),$C112=VLOOKUP($A112&amp;"."&amp;$C112,UncollectibleLookup,4,FALSE)),0,'Module C Corrected'!T112),'Module C Corrected'!T112)</f>
        <v>12670428.789999999</v>
      </c>
      <c r="U112" s="32">
        <f ca="1">IFERROR(IF(AND($A112=VLOOKUP($A112&amp;"."&amp;$C112,UncollectibleLookup,2,FALSE),$C112=VLOOKUP($A112&amp;"."&amp;$C112,UncollectibleLookup,4,FALSE)),0,'Module C Corrected'!U112),'Module C Corrected'!U112)</f>
        <v>10360216.99</v>
      </c>
      <c r="V112" s="32">
        <f ca="1">IFERROR(IF(AND($A112=VLOOKUP($A112&amp;"."&amp;$C112,UncollectibleLookup,2,FALSE),$C112=VLOOKUP($A112&amp;"."&amp;$C112,UncollectibleLookup,4,FALSE)),0,'Module C Corrected'!V112),'Module C Corrected'!V112)</f>
        <v>11499728.52</v>
      </c>
      <c r="W112" s="32">
        <f ca="1">IFERROR(IF(AND($A112=VLOOKUP($A112&amp;"."&amp;$C112,UncollectibleLookup,2,FALSE),$C112=VLOOKUP($A112&amp;"."&amp;$C112,UncollectibleLookup,4,FALSE)),0,'Module C Corrected'!W112),'Module C Corrected'!W112)</f>
        <v>34399116.670000002</v>
      </c>
      <c r="X112" s="32">
        <f ca="1">IFERROR(IF(AND($A112=VLOOKUP($A112&amp;"."&amp;$C112,UncollectibleLookup,2,FALSE),$C112=VLOOKUP($A112&amp;"."&amp;$C112,UncollectibleLookup,4,FALSE)),0,'Module C Corrected'!X112),'Module C Corrected'!X112)</f>
        <v>16309567.08</v>
      </c>
      <c r="Y112" s="32">
        <f ca="1">IFERROR(IF(AND($A112=VLOOKUP($A112&amp;"."&amp;$C112,UncollectibleLookup,2,FALSE),$C112=VLOOKUP($A112&amp;"."&amp;$C112,UncollectibleLookup,4,FALSE)),0,'Module C Corrected'!Y112),'Module C Corrected'!Y112)</f>
        <v>9591955.7200000007</v>
      </c>
      <c r="Z112" s="32">
        <f ca="1">IFERROR(IF(AND($A112=VLOOKUP($A112&amp;"."&amp;$C112,UncollectibleLookup,2,FALSE),$C112=VLOOKUP($A112&amp;"."&amp;$C112,UncollectibleLookup,4,FALSE)),0,'Module C Corrected'!Z112),'Module C Corrected'!Z112)</f>
        <v>11784615.98</v>
      </c>
      <c r="AA112" s="32">
        <f ca="1">IFERROR(IF(AND($A112=VLOOKUP($A112&amp;"."&amp;$C112,UncollectibleLookup,2,FALSE),$C112=VLOOKUP($A112&amp;"."&amp;$C112,UncollectibleLookup,4,FALSE)),0,'Module C Corrected'!AA112),'Module C Corrected'!AA112)</f>
        <v>12824176.550000001</v>
      </c>
      <c r="AB112" s="32">
        <f ca="1">IFERROR(IF(AND($A112=VLOOKUP($A112&amp;"."&amp;$C112,UncollectibleLookup,2,FALSE),$C112=VLOOKUP($A112&amp;"."&amp;$C112,UncollectibleLookup,4,FALSE)),0,'Module C Corrected'!AB112),'Module C Corrected'!AB112)</f>
        <v>15345088.130000001</v>
      </c>
      <c r="AC112" s="2">
        <f>IF(ISBLANK('Module C Corrected'!AC112),"",'Module C Corrected'!AC112)</f>
        <v>6.3</v>
      </c>
      <c r="AD112" s="2">
        <f>IF(ISBLANK('Module C Corrected'!AD112),"",'Module C Corrected'!AD112)</f>
        <v>6.3</v>
      </c>
      <c r="AE112" s="2">
        <f>IF(ISBLANK('Module C Corrected'!AE112),"",'Module C Corrected'!AE112)</f>
        <v>6.3</v>
      </c>
      <c r="AF112" s="2">
        <f>IF(ISBLANK('Module C Corrected'!AF112),"",'Module C Corrected'!AF112)</f>
        <v>6.3</v>
      </c>
      <c r="AG112" s="2">
        <f>IF(ISBLANK('Module C Corrected'!AG112),"",'Module C Corrected'!AG112)</f>
        <v>6.3</v>
      </c>
      <c r="AH112" s="2">
        <f>IF(ISBLANK('Module C Corrected'!AH112),"",'Module C Corrected'!AH112)</f>
        <v>6.3</v>
      </c>
      <c r="AI112" s="2">
        <f>IF(ISBLANK('Module C Corrected'!AI112),"",'Module C Corrected'!AI112)</f>
        <v>6.3</v>
      </c>
      <c r="AJ112" s="2">
        <f>IF(ISBLANK('Module C Corrected'!AJ112),"",'Module C Corrected'!AJ112)</f>
        <v>6.3</v>
      </c>
      <c r="AK112" s="2">
        <f>IF(ISBLANK('Module C Corrected'!AK112),"",'Module C Corrected'!AK112)</f>
        <v>6.3</v>
      </c>
      <c r="AL112" s="2">
        <f>IF(ISBLANK('Module C Corrected'!AL112),"",'Module C Corrected'!AL112)</f>
        <v>6.3</v>
      </c>
      <c r="AM112" s="2">
        <f>IF(ISBLANK('Module C Corrected'!AM112),"",'Module C Corrected'!AM112)</f>
        <v>6.3</v>
      </c>
      <c r="AN112" s="2">
        <f>IF(ISBLANK('Module C Corrected'!AN112),"",'Module C Corrected'!AN112)</f>
        <v>6.3</v>
      </c>
      <c r="AO112" s="33">
        <f ca="1">IFERROR(IF(AND($A112=VLOOKUP($A112&amp;"."&amp;$C112,UncollectibleLookup,2,FALSE),$C112=VLOOKUP($A112&amp;"."&amp;$C112,UncollectibleLookup,4,FALSE)),0,'Module C Corrected'!AO112),'Module C Corrected'!AO112)</f>
        <v>844662.83</v>
      </c>
      <c r="AP112" s="33">
        <f ca="1">IFERROR(IF(AND($A112=VLOOKUP($A112&amp;"."&amp;$C112,UncollectibleLookup,2,FALSE),$C112=VLOOKUP($A112&amp;"."&amp;$C112,UncollectibleLookup,4,FALSE)),0,'Module C Corrected'!AP112),'Module C Corrected'!AP112)</f>
        <v>1047325.33</v>
      </c>
      <c r="AQ112" s="33">
        <f ca="1">IFERROR(IF(AND($A112=VLOOKUP($A112&amp;"."&amp;$C112,UncollectibleLookup,2,FALSE),$C112=VLOOKUP($A112&amp;"."&amp;$C112,UncollectibleLookup,4,FALSE)),0,'Module C Corrected'!AQ112),'Module C Corrected'!AQ112)</f>
        <v>907558.78</v>
      </c>
      <c r="AR112" s="33">
        <f ca="1">IFERROR(IF(AND($A112=VLOOKUP($A112&amp;"."&amp;$C112,UncollectibleLookup,2,FALSE),$C112=VLOOKUP($A112&amp;"."&amp;$C112,UncollectibleLookup,4,FALSE)),0,'Module C Corrected'!AR112),'Module C Corrected'!AR112)</f>
        <v>798237.01</v>
      </c>
      <c r="AS112" s="33">
        <f ca="1">IFERROR(IF(AND($A112=VLOOKUP($A112&amp;"."&amp;$C112,UncollectibleLookup,2,FALSE),$C112=VLOOKUP($A112&amp;"."&amp;$C112,UncollectibleLookup,4,FALSE)),0,'Module C Corrected'!AS112),'Module C Corrected'!AS112)</f>
        <v>652693.67000000004</v>
      </c>
      <c r="AT112" s="33">
        <f ca="1">IFERROR(IF(AND($A112=VLOOKUP($A112&amp;"."&amp;$C112,UncollectibleLookup,2,FALSE),$C112=VLOOKUP($A112&amp;"."&amp;$C112,UncollectibleLookup,4,FALSE)),0,'Module C Corrected'!AT112),'Module C Corrected'!AT112)</f>
        <v>724482.9</v>
      </c>
      <c r="AU112" s="33">
        <f ca="1">IFERROR(IF(AND($A112=VLOOKUP($A112&amp;"."&amp;$C112,UncollectibleLookup,2,FALSE),$C112=VLOOKUP($A112&amp;"."&amp;$C112,UncollectibleLookup,4,FALSE)),0,'Module C Corrected'!AU112),'Module C Corrected'!AU112)</f>
        <v>2167144.35</v>
      </c>
      <c r="AV112" s="33">
        <f ca="1">IFERROR(IF(AND($A112=VLOOKUP($A112&amp;"."&amp;$C112,UncollectibleLookup,2,FALSE),$C112=VLOOKUP($A112&amp;"."&amp;$C112,UncollectibleLookup,4,FALSE)),0,'Module C Corrected'!AV112),'Module C Corrected'!AV112)</f>
        <v>1027502.73</v>
      </c>
      <c r="AW112" s="33">
        <f ca="1">IFERROR(IF(AND($A112=VLOOKUP($A112&amp;"."&amp;$C112,UncollectibleLookup,2,FALSE),$C112=VLOOKUP($A112&amp;"."&amp;$C112,UncollectibleLookup,4,FALSE)),0,'Module C Corrected'!AW112),'Module C Corrected'!AW112)</f>
        <v>604293.21</v>
      </c>
      <c r="AX112" s="33">
        <f ca="1">IFERROR(IF(AND($A112=VLOOKUP($A112&amp;"."&amp;$C112,UncollectibleLookup,2,FALSE),$C112=VLOOKUP($A112&amp;"."&amp;$C112,UncollectibleLookup,4,FALSE)),0,'Module C Corrected'!AX112),'Module C Corrected'!AX112)</f>
        <v>742430.81</v>
      </c>
      <c r="AY112" s="33">
        <f ca="1">IFERROR(IF(AND($A112=VLOOKUP($A112&amp;"."&amp;$C112,UncollectibleLookup,2,FALSE),$C112=VLOOKUP($A112&amp;"."&amp;$C112,UncollectibleLookup,4,FALSE)),0,'Module C Corrected'!AY112),'Module C Corrected'!AY112)</f>
        <v>807923.12</v>
      </c>
      <c r="AZ112" s="33">
        <f ca="1">IFERROR(IF(AND($A112=VLOOKUP($A112&amp;"."&amp;$C112,UncollectibleLookup,2,FALSE),$C112=VLOOKUP($A112&amp;"."&amp;$C112,UncollectibleLookup,4,FALSE)),0,'Module C Corrected'!AZ112),'Module C Corrected'!AZ112)</f>
        <v>966740.55</v>
      </c>
      <c r="BA112" s="31">
        <f t="shared" ca="1" si="54"/>
        <v>-16088.82</v>
      </c>
      <c r="BB112" s="31">
        <f t="shared" ca="1" si="54"/>
        <v>-19949.05</v>
      </c>
      <c r="BC112" s="31">
        <f t="shared" ca="1" si="54"/>
        <v>-17286.830000000002</v>
      </c>
      <c r="BD112" s="31">
        <f t="shared" ca="1" si="52"/>
        <v>-60818.06</v>
      </c>
      <c r="BE112" s="31">
        <f t="shared" ca="1" si="52"/>
        <v>-49729.04</v>
      </c>
      <c r="BF112" s="31">
        <f t="shared" ca="1" si="52"/>
        <v>-55198.7</v>
      </c>
      <c r="BG112" s="31">
        <f t="shared" ca="1" si="42"/>
        <v>-244233.73</v>
      </c>
      <c r="BH112" s="31">
        <f t="shared" ca="1" si="42"/>
        <v>-115797.93</v>
      </c>
      <c r="BI112" s="31">
        <f t="shared" ca="1" si="42"/>
        <v>-68102.89</v>
      </c>
      <c r="BJ112" s="31">
        <f t="shared" ref="BJ112:BL141" ca="1" si="57">ROUND(Z112*BJ$3,2)</f>
        <v>-35353.85</v>
      </c>
      <c r="BK112" s="31">
        <f t="shared" ca="1" si="57"/>
        <v>-38472.53</v>
      </c>
      <c r="BL112" s="31">
        <f t="shared" ca="1" si="57"/>
        <v>-46035.26</v>
      </c>
      <c r="BM112" s="6">
        <f t="shared" ca="1" si="56"/>
        <v>7.4700000000000003E-2</v>
      </c>
      <c r="BN112" s="6">
        <f t="shared" ca="1" si="56"/>
        <v>7.4700000000000003E-2</v>
      </c>
      <c r="BO112" s="6">
        <f t="shared" ca="1" si="56"/>
        <v>7.4700000000000003E-2</v>
      </c>
      <c r="BP112" s="6">
        <f t="shared" ca="1" si="56"/>
        <v>7.4700000000000003E-2</v>
      </c>
      <c r="BQ112" s="6">
        <f t="shared" ca="1" si="56"/>
        <v>7.4700000000000003E-2</v>
      </c>
      <c r="BR112" s="6">
        <f t="shared" ca="1" si="56"/>
        <v>7.4700000000000003E-2</v>
      </c>
      <c r="BS112" s="6">
        <f t="shared" ca="1" si="56"/>
        <v>7.4700000000000003E-2</v>
      </c>
      <c r="BT112" s="6">
        <f t="shared" ca="1" si="56"/>
        <v>7.4700000000000003E-2</v>
      </c>
      <c r="BU112" s="6">
        <f t="shared" ca="1" si="56"/>
        <v>7.4700000000000003E-2</v>
      </c>
      <c r="BV112" s="6">
        <f t="shared" ca="1" si="56"/>
        <v>7.4700000000000003E-2</v>
      </c>
      <c r="BW112" s="6">
        <f t="shared" ca="1" si="56"/>
        <v>7.4700000000000003E-2</v>
      </c>
      <c r="BX112" s="6">
        <f t="shared" ca="1" si="56"/>
        <v>7.4700000000000003E-2</v>
      </c>
      <c r="BY112" s="31">
        <f t="shared" ca="1" si="50"/>
        <v>1001528.78</v>
      </c>
      <c r="BZ112" s="31">
        <f t="shared" ca="1" si="50"/>
        <v>1241828.6000000001</v>
      </c>
      <c r="CA112" s="31">
        <f t="shared" ca="1" si="50"/>
        <v>1076105.42</v>
      </c>
      <c r="CB112" s="31">
        <f t="shared" ref="CB112:CJ140" ca="1" si="58">IFERROR(VLOOKUP($C112,DOSDetail,CELL("col",CB$4)+58,FALSE),ROUND(T112*BP112,2))</f>
        <v>946481.03</v>
      </c>
      <c r="CC112" s="31">
        <f t="shared" ca="1" si="58"/>
        <v>773908.21</v>
      </c>
      <c r="CD112" s="31">
        <f t="shared" ca="1" si="58"/>
        <v>859029.72</v>
      </c>
      <c r="CE112" s="31">
        <f t="shared" ca="1" si="58"/>
        <v>2569614.02</v>
      </c>
      <c r="CF112" s="31">
        <f t="shared" ca="1" si="58"/>
        <v>1218324.6599999999</v>
      </c>
      <c r="CG112" s="31">
        <f t="shared" ca="1" si="58"/>
        <v>716519.09</v>
      </c>
      <c r="CH112" s="31">
        <f t="shared" ca="1" si="58"/>
        <v>880310.81</v>
      </c>
      <c r="CI112" s="31">
        <f t="shared" ca="1" si="58"/>
        <v>957965.99</v>
      </c>
      <c r="CJ112" s="31">
        <f t="shared" ca="1" si="58"/>
        <v>1146278.08</v>
      </c>
      <c r="CK112" s="32">
        <f t="shared" ca="1" si="55"/>
        <v>22792.49</v>
      </c>
      <c r="CL112" s="32">
        <f t="shared" ca="1" si="55"/>
        <v>28261.16</v>
      </c>
      <c r="CM112" s="32">
        <f t="shared" ca="1" si="55"/>
        <v>24489.68</v>
      </c>
      <c r="CN112" s="32">
        <f t="shared" ca="1" si="53"/>
        <v>21539.73</v>
      </c>
      <c r="CO112" s="32">
        <f t="shared" ca="1" si="53"/>
        <v>17612.37</v>
      </c>
      <c r="CP112" s="32">
        <f t="shared" ca="1" si="53"/>
        <v>19549.54</v>
      </c>
      <c r="CQ112" s="32">
        <f t="shared" ca="1" si="43"/>
        <v>58478.5</v>
      </c>
      <c r="CR112" s="32">
        <f t="shared" ca="1" si="43"/>
        <v>27726.26</v>
      </c>
      <c r="CS112" s="32">
        <f t="shared" ca="1" si="43"/>
        <v>16306.32</v>
      </c>
      <c r="CT112" s="32">
        <f t="shared" ref="CT112:CV141" ca="1" si="59">ROUND(Z112*$CV$3,2)</f>
        <v>20033.849999999999</v>
      </c>
      <c r="CU112" s="32">
        <f t="shared" ca="1" si="59"/>
        <v>21801.1</v>
      </c>
      <c r="CV112" s="32">
        <f t="shared" ca="1" si="59"/>
        <v>26086.65</v>
      </c>
      <c r="CW112" s="31">
        <f t="shared" ca="1" si="51"/>
        <v>195747.26000000007</v>
      </c>
      <c r="CX112" s="31">
        <f t="shared" ca="1" si="51"/>
        <v>242713.48000000004</v>
      </c>
      <c r="CY112" s="31">
        <f t="shared" ca="1" si="51"/>
        <v>210323.14999999985</v>
      </c>
      <c r="CZ112" s="31">
        <f t="shared" ca="1" si="51"/>
        <v>230601.81</v>
      </c>
      <c r="DA112" s="31">
        <f t="shared" ca="1" si="51"/>
        <v>188555.94999999992</v>
      </c>
      <c r="DB112" s="31">
        <f t="shared" ca="1" si="51"/>
        <v>209295.06</v>
      </c>
      <c r="DC112" s="31">
        <f t="shared" ca="1" si="44"/>
        <v>705181.89999999991</v>
      </c>
      <c r="DD112" s="31">
        <f t="shared" ca="1" si="44"/>
        <v>334346.11999999994</v>
      </c>
      <c r="DE112" s="31">
        <f t="shared" ca="1" si="44"/>
        <v>196635.08999999997</v>
      </c>
      <c r="DF112" s="31">
        <f t="shared" ref="DF112:DH141" ca="1" si="60">CH112+CT112-AX112-BJ112</f>
        <v>193267.69999999998</v>
      </c>
      <c r="DG112" s="31">
        <f t="shared" ca="1" si="60"/>
        <v>210316.49999999997</v>
      </c>
      <c r="DH112" s="31">
        <f t="shared" ca="1" si="60"/>
        <v>251659.43999999994</v>
      </c>
      <c r="DI112" s="32">
        <f t="shared" ca="1" si="36"/>
        <v>9787.36</v>
      </c>
      <c r="DJ112" s="32">
        <f t="shared" ca="1" si="36"/>
        <v>12135.67</v>
      </c>
      <c r="DK112" s="32">
        <f t="shared" ca="1" si="36"/>
        <v>10516.16</v>
      </c>
      <c r="DL112" s="32">
        <f t="shared" ca="1" si="36"/>
        <v>11530.09</v>
      </c>
      <c r="DM112" s="32">
        <f t="shared" ca="1" si="36"/>
        <v>9427.7999999999993</v>
      </c>
      <c r="DN112" s="32">
        <f t="shared" ca="1" si="36"/>
        <v>10464.75</v>
      </c>
      <c r="DO112" s="32">
        <f t="shared" ca="1" si="47"/>
        <v>35259.1</v>
      </c>
      <c r="DP112" s="32">
        <f t="shared" ca="1" si="47"/>
        <v>16717.310000000001</v>
      </c>
      <c r="DQ112" s="32">
        <f t="shared" ca="1" si="47"/>
        <v>9831.75</v>
      </c>
      <c r="DR112" s="32">
        <f t="shared" ca="1" si="47"/>
        <v>9663.39</v>
      </c>
      <c r="DS112" s="32">
        <f t="shared" ca="1" si="47"/>
        <v>10515.83</v>
      </c>
      <c r="DT112" s="32">
        <f t="shared" ca="1" si="47"/>
        <v>12582.97</v>
      </c>
      <c r="DU112" s="31">
        <f t="shared" ca="1" si="37"/>
        <v>84222.31</v>
      </c>
      <c r="DV112" s="31">
        <f t="shared" ca="1" si="37"/>
        <v>103193.18</v>
      </c>
      <c r="DW112" s="31">
        <f t="shared" ca="1" si="37"/>
        <v>88453.89</v>
      </c>
      <c r="DX112" s="31">
        <f t="shared" ca="1" si="37"/>
        <v>95807.2</v>
      </c>
      <c r="DY112" s="31">
        <f t="shared" ca="1" si="37"/>
        <v>77408.710000000006</v>
      </c>
      <c r="DZ112" s="31">
        <f t="shared" ca="1" si="37"/>
        <v>84856.29</v>
      </c>
      <c r="EA112" s="31">
        <f t="shared" ca="1" si="48"/>
        <v>282430.33</v>
      </c>
      <c r="EB112" s="31">
        <f t="shared" ca="1" si="48"/>
        <v>132133.20000000001</v>
      </c>
      <c r="EC112" s="31">
        <f t="shared" ca="1" si="48"/>
        <v>76666.179999999993</v>
      </c>
      <c r="ED112" s="31">
        <f t="shared" ca="1" si="48"/>
        <v>74360.45</v>
      </c>
      <c r="EE112" s="31">
        <f t="shared" ca="1" si="48"/>
        <v>79803.63</v>
      </c>
      <c r="EF112" s="31">
        <f t="shared" ca="1" si="48"/>
        <v>94198.25</v>
      </c>
      <c r="EG112" s="32">
        <f t="shared" ca="1" si="38"/>
        <v>289756.93000000005</v>
      </c>
      <c r="EH112" s="32">
        <f t="shared" ca="1" si="38"/>
        <v>358042.33000000007</v>
      </c>
      <c r="EI112" s="32">
        <f t="shared" ca="1" si="38"/>
        <v>309293.19999999984</v>
      </c>
      <c r="EJ112" s="32">
        <f t="shared" ca="1" si="38"/>
        <v>337939.1</v>
      </c>
      <c r="EK112" s="32">
        <f t="shared" ca="1" si="38"/>
        <v>275392.4599999999</v>
      </c>
      <c r="EL112" s="32">
        <f t="shared" ca="1" si="38"/>
        <v>304616.09999999998</v>
      </c>
      <c r="EM112" s="32">
        <f t="shared" ca="1" si="49"/>
        <v>1022871.3299999998</v>
      </c>
      <c r="EN112" s="32">
        <f t="shared" ca="1" si="49"/>
        <v>483196.62999999995</v>
      </c>
      <c r="EO112" s="32">
        <f t="shared" ca="1" si="49"/>
        <v>283133.01999999996</v>
      </c>
      <c r="EP112" s="32">
        <f t="shared" ca="1" si="49"/>
        <v>277291.53999999998</v>
      </c>
      <c r="EQ112" s="32">
        <f t="shared" ca="1" si="49"/>
        <v>300635.95999999996</v>
      </c>
      <c r="ER112" s="32">
        <f t="shared" ca="1" si="49"/>
        <v>358440.65999999992</v>
      </c>
    </row>
    <row r="113" spans="1:148">
      <c r="A113" t="s">
        <v>448</v>
      </c>
      <c r="B113" s="1" t="s">
        <v>24</v>
      </c>
      <c r="C113" t="str">
        <f t="shared" ca="1" si="40"/>
        <v>SD4</v>
      </c>
      <c r="D113" t="str">
        <f t="shared" ca="1" si="41"/>
        <v>Sundance #4</v>
      </c>
      <c r="E113" s="51">
        <f ca="1">IFERROR(IF(AND($A113=VLOOKUP($A113&amp;"."&amp;$C113,UncollectibleLookup,2,FALSE),$C113=VLOOKUP($A113&amp;"."&amp;$C113,UncollectibleLookup,4,FALSE)),0,'Module C Corrected'!E113),'Module C Corrected'!E113)</f>
        <v>248406.7684</v>
      </c>
      <c r="F113" s="51">
        <f ca="1">IFERROR(IF(AND($A113=VLOOKUP($A113&amp;"."&amp;$C113,UncollectibleLookup,2,FALSE),$C113=VLOOKUP($A113&amp;"."&amp;$C113,UncollectibleLookup,4,FALSE)),0,'Module C Corrected'!F113),'Module C Corrected'!F113)</f>
        <v>202290.92800000001</v>
      </c>
      <c r="G113" s="51">
        <f ca="1">IFERROR(IF(AND($A113=VLOOKUP($A113&amp;"."&amp;$C113,UncollectibleLookup,2,FALSE),$C113=VLOOKUP($A113&amp;"."&amp;$C113,UncollectibleLookup,4,FALSE)),0,'Module C Corrected'!G113),'Module C Corrected'!G113)</f>
        <v>234628.3866</v>
      </c>
      <c r="H113" s="51">
        <f ca="1">IFERROR(IF(AND($A113=VLOOKUP($A113&amp;"."&amp;$C113,UncollectibleLookup,2,FALSE),$C113=VLOOKUP($A113&amp;"."&amp;$C113,UncollectibleLookup,4,FALSE)),0,'Module C Corrected'!H113),'Module C Corrected'!H113)</f>
        <v>249863.55410000001</v>
      </c>
      <c r="I113" s="51">
        <f ca="1">IFERROR(IF(AND($A113=VLOOKUP($A113&amp;"."&amp;$C113,UncollectibleLookup,2,FALSE),$C113=VLOOKUP($A113&amp;"."&amp;$C113,UncollectibleLookup,4,FALSE)),0,'Module C Corrected'!I113),'Module C Corrected'!I113)</f>
        <v>239038.87</v>
      </c>
      <c r="J113" s="51">
        <f ca="1">IFERROR(IF(AND($A113=VLOOKUP($A113&amp;"."&amp;$C113,UncollectibleLookup,2,FALSE),$C113=VLOOKUP($A113&amp;"."&amp;$C113,UncollectibleLookup,4,FALSE)),0,'Module C Corrected'!J113),'Module C Corrected'!J113)</f>
        <v>242178.0361</v>
      </c>
      <c r="K113" s="51">
        <f ca="1">IFERROR(IF(AND($A113=VLOOKUP($A113&amp;"."&amp;$C113,UncollectibleLookup,2,FALSE),$C113=VLOOKUP($A113&amp;"."&amp;$C113,UncollectibleLookup,4,FALSE)),0,'Module C Corrected'!K113),'Module C Corrected'!K113)</f>
        <v>102649.9023</v>
      </c>
      <c r="L113" s="51">
        <f ca="1">IFERROR(IF(AND($A113=VLOOKUP($A113&amp;"."&amp;$C113,UncollectibleLookup,2,FALSE),$C113=VLOOKUP($A113&amp;"."&amp;$C113,UncollectibleLookup,4,FALSE)),0,'Module C Corrected'!L113),'Module C Corrected'!L113)</f>
        <v>0</v>
      </c>
      <c r="M113" s="51">
        <f ca="1">IFERROR(IF(AND($A113=VLOOKUP($A113&amp;"."&amp;$C113,UncollectibleLookup,2,FALSE),$C113=VLOOKUP($A113&amp;"."&amp;$C113,UncollectibleLookup,4,FALSE)),0,'Module C Corrected'!M113),'Module C Corrected'!M113)</f>
        <v>57304.299599999998</v>
      </c>
      <c r="N113" s="51">
        <f ca="1">IFERROR(IF(AND($A113=VLOOKUP($A113&amp;"."&amp;$C113,UncollectibleLookup,2,FALSE),$C113=VLOOKUP($A113&amp;"."&amp;$C113,UncollectibleLookup,4,FALSE)),0,'Module C Corrected'!N113),'Module C Corrected'!N113)</f>
        <v>247982.75380000001</v>
      </c>
      <c r="O113" s="51">
        <f ca="1">IFERROR(IF(AND($A113=VLOOKUP($A113&amp;"."&amp;$C113,UncollectibleLookup,2,FALSE),$C113=VLOOKUP($A113&amp;"."&amp;$C113,UncollectibleLookup,4,FALSE)),0,'Module C Corrected'!O113),'Module C Corrected'!O113)</f>
        <v>275142.5135</v>
      </c>
      <c r="P113" s="51">
        <f ca="1">IFERROR(IF(AND($A113=VLOOKUP($A113&amp;"."&amp;$C113,UncollectibleLookup,2,FALSE),$C113=VLOOKUP($A113&amp;"."&amp;$C113,UncollectibleLookup,4,FALSE)),0,'Module C Corrected'!P113),'Module C Corrected'!P113)</f>
        <v>278790.81650000002</v>
      </c>
      <c r="Q113" s="32">
        <f ca="1">IFERROR(IF(AND($A113=VLOOKUP($A113&amp;"."&amp;$C113,UncollectibleLookup,2,FALSE),$C113=VLOOKUP($A113&amp;"."&amp;$C113,UncollectibleLookup,4,FALSE)),0,'Module C Corrected'!Q113),'Module C Corrected'!Q113)</f>
        <v>15368519.689999999</v>
      </c>
      <c r="R113" s="32">
        <f ca="1">IFERROR(IF(AND($A113=VLOOKUP($A113&amp;"."&amp;$C113,UncollectibleLookup,2,FALSE),$C113=VLOOKUP($A113&amp;"."&amp;$C113,UncollectibleLookup,4,FALSE)),0,'Module C Corrected'!R113),'Module C Corrected'!R113)</f>
        <v>14994542.32</v>
      </c>
      <c r="S113" s="32">
        <f ca="1">IFERROR(IF(AND($A113=VLOOKUP($A113&amp;"."&amp;$C113,UncollectibleLookup,2,FALSE),$C113=VLOOKUP($A113&amp;"."&amp;$C113,UncollectibleLookup,4,FALSE)),0,'Module C Corrected'!S113),'Module C Corrected'!S113)</f>
        <v>13524356.689999999</v>
      </c>
      <c r="T113" s="32">
        <f ca="1">IFERROR(IF(AND($A113=VLOOKUP($A113&amp;"."&amp;$C113,UncollectibleLookup,2,FALSE),$C113=VLOOKUP($A113&amp;"."&amp;$C113,UncollectibleLookup,4,FALSE)),0,'Module C Corrected'!T113),'Module C Corrected'!T113)</f>
        <v>12924839.689999999</v>
      </c>
      <c r="U113" s="32">
        <f ca="1">IFERROR(IF(AND($A113=VLOOKUP($A113&amp;"."&amp;$C113,UncollectibleLookup,2,FALSE),$C113=VLOOKUP($A113&amp;"."&amp;$C113,UncollectibleLookup,4,FALSE)),0,'Module C Corrected'!U113),'Module C Corrected'!U113)</f>
        <v>11455555.220000001</v>
      </c>
      <c r="V113" s="32">
        <f ca="1">IFERROR(IF(AND($A113=VLOOKUP($A113&amp;"."&amp;$C113,UncollectibleLookup,2,FALSE),$C113=VLOOKUP($A113&amp;"."&amp;$C113,UncollectibleLookup,4,FALSE)),0,'Module C Corrected'!V113),'Module C Corrected'!V113)</f>
        <v>11889258.25</v>
      </c>
      <c r="W113" s="32">
        <f ca="1">IFERROR(IF(AND($A113=VLOOKUP($A113&amp;"."&amp;$C113,UncollectibleLookup,2,FALSE),$C113=VLOOKUP($A113&amp;"."&amp;$C113,UncollectibleLookup,4,FALSE)),0,'Module C Corrected'!W113),'Module C Corrected'!W113)</f>
        <v>8850168.2699999996</v>
      </c>
      <c r="X113" s="32">
        <f ca="1">IFERROR(IF(AND($A113=VLOOKUP($A113&amp;"."&amp;$C113,UncollectibleLookup,2,FALSE),$C113=VLOOKUP($A113&amp;"."&amp;$C113,UncollectibleLookup,4,FALSE)),0,'Module C Corrected'!X113),'Module C Corrected'!X113)</f>
        <v>0</v>
      </c>
      <c r="Y113" s="32">
        <f ca="1">IFERROR(IF(AND($A113=VLOOKUP($A113&amp;"."&amp;$C113,UncollectibleLookup,2,FALSE),$C113=VLOOKUP($A113&amp;"."&amp;$C113,UncollectibleLookup,4,FALSE)),0,'Module C Corrected'!Y113),'Module C Corrected'!Y113)</f>
        <v>2647368.2000000002</v>
      </c>
      <c r="Z113" s="32">
        <f ca="1">IFERROR(IF(AND($A113=VLOOKUP($A113&amp;"."&amp;$C113,UncollectibleLookup,2,FALSE),$C113=VLOOKUP($A113&amp;"."&amp;$C113,UncollectibleLookup,4,FALSE)),0,'Module C Corrected'!Z113),'Module C Corrected'!Z113)</f>
        <v>16087505.189999999</v>
      </c>
      <c r="AA113" s="32">
        <f ca="1">IFERROR(IF(AND($A113=VLOOKUP($A113&amp;"."&amp;$C113,UncollectibleLookup,2,FALSE),$C113=VLOOKUP($A113&amp;"."&amp;$C113,UncollectibleLookup,4,FALSE)),0,'Module C Corrected'!AA113),'Module C Corrected'!AA113)</f>
        <v>15268513.289999999</v>
      </c>
      <c r="AB113" s="32">
        <f ca="1">IFERROR(IF(AND($A113=VLOOKUP($A113&amp;"."&amp;$C113,UncollectibleLookup,2,FALSE),$C113=VLOOKUP($A113&amp;"."&amp;$C113,UncollectibleLookup,4,FALSE)),0,'Module C Corrected'!AB113),'Module C Corrected'!AB113)</f>
        <v>19049338.789999999</v>
      </c>
      <c r="AC113" s="2">
        <f>IF(ISBLANK('Module C Corrected'!AC113),"",'Module C Corrected'!AC113)</f>
        <v>6.3</v>
      </c>
      <c r="AD113" s="2">
        <f>IF(ISBLANK('Module C Corrected'!AD113),"",'Module C Corrected'!AD113)</f>
        <v>6.3</v>
      </c>
      <c r="AE113" s="2">
        <f>IF(ISBLANK('Module C Corrected'!AE113),"",'Module C Corrected'!AE113)</f>
        <v>6.3</v>
      </c>
      <c r="AF113" s="2">
        <f>IF(ISBLANK('Module C Corrected'!AF113),"",'Module C Corrected'!AF113)</f>
        <v>6.3</v>
      </c>
      <c r="AG113" s="2">
        <f>IF(ISBLANK('Module C Corrected'!AG113),"",'Module C Corrected'!AG113)</f>
        <v>6.3</v>
      </c>
      <c r="AH113" s="2">
        <f>IF(ISBLANK('Module C Corrected'!AH113),"",'Module C Corrected'!AH113)</f>
        <v>6.3</v>
      </c>
      <c r="AI113" s="2">
        <f>IF(ISBLANK('Module C Corrected'!AI113),"",'Module C Corrected'!AI113)</f>
        <v>6.3</v>
      </c>
      <c r="AJ113" s="2">
        <f>IF(ISBLANK('Module C Corrected'!AJ113),"",'Module C Corrected'!AJ113)</f>
        <v>6.3</v>
      </c>
      <c r="AK113" s="2">
        <f>IF(ISBLANK('Module C Corrected'!AK113),"",'Module C Corrected'!AK113)</f>
        <v>6.3</v>
      </c>
      <c r="AL113" s="2">
        <f>IF(ISBLANK('Module C Corrected'!AL113),"",'Module C Corrected'!AL113)</f>
        <v>6.3</v>
      </c>
      <c r="AM113" s="2">
        <f>IF(ISBLANK('Module C Corrected'!AM113),"",'Module C Corrected'!AM113)</f>
        <v>6.3</v>
      </c>
      <c r="AN113" s="2">
        <f>IF(ISBLANK('Module C Corrected'!AN113),"",'Module C Corrected'!AN113)</f>
        <v>6.3</v>
      </c>
      <c r="AO113" s="33">
        <f ca="1">IFERROR(IF(AND($A113=VLOOKUP($A113&amp;"."&amp;$C113,UncollectibleLookup,2,FALSE),$C113=VLOOKUP($A113&amp;"."&amp;$C113,UncollectibleLookup,4,FALSE)),0,'Module C Corrected'!AO113),'Module C Corrected'!AO113)</f>
        <v>968216.74</v>
      </c>
      <c r="AP113" s="33">
        <f ca="1">IFERROR(IF(AND($A113=VLOOKUP($A113&amp;"."&amp;$C113,UncollectibleLookup,2,FALSE),$C113=VLOOKUP($A113&amp;"."&amp;$C113,UncollectibleLookup,4,FALSE)),0,'Module C Corrected'!AP113),'Module C Corrected'!AP113)</f>
        <v>944656.17</v>
      </c>
      <c r="AQ113" s="33">
        <f ca="1">IFERROR(IF(AND($A113=VLOOKUP($A113&amp;"."&amp;$C113,UncollectibleLookup,2,FALSE),$C113=VLOOKUP($A113&amp;"."&amp;$C113,UncollectibleLookup,4,FALSE)),0,'Module C Corrected'!AQ113),'Module C Corrected'!AQ113)</f>
        <v>852034.47</v>
      </c>
      <c r="AR113" s="33">
        <f ca="1">IFERROR(IF(AND($A113=VLOOKUP($A113&amp;"."&amp;$C113,UncollectibleLookup,2,FALSE),$C113=VLOOKUP($A113&amp;"."&amp;$C113,UncollectibleLookup,4,FALSE)),0,'Module C Corrected'!AR113),'Module C Corrected'!AR113)</f>
        <v>814264.9</v>
      </c>
      <c r="AS113" s="33">
        <f ca="1">IFERROR(IF(AND($A113=VLOOKUP($A113&amp;"."&amp;$C113,UncollectibleLookup,2,FALSE),$C113=VLOOKUP($A113&amp;"."&amp;$C113,UncollectibleLookup,4,FALSE)),0,'Module C Corrected'!AS113),'Module C Corrected'!AS113)</f>
        <v>721699.98</v>
      </c>
      <c r="AT113" s="33">
        <f ca="1">IFERROR(IF(AND($A113=VLOOKUP($A113&amp;"."&amp;$C113,UncollectibleLookup,2,FALSE),$C113=VLOOKUP($A113&amp;"."&amp;$C113,UncollectibleLookup,4,FALSE)),0,'Module C Corrected'!AT113),'Module C Corrected'!AT113)</f>
        <v>749023.27</v>
      </c>
      <c r="AU113" s="33">
        <f ca="1">IFERROR(IF(AND($A113=VLOOKUP($A113&amp;"."&amp;$C113,UncollectibleLookup,2,FALSE),$C113=VLOOKUP($A113&amp;"."&amp;$C113,UncollectibleLookup,4,FALSE)),0,'Module C Corrected'!AU113),'Module C Corrected'!AU113)</f>
        <v>557560.6</v>
      </c>
      <c r="AV113" s="33">
        <f ca="1">IFERROR(IF(AND($A113=VLOOKUP($A113&amp;"."&amp;$C113,UncollectibleLookup,2,FALSE),$C113=VLOOKUP($A113&amp;"."&amp;$C113,UncollectibleLookup,4,FALSE)),0,'Module C Corrected'!AV113),'Module C Corrected'!AV113)</f>
        <v>0</v>
      </c>
      <c r="AW113" s="33">
        <f ca="1">IFERROR(IF(AND($A113=VLOOKUP($A113&amp;"."&amp;$C113,UncollectibleLookup,2,FALSE),$C113=VLOOKUP($A113&amp;"."&amp;$C113,UncollectibleLookup,4,FALSE)),0,'Module C Corrected'!AW113),'Module C Corrected'!AW113)</f>
        <v>166784.20000000001</v>
      </c>
      <c r="AX113" s="33">
        <f ca="1">IFERROR(IF(AND($A113=VLOOKUP($A113&amp;"."&amp;$C113,UncollectibleLookup,2,FALSE),$C113=VLOOKUP($A113&amp;"."&amp;$C113,UncollectibleLookup,4,FALSE)),0,'Module C Corrected'!AX113),'Module C Corrected'!AX113)</f>
        <v>1013512.83</v>
      </c>
      <c r="AY113" s="33">
        <f ca="1">IFERROR(IF(AND($A113=VLOOKUP($A113&amp;"."&amp;$C113,UncollectibleLookup,2,FALSE),$C113=VLOOKUP($A113&amp;"."&amp;$C113,UncollectibleLookup,4,FALSE)),0,'Module C Corrected'!AY113),'Module C Corrected'!AY113)</f>
        <v>961916.34</v>
      </c>
      <c r="AZ113" s="33">
        <f ca="1">IFERROR(IF(AND($A113=VLOOKUP($A113&amp;"."&amp;$C113,UncollectibleLookup,2,FALSE),$C113=VLOOKUP($A113&amp;"."&amp;$C113,UncollectibleLookup,4,FALSE)),0,'Module C Corrected'!AZ113),'Module C Corrected'!AZ113)</f>
        <v>1200108.3400000001</v>
      </c>
      <c r="BA113" s="31">
        <f t="shared" ca="1" si="54"/>
        <v>-18442.22</v>
      </c>
      <c r="BB113" s="31">
        <f t="shared" ca="1" si="54"/>
        <v>-17993.45</v>
      </c>
      <c r="BC113" s="31">
        <f t="shared" ca="1" si="54"/>
        <v>-16229.23</v>
      </c>
      <c r="BD113" s="31">
        <f t="shared" ca="1" si="52"/>
        <v>-62039.23</v>
      </c>
      <c r="BE113" s="31">
        <f t="shared" ca="1" si="52"/>
        <v>-54986.67</v>
      </c>
      <c r="BF113" s="31">
        <f t="shared" ca="1" si="52"/>
        <v>-57068.44</v>
      </c>
      <c r="BG113" s="31">
        <f t="shared" ca="1" si="52"/>
        <v>-62836.19</v>
      </c>
      <c r="BH113" s="31">
        <f t="shared" ca="1" si="52"/>
        <v>0</v>
      </c>
      <c r="BI113" s="31">
        <f t="shared" ca="1" si="52"/>
        <v>-18796.310000000001</v>
      </c>
      <c r="BJ113" s="31">
        <f t="shared" ca="1" si="57"/>
        <v>-48262.52</v>
      </c>
      <c r="BK113" s="31">
        <f t="shared" ca="1" si="57"/>
        <v>-45805.54</v>
      </c>
      <c r="BL113" s="31">
        <f t="shared" ca="1" si="57"/>
        <v>-57148.02</v>
      </c>
      <c r="BM113" s="6">
        <f t="shared" ca="1" si="56"/>
        <v>7.7899999999999997E-2</v>
      </c>
      <c r="BN113" s="6">
        <f t="shared" ca="1" si="56"/>
        <v>7.7899999999999997E-2</v>
      </c>
      <c r="BO113" s="6">
        <f t="shared" ca="1" si="56"/>
        <v>7.7899999999999997E-2</v>
      </c>
      <c r="BP113" s="6">
        <f t="shared" ca="1" si="56"/>
        <v>7.7899999999999997E-2</v>
      </c>
      <c r="BQ113" s="6">
        <f t="shared" ca="1" si="56"/>
        <v>7.7899999999999997E-2</v>
      </c>
      <c r="BR113" s="6">
        <f t="shared" ca="1" si="56"/>
        <v>7.7899999999999997E-2</v>
      </c>
      <c r="BS113" s="6">
        <f t="shared" ca="1" si="56"/>
        <v>7.7899999999999997E-2</v>
      </c>
      <c r="BT113" s="6">
        <f t="shared" ca="1" si="56"/>
        <v>7.7899999999999997E-2</v>
      </c>
      <c r="BU113" s="6">
        <f t="shared" ca="1" si="56"/>
        <v>7.7899999999999997E-2</v>
      </c>
      <c r="BV113" s="6">
        <f t="shared" ca="1" si="56"/>
        <v>7.7899999999999997E-2</v>
      </c>
      <c r="BW113" s="6">
        <f t="shared" ca="1" si="56"/>
        <v>7.7899999999999997E-2</v>
      </c>
      <c r="BX113" s="6">
        <f t="shared" ca="1" si="56"/>
        <v>7.7899999999999997E-2</v>
      </c>
      <c r="BY113" s="31">
        <f t="shared" ref="BY113:CD141" ca="1" si="61">IFERROR(VLOOKUP($C113,DOSDetail,CELL("col",BY$4)+58,FALSE),ROUND(Q113*BM113,2))</f>
        <v>1197207.68</v>
      </c>
      <c r="BZ113" s="31">
        <f t="shared" ca="1" si="61"/>
        <v>1168074.8500000001</v>
      </c>
      <c r="CA113" s="31">
        <f t="shared" ca="1" si="61"/>
        <v>1053547.3899999999</v>
      </c>
      <c r="CB113" s="31">
        <f t="shared" ca="1" si="58"/>
        <v>1006845.01</v>
      </c>
      <c r="CC113" s="31">
        <f t="shared" ca="1" si="58"/>
        <v>892387.75</v>
      </c>
      <c r="CD113" s="31">
        <f t="shared" ca="1" si="58"/>
        <v>926173.22</v>
      </c>
      <c r="CE113" s="31">
        <f t="shared" ca="1" si="58"/>
        <v>689428.11</v>
      </c>
      <c r="CF113" s="31">
        <f t="shared" ca="1" si="58"/>
        <v>0</v>
      </c>
      <c r="CG113" s="31">
        <f t="shared" ca="1" si="58"/>
        <v>206229.98</v>
      </c>
      <c r="CH113" s="31">
        <f t="shared" ca="1" si="58"/>
        <v>1253216.6499999999</v>
      </c>
      <c r="CI113" s="31">
        <f t="shared" ca="1" si="58"/>
        <v>1189417.19</v>
      </c>
      <c r="CJ113" s="31">
        <f t="shared" ca="1" si="58"/>
        <v>1483943.49</v>
      </c>
      <c r="CK113" s="32">
        <f t="shared" ca="1" si="55"/>
        <v>26126.48</v>
      </c>
      <c r="CL113" s="32">
        <f t="shared" ca="1" si="55"/>
        <v>25490.720000000001</v>
      </c>
      <c r="CM113" s="32">
        <f t="shared" ca="1" si="55"/>
        <v>22991.41</v>
      </c>
      <c r="CN113" s="32">
        <f t="shared" ca="1" si="53"/>
        <v>21972.23</v>
      </c>
      <c r="CO113" s="32">
        <f t="shared" ca="1" si="53"/>
        <v>19474.439999999999</v>
      </c>
      <c r="CP113" s="32">
        <f t="shared" ca="1" si="53"/>
        <v>20211.740000000002</v>
      </c>
      <c r="CQ113" s="32">
        <f t="shared" ca="1" si="53"/>
        <v>15045.29</v>
      </c>
      <c r="CR113" s="32">
        <f t="shared" ca="1" si="53"/>
        <v>0</v>
      </c>
      <c r="CS113" s="32">
        <f t="shared" ca="1" si="53"/>
        <v>4500.53</v>
      </c>
      <c r="CT113" s="32">
        <f t="shared" ca="1" si="59"/>
        <v>27348.76</v>
      </c>
      <c r="CU113" s="32">
        <f t="shared" ca="1" si="59"/>
        <v>25956.47</v>
      </c>
      <c r="CV113" s="32">
        <f t="shared" ca="1" si="59"/>
        <v>32383.88</v>
      </c>
      <c r="CW113" s="31">
        <f t="shared" ca="1" si="51"/>
        <v>273559.6399999999</v>
      </c>
      <c r="CX113" s="31">
        <f t="shared" ca="1" si="51"/>
        <v>266902.85000000003</v>
      </c>
      <c r="CY113" s="31">
        <f t="shared" ca="1" si="51"/>
        <v>240733.55999999985</v>
      </c>
      <c r="CZ113" s="31">
        <f t="shared" ca="1" si="51"/>
        <v>276591.56999999995</v>
      </c>
      <c r="DA113" s="31">
        <f t="shared" ca="1" si="51"/>
        <v>245148.87999999995</v>
      </c>
      <c r="DB113" s="31">
        <f t="shared" ca="1" si="51"/>
        <v>254430.12999999995</v>
      </c>
      <c r="DC113" s="31">
        <f t="shared" ca="1" si="51"/>
        <v>209748.99000000005</v>
      </c>
      <c r="DD113" s="31">
        <f t="shared" ca="1" si="51"/>
        <v>0</v>
      </c>
      <c r="DE113" s="31">
        <f t="shared" ca="1" si="51"/>
        <v>62742.619999999995</v>
      </c>
      <c r="DF113" s="31">
        <f t="shared" ca="1" si="60"/>
        <v>315315.09999999998</v>
      </c>
      <c r="DG113" s="31">
        <f t="shared" ca="1" si="60"/>
        <v>299262.85999999993</v>
      </c>
      <c r="DH113" s="31">
        <f t="shared" ca="1" si="60"/>
        <v>373367.04999999981</v>
      </c>
      <c r="DI113" s="32">
        <f t="shared" ca="1" si="36"/>
        <v>13677.98</v>
      </c>
      <c r="DJ113" s="32">
        <f t="shared" ca="1" si="36"/>
        <v>13345.14</v>
      </c>
      <c r="DK113" s="32">
        <f t="shared" ca="1" si="36"/>
        <v>12036.68</v>
      </c>
      <c r="DL113" s="32">
        <f t="shared" ca="1" si="36"/>
        <v>13829.58</v>
      </c>
      <c r="DM113" s="32">
        <f t="shared" ca="1" si="36"/>
        <v>12257.44</v>
      </c>
      <c r="DN113" s="32">
        <f t="shared" ca="1" si="36"/>
        <v>12721.51</v>
      </c>
      <c r="DO113" s="32">
        <f t="shared" ca="1" si="47"/>
        <v>10487.45</v>
      </c>
      <c r="DP113" s="32">
        <f t="shared" ca="1" si="47"/>
        <v>0</v>
      </c>
      <c r="DQ113" s="32">
        <f t="shared" ca="1" si="47"/>
        <v>3137.13</v>
      </c>
      <c r="DR113" s="32">
        <f t="shared" ca="1" si="47"/>
        <v>15765.76</v>
      </c>
      <c r="DS113" s="32">
        <f t="shared" ca="1" si="47"/>
        <v>14963.14</v>
      </c>
      <c r="DT113" s="32">
        <f t="shared" ca="1" si="47"/>
        <v>18668.349999999999</v>
      </c>
      <c r="DU113" s="31">
        <f t="shared" ca="1" si="37"/>
        <v>117701.9</v>
      </c>
      <c r="DV113" s="31">
        <f t="shared" ca="1" si="37"/>
        <v>113477.64</v>
      </c>
      <c r="DW113" s="31">
        <f t="shared" ca="1" si="37"/>
        <v>101243.35</v>
      </c>
      <c r="DX113" s="31">
        <f t="shared" ca="1" si="37"/>
        <v>114914.38</v>
      </c>
      <c r="DY113" s="31">
        <f t="shared" ca="1" si="37"/>
        <v>100642.06</v>
      </c>
      <c r="DZ113" s="31">
        <f t="shared" ca="1" si="37"/>
        <v>103155.79</v>
      </c>
      <c r="EA113" s="31">
        <f t="shared" ca="1" si="48"/>
        <v>84005.95</v>
      </c>
      <c r="EB113" s="31">
        <f t="shared" ca="1" si="48"/>
        <v>0</v>
      </c>
      <c r="EC113" s="31">
        <f t="shared" ca="1" si="48"/>
        <v>24462.76</v>
      </c>
      <c r="ED113" s="31">
        <f t="shared" ca="1" si="48"/>
        <v>121318.63</v>
      </c>
      <c r="EE113" s="31">
        <f t="shared" ca="1" si="48"/>
        <v>113553.92</v>
      </c>
      <c r="EF113" s="31">
        <f t="shared" ca="1" si="48"/>
        <v>139754.43</v>
      </c>
      <c r="EG113" s="32">
        <f t="shared" ca="1" si="38"/>
        <v>404939.5199999999</v>
      </c>
      <c r="EH113" s="32">
        <f t="shared" ca="1" si="38"/>
        <v>393725.63000000006</v>
      </c>
      <c r="EI113" s="32">
        <f t="shared" ca="1" si="38"/>
        <v>354013.58999999985</v>
      </c>
      <c r="EJ113" s="32">
        <f t="shared" ca="1" si="38"/>
        <v>405335.52999999997</v>
      </c>
      <c r="EK113" s="32">
        <f t="shared" ca="1" si="38"/>
        <v>358048.37999999995</v>
      </c>
      <c r="EL113" s="32">
        <f t="shared" ca="1" si="38"/>
        <v>370307.42999999993</v>
      </c>
      <c r="EM113" s="32">
        <f t="shared" ca="1" si="49"/>
        <v>304242.39000000007</v>
      </c>
      <c r="EN113" s="32">
        <f t="shared" ca="1" si="49"/>
        <v>0</v>
      </c>
      <c r="EO113" s="32">
        <f t="shared" ca="1" si="49"/>
        <v>90342.51</v>
      </c>
      <c r="EP113" s="32">
        <f t="shared" ca="1" si="49"/>
        <v>452399.49</v>
      </c>
      <c r="EQ113" s="32">
        <f t="shared" ca="1" si="49"/>
        <v>427779.91999999993</v>
      </c>
      <c r="ER113" s="32">
        <f t="shared" ca="1" si="49"/>
        <v>531789.82999999984</v>
      </c>
    </row>
    <row r="114" spans="1:148">
      <c r="A114" t="s">
        <v>449</v>
      </c>
      <c r="B114" s="1" t="s">
        <v>28</v>
      </c>
      <c r="C114" t="str">
        <f t="shared" ca="1" si="40"/>
        <v>SD5</v>
      </c>
      <c r="D114" t="str">
        <f t="shared" ca="1" si="41"/>
        <v>Sundance #5</v>
      </c>
      <c r="E114" s="51">
        <f ca="1">IFERROR(IF(AND($A114=VLOOKUP($A114&amp;"."&amp;$C114,UncollectibleLookup,2,FALSE),$C114=VLOOKUP($A114&amp;"."&amp;$C114,UncollectibleLookup,4,FALSE)),0,'Module C Corrected'!E114),'Module C Corrected'!E114)</f>
        <v>255126.09080000001</v>
      </c>
      <c r="F114" s="51">
        <f ca="1">IFERROR(IF(AND($A114=VLOOKUP($A114&amp;"."&amp;$C114,UncollectibleLookup,2,FALSE),$C114=VLOOKUP($A114&amp;"."&amp;$C114,UncollectibleLookup,4,FALSE)),0,'Module C Corrected'!F114),'Module C Corrected'!F114)</f>
        <v>236269.84520000001</v>
      </c>
      <c r="G114" s="51">
        <f ca="1">IFERROR(IF(AND($A114=VLOOKUP($A114&amp;"."&amp;$C114,UncollectibleLookup,2,FALSE),$C114=VLOOKUP($A114&amp;"."&amp;$C114,UncollectibleLookup,4,FALSE)),0,'Module C Corrected'!G114),'Module C Corrected'!G114)</f>
        <v>210656.21479999999</v>
      </c>
      <c r="H114" s="51">
        <f ca="1">IFERROR(IF(AND($A114=VLOOKUP($A114&amp;"."&amp;$C114,UncollectibleLookup,2,FALSE),$C114=VLOOKUP($A114&amp;"."&amp;$C114,UncollectibleLookup,4,FALSE)),0,'Module C Corrected'!H114),'Module C Corrected'!H114)</f>
        <v>245006.57</v>
      </c>
      <c r="I114" s="51">
        <f ca="1">IFERROR(IF(AND($A114=VLOOKUP($A114&amp;"."&amp;$C114,UncollectibleLookup,2,FALSE),$C114=VLOOKUP($A114&amp;"."&amp;$C114,UncollectibleLookup,4,FALSE)),0,'Module C Corrected'!I114),'Module C Corrected'!I114)</f>
        <v>219270.26199999999</v>
      </c>
      <c r="J114" s="51">
        <f ca="1">IFERROR(IF(AND($A114=VLOOKUP($A114&amp;"."&amp;$C114,UncollectibleLookup,2,FALSE),$C114=VLOOKUP($A114&amp;"."&amp;$C114,UncollectibleLookup,4,FALSE)),0,'Module C Corrected'!J114),'Module C Corrected'!J114)</f>
        <v>246394.46919999999</v>
      </c>
      <c r="K114" s="51">
        <f ca="1">IFERROR(IF(AND($A114=VLOOKUP($A114&amp;"."&amp;$C114,UncollectibleLookup,2,FALSE),$C114=VLOOKUP($A114&amp;"."&amp;$C114,UncollectibleLookup,4,FALSE)),0,'Module C Corrected'!K114),'Module C Corrected'!K114)</f>
        <v>202052.42170000001</v>
      </c>
      <c r="L114" s="51">
        <f ca="1">IFERROR(IF(AND($A114=VLOOKUP($A114&amp;"."&amp;$C114,UncollectibleLookup,2,FALSE),$C114=VLOOKUP($A114&amp;"."&amp;$C114,UncollectibleLookup,4,FALSE)),0,'Module C Corrected'!L114),'Module C Corrected'!L114)</f>
        <v>43410.263099999996</v>
      </c>
      <c r="M114" s="51">
        <f ca="1">IFERROR(IF(AND($A114=VLOOKUP($A114&amp;"."&amp;$C114,UncollectibleLookup,2,FALSE),$C114=VLOOKUP($A114&amp;"."&amp;$C114,UncollectibleLookup,4,FALSE)),0,'Module C Corrected'!M114),'Module C Corrected'!M114)</f>
        <v>227795.62719999999</v>
      </c>
      <c r="N114" s="51">
        <f ca="1">IFERROR(IF(AND($A114=VLOOKUP($A114&amp;"."&amp;$C114,UncollectibleLookup,2,FALSE),$C114=VLOOKUP($A114&amp;"."&amp;$C114,UncollectibleLookup,4,FALSE)),0,'Module C Corrected'!N114),'Module C Corrected'!N114)</f>
        <v>247565.60320000001</v>
      </c>
      <c r="O114" s="51">
        <f ca="1">IFERROR(IF(AND($A114=VLOOKUP($A114&amp;"."&amp;$C114,UncollectibleLookup,2,FALSE),$C114=VLOOKUP($A114&amp;"."&amp;$C114,UncollectibleLookup,4,FALSE)),0,'Module C Corrected'!O114),'Module C Corrected'!O114)</f>
        <v>229513.72260000001</v>
      </c>
      <c r="P114" s="51">
        <f ca="1">IFERROR(IF(AND($A114=VLOOKUP($A114&amp;"."&amp;$C114,UncollectibleLookup,2,FALSE),$C114=VLOOKUP($A114&amp;"."&amp;$C114,UncollectibleLookup,4,FALSE)),0,'Module C Corrected'!P114),'Module C Corrected'!P114)</f>
        <v>247715.64970000001</v>
      </c>
      <c r="Q114" s="32">
        <f ca="1">IFERROR(IF(AND($A114=VLOOKUP($A114&amp;"."&amp;$C114,UncollectibleLookup,2,FALSE),$C114=VLOOKUP($A114&amp;"."&amp;$C114,UncollectibleLookup,4,FALSE)),0,'Module C Corrected'!Q114),'Module C Corrected'!Q114)</f>
        <v>15526736.949999999</v>
      </c>
      <c r="R114" s="32">
        <f ca="1">IFERROR(IF(AND($A114=VLOOKUP($A114&amp;"."&amp;$C114,UncollectibleLookup,2,FALSE),$C114=VLOOKUP($A114&amp;"."&amp;$C114,UncollectibleLookup,4,FALSE)),0,'Module C Corrected'!R114),'Module C Corrected'!R114)</f>
        <v>17343925.350000001</v>
      </c>
      <c r="S114" s="32">
        <f ca="1">IFERROR(IF(AND($A114=VLOOKUP($A114&amp;"."&amp;$C114,UncollectibleLookup,2,FALSE),$C114=VLOOKUP($A114&amp;"."&amp;$C114,UncollectibleLookup,4,FALSE)),0,'Module C Corrected'!S114),'Module C Corrected'!S114)</f>
        <v>11623905.970000001</v>
      </c>
      <c r="T114" s="32">
        <f ca="1">IFERROR(IF(AND($A114=VLOOKUP($A114&amp;"."&amp;$C114,UncollectibleLookup,2,FALSE),$C114=VLOOKUP($A114&amp;"."&amp;$C114,UncollectibleLookup,4,FALSE)),0,'Module C Corrected'!T114),'Module C Corrected'!T114)</f>
        <v>12946628.15</v>
      </c>
      <c r="U114" s="32">
        <f ca="1">IFERROR(IF(AND($A114=VLOOKUP($A114&amp;"."&amp;$C114,UncollectibleLookup,2,FALSE),$C114=VLOOKUP($A114&amp;"."&amp;$C114,UncollectibleLookup,4,FALSE)),0,'Module C Corrected'!U114),'Module C Corrected'!U114)</f>
        <v>11279519.08</v>
      </c>
      <c r="V114" s="32">
        <f ca="1">IFERROR(IF(AND($A114=VLOOKUP($A114&amp;"."&amp;$C114,UncollectibleLookup,2,FALSE),$C114=VLOOKUP($A114&amp;"."&amp;$C114,UncollectibleLookup,4,FALSE)),0,'Module C Corrected'!V114),'Module C Corrected'!V114)</f>
        <v>12435984.34</v>
      </c>
      <c r="W114" s="32">
        <f ca="1">IFERROR(IF(AND($A114=VLOOKUP($A114&amp;"."&amp;$C114,UncollectibleLookup,2,FALSE),$C114=VLOOKUP($A114&amp;"."&amp;$C114,UncollectibleLookup,4,FALSE)),0,'Module C Corrected'!W114),'Module C Corrected'!W114)</f>
        <v>28057078.050000001</v>
      </c>
      <c r="X114" s="32">
        <f ca="1">IFERROR(IF(AND($A114=VLOOKUP($A114&amp;"."&amp;$C114,UncollectibleLookup,2,FALSE),$C114=VLOOKUP($A114&amp;"."&amp;$C114,UncollectibleLookup,4,FALSE)),0,'Module C Corrected'!X114),'Module C Corrected'!X114)</f>
        <v>1910628.65</v>
      </c>
      <c r="Y114" s="32">
        <f ca="1">IFERROR(IF(AND($A114=VLOOKUP($A114&amp;"."&amp;$C114,UncollectibleLookup,2,FALSE),$C114=VLOOKUP($A114&amp;"."&amp;$C114,UncollectibleLookup,4,FALSE)),0,'Module C Corrected'!Y114),'Module C Corrected'!Y114)</f>
        <v>11092567.529999999</v>
      </c>
      <c r="Z114" s="32">
        <f ca="1">IFERROR(IF(AND($A114=VLOOKUP($A114&amp;"."&amp;$C114,UncollectibleLookup,2,FALSE),$C114=VLOOKUP($A114&amp;"."&amp;$C114,UncollectibleLookup,4,FALSE)),0,'Module C Corrected'!Z114),'Module C Corrected'!Z114)</f>
        <v>16309156.18</v>
      </c>
      <c r="AA114" s="32">
        <f ca="1">IFERROR(IF(AND($A114=VLOOKUP($A114&amp;"."&amp;$C114,UncollectibleLookup,2,FALSE),$C114=VLOOKUP($A114&amp;"."&amp;$C114,UncollectibleLookup,4,FALSE)),0,'Module C Corrected'!AA114),'Module C Corrected'!AA114)</f>
        <v>12270793.810000001</v>
      </c>
      <c r="AB114" s="32">
        <f ca="1">IFERROR(IF(AND($A114=VLOOKUP($A114&amp;"."&amp;$C114,UncollectibleLookup,2,FALSE),$C114=VLOOKUP($A114&amp;"."&amp;$C114,UncollectibleLookup,4,FALSE)),0,'Module C Corrected'!AB114),'Module C Corrected'!AB114)</f>
        <v>16797113.109999999</v>
      </c>
      <c r="AC114" s="2">
        <f>IF(ISBLANK('Module C Corrected'!AC114),"",'Module C Corrected'!AC114)</f>
        <v>6.3</v>
      </c>
      <c r="AD114" s="2">
        <f>IF(ISBLANK('Module C Corrected'!AD114),"",'Module C Corrected'!AD114)</f>
        <v>6.3</v>
      </c>
      <c r="AE114" s="2">
        <f>IF(ISBLANK('Module C Corrected'!AE114),"",'Module C Corrected'!AE114)</f>
        <v>6.3</v>
      </c>
      <c r="AF114" s="2">
        <f>IF(ISBLANK('Module C Corrected'!AF114),"",'Module C Corrected'!AF114)</f>
        <v>6.3</v>
      </c>
      <c r="AG114" s="2">
        <f>IF(ISBLANK('Module C Corrected'!AG114),"",'Module C Corrected'!AG114)</f>
        <v>6.3</v>
      </c>
      <c r="AH114" s="2">
        <f>IF(ISBLANK('Module C Corrected'!AH114),"",'Module C Corrected'!AH114)</f>
        <v>6.3</v>
      </c>
      <c r="AI114" s="2">
        <f>IF(ISBLANK('Module C Corrected'!AI114),"",'Module C Corrected'!AI114)</f>
        <v>6.3</v>
      </c>
      <c r="AJ114" s="2">
        <f>IF(ISBLANK('Module C Corrected'!AJ114),"",'Module C Corrected'!AJ114)</f>
        <v>6.3</v>
      </c>
      <c r="AK114" s="2">
        <f>IF(ISBLANK('Module C Corrected'!AK114),"",'Module C Corrected'!AK114)</f>
        <v>6.3</v>
      </c>
      <c r="AL114" s="2">
        <f>IF(ISBLANK('Module C Corrected'!AL114),"",'Module C Corrected'!AL114)</f>
        <v>6.3</v>
      </c>
      <c r="AM114" s="2">
        <f>IF(ISBLANK('Module C Corrected'!AM114),"",'Module C Corrected'!AM114)</f>
        <v>6.3</v>
      </c>
      <c r="AN114" s="2">
        <f>IF(ISBLANK('Module C Corrected'!AN114),"",'Module C Corrected'!AN114)</f>
        <v>6.3</v>
      </c>
      <c r="AO114" s="33">
        <f ca="1">IFERROR(IF(AND($A114=VLOOKUP($A114&amp;"."&amp;$C114,UncollectibleLookup,2,FALSE),$C114=VLOOKUP($A114&amp;"."&amp;$C114,UncollectibleLookup,4,FALSE)),0,'Module C Corrected'!AO114),'Module C Corrected'!AO114)</f>
        <v>978184.43</v>
      </c>
      <c r="AP114" s="33">
        <f ca="1">IFERROR(IF(AND($A114=VLOOKUP($A114&amp;"."&amp;$C114,UncollectibleLookup,2,FALSE),$C114=VLOOKUP($A114&amp;"."&amp;$C114,UncollectibleLookup,4,FALSE)),0,'Module C Corrected'!AP114),'Module C Corrected'!AP114)</f>
        <v>1092667.3</v>
      </c>
      <c r="AQ114" s="33">
        <f ca="1">IFERROR(IF(AND($A114=VLOOKUP($A114&amp;"."&amp;$C114,UncollectibleLookup,2,FALSE),$C114=VLOOKUP($A114&amp;"."&amp;$C114,UncollectibleLookup,4,FALSE)),0,'Module C Corrected'!AQ114),'Module C Corrected'!AQ114)</f>
        <v>732306.08</v>
      </c>
      <c r="AR114" s="33">
        <f ca="1">IFERROR(IF(AND($A114=VLOOKUP($A114&amp;"."&amp;$C114,UncollectibleLookup,2,FALSE),$C114=VLOOKUP($A114&amp;"."&amp;$C114,UncollectibleLookup,4,FALSE)),0,'Module C Corrected'!AR114),'Module C Corrected'!AR114)</f>
        <v>815637.57</v>
      </c>
      <c r="AS114" s="33">
        <f ca="1">IFERROR(IF(AND($A114=VLOOKUP($A114&amp;"."&amp;$C114,UncollectibleLookup,2,FALSE),$C114=VLOOKUP($A114&amp;"."&amp;$C114,UncollectibleLookup,4,FALSE)),0,'Module C Corrected'!AS114),'Module C Corrected'!AS114)</f>
        <v>710609.7</v>
      </c>
      <c r="AT114" s="33">
        <f ca="1">IFERROR(IF(AND($A114=VLOOKUP($A114&amp;"."&amp;$C114,UncollectibleLookup,2,FALSE),$C114=VLOOKUP($A114&amp;"."&amp;$C114,UncollectibleLookup,4,FALSE)),0,'Module C Corrected'!AT114),'Module C Corrected'!AT114)</f>
        <v>783467.01</v>
      </c>
      <c r="AU114" s="33">
        <f ca="1">IFERROR(IF(AND($A114=VLOOKUP($A114&amp;"."&amp;$C114,UncollectibleLookup,2,FALSE),$C114=VLOOKUP($A114&amp;"."&amp;$C114,UncollectibleLookup,4,FALSE)),0,'Module C Corrected'!AU114),'Module C Corrected'!AU114)</f>
        <v>1767595.92</v>
      </c>
      <c r="AV114" s="33">
        <f ca="1">IFERROR(IF(AND($A114=VLOOKUP($A114&amp;"."&amp;$C114,UncollectibleLookup,2,FALSE),$C114=VLOOKUP($A114&amp;"."&amp;$C114,UncollectibleLookup,4,FALSE)),0,'Module C Corrected'!AV114),'Module C Corrected'!AV114)</f>
        <v>120369.60000000001</v>
      </c>
      <c r="AW114" s="33">
        <f ca="1">IFERROR(IF(AND($A114=VLOOKUP($A114&amp;"."&amp;$C114,UncollectibleLookup,2,FALSE),$C114=VLOOKUP($A114&amp;"."&amp;$C114,UncollectibleLookup,4,FALSE)),0,'Module C Corrected'!AW114),'Module C Corrected'!AW114)</f>
        <v>698831.75</v>
      </c>
      <c r="AX114" s="33">
        <f ca="1">IFERROR(IF(AND($A114=VLOOKUP($A114&amp;"."&amp;$C114,UncollectibleLookup,2,FALSE),$C114=VLOOKUP($A114&amp;"."&amp;$C114,UncollectibleLookup,4,FALSE)),0,'Module C Corrected'!AX114),'Module C Corrected'!AX114)</f>
        <v>1027476.84</v>
      </c>
      <c r="AY114" s="33">
        <f ca="1">IFERROR(IF(AND($A114=VLOOKUP($A114&amp;"."&amp;$C114,UncollectibleLookup,2,FALSE),$C114=VLOOKUP($A114&amp;"."&amp;$C114,UncollectibleLookup,4,FALSE)),0,'Module C Corrected'!AY114),'Module C Corrected'!AY114)</f>
        <v>773060.01</v>
      </c>
      <c r="AZ114" s="33">
        <f ca="1">IFERROR(IF(AND($A114=VLOOKUP($A114&amp;"."&amp;$C114,UncollectibleLookup,2,FALSE),$C114=VLOOKUP($A114&amp;"."&amp;$C114,UncollectibleLookup,4,FALSE)),0,'Module C Corrected'!AZ114),'Module C Corrected'!AZ114)</f>
        <v>1058218.1299999999</v>
      </c>
      <c r="BA114" s="31">
        <f t="shared" ca="1" si="54"/>
        <v>-18632.080000000002</v>
      </c>
      <c r="BB114" s="31">
        <f t="shared" ca="1" si="54"/>
        <v>-20812.71</v>
      </c>
      <c r="BC114" s="31">
        <f t="shared" ca="1" si="54"/>
        <v>-13948.69</v>
      </c>
      <c r="BD114" s="31">
        <f t="shared" ca="1" si="52"/>
        <v>-62143.82</v>
      </c>
      <c r="BE114" s="31">
        <f t="shared" ca="1" si="52"/>
        <v>-54141.69</v>
      </c>
      <c r="BF114" s="31">
        <f t="shared" ca="1" si="52"/>
        <v>-59692.72</v>
      </c>
      <c r="BG114" s="31">
        <f t="shared" ca="1" si="52"/>
        <v>-199205.25</v>
      </c>
      <c r="BH114" s="31">
        <f t="shared" ca="1" si="52"/>
        <v>-13565.46</v>
      </c>
      <c r="BI114" s="31">
        <f t="shared" ca="1" si="52"/>
        <v>-78757.23</v>
      </c>
      <c r="BJ114" s="31">
        <f t="shared" ca="1" si="57"/>
        <v>-48927.47</v>
      </c>
      <c r="BK114" s="31">
        <f t="shared" ca="1" si="57"/>
        <v>-36812.379999999997</v>
      </c>
      <c r="BL114" s="31">
        <f t="shared" ca="1" si="57"/>
        <v>-50391.34</v>
      </c>
      <c r="BM114" s="6">
        <f t="shared" ca="1" si="56"/>
        <v>7.5700000000000003E-2</v>
      </c>
      <c r="BN114" s="6">
        <f t="shared" ca="1" si="56"/>
        <v>7.5700000000000003E-2</v>
      </c>
      <c r="BO114" s="6">
        <f t="shared" ca="1" si="56"/>
        <v>7.5700000000000003E-2</v>
      </c>
      <c r="BP114" s="6">
        <f t="shared" ca="1" si="56"/>
        <v>7.5700000000000003E-2</v>
      </c>
      <c r="BQ114" s="6">
        <f t="shared" ca="1" si="56"/>
        <v>7.5700000000000003E-2</v>
      </c>
      <c r="BR114" s="6">
        <f t="shared" ca="1" si="56"/>
        <v>7.5700000000000003E-2</v>
      </c>
      <c r="BS114" s="6">
        <f t="shared" ca="1" si="56"/>
        <v>7.5700000000000003E-2</v>
      </c>
      <c r="BT114" s="6">
        <f t="shared" ca="1" si="56"/>
        <v>7.5700000000000003E-2</v>
      </c>
      <c r="BU114" s="6">
        <f t="shared" ca="1" si="56"/>
        <v>7.5700000000000003E-2</v>
      </c>
      <c r="BV114" s="6">
        <f t="shared" ca="1" si="56"/>
        <v>7.5700000000000003E-2</v>
      </c>
      <c r="BW114" s="6">
        <f t="shared" ca="1" si="56"/>
        <v>7.5700000000000003E-2</v>
      </c>
      <c r="BX114" s="6">
        <f t="shared" ca="1" si="56"/>
        <v>7.5700000000000003E-2</v>
      </c>
      <c r="BY114" s="31">
        <f t="shared" ca="1" si="61"/>
        <v>1175373.99</v>
      </c>
      <c r="BZ114" s="31">
        <f t="shared" ca="1" si="61"/>
        <v>1312935.1499999999</v>
      </c>
      <c r="CA114" s="31">
        <f t="shared" ca="1" si="61"/>
        <v>879929.68</v>
      </c>
      <c r="CB114" s="31">
        <f t="shared" ca="1" si="58"/>
        <v>980059.75</v>
      </c>
      <c r="CC114" s="31">
        <f t="shared" ca="1" si="58"/>
        <v>853859.59</v>
      </c>
      <c r="CD114" s="31">
        <f t="shared" ca="1" si="58"/>
        <v>941404.01</v>
      </c>
      <c r="CE114" s="31">
        <f t="shared" ca="1" si="58"/>
        <v>2123920.81</v>
      </c>
      <c r="CF114" s="31">
        <f t="shared" ca="1" si="58"/>
        <v>144634.59</v>
      </c>
      <c r="CG114" s="31">
        <f t="shared" ca="1" si="58"/>
        <v>839707.36</v>
      </c>
      <c r="CH114" s="31">
        <f t="shared" ca="1" si="58"/>
        <v>1234603.1200000001</v>
      </c>
      <c r="CI114" s="31">
        <f t="shared" ca="1" si="58"/>
        <v>928899.09</v>
      </c>
      <c r="CJ114" s="31">
        <f t="shared" ca="1" si="58"/>
        <v>1271541.46</v>
      </c>
      <c r="CK114" s="32">
        <f t="shared" ca="1" si="55"/>
        <v>26395.45</v>
      </c>
      <c r="CL114" s="32">
        <f t="shared" ca="1" si="55"/>
        <v>29484.67</v>
      </c>
      <c r="CM114" s="32">
        <f t="shared" ca="1" si="55"/>
        <v>19760.64</v>
      </c>
      <c r="CN114" s="32">
        <f t="shared" ca="1" si="53"/>
        <v>22009.27</v>
      </c>
      <c r="CO114" s="32">
        <f t="shared" ca="1" si="53"/>
        <v>19175.18</v>
      </c>
      <c r="CP114" s="32">
        <f t="shared" ca="1" si="53"/>
        <v>21141.17</v>
      </c>
      <c r="CQ114" s="32">
        <f t="shared" ca="1" si="53"/>
        <v>47697.03</v>
      </c>
      <c r="CR114" s="32">
        <f t="shared" ca="1" si="53"/>
        <v>3248.07</v>
      </c>
      <c r="CS114" s="32">
        <f t="shared" ca="1" si="53"/>
        <v>18857.36</v>
      </c>
      <c r="CT114" s="32">
        <f t="shared" ca="1" si="59"/>
        <v>27725.57</v>
      </c>
      <c r="CU114" s="32">
        <f t="shared" ca="1" si="59"/>
        <v>20860.349999999999</v>
      </c>
      <c r="CV114" s="32">
        <f t="shared" ca="1" si="59"/>
        <v>28555.09</v>
      </c>
      <c r="CW114" s="31">
        <f t="shared" ca="1" si="51"/>
        <v>242217.08999999991</v>
      </c>
      <c r="CX114" s="31">
        <f t="shared" ca="1" si="51"/>
        <v>270565.22999999981</v>
      </c>
      <c r="CY114" s="31">
        <f t="shared" ca="1" si="51"/>
        <v>181332.93000000011</v>
      </c>
      <c r="CZ114" s="31">
        <f t="shared" ca="1" si="51"/>
        <v>248575.27000000008</v>
      </c>
      <c r="DA114" s="31">
        <f t="shared" ca="1" si="51"/>
        <v>216566.76000000007</v>
      </c>
      <c r="DB114" s="31">
        <f t="shared" ca="1" si="51"/>
        <v>238770.89000000004</v>
      </c>
      <c r="DC114" s="31">
        <f t="shared" ca="1" si="51"/>
        <v>603227.16999999993</v>
      </c>
      <c r="DD114" s="31">
        <f t="shared" ca="1" si="51"/>
        <v>41078.519999999997</v>
      </c>
      <c r="DE114" s="31">
        <f t="shared" ca="1" si="51"/>
        <v>238490.19999999995</v>
      </c>
      <c r="DF114" s="31">
        <f t="shared" ca="1" si="60"/>
        <v>283779.32000000018</v>
      </c>
      <c r="DG114" s="31">
        <f t="shared" ca="1" si="60"/>
        <v>213511.80999999994</v>
      </c>
      <c r="DH114" s="31">
        <f t="shared" ca="1" si="60"/>
        <v>292269.76000000013</v>
      </c>
      <c r="DI114" s="32">
        <f t="shared" ca="1" si="36"/>
        <v>12110.85</v>
      </c>
      <c r="DJ114" s="32">
        <f t="shared" ca="1" si="36"/>
        <v>13528.26</v>
      </c>
      <c r="DK114" s="32">
        <f t="shared" ca="1" si="36"/>
        <v>9066.65</v>
      </c>
      <c r="DL114" s="32">
        <f t="shared" ca="1" si="36"/>
        <v>12428.76</v>
      </c>
      <c r="DM114" s="32">
        <f t="shared" ca="1" si="36"/>
        <v>10828.34</v>
      </c>
      <c r="DN114" s="32">
        <f t="shared" ca="1" si="36"/>
        <v>11938.54</v>
      </c>
      <c r="DO114" s="32">
        <f t="shared" ca="1" si="47"/>
        <v>30161.360000000001</v>
      </c>
      <c r="DP114" s="32">
        <f t="shared" ca="1" si="47"/>
        <v>2053.9299999999998</v>
      </c>
      <c r="DQ114" s="32">
        <f t="shared" ca="1" si="47"/>
        <v>11924.51</v>
      </c>
      <c r="DR114" s="32">
        <f t="shared" ca="1" si="47"/>
        <v>14188.97</v>
      </c>
      <c r="DS114" s="32">
        <f t="shared" ca="1" si="47"/>
        <v>10675.59</v>
      </c>
      <c r="DT114" s="32">
        <f t="shared" ca="1" si="47"/>
        <v>14613.49</v>
      </c>
      <c r="DU114" s="31">
        <f t="shared" ca="1" si="37"/>
        <v>104216.44</v>
      </c>
      <c r="DV114" s="31">
        <f t="shared" ca="1" si="37"/>
        <v>115034.75</v>
      </c>
      <c r="DW114" s="31">
        <f t="shared" ca="1" si="37"/>
        <v>76261.710000000006</v>
      </c>
      <c r="DX114" s="31">
        <f t="shared" ca="1" si="37"/>
        <v>103274.56</v>
      </c>
      <c r="DY114" s="31">
        <f t="shared" ca="1" si="37"/>
        <v>88908.12</v>
      </c>
      <c r="DZ114" s="31">
        <f t="shared" ca="1" si="37"/>
        <v>96806.93</v>
      </c>
      <c r="EA114" s="31">
        <f t="shared" ca="1" si="48"/>
        <v>241596.74</v>
      </c>
      <c r="EB114" s="31">
        <f t="shared" ca="1" si="48"/>
        <v>16234.18</v>
      </c>
      <c r="EC114" s="31">
        <f t="shared" ca="1" si="48"/>
        <v>92985.09</v>
      </c>
      <c r="ED114" s="31">
        <f t="shared" ca="1" si="48"/>
        <v>109185.12</v>
      </c>
      <c r="EE114" s="31">
        <f t="shared" ca="1" si="48"/>
        <v>81016.08</v>
      </c>
      <c r="EF114" s="31">
        <f t="shared" ca="1" si="48"/>
        <v>109399.03</v>
      </c>
      <c r="EG114" s="32">
        <f t="shared" ca="1" si="38"/>
        <v>358544.37999999989</v>
      </c>
      <c r="EH114" s="32">
        <f t="shared" ca="1" si="38"/>
        <v>399128.23999999982</v>
      </c>
      <c r="EI114" s="32">
        <f t="shared" ca="1" si="38"/>
        <v>266661.2900000001</v>
      </c>
      <c r="EJ114" s="32">
        <f t="shared" ca="1" si="38"/>
        <v>364278.59000000008</v>
      </c>
      <c r="EK114" s="32">
        <f t="shared" ca="1" si="38"/>
        <v>316303.22000000009</v>
      </c>
      <c r="EL114" s="32">
        <f t="shared" ca="1" si="38"/>
        <v>347516.36000000004</v>
      </c>
      <c r="EM114" s="32">
        <f t="shared" ca="1" si="49"/>
        <v>874985.2699999999</v>
      </c>
      <c r="EN114" s="32">
        <f t="shared" ca="1" si="49"/>
        <v>59366.63</v>
      </c>
      <c r="EO114" s="32">
        <f t="shared" ca="1" si="49"/>
        <v>343399.79999999993</v>
      </c>
      <c r="EP114" s="32">
        <f t="shared" ca="1" si="49"/>
        <v>407153.41000000015</v>
      </c>
      <c r="EQ114" s="32">
        <f t="shared" ca="1" si="49"/>
        <v>305203.47999999992</v>
      </c>
      <c r="ER114" s="32">
        <f t="shared" ca="1" si="49"/>
        <v>416282.28000000014</v>
      </c>
    </row>
    <row r="115" spans="1:148">
      <c r="A115" t="s">
        <v>449</v>
      </c>
      <c r="B115" s="1" t="s">
        <v>29</v>
      </c>
      <c r="C115" t="str">
        <f t="shared" ca="1" si="40"/>
        <v>SD6</v>
      </c>
      <c r="D115" t="str">
        <f t="shared" ca="1" si="41"/>
        <v>Sundance #6</v>
      </c>
      <c r="E115" s="51">
        <f ca="1">IFERROR(IF(AND($A115=VLOOKUP($A115&amp;"."&amp;$C115,UncollectibleLookup,2,FALSE),$C115=VLOOKUP($A115&amp;"."&amp;$C115,UncollectibleLookup,4,FALSE)),0,'Module C Corrected'!E115),'Module C Corrected'!E115)</f>
        <v>243417.52840000001</v>
      </c>
      <c r="F115" s="51">
        <f ca="1">IFERROR(IF(AND($A115=VLOOKUP($A115&amp;"."&amp;$C115,UncollectibleLookup,2,FALSE),$C115=VLOOKUP($A115&amp;"."&amp;$C115,UncollectibleLookup,4,FALSE)),0,'Module C Corrected'!F115),'Module C Corrected'!F115)</f>
        <v>250677.4902</v>
      </c>
      <c r="G115" s="51">
        <f ca="1">IFERROR(IF(AND($A115=VLOOKUP($A115&amp;"."&amp;$C115,UncollectibleLookup,2,FALSE),$C115=VLOOKUP($A115&amp;"."&amp;$C115,UncollectibleLookup,4,FALSE)),0,'Module C Corrected'!G115),'Module C Corrected'!G115)</f>
        <v>284636.87650000001</v>
      </c>
      <c r="H115" s="51">
        <f ca="1">IFERROR(IF(AND($A115=VLOOKUP($A115&amp;"."&amp;$C115,UncollectibleLookup,2,FALSE),$C115=VLOOKUP($A115&amp;"."&amp;$C115,UncollectibleLookup,4,FALSE)),0,'Module C Corrected'!H115),'Module C Corrected'!H115)</f>
        <v>271909.6655</v>
      </c>
      <c r="I115" s="51">
        <f ca="1">IFERROR(IF(AND($A115=VLOOKUP($A115&amp;"."&amp;$C115,UncollectibleLookup,2,FALSE),$C115=VLOOKUP($A115&amp;"."&amp;$C115,UncollectibleLookup,4,FALSE)),0,'Module C Corrected'!I115),'Module C Corrected'!I115)</f>
        <v>279055.97440000001</v>
      </c>
      <c r="J115" s="51">
        <f ca="1">IFERROR(IF(AND($A115=VLOOKUP($A115&amp;"."&amp;$C115,UncollectibleLookup,2,FALSE),$C115=VLOOKUP($A115&amp;"."&amp;$C115,UncollectibleLookup,4,FALSE)),0,'Module C Corrected'!J115),'Module C Corrected'!J115)</f>
        <v>267370.57339999999</v>
      </c>
      <c r="K115" s="51">
        <f ca="1">IFERROR(IF(AND($A115=VLOOKUP($A115&amp;"."&amp;$C115,UncollectibleLookup,2,FALSE),$C115=VLOOKUP($A115&amp;"."&amp;$C115,UncollectibleLookup,4,FALSE)),0,'Module C Corrected'!K115),'Module C Corrected'!K115)</f>
        <v>263552.2708</v>
      </c>
      <c r="L115" s="51">
        <f ca="1">IFERROR(IF(AND($A115=VLOOKUP($A115&amp;"."&amp;$C115,UncollectibleLookup,2,FALSE),$C115=VLOOKUP($A115&amp;"."&amp;$C115,UncollectibleLookup,4,FALSE)),0,'Module C Corrected'!L115),'Module C Corrected'!L115)</f>
        <v>249885.92800000001</v>
      </c>
      <c r="M115" s="51">
        <f ca="1">IFERROR(IF(AND($A115=VLOOKUP($A115&amp;"."&amp;$C115,UncollectibleLookup,2,FALSE),$C115=VLOOKUP($A115&amp;"."&amp;$C115,UncollectibleLookup,4,FALSE)),0,'Module C Corrected'!M115),'Module C Corrected'!M115)</f>
        <v>265067.3578</v>
      </c>
      <c r="N115" s="51">
        <f ca="1">IFERROR(IF(AND($A115=VLOOKUP($A115&amp;"."&amp;$C115,UncollectibleLookup,2,FALSE),$C115=VLOOKUP($A115&amp;"."&amp;$C115,UncollectibleLookup,4,FALSE)),0,'Module C Corrected'!N115),'Module C Corrected'!N115)</f>
        <v>277713.1433</v>
      </c>
      <c r="O115" s="51">
        <f ca="1">IFERROR(IF(AND($A115=VLOOKUP($A115&amp;"."&amp;$C115,UncollectibleLookup,2,FALSE),$C115=VLOOKUP($A115&amp;"."&amp;$C115,UncollectibleLookup,4,FALSE)),0,'Module C Corrected'!O115),'Module C Corrected'!O115)</f>
        <v>240572.35149999999</v>
      </c>
      <c r="P115" s="51">
        <f ca="1">IFERROR(IF(AND($A115=VLOOKUP($A115&amp;"."&amp;$C115,UncollectibleLookup,2,FALSE),$C115=VLOOKUP($A115&amp;"."&amp;$C115,UncollectibleLookup,4,FALSE)),0,'Module C Corrected'!P115),'Module C Corrected'!P115)</f>
        <v>244675.6507</v>
      </c>
      <c r="Q115" s="32">
        <f ca="1">IFERROR(IF(AND($A115=VLOOKUP($A115&amp;"."&amp;$C115,UncollectibleLookup,2,FALSE),$C115=VLOOKUP($A115&amp;"."&amp;$C115,UncollectibleLookup,4,FALSE)),0,'Module C Corrected'!Q115),'Module C Corrected'!Q115)</f>
        <v>14535241.550000001</v>
      </c>
      <c r="R115" s="32">
        <f ca="1">IFERROR(IF(AND($A115=VLOOKUP($A115&amp;"."&amp;$C115,UncollectibleLookup,2,FALSE),$C115=VLOOKUP($A115&amp;"."&amp;$C115,UncollectibleLookup,4,FALSE)),0,'Module C Corrected'!R115),'Module C Corrected'!R115)</f>
        <v>18494025.780000001</v>
      </c>
      <c r="S115" s="32">
        <f ca="1">IFERROR(IF(AND($A115=VLOOKUP($A115&amp;"."&amp;$C115,UncollectibleLookup,2,FALSE),$C115=VLOOKUP($A115&amp;"."&amp;$C115,UncollectibleLookup,4,FALSE)),0,'Module C Corrected'!S115),'Module C Corrected'!S115)</f>
        <v>16434460.050000001</v>
      </c>
      <c r="T115" s="32">
        <f ca="1">IFERROR(IF(AND($A115=VLOOKUP($A115&amp;"."&amp;$C115,UncollectibleLookup,2,FALSE),$C115=VLOOKUP($A115&amp;"."&amp;$C115,UncollectibleLookup,4,FALSE)),0,'Module C Corrected'!T115),'Module C Corrected'!T115)</f>
        <v>14414172.73</v>
      </c>
      <c r="U115" s="32">
        <f ca="1">IFERROR(IF(AND($A115=VLOOKUP($A115&amp;"."&amp;$C115,UncollectibleLookup,2,FALSE),$C115=VLOOKUP($A115&amp;"."&amp;$C115,UncollectibleLookup,4,FALSE)),0,'Module C Corrected'!U115),'Module C Corrected'!U115)</f>
        <v>13768047.33</v>
      </c>
      <c r="V115" s="32">
        <f ca="1">IFERROR(IF(AND($A115=VLOOKUP($A115&amp;"."&amp;$C115,UncollectibleLookup,2,FALSE),$C115=VLOOKUP($A115&amp;"."&amp;$C115,UncollectibleLookup,4,FALSE)),0,'Module C Corrected'!V115),'Module C Corrected'!V115)</f>
        <v>13503572.32</v>
      </c>
      <c r="W115" s="32">
        <f ca="1">IFERROR(IF(AND($A115=VLOOKUP($A115&amp;"."&amp;$C115,UncollectibleLookup,2,FALSE),$C115=VLOOKUP($A115&amp;"."&amp;$C115,UncollectibleLookup,4,FALSE)),0,'Module C Corrected'!W115),'Module C Corrected'!W115)</f>
        <v>40519569.259999998</v>
      </c>
      <c r="X115" s="32">
        <f ca="1">IFERROR(IF(AND($A115=VLOOKUP($A115&amp;"."&amp;$C115,UncollectibleLookup,2,FALSE),$C115=VLOOKUP($A115&amp;"."&amp;$C115,UncollectibleLookup,4,FALSE)),0,'Module C Corrected'!X115),'Module C Corrected'!X115)</f>
        <v>18399394.039999999</v>
      </c>
      <c r="Y115" s="32">
        <f ca="1">IFERROR(IF(AND($A115=VLOOKUP($A115&amp;"."&amp;$C115,UncollectibleLookup,2,FALSE),$C115=VLOOKUP($A115&amp;"."&amp;$C115,UncollectibleLookup,4,FALSE)),0,'Module C Corrected'!Y115),'Module C Corrected'!Y115)</f>
        <v>13263815.5</v>
      </c>
      <c r="Z115" s="32">
        <f ca="1">IFERROR(IF(AND($A115=VLOOKUP($A115&amp;"."&amp;$C115,UncollectibleLookup,2,FALSE),$C115=VLOOKUP($A115&amp;"."&amp;$C115,UncollectibleLookup,4,FALSE)),0,'Module C Corrected'!Z115),'Module C Corrected'!Z115)</f>
        <v>18381684.66</v>
      </c>
      <c r="AA115" s="32">
        <f ca="1">IFERROR(IF(AND($A115=VLOOKUP($A115&amp;"."&amp;$C115,UncollectibleLookup,2,FALSE),$C115=VLOOKUP($A115&amp;"."&amp;$C115,UncollectibleLookup,4,FALSE)),0,'Module C Corrected'!AA115),'Module C Corrected'!AA115)</f>
        <v>13437584.029999999</v>
      </c>
      <c r="AB115" s="32">
        <f ca="1">IFERROR(IF(AND($A115=VLOOKUP($A115&amp;"."&amp;$C115,UncollectibleLookup,2,FALSE),$C115=VLOOKUP($A115&amp;"."&amp;$C115,UncollectibleLookup,4,FALSE)),0,'Module C Corrected'!AB115),'Module C Corrected'!AB115)</f>
        <v>16082392.51</v>
      </c>
      <c r="AC115" s="2">
        <f>IF(ISBLANK('Module C Corrected'!AC115),"",'Module C Corrected'!AC115)</f>
        <v>6.3</v>
      </c>
      <c r="AD115" s="2">
        <f>IF(ISBLANK('Module C Corrected'!AD115),"",'Module C Corrected'!AD115)</f>
        <v>6.3</v>
      </c>
      <c r="AE115" s="2">
        <f>IF(ISBLANK('Module C Corrected'!AE115),"",'Module C Corrected'!AE115)</f>
        <v>6.3</v>
      </c>
      <c r="AF115" s="2">
        <f>IF(ISBLANK('Module C Corrected'!AF115),"",'Module C Corrected'!AF115)</f>
        <v>6.3</v>
      </c>
      <c r="AG115" s="2">
        <f>IF(ISBLANK('Module C Corrected'!AG115),"",'Module C Corrected'!AG115)</f>
        <v>6.3</v>
      </c>
      <c r="AH115" s="2">
        <f>IF(ISBLANK('Module C Corrected'!AH115),"",'Module C Corrected'!AH115)</f>
        <v>6.3</v>
      </c>
      <c r="AI115" s="2">
        <f>IF(ISBLANK('Module C Corrected'!AI115),"",'Module C Corrected'!AI115)</f>
        <v>6.3</v>
      </c>
      <c r="AJ115" s="2">
        <f>IF(ISBLANK('Module C Corrected'!AJ115),"",'Module C Corrected'!AJ115)</f>
        <v>6.3</v>
      </c>
      <c r="AK115" s="2">
        <f>IF(ISBLANK('Module C Corrected'!AK115),"",'Module C Corrected'!AK115)</f>
        <v>6.3</v>
      </c>
      <c r="AL115" s="2">
        <f>IF(ISBLANK('Module C Corrected'!AL115),"",'Module C Corrected'!AL115)</f>
        <v>6.3</v>
      </c>
      <c r="AM115" s="2">
        <f>IF(ISBLANK('Module C Corrected'!AM115),"",'Module C Corrected'!AM115)</f>
        <v>6.3</v>
      </c>
      <c r="AN115" s="2">
        <f>IF(ISBLANK('Module C Corrected'!AN115),"",'Module C Corrected'!AN115)</f>
        <v>6.3</v>
      </c>
      <c r="AO115" s="33">
        <f ca="1">IFERROR(IF(AND($A115=VLOOKUP($A115&amp;"."&amp;$C115,UncollectibleLookup,2,FALSE),$C115=VLOOKUP($A115&amp;"."&amp;$C115,UncollectibleLookup,4,FALSE)),0,'Module C Corrected'!AO115),'Module C Corrected'!AO115)</f>
        <v>915720.22</v>
      </c>
      <c r="AP115" s="33">
        <f ca="1">IFERROR(IF(AND($A115=VLOOKUP($A115&amp;"."&amp;$C115,UncollectibleLookup,2,FALSE),$C115=VLOOKUP($A115&amp;"."&amp;$C115,UncollectibleLookup,4,FALSE)),0,'Module C Corrected'!AP115),'Module C Corrected'!AP115)</f>
        <v>1165123.6200000001</v>
      </c>
      <c r="AQ115" s="33">
        <f ca="1">IFERROR(IF(AND($A115=VLOOKUP($A115&amp;"."&amp;$C115,UncollectibleLookup,2,FALSE),$C115=VLOOKUP($A115&amp;"."&amp;$C115,UncollectibleLookup,4,FALSE)),0,'Module C Corrected'!AQ115),'Module C Corrected'!AQ115)</f>
        <v>1035370.98</v>
      </c>
      <c r="AR115" s="33">
        <f ca="1">IFERROR(IF(AND($A115=VLOOKUP($A115&amp;"."&amp;$C115,UncollectibleLookup,2,FALSE),$C115=VLOOKUP($A115&amp;"."&amp;$C115,UncollectibleLookup,4,FALSE)),0,'Module C Corrected'!AR115),'Module C Corrected'!AR115)</f>
        <v>908092.88</v>
      </c>
      <c r="AS115" s="33">
        <f ca="1">IFERROR(IF(AND($A115=VLOOKUP($A115&amp;"."&amp;$C115,UncollectibleLookup,2,FALSE),$C115=VLOOKUP($A115&amp;"."&amp;$C115,UncollectibleLookup,4,FALSE)),0,'Module C Corrected'!AS115),'Module C Corrected'!AS115)</f>
        <v>867386.98</v>
      </c>
      <c r="AT115" s="33">
        <f ca="1">IFERROR(IF(AND($A115=VLOOKUP($A115&amp;"."&amp;$C115,UncollectibleLookup,2,FALSE),$C115=VLOOKUP($A115&amp;"."&amp;$C115,UncollectibleLookup,4,FALSE)),0,'Module C Corrected'!AT115),'Module C Corrected'!AT115)</f>
        <v>850725.06</v>
      </c>
      <c r="AU115" s="33">
        <f ca="1">IFERROR(IF(AND($A115=VLOOKUP($A115&amp;"."&amp;$C115,UncollectibleLookup,2,FALSE),$C115=VLOOKUP($A115&amp;"."&amp;$C115,UncollectibleLookup,4,FALSE)),0,'Module C Corrected'!AU115),'Module C Corrected'!AU115)</f>
        <v>2552732.86</v>
      </c>
      <c r="AV115" s="33">
        <f ca="1">IFERROR(IF(AND($A115=VLOOKUP($A115&amp;"."&amp;$C115,UncollectibleLookup,2,FALSE),$C115=VLOOKUP($A115&amp;"."&amp;$C115,UncollectibleLookup,4,FALSE)),0,'Module C Corrected'!AV115),'Module C Corrected'!AV115)</f>
        <v>1159161.82</v>
      </c>
      <c r="AW115" s="33">
        <f ca="1">IFERROR(IF(AND($A115=VLOOKUP($A115&amp;"."&amp;$C115,UncollectibleLookup,2,FALSE),$C115=VLOOKUP($A115&amp;"."&amp;$C115,UncollectibleLookup,4,FALSE)),0,'Module C Corrected'!AW115),'Module C Corrected'!AW115)</f>
        <v>835620.38</v>
      </c>
      <c r="AX115" s="33">
        <f ca="1">IFERROR(IF(AND($A115=VLOOKUP($A115&amp;"."&amp;$C115,UncollectibleLookup,2,FALSE),$C115=VLOOKUP($A115&amp;"."&amp;$C115,UncollectibleLookup,4,FALSE)),0,'Module C Corrected'!AX115),'Module C Corrected'!AX115)</f>
        <v>1158046.1299999999</v>
      </c>
      <c r="AY115" s="33">
        <f ca="1">IFERROR(IF(AND($A115=VLOOKUP($A115&amp;"."&amp;$C115,UncollectibleLookup,2,FALSE),$C115=VLOOKUP($A115&amp;"."&amp;$C115,UncollectibleLookup,4,FALSE)),0,'Module C Corrected'!AY115),'Module C Corrected'!AY115)</f>
        <v>846567.79</v>
      </c>
      <c r="AZ115" s="33">
        <f ca="1">IFERROR(IF(AND($A115=VLOOKUP($A115&amp;"."&amp;$C115,UncollectibleLookup,2,FALSE),$C115=VLOOKUP($A115&amp;"."&amp;$C115,UncollectibleLookup,4,FALSE)),0,'Module C Corrected'!AZ115),'Module C Corrected'!AZ115)</f>
        <v>1013190.73</v>
      </c>
      <c r="BA115" s="31">
        <f t="shared" ca="1" si="54"/>
        <v>-17442.29</v>
      </c>
      <c r="BB115" s="31">
        <f t="shared" ca="1" si="54"/>
        <v>-22192.83</v>
      </c>
      <c r="BC115" s="31">
        <f t="shared" ca="1" si="54"/>
        <v>-19721.349999999999</v>
      </c>
      <c r="BD115" s="31">
        <f t="shared" ca="1" si="52"/>
        <v>-69188.03</v>
      </c>
      <c r="BE115" s="31">
        <f t="shared" ca="1" si="52"/>
        <v>-66086.63</v>
      </c>
      <c r="BF115" s="31">
        <f t="shared" ca="1" si="52"/>
        <v>-64817.15</v>
      </c>
      <c r="BG115" s="31">
        <f t="shared" ca="1" si="52"/>
        <v>-287688.94</v>
      </c>
      <c r="BH115" s="31">
        <f t="shared" ca="1" si="52"/>
        <v>-130635.7</v>
      </c>
      <c r="BI115" s="31">
        <f t="shared" ca="1" si="52"/>
        <v>-94173.09</v>
      </c>
      <c r="BJ115" s="31">
        <f t="shared" ca="1" si="57"/>
        <v>-55145.05</v>
      </c>
      <c r="BK115" s="31">
        <f t="shared" ca="1" si="57"/>
        <v>-40312.75</v>
      </c>
      <c r="BL115" s="31">
        <f t="shared" ca="1" si="57"/>
        <v>-48247.18</v>
      </c>
      <c r="BM115" s="6">
        <f t="shared" ca="1" si="56"/>
        <v>7.3999999999999996E-2</v>
      </c>
      <c r="BN115" s="6">
        <f t="shared" ca="1" si="56"/>
        <v>7.3999999999999996E-2</v>
      </c>
      <c r="BO115" s="6">
        <f t="shared" ca="1" si="56"/>
        <v>7.3999999999999996E-2</v>
      </c>
      <c r="BP115" s="6">
        <f t="shared" ca="1" si="56"/>
        <v>7.3999999999999996E-2</v>
      </c>
      <c r="BQ115" s="6">
        <f t="shared" ca="1" si="56"/>
        <v>7.3999999999999996E-2</v>
      </c>
      <c r="BR115" s="6">
        <f t="shared" ca="1" si="56"/>
        <v>7.3999999999999996E-2</v>
      </c>
      <c r="BS115" s="6">
        <f t="shared" ca="1" si="56"/>
        <v>7.3999999999999996E-2</v>
      </c>
      <c r="BT115" s="6">
        <f t="shared" ca="1" si="56"/>
        <v>7.3999999999999996E-2</v>
      </c>
      <c r="BU115" s="6">
        <f t="shared" ca="1" si="56"/>
        <v>7.3999999999999996E-2</v>
      </c>
      <c r="BV115" s="6">
        <f t="shared" ca="1" si="56"/>
        <v>7.3999999999999996E-2</v>
      </c>
      <c r="BW115" s="6">
        <f t="shared" ca="1" si="56"/>
        <v>7.3999999999999996E-2</v>
      </c>
      <c r="BX115" s="6">
        <f t="shared" ca="1" si="56"/>
        <v>7.3999999999999996E-2</v>
      </c>
      <c r="BY115" s="31">
        <f t="shared" ca="1" si="61"/>
        <v>1075607.8700000001</v>
      </c>
      <c r="BZ115" s="31">
        <f t="shared" ca="1" si="61"/>
        <v>1368557.91</v>
      </c>
      <c r="CA115" s="31">
        <f t="shared" ca="1" si="61"/>
        <v>1216150.04</v>
      </c>
      <c r="CB115" s="31">
        <f t="shared" ca="1" si="58"/>
        <v>1066648.78</v>
      </c>
      <c r="CC115" s="31">
        <f t="shared" ca="1" si="58"/>
        <v>1018835.5</v>
      </c>
      <c r="CD115" s="31">
        <f t="shared" ca="1" si="58"/>
        <v>999264.35</v>
      </c>
      <c r="CE115" s="31">
        <f t="shared" ca="1" si="58"/>
        <v>2998448.13</v>
      </c>
      <c r="CF115" s="31">
        <f t="shared" ca="1" si="58"/>
        <v>1361555.16</v>
      </c>
      <c r="CG115" s="31">
        <f t="shared" ca="1" si="58"/>
        <v>981522.35</v>
      </c>
      <c r="CH115" s="31">
        <f t="shared" ca="1" si="58"/>
        <v>1360244.66</v>
      </c>
      <c r="CI115" s="31">
        <f t="shared" ca="1" si="58"/>
        <v>994381.22</v>
      </c>
      <c r="CJ115" s="31">
        <f t="shared" ca="1" si="58"/>
        <v>1190097.05</v>
      </c>
      <c r="CK115" s="32">
        <f t="shared" ca="1" si="55"/>
        <v>24709.91</v>
      </c>
      <c r="CL115" s="32">
        <f t="shared" ca="1" si="55"/>
        <v>31439.84</v>
      </c>
      <c r="CM115" s="32">
        <f t="shared" ca="1" si="55"/>
        <v>27938.58</v>
      </c>
      <c r="CN115" s="32">
        <f t="shared" ca="1" si="53"/>
        <v>24504.09</v>
      </c>
      <c r="CO115" s="32">
        <f t="shared" ca="1" si="53"/>
        <v>23405.68</v>
      </c>
      <c r="CP115" s="32">
        <f t="shared" ca="1" si="53"/>
        <v>22956.07</v>
      </c>
      <c r="CQ115" s="32">
        <f t="shared" ca="1" si="53"/>
        <v>68883.27</v>
      </c>
      <c r="CR115" s="32">
        <f t="shared" ca="1" si="53"/>
        <v>31278.97</v>
      </c>
      <c r="CS115" s="32">
        <f t="shared" ca="1" si="53"/>
        <v>22548.49</v>
      </c>
      <c r="CT115" s="32">
        <f t="shared" ca="1" si="59"/>
        <v>31248.86</v>
      </c>
      <c r="CU115" s="32">
        <f t="shared" ca="1" si="59"/>
        <v>22843.89</v>
      </c>
      <c r="CV115" s="32">
        <f t="shared" ca="1" si="59"/>
        <v>27340.07</v>
      </c>
      <c r="CW115" s="31">
        <f t="shared" ca="1" si="51"/>
        <v>202039.85000000006</v>
      </c>
      <c r="CX115" s="31">
        <f t="shared" ca="1" si="51"/>
        <v>257066.9599999999</v>
      </c>
      <c r="CY115" s="31">
        <f t="shared" ca="1" si="51"/>
        <v>228438.99000000014</v>
      </c>
      <c r="CZ115" s="31">
        <f t="shared" ca="1" si="51"/>
        <v>252248.02000000011</v>
      </c>
      <c r="DA115" s="31">
        <f t="shared" ca="1" si="51"/>
        <v>240940.83000000007</v>
      </c>
      <c r="DB115" s="31">
        <f t="shared" ca="1" si="51"/>
        <v>236312.50999999986</v>
      </c>
      <c r="DC115" s="31">
        <f t="shared" ca="1" si="51"/>
        <v>802287.48</v>
      </c>
      <c r="DD115" s="31">
        <f t="shared" ca="1" si="51"/>
        <v>364308.00999999983</v>
      </c>
      <c r="DE115" s="31">
        <f t="shared" ca="1" si="51"/>
        <v>262623.54999999993</v>
      </c>
      <c r="DF115" s="31">
        <f t="shared" ca="1" si="60"/>
        <v>288592.44000000012</v>
      </c>
      <c r="DG115" s="31">
        <f t="shared" ca="1" si="60"/>
        <v>210970.06999999995</v>
      </c>
      <c r="DH115" s="31">
        <f t="shared" ca="1" si="60"/>
        <v>252493.57000000012</v>
      </c>
      <c r="DI115" s="32">
        <f t="shared" ca="1" si="36"/>
        <v>10101.99</v>
      </c>
      <c r="DJ115" s="32">
        <f t="shared" ca="1" si="36"/>
        <v>12853.35</v>
      </c>
      <c r="DK115" s="32">
        <f t="shared" ca="1" si="36"/>
        <v>11421.95</v>
      </c>
      <c r="DL115" s="32">
        <f t="shared" ca="1" si="36"/>
        <v>12612.4</v>
      </c>
      <c r="DM115" s="32">
        <f t="shared" ca="1" si="36"/>
        <v>12047.04</v>
      </c>
      <c r="DN115" s="32">
        <f t="shared" ca="1" si="36"/>
        <v>11815.63</v>
      </c>
      <c r="DO115" s="32">
        <f t="shared" ca="1" si="47"/>
        <v>40114.370000000003</v>
      </c>
      <c r="DP115" s="32">
        <f t="shared" ca="1" si="47"/>
        <v>18215.400000000001</v>
      </c>
      <c r="DQ115" s="32">
        <f t="shared" ca="1" si="47"/>
        <v>13131.18</v>
      </c>
      <c r="DR115" s="32">
        <f t="shared" ca="1" si="47"/>
        <v>14429.62</v>
      </c>
      <c r="DS115" s="32">
        <f t="shared" ca="1" si="47"/>
        <v>10548.5</v>
      </c>
      <c r="DT115" s="32">
        <f t="shared" ca="1" si="47"/>
        <v>12624.68</v>
      </c>
      <c r="DU115" s="31">
        <f t="shared" ca="1" si="37"/>
        <v>86929.76</v>
      </c>
      <c r="DV115" s="31">
        <f t="shared" ca="1" si="37"/>
        <v>109295.77</v>
      </c>
      <c r="DW115" s="31">
        <f t="shared" ca="1" si="37"/>
        <v>96072.72</v>
      </c>
      <c r="DX115" s="31">
        <f t="shared" ca="1" si="37"/>
        <v>104800.47</v>
      </c>
      <c r="DY115" s="31">
        <f t="shared" ca="1" si="37"/>
        <v>98914.51</v>
      </c>
      <c r="DZ115" s="31">
        <f t="shared" ca="1" si="37"/>
        <v>95810.2</v>
      </c>
      <c r="EA115" s="31">
        <f t="shared" ca="1" si="48"/>
        <v>321321.8</v>
      </c>
      <c r="EB115" s="31">
        <f t="shared" ca="1" si="48"/>
        <v>143974.1</v>
      </c>
      <c r="EC115" s="31">
        <f t="shared" ca="1" si="48"/>
        <v>102394.46</v>
      </c>
      <c r="ED115" s="31">
        <f t="shared" ca="1" si="48"/>
        <v>111036.99</v>
      </c>
      <c r="EE115" s="31">
        <f t="shared" ca="1" si="48"/>
        <v>80051.62</v>
      </c>
      <c r="EF115" s="31">
        <f t="shared" ca="1" si="48"/>
        <v>94510.47</v>
      </c>
      <c r="EG115" s="32">
        <f t="shared" ca="1" si="38"/>
        <v>299071.60000000003</v>
      </c>
      <c r="EH115" s="32">
        <f t="shared" ca="1" si="38"/>
        <v>379216.0799999999</v>
      </c>
      <c r="EI115" s="32">
        <f t="shared" ca="1" si="38"/>
        <v>335933.66000000015</v>
      </c>
      <c r="EJ115" s="32">
        <f t="shared" ca="1" si="38"/>
        <v>369660.89000000013</v>
      </c>
      <c r="EK115" s="32">
        <f t="shared" ca="1" si="38"/>
        <v>351902.38000000006</v>
      </c>
      <c r="EL115" s="32">
        <f t="shared" ca="1" si="38"/>
        <v>343938.33999999985</v>
      </c>
      <c r="EM115" s="32">
        <f t="shared" ca="1" si="49"/>
        <v>1163723.6499999999</v>
      </c>
      <c r="EN115" s="32">
        <f t="shared" ca="1" si="49"/>
        <v>526497.50999999989</v>
      </c>
      <c r="EO115" s="32">
        <f t="shared" ca="1" si="49"/>
        <v>378149.18999999994</v>
      </c>
      <c r="EP115" s="32">
        <f t="shared" ca="1" si="49"/>
        <v>414059.0500000001</v>
      </c>
      <c r="EQ115" s="32">
        <f t="shared" ca="1" si="49"/>
        <v>301570.18999999994</v>
      </c>
      <c r="ER115" s="32">
        <f t="shared" ca="1" si="49"/>
        <v>359628.72000000009</v>
      </c>
    </row>
    <row r="116" spans="1:148">
      <c r="A116" t="s">
        <v>522</v>
      </c>
      <c r="B116" s="1" t="s">
        <v>384</v>
      </c>
      <c r="C116" t="str">
        <f t="shared" ca="1" si="40"/>
        <v>BCHIMP</v>
      </c>
      <c r="D116" t="str">
        <f t="shared" ca="1" si="41"/>
        <v>Alberta-BC Intertie - Import</v>
      </c>
      <c r="E116" s="51">
        <f ca="1">IFERROR(IF(AND($A116=VLOOKUP($A116&amp;"."&amp;$C116,UncollectibleLookup,2,FALSE),$C116=VLOOKUP($A116&amp;"."&amp;$C116,UncollectibleLookup,4,FALSE)),0,'Module C Corrected'!E116),'Module C Corrected'!E116)</f>
        <v>1565</v>
      </c>
      <c r="F116" s="51">
        <f ca="1">IFERROR(IF(AND($A116=VLOOKUP($A116&amp;"."&amp;$C116,UncollectibleLookup,2,FALSE),$C116=VLOOKUP($A116&amp;"."&amp;$C116,UncollectibleLookup,4,FALSE)),0,'Module C Corrected'!F116),'Module C Corrected'!F116)</f>
        <v>4757</v>
      </c>
      <c r="G116" s="51">
        <f ca="1">IFERROR(IF(AND($A116=VLOOKUP($A116&amp;"."&amp;$C116,UncollectibleLookup,2,FALSE),$C116=VLOOKUP($A116&amp;"."&amp;$C116,UncollectibleLookup,4,FALSE)),0,'Module C Corrected'!G116),'Module C Corrected'!G116)</f>
        <v>1767</v>
      </c>
      <c r="H116" s="51">
        <f ca="1">IFERROR(IF(AND($A116=VLOOKUP($A116&amp;"."&amp;$C116,UncollectibleLookup,2,FALSE),$C116=VLOOKUP($A116&amp;"."&amp;$C116,UncollectibleLookup,4,FALSE)),0,'Module C Corrected'!H116),'Module C Corrected'!H116)</f>
        <v>385</v>
      </c>
      <c r="I116" s="51">
        <f ca="1">IFERROR(IF(AND($A116=VLOOKUP($A116&amp;"."&amp;$C116,UncollectibleLookup,2,FALSE),$C116=VLOOKUP($A116&amp;"."&amp;$C116,UncollectibleLookup,4,FALSE)),0,'Module C Corrected'!I116),'Module C Corrected'!I116)</f>
        <v>412</v>
      </c>
      <c r="J116" s="51">
        <f ca="1">IFERROR(IF(AND($A116=VLOOKUP($A116&amp;"."&amp;$C116,UncollectibleLookup,2,FALSE),$C116=VLOOKUP($A116&amp;"."&amp;$C116,UncollectibleLookup,4,FALSE)),0,'Module C Corrected'!J116),'Module C Corrected'!J116)</f>
        <v>106</v>
      </c>
      <c r="K116" s="51">
        <f ca="1">IFERROR(IF(AND($A116=VLOOKUP($A116&amp;"."&amp;$C116,UncollectibleLookup,2,FALSE),$C116=VLOOKUP($A116&amp;"."&amp;$C116,UncollectibleLookup,4,FALSE)),0,'Module C Corrected'!K116),'Module C Corrected'!K116)</f>
        <v>100</v>
      </c>
      <c r="L116" s="51">
        <f ca="1">IFERROR(IF(AND($A116=VLOOKUP($A116&amp;"."&amp;$C116,UncollectibleLookup,2,FALSE),$C116=VLOOKUP($A116&amp;"."&amp;$C116,UncollectibleLookup,4,FALSE)),0,'Module C Corrected'!L116),'Module C Corrected'!L116)</f>
        <v>0</v>
      </c>
      <c r="M116" s="51">
        <f ca="1">IFERROR(IF(AND($A116=VLOOKUP($A116&amp;"."&amp;$C116,UncollectibleLookup,2,FALSE),$C116=VLOOKUP($A116&amp;"."&amp;$C116,UncollectibleLookup,4,FALSE)),0,'Module C Corrected'!M116),'Module C Corrected'!M116)</f>
        <v>565</v>
      </c>
      <c r="N116" s="51">
        <f ca="1">IFERROR(IF(AND($A116=VLOOKUP($A116&amp;"."&amp;$C116,UncollectibleLookup,2,FALSE),$C116=VLOOKUP($A116&amp;"."&amp;$C116,UncollectibleLookup,4,FALSE)),0,'Module C Corrected'!N116),'Module C Corrected'!N116)</f>
        <v>300</v>
      </c>
      <c r="O116" s="51">
        <f ca="1">IFERROR(IF(AND($A116=VLOOKUP($A116&amp;"."&amp;$C116,UncollectibleLookup,2,FALSE),$C116=VLOOKUP($A116&amp;"."&amp;$C116,UncollectibleLookup,4,FALSE)),0,'Module C Corrected'!O116),'Module C Corrected'!O116)</f>
        <v>100</v>
      </c>
      <c r="P116" s="51">
        <f ca="1">IFERROR(IF(AND($A116=VLOOKUP($A116&amp;"."&amp;$C116,UncollectibleLookup,2,FALSE),$C116=VLOOKUP($A116&amp;"."&amp;$C116,UncollectibleLookup,4,FALSE)),0,'Module C Corrected'!P116),'Module C Corrected'!P116)</f>
        <v>250</v>
      </c>
      <c r="Q116" s="32">
        <f ca="1">IFERROR(IF(AND($A116=VLOOKUP($A116&amp;"."&amp;$C116,UncollectibleLookup,2,FALSE),$C116=VLOOKUP($A116&amp;"."&amp;$C116,UncollectibleLookup,4,FALSE)),0,'Module C Corrected'!Q116),'Module C Corrected'!Q116)</f>
        <v>111814.25</v>
      </c>
      <c r="R116" s="32">
        <f ca="1">IFERROR(IF(AND($A116=VLOOKUP($A116&amp;"."&amp;$C116,UncollectibleLookup,2,FALSE),$C116=VLOOKUP($A116&amp;"."&amp;$C116,UncollectibleLookup,4,FALSE)),0,'Module C Corrected'!R116),'Module C Corrected'!R116)</f>
        <v>417604.2</v>
      </c>
      <c r="S116" s="32">
        <f ca="1">IFERROR(IF(AND($A116=VLOOKUP($A116&amp;"."&amp;$C116,UncollectibleLookup,2,FALSE),$C116=VLOOKUP($A116&amp;"."&amp;$C116,UncollectibleLookup,4,FALSE)),0,'Module C Corrected'!S116),'Module C Corrected'!S116)</f>
        <v>142651.48000000001</v>
      </c>
      <c r="T116" s="32">
        <f ca="1">IFERROR(IF(AND($A116=VLOOKUP($A116&amp;"."&amp;$C116,UncollectibleLookup,2,FALSE),$C116=VLOOKUP($A116&amp;"."&amp;$C116,UncollectibleLookup,4,FALSE)),0,'Module C Corrected'!T116),'Module C Corrected'!T116)</f>
        <v>20583.53</v>
      </c>
      <c r="U116" s="32">
        <f ca="1">IFERROR(IF(AND($A116=VLOOKUP($A116&amp;"."&amp;$C116,UncollectibleLookup,2,FALSE),$C116=VLOOKUP($A116&amp;"."&amp;$C116,UncollectibleLookup,4,FALSE)),0,'Module C Corrected'!U116),'Module C Corrected'!U116)</f>
        <v>33634.31</v>
      </c>
      <c r="V116" s="32">
        <f ca="1">IFERROR(IF(AND($A116=VLOOKUP($A116&amp;"."&amp;$C116,UncollectibleLookup,2,FALSE),$C116=VLOOKUP($A116&amp;"."&amp;$C116,UncollectibleLookup,4,FALSE)),0,'Module C Corrected'!V116),'Module C Corrected'!V116)</f>
        <v>6163.77</v>
      </c>
      <c r="W116" s="32">
        <f ca="1">IFERROR(IF(AND($A116=VLOOKUP($A116&amp;"."&amp;$C116,UncollectibleLookup,2,FALSE),$C116=VLOOKUP($A116&amp;"."&amp;$C116,UncollectibleLookup,4,FALSE)),0,'Module C Corrected'!W116),'Module C Corrected'!W116)</f>
        <v>6164.75</v>
      </c>
      <c r="X116" s="32">
        <f ca="1">IFERROR(IF(AND($A116=VLOOKUP($A116&amp;"."&amp;$C116,UncollectibleLookup,2,FALSE),$C116=VLOOKUP($A116&amp;"."&amp;$C116,UncollectibleLookup,4,FALSE)),0,'Module C Corrected'!X116),'Module C Corrected'!X116)</f>
        <v>0</v>
      </c>
      <c r="Y116" s="32">
        <f ca="1">IFERROR(IF(AND($A116=VLOOKUP($A116&amp;"."&amp;$C116,UncollectibleLookup,2,FALSE),$C116=VLOOKUP($A116&amp;"."&amp;$C116,UncollectibleLookup,4,FALSE)),0,'Module C Corrected'!Y116),'Module C Corrected'!Y116)</f>
        <v>43420.2</v>
      </c>
      <c r="Z116" s="32">
        <f ca="1">IFERROR(IF(AND($A116=VLOOKUP($A116&amp;"."&amp;$C116,UncollectibleLookup,2,FALSE),$C116=VLOOKUP($A116&amp;"."&amp;$C116,UncollectibleLookup,4,FALSE)),0,'Module C Corrected'!Z116),'Module C Corrected'!Z116)</f>
        <v>26889.5</v>
      </c>
      <c r="AA116" s="32">
        <f ca="1">IFERROR(IF(AND($A116=VLOOKUP($A116&amp;"."&amp;$C116,UncollectibleLookup,2,FALSE),$C116=VLOOKUP($A116&amp;"."&amp;$C116,UncollectibleLookup,4,FALSE)),0,'Module C Corrected'!AA116),'Module C Corrected'!AA116)</f>
        <v>9329.75</v>
      </c>
      <c r="AB116" s="32">
        <f ca="1">IFERROR(IF(AND($A116=VLOOKUP($A116&amp;"."&amp;$C116,UncollectibleLookup,2,FALSE),$C116=VLOOKUP($A116&amp;"."&amp;$C116,UncollectibleLookup,4,FALSE)),0,'Module C Corrected'!AB116),'Module C Corrected'!AB116)</f>
        <v>29697.75</v>
      </c>
      <c r="AC116" s="2">
        <f>IF(ISBLANK('Module C Corrected'!AC116),"",'Module C Corrected'!AC116)</f>
        <v>0.78</v>
      </c>
      <c r="AD116" s="2">
        <f>IF(ISBLANK('Module C Corrected'!AD116),"",'Module C Corrected'!AD116)</f>
        <v>0.78</v>
      </c>
      <c r="AE116" s="2">
        <f>IF(ISBLANK('Module C Corrected'!AE116),"",'Module C Corrected'!AE116)</f>
        <v>0.78</v>
      </c>
      <c r="AF116" s="2">
        <f>IF(ISBLANK('Module C Corrected'!AF116),"",'Module C Corrected'!AF116)</f>
        <v>0.78</v>
      </c>
      <c r="AG116" s="2">
        <f>IF(ISBLANK('Module C Corrected'!AG116),"",'Module C Corrected'!AG116)</f>
        <v>0.78</v>
      </c>
      <c r="AH116" s="2">
        <f>IF(ISBLANK('Module C Corrected'!AH116),"",'Module C Corrected'!AH116)</f>
        <v>0.78</v>
      </c>
      <c r="AI116" s="2">
        <f>IF(ISBLANK('Module C Corrected'!AI116),"",'Module C Corrected'!AI116)</f>
        <v>0.78</v>
      </c>
      <c r="AJ116" s="2" t="str">
        <f>IF(ISBLANK('Module C Corrected'!AJ116),"",'Module C Corrected'!AJ116)</f>
        <v/>
      </c>
      <c r="AK116" s="2">
        <f>IF(ISBLANK('Module C Corrected'!AK116),"",'Module C Corrected'!AK116)</f>
        <v>0.78</v>
      </c>
      <c r="AL116" s="2">
        <f>IF(ISBLANK('Module C Corrected'!AL116),"",'Module C Corrected'!AL116)</f>
        <v>0.78</v>
      </c>
      <c r="AM116" s="2">
        <f>IF(ISBLANK('Module C Corrected'!AM116),"",'Module C Corrected'!AM116)</f>
        <v>0.78</v>
      </c>
      <c r="AN116" s="2">
        <f>IF(ISBLANK('Module C Corrected'!AN116),"",'Module C Corrected'!AN116)</f>
        <v>0.78</v>
      </c>
      <c r="AO116" s="33">
        <f ca="1">IFERROR(IF(AND($A116=VLOOKUP($A116&amp;"."&amp;$C116,UncollectibleLookup,2,FALSE),$C116=VLOOKUP($A116&amp;"."&amp;$C116,UncollectibleLookup,4,FALSE)),0,'Module C Corrected'!AO116),'Module C Corrected'!AO116)</f>
        <v>872.15</v>
      </c>
      <c r="AP116" s="33">
        <f ca="1">IFERROR(IF(AND($A116=VLOOKUP($A116&amp;"."&amp;$C116,UncollectibleLookup,2,FALSE),$C116=VLOOKUP($A116&amp;"."&amp;$C116,UncollectibleLookup,4,FALSE)),0,'Module C Corrected'!AP116),'Module C Corrected'!AP116)</f>
        <v>3257.31</v>
      </c>
      <c r="AQ116" s="33">
        <f ca="1">IFERROR(IF(AND($A116=VLOOKUP($A116&amp;"."&amp;$C116,UncollectibleLookup,2,FALSE),$C116=VLOOKUP($A116&amp;"."&amp;$C116,UncollectibleLookup,4,FALSE)),0,'Module C Corrected'!AQ116),'Module C Corrected'!AQ116)</f>
        <v>1112.68</v>
      </c>
      <c r="AR116" s="33">
        <f ca="1">IFERROR(IF(AND($A116=VLOOKUP($A116&amp;"."&amp;$C116,UncollectibleLookup,2,FALSE),$C116=VLOOKUP($A116&amp;"."&amp;$C116,UncollectibleLookup,4,FALSE)),0,'Module C Corrected'!AR116),'Module C Corrected'!AR116)</f>
        <v>160.55000000000001</v>
      </c>
      <c r="AS116" s="33">
        <f ca="1">IFERROR(IF(AND($A116=VLOOKUP($A116&amp;"."&amp;$C116,UncollectibleLookup,2,FALSE),$C116=VLOOKUP($A116&amp;"."&amp;$C116,UncollectibleLookup,4,FALSE)),0,'Module C Corrected'!AS116),'Module C Corrected'!AS116)</f>
        <v>262.35000000000002</v>
      </c>
      <c r="AT116" s="33">
        <f ca="1">IFERROR(IF(AND($A116=VLOOKUP($A116&amp;"."&amp;$C116,UncollectibleLookup,2,FALSE),$C116=VLOOKUP($A116&amp;"."&amp;$C116,UncollectibleLookup,4,FALSE)),0,'Module C Corrected'!AT116),'Module C Corrected'!AT116)</f>
        <v>48.08</v>
      </c>
      <c r="AU116" s="33">
        <f ca="1">IFERROR(IF(AND($A116=VLOOKUP($A116&amp;"."&amp;$C116,UncollectibleLookup,2,FALSE),$C116=VLOOKUP($A116&amp;"."&amp;$C116,UncollectibleLookup,4,FALSE)),0,'Module C Corrected'!AU116),'Module C Corrected'!AU116)</f>
        <v>48.09</v>
      </c>
      <c r="AV116" s="33">
        <f ca="1">IFERROR(IF(AND($A116=VLOOKUP($A116&amp;"."&amp;$C116,UncollectibleLookup,2,FALSE),$C116=VLOOKUP($A116&amp;"."&amp;$C116,UncollectibleLookup,4,FALSE)),0,'Module C Corrected'!AV116),'Module C Corrected'!AV116)</f>
        <v>0</v>
      </c>
      <c r="AW116" s="33">
        <f ca="1">IFERROR(IF(AND($A116=VLOOKUP($A116&amp;"."&amp;$C116,UncollectibleLookup,2,FALSE),$C116=VLOOKUP($A116&amp;"."&amp;$C116,UncollectibleLookup,4,FALSE)),0,'Module C Corrected'!AW116),'Module C Corrected'!AW116)</f>
        <v>338.68</v>
      </c>
      <c r="AX116" s="33">
        <f ca="1">IFERROR(IF(AND($A116=VLOOKUP($A116&amp;"."&amp;$C116,UncollectibleLookup,2,FALSE),$C116=VLOOKUP($A116&amp;"."&amp;$C116,UncollectibleLookup,4,FALSE)),0,'Module C Corrected'!AX116),'Module C Corrected'!AX116)</f>
        <v>209.74</v>
      </c>
      <c r="AY116" s="33">
        <f ca="1">IFERROR(IF(AND($A116=VLOOKUP($A116&amp;"."&amp;$C116,UncollectibleLookup,2,FALSE),$C116=VLOOKUP($A116&amp;"."&amp;$C116,UncollectibleLookup,4,FALSE)),0,'Module C Corrected'!AY116),'Module C Corrected'!AY116)</f>
        <v>72.77</v>
      </c>
      <c r="AZ116" s="33">
        <f ca="1">IFERROR(IF(AND($A116=VLOOKUP($A116&amp;"."&amp;$C116,UncollectibleLookup,2,FALSE),$C116=VLOOKUP($A116&amp;"."&amp;$C116,UncollectibleLookup,4,FALSE)),0,'Module C Corrected'!AZ116),'Module C Corrected'!AZ116)</f>
        <v>231.64</v>
      </c>
      <c r="BA116" s="31">
        <f t="shared" ca="1" si="54"/>
        <v>-134.18</v>
      </c>
      <c r="BB116" s="31">
        <f t="shared" ca="1" si="54"/>
        <v>-501.13</v>
      </c>
      <c r="BC116" s="31">
        <f t="shared" ca="1" si="54"/>
        <v>-171.18</v>
      </c>
      <c r="BD116" s="31">
        <f t="shared" ca="1" si="52"/>
        <v>-98.8</v>
      </c>
      <c r="BE116" s="31">
        <f t="shared" ca="1" si="52"/>
        <v>-161.44</v>
      </c>
      <c r="BF116" s="31">
        <f t="shared" ca="1" si="52"/>
        <v>-29.59</v>
      </c>
      <c r="BG116" s="31">
        <f t="shared" ca="1" si="52"/>
        <v>-43.77</v>
      </c>
      <c r="BH116" s="31">
        <f t="shared" ca="1" si="52"/>
        <v>0</v>
      </c>
      <c r="BI116" s="31">
        <f t="shared" ca="1" si="52"/>
        <v>-308.27999999999997</v>
      </c>
      <c r="BJ116" s="31">
        <f t="shared" ca="1" si="57"/>
        <v>-80.67</v>
      </c>
      <c r="BK116" s="31">
        <f t="shared" ca="1" si="57"/>
        <v>-27.99</v>
      </c>
      <c r="BL116" s="31">
        <f t="shared" ca="1" si="57"/>
        <v>-89.09</v>
      </c>
      <c r="BM116" s="6">
        <f t="shared" ca="1" si="56"/>
        <v>-2.7799999999999998E-2</v>
      </c>
      <c r="BN116" s="6">
        <f t="shared" ca="1" si="56"/>
        <v>-2.7799999999999998E-2</v>
      </c>
      <c r="BO116" s="6">
        <f t="shared" ca="1" si="56"/>
        <v>-2.7799999999999998E-2</v>
      </c>
      <c r="BP116" s="6">
        <f t="shared" ca="1" si="56"/>
        <v>-2.7799999999999998E-2</v>
      </c>
      <c r="BQ116" s="6">
        <f t="shared" ca="1" si="56"/>
        <v>-2.7799999999999998E-2</v>
      </c>
      <c r="BR116" s="6">
        <f t="shared" ca="1" si="56"/>
        <v>-2.7799999999999998E-2</v>
      </c>
      <c r="BS116" s="6">
        <f t="shared" ca="1" si="56"/>
        <v>-2.7799999999999998E-2</v>
      </c>
      <c r="BT116" s="6">
        <f t="shared" ca="1" si="56"/>
        <v>-2.7799999999999998E-2</v>
      </c>
      <c r="BU116" s="6">
        <f t="shared" ca="1" si="56"/>
        <v>-2.7799999999999998E-2</v>
      </c>
      <c r="BV116" s="6">
        <f t="shared" ca="1" si="56"/>
        <v>-2.7799999999999998E-2</v>
      </c>
      <c r="BW116" s="6">
        <f t="shared" ca="1" si="56"/>
        <v>-2.7799999999999998E-2</v>
      </c>
      <c r="BX116" s="6">
        <f t="shared" ca="1" si="56"/>
        <v>-2.7799999999999998E-2</v>
      </c>
      <c r="BY116" s="31">
        <f t="shared" ca="1" si="61"/>
        <v>-3108.44</v>
      </c>
      <c r="BZ116" s="31">
        <f t="shared" ca="1" si="61"/>
        <v>-11609.4</v>
      </c>
      <c r="CA116" s="31">
        <f t="shared" ca="1" si="61"/>
        <v>-3965.71</v>
      </c>
      <c r="CB116" s="31">
        <f t="shared" ca="1" si="58"/>
        <v>-572.22</v>
      </c>
      <c r="CC116" s="31">
        <f t="shared" ca="1" si="58"/>
        <v>-935.03</v>
      </c>
      <c r="CD116" s="31">
        <f t="shared" ca="1" si="58"/>
        <v>-171.35</v>
      </c>
      <c r="CE116" s="31">
        <f t="shared" ca="1" si="58"/>
        <v>-171.38</v>
      </c>
      <c r="CF116" s="31">
        <f t="shared" ca="1" si="58"/>
        <v>0</v>
      </c>
      <c r="CG116" s="31">
        <f t="shared" ca="1" si="58"/>
        <v>-1207.08</v>
      </c>
      <c r="CH116" s="31">
        <f t="shared" ca="1" si="58"/>
        <v>-747.53</v>
      </c>
      <c r="CI116" s="31">
        <f t="shared" ca="1" si="58"/>
        <v>-259.37</v>
      </c>
      <c r="CJ116" s="31">
        <f t="shared" ca="1" si="58"/>
        <v>-825.6</v>
      </c>
      <c r="CK116" s="32">
        <f t="shared" ca="1" si="55"/>
        <v>190.08</v>
      </c>
      <c r="CL116" s="32">
        <f t="shared" ca="1" si="55"/>
        <v>709.93</v>
      </c>
      <c r="CM116" s="32">
        <f t="shared" ca="1" si="55"/>
        <v>242.51</v>
      </c>
      <c r="CN116" s="32">
        <f t="shared" ca="1" si="53"/>
        <v>34.99</v>
      </c>
      <c r="CO116" s="32">
        <f t="shared" ca="1" si="53"/>
        <v>57.18</v>
      </c>
      <c r="CP116" s="32">
        <f t="shared" ca="1" si="53"/>
        <v>10.48</v>
      </c>
      <c r="CQ116" s="32">
        <f t="shared" ca="1" si="53"/>
        <v>10.48</v>
      </c>
      <c r="CR116" s="32">
        <f t="shared" ca="1" si="53"/>
        <v>0</v>
      </c>
      <c r="CS116" s="32">
        <f t="shared" ca="1" si="53"/>
        <v>73.81</v>
      </c>
      <c r="CT116" s="32">
        <f t="shared" ca="1" si="59"/>
        <v>45.71</v>
      </c>
      <c r="CU116" s="32">
        <f t="shared" ca="1" si="59"/>
        <v>15.86</v>
      </c>
      <c r="CV116" s="32">
        <f t="shared" ca="1" si="59"/>
        <v>50.49</v>
      </c>
      <c r="CW116" s="31">
        <f t="shared" ca="1" si="51"/>
        <v>-3656.3300000000004</v>
      </c>
      <c r="CX116" s="31">
        <f t="shared" ca="1" si="51"/>
        <v>-13655.65</v>
      </c>
      <c r="CY116" s="31">
        <f t="shared" ca="1" si="51"/>
        <v>-4664.7</v>
      </c>
      <c r="CZ116" s="31">
        <f t="shared" ca="1" si="51"/>
        <v>-598.98</v>
      </c>
      <c r="DA116" s="31">
        <f t="shared" ca="1" si="51"/>
        <v>-978.76</v>
      </c>
      <c r="DB116" s="31">
        <f t="shared" ca="1" si="51"/>
        <v>-179.35999999999999</v>
      </c>
      <c r="DC116" s="31">
        <f t="shared" ca="1" si="51"/>
        <v>-165.22</v>
      </c>
      <c r="DD116" s="31">
        <f t="shared" ca="1" si="51"/>
        <v>0</v>
      </c>
      <c r="DE116" s="31">
        <f t="shared" ca="1" si="51"/>
        <v>-1163.67</v>
      </c>
      <c r="DF116" s="31">
        <f t="shared" ca="1" si="60"/>
        <v>-830.89</v>
      </c>
      <c r="DG116" s="31">
        <f t="shared" ca="1" si="60"/>
        <v>-288.28999999999996</v>
      </c>
      <c r="DH116" s="31">
        <f t="shared" ca="1" si="60"/>
        <v>-917.66</v>
      </c>
      <c r="DI116" s="32">
        <f t="shared" ca="1" si="36"/>
        <v>-182.82</v>
      </c>
      <c r="DJ116" s="32">
        <f t="shared" ca="1" si="36"/>
        <v>-682.78</v>
      </c>
      <c r="DK116" s="32">
        <f t="shared" ca="1" si="36"/>
        <v>-233.24</v>
      </c>
      <c r="DL116" s="32">
        <f t="shared" ca="1" si="36"/>
        <v>-29.95</v>
      </c>
      <c r="DM116" s="32">
        <f t="shared" ca="1" si="36"/>
        <v>-48.94</v>
      </c>
      <c r="DN116" s="32">
        <f t="shared" ca="1" si="36"/>
        <v>-8.9700000000000006</v>
      </c>
      <c r="DO116" s="32">
        <f t="shared" ca="1" si="47"/>
        <v>-8.26</v>
      </c>
      <c r="DP116" s="32">
        <f t="shared" ca="1" si="47"/>
        <v>0</v>
      </c>
      <c r="DQ116" s="32">
        <f t="shared" ca="1" si="47"/>
        <v>-58.18</v>
      </c>
      <c r="DR116" s="32">
        <f t="shared" ca="1" si="47"/>
        <v>-41.54</v>
      </c>
      <c r="DS116" s="32">
        <f t="shared" ca="1" si="47"/>
        <v>-14.41</v>
      </c>
      <c r="DT116" s="32">
        <f t="shared" ca="1" si="47"/>
        <v>-45.88</v>
      </c>
      <c r="DU116" s="31">
        <f t="shared" ca="1" si="37"/>
        <v>-1573.17</v>
      </c>
      <c r="DV116" s="31">
        <f t="shared" ca="1" si="37"/>
        <v>-5805.9</v>
      </c>
      <c r="DW116" s="31">
        <f t="shared" ca="1" si="37"/>
        <v>-1961.79</v>
      </c>
      <c r="DX116" s="31">
        <f t="shared" ca="1" si="37"/>
        <v>-248.86</v>
      </c>
      <c r="DY116" s="31">
        <f t="shared" ca="1" si="37"/>
        <v>-401.81</v>
      </c>
      <c r="DZ116" s="31">
        <f t="shared" ca="1" si="37"/>
        <v>-72.72</v>
      </c>
      <c r="EA116" s="31">
        <f t="shared" ca="1" si="48"/>
        <v>-66.17</v>
      </c>
      <c r="EB116" s="31">
        <f t="shared" ca="1" si="48"/>
        <v>0</v>
      </c>
      <c r="EC116" s="31">
        <f t="shared" ca="1" si="48"/>
        <v>-453.7</v>
      </c>
      <c r="ED116" s="31">
        <f t="shared" ca="1" si="48"/>
        <v>-319.69</v>
      </c>
      <c r="EE116" s="31">
        <f t="shared" ca="1" si="48"/>
        <v>-109.39</v>
      </c>
      <c r="EF116" s="31">
        <f t="shared" ca="1" si="48"/>
        <v>-343.49</v>
      </c>
      <c r="EG116" s="32">
        <f t="shared" ca="1" si="38"/>
        <v>-5412.3200000000006</v>
      </c>
      <c r="EH116" s="32">
        <f t="shared" ca="1" si="38"/>
        <v>-20144.330000000002</v>
      </c>
      <c r="EI116" s="32">
        <f t="shared" ca="1" si="38"/>
        <v>-6859.73</v>
      </c>
      <c r="EJ116" s="32">
        <f t="shared" ca="1" si="38"/>
        <v>-877.79000000000008</v>
      </c>
      <c r="EK116" s="32">
        <f t="shared" ca="1" si="38"/>
        <v>-1429.51</v>
      </c>
      <c r="EL116" s="32">
        <f t="shared" ca="1" si="38"/>
        <v>-261.04999999999995</v>
      </c>
      <c r="EM116" s="32">
        <f t="shared" ca="1" si="49"/>
        <v>-239.64999999999998</v>
      </c>
      <c r="EN116" s="32">
        <f t="shared" ca="1" si="49"/>
        <v>0</v>
      </c>
      <c r="EO116" s="32">
        <f t="shared" ca="1" si="49"/>
        <v>-1675.5500000000002</v>
      </c>
      <c r="EP116" s="32">
        <f t="shared" ca="1" si="49"/>
        <v>-1192.1199999999999</v>
      </c>
      <c r="EQ116" s="32">
        <f t="shared" ca="1" si="49"/>
        <v>-412.09</v>
      </c>
      <c r="ER116" s="32">
        <f t="shared" ca="1" si="49"/>
        <v>-1307.03</v>
      </c>
    </row>
    <row r="117" spans="1:148">
      <c r="A117" t="s">
        <v>424</v>
      </c>
      <c r="B117" s="1" t="s">
        <v>30</v>
      </c>
      <c r="C117" t="str">
        <f t="shared" ca="1" si="40"/>
        <v>SH1</v>
      </c>
      <c r="D117" t="str">
        <f t="shared" ca="1" si="41"/>
        <v>Sheerness #1</v>
      </c>
      <c r="E117" s="51">
        <f ca="1">IFERROR(IF(AND($A117=VLOOKUP($A117&amp;"."&amp;$C117,UncollectibleLookup,2,FALSE),$C117=VLOOKUP($A117&amp;"."&amp;$C117,UncollectibleLookup,4,FALSE)),0,'Module C Corrected'!E117),'Module C Corrected'!E117)</f>
        <v>265820.7697</v>
      </c>
      <c r="F117" s="51">
        <f ca="1">IFERROR(IF(AND($A117=VLOOKUP($A117&amp;"."&amp;$C117,UncollectibleLookup,2,FALSE),$C117=VLOOKUP($A117&amp;"."&amp;$C117,UncollectibleLookup,4,FALSE)),0,'Module C Corrected'!F117),'Module C Corrected'!F117)</f>
        <v>254889.27439999999</v>
      </c>
      <c r="G117" s="51">
        <f ca="1">IFERROR(IF(AND($A117=VLOOKUP($A117&amp;"."&amp;$C117,UncollectibleLookup,2,FALSE),$C117=VLOOKUP($A117&amp;"."&amp;$C117,UncollectibleLookup,4,FALSE)),0,'Module C Corrected'!G117),'Module C Corrected'!G117)</f>
        <v>245210.886</v>
      </c>
      <c r="H117" s="51">
        <f ca="1">IFERROR(IF(AND($A117=VLOOKUP($A117&amp;"."&amp;$C117,UncollectibleLookup,2,FALSE),$C117=VLOOKUP($A117&amp;"."&amp;$C117,UncollectibleLookup,4,FALSE)),0,'Module C Corrected'!H117),'Module C Corrected'!H117)</f>
        <v>259900.5423</v>
      </c>
      <c r="I117" s="51">
        <f ca="1">IFERROR(IF(AND($A117=VLOOKUP($A117&amp;"."&amp;$C117,UncollectibleLookup,2,FALSE),$C117=VLOOKUP($A117&amp;"."&amp;$C117,UncollectibleLookup,4,FALSE)),0,'Module C Corrected'!I117),'Module C Corrected'!I117)</f>
        <v>248730.08100000001</v>
      </c>
      <c r="J117" s="51">
        <f ca="1">IFERROR(IF(AND($A117=VLOOKUP($A117&amp;"."&amp;$C117,UncollectibleLookup,2,FALSE),$C117=VLOOKUP($A117&amp;"."&amp;$C117,UncollectibleLookup,4,FALSE)),0,'Module C Corrected'!J117),'Module C Corrected'!J117)</f>
        <v>226154.54329999999</v>
      </c>
      <c r="K117" s="51">
        <f ca="1">IFERROR(IF(AND($A117=VLOOKUP($A117&amp;"."&amp;$C117,UncollectibleLookup,2,FALSE),$C117=VLOOKUP($A117&amp;"."&amp;$C117,UncollectibleLookup,4,FALSE)),0,'Module C Corrected'!K117),'Module C Corrected'!K117)</f>
        <v>252094.8596</v>
      </c>
      <c r="L117" s="51">
        <f ca="1">IFERROR(IF(AND($A117=VLOOKUP($A117&amp;"."&amp;$C117,UncollectibleLookup,2,FALSE),$C117=VLOOKUP($A117&amp;"."&amp;$C117,UncollectibleLookup,4,FALSE)),0,'Module C Corrected'!L117),'Module C Corrected'!L117)</f>
        <v>235269.4142</v>
      </c>
      <c r="M117" s="51">
        <f ca="1">IFERROR(IF(AND($A117=VLOOKUP($A117&amp;"."&amp;$C117,UncollectibleLookup,2,FALSE),$C117=VLOOKUP($A117&amp;"."&amp;$C117,UncollectibleLookup,4,FALSE)),0,'Module C Corrected'!M117),'Module C Corrected'!M117)</f>
        <v>216499.60279999999</v>
      </c>
      <c r="N117" s="51">
        <f ca="1">IFERROR(IF(AND($A117=VLOOKUP($A117&amp;"."&amp;$C117,UncollectibleLookup,2,FALSE),$C117=VLOOKUP($A117&amp;"."&amp;$C117,UncollectibleLookup,4,FALSE)),0,'Module C Corrected'!N117),'Module C Corrected'!N117)</f>
        <v>250555.4964</v>
      </c>
      <c r="O117" s="51">
        <f ca="1">IFERROR(IF(AND($A117=VLOOKUP($A117&amp;"."&amp;$C117,UncollectibleLookup,2,FALSE),$C117=VLOOKUP($A117&amp;"."&amp;$C117,UncollectibleLookup,4,FALSE)),0,'Module C Corrected'!O117),'Module C Corrected'!O117)</f>
        <v>240284.65059999999</v>
      </c>
      <c r="P117" s="51">
        <f ca="1">IFERROR(IF(AND($A117=VLOOKUP($A117&amp;"."&amp;$C117,UncollectibleLookup,2,FALSE),$C117=VLOOKUP($A117&amp;"."&amp;$C117,UncollectibleLookup,4,FALSE)),0,'Module C Corrected'!P117),'Module C Corrected'!P117)</f>
        <v>258541.82260000001</v>
      </c>
      <c r="Q117" s="32">
        <f ca="1">IFERROR(IF(AND($A117=VLOOKUP($A117&amp;"."&amp;$C117,UncollectibleLookup,2,FALSE),$C117=VLOOKUP($A117&amp;"."&amp;$C117,UncollectibleLookup,4,FALSE)),0,'Module C Corrected'!Q117),'Module C Corrected'!Q117)</f>
        <v>16637167.710000001</v>
      </c>
      <c r="R117" s="32">
        <f ca="1">IFERROR(IF(AND($A117=VLOOKUP($A117&amp;"."&amp;$C117,UncollectibleLookup,2,FALSE),$C117=VLOOKUP($A117&amp;"."&amp;$C117,UncollectibleLookup,4,FALSE)),0,'Module C Corrected'!R117),'Module C Corrected'!R117)</f>
        <v>18831484.859999999</v>
      </c>
      <c r="S117" s="32">
        <f ca="1">IFERROR(IF(AND($A117=VLOOKUP($A117&amp;"."&amp;$C117,UncollectibleLookup,2,FALSE),$C117=VLOOKUP($A117&amp;"."&amp;$C117,UncollectibleLookup,4,FALSE)),0,'Module C Corrected'!S117),'Module C Corrected'!S117)</f>
        <v>14252936.039999999</v>
      </c>
      <c r="T117" s="32">
        <f ca="1">IFERROR(IF(AND($A117=VLOOKUP($A117&amp;"."&amp;$C117,UncollectibleLookup,2,FALSE),$C117=VLOOKUP($A117&amp;"."&amp;$C117,UncollectibleLookup,4,FALSE)),0,'Module C Corrected'!T117),'Module C Corrected'!T117)</f>
        <v>14026533.25</v>
      </c>
      <c r="U117" s="32">
        <f ca="1">IFERROR(IF(AND($A117=VLOOKUP($A117&amp;"."&amp;$C117,UncollectibleLookup,2,FALSE),$C117=VLOOKUP($A117&amp;"."&amp;$C117,UncollectibleLookup,4,FALSE)),0,'Module C Corrected'!U117),'Module C Corrected'!U117)</f>
        <v>12811057.6</v>
      </c>
      <c r="V117" s="32">
        <f ca="1">IFERROR(IF(AND($A117=VLOOKUP($A117&amp;"."&amp;$C117,UncollectibleLookup,2,FALSE),$C117=VLOOKUP($A117&amp;"."&amp;$C117,UncollectibleLookup,4,FALSE)),0,'Module C Corrected'!V117),'Module C Corrected'!V117)</f>
        <v>11533932.609999999</v>
      </c>
      <c r="W117" s="32">
        <f ca="1">IFERROR(IF(AND($A117=VLOOKUP($A117&amp;"."&amp;$C117,UncollectibleLookup,2,FALSE),$C117=VLOOKUP($A117&amp;"."&amp;$C117,UncollectibleLookup,4,FALSE)),0,'Module C Corrected'!W117),'Module C Corrected'!W117)</f>
        <v>42360465.600000001</v>
      </c>
      <c r="X117" s="32">
        <f ca="1">IFERROR(IF(AND($A117=VLOOKUP($A117&amp;"."&amp;$C117,UncollectibleLookup,2,FALSE),$C117=VLOOKUP($A117&amp;"."&amp;$C117,UncollectibleLookup,4,FALSE)),0,'Module C Corrected'!X117),'Module C Corrected'!X117)</f>
        <v>15063255.26</v>
      </c>
      <c r="Y117" s="32">
        <f ca="1">IFERROR(IF(AND($A117=VLOOKUP($A117&amp;"."&amp;$C117,UncollectibleLookup,2,FALSE),$C117=VLOOKUP($A117&amp;"."&amp;$C117,UncollectibleLookup,4,FALSE)),0,'Module C Corrected'!Y117),'Module C Corrected'!Y117)</f>
        <v>10866223.710000001</v>
      </c>
      <c r="Z117" s="32">
        <f ca="1">IFERROR(IF(AND($A117=VLOOKUP($A117&amp;"."&amp;$C117,UncollectibleLookup,2,FALSE),$C117=VLOOKUP($A117&amp;"."&amp;$C117,UncollectibleLookup,4,FALSE)),0,'Module C Corrected'!Z117),'Module C Corrected'!Z117)</f>
        <v>15695546.09</v>
      </c>
      <c r="AA117" s="32">
        <f ca="1">IFERROR(IF(AND($A117=VLOOKUP($A117&amp;"."&amp;$C117,UncollectibleLookup,2,FALSE),$C117=VLOOKUP($A117&amp;"."&amp;$C117,UncollectibleLookup,4,FALSE)),0,'Module C Corrected'!AA117),'Module C Corrected'!AA117)</f>
        <v>13696985.789999999</v>
      </c>
      <c r="AB117" s="32">
        <f ca="1">IFERROR(IF(AND($A117=VLOOKUP($A117&amp;"."&amp;$C117,UncollectibleLookup,2,FALSE),$C117=VLOOKUP($A117&amp;"."&amp;$C117,UncollectibleLookup,4,FALSE)),0,'Module C Corrected'!AB117),'Module C Corrected'!AB117)</f>
        <v>18083586.899999999</v>
      </c>
      <c r="AC117" s="2">
        <f>IF(ISBLANK('Module C Corrected'!AC117),"",'Module C Corrected'!AC117)</f>
        <v>4.91</v>
      </c>
      <c r="AD117" s="2">
        <f>IF(ISBLANK('Module C Corrected'!AD117),"",'Module C Corrected'!AD117)</f>
        <v>4.91</v>
      </c>
      <c r="AE117" s="2">
        <f>IF(ISBLANK('Module C Corrected'!AE117),"",'Module C Corrected'!AE117)</f>
        <v>4.91</v>
      </c>
      <c r="AF117" s="2">
        <f>IF(ISBLANK('Module C Corrected'!AF117),"",'Module C Corrected'!AF117)</f>
        <v>4.91</v>
      </c>
      <c r="AG117" s="2">
        <f>IF(ISBLANK('Module C Corrected'!AG117),"",'Module C Corrected'!AG117)</f>
        <v>4.91</v>
      </c>
      <c r="AH117" s="2">
        <f>IF(ISBLANK('Module C Corrected'!AH117),"",'Module C Corrected'!AH117)</f>
        <v>4.91</v>
      </c>
      <c r="AI117" s="2">
        <f>IF(ISBLANK('Module C Corrected'!AI117),"",'Module C Corrected'!AI117)</f>
        <v>4.91</v>
      </c>
      <c r="AJ117" s="2">
        <f>IF(ISBLANK('Module C Corrected'!AJ117),"",'Module C Corrected'!AJ117)</f>
        <v>4.91</v>
      </c>
      <c r="AK117" s="2">
        <f>IF(ISBLANK('Module C Corrected'!AK117),"",'Module C Corrected'!AK117)</f>
        <v>4.91</v>
      </c>
      <c r="AL117" s="2">
        <f>IF(ISBLANK('Module C Corrected'!AL117),"",'Module C Corrected'!AL117)</f>
        <v>4.91</v>
      </c>
      <c r="AM117" s="2">
        <f>IF(ISBLANK('Module C Corrected'!AM117),"",'Module C Corrected'!AM117)</f>
        <v>4.91</v>
      </c>
      <c r="AN117" s="2">
        <f>IF(ISBLANK('Module C Corrected'!AN117),"",'Module C Corrected'!AN117)</f>
        <v>4.91</v>
      </c>
      <c r="AO117" s="33">
        <f ca="1">IFERROR(IF(AND($A117=VLOOKUP($A117&amp;"."&amp;$C117,UncollectibleLookup,2,FALSE),$C117=VLOOKUP($A117&amp;"."&amp;$C117,UncollectibleLookup,4,FALSE)),0,'Module C Corrected'!AO117),'Module C Corrected'!AO117)</f>
        <v>816884.93</v>
      </c>
      <c r="AP117" s="33">
        <f ca="1">IFERROR(IF(AND($A117=VLOOKUP($A117&amp;"."&amp;$C117,UncollectibleLookup,2,FALSE),$C117=VLOOKUP($A117&amp;"."&amp;$C117,UncollectibleLookup,4,FALSE)),0,'Module C Corrected'!AP117),'Module C Corrected'!AP117)</f>
        <v>924625.91</v>
      </c>
      <c r="AQ117" s="33">
        <f ca="1">IFERROR(IF(AND($A117=VLOOKUP($A117&amp;"."&amp;$C117,UncollectibleLookup,2,FALSE),$C117=VLOOKUP($A117&amp;"."&amp;$C117,UncollectibleLookup,4,FALSE)),0,'Module C Corrected'!AQ117),'Module C Corrected'!AQ117)</f>
        <v>699819.16</v>
      </c>
      <c r="AR117" s="33">
        <f ca="1">IFERROR(IF(AND($A117=VLOOKUP($A117&amp;"."&amp;$C117,UncollectibleLookup,2,FALSE),$C117=VLOOKUP($A117&amp;"."&amp;$C117,UncollectibleLookup,4,FALSE)),0,'Module C Corrected'!AR117),'Module C Corrected'!AR117)</f>
        <v>688702.78</v>
      </c>
      <c r="AS117" s="33">
        <f ca="1">IFERROR(IF(AND($A117=VLOOKUP($A117&amp;"."&amp;$C117,UncollectibleLookup,2,FALSE),$C117=VLOOKUP($A117&amp;"."&amp;$C117,UncollectibleLookup,4,FALSE)),0,'Module C Corrected'!AS117),'Module C Corrected'!AS117)</f>
        <v>629022.93000000005</v>
      </c>
      <c r="AT117" s="33">
        <f ca="1">IFERROR(IF(AND($A117=VLOOKUP($A117&amp;"."&amp;$C117,UncollectibleLookup,2,FALSE),$C117=VLOOKUP($A117&amp;"."&amp;$C117,UncollectibleLookup,4,FALSE)),0,'Module C Corrected'!AT117),'Module C Corrected'!AT117)</f>
        <v>566316.09</v>
      </c>
      <c r="AU117" s="33">
        <f ca="1">IFERROR(IF(AND($A117=VLOOKUP($A117&amp;"."&amp;$C117,UncollectibleLookup,2,FALSE),$C117=VLOOKUP($A117&amp;"."&amp;$C117,UncollectibleLookup,4,FALSE)),0,'Module C Corrected'!AU117),'Module C Corrected'!AU117)</f>
        <v>2079898.86</v>
      </c>
      <c r="AV117" s="33">
        <f ca="1">IFERROR(IF(AND($A117=VLOOKUP($A117&amp;"."&amp;$C117,UncollectibleLookup,2,FALSE),$C117=VLOOKUP($A117&amp;"."&amp;$C117,UncollectibleLookup,4,FALSE)),0,'Module C Corrected'!AV117),'Module C Corrected'!AV117)</f>
        <v>739605.83</v>
      </c>
      <c r="AW117" s="33">
        <f ca="1">IFERROR(IF(AND($A117=VLOOKUP($A117&amp;"."&amp;$C117,UncollectibleLookup,2,FALSE),$C117=VLOOKUP($A117&amp;"."&amp;$C117,UncollectibleLookup,4,FALSE)),0,'Module C Corrected'!AW117),'Module C Corrected'!AW117)</f>
        <v>533531.57999999996</v>
      </c>
      <c r="AX117" s="33">
        <f ca="1">IFERROR(IF(AND($A117=VLOOKUP($A117&amp;"."&amp;$C117,UncollectibleLookup,2,FALSE),$C117=VLOOKUP($A117&amp;"."&amp;$C117,UncollectibleLookup,4,FALSE)),0,'Module C Corrected'!AX117),'Module C Corrected'!AX117)</f>
        <v>770651.31</v>
      </c>
      <c r="AY117" s="33">
        <f ca="1">IFERROR(IF(AND($A117=VLOOKUP($A117&amp;"."&amp;$C117,UncollectibleLookup,2,FALSE),$C117=VLOOKUP($A117&amp;"."&amp;$C117,UncollectibleLookup,4,FALSE)),0,'Module C Corrected'!AY117),'Module C Corrected'!AY117)</f>
        <v>672522</v>
      </c>
      <c r="AZ117" s="33">
        <f ca="1">IFERROR(IF(AND($A117=VLOOKUP($A117&amp;"."&amp;$C117,UncollectibleLookup,2,FALSE),$C117=VLOOKUP($A117&amp;"."&amp;$C117,UncollectibleLookup,4,FALSE)),0,'Module C Corrected'!AZ117),'Module C Corrected'!AZ117)</f>
        <v>887904.12</v>
      </c>
      <c r="BA117" s="31">
        <f t="shared" ca="1" si="54"/>
        <v>-19964.599999999999</v>
      </c>
      <c r="BB117" s="31">
        <f t="shared" ca="1" si="54"/>
        <v>-22597.78</v>
      </c>
      <c r="BC117" s="31">
        <f t="shared" ca="1" si="54"/>
        <v>-17103.52</v>
      </c>
      <c r="BD117" s="31">
        <f t="shared" ca="1" si="52"/>
        <v>-67327.360000000001</v>
      </c>
      <c r="BE117" s="31">
        <f t="shared" ca="1" si="52"/>
        <v>-61493.08</v>
      </c>
      <c r="BF117" s="31">
        <f t="shared" ca="1" si="52"/>
        <v>-55362.879999999997</v>
      </c>
      <c r="BG117" s="31">
        <f t="shared" ca="1" si="52"/>
        <v>-300759.31</v>
      </c>
      <c r="BH117" s="31">
        <f t="shared" ca="1" si="52"/>
        <v>-106949.11</v>
      </c>
      <c r="BI117" s="31">
        <f t="shared" ca="1" si="52"/>
        <v>-77150.19</v>
      </c>
      <c r="BJ117" s="31">
        <f t="shared" ca="1" si="57"/>
        <v>-47086.64</v>
      </c>
      <c r="BK117" s="31">
        <f t="shared" ca="1" si="57"/>
        <v>-41090.959999999999</v>
      </c>
      <c r="BL117" s="31">
        <f t="shared" ca="1" si="57"/>
        <v>-54250.76</v>
      </c>
      <c r="BM117" s="6">
        <f t="shared" ca="1" si="56"/>
        <v>6.7000000000000002E-3</v>
      </c>
      <c r="BN117" s="6">
        <f t="shared" ca="1" si="56"/>
        <v>6.7000000000000002E-3</v>
      </c>
      <c r="BO117" s="6">
        <f t="shared" ca="1" si="56"/>
        <v>6.7000000000000002E-3</v>
      </c>
      <c r="BP117" s="6">
        <f t="shared" ca="1" si="56"/>
        <v>6.7000000000000002E-3</v>
      </c>
      <c r="BQ117" s="6">
        <f t="shared" ca="1" si="56"/>
        <v>6.7000000000000002E-3</v>
      </c>
      <c r="BR117" s="6">
        <f t="shared" ca="1" si="56"/>
        <v>6.7000000000000002E-3</v>
      </c>
      <c r="BS117" s="6">
        <f t="shared" ca="1" si="56"/>
        <v>6.7000000000000002E-3</v>
      </c>
      <c r="BT117" s="6">
        <f t="shared" ca="1" si="56"/>
        <v>6.7000000000000002E-3</v>
      </c>
      <c r="BU117" s="6">
        <f t="shared" ca="1" si="56"/>
        <v>6.7000000000000002E-3</v>
      </c>
      <c r="BV117" s="6">
        <f t="shared" ca="1" si="56"/>
        <v>6.7000000000000002E-3</v>
      </c>
      <c r="BW117" s="6">
        <f t="shared" ca="1" si="56"/>
        <v>6.7000000000000002E-3</v>
      </c>
      <c r="BX117" s="6">
        <f t="shared" ca="1" si="56"/>
        <v>6.7000000000000002E-3</v>
      </c>
      <c r="BY117" s="31">
        <f t="shared" ca="1" si="61"/>
        <v>111469.02</v>
      </c>
      <c r="BZ117" s="31">
        <f t="shared" ca="1" si="61"/>
        <v>126170.95</v>
      </c>
      <c r="CA117" s="31">
        <f t="shared" ca="1" si="61"/>
        <v>95494.67</v>
      </c>
      <c r="CB117" s="31">
        <f t="shared" ca="1" si="58"/>
        <v>93977.77</v>
      </c>
      <c r="CC117" s="31">
        <f t="shared" ca="1" si="58"/>
        <v>85834.09</v>
      </c>
      <c r="CD117" s="31">
        <f t="shared" ca="1" si="58"/>
        <v>77277.350000000006</v>
      </c>
      <c r="CE117" s="31">
        <f t="shared" ca="1" si="58"/>
        <v>283815.12</v>
      </c>
      <c r="CF117" s="31">
        <f t="shared" ca="1" si="58"/>
        <v>100923.81</v>
      </c>
      <c r="CG117" s="31">
        <f t="shared" ca="1" si="58"/>
        <v>72803.7</v>
      </c>
      <c r="CH117" s="31">
        <f t="shared" ca="1" si="58"/>
        <v>105160.16</v>
      </c>
      <c r="CI117" s="31">
        <f t="shared" ca="1" si="58"/>
        <v>91769.8</v>
      </c>
      <c r="CJ117" s="31">
        <f t="shared" ca="1" si="58"/>
        <v>121160.03</v>
      </c>
      <c r="CK117" s="32">
        <f t="shared" ca="1" si="55"/>
        <v>28283.19</v>
      </c>
      <c r="CL117" s="32">
        <f t="shared" ca="1" si="55"/>
        <v>32013.52</v>
      </c>
      <c r="CM117" s="32">
        <f t="shared" ca="1" si="55"/>
        <v>24229.99</v>
      </c>
      <c r="CN117" s="32">
        <f t="shared" ca="1" si="53"/>
        <v>23845.11</v>
      </c>
      <c r="CO117" s="32">
        <f t="shared" ca="1" si="53"/>
        <v>21778.799999999999</v>
      </c>
      <c r="CP117" s="32">
        <f t="shared" ca="1" si="53"/>
        <v>19607.689999999999</v>
      </c>
      <c r="CQ117" s="32">
        <f t="shared" ca="1" si="53"/>
        <v>72012.789999999994</v>
      </c>
      <c r="CR117" s="32">
        <f t="shared" ca="1" si="53"/>
        <v>25607.53</v>
      </c>
      <c r="CS117" s="32">
        <f t="shared" ca="1" si="53"/>
        <v>18472.580000000002</v>
      </c>
      <c r="CT117" s="32">
        <f t="shared" ca="1" si="59"/>
        <v>26682.43</v>
      </c>
      <c r="CU117" s="32">
        <f t="shared" ca="1" si="59"/>
        <v>23284.880000000001</v>
      </c>
      <c r="CV117" s="32">
        <f t="shared" ca="1" si="59"/>
        <v>30742.1</v>
      </c>
      <c r="CW117" s="31">
        <f t="shared" ca="1" si="51"/>
        <v>-657168.12000000011</v>
      </c>
      <c r="CX117" s="31">
        <f t="shared" ca="1" si="51"/>
        <v>-743843.66</v>
      </c>
      <c r="CY117" s="31">
        <f t="shared" ca="1" si="51"/>
        <v>-562990.98</v>
      </c>
      <c r="CZ117" s="31">
        <f t="shared" ca="1" si="51"/>
        <v>-503552.54000000004</v>
      </c>
      <c r="DA117" s="31">
        <f t="shared" ca="1" si="51"/>
        <v>-459916.96</v>
      </c>
      <c r="DB117" s="31">
        <f t="shared" ca="1" si="51"/>
        <v>-414068.16999999993</v>
      </c>
      <c r="DC117" s="31">
        <f t="shared" ca="1" si="51"/>
        <v>-1423311.6400000001</v>
      </c>
      <c r="DD117" s="31">
        <f t="shared" ca="1" si="51"/>
        <v>-506125.38</v>
      </c>
      <c r="DE117" s="31">
        <f t="shared" ca="1" si="51"/>
        <v>-365105.10999999993</v>
      </c>
      <c r="DF117" s="31">
        <f t="shared" ca="1" si="60"/>
        <v>-591722.08000000007</v>
      </c>
      <c r="DG117" s="31">
        <f t="shared" ca="1" si="60"/>
        <v>-516376.35999999993</v>
      </c>
      <c r="DH117" s="31">
        <f t="shared" ca="1" si="60"/>
        <v>-681751.23</v>
      </c>
      <c r="DI117" s="32">
        <f t="shared" ca="1" si="36"/>
        <v>-32858.410000000003</v>
      </c>
      <c r="DJ117" s="32">
        <f t="shared" ca="1" si="36"/>
        <v>-37192.18</v>
      </c>
      <c r="DK117" s="32">
        <f t="shared" ca="1" si="36"/>
        <v>-28149.55</v>
      </c>
      <c r="DL117" s="32">
        <f t="shared" ca="1" si="36"/>
        <v>-25177.63</v>
      </c>
      <c r="DM117" s="32">
        <f t="shared" ca="1" si="36"/>
        <v>-22995.85</v>
      </c>
      <c r="DN117" s="32">
        <f t="shared" ca="1" si="36"/>
        <v>-20703.41</v>
      </c>
      <c r="DO117" s="32">
        <f t="shared" ca="1" si="47"/>
        <v>-71165.58</v>
      </c>
      <c r="DP117" s="32">
        <f t="shared" ca="1" si="47"/>
        <v>-25306.27</v>
      </c>
      <c r="DQ117" s="32">
        <f t="shared" ca="1" si="47"/>
        <v>-18255.259999999998</v>
      </c>
      <c r="DR117" s="32">
        <f t="shared" ca="1" si="47"/>
        <v>-29586.1</v>
      </c>
      <c r="DS117" s="32">
        <f t="shared" ca="1" si="47"/>
        <v>-25818.82</v>
      </c>
      <c r="DT117" s="32">
        <f t="shared" ca="1" si="47"/>
        <v>-34087.56</v>
      </c>
      <c r="DU117" s="31">
        <f t="shared" ca="1" si="37"/>
        <v>-282753.46999999997</v>
      </c>
      <c r="DV117" s="31">
        <f t="shared" ca="1" si="37"/>
        <v>-316255.98</v>
      </c>
      <c r="DW117" s="31">
        <f t="shared" ca="1" si="37"/>
        <v>-236772.53</v>
      </c>
      <c r="DX117" s="31">
        <f t="shared" ca="1" si="37"/>
        <v>-209208.94</v>
      </c>
      <c r="DY117" s="31">
        <f t="shared" ca="1" si="37"/>
        <v>-188811.76</v>
      </c>
      <c r="DZ117" s="31">
        <f t="shared" ca="1" si="37"/>
        <v>-167879.2</v>
      </c>
      <c r="EA117" s="31">
        <f t="shared" ca="1" si="48"/>
        <v>-570046.35</v>
      </c>
      <c r="EB117" s="31">
        <f t="shared" ca="1" si="48"/>
        <v>-200020.16</v>
      </c>
      <c r="EC117" s="31">
        <f t="shared" ca="1" si="48"/>
        <v>-142351.06</v>
      </c>
      <c r="ED117" s="31">
        <f t="shared" ca="1" si="48"/>
        <v>-227667.22</v>
      </c>
      <c r="EE117" s="31">
        <f t="shared" ca="1" si="48"/>
        <v>-195936.64000000001</v>
      </c>
      <c r="EF117" s="31">
        <f t="shared" ca="1" si="48"/>
        <v>-255185.23</v>
      </c>
      <c r="EG117" s="32">
        <f t="shared" ca="1" si="38"/>
        <v>-972780.00000000012</v>
      </c>
      <c r="EH117" s="32">
        <f t="shared" ca="1" si="38"/>
        <v>-1097291.82</v>
      </c>
      <c r="EI117" s="32">
        <f t="shared" ca="1" si="38"/>
        <v>-827913.06</v>
      </c>
      <c r="EJ117" s="32">
        <f t="shared" ca="1" si="38"/>
        <v>-737939.1100000001</v>
      </c>
      <c r="EK117" s="32">
        <f t="shared" ca="1" si="38"/>
        <v>-671724.57000000007</v>
      </c>
      <c r="EL117" s="32">
        <f t="shared" ca="1" si="38"/>
        <v>-602650.77999999991</v>
      </c>
      <c r="EM117" s="32">
        <f t="shared" ca="1" si="49"/>
        <v>-2064523.5700000003</v>
      </c>
      <c r="EN117" s="32">
        <f t="shared" ca="1" si="49"/>
        <v>-731451.81</v>
      </c>
      <c r="EO117" s="32">
        <f t="shared" ca="1" si="49"/>
        <v>-525711.42999999993</v>
      </c>
      <c r="EP117" s="32">
        <f t="shared" ca="1" si="49"/>
        <v>-848975.4</v>
      </c>
      <c r="EQ117" s="32">
        <f t="shared" ca="1" si="49"/>
        <v>-738131.82</v>
      </c>
      <c r="ER117" s="32">
        <f t="shared" ca="1" si="49"/>
        <v>-971024.02</v>
      </c>
    </row>
    <row r="118" spans="1:148">
      <c r="A118" t="s">
        <v>424</v>
      </c>
      <c r="B118" s="1" t="s">
        <v>31</v>
      </c>
      <c r="C118" t="str">
        <f t="shared" ca="1" si="40"/>
        <v>SH2</v>
      </c>
      <c r="D118" t="str">
        <f t="shared" ca="1" si="41"/>
        <v>Sheerness #2</v>
      </c>
      <c r="E118" s="51">
        <f ca="1">IFERROR(IF(AND($A118=VLOOKUP($A118&amp;"."&amp;$C118,UncollectibleLookup,2,FALSE),$C118=VLOOKUP($A118&amp;"."&amp;$C118,UncollectibleLookup,4,FALSE)),0,'Module C Corrected'!E118),'Module C Corrected'!E118)</f>
        <v>268005.46179999999</v>
      </c>
      <c r="F118" s="51">
        <f ca="1">IFERROR(IF(AND($A118=VLOOKUP($A118&amp;"."&amp;$C118,UncollectibleLookup,2,FALSE),$C118=VLOOKUP($A118&amp;"."&amp;$C118,UncollectibleLookup,4,FALSE)),0,'Module C Corrected'!F118),'Module C Corrected'!F118)</f>
        <v>257854.09450000001</v>
      </c>
      <c r="G118" s="51">
        <f ca="1">IFERROR(IF(AND($A118=VLOOKUP($A118&amp;"."&amp;$C118,UncollectibleLookup,2,FALSE),$C118=VLOOKUP($A118&amp;"."&amp;$C118,UncollectibleLookup,4,FALSE)),0,'Module C Corrected'!G118),'Module C Corrected'!G118)</f>
        <v>264458.38939999999</v>
      </c>
      <c r="H118" s="51">
        <f ca="1">IFERROR(IF(AND($A118=VLOOKUP($A118&amp;"."&amp;$C118,UncollectibleLookup,2,FALSE),$C118=VLOOKUP($A118&amp;"."&amp;$C118,UncollectibleLookup,4,FALSE)),0,'Module C Corrected'!H118),'Module C Corrected'!H118)</f>
        <v>110843.9531</v>
      </c>
      <c r="I118" s="51">
        <f ca="1">IFERROR(IF(AND($A118=VLOOKUP($A118&amp;"."&amp;$C118,UncollectibleLookup,2,FALSE),$C118=VLOOKUP($A118&amp;"."&amp;$C118,UncollectibleLookup,4,FALSE)),0,'Module C Corrected'!I118),'Module C Corrected'!I118)</f>
        <v>224548.755</v>
      </c>
      <c r="J118" s="51">
        <f ca="1">IFERROR(IF(AND($A118=VLOOKUP($A118&amp;"."&amp;$C118,UncollectibleLookup,2,FALSE),$C118=VLOOKUP($A118&amp;"."&amp;$C118,UncollectibleLookup,4,FALSE)),0,'Module C Corrected'!J118),'Module C Corrected'!J118)</f>
        <v>239412.43429999999</v>
      </c>
      <c r="K118" s="51">
        <f ca="1">IFERROR(IF(AND($A118=VLOOKUP($A118&amp;"."&amp;$C118,UncollectibleLookup,2,FALSE),$C118=VLOOKUP($A118&amp;"."&amp;$C118,UncollectibleLookup,4,FALSE)),0,'Module C Corrected'!K118),'Module C Corrected'!K118)</f>
        <v>260241.6176</v>
      </c>
      <c r="L118" s="51">
        <f ca="1">IFERROR(IF(AND($A118=VLOOKUP($A118&amp;"."&amp;$C118,UncollectibleLookup,2,FALSE),$C118=VLOOKUP($A118&amp;"."&amp;$C118,UncollectibleLookup,4,FALSE)),0,'Module C Corrected'!L118),'Module C Corrected'!L118)</f>
        <v>267697.40830000001</v>
      </c>
      <c r="M118" s="51">
        <f ca="1">IFERROR(IF(AND($A118=VLOOKUP($A118&amp;"."&amp;$C118,UncollectibleLookup,2,FALSE),$C118=VLOOKUP($A118&amp;"."&amp;$C118,UncollectibleLookup,4,FALSE)),0,'Module C Corrected'!M118),'Module C Corrected'!M118)</f>
        <v>250803.53880000001</v>
      </c>
      <c r="N118" s="51">
        <f ca="1">IFERROR(IF(AND($A118=VLOOKUP($A118&amp;"."&amp;$C118,UncollectibleLookup,2,FALSE),$C118=VLOOKUP($A118&amp;"."&amp;$C118,UncollectibleLookup,4,FALSE)),0,'Module C Corrected'!N118),'Module C Corrected'!N118)</f>
        <v>240331.0294</v>
      </c>
      <c r="O118" s="51">
        <f ca="1">IFERROR(IF(AND($A118=VLOOKUP($A118&amp;"."&amp;$C118,UncollectibleLookup,2,FALSE),$C118=VLOOKUP($A118&amp;"."&amp;$C118,UncollectibleLookup,4,FALSE)),0,'Module C Corrected'!O118),'Module C Corrected'!O118)</f>
        <v>223887.33730000001</v>
      </c>
      <c r="P118" s="51">
        <f ca="1">IFERROR(IF(AND($A118=VLOOKUP($A118&amp;"."&amp;$C118,UncollectibleLookup,2,FALSE),$C118=VLOOKUP($A118&amp;"."&amp;$C118,UncollectibleLookup,4,FALSE)),0,'Module C Corrected'!P118),'Module C Corrected'!P118)</f>
        <v>259524.13630000001</v>
      </c>
      <c r="Q118" s="32">
        <f ca="1">IFERROR(IF(AND($A118=VLOOKUP($A118&amp;"."&amp;$C118,UncollectibleLookup,2,FALSE),$C118=VLOOKUP($A118&amp;"."&amp;$C118,UncollectibleLookup,4,FALSE)),0,'Module C Corrected'!Q118),'Module C Corrected'!Q118)</f>
        <v>16687647.060000001</v>
      </c>
      <c r="R118" s="32">
        <f ca="1">IFERROR(IF(AND($A118=VLOOKUP($A118&amp;"."&amp;$C118,UncollectibleLookup,2,FALSE),$C118=VLOOKUP($A118&amp;"."&amp;$C118,UncollectibleLookup,4,FALSE)),0,'Module C Corrected'!R118),'Module C Corrected'!R118)</f>
        <v>18985171.640000001</v>
      </c>
      <c r="S118" s="32">
        <f ca="1">IFERROR(IF(AND($A118=VLOOKUP($A118&amp;"."&amp;$C118,UncollectibleLookup,2,FALSE),$C118=VLOOKUP($A118&amp;"."&amp;$C118,UncollectibleLookup,4,FALSE)),0,'Module C Corrected'!S118),'Module C Corrected'!S118)</f>
        <v>15428981.939999999</v>
      </c>
      <c r="T118" s="32">
        <f ca="1">IFERROR(IF(AND($A118=VLOOKUP($A118&amp;"."&amp;$C118,UncollectibleLookup,2,FALSE),$C118=VLOOKUP($A118&amp;"."&amp;$C118,UncollectibleLookup,4,FALSE)),0,'Module C Corrected'!T118),'Module C Corrected'!T118)</f>
        <v>5994437.4000000004</v>
      </c>
      <c r="U118" s="32">
        <f ca="1">IFERROR(IF(AND($A118=VLOOKUP($A118&amp;"."&amp;$C118,UncollectibleLookup,2,FALSE),$C118=VLOOKUP($A118&amp;"."&amp;$C118,UncollectibleLookup,4,FALSE)),0,'Module C Corrected'!U118),'Module C Corrected'!U118)</f>
        <v>11726116.77</v>
      </c>
      <c r="V118" s="32">
        <f ca="1">IFERROR(IF(AND($A118=VLOOKUP($A118&amp;"."&amp;$C118,UncollectibleLookup,2,FALSE),$C118=VLOOKUP($A118&amp;"."&amp;$C118,UncollectibleLookup,4,FALSE)),0,'Module C Corrected'!V118),'Module C Corrected'!V118)</f>
        <v>12846628.02</v>
      </c>
      <c r="W118" s="32">
        <f ca="1">IFERROR(IF(AND($A118=VLOOKUP($A118&amp;"."&amp;$C118,UncollectibleLookup,2,FALSE),$C118=VLOOKUP($A118&amp;"."&amp;$C118,UncollectibleLookup,4,FALSE)),0,'Module C Corrected'!W118),'Module C Corrected'!W118)</f>
        <v>42256040.689999998</v>
      </c>
      <c r="X118" s="32">
        <f ca="1">IFERROR(IF(AND($A118=VLOOKUP($A118&amp;"."&amp;$C118,UncollectibleLookup,2,FALSE),$C118=VLOOKUP($A118&amp;"."&amp;$C118,UncollectibleLookup,4,FALSE)),0,'Module C Corrected'!X118),'Module C Corrected'!X118)</f>
        <v>19811825.600000001</v>
      </c>
      <c r="Y118" s="32">
        <f ca="1">IFERROR(IF(AND($A118=VLOOKUP($A118&amp;"."&amp;$C118,UncollectibleLookup,2,FALSE),$C118=VLOOKUP($A118&amp;"."&amp;$C118,UncollectibleLookup,4,FALSE)),0,'Module C Corrected'!Y118),'Module C Corrected'!Y118)</f>
        <v>12855492.42</v>
      </c>
      <c r="Z118" s="32">
        <f ca="1">IFERROR(IF(AND($A118=VLOOKUP($A118&amp;"."&amp;$C118,UncollectibleLookup,2,FALSE),$C118=VLOOKUP($A118&amp;"."&amp;$C118,UncollectibleLookup,4,FALSE)),0,'Module C Corrected'!Z118),'Module C Corrected'!Z118)</f>
        <v>17098588.719999999</v>
      </c>
      <c r="AA118" s="32">
        <f ca="1">IFERROR(IF(AND($A118=VLOOKUP($A118&amp;"."&amp;$C118,UncollectibleLookup,2,FALSE),$C118=VLOOKUP($A118&amp;"."&amp;$C118,UncollectibleLookup,4,FALSE)),0,'Module C Corrected'!AA118),'Module C Corrected'!AA118)</f>
        <v>12635974.42</v>
      </c>
      <c r="AB118" s="32">
        <f ca="1">IFERROR(IF(AND($A118=VLOOKUP($A118&amp;"."&amp;$C118,UncollectibleLookup,2,FALSE),$C118=VLOOKUP($A118&amp;"."&amp;$C118,UncollectibleLookup,4,FALSE)),0,'Module C Corrected'!AB118),'Module C Corrected'!AB118)</f>
        <v>17974626.649999999</v>
      </c>
      <c r="AC118" s="2">
        <f>IF(ISBLANK('Module C Corrected'!AC118),"",'Module C Corrected'!AC118)</f>
        <v>4.91</v>
      </c>
      <c r="AD118" s="2">
        <f>IF(ISBLANK('Module C Corrected'!AD118),"",'Module C Corrected'!AD118)</f>
        <v>4.91</v>
      </c>
      <c r="AE118" s="2">
        <f>IF(ISBLANK('Module C Corrected'!AE118),"",'Module C Corrected'!AE118)</f>
        <v>4.91</v>
      </c>
      <c r="AF118" s="2">
        <f>IF(ISBLANK('Module C Corrected'!AF118),"",'Module C Corrected'!AF118)</f>
        <v>4.91</v>
      </c>
      <c r="AG118" s="2">
        <f>IF(ISBLANK('Module C Corrected'!AG118),"",'Module C Corrected'!AG118)</f>
        <v>4.91</v>
      </c>
      <c r="AH118" s="2">
        <f>IF(ISBLANK('Module C Corrected'!AH118),"",'Module C Corrected'!AH118)</f>
        <v>4.91</v>
      </c>
      <c r="AI118" s="2">
        <f>IF(ISBLANK('Module C Corrected'!AI118),"",'Module C Corrected'!AI118)</f>
        <v>4.91</v>
      </c>
      <c r="AJ118" s="2">
        <f>IF(ISBLANK('Module C Corrected'!AJ118),"",'Module C Corrected'!AJ118)</f>
        <v>4.91</v>
      </c>
      <c r="AK118" s="2">
        <f>IF(ISBLANK('Module C Corrected'!AK118),"",'Module C Corrected'!AK118)</f>
        <v>4.91</v>
      </c>
      <c r="AL118" s="2">
        <f>IF(ISBLANK('Module C Corrected'!AL118),"",'Module C Corrected'!AL118)</f>
        <v>4.91</v>
      </c>
      <c r="AM118" s="2">
        <f>IF(ISBLANK('Module C Corrected'!AM118),"",'Module C Corrected'!AM118)</f>
        <v>4.91</v>
      </c>
      <c r="AN118" s="2">
        <f>IF(ISBLANK('Module C Corrected'!AN118),"",'Module C Corrected'!AN118)</f>
        <v>4.91</v>
      </c>
      <c r="AO118" s="33">
        <f ca="1">IFERROR(IF(AND($A118=VLOOKUP($A118&amp;"."&amp;$C118,UncollectibleLookup,2,FALSE),$C118=VLOOKUP($A118&amp;"."&amp;$C118,UncollectibleLookup,4,FALSE)),0,'Module C Corrected'!AO118),'Module C Corrected'!AO118)</f>
        <v>819363.47</v>
      </c>
      <c r="AP118" s="33">
        <f ca="1">IFERROR(IF(AND($A118=VLOOKUP($A118&amp;"."&amp;$C118,UncollectibleLookup,2,FALSE),$C118=VLOOKUP($A118&amp;"."&amp;$C118,UncollectibleLookup,4,FALSE)),0,'Module C Corrected'!AP118),'Module C Corrected'!AP118)</f>
        <v>932171.93</v>
      </c>
      <c r="AQ118" s="33">
        <f ca="1">IFERROR(IF(AND($A118=VLOOKUP($A118&amp;"."&amp;$C118,UncollectibleLookup,2,FALSE),$C118=VLOOKUP($A118&amp;"."&amp;$C118,UncollectibleLookup,4,FALSE)),0,'Module C Corrected'!AQ118),'Module C Corrected'!AQ118)</f>
        <v>757563.01</v>
      </c>
      <c r="AR118" s="33">
        <f ca="1">IFERROR(IF(AND($A118=VLOOKUP($A118&amp;"."&amp;$C118,UncollectibleLookup,2,FALSE),$C118=VLOOKUP($A118&amp;"."&amp;$C118,UncollectibleLookup,4,FALSE)),0,'Module C Corrected'!AR118),'Module C Corrected'!AR118)</f>
        <v>294326.88</v>
      </c>
      <c r="AS118" s="33">
        <f ca="1">IFERROR(IF(AND($A118=VLOOKUP($A118&amp;"."&amp;$C118,UncollectibleLookup,2,FALSE),$C118=VLOOKUP($A118&amp;"."&amp;$C118,UncollectibleLookup,4,FALSE)),0,'Module C Corrected'!AS118),'Module C Corrected'!AS118)</f>
        <v>575752.32999999996</v>
      </c>
      <c r="AT118" s="33">
        <f ca="1">IFERROR(IF(AND($A118=VLOOKUP($A118&amp;"."&amp;$C118,UncollectibleLookup,2,FALSE),$C118=VLOOKUP($A118&amp;"."&amp;$C118,UncollectibleLookup,4,FALSE)),0,'Module C Corrected'!AT118),'Module C Corrected'!AT118)</f>
        <v>630769.43999999994</v>
      </c>
      <c r="AU118" s="33">
        <f ca="1">IFERROR(IF(AND($A118=VLOOKUP($A118&amp;"."&amp;$C118,UncollectibleLookup,2,FALSE),$C118=VLOOKUP($A118&amp;"."&amp;$C118,UncollectibleLookup,4,FALSE)),0,'Module C Corrected'!AU118),'Module C Corrected'!AU118)</f>
        <v>2074771.6</v>
      </c>
      <c r="AV118" s="33">
        <f ca="1">IFERROR(IF(AND($A118=VLOOKUP($A118&amp;"."&amp;$C118,UncollectibleLookup,2,FALSE),$C118=VLOOKUP($A118&amp;"."&amp;$C118,UncollectibleLookup,4,FALSE)),0,'Module C Corrected'!AV118),'Module C Corrected'!AV118)</f>
        <v>972760.64</v>
      </c>
      <c r="AW118" s="33">
        <f ca="1">IFERROR(IF(AND($A118=VLOOKUP($A118&amp;"."&amp;$C118,UncollectibleLookup,2,FALSE),$C118=VLOOKUP($A118&amp;"."&amp;$C118,UncollectibleLookup,4,FALSE)),0,'Module C Corrected'!AW118),'Module C Corrected'!AW118)</f>
        <v>631204.68000000005</v>
      </c>
      <c r="AX118" s="33">
        <f ca="1">IFERROR(IF(AND($A118=VLOOKUP($A118&amp;"."&amp;$C118,UncollectibleLookup,2,FALSE),$C118=VLOOKUP($A118&amp;"."&amp;$C118,UncollectibleLookup,4,FALSE)),0,'Module C Corrected'!AX118),'Module C Corrected'!AX118)</f>
        <v>839540.71</v>
      </c>
      <c r="AY118" s="33">
        <f ca="1">IFERROR(IF(AND($A118=VLOOKUP($A118&amp;"."&amp;$C118,UncollectibleLookup,2,FALSE),$C118=VLOOKUP($A118&amp;"."&amp;$C118,UncollectibleLookup,4,FALSE)),0,'Module C Corrected'!AY118),'Module C Corrected'!AY118)</f>
        <v>620426.34</v>
      </c>
      <c r="AZ118" s="33">
        <f ca="1">IFERROR(IF(AND($A118=VLOOKUP($A118&amp;"."&amp;$C118,UncollectibleLookup,2,FALSE),$C118=VLOOKUP($A118&amp;"."&amp;$C118,UncollectibleLookup,4,FALSE)),0,'Module C Corrected'!AZ118),'Module C Corrected'!AZ118)</f>
        <v>882554.17</v>
      </c>
      <c r="BA118" s="31">
        <f t="shared" ca="1" si="54"/>
        <v>-20025.18</v>
      </c>
      <c r="BB118" s="31">
        <f t="shared" ca="1" si="54"/>
        <v>-22782.21</v>
      </c>
      <c r="BC118" s="31">
        <f t="shared" ca="1" si="54"/>
        <v>-18514.78</v>
      </c>
      <c r="BD118" s="31">
        <f t="shared" ca="1" si="52"/>
        <v>-28773.3</v>
      </c>
      <c r="BE118" s="31">
        <f t="shared" ca="1" si="52"/>
        <v>-56285.36</v>
      </c>
      <c r="BF118" s="31">
        <f t="shared" ca="1" si="52"/>
        <v>-61663.81</v>
      </c>
      <c r="BG118" s="31">
        <f t="shared" ca="1" si="52"/>
        <v>-300017.89</v>
      </c>
      <c r="BH118" s="31">
        <f t="shared" ca="1" si="52"/>
        <v>-140663.96</v>
      </c>
      <c r="BI118" s="31">
        <f t="shared" ca="1" si="52"/>
        <v>-91274</v>
      </c>
      <c r="BJ118" s="31">
        <f t="shared" ca="1" si="57"/>
        <v>-51295.77</v>
      </c>
      <c r="BK118" s="31">
        <f t="shared" ca="1" si="57"/>
        <v>-37907.919999999998</v>
      </c>
      <c r="BL118" s="31">
        <f t="shared" ca="1" si="57"/>
        <v>-53923.88</v>
      </c>
      <c r="BM118" s="6">
        <f t="shared" ca="1" si="56"/>
        <v>1.04E-2</v>
      </c>
      <c r="BN118" s="6">
        <f t="shared" ca="1" si="56"/>
        <v>1.04E-2</v>
      </c>
      <c r="BO118" s="6">
        <f t="shared" ca="1" si="56"/>
        <v>1.04E-2</v>
      </c>
      <c r="BP118" s="6">
        <f t="shared" ca="1" si="56"/>
        <v>1.04E-2</v>
      </c>
      <c r="BQ118" s="6">
        <f t="shared" ca="1" si="56"/>
        <v>1.04E-2</v>
      </c>
      <c r="BR118" s="6">
        <f t="shared" ca="1" si="56"/>
        <v>1.04E-2</v>
      </c>
      <c r="BS118" s="6">
        <f t="shared" ca="1" si="56"/>
        <v>1.04E-2</v>
      </c>
      <c r="BT118" s="6">
        <f t="shared" ca="1" si="56"/>
        <v>1.04E-2</v>
      </c>
      <c r="BU118" s="6">
        <f t="shared" ca="1" si="56"/>
        <v>1.04E-2</v>
      </c>
      <c r="BV118" s="6">
        <f t="shared" ca="1" si="56"/>
        <v>1.04E-2</v>
      </c>
      <c r="BW118" s="6">
        <f t="shared" ca="1" si="56"/>
        <v>1.04E-2</v>
      </c>
      <c r="BX118" s="6">
        <f t="shared" ca="1" si="56"/>
        <v>1.04E-2</v>
      </c>
      <c r="BY118" s="31">
        <f t="shared" ca="1" si="61"/>
        <v>173551.53</v>
      </c>
      <c r="BZ118" s="31">
        <f t="shared" ca="1" si="61"/>
        <v>197445.79</v>
      </c>
      <c r="CA118" s="31">
        <f t="shared" ca="1" si="61"/>
        <v>160461.41</v>
      </c>
      <c r="CB118" s="31">
        <f t="shared" ca="1" si="58"/>
        <v>62342.15</v>
      </c>
      <c r="CC118" s="31">
        <f t="shared" ca="1" si="58"/>
        <v>121951.61</v>
      </c>
      <c r="CD118" s="31">
        <f t="shared" ca="1" si="58"/>
        <v>133604.93</v>
      </c>
      <c r="CE118" s="31">
        <f t="shared" ca="1" si="58"/>
        <v>439462.82</v>
      </c>
      <c r="CF118" s="31">
        <f t="shared" ca="1" si="58"/>
        <v>206042.99</v>
      </c>
      <c r="CG118" s="31">
        <f t="shared" ca="1" si="58"/>
        <v>133697.12</v>
      </c>
      <c r="CH118" s="31">
        <f t="shared" ca="1" si="58"/>
        <v>177825.32</v>
      </c>
      <c r="CI118" s="31">
        <f t="shared" ca="1" si="58"/>
        <v>131414.13</v>
      </c>
      <c r="CJ118" s="31">
        <f t="shared" ca="1" si="58"/>
        <v>186936.12</v>
      </c>
      <c r="CK118" s="32">
        <f t="shared" ca="1" si="55"/>
        <v>28369</v>
      </c>
      <c r="CL118" s="32">
        <f t="shared" ca="1" si="55"/>
        <v>32274.79</v>
      </c>
      <c r="CM118" s="32">
        <f t="shared" ca="1" si="55"/>
        <v>26229.27</v>
      </c>
      <c r="CN118" s="32">
        <f t="shared" ca="1" si="53"/>
        <v>10190.540000000001</v>
      </c>
      <c r="CO118" s="32">
        <f t="shared" ca="1" si="53"/>
        <v>19934.400000000001</v>
      </c>
      <c r="CP118" s="32">
        <f t="shared" ca="1" si="53"/>
        <v>21839.27</v>
      </c>
      <c r="CQ118" s="32">
        <f t="shared" ca="1" si="53"/>
        <v>71835.27</v>
      </c>
      <c r="CR118" s="32">
        <f t="shared" ca="1" si="53"/>
        <v>33680.1</v>
      </c>
      <c r="CS118" s="32">
        <f t="shared" ca="1" si="53"/>
        <v>21854.34</v>
      </c>
      <c r="CT118" s="32">
        <f t="shared" ca="1" si="59"/>
        <v>29067.599999999999</v>
      </c>
      <c r="CU118" s="32">
        <f t="shared" ca="1" si="59"/>
        <v>21481.16</v>
      </c>
      <c r="CV118" s="32">
        <f t="shared" ca="1" si="59"/>
        <v>30556.87</v>
      </c>
      <c r="CW118" s="31">
        <f t="shared" ca="1" si="51"/>
        <v>-597417.75999999989</v>
      </c>
      <c r="CX118" s="31">
        <f t="shared" ca="1" si="51"/>
        <v>-679669.14000000013</v>
      </c>
      <c r="CY118" s="31">
        <f t="shared" ca="1" si="51"/>
        <v>-552357.55000000005</v>
      </c>
      <c r="CZ118" s="31">
        <f t="shared" ca="1" si="51"/>
        <v>-193020.89</v>
      </c>
      <c r="DA118" s="31">
        <f t="shared" ca="1" si="51"/>
        <v>-377580.95999999996</v>
      </c>
      <c r="DB118" s="31">
        <f t="shared" ca="1" si="51"/>
        <v>-413661.43</v>
      </c>
      <c r="DC118" s="31">
        <f t="shared" ca="1" si="51"/>
        <v>-1263455.6200000001</v>
      </c>
      <c r="DD118" s="31">
        <f t="shared" ca="1" si="51"/>
        <v>-592373.59000000008</v>
      </c>
      <c r="DE118" s="31">
        <f t="shared" ca="1" si="51"/>
        <v>-384379.22000000009</v>
      </c>
      <c r="DF118" s="31">
        <f t="shared" ca="1" si="60"/>
        <v>-581352.0199999999</v>
      </c>
      <c r="DG118" s="31">
        <f t="shared" ca="1" si="60"/>
        <v>-429623.12999999995</v>
      </c>
      <c r="DH118" s="31">
        <f t="shared" ca="1" si="60"/>
        <v>-611137.30000000005</v>
      </c>
      <c r="DI118" s="32">
        <f t="shared" ca="1" si="36"/>
        <v>-29870.89</v>
      </c>
      <c r="DJ118" s="32">
        <f t="shared" ca="1" si="36"/>
        <v>-33983.46</v>
      </c>
      <c r="DK118" s="32">
        <f t="shared" ca="1" si="36"/>
        <v>-27617.88</v>
      </c>
      <c r="DL118" s="32">
        <f t="shared" ca="1" si="36"/>
        <v>-9651.0400000000009</v>
      </c>
      <c r="DM118" s="32">
        <f t="shared" ca="1" si="36"/>
        <v>-18879.05</v>
      </c>
      <c r="DN118" s="32">
        <f t="shared" ca="1" si="36"/>
        <v>-20683.07</v>
      </c>
      <c r="DO118" s="32">
        <f t="shared" ca="1" si="47"/>
        <v>-63172.78</v>
      </c>
      <c r="DP118" s="32">
        <f t="shared" ca="1" si="47"/>
        <v>-29618.68</v>
      </c>
      <c r="DQ118" s="32">
        <f t="shared" ca="1" si="47"/>
        <v>-19218.96</v>
      </c>
      <c r="DR118" s="32">
        <f t="shared" ca="1" si="47"/>
        <v>-29067.599999999999</v>
      </c>
      <c r="DS118" s="32">
        <f t="shared" ca="1" si="47"/>
        <v>-21481.16</v>
      </c>
      <c r="DT118" s="32">
        <f t="shared" ca="1" si="47"/>
        <v>-30556.87</v>
      </c>
      <c r="DU118" s="31">
        <f t="shared" ca="1" si="37"/>
        <v>-257045.25</v>
      </c>
      <c r="DV118" s="31">
        <f t="shared" ca="1" si="37"/>
        <v>-288971.25</v>
      </c>
      <c r="DW118" s="31">
        <f t="shared" ca="1" si="37"/>
        <v>-232300.51</v>
      </c>
      <c r="DX118" s="31">
        <f t="shared" ca="1" si="37"/>
        <v>-80193.61</v>
      </c>
      <c r="DY118" s="31">
        <f t="shared" ca="1" si="37"/>
        <v>-155009.99</v>
      </c>
      <c r="DZ118" s="31">
        <f t="shared" ca="1" si="37"/>
        <v>-167714.29999999999</v>
      </c>
      <c r="EA118" s="31">
        <f t="shared" ca="1" si="48"/>
        <v>-506022.89</v>
      </c>
      <c r="EB118" s="31">
        <f t="shared" ca="1" si="48"/>
        <v>-234105.35</v>
      </c>
      <c r="EC118" s="31">
        <f t="shared" ca="1" si="48"/>
        <v>-149865.85</v>
      </c>
      <c r="ED118" s="31">
        <f t="shared" ca="1" si="48"/>
        <v>-223677.3</v>
      </c>
      <c r="EE118" s="31">
        <f t="shared" ca="1" si="48"/>
        <v>-163018.53</v>
      </c>
      <c r="EF118" s="31">
        <f t="shared" ca="1" si="48"/>
        <v>-228753.84</v>
      </c>
      <c r="EG118" s="32">
        <f t="shared" ca="1" si="38"/>
        <v>-884333.89999999991</v>
      </c>
      <c r="EH118" s="32">
        <f t="shared" ca="1" si="38"/>
        <v>-1002623.8500000001</v>
      </c>
      <c r="EI118" s="32">
        <f t="shared" ca="1" si="38"/>
        <v>-812275.94000000006</v>
      </c>
      <c r="EJ118" s="32">
        <f t="shared" ca="1" si="38"/>
        <v>-282865.54000000004</v>
      </c>
      <c r="EK118" s="32">
        <f t="shared" ca="1" si="38"/>
        <v>-551470</v>
      </c>
      <c r="EL118" s="32">
        <f t="shared" ca="1" si="38"/>
        <v>-602058.80000000005</v>
      </c>
      <c r="EM118" s="32">
        <f t="shared" ca="1" si="49"/>
        <v>-1832651.29</v>
      </c>
      <c r="EN118" s="32">
        <f t="shared" ca="1" si="49"/>
        <v>-856097.62000000011</v>
      </c>
      <c r="EO118" s="32">
        <f t="shared" ca="1" si="49"/>
        <v>-553464.03000000014</v>
      </c>
      <c r="EP118" s="32">
        <f t="shared" ca="1" si="49"/>
        <v>-834096.91999999993</v>
      </c>
      <c r="EQ118" s="32">
        <f t="shared" ca="1" si="49"/>
        <v>-614122.81999999995</v>
      </c>
      <c r="ER118" s="32">
        <f t="shared" ca="1" si="49"/>
        <v>-870448.01</v>
      </c>
    </row>
    <row r="119" spans="1:148">
      <c r="A119" t="s">
        <v>447</v>
      </c>
      <c r="B119" s="1" t="s">
        <v>117</v>
      </c>
      <c r="C119" t="str">
        <f t="shared" ca="1" si="40"/>
        <v>SHCG</v>
      </c>
      <c r="D119" t="str">
        <f t="shared" ca="1" si="41"/>
        <v>Shell Caroline</v>
      </c>
      <c r="E119" s="51">
        <f ca="1">IFERROR(IF(AND($A119=VLOOKUP($A119&amp;"."&amp;$C119,UncollectibleLookup,2,FALSE),$C119=VLOOKUP($A119&amp;"."&amp;$C119,UncollectibleLookup,4,FALSE)),0,'Module C Corrected'!E119),'Module C Corrected'!E119)</f>
        <v>0</v>
      </c>
      <c r="F119" s="51">
        <f ca="1">IFERROR(IF(AND($A119=VLOOKUP($A119&amp;"."&amp;$C119,UncollectibleLookup,2,FALSE),$C119=VLOOKUP($A119&amp;"."&amp;$C119,UncollectibleLookup,4,FALSE)),0,'Module C Corrected'!F119),'Module C Corrected'!F119)</f>
        <v>0</v>
      </c>
      <c r="G119" s="51">
        <f ca="1">IFERROR(IF(AND($A119=VLOOKUP($A119&amp;"."&amp;$C119,UncollectibleLookup,2,FALSE),$C119=VLOOKUP($A119&amp;"."&amp;$C119,UncollectibleLookup,4,FALSE)),0,'Module C Corrected'!G119),'Module C Corrected'!G119)</f>
        <v>0</v>
      </c>
      <c r="H119" s="51">
        <f ca="1">IFERROR(IF(AND($A119=VLOOKUP($A119&amp;"."&amp;$C119,UncollectibleLookup,2,FALSE),$C119=VLOOKUP($A119&amp;"."&amp;$C119,UncollectibleLookup,4,FALSE)),0,'Module C Corrected'!H119),'Module C Corrected'!H119)</f>
        <v>0</v>
      </c>
      <c r="I119" s="51">
        <f ca="1">IFERROR(IF(AND($A119=VLOOKUP($A119&amp;"."&amp;$C119,UncollectibleLookup,2,FALSE),$C119=VLOOKUP($A119&amp;"."&amp;$C119,UncollectibleLookup,4,FALSE)),0,'Module C Corrected'!I119),'Module C Corrected'!I119)</f>
        <v>0</v>
      </c>
      <c r="J119" s="51">
        <f ca="1">IFERROR(IF(AND($A119=VLOOKUP($A119&amp;"."&amp;$C119,UncollectibleLookup,2,FALSE),$C119=VLOOKUP($A119&amp;"."&amp;$C119,UncollectibleLookup,4,FALSE)),0,'Module C Corrected'!J119),'Module C Corrected'!J119)</f>
        <v>0</v>
      </c>
      <c r="K119" s="51">
        <f ca="1">IFERROR(IF(AND($A119=VLOOKUP($A119&amp;"."&amp;$C119,UncollectibleLookup,2,FALSE),$C119=VLOOKUP($A119&amp;"."&amp;$C119,UncollectibleLookup,4,FALSE)),0,'Module C Corrected'!K119),'Module C Corrected'!K119)</f>
        <v>0</v>
      </c>
      <c r="L119" s="51">
        <f ca="1">IFERROR(IF(AND($A119=VLOOKUP($A119&amp;"."&amp;$C119,UncollectibleLookup,2,FALSE),$C119=VLOOKUP($A119&amp;"."&amp;$C119,UncollectibleLookup,4,FALSE)),0,'Module C Corrected'!L119),'Module C Corrected'!L119)</f>
        <v>0</v>
      </c>
      <c r="M119" s="51">
        <f ca="1">IFERROR(IF(AND($A119=VLOOKUP($A119&amp;"."&amp;$C119,UncollectibleLookup,2,FALSE),$C119=VLOOKUP($A119&amp;"."&amp;$C119,UncollectibleLookup,4,FALSE)),0,'Module C Corrected'!M119),'Module C Corrected'!M119)</f>
        <v>0</v>
      </c>
      <c r="N119" s="51">
        <f ca="1">IFERROR(IF(AND($A119=VLOOKUP($A119&amp;"."&amp;$C119,UncollectibleLookup,2,FALSE),$C119=VLOOKUP($A119&amp;"."&amp;$C119,UncollectibleLookup,4,FALSE)),0,'Module C Corrected'!N119),'Module C Corrected'!N119)</f>
        <v>0</v>
      </c>
      <c r="O119" s="51">
        <f ca="1">IFERROR(IF(AND($A119=VLOOKUP($A119&amp;"."&amp;$C119,UncollectibleLookup,2,FALSE),$C119=VLOOKUP($A119&amp;"."&amp;$C119,UncollectibleLookup,4,FALSE)),0,'Module C Corrected'!O119),'Module C Corrected'!O119)</f>
        <v>0</v>
      </c>
      <c r="P119" s="51">
        <f ca="1">IFERROR(IF(AND($A119=VLOOKUP($A119&amp;"."&amp;$C119,UncollectibleLookup,2,FALSE),$C119=VLOOKUP($A119&amp;"."&amp;$C119,UncollectibleLookup,4,FALSE)),0,'Module C Corrected'!P119),'Module C Corrected'!P119)</f>
        <v>0</v>
      </c>
      <c r="Q119" s="32">
        <f ca="1">IFERROR(IF(AND($A119=VLOOKUP($A119&amp;"."&amp;$C119,UncollectibleLookup,2,FALSE),$C119=VLOOKUP($A119&amp;"."&amp;$C119,UncollectibleLookup,4,FALSE)),0,'Module C Corrected'!Q119),'Module C Corrected'!Q119)</f>
        <v>0</v>
      </c>
      <c r="R119" s="32">
        <f ca="1">IFERROR(IF(AND($A119=VLOOKUP($A119&amp;"."&amp;$C119,UncollectibleLookup,2,FALSE),$C119=VLOOKUP($A119&amp;"."&amp;$C119,UncollectibleLookup,4,FALSE)),0,'Module C Corrected'!R119),'Module C Corrected'!R119)</f>
        <v>0</v>
      </c>
      <c r="S119" s="32">
        <f ca="1">IFERROR(IF(AND($A119=VLOOKUP($A119&amp;"."&amp;$C119,UncollectibleLookup,2,FALSE),$C119=VLOOKUP($A119&amp;"."&amp;$C119,UncollectibleLookup,4,FALSE)),0,'Module C Corrected'!S119),'Module C Corrected'!S119)</f>
        <v>0</v>
      </c>
      <c r="T119" s="32">
        <f ca="1">IFERROR(IF(AND($A119=VLOOKUP($A119&amp;"."&amp;$C119,UncollectibleLookup,2,FALSE),$C119=VLOOKUP($A119&amp;"."&amp;$C119,UncollectibleLookup,4,FALSE)),0,'Module C Corrected'!T119),'Module C Corrected'!T119)</f>
        <v>0</v>
      </c>
      <c r="U119" s="32">
        <f ca="1">IFERROR(IF(AND($A119=VLOOKUP($A119&amp;"."&amp;$C119,UncollectibleLookup,2,FALSE),$C119=VLOOKUP($A119&amp;"."&amp;$C119,UncollectibleLookup,4,FALSE)),0,'Module C Corrected'!U119),'Module C Corrected'!U119)</f>
        <v>0</v>
      </c>
      <c r="V119" s="32">
        <f ca="1">IFERROR(IF(AND($A119=VLOOKUP($A119&amp;"."&amp;$C119,UncollectibleLookup,2,FALSE),$C119=VLOOKUP($A119&amp;"."&amp;$C119,UncollectibleLookup,4,FALSE)),0,'Module C Corrected'!V119),'Module C Corrected'!V119)</f>
        <v>0</v>
      </c>
      <c r="W119" s="32">
        <f ca="1">IFERROR(IF(AND($A119=VLOOKUP($A119&amp;"."&amp;$C119,UncollectibleLookup,2,FALSE),$C119=VLOOKUP($A119&amp;"."&amp;$C119,UncollectibleLookup,4,FALSE)),0,'Module C Corrected'!W119),'Module C Corrected'!W119)</f>
        <v>0</v>
      </c>
      <c r="X119" s="32">
        <f ca="1">IFERROR(IF(AND($A119=VLOOKUP($A119&amp;"."&amp;$C119,UncollectibleLookup,2,FALSE),$C119=VLOOKUP($A119&amp;"."&amp;$C119,UncollectibleLookup,4,FALSE)),0,'Module C Corrected'!X119),'Module C Corrected'!X119)</f>
        <v>0</v>
      </c>
      <c r="Y119" s="32">
        <f ca="1">IFERROR(IF(AND($A119=VLOOKUP($A119&amp;"."&amp;$C119,UncollectibleLookup,2,FALSE),$C119=VLOOKUP($A119&amp;"."&amp;$C119,UncollectibleLookup,4,FALSE)),0,'Module C Corrected'!Y119),'Module C Corrected'!Y119)</f>
        <v>0</v>
      </c>
      <c r="Z119" s="32">
        <f ca="1">IFERROR(IF(AND($A119=VLOOKUP($A119&amp;"."&amp;$C119,UncollectibleLookup,2,FALSE),$C119=VLOOKUP($A119&amp;"."&amp;$C119,UncollectibleLookup,4,FALSE)),0,'Module C Corrected'!Z119),'Module C Corrected'!Z119)</f>
        <v>0</v>
      </c>
      <c r="AA119" s="32">
        <f ca="1">IFERROR(IF(AND($A119=VLOOKUP($A119&amp;"."&amp;$C119,UncollectibleLookup,2,FALSE),$C119=VLOOKUP($A119&amp;"."&amp;$C119,UncollectibleLookup,4,FALSE)),0,'Module C Corrected'!AA119),'Module C Corrected'!AA119)</f>
        <v>0</v>
      </c>
      <c r="AB119" s="32">
        <f ca="1">IFERROR(IF(AND($A119=VLOOKUP($A119&amp;"."&amp;$C119,UncollectibleLookup,2,FALSE),$C119=VLOOKUP($A119&amp;"."&amp;$C119,UncollectibleLookup,4,FALSE)),0,'Module C Corrected'!AB119),'Module C Corrected'!AB119)</f>
        <v>0</v>
      </c>
      <c r="AC119" s="2" t="str">
        <f>IF(ISBLANK('Module C Corrected'!AC119),"",'Module C Corrected'!AC119)</f>
        <v/>
      </c>
      <c r="AD119" s="2" t="str">
        <f>IF(ISBLANK('Module C Corrected'!AD119),"",'Module C Corrected'!AD119)</f>
        <v/>
      </c>
      <c r="AE119" s="2" t="str">
        <f>IF(ISBLANK('Module C Corrected'!AE119),"",'Module C Corrected'!AE119)</f>
        <v/>
      </c>
      <c r="AF119" s="2" t="str">
        <f>IF(ISBLANK('Module C Corrected'!AF119),"",'Module C Corrected'!AF119)</f>
        <v/>
      </c>
      <c r="AG119" s="2" t="str">
        <f>IF(ISBLANK('Module C Corrected'!AG119),"",'Module C Corrected'!AG119)</f>
        <v/>
      </c>
      <c r="AH119" s="2" t="str">
        <f>IF(ISBLANK('Module C Corrected'!AH119),"",'Module C Corrected'!AH119)</f>
        <v/>
      </c>
      <c r="AI119" s="2" t="str">
        <f>IF(ISBLANK('Module C Corrected'!AI119),"",'Module C Corrected'!AI119)</f>
        <v/>
      </c>
      <c r="AJ119" s="2" t="str">
        <f>IF(ISBLANK('Module C Corrected'!AJ119),"",'Module C Corrected'!AJ119)</f>
        <v/>
      </c>
      <c r="AK119" s="2" t="str">
        <f>IF(ISBLANK('Module C Corrected'!AK119),"",'Module C Corrected'!AK119)</f>
        <v/>
      </c>
      <c r="AL119" s="2" t="str">
        <f>IF(ISBLANK('Module C Corrected'!AL119),"",'Module C Corrected'!AL119)</f>
        <v/>
      </c>
      <c r="AM119" s="2">
        <f>IF(ISBLANK('Module C Corrected'!AM119),"",'Module C Corrected'!AM119)</f>
        <v>0</v>
      </c>
      <c r="AN119" s="2">
        <f>IF(ISBLANK('Module C Corrected'!AN119),"",'Module C Corrected'!AN119)</f>
        <v>0</v>
      </c>
      <c r="AO119" s="33">
        <f ca="1">IFERROR(IF(AND($A119=VLOOKUP($A119&amp;"."&amp;$C119,UncollectibleLookup,2,FALSE),$C119=VLOOKUP($A119&amp;"."&amp;$C119,UncollectibleLookup,4,FALSE)),0,'Module C Corrected'!AO119),'Module C Corrected'!AO119)</f>
        <v>0</v>
      </c>
      <c r="AP119" s="33">
        <f ca="1">IFERROR(IF(AND($A119=VLOOKUP($A119&amp;"."&amp;$C119,UncollectibleLookup,2,FALSE),$C119=VLOOKUP($A119&amp;"."&amp;$C119,UncollectibleLookup,4,FALSE)),0,'Module C Corrected'!AP119),'Module C Corrected'!AP119)</f>
        <v>0</v>
      </c>
      <c r="AQ119" s="33">
        <f ca="1">IFERROR(IF(AND($A119=VLOOKUP($A119&amp;"."&amp;$C119,UncollectibleLookup,2,FALSE),$C119=VLOOKUP($A119&amp;"."&amp;$C119,UncollectibleLookup,4,FALSE)),0,'Module C Corrected'!AQ119),'Module C Corrected'!AQ119)</f>
        <v>0</v>
      </c>
      <c r="AR119" s="33">
        <f ca="1">IFERROR(IF(AND($A119=VLOOKUP($A119&amp;"."&amp;$C119,UncollectibleLookup,2,FALSE),$C119=VLOOKUP($A119&amp;"."&amp;$C119,UncollectibleLookup,4,FALSE)),0,'Module C Corrected'!AR119),'Module C Corrected'!AR119)</f>
        <v>0</v>
      </c>
      <c r="AS119" s="33">
        <f ca="1">IFERROR(IF(AND($A119=VLOOKUP($A119&amp;"."&amp;$C119,UncollectibleLookup,2,FALSE),$C119=VLOOKUP($A119&amp;"."&amp;$C119,UncollectibleLookup,4,FALSE)),0,'Module C Corrected'!AS119),'Module C Corrected'!AS119)</f>
        <v>0</v>
      </c>
      <c r="AT119" s="33">
        <f ca="1">IFERROR(IF(AND($A119=VLOOKUP($A119&amp;"."&amp;$C119,UncollectibleLookup,2,FALSE),$C119=VLOOKUP($A119&amp;"."&amp;$C119,UncollectibleLookup,4,FALSE)),0,'Module C Corrected'!AT119),'Module C Corrected'!AT119)</f>
        <v>0</v>
      </c>
      <c r="AU119" s="33">
        <f ca="1">IFERROR(IF(AND($A119=VLOOKUP($A119&amp;"."&amp;$C119,UncollectibleLookup,2,FALSE),$C119=VLOOKUP($A119&amp;"."&amp;$C119,UncollectibleLookup,4,FALSE)),0,'Module C Corrected'!AU119),'Module C Corrected'!AU119)</f>
        <v>0</v>
      </c>
      <c r="AV119" s="33">
        <f ca="1">IFERROR(IF(AND($A119=VLOOKUP($A119&amp;"."&amp;$C119,UncollectibleLookup,2,FALSE),$C119=VLOOKUP($A119&amp;"."&amp;$C119,UncollectibleLookup,4,FALSE)),0,'Module C Corrected'!AV119),'Module C Corrected'!AV119)</f>
        <v>0</v>
      </c>
      <c r="AW119" s="33">
        <f ca="1">IFERROR(IF(AND($A119=VLOOKUP($A119&amp;"."&amp;$C119,UncollectibleLookup,2,FALSE),$C119=VLOOKUP($A119&amp;"."&amp;$C119,UncollectibleLookup,4,FALSE)),0,'Module C Corrected'!AW119),'Module C Corrected'!AW119)</f>
        <v>0</v>
      </c>
      <c r="AX119" s="33">
        <f ca="1">IFERROR(IF(AND($A119=VLOOKUP($A119&amp;"."&amp;$C119,UncollectibleLookup,2,FALSE),$C119=VLOOKUP($A119&amp;"."&amp;$C119,UncollectibleLookup,4,FALSE)),0,'Module C Corrected'!AX119),'Module C Corrected'!AX119)</f>
        <v>0</v>
      </c>
      <c r="AY119" s="33">
        <f ca="1">IFERROR(IF(AND($A119=VLOOKUP($A119&amp;"."&amp;$C119,UncollectibleLookup,2,FALSE),$C119=VLOOKUP($A119&amp;"."&amp;$C119,UncollectibleLookup,4,FALSE)),0,'Module C Corrected'!AY119),'Module C Corrected'!AY119)</f>
        <v>0</v>
      </c>
      <c r="AZ119" s="33">
        <f ca="1">IFERROR(IF(AND($A119=VLOOKUP($A119&amp;"."&amp;$C119,UncollectibleLookup,2,FALSE),$C119=VLOOKUP($A119&amp;"."&amp;$C119,UncollectibleLookup,4,FALSE)),0,'Module C Corrected'!AZ119),'Module C Corrected'!AZ119)</f>
        <v>0</v>
      </c>
      <c r="BA119" s="31">
        <f t="shared" ca="1" si="54"/>
        <v>0</v>
      </c>
      <c r="BB119" s="31">
        <f t="shared" ca="1" si="54"/>
        <v>0</v>
      </c>
      <c r="BC119" s="31">
        <f t="shared" ca="1" si="54"/>
        <v>0</v>
      </c>
      <c r="BD119" s="31">
        <f t="shared" ca="1" si="52"/>
        <v>0</v>
      </c>
      <c r="BE119" s="31">
        <f t="shared" ca="1" si="52"/>
        <v>0</v>
      </c>
      <c r="BF119" s="31">
        <f t="shared" ca="1" si="52"/>
        <v>0</v>
      </c>
      <c r="BG119" s="31">
        <f t="shared" ca="1" si="52"/>
        <v>0</v>
      </c>
      <c r="BH119" s="31">
        <f t="shared" ca="1" si="52"/>
        <v>0</v>
      </c>
      <c r="BI119" s="31">
        <f t="shared" ca="1" si="52"/>
        <v>0</v>
      </c>
      <c r="BJ119" s="31">
        <f t="shared" ca="1" si="57"/>
        <v>0</v>
      </c>
      <c r="BK119" s="31">
        <f t="shared" ca="1" si="57"/>
        <v>0</v>
      </c>
      <c r="BL119" s="31">
        <f t="shared" ca="1" si="57"/>
        <v>0</v>
      </c>
      <c r="BM119" s="6">
        <f t="shared" ca="1" si="56"/>
        <v>-4.7699999999999999E-2</v>
      </c>
      <c r="BN119" s="6">
        <f t="shared" ca="1" si="56"/>
        <v>-4.7699999999999999E-2</v>
      </c>
      <c r="BO119" s="6">
        <f t="shared" ca="1" si="56"/>
        <v>-4.7699999999999999E-2</v>
      </c>
      <c r="BP119" s="6">
        <f t="shared" ca="1" si="56"/>
        <v>-4.7699999999999999E-2</v>
      </c>
      <c r="BQ119" s="6">
        <f t="shared" ca="1" si="56"/>
        <v>-4.7699999999999999E-2</v>
      </c>
      <c r="BR119" s="6">
        <f t="shared" ca="1" si="56"/>
        <v>-4.7699999999999999E-2</v>
      </c>
      <c r="BS119" s="6">
        <f t="shared" ca="1" si="56"/>
        <v>-4.7699999999999999E-2</v>
      </c>
      <c r="BT119" s="6">
        <f t="shared" ca="1" si="56"/>
        <v>-4.7699999999999999E-2</v>
      </c>
      <c r="BU119" s="6">
        <f t="shared" ca="1" si="56"/>
        <v>-4.7699999999999999E-2</v>
      </c>
      <c r="BV119" s="6">
        <f t="shared" ca="1" si="56"/>
        <v>-4.7699999999999999E-2</v>
      </c>
      <c r="BW119" s="6">
        <f t="shared" ca="1" si="56"/>
        <v>-4.7699999999999999E-2</v>
      </c>
      <c r="BX119" s="6">
        <f t="shared" ca="1" si="56"/>
        <v>-4.7699999999999999E-2</v>
      </c>
      <c r="BY119" s="31">
        <f t="shared" ca="1" si="61"/>
        <v>0</v>
      </c>
      <c r="BZ119" s="31">
        <f t="shared" ca="1" si="61"/>
        <v>0</v>
      </c>
      <c r="CA119" s="31">
        <f t="shared" ca="1" si="61"/>
        <v>0</v>
      </c>
      <c r="CB119" s="31">
        <f t="shared" ca="1" si="58"/>
        <v>0</v>
      </c>
      <c r="CC119" s="31">
        <f t="shared" ca="1" si="58"/>
        <v>0</v>
      </c>
      <c r="CD119" s="31">
        <f t="shared" ca="1" si="58"/>
        <v>0</v>
      </c>
      <c r="CE119" s="31">
        <f t="shared" ca="1" si="58"/>
        <v>0</v>
      </c>
      <c r="CF119" s="31">
        <f t="shared" ca="1" si="58"/>
        <v>0</v>
      </c>
      <c r="CG119" s="31">
        <f t="shared" ca="1" si="58"/>
        <v>0</v>
      </c>
      <c r="CH119" s="31">
        <f t="shared" ca="1" si="58"/>
        <v>0</v>
      </c>
      <c r="CI119" s="31">
        <f t="shared" ca="1" si="58"/>
        <v>0</v>
      </c>
      <c r="CJ119" s="31">
        <f t="shared" ca="1" si="58"/>
        <v>0</v>
      </c>
      <c r="CK119" s="32">
        <f t="shared" ca="1" si="55"/>
        <v>0</v>
      </c>
      <c r="CL119" s="32">
        <f t="shared" ca="1" si="55"/>
        <v>0</v>
      </c>
      <c r="CM119" s="32">
        <f t="shared" ca="1" si="55"/>
        <v>0</v>
      </c>
      <c r="CN119" s="32">
        <f t="shared" ca="1" si="53"/>
        <v>0</v>
      </c>
      <c r="CO119" s="32">
        <f t="shared" ca="1" si="53"/>
        <v>0</v>
      </c>
      <c r="CP119" s="32">
        <f t="shared" ca="1" si="53"/>
        <v>0</v>
      </c>
      <c r="CQ119" s="32">
        <f t="shared" ca="1" si="53"/>
        <v>0</v>
      </c>
      <c r="CR119" s="32">
        <f t="shared" ca="1" si="53"/>
        <v>0</v>
      </c>
      <c r="CS119" s="32">
        <f t="shared" ca="1" si="53"/>
        <v>0</v>
      </c>
      <c r="CT119" s="32">
        <f t="shared" ca="1" si="59"/>
        <v>0</v>
      </c>
      <c r="CU119" s="32">
        <f t="shared" ca="1" si="59"/>
        <v>0</v>
      </c>
      <c r="CV119" s="32">
        <f t="shared" ca="1" si="59"/>
        <v>0</v>
      </c>
      <c r="CW119" s="31">
        <f t="shared" ca="1" si="51"/>
        <v>0</v>
      </c>
      <c r="CX119" s="31">
        <f t="shared" ca="1" si="51"/>
        <v>0</v>
      </c>
      <c r="CY119" s="31">
        <f t="shared" ca="1" si="51"/>
        <v>0</v>
      </c>
      <c r="CZ119" s="31">
        <f t="shared" ca="1" si="51"/>
        <v>0</v>
      </c>
      <c r="DA119" s="31">
        <f t="shared" ca="1" si="51"/>
        <v>0</v>
      </c>
      <c r="DB119" s="31">
        <f t="shared" ca="1" si="51"/>
        <v>0</v>
      </c>
      <c r="DC119" s="31">
        <f t="shared" ca="1" si="51"/>
        <v>0</v>
      </c>
      <c r="DD119" s="31">
        <f t="shared" ca="1" si="51"/>
        <v>0</v>
      </c>
      <c r="DE119" s="31">
        <f t="shared" ca="1" si="51"/>
        <v>0</v>
      </c>
      <c r="DF119" s="31">
        <f t="shared" ca="1" si="60"/>
        <v>0</v>
      </c>
      <c r="DG119" s="31">
        <f t="shared" ca="1" si="60"/>
        <v>0</v>
      </c>
      <c r="DH119" s="31">
        <f t="shared" ca="1" si="60"/>
        <v>0</v>
      </c>
      <c r="DI119" s="32">
        <f t="shared" ca="1" si="36"/>
        <v>0</v>
      </c>
      <c r="DJ119" s="32">
        <f t="shared" ca="1" si="36"/>
        <v>0</v>
      </c>
      <c r="DK119" s="32">
        <f t="shared" ca="1" si="36"/>
        <v>0</v>
      </c>
      <c r="DL119" s="32">
        <f t="shared" ref="DL119:DQ141" ca="1" si="62">ROUND(CZ119*5%,2)</f>
        <v>0</v>
      </c>
      <c r="DM119" s="32">
        <f t="shared" ca="1" si="62"/>
        <v>0</v>
      </c>
      <c r="DN119" s="32">
        <f t="shared" ca="1" si="62"/>
        <v>0</v>
      </c>
      <c r="DO119" s="32">
        <f t="shared" ca="1" si="47"/>
        <v>0</v>
      </c>
      <c r="DP119" s="32">
        <f t="shared" ca="1" si="47"/>
        <v>0</v>
      </c>
      <c r="DQ119" s="32">
        <f t="shared" ca="1" si="47"/>
        <v>0</v>
      </c>
      <c r="DR119" s="32">
        <f t="shared" ca="1" si="47"/>
        <v>0</v>
      </c>
      <c r="DS119" s="32">
        <f t="shared" ca="1" si="47"/>
        <v>0</v>
      </c>
      <c r="DT119" s="32">
        <f t="shared" ca="1" si="47"/>
        <v>0</v>
      </c>
      <c r="DU119" s="31">
        <f t="shared" ca="1" si="37"/>
        <v>0</v>
      </c>
      <c r="DV119" s="31">
        <f t="shared" ca="1" si="37"/>
        <v>0</v>
      </c>
      <c r="DW119" s="31">
        <f t="shared" ca="1" si="37"/>
        <v>0</v>
      </c>
      <c r="DX119" s="31">
        <f t="shared" ref="DX119:EC141" ca="1" si="63">ROUND(CZ119*DX$3,2)</f>
        <v>0</v>
      </c>
      <c r="DY119" s="31">
        <f t="shared" ca="1" si="63"/>
        <v>0</v>
      </c>
      <c r="DZ119" s="31">
        <f t="shared" ca="1" si="63"/>
        <v>0</v>
      </c>
      <c r="EA119" s="31">
        <f t="shared" ca="1" si="48"/>
        <v>0</v>
      </c>
      <c r="EB119" s="31">
        <f t="shared" ca="1" si="48"/>
        <v>0</v>
      </c>
      <c r="EC119" s="31">
        <f t="shared" ca="1" si="48"/>
        <v>0</v>
      </c>
      <c r="ED119" s="31">
        <f t="shared" ca="1" si="48"/>
        <v>0</v>
      </c>
      <c r="EE119" s="31">
        <f t="shared" ca="1" si="48"/>
        <v>0</v>
      </c>
      <c r="EF119" s="31">
        <f t="shared" ca="1" si="48"/>
        <v>0</v>
      </c>
      <c r="EG119" s="32">
        <f t="shared" ca="1" si="38"/>
        <v>0</v>
      </c>
      <c r="EH119" s="32">
        <f t="shared" ca="1" si="38"/>
        <v>0</v>
      </c>
      <c r="EI119" s="32">
        <f t="shared" ca="1" si="38"/>
        <v>0</v>
      </c>
      <c r="EJ119" s="32">
        <f t="shared" ref="EJ119:EO141" ca="1" si="64">CZ119+DL119+DX119</f>
        <v>0</v>
      </c>
      <c r="EK119" s="32">
        <f t="shared" ca="1" si="64"/>
        <v>0</v>
      </c>
      <c r="EL119" s="32">
        <f t="shared" ca="1" si="64"/>
        <v>0</v>
      </c>
      <c r="EM119" s="32">
        <f t="shared" ca="1" si="49"/>
        <v>0</v>
      </c>
      <c r="EN119" s="32">
        <f t="shared" ca="1" si="49"/>
        <v>0</v>
      </c>
      <c r="EO119" s="32">
        <f t="shared" ca="1" si="49"/>
        <v>0</v>
      </c>
      <c r="EP119" s="32">
        <f t="shared" ca="1" si="49"/>
        <v>0</v>
      </c>
      <c r="EQ119" s="32">
        <f t="shared" ca="1" si="49"/>
        <v>0</v>
      </c>
      <c r="ER119" s="32">
        <f t="shared" ca="1" si="49"/>
        <v>0</v>
      </c>
    </row>
    <row r="120" spans="1:148">
      <c r="A120" t="s">
        <v>450</v>
      </c>
      <c r="B120" s="1" t="s">
        <v>97</v>
      </c>
      <c r="C120" t="str">
        <f t="shared" ca="1" si="40"/>
        <v>BCHIMP</v>
      </c>
      <c r="D120" t="str">
        <f t="shared" ca="1" si="41"/>
        <v>Alberta-BC Intertie - Import</v>
      </c>
      <c r="E120" s="51">
        <f ca="1">IFERROR(IF(AND($A120=VLOOKUP($A120&amp;"."&amp;$C120,UncollectibleLookup,2,FALSE),$C120=VLOOKUP($A120&amp;"."&amp;$C120,UncollectibleLookup,4,FALSE)),0,'Module C Corrected'!E120),'Module C Corrected'!E120)</f>
        <v>8320</v>
      </c>
      <c r="F120" s="51">
        <f ca="1">IFERROR(IF(AND($A120=VLOOKUP($A120&amp;"."&amp;$C120,UncollectibleLookup,2,FALSE),$C120=VLOOKUP($A120&amp;"."&amp;$C120,UncollectibleLookup,4,FALSE)),0,'Module C Corrected'!F120),'Module C Corrected'!F120)</f>
        <v>13503</v>
      </c>
      <c r="G120" s="51">
        <f ca="1">IFERROR(IF(AND($A120=VLOOKUP($A120&amp;"."&amp;$C120,UncollectibleLookup,2,FALSE),$C120=VLOOKUP($A120&amp;"."&amp;$C120,UncollectibleLookup,4,FALSE)),0,'Module C Corrected'!G120),'Module C Corrected'!G120)</f>
        <v>30822</v>
      </c>
      <c r="H120" s="51">
        <f ca="1">IFERROR(IF(AND($A120=VLOOKUP($A120&amp;"."&amp;$C120,UncollectibleLookup,2,FALSE),$C120=VLOOKUP($A120&amp;"."&amp;$C120,UncollectibleLookup,4,FALSE)),0,'Module C Corrected'!H120),'Module C Corrected'!H120)</f>
        <v>17904</v>
      </c>
      <c r="I120" s="51">
        <f ca="1">IFERROR(IF(AND($A120=VLOOKUP($A120&amp;"."&amp;$C120,UncollectibleLookup,2,FALSE),$C120=VLOOKUP($A120&amp;"."&amp;$C120,UncollectibleLookup,4,FALSE)),0,'Module C Corrected'!I120),'Module C Corrected'!I120)</f>
        <v>4434</v>
      </c>
      <c r="J120" s="51">
        <f ca="1">IFERROR(IF(AND($A120=VLOOKUP($A120&amp;"."&amp;$C120,UncollectibleLookup,2,FALSE),$C120=VLOOKUP($A120&amp;"."&amp;$C120,UncollectibleLookup,4,FALSE)),0,'Module C Corrected'!J120),'Module C Corrected'!J120)</f>
        <v>18712</v>
      </c>
      <c r="K120" s="51">
        <f ca="1">IFERROR(IF(AND($A120=VLOOKUP($A120&amp;"."&amp;$C120,UncollectibleLookup,2,FALSE),$C120=VLOOKUP($A120&amp;"."&amp;$C120,UncollectibleLookup,4,FALSE)),0,'Module C Corrected'!K120),'Module C Corrected'!K120)</f>
        <v>23237</v>
      </c>
      <c r="L120" s="51">
        <f ca="1">IFERROR(IF(AND($A120=VLOOKUP($A120&amp;"."&amp;$C120,UncollectibleLookup,2,FALSE),$C120=VLOOKUP($A120&amp;"."&amp;$C120,UncollectibleLookup,4,FALSE)),0,'Module C Corrected'!L120),'Module C Corrected'!L120)</f>
        <v>17131</v>
      </c>
      <c r="M120" s="51">
        <f ca="1">IFERROR(IF(AND($A120=VLOOKUP($A120&amp;"."&amp;$C120,UncollectibleLookup,2,FALSE),$C120=VLOOKUP($A120&amp;"."&amp;$C120,UncollectibleLookup,4,FALSE)),0,'Module C Corrected'!M120),'Module C Corrected'!M120)</f>
        <v>10468</v>
      </c>
      <c r="N120" s="51">
        <f ca="1">IFERROR(IF(AND($A120=VLOOKUP($A120&amp;"."&amp;$C120,UncollectibleLookup,2,FALSE),$C120=VLOOKUP($A120&amp;"."&amp;$C120,UncollectibleLookup,4,FALSE)),0,'Module C Corrected'!N120),'Module C Corrected'!N120)</f>
        <v>6489</v>
      </c>
      <c r="O120" s="51">
        <f ca="1">IFERROR(IF(AND($A120=VLOOKUP($A120&amp;"."&amp;$C120,UncollectibleLookup,2,FALSE),$C120=VLOOKUP($A120&amp;"."&amp;$C120,UncollectibleLookup,4,FALSE)),0,'Module C Corrected'!O120),'Module C Corrected'!O120)</f>
        <v>5004</v>
      </c>
      <c r="P120" s="51">
        <f ca="1">IFERROR(IF(AND($A120=VLOOKUP($A120&amp;"."&amp;$C120,UncollectibleLookup,2,FALSE),$C120=VLOOKUP($A120&amp;"."&amp;$C120,UncollectibleLookup,4,FALSE)),0,'Module C Corrected'!P120),'Module C Corrected'!P120)</f>
        <v>14845</v>
      </c>
      <c r="Q120" s="32">
        <f ca="1">IFERROR(IF(AND($A120=VLOOKUP($A120&amp;"."&amp;$C120,UncollectibleLookup,2,FALSE),$C120=VLOOKUP($A120&amp;"."&amp;$C120,UncollectibleLookup,4,FALSE)),0,'Module C Corrected'!Q120),'Module C Corrected'!Q120)</f>
        <v>726925.89</v>
      </c>
      <c r="R120" s="32">
        <f ca="1">IFERROR(IF(AND($A120=VLOOKUP($A120&amp;"."&amp;$C120,UncollectibleLookup,2,FALSE),$C120=VLOOKUP($A120&amp;"."&amp;$C120,UncollectibleLookup,4,FALSE)),0,'Module C Corrected'!R120),'Module C Corrected'!R120)</f>
        <v>1166334.5900000001</v>
      </c>
      <c r="S120" s="32">
        <f ca="1">IFERROR(IF(AND($A120=VLOOKUP($A120&amp;"."&amp;$C120,UncollectibleLookup,2,FALSE),$C120=VLOOKUP($A120&amp;"."&amp;$C120,UncollectibleLookup,4,FALSE)),0,'Module C Corrected'!S120),'Module C Corrected'!S120)</f>
        <v>1876903.23</v>
      </c>
      <c r="T120" s="32">
        <f ca="1">IFERROR(IF(AND($A120=VLOOKUP($A120&amp;"."&amp;$C120,UncollectibleLookup,2,FALSE),$C120=VLOOKUP($A120&amp;"."&amp;$C120,UncollectibleLookup,4,FALSE)),0,'Module C Corrected'!T120),'Module C Corrected'!T120)</f>
        <v>1047994.28</v>
      </c>
      <c r="U120" s="32">
        <f ca="1">IFERROR(IF(AND($A120=VLOOKUP($A120&amp;"."&amp;$C120,UncollectibleLookup,2,FALSE),$C120=VLOOKUP($A120&amp;"."&amp;$C120,UncollectibleLookup,4,FALSE)),0,'Module C Corrected'!U120),'Module C Corrected'!U120)</f>
        <v>349707.82</v>
      </c>
      <c r="V120" s="32">
        <f ca="1">IFERROR(IF(AND($A120=VLOOKUP($A120&amp;"."&amp;$C120,UncollectibleLookup,2,FALSE),$C120=VLOOKUP($A120&amp;"."&amp;$C120,UncollectibleLookup,4,FALSE)),0,'Module C Corrected'!V120),'Module C Corrected'!V120)</f>
        <v>1265237.1100000001</v>
      </c>
      <c r="W120" s="32">
        <f ca="1">IFERROR(IF(AND($A120=VLOOKUP($A120&amp;"."&amp;$C120,UncollectibleLookup,2,FALSE),$C120=VLOOKUP($A120&amp;"."&amp;$C120,UncollectibleLookup,4,FALSE)),0,'Module C Corrected'!W120),'Module C Corrected'!W120)</f>
        <v>4471060.32</v>
      </c>
      <c r="X120" s="32">
        <f ca="1">IFERROR(IF(AND($A120=VLOOKUP($A120&amp;"."&amp;$C120,UncollectibleLookup,2,FALSE),$C120=VLOOKUP($A120&amp;"."&amp;$C120,UncollectibleLookup,4,FALSE)),0,'Module C Corrected'!X120),'Module C Corrected'!X120)</f>
        <v>1850067.98</v>
      </c>
      <c r="Y120" s="32">
        <f ca="1">IFERROR(IF(AND($A120=VLOOKUP($A120&amp;"."&amp;$C120,UncollectibleLookup,2,FALSE),$C120=VLOOKUP($A120&amp;"."&amp;$C120,UncollectibleLookup,4,FALSE)),0,'Module C Corrected'!Y120),'Module C Corrected'!Y120)</f>
        <v>623441.44999999995</v>
      </c>
      <c r="Z120" s="32">
        <f ca="1">IFERROR(IF(AND($A120=VLOOKUP($A120&amp;"."&amp;$C120,UncollectibleLookup,2,FALSE),$C120=VLOOKUP($A120&amp;"."&amp;$C120,UncollectibleLookup,4,FALSE)),0,'Module C Corrected'!Z120),'Module C Corrected'!Z120)</f>
        <v>662123.4</v>
      </c>
      <c r="AA120" s="32">
        <f ca="1">IFERROR(IF(AND($A120=VLOOKUP($A120&amp;"."&amp;$C120,UncollectibleLookup,2,FALSE),$C120=VLOOKUP($A120&amp;"."&amp;$C120,UncollectibleLookup,4,FALSE)),0,'Module C Corrected'!AA120),'Module C Corrected'!AA120)</f>
        <v>443336.61</v>
      </c>
      <c r="AB120" s="32">
        <f ca="1">IFERROR(IF(AND($A120=VLOOKUP($A120&amp;"."&amp;$C120,UncollectibleLookup,2,FALSE),$C120=VLOOKUP($A120&amp;"."&amp;$C120,UncollectibleLookup,4,FALSE)),0,'Module C Corrected'!AB120),'Module C Corrected'!AB120)</f>
        <v>1345386.2</v>
      </c>
      <c r="AC120" s="2">
        <f>IF(ISBLANK('Module C Corrected'!AC120),"",'Module C Corrected'!AC120)</f>
        <v>0.78</v>
      </c>
      <c r="AD120" s="2">
        <f>IF(ISBLANK('Module C Corrected'!AD120),"",'Module C Corrected'!AD120)</f>
        <v>0.78</v>
      </c>
      <c r="AE120" s="2">
        <f>IF(ISBLANK('Module C Corrected'!AE120),"",'Module C Corrected'!AE120)</f>
        <v>0.78</v>
      </c>
      <c r="AF120" s="2">
        <f>IF(ISBLANK('Module C Corrected'!AF120),"",'Module C Corrected'!AF120)</f>
        <v>0.78</v>
      </c>
      <c r="AG120" s="2">
        <f>IF(ISBLANK('Module C Corrected'!AG120),"",'Module C Corrected'!AG120)</f>
        <v>0.78</v>
      </c>
      <c r="AH120" s="2">
        <f>IF(ISBLANK('Module C Corrected'!AH120),"",'Module C Corrected'!AH120)</f>
        <v>0.78</v>
      </c>
      <c r="AI120" s="2">
        <f>IF(ISBLANK('Module C Corrected'!AI120),"",'Module C Corrected'!AI120)</f>
        <v>0.78</v>
      </c>
      <c r="AJ120" s="2">
        <f>IF(ISBLANK('Module C Corrected'!AJ120),"",'Module C Corrected'!AJ120)</f>
        <v>0.78</v>
      </c>
      <c r="AK120" s="2">
        <f>IF(ISBLANK('Module C Corrected'!AK120),"",'Module C Corrected'!AK120)</f>
        <v>0.78</v>
      </c>
      <c r="AL120" s="2">
        <f>IF(ISBLANK('Module C Corrected'!AL120),"",'Module C Corrected'!AL120)</f>
        <v>0.78</v>
      </c>
      <c r="AM120" s="2">
        <f>IF(ISBLANK('Module C Corrected'!AM120),"",'Module C Corrected'!AM120)</f>
        <v>0.78</v>
      </c>
      <c r="AN120" s="2">
        <f>IF(ISBLANK('Module C Corrected'!AN120),"",'Module C Corrected'!AN120)</f>
        <v>0.78</v>
      </c>
      <c r="AO120" s="33">
        <f ca="1">IFERROR(IF(AND($A120=VLOOKUP($A120&amp;"."&amp;$C120,UncollectibleLookup,2,FALSE),$C120=VLOOKUP($A120&amp;"."&amp;$C120,UncollectibleLookup,4,FALSE)),0,'Module C Corrected'!AO120),'Module C Corrected'!AO120)</f>
        <v>5670.02</v>
      </c>
      <c r="AP120" s="33">
        <f ca="1">IFERROR(IF(AND($A120=VLOOKUP($A120&amp;"."&amp;$C120,UncollectibleLookup,2,FALSE),$C120=VLOOKUP($A120&amp;"."&amp;$C120,UncollectibleLookup,4,FALSE)),0,'Module C Corrected'!AP120),'Module C Corrected'!AP120)</f>
        <v>9097.41</v>
      </c>
      <c r="AQ120" s="33">
        <f ca="1">IFERROR(IF(AND($A120=VLOOKUP($A120&amp;"."&amp;$C120,UncollectibleLookup,2,FALSE),$C120=VLOOKUP($A120&amp;"."&amp;$C120,UncollectibleLookup,4,FALSE)),0,'Module C Corrected'!AQ120),'Module C Corrected'!AQ120)</f>
        <v>14639.85</v>
      </c>
      <c r="AR120" s="33">
        <f ca="1">IFERROR(IF(AND($A120=VLOOKUP($A120&amp;"."&amp;$C120,UncollectibleLookup,2,FALSE),$C120=VLOOKUP($A120&amp;"."&amp;$C120,UncollectibleLookup,4,FALSE)),0,'Module C Corrected'!AR120),'Module C Corrected'!AR120)</f>
        <v>8174.36</v>
      </c>
      <c r="AS120" s="33">
        <f ca="1">IFERROR(IF(AND($A120=VLOOKUP($A120&amp;"."&amp;$C120,UncollectibleLookup,2,FALSE),$C120=VLOOKUP($A120&amp;"."&amp;$C120,UncollectibleLookup,4,FALSE)),0,'Module C Corrected'!AS120),'Module C Corrected'!AS120)</f>
        <v>2727.72</v>
      </c>
      <c r="AT120" s="33">
        <f ca="1">IFERROR(IF(AND($A120=VLOOKUP($A120&amp;"."&amp;$C120,UncollectibleLookup,2,FALSE),$C120=VLOOKUP($A120&amp;"."&amp;$C120,UncollectibleLookup,4,FALSE)),0,'Module C Corrected'!AT120),'Module C Corrected'!AT120)</f>
        <v>9868.85</v>
      </c>
      <c r="AU120" s="33">
        <f ca="1">IFERROR(IF(AND($A120=VLOOKUP($A120&amp;"."&amp;$C120,UncollectibleLookup,2,FALSE),$C120=VLOOKUP($A120&amp;"."&amp;$C120,UncollectibleLookup,4,FALSE)),0,'Module C Corrected'!AU120),'Module C Corrected'!AU120)</f>
        <v>34874.269999999997</v>
      </c>
      <c r="AV120" s="33">
        <f ca="1">IFERROR(IF(AND($A120=VLOOKUP($A120&amp;"."&amp;$C120,UncollectibleLookup,2,FALSE),$C120=VLOOKUP($A120&amp;"."&amp;$C120,UncollectibleLookup,4,FALSE)),0,'Module C Corrected'!AV120),'Module C Corrected'!AV120)</f>
        <v>14430.53</v>
      </c>
      <c r="AW120" s="33">
        <f ca="1">IFERROR(IF(AND($A120=VLOOKUP($A120&amp;"."&amp;$C120,UncollectibleLookup,2,FALSE),$C120=VLOOKUP($A120&amp;"."&amp;$C120,UncollectibleLookup,4,FALSE)),0,'Module C Corrected'!AW120),'Module C Corrected'!AW120)</f>
        <v>4862.84</v>
      </c>
      <c r="AX120" s="33">
        <f ca="1">IFERROR(IF(AND($A120=VLOOKUP($A120&amp;"."&amp;$C120,UncollectibleLookup,2,FALSE),$C120=VLOOKUP($A120&amp;"."&amp;$C120,UncollectibleLookup,4,FALSE)),0,'Module C Corrected'!AX120),'Module C Corrected'!AX120)</f>
        <v>5164.5600000000004</v>
      </c>
      <c r="AY120" s="33">
        <f ca="1">IFERROR(IF(AND($A120=VLOOKUP($A120&amp;"."&amp;$C120,UncollectibleLookup,2,FALSE),$C120=VLOOKUP($A120&amp;"."&amp;$C120,UncollectibleLookup,4,FALSE)),0,'Module C Corrected'!AY120),'Module C Corrected'!AY120)</f>
        <v>3458.03</v>
      </c>
      <c r="AZ120" s="33">
        <f ca="1">IFERROR(IF(AND($A120=VLOOKUP($A120&amp;"."&amp;$C120,UncollectibleLookup,2,FALSE),$C120=VLOOKUP($A120&amp;"."&amp;$C120,UncollectibleLookup,4,FALSE)),0,'Module C Corrected'!AZ120),'Module C Corrected'!AZ120)</f>
        <v>10494.01</v>
      </c>
      <c r="BA120" s="31">
        <f t="shared" ca="1" si="54"/>
        <v>-872.31</v>
      </c>
      <c r="BB120" s="31">
        <f t="shared" ca="1" si="54"/>
        <v>-1399.6</v>
      </c>
      <c r="BC120" s="31">
        <f t="shared" ca="1" si="54"/>
        <v>-2252.2800000000002</v>
      </c>
      <c r="BD120" s="31">
        <f t="shared" ca="1" si="52"/>
        <v>-5030.37</v>
      </c>
      <c r="BE120" s="31">
        <f t="shared" ca="1" si="52"/>
        <v>-1678.6</v>
      </c>
      <c r="BF120" s="31">
        <f t="shared" ca="1" si="52"/>
        <v>-6073.14</v>
      </c>
      <c r="BG120" s="31">
        <f t="shared" ca="1" si="52"/>
        <v>-31744.53</v>
      </c>
      <c r="BH120" s="31">
        <f t="shared" ca="1" si="52"/>
        <v>-13135.48</v>
      </c>
      <c r="BI120" s="31">
        <f t="shared" ca="1" si="52"/>
        <v>-4426.43</v>
      </c>
      <c r="BJ120" s="31">
        <f t="shared" ca="1" si="57"/>
        <v>-1986.37</v>
      </c>
      <c r="BK120" s="31">
        <f t="shared" ca="1" si="57"/>
        <v>-1330.01</v>
      </c>
      <c r="BL120" s="31">
        <f t="shared" ca="1" si="57"/>
        <v>-4036.16</v>
      </c>
      <c r="BM120" s="6">
        <f t="shared" ca="1" si="56"/>
        <v>-2.7799999999999998E-2</v>
      </c>
      <c r="BN120" s="6">
        <f t="shared" ca="1" si="56"/>
        <v>-2.7799999999999998E-2</v>
      </c>
      <c r="BO120" s="6">
        <f t="shared" ca="1" si="56"/>
        <v>-2.7799999999999998E-2</v>
      </c>
      <c r="BP120" s="6">
        <f t="shared" ca="1" si="56"/>
        <v>-2.7799999999999998E-2</v>
      </c>
      <c r="BQ120" s="6">
        <f t="shared" ca="1" si="56"/>
        <v>-2.7799999999999998E-2</v>
      </c>
      <c r="BR120" s="6">
        <f t="shared" ca="1" si="56"/>
        <v>-2.7799999999999998E-2</v>
      </c>
      <c r="BS120" s="6">
        <f t="shared" ca="1" si="56"/>
        <v>-2.7799999999999998E-2</v>
      </c>
      <c r="BT120" s="6">
        <f t="shared" ca="1" si="56"/>
        <v>-2.7799999999999998E-2</v>
      </c>
      <c r="BU120" s="6">
        <f t="shared" ca="1" si="56"/>
        <v>-2.7799999999999998E-2</v>
      </c>
      <c r="BV120" s="6">
        <f t="shared" ca="1" si="56"/>
        <v>-2.7799999999999998E-2</v>
      </c>
      <c r="BW120" s="6">
        <f t="shared" ca="1" si="56"/>
        <v>-2.7799999999999998E-2</v>
      </c>
      <c r="BX120" s="6">
        <f t="shared" ca="1" si="56"/>
        <v>-2.7799999999999998E-2</v>
      </c>
      <c r="BY120" s="31">
        <f t="shared" ca="1" si="61"/>
        <v>-20208.54</v>
      </c>
      <c r="BZ120" s="31">
        <f t="shared" ca="1" si="61"/>
        <v>-32424.1</v>
      </c>
      <c r="CA120" s="31">
        <f t="shared" ca="1" si="61"/>
        <v>-52177.91</v>
      </c>
      <c r="CB120" s="31">
        <f t="shared" ca="1" si="58"/>
        <v>-29134.240000000002</v>
      </c>
      <c r="CC120" s="31">
        <f t="shared" ca="1" si="58"/>
        <v>-9721.8799999999992</v>
      </c>
      <c r="CD120" s="31">
        <f t="shared" ca="1" si="58"/>
        <v>-35173.589999999997</v>
      </c>
      <c r="CE120" s="31">
        <f t="shared" ca="1" si="58"/>
        <v>-124295.48</v>
      </c>
      <c r="CF120" s="31">
        <f t="shared" ca="1" si="58"/>
        <v>-51431.89</v>
      </c>
      <c r="CG120" s="31">
        <f t="shared" ca="1" si="58"/>
        <v>-17331.669999999998</v>
      </c>
      <c r="CH120" s="31">
        <f t="shared" ca="1" si="58"/>
        <v>-18407.03</v>
      </c>
      <c r="CI120" s="31">
        <f t="shared" ca="1" si="58"/>
        <v>-12324.76</v>
      </c>
      <c r="CJ120" s="31">
        <f t="shared" ca="1" si="58"/>
        <v>-37401.74</v>
      </c>
      <c r="CK120" s="32">
        <f t="shared" ca="1" si="55"/>
        <v>1235.77</v>
      </c>
      <c r="CL120" s="32">
        <f t="shared" ca="1" si="55"/>
        <v>1982.77</v>
      </c>
      <c r="CM120" s="32">
        <f t="shared" ca="1" si="55"/>
        <v>3190.74</v>
      </c>
      <c r="CN120" s="32">
        <f t="shared" ca="1" si="53"/>
        <v>1781.59</v>
      </c>
      <c r="CO120" s="32">
        <f t="shared" ca="1" si="53"/>
        <v>594.5</v>
      </c>
      <c r="CP120" s="32">
        <f t="shared" ca="1" si="53"/>
        <v>2150.9</v>
      </c>
      <c r="CQ120" s="32">
        <f t="shared" ca="1" si="53"/>
        <v>7600.8</v>
      </c>
      <c r="CR120" s="32">
        <f t="shared" ca="1" si="53"/>
        <v>3145.12</v>
      </c>
      <c r="CS120" s="32">
        <f t="shared" ca="1" si="53"/>
        <v>1059.8499999999999</v>
      </c>
      <c r="CT120" s="32">
        <f t="shared" ca="1" si="59"/>
        <v>1125.6099999999999</v>
      </c>
      <c r="CU120" s="32">
        <f t="shared" ca="1" si="59"/>
        <v>753.67</v>
      </c>
      <c r="CV120" s="32">
        <f t="shared" ca="1" si="59"/>
        <v>2287.16</v>
      </c>
      <c r="CW120" s="31">
        <f t="shared" ca="1" si="51"/>
        <v>-23770.48</v>
      </c>
      <c r="CX120" s="31">
        <f t="shared" ca="1" si="51"/>
        <v>-38139.14</v>
      </c>
      <c r="CY120" s="31">
        <f t="shared" ca="1" si="51"/>
        <v>-61374.740000000005</v>
      </c>
      <c r="CZ120" s="31">
        <f t="shared" ca="1" si="51"/>
        <v>-30496.640000000003</v>
      </c>
      <c r="DA120" s="31">
        <f t="shared" ca="1" si="51"/>
        <v>-10176.499999999998</v>
      </c>
      <c r="DB120" s="31">
        <f t="shared" ca="1" si="51"/>
        <v>-36818.399999999994</v>
      </c>
      <c r="DC120" s="31">
        <f t="shared" ca="1" si="51"/>
        <v>-119824.41999999998</v>
      </c>
      <c r="DD120" s="31">
        <f t="shared" ca="1" si="51"/>
        <v>-49581.819999999992</v>
      </c>
      <c r="DE120" s="31">
        <f t="shared" ca="1" si="51"/>
        <v>-16708.229999999996</v>
      </c>
      <c r="DF120" s="31">
        <f t="shared" ca="1" si="60"/>
        <v>-20459.61</v>
      </c>
      <c r="DG120" s="31">
        <f t="shared" ca="1" si="60"/>
        <v>-13699.11</v>
      </c>
      <c r="DH120" s="31">
        <f t="shared" ca="1" si="60"/>
        <v>-41572.430000000008</v>
      </c>
      <c r="DI120" s="32">
        <f t="shared" ref="DI120:DK141" ca="1" si="65">ROUND(CW120*5%,2)</f>
        <v>-1188.52</v>
      </c>
      <c r="DJ120" s="32">
        <f t="shared" ca="1" si="65"/>
        <v>-1906.96</v>
      </c>
      <c r="DK120" s="32">
        <f t="shared" ca="1" si="65"/>
        <v>-3068.74</v>
      </c>
      <c r="DL120" s="32">
        <f t="shared" ca="1" si="62"/>
        <v>-1524.83</v>
      </c>
      <c r="DM120" s="32">
        <f t="shared" ca="1" si="62"/>
        <v>-508.83</v>
      </c>
      <c r="DN120" s="32">
        <f t="shared" ca="1" si="62"/>
        <v>-1840.92</v>
      </c>
      <c r="DO120" s="32">
        <f t="shared" ca="1" si="47"/>
        <v>-5991.22</v>
      </c>
      <c r="DP120" s="32">
        <f t="shared" ca="1" si="47"/>
        <v>-2479.09</v>
      </c>
      <c r="DQ120" s="32">
        <f t="shared" ca="1" si="47"/>
        <v>-835.41</v>
      </c>
      <c r="DR120" s="32">
        <f t="shared" ca="1" si="47"/>
        <v>-1022.98</v>
      </c>
      <c r="DS120" s="32">
        <f t="shared" ca="1" si="47"/>
        <v>-684.96</v>
      </c>
      <c r="DT120" s="32">
        <f t="shared" ca="1" si="47"/>
        <v>-2078.62</v>
      </c>
      <c r="DU120" s="31">
        <f t="shared" ref="DU120:DW141" ca="1" si="66">ROUND(CW120*DU$3,2)</f>
        <v>-10227.5</v>
      </c>
      <c r="DV120" s="31">
        <f t="shared" ca="1" si="66"/>
        <v>-16215.41</v>
      </c>
      <c r="DW120" s="31">
        <f t="shared" ca="1" si="66"/>
        <v>-25811.87</v>
      </c>
      <c r="DX120" s="31">
        <f t="shared" ca="1" si="63"/>
        <v>-12670.32</v>
      </c>
      <c r="DY120" s="31">
        <f t="shared" ca="1" si="63"/>
        <v>-4177.8</v>
      </c>
      <c r="DZ120" s="31">
        <f t="shared" ca="1" si="63"/>
        <v>-14927.6</v>
      </c>
      <c r="EA120" s="31">
        <f t="shared" ca="1" si="48"/>
        <v>-47990.53</v>
      </c>
      <c r="EB120" s="31">
        <f t="shared" ca="1" si="48"/>
        <v>-19594.68</v>
      </c>
      <c r="EC120" s="31">
        <f t="shared" ca="1" si="48"/>
        <v>-6514.38</v>
      </c>
      <c r="ED120" s="31">
        <f t="shared" ca="1" si="48"/>
        <v>-7871.91</v>
      </c>
      <c r="EE120" s="31">
        <f t="shared" ca="1" si="48"/>
        <v>-5198.0600000000004</v>
      </c>
      <c r="EF120" s="31">
        <f t="shared" ca="1" si="48"/>
        <v>-15560.91</v>
      </c>
      <c r="EG120" s="32">
        <f t="shared" ref="EG120:EI141" ca="1" si="67">CW120+DI120+DU120</f>
        <v>-35186.5</v>
      </c>
      <c r="EH120" s="32">
        <f t="shared" ca="1" si="67"/>
        <v>-56261.509999999995</v>
      </c>
      <c r="EI120" s="32">
        <f t="shared" ca="1" si="67"/>
        <v>-90255.35</v>
      </c>
      <c r="EJ120" s="32">
        <f t="shared" ca="1" si="64"/>
        <v>-44691.79</v>
      </c>
      <c r="EK120" s="32">
        <f t="shared" ca="1" si="64"/>
        <v>-14863.129999999997</v>
      </c>
      <c r="EL120" s="32">
        <f t="shared" ca="1" si="64"/>
        <v>-53586.919999999991</v>
      </c>
      <c r="EM120" s="32">
        <f t="shared" ca="1" si="49"/>
        <v>-173806.16999999998</v>
      </c>
      <c r="EN120" s="32">
        <f t="shared" ca="1" si="49"/>
        <v>-71655.59</v>
      </c>
      <c r="EO120" s="32">
        <f t="shared" ca="1" si="49"/>
        <v>-24058.019999999997</v>
      </c>
      <c r="EP120" s="32">
        <f t="shared" ca="1" si="49"/>
        <v>-29354.5</v>
      </c>
      <c r="EQ120" s="32">
        <f t="shared" ca="1" si="49"/>
        <v>-19582.13</v>
      </c>
      <c r="ER120" s="32">
        <f t="shared" ca="1" si="49"/>
        <v>-59211.960000000006</v>
      </c>
    </row>
    <row r="121" spans="1:148">
      <c r="A121" t="s">
        <v>423</v>
      </c>
      <c r="B121" s="1" t="s">
        <v>133</v>
      </c>
      <c r="C121" t="str">
        <f t="shared" ca="1" si="40"/>
        <v>SPR</v>
      </c>
      <c r="D121" t="str">
        <f t="shared" ca="1" si="41"/>
        <v>Spray Hydro Facility</v>
      </c>
      <c r="E121" s="51">
        <f ca="1">IFERROR(IF(AND($A121=VLOOKUP($A121&amp;"."&amp;$C121,UncollectibleLookup,2,FALSE),$C121=VLOOKUP($A121&amp;"."&amp;$C121,UncollectibleLookup,4,FALSE)),0,'Module C Corrected'!E121),'Module C Corrected'!E121)</f>
        <v>22839.225600000002</v>
      </c>
      <c r="F121" s="51">
        <f ca="1">IFERROR(IF(AND($A121=VLOOKUP($A121&amp;"."&amp;$C121,UncollectibleLookup,2,FALSE),$C121=VLOOKUP($A121&amp;"."&amp;$C121,UncollectibleLookup,4,FALSE)),0,'Module C Corrected'!F121),'Module C Corrected'!F121)</f>
        <v>16817.247100000001</v>
      </c>
      <c r="G121" s="51">
        <f ca="1">IFERROR(IF(AND($A121=VLOOKUP($A121&amp;"."&amp;$C121,UncollectibleLookup,2,FALSE),$C121=VLOOKUP($A121&amp;"."&amp;$C121,UncollectibleLookup,4,FALSE)),0,'Module C Corrected'!G121),'Module C Corrected'!G121)</f>
        <v>18088.499800000001</v>
      </c>
      <c r="H121" s="51">
        <f ca="1">IFERROR(IF(AND($A121=VLOOKUP($A121&amp;"."&amp;$C121,UncollectibleLookup,2,FALSE),$C121=VLOOKUP($A121&amp;"."&amp;$C121,UncollectibleLookup,4,FALSE)),0,'Module C Corrected'!H121),'Module C Corrected'!H121)</f>
        <v>18666.826700000001</v>
      </c>
      <c r="I121" s="51">
        <f ca="1">IFERROR(IF(AND($A121=VLOOKUP($A121&amp;"."&amp;$C121,UncollectibleLookup,2,FALSE),$C121=VLOOKUP($A121&amp;"."&amp;$C121,UncollectibleLookup,4,FALSE)),0,'Module C Corrected'!I121),'Module C Corrected'!I121)</f>
        <v>25070.470799999999</v>
      </c>
      <c r="J121" s="51">
        <f ca="1">IFERROR(IF(AND($A121=VLOOKUP($A121&amp;"."&amp;$C121,UncollectibleLookup,2,FALSE),$C121=VLOOKUP($A121&amp;"."&amp;$C121,UncollectibleLookup,4,FALSE)),0,'Module C Corrected'!J121),'Module C Corrected'!J121)</f>
        <v>38747.584600000002</v>
      </c>
      <c r="K121" s="51">
        <f ca="1">IFERROR(IF(AND($A121=VLOOKUP($A121&amp;"."&amp;$C121,UncollectibleLookup,2,FALSE),$C121=VLOOKUP($A121&amp;"."&amp;$C121,UncollectibleLookup,4,FALSE)),0,'Module C Corrected'!K121),'Module C Corrected'!K121)</f>
        <v>23427.534599999999</v>
      </c>
      <c r="L121" s="51">
        <f ca="1">IFERROR(IF(AND($A121=VLOOKUP($A121&amp;"."&amp;$C121,UncollectibleLookup,2,FALSE),$C121=VLOOKUP($A121&amp;"."&amp;$C121,UncollectibleLookup,4,FALSE)),0,'Module C Corrected'!L121),'Module C Corrected'!L121)</f>
        <v>18655.0308</v>
      </c>
      <c r="M121" s="51">
        <f ca="1">IFERROR(IF(AND($A121=VLOOKUP($A121&amp;"."&amp;$C121,UncollectibleLookup,2,FALSE),$C121=VLOOKUP($A121&amp;"."&amp;$C121,UncollectibleLookup,4,FALSE)),0,'Module C Corrected'!M121),'Module C Corrected'!M121)</f>
        <v>10258.5355</v>
      </c>
      <c r="N121" s="51">
        <f ca="1">IFERROR(IF(AND($A121=VLOOKUP($A121&amp;"."&amp;$C121,UncollectibleLookup,2,FALSE),$C121=VLOOKUP($A121&amp;"."&amp;$C121,UncollectibleLookup,4,FALSE)),0,'Module C Corrected'!N121),'Module C Corrected'!N121)</f>
        <v>12954.7426</v>
      </c>
      <c r="O121" s="51">
        <f ca="1">IFERROR(IF(AND($A121=VLOOKUP($A121&amp;"."&amp;$C121,UncollectibleLookup,2,FALSE),$C121=VLOOKUP($A121&amp;"."&amp;$C121,UncollectibleLookup,4,FALSE)),0,'Module C Corrected'!O121),'Module C Corrected'!O121)</f>
        <v>15182.2438</v>
      </c>
      <c r="P121" s="51">
        <f ca="1">IFERROR(IF(AND($A121=VLOOKUP($A121&amp;"."&amp;$C121,UncollectibleLookup,2,FALSE),$C121=VLOOKUP($A121&amp;"."&amp;$C121,UncollectibleLookup,4,FALSE)),0,'Module C Corrected'!P121),'Module C Corrected'!P121)</f>
        <v>23576.894100000001</v>
      </c>
      <c r="Q121" s="32">
        <f ca="1">IFERROR(IF(AND($A121=VLOOKUP($A121&amp;"."&amp;$C121,UncollectibleLookup,2,FALSE),$C121=VLOOKUP($A121&amp;"."&amp;$C121,UncollectibleLookup,4,FALSE)),0,'Module C Corrected'!Q121),'Module C Corrected'!Q121)</f>
        <v>1644257.32</v>
      </c>
      <c r="R121" s="32">
        <f ca="1">IFERROR(IF(AND($A121=VLOOKUP($A121&amp;"."&amp;$C121,UncollectibleLookup,2,FALSE),$C121=VLOOKUP($A121&amp;"."&amp;$C121,UncollectibleLookup,4,FALSE)),0,'Module C Corrected'!R121),'Module C Corrected'!R121)</f>
        <v>1431731.3</v>
      </c>
      <c r="S121" s="32">
        <f ca="1">IFERROR(IF(AND($A121=VLOOKUP($A121&amp;"."&amp;$C121,UncollectibleLookup,2,FALSE),$C121=VLOOKUP($A121&amp;"."&amp;$C121,UncollectibleLookup,4,FALSE)),0,'Module C Corrected'!S121),'Module C Corrected'!S121)</f>
        <v>1321021.45</v>
      </c>
      <c r="T121" s="32">
        <f ca="1">IFERROR(IF(AND($A121=VLOOKUP($A121&amp;"."&amp;$C121,UncollectibleLookup,2,FALSE),$C121=VLOOKUP($A121&amp;"."&amp;$C121,UncollectibleLookup,4,FALSE)),0,'Module C Corrected'!T121),'Module C Corrected'!T121)</f>
        <v>1220293.6100000001</v>
      </c>
      <c r="U121" s="32">
        <f ca="1">IFERROR(IF(AND($A121=VLOOKUP($A121&amp;"."&amp;$C121,UncollectibleLookup,2,FALSE),$C121=VLOOKUP($A121&amp;"."&amp;$C121,UncollectibleLookup,4,FALSE)),0,'Module C Corrected'!U121),'Module C Corrected'!U121)</f>
        <v>1370463.49</v>
      </c>
      <c r="V121" s="32">
        <f ca="1">IFERROR(IF(AND($A121=VLOOKUP($A121&amp;"."&amp;$C121,UncollectibleLookup,2,FALSE),$C121=VLOOKUP($A121&amp;"."&amp;$C121,UncollectibleLookup,4,FALSE)),0,'Module C Corrected'!V121),'Module C Corrected'!V121)</f>
        <v>2149154.9700000002</v>
      </c>
      <c r="W121" s="32">
        <f ca="1">IFERROR(IF(AND($A121=VLOOKUP($A121&amp;"."&amp;$C121,UncollectibleLookup,2,FALSE),$C121=VLOOKUP($A121&amp;"."&amp;$C121,UncollectibleLookup,4,FALSE)),0,'Module C Corrected'!W121),'Module C Corrected'!W121)</f>
        <v>5497364.9800000004</v>
      </c>
      <c r="X121" s="32">
        <f ca="1">IFERROR(IF(AND($A121=VLOOKUP($A121&amp;"."&amp;$C121,UncollectibleLookup,2,FALSE),$C121=VLOOKUP($A121&amp;"."&amp;$C121,UncollectibleLookup,4,FALSE)),0,'Module C Corrected'!X121),'Module C Corrected'!X121)</f>
        <v>1775436.29</v>
      </c>
      <c r="Y121" s="32">
        <f ca="1">IFERROR(IF(AND($A121=VLOOKUP($A121&amp;"."&amp;$C121,UncollectibleLookup,2,FALSE),$C121=VLOOKUP($A121&amp;"."&amp;$C121,UncollectibleLookup,4,FALSE)),0,'Module C Corrected'!Y121),'Module C Corrected'!Y121)</f>
        <v>621942.99</v>
      </c>
      <c r="Z121" s="32">
        <f ca="1">IFERROR(IF(AND($A121=VLOOKUP($A121&amp;"."&amp;$C121,UncollectibleLookup,2,FALSE),$C121=VLOOKUP($A121&amp;"."&amp;$C121,UncollectibleLookup,4,FALSE)),0,'Module C Corrected'!Z121),'Module C Corrected'!Z121)</f>
        <v>1065406.92</v>
      </c>
      <c r="AA121" s="32">
        <f ca="1">IFERROR(IF(AND($A121=VLOOKUP($A121&amp;"."&amp;$C121,UncollectibleLookup,2,FALSE),$C121=VLOOKUP($A121&amp;"."&amp;$C121,UncollectibleLookup,4,FALSE)),0,'Module C Corrected'!AA121),'Module C Corrected'!AA121)</f>
        <v>1054188.8600000001</v>
      </c>
      <c r="AB121" s="32">
        <f ca="1">IFERROR(IF(AND($A121=VLOOKUP($A121&amp;"."&amp;$C121,UncollectibleLookup,2,FALSE),$C121=VLOOKUP($A121&amp;"."&amp;$C121,UncollectibleLookup,4,FALSE)),0,'Module C Corrected'!AB121),'Module C Corrected'!AB121)</f>
        <v>1827806.1</v>
      </c>
      <c r="AC121" s="2">
        <f>IF(ISBLANK('Module C Corrected'!AC121),"",'Module C Corrected'!AC121)</f>
        <v>0.18</v>
      </c>
      <c r="AD121" s="2">
        <f>IF(ISBLANK('Module C Corrected'!AD121),"",'Module C Corrected'!AD121)</f>
        <v>0.18</v>
      </c>
      <c r="AE121" s="2">
        <f>IF(ISBLANK('Module C Corrected'!AE121),"",'Module C Corrected'!AE121)</f>
        <v>0.18</v>
      </c>
      <c r="AF121" s="2">
        <f>IF(ISBLANK('Module C Corrected'!AF121),"",'Module C Corrected'!AF121)</f>
        <v>0.18</v>
      </c>
      <c r="AG121" s="2">
        <f>IF(ISBLANK('Module C Corrected'!AG121),"",'Module C Corrected'!AG121)</f>
        <v>0.18</v>
      </c>
      <c r="AH121" s="2">
        <f>IF(ISBLANK('Module C Corrected'!AH121),"",'Module C Corrected'!AH121)</f>
        <v>0.18</v>
      </c>
      <c r="AI121" s="2">
        <f>IF(ISBLANK('Module C Corrected'!AI121),"",'Module C Corrected'!AI121)</f>
        <v>0.18</v>
      </c>
      <c r="AJ121" s="2">
        <f>IF(ISBLANK('Module C Corrected'!AJ121),"",'Module C Corrected'!AJ121)</f>
        <v>0.18</v>
      </c>
      <c r="AK121" s="2">
        <f>IF(ISBLANK('Module C Corrected'!AK121),"",'Module C Corrected'!AK121)</f>
        <v>0.18</v>
      </c>
      <c r="AL121" s="2">
        <f>IF(ISBLANK('Module C Corrected'!AL121),"",'Module C Corrected'!AL121)</f>
        <v>0.18</v>
      </c>
      <c r="AM121" s="2">
        <f>IF(ISBLANK('Module C Corrected'!AM121),"",'Module C Corrected'!AM121)</f>
        <v>0.18</v>
      </c>
      <c r="AN121" s="2">
        <f>IF(ISBLANK('Module C Corrected'!AN121),"",'Module C Corrected'!AN121)</f>
        <v>0.18</v>
      </c>
      <c r="AO121" s="33">
        <f ca="1">IFERROR(IF(AND($A121=VLOOKUP($A121&amp;"."&amp;$C121,UncollectibleLookup,2,FALSE),$C121=VLOOKUP($A121&amp;"."&amp;$C121,UncollectibleLookup,4,FALSE)),0,'Module C Corrected'!AO121),'Module C Corrected'!AO121)</f>
        <v>2959.66</v>
      </c>
      <c r="AP121" s="33">
        <f ca="1">IFERROR(IF(AND($A121=VLOOKUP($A121&amp;"."&amp;$C121,UncollectibleLookup,2,FALSE),$C121=VLOOKUP($A121&amp;"."&amp;$C121,UncollectibleLookup,4,FALSE)),0,'Module C Corrected'!AP121),'Module C Corrected'!AP121)</f>
        <v>2577.12</v>
      </c>
      <c r="AQ121" s="33">
        <f ca="1">IFERROR(IF(AND($A121=VLOOKUP($A121&amp;"."&amp;$C121,UncollectibleLookup,2,FALSE),$C121=VLOOKUP($A121&amp;"."&amp;$C121,UncollectibleLookup,4,FALSE)),0,'Module C Corrected'!AQ121),'Module C Corrected'!AQ121)</f>
        <v>2377.84</v>
      </c>
      <c r="AR121" s="33">
        <f ca="1">IFERROR(IF(AND($A121=VLOOKUP($A121&amp;"."&amp;$C121,UncollectibleLookup,2,FALSE),$C121=VLOOKUP($A121&amp;"."&amp;$C121,UncollectibleLookup,4,FALSE)),0,'Module C Corrected'!AR121),'Module C Corrected'!AR121)</f>
        <v>2196.5300000000002</v>
      </c>
      <c r="AS121" s="33">
        <f ca="1">IFERROR(IF(AND($A121=VLOOKUP($A121&amp;"."&amp;$C121,UncollectibleLookup,2,FALSE),$C121=VLOOKUP($A121&amp;"."&amp;$C121,UncollectibleLookup,4,FALSE)),0,'Module C Corrected'!AS121),'Module C Corrected'!AS121)</f>
        <v>2466.83</v>
      </c>
      <c r="AT121" s="33">
        <f ca="1">IFERROR(IF(AND($A121=VLOOKUP($A121&amp;"."&amp;$C121,UncollectibleLookup,2,FALSE),$C121=VLOOKUP($A121&amp;"."&amp;$C121,UncollectibleLookup,4,FALSE)),0,'Module C Corrected'!AT121),'Module C Corrected'!AT121)</f>
        <v>3868.48</v>
      </c>
      <c r="AU121" s="33">
        <f ca="1">IFERROR(IF(AND($A121=VLOOKUP($A121&amp;"."&amp;$C121,UncollectibleLookup,2,FALSE),$C121=VLOOKUP($A121&amp;"."&amp;$C121,UncollectibleLookup,4,FALSE)),0,'Module C Corrected'!AU121),'Module C Corrected'!AU121)</f>
        <v>9895.26</v>
      </c>
      <c r="AV121" s="33">
        <f ca="1">IFERROR(IF(AND($A121=VLOOKUP($A121&amp;"."&amp;$C121,UncollectibleLookup,2,FALSE),$C121=VLOOKUP($A121&amp;"."&amp;$C121,UncollectibleLookup,4,FALSE)),0,'Module C Corrected'!AV121),'Module C Corrected'!AV121)</f>
        <v>3195.79</v>
      </c>
      <c r="AW121" s="33">
        <f ca="1">IFERROR(IF(AND($A121=VLOOKUP($A121&amp;"."&amp;$C121,UncollectibleLookup,2,FALSE),$C121=VLOOKUP($A121&amp;"."&amp;$C121,UncollectibleLookup,4,FALSE)),0,'Module C Corrected'!AW121),'Module C Corrected'!AW121)</f>
        <v>1119.5</v>
      </c>
      <c r="AX121" s="33">
        <f ca="1">IFERROR(IF(AND($A121=VLOOKUP($A121&amp;"."&amp;$C121,UncollectibleLookup,2,FALSE),$C121=VLOOKUP($A121&amp;"."&amp;$C121,UncollectibleLookup,4,FALSE)),0,'Module C Corrected'!AX121),'Module C Corrected'!AX121)</f>
        <v>1917.73</v>
      </c>
      <c r="AY121" s="33">
        <f ca="1">IFERROR(IF(AND($A121=VLOOKUP($A121&amp;"."&amp;$C121,UncollectibleLookup,2,FALSE),$C121=VLOOKUP($A121&amp;"."&amp;$C121,UncollectibleLookup,4,FALSE)),0,'Module C Corrected'!AY121),'Module C Corrected'!AY121)</f>
        <v>1897.54</v>
      </c>
      <c r="AZ121" s="33">
        <f ca="1">IFERROR(IF(AND($A121=VLOOKUP($A121&amp;"."&amp;$C121,UncollectibleLookup,2,FALSE),$C121=VLOOKUP($A121&amp;"."&amp;$C121,UncollectibleLookup,4,FALSE)),0,'Module C Corrected'!AZ121),'Module C Corrected'!AZ121)</f>
        <v>3290.05</v>
      </c>
      <c r="BA121" s="31">
        <f t="shared" ca="1" si="54"/>
        <v>-1973.11</v>
      </c>
      <c r="BB121" s="31">
        <f t="shared" ca="1" si="54"/>
        <v>-1718.08</v>
      </c>
      <c r="BC121" s="31">
        <f t="shared" ca="1" si="54"/>
        <v>-1585.23</v>
      </c>
      <c r="BD121" s="31">
        <f t="shared" ca="1" si="52"/>
        <v>-5857.41</v>
      </c>
      <c r="BE121" s="31">
        <f t="shared" ca="1" si="52"/>
        <v>-6578.22</v>
      </c>
      <c r="BF121" s="31">
        <f t="shared" ca="1" si="52"/>
        <v>-10315.94</v>
      </c>
      <c r="BG121" s="31">
        <f t="shared" ca="1" si="52"/>
        <v>-39031.29</v>
      </c>
      <c r="BH121" s="31">
        <f t="shared" ca="1" si="52"/>
        <v>-12605.6</v>
      </c>
      <c r="BI121" s="31">
        <f t="shared" ca="1" si="52"/>
        <v>-4415.8</v>
      </c>
      <c r="BJ121" s="31">
        <f t="shared" ca="1" si="57"/>
        <v>-3196.22</v>
      </c>
      <c r="BK121" s="31">
        <f t="shared" ca="1" si="57"/>
        <v>-3162.57</v>
      </c>
      <c r="BL121" s="31">
        <f t="shared" ca="1" si="57"/>
        <v>-5483.42</v>
      </c>
      <c r="BM121" s="6">
        <f t="shared" ca="1" si="56"/>
        <v>-4.9399999999999999E-2</v>
      </c>
      <c r="BN121" s="6">
        <f t="shared" ca="1" si="56"/>
        <v>-4.9399999999999999E-2</v>
      </c>
      <c r="BO121" s="6">
        <f t="shared" ca="1" si="56"/>
        <v>-4.9399999999999999E-2</v>
      </c>
      <c r="BP121" s="6">
        <f t="shared" ca="1" si="56"/>
        <v>-4.9399999999999999E-2</v>
      </c>
      <c r="BQ121" s="6">
        <f t="shared" ca="1" si="56"/>
        <v>-4.9399999999999999E-2</v>
      </c>
      <c r="BR121" s="6">
        <f t="shared" ca="1" si="56"/>
        <v>-4.9399999999999999E-2</v>
      </c>
      <c r="BS121" s="6">
        <f t="shared" ca="1" si="56"/>
        <v>-4.9399999999999999E-2</v>
      </c>
      <c r="BT121" s="6">
        <f t="shared" ca="1" si="56"/>
        <v>-4.9399999999999999E-2</v>
      </c>
      <c r="BU121" s="6">
        <f t="shared" ca="1" si="56"/>
        <v>-4.9399999999999999E-2</v>
      </c>
      <c r="BV121" s="6">
        <f t="shared" ca="1" si="56"/>
        <v>-4.9399999999999999E-2</v>
      </c>
      <c r="BW121" s="6">
        <f t="shared" ca="1" si="56"/>
        <v>-4.9399999999999999E-2</v>
      </c>
      <c r="BX121" s="6">
        <f t="shared" ca="1" si="56"/>
        <v>-4.9399999999999999E-2</v>
      </c>
      <c r="BY121" s="31">
        <f t="shared" ca="1" si="61"/>
        <v>-81226.31</v>
      </c>
      <c r="BZ121" s="31">
        <f t="shared" ca="1" si="61"/>
        <v>-70727.53</v>
      </c>
      <c r="CA121" s="31">
        <f t="shared" ca="1" si="61"/>
        <v>-65258.46</v>
      </c>
      <c r="CB121" s="31">
        <f t="shared" ca="1" si="58"/>
        <v>-60282.5</v>
      </c>
      <c r="CC121" s="31">
        <f t="shared" ca="1" si="58"/>
        <v>-67700.899999999994</v>
      </c>
      <c r="CD121" s="31">
        <f t="shared" ca="1" si="58"/>
        <v>-106168.26</v>
      </c>
      <c r="CE121" s="31">
        <f t="shared" ca="1" si="58"/>
        <v>-271569.83</v>
      </c>
      <c r="CF121" s="31">
        <f t="shared" ca="1" si="58"/>
        <v>-87706.55</v>
      </c>
      <c r="CG121" s="31">
        <f t="shared" ca="1" si="58"/>
        <v>-30723.98</v>
      </c>
      <c r="CH121" s="31">
        <f t="shared" ca="1" si="58"/>
        <v>-52631.1</v>
      </c>
      <c r="CI121" s="31">
        <f t="shared" ca="1" si="58"/>
        <v>-52076.93</v>
      </c>
      <c r="CJ121" s="31">
        <f t="shared" ca="1" si="58"/>
        <v>-90293.62</v>
      </c>
      <c r="CK121" s="32">
        <f t="shared" ca="1" si="55"/>
        <v>2795.24</v>
      </c>
      <c r="CL121" s="32">
        <f t="shared" ca="1" si="55"/>
        <v>2433.94</v>
      </c>
      <c r="CM121" s="32">
        <f t="shared" ca="1" si="55"/>
        <v>2245.7399999999998</v>
      </c>
      <c r="CN121" s="32">
        <f t="shared" ca="1" si="53"/>
        <v>2074.5</v>
      </c>
      <c r="CO121" s="32">
        <f t="shared" ca="1" si="53"/>
        <v>2329.79</v>
      </c>
      <c r="CP121" s="32">
        <f t="shared" ca="1" si="53"/>
        <v>3653.56</v>
      </c>
      <c r="CQ121" s="32">
        <f t="shared" ca="1" si="53"/>
        <v>9345.52</v>
      </c>
      <c r="CR121" s="32">
        <f t="shared" ca="1" si="53"/>
        <v>3018.24</v>
      </c>
      <c r="CS121" s="32">
        <f t="shared" ca="1" si="53"/>
        <v>1057.3</v>
      </c>
      <c r="CT121" s="32">
        <f t="shared" ca="1" si="59"/>
        <v>1811.19</v>
      </c>
      <c r="CU121" s="32">
        <f t="shared" ca="1" si="59"/>
        <v>1792.12</v>
      </c>
      <c r="CV121" s="32">
        <f t="shared" ca="1" si="59"/>
        <v>3107.27</v>
      </c>
      <c r="CW121" s="31">
        <f t="shared" ca="1" si="51"/>
        <v>-79417.62</v>
      </c>
      <c r="CX121" s="31">
        <f t="shared" ca="1" si="51"/>
        <v>-69152.62999999999</v>
      </c>
      <c r="CY121" s="31">
        <f t="shared" ca="1" si="51"/>
        <v>-63805.329999999994</v>
      </c>
      <c r="CZ121" s="31">
        <f t="shared" ca="1" si="51"/>
        <v>-54547.119999999995</v>
      </c>
      <c r="DA121" s="31">
        <f t="shared" ca="1" si="51"/>
        <v>-61259.719999999987</v>
      </c>
      <c r="DB121" s="31">
        <f t="shared" ca="1" si="51"/>
        <v>-96067.239999999991</v>
      </c>
      <c r="DC121" s="31">
        <f t="shared" ca="1" si="51"/>
        <v>-233088.28</v>
      </c>
      <c r="DD121" s="31">
        <f t="shared" ca="1" si="51"/>
        <v>-75278.499999999985</v>
      </c>
      <c r="DE121" s="31">
        <f t="shared" ca="1" si="51"/>
        <v>-26370.38</v>
      </c>
      <c r="DF121" s="31">
        <f t="shared" ca="1" si="60"/>
        <v>-49541.42</v>
      </c>
      <c r="DG121" s="31">
        <f t="shared" ca="1" si="60"/>
        <v>-49019.78</v>
      </c>
      <c r="DH121" s="31">
        <f t="shared" ca="1" si="60"/>
        <v>-84992.98</v>
      </c>
      <c r="DI121" s="32">
        <f t="shared" ca="1" si="65"/>
        <v>-3970.88</v>
      </c>
      <c r="DJ121" s="32">
        <f t="shared" ca="1" si="65"/>
        <v>-3457.63</v>
      </c>
      <c r="DK121" s="32">
        <f t="shared" ca="1" si="65"/>
        <v>-3190.27</v>
      </c>
      <c r="DL121" s="32">
        <f t="shared" ca="1" si="62"/>
        <v>-2727.36</v>
      </c>
      <c r="DM121" s="32">
        <f t="shared" ca="1" si="62"/>
        <v>-3062.99</v>
      </c>
      <c r="DN121" s="32">
        <f t="shared" ca="1" si="62"/>
        <v>-4803.3599999999997</v>
      </c>
      <c r="DO121" s="32">
        <f t="shared" ca="1" si="47"/>
        <v>-11654.41</v>
      </c>
      <c r="DP121" s="32">
        <f t="shared" ca="1" si="47"/>
        <v>-3763.93</v>
      </c>
      <c r="DQ121" s="32">
        <f t="shared" ca="1" si="47"/>
        <v>-1318.52</v>
      </c>
      <c r="DR121" s="32">
        <f t="shared" ca="1" si="47"/>
        <v>-2477.0700000000002</v>
      </c>
      <c r="DS121" s="32">
        <f t="shared" ca="1" si="47"/>
        <v>-2450.9899999999998</v>
      </c>
      <c r="DT121" s="32">
        <f t="shared" ca="1" si="47"/>
        <v>-4249.6499999999996</v>
      </c>
      <c r="DU121" s="31">
        <f t="shared" ca="1" si="66"/>
        <v>-34170.26</v>
      </c>
      <c r="DV121" s="31">
        <f t="shared" ca="1" si="66"/>
        <v>-29401.25</v>
      </c>
      <c r="DW121" s="31">
        <f t="shared" ca="1" si="66"/>
        <v>-26834.09</v>
      </c>
      <c r="DX121" s="31">
        <f t="shared" ca="1" si="63"/>
        <v>-22662.47</v>
      </c>
      <c r="DY121" s="31">
        <f t="shared" ca="1" si="63"/>
        <v>-25149.23</v>
      </c>
      <c r="DZ121" s="31">
        <f t="shared" ca="1" si="63"/>
        <v>-38949.360000000001</v>
      </c>
      <c r="EA121" s="31">
        <f t="shared" ca="1" si="48"/>
        <v>-93353.5</v>
      </c>
      <c r="EB121" s="31">
        <f t="shared" ca="1" si="48"/>
        <v>-29749.98</v>
      </c>
      <c r="EC121" s="31">
        <f t="shared" ca="1" si="48"/>
        <v>-10281.56</v>
      </c>
      <c r="ED121" s="31">
        <f t="shared" ca="1" si="48"/>
        <v>-19061.240000000002</v>
      </c>
      <c r="EE121" s="31">
        <f t="shared" ca="1" si="48"/>
        <v>-18600.330000000002</v>
      </c>
      <c r="EF121" s="31">
        <f t="shared" ca="1" si="48"/>
        <v>-31813.59</v>
      </c>
      <c r="EG121" s="32">
        <f t="shared" ca="1" si="67"/>
        <v>-117558.76000000001</v>
      </c>
      <c r="EH121" s="32">
        <f t="shared" ca="1" si="67"/>
        <v>-102011.51</v>
      </c>
      <c r="EI121" s="32">
        <f t="shared" ca="1" si="67"/>
        <v>-93829.689999999988</v>
      </c>
      <c r="EJ121" s="32">
        <f t="shared" ca="1" si="64"/>
        <v>-79936.95</v>
      </c>
      <c r="EK121" s="32">
        <f t="shared" ca="1" si="64"/>
        <v>-89471.939999999988</v>
      </c>
      <c r="EL121" s="32">
        <f t="shared" ca="1" si="64"/>
        <v>-139819.96</v>
      </c>
      <c r="EM121" s="32">
        <f t="shared" ca="1" si="49"/>
        <v>-338096.19</v>
      </c>
      <c r="EN121" s="32">
        <f t="shared" ca="1" si="49"/>
        <v>-108792.40999999997</v>
      </c>
      <c r="EO121" s="32">
        <f t="shared" ca="1" si="49"/>
        <v>-37970.46</v>
      </c>
      <c r="EP121" s="32">
        <f t="shared" ca="1" si="49"/>
        <v>-71079.73</v>
      </c>
      <c r="EQ121" s="32">
        <f t="shared" ca="1" si="49"/>
        <v>-70071.100000000006</v>
      </c>
      <c r="ER121" s="32">
        <f t="shared" ca="1" si="49"/>
        <v>-121056.21999999999</v>
      </c>
    </row>
    <row r="122" spans="1:148">
      <c r="A122" t="s">
        <v>450</v>
      </c>
      <c r="B122" s="1" t="s">
        <v>98</v>
      </c>
      <c r="C122" t="str">
        <f t="shared" ca="1" si="40"/>
        <v>SPCIMP</v>
      </c>
      <c r="D122" t="str">
        <f t="shared" ca="1" si="41"/>
        <v>Alberta-Saskatchewan Intertie - Import</v>
      </c>
      <c r="E122" s="51">
        <f ca="1">IFERROR(IF(AND($A122=VLOOKUP($A122&amp;"."&amp;$C122,UncollectibleLookup,2,FALSE),$C122=VLOOKUP($A122&amp;"."&amp;$C122,UncollectibleLookup,4,FALSE)),0,'Module C Corrected'!E122),'Module C Corrected'!E122)</f>
        <v>26164</v>
      </c>
      <c r="F122" s="51">
        <f ca="1">IFERROR(IF(AND($A122=VLOOKUP($A122&amp;"."&amp;$C122,UncollectibleLookup,2,FALSE),$C122=VLOOKUP($A122&amp;"."&amp;$C122,UncollectibleLookup,4,FALSE)),0,'Module C Corrected'!F122),'Module C Corrected'!F122)</f>
        <v>7528</v>
      </c>
      <c r="G122" s="51">
        <f ca="1">IFERROR(IF(AND($A122=VLOOKUP($A122&amp;"."&amp;$C122,UncollectibleLookup,2,FALSE),$C122=VLOOKUP($A122&amp;"."&amp;$C122,UncollectibleLookup,4,FALSE)),0,'Module C Corrected'!G122),'Module C Corrected'!G122)</f>
        <v>24339</v>
      </c>
      <c r="H122" s="51">
        <f ca="1">IFERROR(IF(AND($A122=VLOOKUP($A122&amp;"."&amp;$C122,UncollectibleLookup,2,FALSE),$C122=VLOOKUP($A122&amp;"."&amp;$C122,UncollectibleLookup,4,FALSE)),0,'Module C Corrected'!H122),'Module C Corrected'!H122)</f>
        <v>39437</v>
      </c>
      <c r="I122" s="51">
        <f ca="1">IFERROR(IF(AND($A122=VLOOKUP($A122&amp;"."&amp;$C122,UncollectibleLookup,2,FALSE),$C122=VLOOKUP($A122&amp;"."&amp;$C122,UncollectibleLookup,4,FALSE)),0,'Module C Corrected'!I122),'Module C Corrected'!I122)</f>
        <v>38956</v>
      </c>
      <c r="J122" s="51">
        <f ca="1">IFERROR(IF(AND($A122=VLOOKUP($A122&amp;"."&amp;$C122,UncollectibleLookup,2,FALSE),$C122=VLOOKUP($A122&amp;"."&amp;$C122,UncollectibleLookup,4,FALSE)),0,'Module C Corrected'!J122),'Module C Corrected'!J122)</f>
        <v>40219</v>
      </c>
      <c r="K122" s="51">
        <f ca="1">IFERROR(IF(AND($A122=VLOOKUP($A122&amp;"."&amp;$C122,UncollectibleLookup,2,FALSE),$C122=VLOOKUP($A122&amp;"."&amp;$C122,UncollectibleLookup,4,FALSE)),0,'Module C Corrected'!K122),'Module C Corrected'!K122)</f>
        <v>84924</v>
      </c>
      <c r="L122" s="51">
        <f ca="1">IFERROR(IF(AND($A122=VLOOKUP($A122&amp;"."&amp;$C122,UncollectibleLookup,2,FALSE),$C122=VLOOKUP($A122&amp;"."&amp;$C122,UncollectibleLookup,4,FALSE)),0,'Module C Corrected'!L122),'Module C Corrected'!L122)</f>
        <v>82271</v>
      </c>
      <c r="M122" s="51">
        <f ca="1">IFERROR(IF(AND($A122=VLOOKUP($A122&amp;"."&amp;$C122,UncollectibleLookup,2,FALSE),$C122=VLOOKUP($A122&amp;"."&amp;$C122,UncollectibleLookup,4,FALSE)),0,'Module C Corrected'!M122),'Module C Corrected'!M122)</f>
        <v>36128</v>
      </c>
      <c r="N122" s="51">
        <f ca="1">IFERROR(IF(AND($A122=VLOOKUP($A122&amp;"."&amp;$C122,UncollectibleLookup,2,FALSE),$C122=VLOOKUP($A122&amp;"."&amp;$C122,UncollectibleLookup,4,FALSE)),0,'Module C Corrected'!N122),'Module C Corrected'!N122)</f>
        <v>41163</v>
      </c>
      <c r="O122" s="51">
        <f ca="1">IFERROR(IF(AND($A122=VLOOKUP($A122&amp;"."&amp;$C122,UncollectibleLookup,2,FALSE),$C122=VLOOKUP($A122&amp;"."&amp;$C122,UncollectibleLookup,4,FALSE)),0,'Module C Corrected'!O122),'Module C Corrected'!O122)</f>
        <v>16527</v>
      </c>
      <c r="P122" s="51">
        <f ca="1">IFERROR(IF(AND($A122=VLOOKUP($A122&amp;"."&amp;$C122,UncollectibleLookup,2,FALSE),$C122=VLOOKUP($A122&amp;"."&amp;$C122,UncollectibleLookup,4,FALSE)),0,'Module C Corrected'!P122),'Module C Corrected'!P122)</f>
        <v>14535</v>
      </c>
      <c r="Q122" s="32">
        <f ca="1">IFERROR(IF(AND($A122=VLOOKUP($A122&amp;"."&amp;$C122,UncollectibleLookup,2,FALSE),$C122=VLOOKUP($A122&amp;"."&amp;$C122,UncollectibleLookup,4,FALSE)),0,'Module C Corrected'!Q122),'Module C Corrected'!Q122)</f>
        <v>1735830.94</v>
      </c>
      <c r="R122" s="32">
        <f ca="1">IFERROR(IF(AND($A122=VLOOKUP($A122&amp;"."&amp;$C122,UncollectibleLookup,2,FALSE),$C122=VLOOKUP($A122&amp;"."&amp;$C122,UncollectibleLookup,4,FALSE)),0,'Module C Corrected'!R122),'Module C Corrected'!R122)</f>
        <v>596448.6</v>
      </c>
      <c r="S122" s="32">
        <f ca="1">IFERROR(IF(AND($A122=VLOOKUP($A122&amp;"."&amp;$C122,UncollectibleLookup,2,FALSE),$C122=VLOOKUP($A122&amp;"."&amp;$C122,UncollectibleLookup,4,FALSE)),0,'Module C Corrected'!S122),'Module C Corrected'!S122)</f>
        <v>1587080.37</v>
      </c>
      <c r="T122" s="32">
        <f ca="1">IFERROR(IF(AND($A122=VLOOKUP($A122&amp;"."&amp;$C122,UncollectibleLookup,2,FALSE),$C122=VLOOKUP($A122&amp;"."&amp;$C122,UncollectibleLookup,4,FALSE)),0,'Module C Corrected'!T122),'Module C Corrected'!T122)</f>
        <v>2307157.34</v>
      </c>
      <c r="U122" s="32">
        <f ca="1">IFERROR(IF(AND($A122=VLOOKUP($A122&amp;"."&amp;$C122,UncollectibleLookup,2,FALSE),$C122=VLOOKUP($A122&amp;"."&amp;$C122,UncollectibleLookup,4,FALSE)),0,'Module C Corrected'!U122),'Module C Corrected'!U122)</f>
        <v>1220618.6200000001</v>
      </c>
      <c r="V122" s="32">
        <f ca="1">IFERROR(IF(AND($A122=VLOOKUP($A122&amp;"."&amp;$C122,UncollectibleLookup,2,FALSE),$C122=VLOOKUP($A122&amp;"."&amp;$C122,UncollectibleLookup,4,FALSE)),0,'Module C Corrected'!V122),'Module C Corrected'!V122)</f>
        <v>1727557.44</v>
      </c>
      <c r="W122" s="32">
        <f ca="1">IFERROR(IF(AND($A122=VLOOKUP($A122&amp;"."&amp;$C122,UncollectibleLookup,2,FALSE),$C122=VLOOKUP($A122&amp;"."&amp;$C122,UncollectibleLookup,4,FALSE)),0,'Module C Corrected'!W122),'Module C Corrected'!W122)</f>
        <v>13889043.65</v>
      </c>
      <c r="X122" s="32">
        <f ca="1">IFERROR(IF(AND($A122=VLOOKUP($A122&amp;"."&amp;$C122,UncollectibleLookup,2,FALSE),$C122=VLOOKUP($A122&amp;"."&amp;$C122,UncollectibleLookup,4,FALSE)),0,'Module C Corrected'!X122),'Module C Corrected'!X122)</f>
        <v>6734031.9299999997</v>
      </c>
      <c r="Y122" s="32">
        <f ca="1">IFERROR(IF(AND($A122=VLOOKUP($A122&amp;"."&amp;$C122,UncollectibleLookup,2,FALSE),$C122=VLOOKUP($A122&amp;"."&amp;$C122,UncollectibleLookup,4,FALSE)),0,'Module C Corrected'!Y122),'Module C Corrected'!Y122)</f>
        <v>2273607.11</v>
      </c>
      <c r="Z122" s="32">
        <f ca="1">IFERROR(IF(AND($A122=VLOOKUP($A122&amp;"."&amp;$C122,UncollectibleLookup,2,FALSE),$C122=VLOOKUP($A122&amp;"."&amp;$C122,UncollectibleLookup,4,FALSE)),0,'Module C Corrected'!Z122),'Module C Corrected'!Z122)</f>
        <v>3135770.53</v>
      </c>
      <c r="AA122" s="32">
        <f ca="1">IFERROR(IF(AND($A122=VLOOKUP($A122&amp;"."&amp;$C122,UncollectibleLookup,2,FALSE),$C122=VLOOKUP($A122&amp;"."&amp;$C122,UncollectibleLookup,4,FALSE)),0,'Module C Corrected'!AA122),'Module C Corrected'!AA122)</f>
        <v>929391.06</v>
      </c>
      <c r="AB122" s="32">
        <f ca="1">IFERROR(IF(AND($A122=VLOOKUP($A122&amp;"."&amp;$C122,UncollectibleLookup,2,FALSE),$C122=VLOOKUP($A122&amp;"."&amp;$C122,UncollectibleLookup,4,FALSE)),0,'Module C Corrected'!AB122),'Module C Corrected'!AB122)</f>
        <v>1233621.5</v>
      </c>
      <c r="AC122" s="2">
        <f>IF(ISBLANK('Module C Corrected'!AC122),"",'Module C Corrected'!AC122)</f>
        <v>1.44</v>
      </c>
      <c r="AD122" s="2">
        <f>IF(ISBLANK('Module C Corrected'!AD122),"",'Module C Corrected'!AD122)</f>
        <v>1.44</v>
      </c>
      <c r="AE122" s="2">
        <f>IF(ISBLANK('Module C Corrected'!AE122),"",'Module C Corrected'!AE122)</f>
        <v>1.44</v>
      </c>
      <c r="AF122" s="2">
        <f>IF(ISBLANK('Module C Corrected'!AF122),"",'Module C Corrected'!AF122)</f>
        <v>1.44</v>
      </c>
      <c r="AG122" s="2">
        <f>IF(ISBLANK('Module C Corrected'!AG122),"",'Module C Corrected'!AG122)</f>
        <v>1.44</v>
      </c>
      <c r="AH122" s="2">
        <f>IF(ISBLANK('Module C Corrected'!AH122),"",'Module C Corrected'!AH122)</f>
        <v>1.44</v>
      </c>
      <c r="AI122" s="2">
        <f>IF(ISBLANK('Module C Corrected'!AI122),"",'Module C Corrected'!AI122)</f>
        <v>1.44</v>
      </c>
      <c r="AJ122" s="2">
        <f>IF(ISBLANK('Module C Corrected'!AJ122),"",'Module C Corrected'!AJ122)</f>
        <v>1.44</v>
      </c>
      <c r="AK122" s="2">
        <f>IF(ISBLANK('Module C Corrected'!AK122),"",'Module C Corrected'!AK122)</f>
        <v>1.44</v>
      </c>
      <c r="AL122" s="2">
        <f>IF(ISBLANK('Module C Corrected'!AL122),"",'Module C Corrected'!AL122)</f>
        <v>1.44</v>
      </c>
      <c r="AM122" s="2">
        <f>IF(ISBLANK('Module C Corrected'!AM122),"",'Module C Corrected'!AM122)</f>
        <v>1.44</v>
      </c>
      <c r="AN122" s="2">
        <f>IF(ISBLANK('Module C Corrected'!AN122),"",'Module C Corrected'!AN122)</f>
        <v>1.44</v>
      </c>
      <c r="AO122" s="33">
        <f ca="1">IFERROR(IF(AND($A122=VLOOKUP($A122&amp;"."&amp;$C122,UncollectibleLookup,2,FALSE),$C122=VLOOKUP($A122&amp;"."&amp;$C122,UncollectibleLookup,4,FALSE)),0,'Module C Corrected'!AO122),'Module C Corrected'!AO122)</f>
        <v>24995.97</v>
      </c>
      <c r="AP122" s="33">
        <f ca="1">IFERROR(IF(AND($A122=VLOOKUP($A122&amp;"."&amp;$C122,UncollectibleLookup,2,FALSE),$C122=VLOOKUP($A122&amp;"."&amp;$C122,UncollectibleLookup,4,FALSE)),0,'Module C Corrected'!AP122),'Module C Corrected'!AP122)</f>
        <v>8588.86</v>
      </c>
      <c r="AQ122" s="33">
        <f ca="1">IFERROR(IF(AND($A122=VLOOKUP($A122&amp;"."&amp;$C122,UncollectibleLookup,2,FALSE),$C122=VLOOKUP($A122&amp;"."&amp;$C122,UncollectibleLookup,4,FALSE)),0,'Module C Corrected'!AQ122),'Module C Corrected'!AQ122)</f>
        <v>22853.96</v>
      </c>
      <c r="AR122" s="33">
        <f ca="1">IFERROR(IF(AND($A122=VLOOKUP($A122&amp;"."&amp;$C122,UncollectibleLookup,2,FALSE),$C122=VLOOKUP($A122&amp;"."&amp;$C122,UncollectibleLookup,4,FALSE)),0,'Module C Corrected'!AR122),'Module C Corrected'!AR122)</f>
        <v>33223.07</v>
      </c>
      <c r="AS122" s="33">
        <f ca="1">IFERROR(IF(AND($A122=VLOOKUP($A122&amp;"."&amp;$C122,UncollectibleLookup,2,FALSE),$C122=VLOOKUP($A122&amp;"."&amp;$C122,UncollectibleLookup,4,FALSE)),0,'Module C Corrected'!AS122),'Module C Corrected'!AS122)</f>
        <v>17576.91</v>
      </c>
      <c r="AT122" s="33">
        <f ca="1">IFERROR(IF(AND($A122=VLOOKUP($A122&amp;"."&amp;$C122,UncollectibleLookup,2,FALSE),$C122=VLOOKUP($A122&amp;"."&amp;$C122,UncollectibleLookup,4,FALSE)),0,'Module C Corrected'!AT122),'Module C Corrected'!AT122)</f>
        <v>24876.83</v>
      </c>
      <c r="AU122" s="33">
        <f ca="1">IFERROR(IF(AND($A122=VLOOKUP($A122&amp;"."&amp;$C122,UncollectibleLookup,2,FALSE),$C122=VLOOKUP($A122&amp;"."&amp;$C122,UncollectibleLookup,4,FALSE)),0,'Module C Corrected'!AU122),'Module C Corrected'!AU122)</f>
        <v>200002.23</v>
      </c>
      <c r="AV122" s="33">
        <f ca="1">IFERROR(IF(AND($A122=VLOOKUP($A122&amp;"."&amp;$C122,UncollectibleLookup,2,FALSE),$C122=VLOOKUP($A122&amp;"."&amp;$C122,UncollectibleLookup,4,FALSE)),0,'Module C Corrected'!AV122),'Module C Corrected'!AV122)</f>
        <v>96970.06</v>
      </c>
      <c r="AW122" s="33">
        <f ca="1">IFERROR(IF(AND($A122=VLOOKUP($A122&amp;"."&amp;$C122,UncollectibleLookup,2,FALSE),$C122=VLOOKUP($A122&amp;"."&amp;$C122,UncollectibleLookup,4,FALSE)),0,'Module C Corrected'!AW122),'Module C Corrected'!AW122)</f>
        <v>32739.94</v>
      </c>
      <c r="AX122" s="33">
        <f ca="1">IFERROR(IF(AND($A122=VLOOKUP($A122&amp;"."&amp;$C122,UncollectibleLookup,2,FALSE),$C122=VLOOKUP($A122&amp;"."&amp;$C122,UncollectibleLookup,4,FALSE)),0,'Module C Corrected'!AX122),'Module C Corrected'!AX122)</f>
        <v>45155.1</v>
      </c>
      <c r="AY122" s="33">
        <f ca="1">IFERROR(IF(AND($A122=VLOOKUP($A122&amp;"."&amp;$C122,UncollectibleLookup,2,FALSE),$C122=VLOOKUP($A122&amp;"."&amp;$C122,UncollectibleLookup,4,FALSE)),0,'Module C Corrected'!AY122),'Module C Corrected'!AY122)</f>
        <v>13383.23</v>
      </c>
      <c r="AZ122" s="33">
        <f ca="1">IFERROR(IF(AND($A122=VLOOKUP($A122&amp;"."&amp;$C122,UncollectibleLookup,2,FALSE),$C122=VLOOKUP($A122&amp;"."&amp;$C122,UncollectibleLookup,4,FALSE)),0,'Module C Corrected'!AZ122),'Module C Corrected'!AZ122)</f>
        <v>17764.150000000001</v>
      </c>
      <c r="BA122" s="31">
        <f t="shared" ca="1" si="54"/>
        <v>-2083</v>
      </c>
      <c r="BB122" s="31">
        <f t="shared" ca="1" si="54"/>
        <v>-715.74</v>
      </c>
      <c r="BC122" s="31">
        <f t="shared" ca="1" si="54"/>
        <v>-1904.5</v>
      </c>
      <c r="BD122" s="31">
        <f t="shared" ca="1" si="52"/>
        <v>-11074.36</v>
      </c>
      <c r="BE122" s="31">
        <f t="shared" ca="1" si="52"/>
        <v>-5858.97</v>
      </c>
      <c r="BF122" s="31">
        <f t="shared" ca="1" si="52"/>
        <v>-8292.2800000000007</v>
      </c>
      <c r="BG122" s="31">
        <f t="shared" ca="1" si="52"/>
        <v>-98612.21</v>
      </c>
      <c r="BH122" s="31">
        <f t="shared" ca="1" si="52"/>
        <v>-47811.63</v>
      </c>
      <c r="BI122" s="31">
        <f t="shared" ca="1" si="52"/>
        <v>-16142.61</v>
      </c>
      <c r="BJ122" s="31">
        <f t="shared" ca="1" si="57"/>
        <v>-9407.31</v>
      </c>
      <c r="BK122" s="31">
        <f t="shared" ca="1" si="57"/>
        <v>-2788.17</v>
      </c>
      <c r="BL122" s="31">
        <f t="shared" ca="1" si="57"/>
        <v>-3700.86</v>
      </c>
      <c r="BM122" s="6">
        <f t="shared" ca="1" si="56"/>
        <v>-4.7999999999999996E-3</v>
      </c>
      <c r="BN122" s="6">
        <f t="shared" ca="1" si="56"/>
        <v>-4.7999999999999996E-3</v>
      </c>
      <c r="BO122" s="6">
        <f t="shared" ca="1" si="56"/>
        <v>-4.7999999999999996E-3</v>
      </c>
      <c r="BP122" s="6">
        <f t="shared" ca="1" si="56"/>
        <v>-4.7999999999999996E-3</v>
      </c>
      <c r="BQ122" s="6">
        <f t="shared" ca="1" si="56"/>
        <v>-4.7999999999999996E-3</v>
      </c>
      <c r="BR122" s="6">
        <f t="shared" ca="1" si="56"/>
        <v>-4.7999999999999996E-3</v>
      </c>
      <c r="BS122" s="6">
        <f t="shared" ca="1" si="56"/>
        <v>-4.7999999999999996E-3</v>
      </c>
      <c r="BT122" s="6">
        <f t="shared" ca="1" si="56"/>
        <v>-4.7999999999999996E-3</v>
      </c>
      <c r="BU122" s="6">
        <f t="shared" ca="1" si="56"/>
        <v>-4.7999999999999996E-3</v>
      </c>
      <c r="BV122" s="6">
        <f t="shared" ca="1" si="56"/>
        <v>-4.7999999999999996E-3</v>
      </c>
      <c r="BW122" s="6">
        <f t="shared" ca="1" si="56"/>
        <v>-4.7999999999999996E-3</v>
      </c>
      <c r="BX122" s="6">
        <f t="shared" ca="1" si="56"/>
        <v>-4.7999999999999996E-3</v>
      </c>
      <c r="BY122" s="31">
        <f t="shared" ca="1" si="61"/>
        <v>-8331.99</v>
      </c>
      <c r="BZ122" s="31">
        <f t="shared" ca="1" si="61"/>
        <v>-2862.95</v>
      </c>
      <c r="CA122" s="31">
        <f t="shared" ca="1" si="61"/>
        <v>-7617.99</v>
      </c>
      <c r="CB122" s="31">
        <f t="shared" ca="1" si="58"/>
        <v>-11074.36</v>
      </c>
      <c r="CC122" s="31">
        <f t="shared" ca="1" si="58"/>
        <v>-5858.97</v>
      </c>
      <c r="CD122" s="31">
        <f t="shared" ca="1" si="58"/>
        <v>-8292.2800000000007</v>
      </c>
      <c r="CE122" s="31">
        <f t="shared" ca="1" si="58"/>
        <v>-66667.41</v>
      </c>
      <c r="CF122" s="31">
        <f t="shared" ca="1" si="58"/>
        <v>-32323.35</v>
      </c>
      <c r="CG122" s="31">
        <f t="shared" ca="1" si="58"/>
        <v>-10913.31</v>
      </c>
      <c r="CH122" s="31">
        <f t="shared" ca="1" si="58"/>
        <v>-15051.7</v>
      </c>
      <c r="CI122" s="31">
        <f t="shared" ca="1" si="58"/>
        <v>-4461.08</v>
      </c>
      <c r="CJ122" s="31">
        <f t="shared" ca="1" si="58"/>
        <v>-5921.38</v>
      </c>
      <c r="CK122" s="32">
        <f t="shared" ca="1" si="55"/>
        <v>2950.91</v>
      </c>
      <c r="CL122" s="32">
        <f t="shared" ca="1" si="55"/>
        <v>1013.96</v>
      </c>
      <c r="CM122" s="32">
        <f t="shared" ca="1" si="55"/>
        <v>2698.04</v>
      </c>
      <c r="CN122" s="32">
        <f t="shared" ca="1" si="53"/>
        <v>3922.17</v>
      </c>
      <c r="CO122" s="32">
        <f t="shared" ca="1" si="53"/>
        <v>2075.0500000000002</v>
      </c>
      <c r="CP122" s="32">
        <f t="shared" ca="1" si="53"/>
        <v>2936.85</v>
      </c>
      <c r="CQ122" s="32">
        <f t="shared" ca="1" si="53"/>
        <v>23611.37</v>
      </c>
      <c r="CR122" s="32">
        <f t="shared" ca="1" si="53"/>
        <v>11447.85</v>
      </c>
      <c r="CS122" s="32">
        <f t="shared" ca="1" si="53"/>
        <v>3865.13</v>
      </c>
      <c r="CT122" s="32">
        <f t="shared" ca="1" si="59"/>
        <v>5330.81</v>
      </c>
      <c r="CU122" s="32">
        <f t="shared" ca="1" si="59"/>
        <v>1579.96</v>
      </c>
      <c r="CV122" s="32">
        <f t="shared" ca="1" si="59"/>
        <v>2097.16</v>
      </c>
      <c r="CW122" s="31">
        <f t="shared" ca="1" si="51"/>
        <v>-28294.050000000003</v>
      </c>
      <c r="CX122" s="31">
        <f t="shared" ca="1" si="51"/>
        <v>-9722.11</v>
      </c>
      <c r="CY122" s="31">
        <f t="shared" ca="1" si="51"/>
        <v>-25869.41</v>
      </c>
      <c r="CZ122" s="31">
        <f t="shared" ca="1" si="51"/>
        <v>-29300.9</v>
      </c>
      <c r="DA122" s="31">
        <f t="shared" ca="1" si="51"/>
        <v>-15501.86</v>
      </c>
      <c r="DB122" s="31">
        <f t="shared" ca="1" si="51"/>
        <v>-21939.980000000003</v>
      </c>
      <c r="DC122" s="31">
        <f t="shared" ca="1" si="51"/>
        <v>-144446.06</v>
      </c>
      <c r="DD122" s="31">
        <f t="shared" ca="1" si="51"/>
        <v>-70033.929999999993</v>
      </c>
      <c r="DE122" s="31">
        <f t="shared" ca="1" si="51"/>
        <v>-23645.509999999995</v>
      </c>
      <c r="DF122" s="31">
        <f t="shared" ca="1" si="60"/>
        <v>-45468.68</v>
      </c>
      <c r="DG122" s="31">
        <f t="shared" ca="1" si="60"/>
        <v>-13476.179999999998</v>
      </c>
      <c r="DH122" s="31">
        <f t="shared" ca="1" si="60"/>
        <v>-17887.510000000002</v>
      </c>
      <c r="DI122" s="32">
        <f t="shared" ca="1" si="65"/>
        <v>-1414.7</v>
      </c>
      <c r="DJ122" s="32">
        <f t="shared" ca="1" si="65"/>
        <v>-486.11</v>
      </c>
      <c r="DK122" s="32">
        <f t="shared" ca="1" si="65"/>
        <v>-1293.47</v>
      </c>
      <c r="DL122" s="32">
        <f t="shared" ca="1" si="62"/>
        <v>-1465.05</v>
      </c>
      <c r="DM122" s="32">
        <f t="shared" ca="1" si="62"/>
        <v>-775.09</v>
      </c>
      <c r="DN122" s="32">
        <f t="shared" ca="1" si="62"/>
        <v>-1097</v>
      </c>
      <c r="DO122" s="32">
        <f t="shared" ca="1" si="47"/>
        <v>-7222.3</v>
      </c>
      <c r="DP122" s="32">
        <f t="shared" ca="1" si="47"/>
        <v>-3501.7</v>
      </c>
      <c r="DQ122" s="32">
        <f t="shared" ca="1" si="47"/>
        <v>-1182.28</v>
      </c>
      <c r="DR122" s="32">
        <f t="shared" ca="1" si="47"/>
        <v>-2273.4299999999998</v>
      </c>
      <c r="DS122" s="32">
        <f t="shared" ca="1" si="47"/>
        <v>-673.81</v>
      </c>
      <c r="DT122" s="32">
        <f t="shared" ca="1" si="47"/>
        <v>-894.38</v>
      </c>
      <c r="DU122" s="31">
        <f t="shared" ca="1" si="66"/>
        <v>-12173.81</v>
      </c>
      <c r="DV122" s="31">
        <f t="shared" ca="1" si="66"/>
        <v>-4133.5</v>
      </c>
      <c r="DW122" s="31">
        <f t="shared" ca="1" si="66"/>
        <v>-10879.69</v>
      </c>
      <c r="DX122" s="31">
        <f t="shared" ca="1" si="63"/>
        <v>-12173.53</v>
      </c>
      <c r="DY122" s="31">
        <f t="shared" ca="1" si="63"/>
        <v>-6364.05</v>
      </c>
      <c r="DZ122" s="31">
        <f t="shared" ca="1" si="63"/>
        <v>-8895.31</v>
      </c>
      <c r="EA122" s="31">
        <f t="shared" ca="1" si="48"/>
        <v>-57851.67</v>
      </c>
      <c r="EB122" s="31">
        <f t="shared" ca="1" si="48"/>
        <v>-27677.33</v>
      </c>
      <c r="EC122" s="31">
        <f t="shared" ca="1" si="48"/>
        <v>-9219.16</v>
      </c>
      <c r="ED122" s="31">
        <f t="shared" ca="1" si="48"/>
        <v>-17494.240000000002</v>
      </c>
      <c r="EE122" s="31">
        <f t="shared" ca="1" si="48"/>
        <v>-5113.47</v>
      </c>
      <c r="EF122" s="31">
        <f t="shared" ca="1" si="48"/>
        <v>-6695.45</v>
      </c>
      <c r="EG122" s="32">
        <f t="shared" ca="1" si="67"/>
        <v>-41882.560000000005</v>
      </c>
      <c r="EH122" s="32">
        <f t="shared" ca="1" si="67"/>
        <v>-14341.720000000001</v>
      </c>
      <c r="EI122" s="32">
        <f t="shared" ca="1" si="67"/>
        <v>-38042.57</v>
      </c>
      <c r="EJ122" s="32">
        <f t="shared" ca="1" si="64"/>
        <v>-42939.48</v>
      </c>
      <c r="EK122" s="32">
        <f t="shared" ca="1" si="64"/>
        <v>-22641</v>
      </c>
      <c r="EL122" s="32">
        <f t="shared" ca="1" si="64"/>
        <v>-31932.29</v>
      </c>
      <c r="EM122" s="32">
        <f t="shared" ca="1" si="49"/>
        <v>-209520.02999999997</v>
      </c>
      <c r="EN122" s="32">
        <f t="shared" ca="1" si="49"/>
        <v>-101212.95999999999</v>
      </c>
      <c r="EO122" s="32">
        <f t="shared" ca="1" si="49"/>
        <v>-34046.949999999997</v>
      </c>
      <c r="EP122" s="32">
        <f t="shared" ca="1" si="49"/>
        <v>-65236.350000000006</v>
      </c>
      <c r="EQ122" s="32">
        <f t="shared" ca="1" si="49"/>
        <v>-19263.46</v>
      </c>
      <c r="ER122" s="32">
        <f t="shared" ca="1" si="49"/>
        <v>-25477.340000000004</v>
      </c>
    </row>
    <row r="123" spans="1:148">
      <c r="A123" t="s">
        <v>450</v>
      </c>
      <c r="B123" s="1" t="s">
        <v>99</v>
      </c>
      <c r="C123" t="str">
        <f t="shared" ca="1" si="40"/>
        <v>BCHEXP</v>
      </c>
      <c r="D123" t="str">
        <f t="shared" ca="1" si="41"/>
        <v>Alberta-BC Intertie - Export</v>
      </c>
      <c r="E123" s="51">
        <f ca="1">IFERROR(IF(AND($A123=VLOOKUP($A123&amp;"."&amp;$C123,UncollectibleLookup,2,FALSE),$C123=VLOOKUP($A123&amp;"."&amp;$C123,UncollectibleLookup,4,FALSE)),0,'Module C Corrected'!E123),'Module C Corrected'!E123)</f>
        <v>100</v>
      </c>
      <c r="F123" s="51">
        <f ca="1">IFERROR(IF(AND($A123=VLOOKUP($A123&amp;"."&amp;$C123,UncollectibleLookup,2,FALSE),$C123=VLOOKUP($A123&amp;"."&amp;$C123,UncollectibleLookup,4,FALSE)),0,'Module C Corrected'!F123),'Module C Corrected'!F123)</f>
        <v>87.5</v>
      </c>
      <c r="G123" s="51">
        <f ca="1">IFERROR(IF(AND($A123=VLOOKUP($A123&amp;"."&amp;$C123,UncollectibleLookup,2,FALSE),$C123=VLOOKUP($A123&amp;"."&amp;$C123,UncollectibleLookup,4,FALSE)),0,'Module C Corrected'!G123),'Module C Corrected'!G123)</f>
        <v>0</v>
      </c>
      <c r="H123" s="51">
        <f ca="1">IFERROR(IF(AND($A123=VLOOKUP($A123&amp;"."&amp;$C123,UncollectibleLookup,2,FALSE),$C123=VLOOKUP($A123&amp;"."&amp;$C123,UncollectibleLookup,4,FALSE)),0,'Module C Corrected'!H123),'Module C Corrected'!H123)</f>
        <v>0</v>
      </c>
      <c r="I123" s="51">
        <f ca="1">IFERROR(IF(AND($A123=VLOOKUP($A123&amp;"."&amp;$C123,UncollectibleLookup,2,FALSE),$C123=VLOOKUP($A123&amp;"."&amp;$C123,UncollectibleLookup,4,FALSE)),0,'Module C Corrected'!I123),'Module C Corrected'!I123)</f>
        <v>0</v>
      </c>
      <c r="J123" s="51">
        <f ca="1">IFERROR(IF(AND($A123=VLOOKUP($A123&amp;"."&amp;$C123,UncollectibleLookup,2,FALSE),$C123=VLOOKUP($A123&amp;"."&amp;$C123,UncollectibleLookup,4,FALSE)),0,'Module C Corrected'!J123),'Module C Corrected'!J123)</f>
        <v>902.5</v>
      </c>
      <c r="K123" s="51">
        <f ca="1">IFERROR(IF(AND($A123=VLOOKUP($A123&amp;"."&amp;$C123,UncollectibleLookup,2,FALSE),$C123=VLOOKUP($A123&amp;"."&amp;$C123,UncollectibleLookup,4,FALSE)),0,'Module C Corrected'!K123),'Module C Corrected'!K123)</f>
        <v>343</v>
      </c>
      <c r="L123" s="51">
        <f ca="1">IFERROR(IF(AND($A123=VLOOKUP($A123&amp;"."&amp;$C123,UncollectibleLookup,2,FALSE),$C123=VLOOKUP($A123&amp;"."&amp;$C123,UncollectibleLookup,4,FALSE)),0,'Module C Corrected'!L123),'Module C Corrected'!L123)</f>
        <v>537.5</v>
      </c>
      <c r="M123" s="51">
        <f ca="1">IFERROR(IF(AND($A123=VLOOKUP($A123&amp;"."&amp;$C123,UncollectibleLookup,2,FALSE),$C123=VLOOKUP($A123&amp;"."&amp;$C123,UncollectibleLookup,4,FALSE)),0,'Module C Corrected'!M123),'Module C Corrected'!M123)</f>
        <v>165</v>
      </c>
      <c r="N123" s="51">
        <f ca="1">IFERROR(IF(AND($A123=VLOOKUP($A123&amp;"."&amp;$C123,UncollectibleLookup,2,FALSE),$C123=VLOOKUP($A123&amp;"."&amp;$C123,UncollectibleLookup,4,FALSE)),0,'Module C Corrected'!N123),'Module C Corrected'!N123)</f>
        <v>859</v>
      </c>
      <c r="O123" s="51">
        <f ca="1">IFERROR(IF(AND($A123=VLOOKUP($A123&amp;"."&amp;$C123,UncollectibleLookup,2,FALSE),$C123=VLOOKUP($A123&amp;"."&amp;$C123,UncollectibleLookup,4,FALSE)),0,'Module C Corrected'!O123),'Module C Corrected'!O123)</f>
        <v>100</v>
      </c>
      <c r="P123" s="51">
        <f ca="1">IFERROR(IF(AND($A123=VLOOKUP($A123&amp;"."&amp;$C123,UncollectibleLookup,2,FALSE),$C123=VLOOKUP($A123&amp;"."&amp;$C123,UncollectibleLookup,4,FALSE)),0,'Module C Corrected'!P123),'Module C Corrected'!P123)</f>
        <v>525</v>
      </c>
      <c r="Q123" s="32">
        <f ca="1">IFERROR(IF(AND($A123=VLOOKUP($A123&amp;"."&amp;$C123,UncollectibleLookup,2,FALSE),$C123=VLOOKUP($A123&amp;"."&amp;$C123,UncollectibleLookup,4,FALSE)),0,'Module C Corrected'!Q123),'Module C Corrected'!Q123)</f>
        <v>4563</v>
      </c>
      <c r="R123" s="32">
        <f ca="1">IFERROR(IF(AND($A123=VLOOKUP($A123&amp;"."&amp;$C123,UncollectibleLookup,2,FALSE),$C123=VLOOKUP($A123&amp;"."&amp;$C123,UncollectibleLookup,4,FALSE)),0,'Module C Corrected'!R123),'Module C Corrected'!R123)</f>
        <v>4107</v>
      </c>
      <c r="S123" s="32">
        <f ca="1">IFERROR(IF(AND($A123=VLOOKUP($A123&amp;"."&amp;$C123,UncollectibleLookup,2,FALSE),$C123=VLOOKUP($A123&amp;"."&amp;$C123,UncollectibleLookup,4,FALSE)),0,'Module C Corrected'!S123),'Module C Corrected'!S123)</f>
        <v>0</v>
      </c>
      <c r="T123" s="32">
        <f ca="1">IFERROR(IF(AND($A123=VLOOKUP($A123&amp;"."&amp;$C123,UncollectibleLookup,2,FALSE),$C123=VLOOKUP($A123&amp;"."&amp;$C123,UncollectibleLookup,4,FALSE)),0,'Module C Corrected'!T123),'Module C Corrected'!T123)</f>
        <v>0</v>
      </c>
      <c r="U123" s="32">
        <f ca="1">IFERROR(IF(AND($A123=VLOOKUP($A123&amp;"."&amp;$C123,UncollectibleLookup,2,FALSE),$C123=VLOOKUP($A123&amp;"."&amp;$C123,UncollectibleLookup,4,FALSE)),0,'Module C Corrected'!U123),'Module C Corrected'!U123)</f>
        <v>0</v>
      </c>
      <c r="V123" s="32">
        <f ca="1">IFERROR(IF(AND($A123=VLOOKUP($A123&amp;"."&amp;$C123,UncollectibleLookup,2,FALSE),$C123=VLOOKUP($A123&amp;"."&amp;$C123,UncollectibleLookup,4,FALSE)),0,'Module C Corrected'!V123),'Module C Corrected'!V123)</f>
        <v>29066.65</v>
      </c>
      <c r="W123" s="32">
        <f ca="1">IFERROR(IF(AND($A123=VLOOKUP($A123&amp;"."&amp;$C123,UncollectibleLookup,2,FALSE),$C123=VLOOKUP($A123&amp;"."&amp;$C123,UncollectibleLookup,4,FALSE)),0,'Module C Corrected'!W123),'Module C Corrected'!W123)</f>
        <v>8047.76</v>
      </c>
      <c r="X123" s="32">
        <f ca="1">IFERROR(IF(AND($A123=VLOOKUP($A123&amp;"."&amp;$C123,UncollectibleLookup,2,FALSE),$C123=VLOOKUP($A123&amp;"."&amp;$C123,UncollectibleLookup,4,FALSE)),0,'Module C Corrected'!X123),'Module C Corrected'!X123)</f>
        <v>65160.25</v>
      </c>
      <c r="Y123" s="32">
        <f ca="1">IFERROR(IF(AND($A123=VLOOKUP($A123&amp;"."&amp;$C123,UncollectibleLookup,2,FALSE),$C123=VLOOKUP($A123&amp;"."&amp;$C123,UncollectibleLookup,4,FALSE)),0,'Module C Corrected'!Y123),'Module C Corrected'!Y123)</f>
        <v>11962.9</v>
      </c>
      <c r="Z123" s="32">
        <f ca="1">IFERROR(IF(AND($A123=VLOOKUP($A123&amp;"."&amp;$C123,UncollectibleLookup,2,FALSE),$C123=VLOOKUP($A123&amp;"."&amp;$C123,UncollectibleLookup,4,FALSE)),0,'Module C Corrected'!Z123),'Module C Corrected'!Z123)</f>
        <v>40387</v>
      </c>
      <c r="AA123" s="32">
        <f ca="1">IFERROR(IF(AND($A123=VLOOKUP($A123&amp;"."&amp;$C123,UncollectibleLookup,2,FALSE),$C123=VLOOKUP($A123&amp;"."&amp;$C123,UncollectibleLookup,4,FALSE)),0,'Module C Corrected'!AA123),'Module C Corrected'!AA123)</f>
        <v>3384.5</v>
      </c>
      <c r="AB123" s="32">
        <f ca="1">IFERROR(IF(AND($A123=VLOOKUP($A123&amp;"."&amp;$C123,UncollectibleLookup,2,FALSE),$C123=VLOOKUP($A123&amp;"."&amp;$C123,UncollectibleLookup,4,FALSE)),0,'Module C Corrected'!AB123),'Module C Corrected'!AB123)</f>
        <v>28225.19</v>
      </c>
      <c r="AC123" s="2">
        <f>IF(ISBLANK('Module C Corrected'!AC123),"",'Module C Corrected'!AC123)</f>
        <v>3.19</v>
      </c>
      <c r="AD123" s="2">
        <f>IF(ISBLANK('Module C Corrected'!AD123),"",'Module C Corrected'!AD123)</f>
        <v>3.19</v>
      </c>
      <c r="AE123" s="2" t="str">
        <f>IF(ISBLANK('Module C Corrected'!AE123),"",'Module C Corrected'!AE123)</f>
        <v/>
      </c>
      <c r="AF123" s="2" t="str">
        <f>IF(ISBLANK('Module C Corrected'!AF123),"",'Module C Corrected'!AF123)</f>
        <v/>
      </c>
      <c r="AG123" s="2" t="str">
        <f>IF(ISBLANK('Module C Corrected'!AG123),"",'Module C Corrected'!AG123)</f>
        <v/>
      </c>
      <c r="AH123" s="2">
        <f>IF(ISBLANK('Module C Corrected'!AH123),"",'Module C Corrected'!AH123)</f>
        <v>3.19</v>
      </c>
      <c r="AI123" s="2">
        <f>IF(ISBLANK('Module C Corrected'!AI123),"",'Module C Corrected'!AI123)</f>
        <v>3.19</v>
      </c>
      <c r="AJ123" s="2">
        <f>IF(ISBLANK('Module C Corrected'!AJ123),"",'Module C Corrected'!AJ123)</f>
        <v>3.19</v>
      </c>
      <c r="AK123" s="2">
        <f>IF(ISBLANK('Module C Corrected'!AK123),"",'Module C Corrected'!AK123)</f>
        <v>3.19</v>
      </c>
      <c r="AL123" s="2">
        <f>IF(ISBLANK('Module C Corrected'!AL123),"",'Module C Corrected'!AL123)</f>
        <v>3.19</v>
      </c>
      <c r="AM123" s="2">
        <f>IF(ISBLANK('Module C Corrected'!AM123),"",'Module C Corrected'!AM123)</f>
        <v>3.19</v>
      </c>
      <c r="AN123" s="2">
        <f>IF(ISBLANK('Module C Corrected'!AN123),"",'Module C Corrected'!AN123)</f>
        <v>3.19</v>
      </c>
      <c r="AO123" s="33">
        <f ca="1">IFERROR(IF(AND($A123=VLOOKUP($A123&amp;"."&amp;$C123,UncollectibleLookup,2,FALSE),$C123=VLOOKUP($A123&amp;"."&amp;$C123,UncollectibleLookup,4,FALSE)),0,'Module C Corrected'!AO123),'Module C Corrected'!AO123)</f>
        <v>145.56</v>
      </c>
      <c r="AP123" s="33">
        <f ca="1">IFERROR(IF(AND($A123=VLOOKUP($A123&amp;"."&amp;$C123,UncollectibleLookup,2,FALSE),$C123=VLOOKUP($A123&amp;"."&amp;$C123,UncollectibleLookup,4,FALSE)),0,'Module C Corrected'!AP123),'Module C Corrected'!AP123)</f>
        <v>131.01</v>
      </c>
      <c r="AQ123" s="33">
        <f ca="1">IFERROR(IF(AND($A123=VLOOKUP($A123&amp;"."&amp;$C123,UncollectibleLookup,2,FALSE),$C123=VLOOKUP($A123&amp;"."&amp;$C123,UncollectibleLookup,4,FALSE)),0,'Module C Corrected'!AQ123),'Module C Corrected'!AQ123)</f>
        <v>0</v>
      </c>
      <c r="AR123" s="33">
        <f ca="1">IFERROR(IF(AND($A123=VLOOKUP($A123&amp;"."&amp;$C123,UncollectibleLookup,2,FALSE),$C123=VLOOKUP($A123&amp;"."&amp;$C123,UncollectibleLookup,4,FALSE)),0,'Module C Corrected'!AR123),'Module C Corrected'!AR123)</f>
        <v>0</v>
      </c>
      <c r="AS123" s="33">
        <f ca="1">IFERROR(IF(AND($A123=VLOOKUP($A123&amp;"."&amp;$C123,UncollectibleLookup,2,FALSE),$C123=VLOOKUP($A123&amp;"."&amp;$C123,UncollectibleLookup,4,FALSE)),0,'Module C Corrected'!AS123),'Module C Corrected'!AS123)</f>
        <v>0</v>
      </c>
      <c r="AT123" s="33">
        <f ca="1">IFERROR(IF(AND($A123=VLOOKUP($A123&amp;"."&amp;$C123,UncollectibleLookup,2,FALSE),$C123=VLOOKUP($A123&amp;"."&amp;$C123,UncollectibleLookup,4,FALSE)),0,'Module C Corrected'!AT123),'Module C Corrected'!AT123)</f>
        <v>927.23</v>
      </c>
      <c r="AU123" s="33">
        <f ca="1">IFERROR(IF(AND($A123=VLOOKUP($A123&amp;"."&amp;$C123,UncollectibleLookup,2,FALSE),$C123=VLOOKUP($A123&amp;"."&amp;$C123,UncollectibleLookup,4,FALSE)),0,'Module C Corrected'!AU123),'Module C Corrected'!AU123)</f>
        <v>256.72000000000003</v>
      </c>
      <c r="AV123" s="33">
        <f ca="1">IFERROR(IF(AND($A123=VLOOKUP($A123&amp;"."&amp;$C123,UncollectibleLookup,2,FALSE),$C123=VLOOKUP($A123&amp;"."&amp;$C123,UncollectibleLookup,4,FALSE)),0,'Module C Corrected'!AV123),'Module C Corrected'!AV123)</f>
        <v>2078.61</v>
      </c>
      <c r="AW123" s="33">
        <f ca="1">IFERROR(IF(AND($A123=VLOOKUP($A123&amp;"."&amp;$C123,UncollectibleLookup,2,FALSE),$C123=VLOOKUP($A123&amp;"."&amp;$C123,UncollectibleLookup,4,FALSE)),0,'Module C Corrected'!AW123),'Module C Corrected'!AW123)</f>
        <v>381.62</v>
      </c>
      <c r="AX123" s="33">
        <f ca="1">IFERROR(IF(AND($A123=VLOOKUP($A123&amp;"."&amp;$C123,UncollectibleLookup,2,FALSE),$C123=VLOOKUP($A123&amp;"."&amp;$C123,UncollectibleLookup,4,FALSE)),0,'Module C Corrected'!AX123),'Module C Corrected'!AX123)</f>
        <v>1288.3499999999999</v>
      </c>
      <c r="AY123" s="33">
        <f ca="1">IFERROR(IF(AND($A123=VLOOKUP($A123&amp;"."&amp;$C123,UncollectibleLookup,2,FALSE),$C123=VLOOKUP($A123&amp;"."&amp;$C123,UncollectibleLookup,4,FALSE)),0,'Module C Corrected'!AY123),'Module C Corrected'!AY123)</f>
        <v>107.97</v>
      </c>
      <c r="AZ123" s="33">
        <f ca="1">IFERROR(IF(AND($A123=VLOOKUP($A123&amp;"."&amp;$C123,UncollectibleLookup,2,FALSE),$C123=VLOOKUP($A123&amp;"."&amp;$C123,UncollectibleLookup,4,FALSE)),0,'Module C Corrected'!AZ123),'Module C Corrected'!AZ123)</f>
        <v>900.38</v>
      </c>
      <c r="BA123" s="31">
        <f t="shared" ca="1" si="54"/>
        <v>-5.48</v>
      </c>
      <c r="BB123" s="31">
        <f t="shared" ca="1" si="54"/>
        <v>-4.93</v>
      </c>
      <c r="BC123" s="31">
        <f t="shared" ca="1" si="54"/>
        <v>0</v>
      </c>
      <c r="BD123" s="31">
        <f t="shared" ca="1" si="52"/>
        <v>0</v>
      </c>
      <c r="BE123" s="31">
        <f t="shared" ca="1" si="52"/>
        <v>0</v>
      </c>
      <c r="BF123" s="31">
        <f t="shared" ca="1" si="52"/>
        <v>-139.52000000000001</v>
      </c>
      <c r="BG123" s="31">
        <f t="shared" ca="1" si="52"/>
        <v>-57.14</v>
      </c>
      <c r="BH123" s="31">
        <f t="shared" ca="1" si="52"/>
        <v>-462.64</v>
      </c>
      <c r="BI123" s="31">
        <f t="shared" ca="1" si="52"/>
        <v>-84.94</v>
      </c>
      <c r="BJ123" s="31">
        <f t="shared" ca="1" si="57"/>
        <v>-121.16</v>
      </c>
      <c r="BK123" s="31">
        <f t="shared" ca="1" si="57"/>
        <v>-10.15</v>
      </c>
      <c r="BL123" s="31">
        <f t="shared" ca="1" si="57"/>
        <v>-84.68</v>
      </c>
      <c r="BM123" s="6">
        <f t="shared" ref="BM123:BX141" ca="1" si="68">VLOOKUP($C123,LossFactorLookup,3,FALSE)</f>
        <v>6.3E-3</v>
      </c>
      <c r="BN123" s="6">
        <f t="shared" ca="1" si="68"/>
        <v>6.3E-3</v>
      </c>
      <c r="BO123" s="6">
        <f t="shared" ca="1" si="68"/>
        <v>6.3E-3</v>
      </c>
      <c r="BP123" s="6">
        <f t="shared" ca="1" si="68"/>
        <v>6.3E-3</v>
      </c>
      <c r="BQ123" s="6">
        <f t="shared" ca="1" si="68"/>
        <v>6.3E-3</v>
      </c>
      <c r="BR123" s="6">
        <f t="shared" ca="1" si="68"/>
        <v>6.3E-3</v>
      </c>
      <c r="BS123" s="6">
        <f t="shared" ca="1" si="68"/>
        <v>6.3E-3</v>
      </c>
      <c r="BT123" s="6">
        <f t="shared" ca="1" si="68"/>
        <v>6.3E-3</v>
      </c>
      <c r="BU123" s="6">
        <f t="shared" ca="1" si="68"/>
        <v>6.3E-3</v>
      </c>
      <c r="BV123" s="6">
        <f t="shared" ca="1" si="68"/>
        <v>6.3E-3</v>
      </c>
      <c r="BW123" s="6">
        <f t="shared" ca="1" si="68"/>
        <v>6.3E-3</v>
      </c>
      <c r="BX123" s="6">
        <f t="shared" ca="1" si="68"/>
        <v>6.3E-3</v>
      </c>
      <c r="BY123" s="31">
        <f t="shared" ca="1" si="61"/>
        <v>28.75</v>
      </c>
      <c r="BZ123" s="31">
        <f t="shared" ca="1" si="61"/>
        <v>25.87</v>
      </c>
      <c r="CA123" s="31">
        <f t="shared" ca="1" si="61"/>
        <v>0</v>
      </c>
      <c r="CB123" s="31">
        <f t="shared" ca="1" si="58"/>
        <v>0</v>
      </c>
      <c r="CC123" s="31">
        <f t="shared" ca="1" si="58"/>
        <v>0</v>
      </c>
      <c r="CD123" s="31">
        <f t="shared" ca="1" si="58"/>
        <v>183.12</v>
      </c>
      <c r="CE123" s="31">
        <f t="shared" ca="1" si="58"/>
        <v>50.7</v>
      </c>
      <c r="CF123" s="31">
        <f t="shared" ca="1" si="58"/>
        <v>410.51</v>
      </c>
      <c r="CG123" s="31">
        <f t="shared" ca="1" si="58"/>
        <v>75.37</v>
      </c>
      <c r="CH123" s="31">
        <f t="shared" ca="1" si="58"/>
        <v>254.44</v>
      </c>
      <c r="CI123" s="31">
        <f t="shared" ca="1" si="58"/>
        <v>21.32</v>
      </c>
      <c r="CJ123" s="31">
        <f t="shared" ca="1" si="58"/>
        <v>177.82</v>
      </c>
      <c r="CK123" s="32">
        <f t="shared" ca="1" si="55"/>
        <v>7.76</v>
      </c>
      <c r="CL123" s="32">
        <f t="shared" ca="1" si="55"/>
        <v>6.98</v>
      </c>
      <c r="CM123" s="32">
        <f t="shared" ca="1" si="55"/>
        <v>0</v>
      </c>
      <c r="CN123" s="32">
        <f t="shared" ca="1" si="53"/>
        <v>0</v>
      </c>
      <c r="CO123" s="32">
        <f t="shared" ca="1" si="53"/>
        <v>0</v>
      </c>
      <c r="CP123" s="32">
        <f t="shared" ca="1" si="53"/>
        <v>49.41</v>
      </c>
      <c r="CQ123" s="32">
        <f t="shared" ca="1" si="53"/>
        <v>13.68</v>
      </c>
      <c r="CR123" s="32">
        <f t="shared" ca="1" si="53"/>
        <v>110.77</v>
      </c>
      <c r="CS123" s="32">
        <f t="shared" ca="1" si="53"/>
        <v>20.34</v>
      </c>
      <c r="CT123" s="32">
        <f t="shared" ca="1" si="59"/>
        <v>68.66</v>
      </c>
      <c r="CU123" s="32">
        <f t="shared" ca="1" si="59"/>
        <v>5.75</v>
      </c>
      <c r="CV123" s="32">
        <f t="shared" ca="1" si="59"/>
        <v>47.98</v>
      </c>
      <c r="CW123" s="31">
        <f t="shared" ca="1" si="51"/>
        <v>-103.57000000000001</v>
      </c>
      <c r="CX123" s="31">
        <f t="shared" ca="1" si="51"/>
        <v>-93.22999999999999</v>
      </c>
      <c r="CY123" s="31">
        <f t="shared" ca="1" si="51"/>
        <v>0</v>
      </c>
      <c r="CZ123" s="31">
        <f t="shared" ca="1" si="51"/>
        <v>0</v>
      </c>
      <c r="DA123" s="31">
        <f t="shared" ca="1" si="51"/>
        <v>0</v>
      </c>
      <c r="DB123" s="31">
        <f t="shared" ca="1" si="51"/>
        <v>-555.18000000000006</v>
      </c>
      <c r="DC123" s="31">
        <f t="shared" ca="1" si="51"/>
        <v>-135.20000000000005</v>
      </c>
      <c r="DD123" s="31">
        <f t="shared" ca="1" si="51"/>
        <v>-1094.69</v>
      </c>
      <c r="DE123" s="31">
        <f t="shared" ca="1" si="51"/>
        <v>-200.96999999999997</v>
      </c>
      <c r="DF123" s="31">
        <f t="shared" ca="1" si="60"/>
        <v>-844.08999999999992</v>
      </c>
      <c r="DG123" s="31">
        <f t="shared" ca="1" si="60"/>
        <v>-70.75</v>
      </c>
      <c r="DH123" s="31">
        <f t="shared" ca="1" si="60"/>
        <v>-589.90000000000009</v>
      </c>
      <c r="DI123" s="32">
        <f t="shared" ca="1" si="65"/>
        <v>-5.18</v>
      </c>
      <c r="DJ123" s="32">
        <f t="shared" ca="1" si="65"/>
        <v>-4.66</v>
      </c>
      <c r="DK123" s="32">
        <f t="shared" ca="1" si="65"/>
        <v>0</v>
      </c>
      <c r="DL123" s="32">
        <f t="shared" ca="1" si="62"/>
        <v>0</v>
      </c>
      <c r="DM123" s="32">
        <f t="shared" ca="1" si="62"/>
        <v>0</v>
      </c>
      <c r="DN123" s="32">
        <f t="shared" ca="1" si="62"/>
        <v>-27.76</v>
      </c>
      <c r="DO123" s="32">
        <f t="shared" ca="1" si="47"/>
        <v>-6.76</v>
      </c>
      <c r="DP123" s="32">
        <f t="shared" ca="1" si="47"/>
        <v>-54.73</v>
      </c>
      <c r="DQ123" s="32">
        <f t="shared" ca="1" si="47"/>
        <v>-10.050000000000001</v>
      </c>
      <c r="DR123" s="32">
        <f t="shared" ca="1" si="47"/>
        <v>-42.2</v>
      </c>
      <c r="DS123" s="32">
        <f t="shared" ca="1" si="47"/>
        <v>-3.54</v>
      </c>
      <c r="DT123" s="32">
        <f t="shared" ca="1" si="47"/>
        <v>-29.5</v>
      </c>
      <c r="DU123" s="31">
        <f t="shared" ca="1" si="66"/>
        <v>-44.56</v>
      </c>
      <c r="DV123" s="31">
        <f t="shared" ca="1" si="66"/>
        <v>-39.64</v>
      </c>
      <c r="DW123" s="31">
        <f t="shared" ca="1" si="66"/>
        <v>0</v>
      </c>
      <c r="DX123" s="31">
        <f t="shared" ca="1" si="63"/>
        <v>0</v>
      </c>
      <c r="DY123" s="31">
        <f t="shared" ca="1" si="63"/>
        <v>0</v>
      </c>
      <c r="DZ123" s="31">
        <f t="shared" ca="1" si="63"/>
        <v>-225.09</v>
      </c>
      <c r="EA123" s="31">
        <f t="shared" ca="1" si="48"/>
        <v>-54.15</v>
      </c>
      <c r="EB123" s="31">
        <f t="shared" ca="1" si="48"/>
        <v>-432.62</v>
      </c>
      <c r="EC123" s="31">
        <f t="shared" ca="1" si="48"/>
        <v>-78.36</v>
      </c>
      <c r="ED123" s="31">
        <f t="shared" ca="1" si="48"/>
        <v>-324.77</v>
      </c>
      <c r="EE123" s="31">
        <f t="shared" ca="1" si="48"/>
        <v>-26.85</v>
      </c>
      <c r="EF123" s="31">
        <f t="shared" ca="1" si="48"/>
        <v>-220.8</v>
      </c>
      <c r="EG123" s="32">
        <f t="shared" ca="1" si="67"/>
        <v>-153.31</v>
      </c>
      <c r="EH123" s="32">
        <f t="shared" ca="1" si="67"/>
        <v>-137.52999999999997</v>
      </c>
      <c r="EI123" s="32">
        <f t="shared" ca="1" si="67"/>
        <v>0</v>
      </c>
      <c r="EJ123" s="32">
        <f t="shared" ca="1" si="64"/>
        <v>0</v>
      </c>
      <c r="EK123" s="32">
        <f t="shared" ca="1" si="64"/>
        <v>0</v>
      </c>
      <c r="EL123" s="32">
        <f t="shared" ca="1" si="64"/>
        <v>-808.03000000000009</v>
      </c>
      <c r="EM123" s="32">
        <f t="shared" ca="1" si="49"/>
        <v>-196.11000000000004</v>
      </c>
      <c r="EN123" s="32">
        <f t="shared" ca="1" si="49"/>
        <v>-1582.04</v>
      </c>
      <c r="EO123" s="32">
        <f t="shared" ca="1" si="49"/>
        <v>-289.38</v>
      </c>
      <c r="EP123" s="32">
        <f t="shared" ca="1" si="49"/>
        <v>-1211.06</v>
      </c>
      <c r="EQ123" s="32">
        <f t="shared" ca="1" si="49"/>
        <v>-101.14000000000001</v>
      </c>
      <c r="ER123" s="32">
        <f t="shared" ca="1" si="49"/>
        <v>-840.2</v>
      </c>
    </row>
    <row r="124" spans="1:148">
      <c r="A124" t="s">
        <v>450</v>
      </c>
      <c r="B124" s="1" t="s">
        <v>100</v>
      </c>
      <c r="C124" t="str">
        <f t="shared" ca="1" si="40"/>
        <v>SPCEXP</v>
      </c>
      <c r="D124" t="str">
        <f t="shared" ca="1" si="41"/>
        <v>Alberta-Saskatchewan Intertie - Export</v>
      </c>
      <c r="E124" s="51">
        <f ca="1">IFERROR(IF(AND($A124=VLOOKUP($A124&amp;"."&amp;$C124,UncollectibleLookup,2,FALSE),$C124=VLOOKUP($A124&amp;"."&amp;$C124,UncollectibleLookup,4,FALSE)),0,'Module C Corrected'!E124),'Module C Corrected'!E124)</f>
        <v>5948.5</v>
      </c>
      <c r="F124" s="51">
        <f ca="1">IFERROR(IF(AND($A124=VLOOKUP($A124&amp;"."&amp;$C124,UncollectibleLookup,2,FALSE),$C124=VLOOKUP($A124&amp;"."&amp;$C124,UncollectibleLookup,4,FALSE)),0,'Module C Corrected'!F124),'Module C Corrected'!F124)</f>
        <v>8567.75</v>
      </c>
      <c r="G124" s="51">
        <f ca="1">IFERROR(IF(AND($A124=VLOOKUP($A124&amp;"."&amp;$C124,UncollectibleLookup,2,FALSE),$C124=VLOOKUP($A124&amp;"."&amp;$C124,UncollectibleLookup,4,FALSE)),0,'Module C Corrected'!G124),'Module C Corrected'!G124)</f>
        <v>5114.75</v>
      </c>
      <c r="H124" s="51">
        <f ca="1">IFERROR(IF(AND($A124=VLOOKUP($A124&amp;"."&amp;$C124,UncollectibleLookup,2,FALSE),$C124=VLOOKUP($A124&amp;"."&amp;$C124,UncollectibleLookup,4,FALSE)),0,'Module C Corrected'!H124),'Module C Corrected'!H124)</f>
        <v>2224</v>
      </c>
      <c r="I124" s="51">
        <f ca="1">IFERROR(IF(AND($A124=VLOOKUP($A124&amp;"."&amp;$C124,UncollectibleLookup,2,FALSE),$C124=VLOOKUP($A124&amp;"."&amp;$C124,UncollectibleLookup,4,FALSE)),0,'Module C Corrected'!I124),'Module C Corrected'!I124)</f>
        <v>2988</v>
      </c>
      <c r="J124" s="51">
        <f ca="1">IFERROR(IF(AND($A124=VLOOKUP($A124&amp;"."&amp;$C124,UncollectibleLookup,2,FALSE),$C124=VLOOKUP($A124&amp;"."&amp;$C124,UncollectibleLookup,4,FALSE)),0,'Module C Corrected'!J124),'Module C Corrected'!J124)</f>
        <v>189</v>
      </c>
      <c r="K124" s="51">
        <f ca="1">IFERROR(IF(AND($A124=VLOOKUP($A124&amp;"."&amp;$C124,UncollectibleLookup,2,FALSE),$C124=VLOOKUP($A124&amp;"."&amp;$C124,UncollectibleLookup,4,FALSE)),0,'Module C Corrected'!K124),'Module C Corrected'!K124)</f>
        <v>187.5</v>
      </c>
      <c r="L124" s="51">
        <f ca="1">IFERROR(IF(AND($A124=VLOOKUP($A124&amp;"."&amp;$C124,UncollectibleLookup,2,FALSE),$C124=VLOOKUP($A124&amp;"."&amp;$C124,UncollectibleLookup,4,FALSE)),0,'Module C Corrected'!L124),'Module C Corrected'!L124)</f>
        <v>473.25</v>
      </c>
      <c r="M124" s="51">
        <f ca="1">IFERROR(IF(AND($A124=VLOOKUP($A124&amp;"."&amp;$C124,UncollectibleLookup,2,FALSE),$C124=VLOOKUP($A124&amp;"."&amp;$C124,UncollectibleLookup,4,FALSE)),0,'Module C Corrected'!M124),'Module C Corrected'!M124)</f>
        <v>10126.75</v>
      </c>
      <c r="N124" s="51">
        <f ca="1">IFERROR(IF(AND($A124=VLOOKUP($A124&amp;"."&amp;$C124,UncollectibleLookup,2,FALSE),$C124=VLOOKUP($A124&amp;"."&amp;$C124,UncollectibleLookup,4,FALSE)),0,'Module C Corrected'!N124),'Module C Corrected'!N124)</f>
        <v>79.5</v>
      </c>
      <c r="O124" s="51">
        <f ca="1">IFERROR(IF(AND($A124=VLOOKUP($A124&amp;"."&amp;$C124,UncollectibleLookup,2,FALSE),$C124=VLOOKUP($A124&amp;"."&amp;$C124,UncollectibleLookup,4,FALSE)),0,'Module C Corrected'!O124),'Module C Corrected'!O124)</f>
        <v>5073.25</v>
      </c>
      <c r="P124" s="51">
        <f ca="1">IFERROR(IF(AND($A124=VLOOKUP($A124&amp;"."&amp;$C124,UncollectibleLookup,2,FALSE),$C124=VLOOKUP($A124&amp;"."&amp;$C124,UncollectibleLookup,4,FALSE)),0,'Module C Corrected'!P124),'Module C Corrected'!P124)</f>
        <v>8084.5</v>
      </c>
      <c r="Q124" s="32">
        <f ca="1">IFERROR(IF(AND($A124=VLOOKUP($A124&amp;"."&amp;$C124,UncollectibleLookup,2,FALSE),$C124=VLOOKUP($A124&amp;"."&amp;$C124,UncollectibleLookup,4,FALSE)),0,'Module C Corrected'!Q124),'Module C Corrected'!Q124)</f>
        <v>333728.64000000001</v>
      </c>
      <c r="R124" s="32">
        <f ca="1">IFERROR(IF(AND($A124=VLOOKUP($A124&amp;"."&amp;$C124,UncollectibleLookup,2,FALSE),$C124=VLOOKUP($A124&amp;"."&amp;$C124,UncollectibleLookup,4,FALSE)),0,'Module C Corrected'!R124),'Module C Corrected'!R124)</f>
        <v>539010.12</v>
      </c>
      <c r="S124" s="32">
        <f ca="1">IFERROR(IF(AND($A124=VLOOKUP($A124&amp;"."&amp;$C124,UncollectibleLookup,2,FALSE),$C124=VLOOKUP($A124&amp;"."&amp;$C124,UncollectibleLookup,4,FALSE)),0,'Module C Corrected'!S124),'Module C Corrected'!S124)</f>
        <v>244335.68</v>
      </c>
      <c r="T124" s="32">
        <f ca="1">IFERROR(IF(AND($A124=VLOOKUP($A124&amp;"."&amp;$C124,UncollectibleLookup,2,FALSE),$C124=VLOOKUP($A124&amp;"."&amp;$C124,UncollectibleLookup,4,FALSE)),0,'Module C Corrected'!T124),'Module C Corrected'!T124)</f>
        <v>81836.31</v>
      </c>
      <c r="U124" s="32">
        <f ca="1">IFERROR(IF(AND($A124=VLOOKUP($A124&amp;"."&amp;$C124,UncollectibleLookup,2,FALSE),$C124=VLOOKUP($A124&amp;"."&amp;$C124,UncollectibleLookup,4,FALSE)),0,'Module C Corrected'!U124),'Module C Corrected'!U124)</f>
        <v>193133.4</v>
      </c>
      <c r="V124" s="32">
        <f ca="1">IFERROR(IF(AND($A124=VLOOKUP($A124&amp;"."&amp;$C124,UncollectibleLookup,2,FALSE),$C124=VLOOKUP($A124&amp;"."&amp;$C124,UncollectibleLookup,4,FALSE)),0,'Module C Corrected'!V124),'Module C Corrected'!V124)</f>
        <v>27362.74</v>
      </c>
      <c r="W124" s="32">
        <f ca="1">IFERROR(IF(AND($A124=VLOOKUP($A124&amp;"."&amp;$C124,UncollectibleLookup,2,FALSE),$C124=VLOOKUP($A124&amp;"."&amp;$C124,UncollectibleLookup,4,FALSE)),0,'Module C Corrected'!W124),'Module C Corrected'!W124)</f>
        <v>66522.5</v>
      </c>
      <c r="X124" s="32">
        <f ca="1">IFERROR(IF(AND($A124=VLOOKUP($A124&amp;"."&amp;$C124,UncollectibleLookup,2,FALSE),$C124=VLOOKUP($A124&amp;"."&amp;$C124,UncollectibleLookup,4,FALSE)),0,'Module C Corrected'!X124),'Module C Corrected'!X124)</f>
        <v>27177.38</v>
      </c>
      <c r="Y124" s="32">
        <f ca="1">IFERROR(IF(AND($A124=VLOOKUP($A124&amp;"."&amp;$C124,UncollectibleLookup,2,FALSE),$C124=VLOOKUP($A124&amp;"."&amp;$C124,UncollectibleLookup,4,FALSE)),0,'Module C Corrected'!Y124),'Module C Corrected'!Y124)</f>
        <v>378944.43</v>
      </c>
      <c r="Z124" s="32">
        <f ca="1">IFERROR(IF(AND($A124=VLOOKUP($A124&amp;"."&amp;$C124,UncollectibleLookup,2,FALSE),$C124=VLOOKUP($A124&amp;"."&amp;$C124,UncollectibleLookup,4,FALSE)),0,'Module C Corrected'!Z124),'Module C Corrected'!Z124)</f>
        <v>3255.57</v>
      </c>
      <c r="AA124" s="32">
        <f ca="1">IFERROR(IF(AND($A124=VLOOKUP($A124&amp;"."&amp;$C124,UncollectibleLookup,2,FALSE),$C124=VLOOKUP($A124&amp;"."&amp;$C124,UncollectibleLookup,4,FALSE)),0,'Module C Corrected'!AA124),'Module C Corrected'!AA124)</f>
        <v>283291.06</v>
      </c>
      <c r="AB124" s="32">
        <f ca="1">IFERROR(IF(AND($A124=VLOOKUP($A124&amp;"."&amp;$C124,UncollectibleLookup,2,FALSE),$C124=VLOOKUP($A124&amp;"."&amp;$C124,UncollectibleLookup,4,FALSE)),0,'Module C Corrected'!AB124),'Module C Corrected'!AB124)</f>
        <v>404757.68</v>
      </c>
      <c r="AC124" s="2">
        <f>IF(ISBLANK('Module C Corrected'!AC124),"",'Module C Corrected'!AC124)</f>
        <v>4.13</v>
      </c>
      <c r="AD124" s="2">
        <f>IF(ISBLANK('Module C Corrected'!AD124),"",'Module C Corrected'!AD124)</f>
        <v>4.13</v>
      </c>
      <c r="AE124" s="2">
        <f>IF(ISBLANK('Module C Corrected'!AE124),"",'Module C Corrected'!AE124)</f>
        <v>4.13</v>
      </c>
      <c r="AF124" s="2">
        <f>IF(ISBLANK('Module C Corrected'!AF124),"",'Module C Corrected'!AF124)</f>
        <v>4.13</v>
      </c>
      <c r="AG124" s="2">
        <f>IF(ISBLANK('Module C Corrected'!AG124),"",'Module C Corrected'!AG124)</f>
        <v>4.13</v>
      </c>
      <c r="AH124" s="2">
        <f>IF(ISBLANK('Module C Corrected'!AH124),"",'Module C Corrected'!AH124)</f>
        <v>4.13</v>
      </c>
      <c r="AI124" s="2">
        <f>IF(ISBLANK('Module C Corrected'!AI124),"",'Module C Corrected'!AI124)</f>
        <v>4.13</v>
      </c>
      <c r="AJ124" s="2">
        <f>IF(ISBLANK('Module C Corrected'!AJ124),"",'Module C Corrected'!AJ124)</f>
        <v>4.13</v>
      </c>
      <c r="AK124" s="2">
        <f>IF(ISBLANK('Module C Corrected'!AK124),"",'Module C Corrected'!AK124)</f>
        <v>4.13</v>
      </c>
      <c r="AL124" s="2">
        <f>IF(ISBLANK('Module C Corrected'!AL124),"",'Module C Corrected'!AL124)</f>
        <v>4.13</v>
      </c>
      <c r="AM124" s="2">
        <f>IF(ISBLANK('Module C Corrected'!AM124),"",'Module C Corrected'!AM124)</f>
        <v>4.13</v>
      </c>
      <c r="AN124" s="2">
        <f>IF(ISBLANK('Module C Corrected'!AN124),"",'Module C Corrected'!AN124)</f>
        <v>4.13</v>
      </c>
      <c r="AO124" s="33">
        <f ca="1">IFERROR(IF(AND($A124=VLOOKUP($A124&amp;"."&amp;$C124,UncollectibleLookup,2,FALSE),$C124=VLOOKUP($A124&amp;"."&amp;$C124,UncollectibleLookup,4,FALSE)),0,'Module C Corrected'!AO124),'Module C Corrected'!AO124)</f>
        <v>13782.99</v>
      </c>
      <c r="AP124" s="33">
        <f ca="1">IFERROR(IF(AND($A124=VLOOKUP($A124&amp;"."&amp;$C124,UncollectibleLookup,2,FALSE),$C124=VLOOKUP($A124&amp;"."&amp;$C124,UncollectibleLookup,4,FALSE)),0,'Module C Corrected'!AP124),'Module C Corrected'!AP124)</f>
        <v>22261.119999999999</v>
      </c>
      <c r="AQ124" s="33">
        <f ca="1">IFERROR(IF(AND($A124=VLOOKUP($A124&amp;"."&amp;$C124,UncollectibleLookup,2,FALSE),$C124=VLOOKUP($A124&amp;"."&amp;$C124,UncollectibleLookup,4,FALSE)),0,'Module C Corrected'!AQ124),'Module C Corrected'!AQ124)</f>
        <v>10091.06</v>
      </c>
      <c r="AR124" s="33">
        <f ca="1">IFERROR(IF(AND($A124=VLOOKUP($A124&amp;"."&amp;$C124,UncollectibleLookup,2,FALSE),$C124=VLOOKUP($A124&amp;"."&amp;$C124,UncollectibleLookup,4,FALSE)),0,'Module C Corrected'!AR124),'Module C Corrected'!AR124)</f>
        <v>3379.84</v>
      </c>
      <c r="AS124" s="33">
        <f ca="1">IFERROR(IF(AND($A124=VLOOKUP($A124&amp;"."&amp;$C124,UncollectibleLookup,2,FALSE),$C124=VLOOKUP($A124&amp;"."&amp;$C124,UncollectibleLookup,4,FALSE)),0,'Module C Corrected'!AS124),'Module C Corrected'!AS124)</f>
        <v>7976.41</v>
      </c>
      <c r="AT124" s="33">
        <f ca="1">IFERROR(IF(AND($A124=VLOOKUP($A124&amp;"."&amp;$C124,UncollectibleLookup,2,FALSE),$C124=VLOOKUP($A124&amp;"."&amp;$C124,UncollectibleLookup,4,FALSE)),0,'Module C Corrected'!AT124),'Module C Corrected'!AT124)</f>
        <v>1130.08</v>
      </c>
      <c r="AU124" s="33">
        <f ca="1">IFERROR(IF(AND($A124=VLOOKUP($A124&amp;"."&amp;$C124,UncollectibleLookup,2,FALSE),$C124=VLOOKUP($A124&amp;"."&amp;$C124,UncollectibleLookup,4,FALSE)),0,'Module C Corrected'!AU124),'Module C Corrected'!AU124)</f>
        <v>2747.38</v>
      </c>
      <c r="AV124" s="33">
        <f ca="1">IFERROR(IF(AND($A124=VLOOKUP($A124&amp;"."&amp;$C124,UncollectibleLookup,2,FALSE),$C124=VLOOKUP($A124&amp;"."&amp;$C124,UncollectibleLookup,4,FALSE)),0,'Module C Corrected'!AV124),'Module C Corrected'!AV124)</f>
        <v>1122.43</v>
      </c>
      <c r="AW124" s="33">
        <f ca="1">IFERROR(IF(AND($A124=VLOOKUP($A124&amp;"."&amp;$C124,UncollectibleLookup,2,FALSE),$C124=VLOOKUP($A124&amp;"."&amp;$C124,UncollectibleLookup,4,FALSE)),0,'Module C Corrected'!AW124),'Module C Corrected'!AW124)</f>
        <v>15650.4</v>
      </c>
      <c r="AX124" s="33">
        <f ca="1">IFERROR(IF(AND($A124=VLOOKUP($A124&amp;"."&amp;$C124,UncollectibleLookup,2,FALSE),$C124=VLOOKUP($A124&amp;"."&amp;$C124,UncollectibleLookup,4,FALSE)),0,'Module C Corrected'!AX124),'Module C Corrected'!AX124)</f>
        <v>134.46</v>
      </c>
      <c r="AY124" s="33">
        <f ca="1">IFERROR(IF(AND($A124=VLOOKUP($A124&amp;"."&amp;$C124,UncollectibleLookup,2,FALSE),$C124=VLOOKUP($A124&amp;"."&amp;$C124,UncollectibleLookup,4,FALSE)),0,'Module C Corrected'!AY124),'Module C Corrected'!AY124)</f>
        <v>11699.92</v>
      </c>
      <c r="AZ124" s="33">
        <f ca="1">IFERROR(IF(AND($A124=VLOOKUP($A124&amp;"."&amp;$C124,UncollectibleLookup,2,FALSE),$C124=VLOOKUP($A124&amp;"."&amp;$C124,UncollectibleLookup,4,FALSE)),0,'Module C Corrected'!AZ124),'Module C Corrected'!AZ124)</f>
        <v>16716.490000000002</v>
      </c>
      <c r="BA124" s="31">
        <f t="shared" ca="1" si="54"/>
        <v>-400.47</v>
      </c>
      <c r="BB124" s="31">
        <f t="shared" ca="1" si="54"/>
        <v>-646.80999999999995</v>
      </c>
      <c r="BC124" s="31">
        <f t="shared" ca="1" si="54"/>
        <v>-293.2</v>
      </c>
      <c r="BD124" s="31">
        <f t="shared" ca="1" si="52"/>
        <v>-392.81</v>
      </c>
      <c r="BE124" s="31">
        <f t="shared" ca="1" si="52"/>
        <v>-927.04</v>
      </c>
      <c r="BF124" s="31">
        <f t="shared" ca="1" si="52"/>
        <v>-131.34</v>
      </c>
      <c r="BG124" s="31">
        <f t="shared" ca="1" si="52"/>
        <v>-472.31</v>
      </c>
      <c r="BH124" s="31">
        <f t="shared" ca="1" si="52"/>
        <v>-192.96</v>
      </c>
      <c r="BI124" s="31">
        <f t="shared" ca="1" si="52"/>
        <v>-2690.51</v>
      </c>
      <c r="BJ124" s="31">
        <f t="shared" ca="1" si="57"/>
        <v>-9.77</v>
      </c>
      <c r="BK124" s="31">
        <f t="shared" ca="1" si="57"/>
        <v>-849.87</v>
      </c>
      <c r="BL124" s="31">
        <f t="shared" ca="1" si="57"/>
        <v>-1214.27</v>
      </c>
      <c r="BM124" s="6">
        <f t="shared" ca="1" si="68"/>
        <v>0.02</v>
      </c>
      <c r="BN124" s="6">
        <f t="shared" ca="1" si="68"/>
        <v>0.02</v>
      </c>
      <c r="BO124" s="6">
        <f t="shared" ca="1" si="68"/>
        <v>0.02</v>
      </c>
      <c r="BP124" s="6">
        <f t="shared" ca="1" si="68"/>
        <v>0.02</v>
      </c>
      <c r="BQ124" s="6">
        <f t="shared" ca="1" si="68"/>
        <v>0.02</v>
      </c>
      <c r="BR124" s="6">
        <f t="shared" ca="1" si="68"/>
        <v>0.02</v>
      </c>
      <c r="BS124" s="6">
        <f t="shared" ca="1" si="68"/>
        <v>0.02</v>
      </c>
      <c r="BT124" s="6">
        <f t="shared" ca="1" si="68"/>
        <v>0.02</v>
      </c>
      <c r="BU124" s="6">
        <f t="shared" ca="1" si="68"/>
        <v>0.02</v>
      </c>
      <c r="BV124" s="6">
        <f t="shared" ca="1" si="68"/>
        <v>0.02</v>
      </c>
      <c r="BW124" s="6">
        <f t="shared" ca="1" si="68"/>
        <v>0.02</v>
      </c>
      <c r="BX124" s="6">
        <f t="shared" ca="1" si="68"/>
        <v>0.02</v>
      </c>
      <c r="BY124" s="31">
        <f t="shared" ca="1" si="61"/>
        <v>6674.57</v>
      </c>
      <c r="BZ124" s="31">
        <f t="shared" ca="1" si="61"/>
        <v>10780.2</v>
      </c>
      <c r="CA124" s="31">
        <f t="shared" ca="1" si="61"/>
        <v>4886.71</v>
      </c>
      <c r="CB124" s="31">
        <f t="shared" ca="1" si="58"/>
        <v>1636.73</v>
      </c>
      <c r="CC124" s="31">
        <f t="shared" ca="1" si="58"/>
        <v>3862.67</v>
      </c>
      <c r="CD124" s="31">
        <f t="shared" ca="1" si="58"/>
        <v>547.25</v>
      </c>
      <c r="CE124" s="31">
        <f t="shared" ca="1" si="58"/>
        <v>1330.45</v>
      </c>
      <c r="CF124" s="31">
        <f t="shared" ca="1" si="58"/>
        <v>543.54999999999995</v>
      </c>
      <c r="CG124" s="31">
        <f t="shared" ca="1" si="58"/>
        <v>7578.89</v>
      </c>
      <c r="CH124" s="31">
        <f t="shared" ca="1" si="58"/>
        <v>65.11</v>
      </c>
      <c r="CI124" s="31">
        <f t="shared" ca="1" si="58"/>
        <v>5665.82</v>
      </c>
      <c r="CJ124" s="31">
        <f t="shared" ca="1" si="58"/>
        <v>8095.15</v>
      </c>
      <c r="CK124" s="32">
        <f t="shared" ca="1" si="55"/>
        <v>567.34</v>
      </c>
      <c r="CL124" s="32">
        <f t="shared" ca="1" si="55"/>
        <v>916.32</v>
      </c>
      <c r="CM124" s="32">
        <f t="shared" ca="1" si="55"/>
        <v>415.37</v>
      </c>
      <c r="CN124" s="32">
        <f t="shared" ca="1" si="53"/>
        <v>139.12</v>
      </c>
      <c r="CO124" s="32">
        <f t="shared" ca="1" si="53"/>
        <v>328.33</v>
      </c>
      <c r="CP124" s="32">
        <f t="shared" ca="1" si="53"/>
        <v>46.52</v>
      </c>
      <c r="CQ124" s="32">
        <f t="shared" ca="1" si="53"/>
        <v>113.09</v>
      </c>
      <c r="CR124" s="32">
        <f t="shared" ca="1" si="53"/>
        <v>46.2</v>
      </c>
      <c r="CS124" s="32">
        <f t="shared" ca="1" si="53"/>
        <v>644.21</v>
      </c>
      <c r="CT124" s="32">
        <f t="shared" ca="1" si="59"/>
        <v>5.53</v>
      </c>
      <c r="CU124" s="32">
        <f t="shared" ca="1" si="59"/>
        <v>481.59</v>
      </c>
      <c r="CV124" s="32">
        <f t="shared" ca="1" si="59"/>
        <v>688.09</v>
      </c>
      <c r="CW124" s="31">
        <f t="shared" ca="1" si="51"/>
        <v>-6140.61</v>
      </c>
      <c r="CX124" s="31">
        <f t="shared" ca="1" si="51"/>
        <v>-9917.7899999999991</v>
      </c>
      <c r="CY124" s="31">
        <f t="shared" ca="1" si="51"/>
        <v>-4495.78</v>
      </c>
      <c r="CZ124" s="31">
        <f t="shared" ca="1" si="51"/>
        <v>-1211.1800000000003</v>
      </c>
      <c r="DA124" s="31">
        <f t="shared" ca="1" si="51"/>
        <v>-2858.37</v>
      </c>
      <c r="DB124" s="31">
        <f t="shared" ca="1" si="51"/>
        <v>-404.96999999999991</v>
      </c>
      <c r="DC124" s="31">
        <f t="shared" ca="1" si="51"/>
        <v>-831.5300000000002</v>
      </c>
      <c r="DD124" s="31">
        <f t="shared" ca="1" si="51"/>
        <v>-339.72</v>
      </c>
      <c r="DE124" s="31">
        <f t="shared" ca="1" si="51"/>
        <v>-4736.7899999999991</v>
      </c>
      <c r="DF124" s="31">
        <f t="shared" ca="1" si="60"/>
        <v>-54.050000000000011</v>
      </c>
      <c r="DG124" s="31">
        <f t="shared" ca="1" si="60"/>
        <v>-4702.6400000000003</v>
      </c>
      <c r="DH124" s="31">
        <f t="shared" ca="1" si="60"/>
        <v>-6718.9800000000014</v>
      </c>
      <c r="DI124" s="32">
        <f t="shared" ca="1" si="65"/>
        <v>-307.02999999999997</v>
      </c>
      <c r="DJ124" s="32">
        <f t="shared" ca="1" si="65"/>
        <v>-495.89</v>
      </c>
      <c r="DK124" s="32">
        <f t="shared" ca="1" si="65"/>
        <v>-224.79</v>
      </c>
      <c r="DL124" s="32">
        <f t="shared" ca="1" si="62"/>
        <v>-60.56</v>
      </c>
      <c r="DM124" s="32">
        <f t="shared" ca="1" si="62"/>
        <v>-142.91999999999999</v>
      </c>
      <c r="DN124" s="32">
        <f t="shared" ca="1" si="62"/>
        <v>-20.25</v>
      </c>
      <c r="DO124" s="32">
        <f t="shared" ca="1" si="47"/>
        <v>-41.58</v>
      </c>
      <c r="DP124" s="32">
        <f t="shared" ca="1" si="47"/>
        <v>-16.989999999999998</v>
      </c>
      <c r="DQ124" s="32">
        <f t="shared" ca="1" si="47"/>
        <v>-236.84</v>
      </c>
      <c r="DR124" s="32">
        <f t="shared" ca="1" si="47"/>
        <v>-2.7</v>
      </c>
      <c r="DS124" s="32">
        <f t="shared" ca="1" si="47"/>
        <v>-235.13</v>
      </c>
      <c r="DT124" s="32">
        <f t="shared" ca="1" si="47"/>
        <v>-335.95</v>
      </c>
      <c r="DU124" s="31">
        <f t="shared" ca="1" si="66"/>
        <v>-2642.06</v>
      </c>
      <c r="DV124" s="31">
        <f t="shared" ca="1" si="66"/>
        <v>-4216.6899999999996</v>
      </c>
      <c r="DW124" s="31">
        <f t="shared" ca="1" si="66"/>
        <v>-1890.75</v>
      </c>
      <c r="DX124" s="31">
        <f t="shared" ca="1" si="63"/>
        <v>-503.2</v>
      </c>
      <c r="DY124" s="31">
        <f t="shared" ca="1" si="63"/>
        <v>-1173.46</v>
      </c>
      <c r="DZ124" s="31">
        <f t="shared" ca="1" si="63"/>
        <v>-164.19</v>
      </c>
      <c r="EA124" s="31">
        <f t="shared" ca="1" si="48"/>
        <v>-333.03</v>
      </c>
      <c r="EB124" s="31">
        <f t="shared" ca="1" si="48"/>
        <v>-134.26</v>
      </c>
      <c r="EC124" s="31">
        <f t="shared" ca="1" si="48"/>
        <v>-1846.83</v>
      </c>
      <c r="ED124" s="31">
        <f t="shared" ca="1" si="48"/>
        <v>-20.8</v>
      </c>
      <c r="EE124" s="31">
        <f t="shared" ca="1" si="48"/>
        <v>-1784.4</v>
      </c>
      <c r="EF124" s="31">
        <f t="shared" ca="1" si="48"/>
        <v>-2514.9699999999998</v>
      </c>
      <c r="EG124" s="32">
        <f t="shared" ca="1" si="67"/>
        <v>-9089.6999999999989</v>
      </c>
      <c r="EH124" s="32">
        <f t="shared" ca="1" si="67"/>
        <v>-14630.369999999999</v>
      </c>
      <c r="EI124" s="32">
        <f t="shared" ca="1" si="67"/>
        <v>-6611.32</v>
      </c>
      <c r="EJ124" s="32">
        <f t="shared" ca="1" si="64"/>
        <v>-1774.9400000000003</v>
      </c>
      <c r="EK124" s="32">
        <f t="shared" ca="1" si="64"/>
        <v>-4174.75</v>
      </c>
      <c r="EL124" s="32">
        <f t="shared" ca="1" si="64"/>
        <v>-589.40999999999985</v>
      </c>
      <c r="EM124" s="32">
        <f t="shared" ca="1" si="49"/>
        <v>-1206.1400000000003</v>
      </c>
      <c r="EN124" s="32">
        <f t="shared" ca="1" si="49"/>
        <v>-490.97</v>
      </c>
      <c r="EO124" s="32">
        <f t="shared" ca="1" si="49"/>
        <v>-6820.4599999999991</v>
      </c>
      <c r="EP124" s="32">
        <f t="shared" ca="1" si="49"/>
        <v>-77.550000000000011</v>
      </c>
      <c r="EQ124" s="32">
        <f t="shared" ca="1" si="49"/>
        <v>-6722.17</v>
      </c>
      <c r="ER124" s="32">
        <f t="shared" ca="1" si="49"/>
        <v>-9569.9000000000015</v>
      </c>
    </row>
    <row r="125" spans="1:148">
      <c r="A125" t="s">
        <v>513</v>
      </c>
      <c r="B125" s="1" t="s">
        <v>284</v>
      </c>
      <c r="C125" t="str">
        <f t="shared" ca="1" si="40"/>
        <v>ST1</v>
      </c>
      <c r="D125" t="str">
        <f t="shared" ca="1" si="41"/>
        <v>Sturgeon #1</v>
      </c>
      <c r="E125" s="51">
        <f ca="1">IFERROR(IF(AND($A125=VLOOKUP($A125&amp;"."&amp;$C125,UncollectibleLookup,2,FALSE),$C125=VLOOKUP($A125&amp;"."&amp;$C125,UncollectibleLookup,4,FALSE)),0,'Module C Corrected'!E125),'Module C Corrected'!E125)</f>
        <v>5.7454999999999998</v>
      </c>
      <c r="F125" s="51">
        <f ca="1">IFERROR(IF(AND($A125=VLOOKUP($A125&amp;"."&amp;$C125,UncollectibleLookup,2,FALSE),$C125=VLOOKUP($A125&amp;"."&amp;$C125,UncollectibleLookup,4,FALSE)),0,'Module C Corrected'!F125),'Module C Corrected'!F125)</f>
        <v>0</v>
      </c>
      <c r="G125" s="51">
        <f ca="1">IFERROR(IF(AND($A125=VLOOKUP($A125&amp;"."&amp;$C125,UncollectibleLookup,2,FALSE),$C125=VLOOKUP($A125&amp;"."&amp;$C125,UncollectibleLookup,4,FALSE)),0,'Module C Corrected'!G125),'Module C Corrected'!G125)</f>
        <v>0</v>
      </c>
      <c r="H125" s="51">
        <f ca="1">IFERROR(IF(AND($A125=VLOOKUP($A125&amp;"."&amp;$C125,UncollectibleLookup,2,FALSE),$C125=VLOOKUP($A125&amp;"."&amp;$C125,UncollectibleLookup,4,FALSE)),0,'Module C Corrected'!H125),'Module C Corrected'!H125)</f>
        <v>0</v>
      </c>
      <c r="I125" s="51">
        <f ca="1">IFERROR(IF(AND($A125=VLOOKUP($A125&amp;"."&amp;$C125,UncollectibleLookup,2,FALSE),$C125=VLOOKUP($A125&amp;"."&amp;$C125,UncollectibleLookup,4,FALSE)),0,'Module C Corrected'!I125),'Module C Corrected'!I125)</f>
        <v>0</v>
      </c>
      <c r="J125" s="51">
        <f ca="1">IFERROR(IF(AND($A125=VLOOKUP($A125&amp;"."&amp;$C125,UncollectibleLookup,2,FALSE),$C125=VLOOKUP($A125&amp;"."&amp;$C125,UncollectibleLookup,4,FALSE)),0,'Module C Corrected'!J125),'Module C Corrected'!J125)</f>
        <v>882.28219999999999</v>
      </c>
      <c r="K125" s="51">
        <f ca="1">IFERROR(IF(AND($A125=VLOOKUP($A125&amp;"."&amp;$C125,UncollectibleLookup,2,FALSE),$C125=VLOOKUP($A125&amp;"."&amp;$C125,UncollectibleLookup,4,FALSE)),0,'Module C Corrected'!K125),'Module C Corrected'!K125)</f>
        <v>13.1204</v>
      </c>
      <c r="L125" s="51">
        <f ca="1">IFERROR(IF(AND($A125=VLOOKUP($A125&amp;"."&amp;$C125,UncollectibleLookup,2,FALSE),$C125=VLOOKUP($A125&amp;"."&amp;$C125,UncollectibleLookup,4,FALSE)),0,'Module C Corrected'!L125),'Module C Corrected'!L125)</f>
        <v>0</v>
      </c>
      <c r="M125" s="51">
        <f ca="1">IFERROR(IF(AND($A125=VLOOKUP($A125&amp;"."&amp;$C125,UncollectibleLookup,2,FALSE),$C125=VLOOKUP($A125&amp;"."&amp;$C125,UncollectibleLookup,4,FALSE)),0,'Module C Corrected'!M125),'Module C Corrected'!M125)</f>
        <v>0</v>
      </c>
      <c r="N125" s="51">
        <f ca="1">IFERROR(IF(AND($A125=VLOOKUP($A125&amp;"."&amp;$C125,UncollectibleLookup,2,FALSE),$C125=VLOOKUP($A125&amp;"."&amp;$C125,UncollectibleLookup,4,FALSE)),0,'Module C Corrected'!N125),'Module C Corrected'!N125)</f>
        <v>0</v>
      </c>
      <c r="O125" s="51">
        <f ca="1">IFERROR(IF(AND($A125=VLOOKUP($A125&amp;"."&amp;$C125,UncollectibleLookup,2,FALSE),$C125=VLOOKUP($A125&amp;"."&amp;$C125,UncollectibleLookup,4,FALSE)),0,'Module C Corrected'!O125),'Module C Corrected'!O125)</f>
        <v>0</v>
      </c>
      <c r="P125" s="51">
        <f ca="1">IFERROR(IF(AND($A125=VLOOKUP($A125&amp;"."&amp;$C125,UncollectibleLookup,2,FALSE),$C125=VLOOKUP($A125&amp;"."&amp;$C125,UncollectibleLookup,4,FALSE)),0,'Module C Corrected'!P125),'Module C Corrected'!P125)</f>
        <v>0</v>
      </c>
      <c r="Q125" s="32">
        <f ca="1">IFERROR(IF(AND($A125=VLOOKUP($A125&amp;"."&amp;$C125,UncollectibleLookup,2,FALSE),$C125=VLOOKUP($A125&amp;"."&amp;$C125,UncollectibleLookup,4,FALSE)),0,'Module C Corrected'!Q125),'Module C Corrected'!Q125)</f>
        <v>2343.44</v>
      </c>
      <c r="R125" s="32">
        <f ca="1">IFERROR(IF(AND($A125=VLOOKUP($A125&amp;"."&amp;$C125,UncollectibleLookup,2,FALSE),$C125=VLOOKUP($A125&amp;"."&amp;$C125,UncollectibleLookup,4,FALSE)),0,'Module C Corrected'!R125),'Module C Corrected'!R125)</f>
        <v>0</v>
      </c>
      <c r="S125" s="32">
        <f ca="1">IFERROR(IF(AND($A125=VLOOKUP($A125&amp;"."&amp;$C125,UncollectibleLookup,2,FALSE),$C125=VLOOKUP($A125&amp;"."&amp;$C125,UncollectibleLookup,4,FALSE)),0,'Module C Corrected'!S125),'Module C Corrected'!S125)</f>
        <v>0</v>
      </c>
      <c r="T125" s="32">
        <f ca="1">IFERROR(IF(AND($A125=VLOOKUP($A125&amp;"."&amp;$C125,UncollectibleLookup,2,FALSE),$C125=VLOOKUP($A125&amp;"."&amp;$C125,UncollectibleLookup,4,FALSE)),0,'Module C Corrected'!T125),'Module C Corrected'!T125)</f>
        <v>0</v>
      </c>
      <c r="U125" s="32">
        <f ca="1">IFERROR(IF(AND($A125=VLOOKUP($A125&amp;"."&amp;$C125,UncollectibleLookup,2,FALSE),$C125=VLOOKUP($A125&amp;"."&amp;$C125,UncollectibleLookup,4,FALSE)),0,'Module C Corrected'!U125),'Module C Corrected'!U125)</f>
        <v>0</v>
      </c>
      <c r="V125" s="32">
        <f ca="1">IFERROR(IF(AND($A125=VLOOKUP($A125&amp;"."&amp;$C125,UncollectibleLookup,2,FALSE),$C125=VLOOKUP($A125&amp;"."&amp;$C125,UncollectibleLookup,4,FALSE)),0,'Module C Corrected'!V125),'Module C Corrected'!V125)</f>
        <v>39319.69</v>
      </c>
      <c r="W125" s="32">
        <f ca="1">IFERROR(IF(AND($A125=VLOOKUP($A125&amp;"."&amp;$C125,UncollectibleLookup,2,FALSE),$C125=VLOOKUP($A125&amp;"."&amp;$C125,UncollectibleLookup,4,FALSE)),0,'Module C Corrected'!W125),'Module C Corrected'!W125)</f>
        <v>2819.6</v>
      </c>
      <c r="X125" s="32">
        <f ca="1">IFERROR(IF(AND($A125=VLOOKUP($A125&amp;"."&amp;$C125,UncollectibleLookup,2,FALSE),$C125=VLOOKUP($A125&amp;"."&amp;$C125,UncollectibleLookup,4,FALSE)),0,'Module C Corrected'!X125),'Module C Corrected'!X125)</f>
        <v>0</v>
      </c>
      <c r="Y125" s="32">
        <f ca="1">IFERROR(IF(AND($A125=VLOOKUP($A125&amp;"."&amp;$C125,UncollectibleLookup,2,FALSE),$C125=VLOOKUP($A125&amp;"."&amp;$C125,UncollectibleLookup,4,FALSE)),0,'Module C Corrected'!Y125),'Module C Corrected'!Y125)</f>
        <v>0</v>
      </c>
      <c r="Z125" s="32">
        <f ca="1">IFERROR(IF(AND($A125=VLOOKUP($A125&amp;"."&amp;$C125,UncollectibleLookup,2,FALSE),$C125=VLOOKUP($A125&amp;"."&amp;$C125,UncollectibleLookup,4,FALSE)),0,'Module C Corrected'!Z125),'Module C Corrected'!Z125)</f>
        <v>0</v>
      </c>
      <c r="AA125" s="32">
        <f ca="1">IFERROR(IF(AND($A125=VLOOKUP($A125&amp;"."&amp;$C125,UncollectibleLookup,2,FALSE),$C125=VLOOKUP($A125&amp;"."&amp;$C125,UncollectibleLookup,4,FALSE)),0,'Module C Corrected'!AA125),'Module C Corrected'!AA125)</f>
        <v>0</v>
      </c>
      <c r="AB125" s="32">
        <f ca="1">IFERROR(IF(AND($A125=VLOOKUP($A125&amp;"."&amp;$C125,UncollectibleLookup,2,FALSE),$C125=VLOOKUP($A125&amp;"."&amp;$C125,UncollectibleLookup,4,FALSE)),0,'Module C Corrected'!AB125),'Module C Corrected'!AB125)</f>
        <v>0</v>
      </c>
      <c r="AC125" s="2">
        <f>IF(ISBLANK('Module C Corrected'!AC125),"",'Module C Corrected'!AC125)</f>
        <v>-0.93</v>
      </c>
      <c r="AD125" s="2">
        <f>IF(ISBLANK('Module C Corrected'!AD125),"",'Module C Corrected'!AD125)</f>
        <v>-0.93</v>
      </c>
      <c r="AE125" s="2">
        <f>IF(ISBLANK('Module C Corrected'!AE125),"",'Module C Corrected'!AE125)</f>
        <v>-0.93</v>
      </c>
      <c r="AF125" s="2">
        <f>IF(ISBLANK('Module C Corrected'!AF125),"",'Module C Corrected'!AF125)</f>
        <v>-0.93</v>
      </c>
      <c r="AG125" s="2">
        <f>IF(ISBLANK('Module C Corrected'!AG125),"",'Module C Corrected'!AG125)</f>
        <v>-0.93</v>
      </c>
      <c r="AH125" s="2">
        <f>IF(ISBLANK('Module C Corrected'!AH125),"",'Module C Corrected'!AH125)</f>
        <v>-0.93</v>
      </c>
      <c r="AI125" s="2">
        <f>IF(ISBLANK('Module C Corrected'!AI125),"",'Module C Corrected'!AI125)</f>
        <v>-0.93</v>
      </c>
      <c r="AJ125" s="2">
        <f>IF(ISBLANK('Module C Corrected'!AJ125),"",'Module C Corrected'!AJ125)</f>
        <v>-0.93</v>
      </c>
      <c r="AK125" s="2">
        <f>IF(ISBLANK('Module C Corrected'!AK125),"",'Module C Corrected'!AK125)</f>
        <v>-0.93</v>
      </c>
      <c r="AL125" s="2">
        <f>IF(ISBLANK('Module C Corrected'!AL125),"",'Module C Corrected'!AL125)</f>
        <v>-0.93</v>
      </c>
      <c r="AM125" s="2">
        <f>IF(ISBLANK('Module C Corrected'!AM125),"",'Module C Corrected'!AM125)</f>
        <v>-0.93</v>
      </c>
      <c r="AN125" s="2">
        <f>IF(ISBLANK('Module C Corrected'!AN125),"",'Module C Corrected'!AN125)</f>
        <v>-0.93</v>
      </c>
      <c r="AO125" s="33">
        <f ca="1">IFERROR(IF(AND($A125=VLOOKUP($A125&amp;"."&amp;$C125,UncollectibleLookup,2,FALSE),$C125=VLOOKUP($A125&amp;"."&amp;$C125,UncollectibleLookup,4,FALSE)),0,'Module C Corrected'!AO125),'Module C Corrected'!AO125)</f>
        <v>-21.79</v>
      </c>
      <c r="AP125" s="33">
        <f ca="1">IFERROR(IF(AND($A125=VLOOKUP($A125&amp;"."&amp;$C125,UncollectibleLookup,2,FALSE),$C125=VLOOKUP($A125&amp;"."&amp;$C125,UncollectibleLookup,4,FALSE)),0,'Module C Corrected'!AP125),'Module C Corrected'!AP125)</f>
        <v>0</v>
      </c>
      <c r="AQ125" s="33">
        <f ca="1">IFERROR(IF(AND($A125=VLOOKUP($A125&amp;"."&amp;$C125,UncollectibleLookup,2,FALSE),$C125=VLOOKUP($A125&amp;"."&amp;$C125,UncollectibleLookup,4,FALSE)),0,'Module C Corrected'!AQ125),'Module C Corrected'!AQ125)</f>
        <v>0</v>
      </c>
      <c r="AR125" s="33">
        <f ca="1">IFERROR(IF(AND($A125=VLOOKUP($A125&amp;"."&amp;$C125,UncollectibleLookup,2,FALSE),$C125=VLOOKUP($A125&amp;"."&amp;$C125,UncollectibleLookup,4,FALSE)),0,'Module C Corrected'!AR125),'Module C Corrected'!AR125)</f>
        <v>0</v>
      </c>
      <c r="AS125" s="33">
        <f ca="1">IFERROR(IF(AND($A125=VLOOKUP($A125&amp;"."&amp;$C125,UncollectibleLookup,2,FALSE),$C125=VLOOKUP($A125&amp;"."&amp;$C125,UncollectibleLookup,4,FALSE)),0,'Module C Corrected'!AS125),'Module C Corrected'!AS125)</f>
        <v>0</v>
      </c>
      <c r="AT125" s="33">
        <f ca="1">IFERROR(IF(AND($A125=VLOOKUP($A125&amp;"."&amp;$C125,UncollectibleLookup,2,FALSE),$C125=VLOOKUP($A125&amp;"."&amp;$C125,UncollectibleLookup,4,FALSE)),0,'Module C Corrected'!AT125),'Module C Corrected'!AT125)</f>
        <v>-365.67</v>
      </c>
      <c r="AU125" s="33">
        <f ca="1">IFERROR(IF(AND($A125=VLOOKUP($A125&amp;"."&amp;$C125,UncollectibleLookup,2,FALSE),$C125=VLOOKUP($A125&amp;"."&amp;$C125,UncollectibleLookup,4,FALSE)),0,'Module C Corrected'!AU125),'Module C Corrected'!AU125)</f>
        <v>-26.22</v>
      </c>
      <c r="AV125" s="33">
        <f ca="1">IFERROR(IF(AND($A125=VLOOKUP($A125&amp;"."&amp;$C125,UncollectibleLookup,2,FALSE),$C125=VLOOKUP($A125&amp;"."&amp;$C125,UncollectibleLookup,4,FALSE)),0,'Module C Corrected'!AV125),'Module C Corrected'!AV125)</f>
        <v>0</v>
      </c>
      <c r="AW125" s="33">
        <f ca="1">IFERROR(IF(AND($A125=VLOOKUP($A125&amp;"."&amp;$C125,UncollectibleLookup,2,FALSE),$C125=VLOOKUP($A125&amp;"."&amp;$C125,UncollectibleLookup,4,FALSE)),0,'Module C Corrected'!AW125),'Module C Corrected'!AW125)</f>
        <v>0</v>
      </c>
      <c r="AX125" s="33">
        <f ca="1">IFERROR(IF(AND($A125=VLOOKUP($A125&amp;"."&amp;$C125,UncollectibleLookup,2,FALSE),$C125=VLOOKUP($A125&amp;"."&amp;$C125,UncollectibleLookup,4,FALSE)),0,'Module C Corrected'!AX125),'Module C Corrected'!AX125)</f>
        <v>0</v>
      </c>
      <c r="AY125" s="33">
        <f ca="1">IFERROR(IF(AND($A125=VLOOKUP($A125&amp;"."&amp;$C125,UncollectibleLookup,2,FALSE),$C125=VLOOKUP($A125&amp;"."&amp;$C125,UncollectibleLookup,4,FALSE)),0,'Module C Corrected'!AY125),'Module C Corrected'!AY125)</f>
        <v>0</v>
      </c>
      <c r="AZ125" s="33">
        <f ca="1">IFERROR(IF(AND($A125=VLOOKUP($A125&amp;"."&amp;$C125,UncollectibleLookup,2,FALSE),$C125=VLOOKUP($A125&amp;"."&amp;$C125,UncollectibleLookup,4,FALSE)),0,'Module C Corrected'!AZ125),'Module C Corrected'!AZ125)</f>
        <v>0</v>
      </c>
      <c r="BA125" s="31">
        <f t="shared" ca="1" si="54"/>
        <v>-2.81</v>
      </c>
      <c r="BB125" s="31">
        <f t="shared" ca="1" si="54"/>
        <v>0</v>
      </c>
      <c r="BC125" s="31">
        <f t="shared" ca="1" si="54"/>
        <v>0</v>
      </c>
      <c r="BD125" s="31">
        <f t="shared" ca="1" si="52"/>
        <v>0</v>
      </c>
      <c r="BE125" s="31">
        <f t="shared" ca="1" si="52"/>
        <v>0</v>
      </c>
      <c r="BF125" s="31">
        <f t="shared" ca="1" si="52"/>
        <v>-188.73</v>
      </c>
      <c r="BG125" s="31">
        <f t="shared" ca="1" si="52"/>
        <v>-20.02</v>
      </c>
      <c r="BH125" s="31">
        <f t="shared" ca="1" si="52"/>
        <v>0</v>
      </c>
      <c r="BI125" s="31">
        <f t="shared" ca="1" si="52"/>
        <v>0</v>
      </c>
      <c r="BJ125" s="31">
        <f t="shared" ca="1" si="57"/>
        <v>0</v>
      </c>
      <c r="BK125" s="31">
        <f t="shared" ca="1" si="57"/>
        <v>0</v>
      </c>
      <c r="BL125" s="31">
        <f t="shared" ca="1" si="57"/>
        <v>0</v>
      </c>
      <c r="BM125" s="6">
        <f t="shared" ca="1" si="68"/>
        <v>-3.0499999999999999E-2</v>
      </c>
      <c r="BN125" s="6">
        <f t="shared" ca="1" si="68"/>
        <v>-3.0499999999999999E-2</v>
      </c>
      <c r="BO125" s="6">
        <f t="shared" ca="1" si="68"/>
        <v>-3.0499999999999999E-2</v>
      </c>
      <c r="BP125" s="6">
        <f t="shared" ca="1" si="68"/>
        <v>-3.0499999999999999E-2</v>
      </c>
      <c r="BQ125" s="6">
        <f t="shared" ca="1" si="68"/>
        <v>-3.0499999999999999E-2</v>
      </c>
      <c r="BR125" s="6">
        <f t="shared" ca="1" si="68"/>
        <v>-3.0499999999999999E-2</v>
      </c>
      <c r="BS125" s="6">
        <f t="shared" ca="1" si="68"/>
        <v>-3.0499999999999999E-2</v>
      </c>
      <c r="BT125" s="6">
        <f t="shared" ca="1" si="68"/>
        <v>-3.0499999999999999E-2</v>
      </c>
      <c r="BU125" s="6">
        <f t="shared" ca="1" si="68"/>
        <v>-3.0499999999999999E-2</v>
      </c>
      <c r="BV125" s="6">
        <f t="shared" ca="1" si="68"/>
        <v>-3.0499999999999999E-2</v>
      </c>
      <c r="BW125" s="6">
        <f t="shared" ca="1" si="68"/>
        <v>-3.0499999999999999E-2</v>
      </c>
      <c r="BX125" s="6">
        <f t="shared" ca="1" si="68"/>
        <v>-3.0499999999999999E-2</v>
      </c>
      <c r="BY125" s="31">
        <f t="shared" ca="1" si="61"/>
        <v>-71.47</v>
      </c>
      <c r="BZ125" s="31">
        <f t="shared" ca="1" si="61"/>
        <v>0</v>
      </c>
      <c r="CA125" s="31">
        <f t="shared" ca="1" si="61"/>
        <v>0</v>
      </c>
      <c r="CB125" s="31">
        <f t="shared" ca="1" si="58"/>
        <v>0</v>
      </c>
      <c r="CC125" s="31">
        <f t="shared" ca="1" si="58"/>
        <v>0</v>
      </c>
      <c r="CD125" s="31">
        <f t="shared" ca="1" si="58"/>
        <v>-1199.25</v>
      </c>
      <c r="CE125" s="31">
        <f t="shared" ca="1" si="58"/>
        <v>-86</v>
      </c>
      <c r="CF125" s="31">
        <f t="shared" ca="1" si="58"/>
        <v>0</v>
      </c>
      <c r="CG125" s="31">
        <f t="shared" ca="1" si="58"/>
        <v>0</v>
      </c>
      <c r="CH125" s="31">
        <f t="shared" ca="1" si="58"/>
        <v>0</v>
      </c>
      <c r="CI125" s="31">
        <f t="shared" ca="1" si="58"/>
        <v>0</v>
      </c>
      <c r="CJ125" s="31">
        <f t="shared" ca="1" si="58"/>
        <v>0</v>
      </c>
      <c r="CK125" s="32">
        <f t="shared" ca="1" si="55"/>
        <v>3.98</v>
      </c>
      <c r="CL125" s="32">
        <f t="shared" ca="1" si="55"/>
        <v>0</v>
      </c>
      <c r="CM125" s="32">
        <f t="shared" ca="1" si="55"/>
        <v>0</v>
      </c>
      <c r="CN125" s="32">
        <f t="shared" ca="1" si="53"/>
        <v>0</v>
      </c>
      <c r="CO125" s="32">
        <f t="shared" ca="1" si="53"/>
        <v>0</v>
      </c>
      <c r="CP125" s="32">
        <f t="shared" ca="1" si="53"/>
        <v>66.84</v>
      </c>
      <c r="CQ125" s="32">
        <f t="shared" ca="1" si="53"/>
        <v>4.79</v>
      </c>
      <c r="CR125" s="32">
        <f t="shared" ca="1" si="53"/>
        <v>0</v>
      </c>
      <c r="CS125" s="32">
        <f t="shared" ca="1" si="53"/>
        <v>0</v>
      </c>
      <c r="CT125" s="32">
        <f t="shared" ca="1" si="59"/>
        <v>0</v>
      </c>
      <c r="CU125" s="32">
        <f t="shared" ca="1" si="59"/>
        <v>0</v>
      </c>
      <c r="CV125" s="32">
        <f t="shared" ca="1" si="59"/>
        <v>0</v>
      </c>
      <c r="CW125" s="31">
        <f t="shared" ca="1" si="51"/>
        <v>-42.889999999999993</v>
      </c>
      <c r="CX125" s="31">
        <f t="shared" ca="1" si="51"/>
        <v>0</v>
      </c>
      <c r="CY125" s="31">
        <f t="shared" ca="1" si="51"/>
        <v>0</v>
      </c>
      <c r="CZ125" s="31">
        <f t="shared" ca="1" si="51"/>
        <v>0</v>
      </c>
      <c r="DA125" s="31">
        <f t="shared" ca="1" si="51"/>
        <v>0</v>
      </c>
      <c r="DB125" s="31">
        <f t="shared" ca="1" si="51"/>
        <v>-578.01</v>
      </c>
      <c r="DC125" s="31">
        <f t="shared" ca="1" si="51"/>
        <v>-34.97</v>
      </c>
      <c r="DD125" s="31">
        <f t="shared" ca="1" si="51"/>
        <v>0</v>
      </c>
      <c r="DE125" s="31">
        <f t="shared" ca="1" si="51"/>
        <v>0</v>
      </c>
      <c r="DF125" s="31">
        <f t="shared" ca="1" si="60"/>
        <v>0</v>
      </c>
      <c r="DG125" s="31">
        <f t="shared" ca="1" si="60"/>
        <v>0</v>
      </c>
      <c r="DH125" s="31">
        <f t="shared" ca="1" si="60"/>
        <v>0</v>
      </c>
      <c r="DI125" s="32">
        <f t="shared" ca="1" si="65"/>
        <v>-2.14</v>
      </c>
      <c r="DJ125" s="32">
        <f t="shared" ca="1" si="65"/>
        <v>0</v>
      </c>
      <c r="DK125" s="32">
        <f t="shared" ca="1" si="65"/>
        <v>0</v>
      </c>
      <c r="DL125" s="32">
        <f t="shared" ca="1" si="62"/>
        <v>0</v>
      </c>
      <c r="DM125" s="32">
        <f t="shared" ca="1" si="62"/>
        <v>0</v>
      </c>
      <c r="DN125" s="32">
        <f t="shared" ca="1" si="62"/>
        <v>-28.9</v>
      </c>
      <c r="DO125" s="32">
        <f t="shared" ca="1" si="47"/>
        <v>-1.75</v>
      </c>
      <c r="DP125" s="32">
        <f t="shared" ca="1" si="47"/>
        <v>0</v>
      </c>
      <c r="DQ125" s="32">
        <f t="shared" ca="1" si="47"/>
        <v>0</v>
      </c>
      <c r="DR125" s="32">
        <f t="shared" ca="1" si="47"/>
        <v>0</v>
      </c>
      <c r="DS125" s="32">
        <f t="shared" ca="1" si="47"/>
        <v>0</v>
      </c>
      <c r="DT125" s="32">
        <f t="shared" ca="1" si="47"/>
        <v>0</v>
      </c>
      <c r="DU125" s="31">
        <f t="shared" ca="1" si="66"/>
        <v>-18.45</v>
      </c>
      <c r="DV125" s="31">
        <f t="shared" ca="1" si="66"/>
        <v>0</v>
      </c>
      <c r="DW125" s="31">
        <f t="shared" ca="1" si="66"/>
        <v>0</v>
      </c>
      <c r="DX125" s="31">
        <f t="shared" ca="1" si="63"/>
        <v>0</v>
      </c>
      <c r="DY125" s="31">
        <f t="shared" ca="1" si="63"/>
        <v>0</v>
      </c>
      <c r="DZ125" s="31">
        <f t="shared" ca="1" si="63"/>
        <v>-234.35</v>
      </c>
      <c r="EA125" s="31">
        <f t="shared" ca="1" si="48"/>
        <v>-14.01</v>
      </c>
      <c r="EB125" s="31">
        <f t="shared" ca="1" si="48"/>
        <v>0</v>
      </c>
      <c r="EC125" s="31">
        <f t="shared" ca="1" si="48"/>
        <v>0</v>
      </c>
      <c r="ED125" s="31">
        <f t="shared" ca="1" si="48"/>
        <v>0</v>
      </c>
      <c r="EE125" s="31">
        <f t="shared" ca="1" si="48"/>
        <v>0</v>
      </c>
      <c r="EF125" s="31">
        <f t="shared" ca="1" si="48"/>
        <v>0</v>
      </c>
      <c r="EG125" s="32">
        <f t="shared" ca="1" si="67"/>
        <v>-63.47999999999999</v>
      </c>
      <c r="EH125" s="32">
        <f t="shared" ca="1" si="67"/>
        <v>0</v>
      </c>
      <c r="EI125" s="32">
        <f t="shared" ca="1" si="67"/>
        <v>0</v>
      </c>
      <c r="EJ125" s="32">
        <f t="shared" ca="1" si="64"/>
        <v>0</v>
      </c>
      <c r="EK125" s="32">
        <f t="shared" ca="1" si="64"/>
        <v>0</v>
      </c>
      <c r="EL125" s="32">
        <f t="shared" ca="1" si="64"/>
        <v>-841.26</v>
      </c>
      <c r="EM125" s="32">
        <f t="shared" ca="1" si="49"/>
        <v>-50.73</v>
      </c>
      <c r="EN125" s="32">
        <f t="shared" ca="1" si="49"/>
        <v>0</v>
      </c>
      <c r="EO125" s="32">
        <f t="shared" ca="1" si="49"/>
        <v>0</v>
      </c>
      <c r="EP125" s="32">
        <f t="shared" ca="1" si="49"/>
        <v>0</v>
      </c>
      <c r="EQ125" s="32">
        <f t="shared" ca="1" si="49"/>
        <v>0</v>
      </c>
      <c r="ER125" s="32">
        <f t="shared" ca="1" si="49"/>
        <v>0</v>
      </c>
    </row>
    <row r="126" spans="1:148">
      <c r="A126" t="s">
        <v>513</v>
      </c>
      <c r="B126" s="1" t="s">
        <v>285</v>
      </c>
      <c r="C126" t="str">
        <f t="shared" ca="1" si="40"/>
        <v>ST2</v>
      </c>
      <c r="D126" t="str">
        <f t="shared" ca="1" si="41"/>
        <v>Sturgeon #2</v>
      </c>
      <c r="E126" s="51">
        <f ca="1">IFERROR(IF(AND($A126=VLOOKUP($A126&amp;"."&amp;$C126,UncollectibleLookup,2,FALSE),$C126=VLOOKUP($A126&amp;"."&amp;$C126,UncollectibleLookup,4,FALSE)),0,'Module C Corrected'!E126),'Module C Corrected'!E126)</f>
        <v>5.6108000000000002</v>
      </c>
      <c r="F126" s="51">
        <f ca="1">IFERROR(IF(AND($A126=VLOOKUP($A126&amp;"."&amp;$C126,UncollectibleLookup,2,FALSE),$C126=VLOOKUP($A126&amp;"."&amp;$C126,UncollectibleLookup,4,FALSE)),0,'Module C Corrected'!F126),'Module C Corrected'!F126)</f>
        <v>0</v>
      </c>
      <c r="G126" s="51">
        <f ca="1">IFERROR(IF(AND($A126=VLOOKUP($A126&amp;"."&amp;$C126,UncollectibleLookup,2,FALSE),$C126=VLOOKUP($A126&amp;"."&amp;$C126,UncollectibleLookup,4,FALSE)),0,'Module C Corrected'!G126),'Module C Corrected'!G126)</f>
        <v>0</v>
      </c>
      <c r="H126" s="51">
        <f ca="1">IFERROR(IF(AND($A126=VLOOKUP($A126&amp;"."&amp;$C126,UncollectibleLookup,2,FALSE),$C126=VLOOKUP($A126&amp;"."&amp;$C126,UncollectibleLookup,4,FALSE)),0,'Module C Corrected'!H126),'Module C Corrected'!H126)</f>
        <v>0</v>
      </c>
      <c r="I126" s="51">
        <f ca="1">IFERROR(IF(AND($A126=VLOOKUP($A126&amp;"."&amp;$C126,UncollectibleLookup,2,FALSE),$C126=VLOOKUP($A126&amp;"."&amp;$C126,UncollectibleLookup,4,FALSE)),0,'Module C Corrected'!I126),'Module C Corrected'!I126)</f>
        <v>0</v>
      </c>
      <c r="J126" s="51">
        <f ca="1">IFERROR(IF(AND($A126=VLOOKUP($A126&amp;"."&amp;$C126,UncollectibleLookup,2,FALSE),$C126=VLOOKUP($A126&amp;"."&amp;$C126,UncollectibleLookup,4,FALSE)),0,'Module C Corrected'!J126),'Module C Corrected'!J126)</f>
        <v>101.4217</v>
      </c>
      <c r="K126" s="51">
        <f ca="1">IFERROR(IF(AND($A126=VLOOKUP($A126&amp;"."&amp;$C126,UncollectibleLookup,2,FALSE),$C126=VLOOKUP($A126&amp;"."&amp;$C126,UncollectibleLookup,4,FALSE)),0,'Module C Corrected'!K126),'Module C Corrected'!K126)</f>
        <v>14.1355</v>
      </c>
      <c r="L126" s="51">
        <f ca="1">IFERROR(IF(AND($A126=VLOOKUP($A126&amp;"."&amp;$C126,UncollectibleLookup,2,FALSE),$C126=VLOOKUP($A126&amp;"."&amp;$C126,UncollectibleLookup,4,FALSE)),0,'Module C Corrected'!L126),'Module C Corrected'!L126)</f>
        <v>0</v>
      </c>
      <c r="M126" s="51">
        <f ca="1">IFERROR(IF(AND($A126=VLOOKUP($A126&amp;"."&amp;$C126,UncollectibleLookup,2,FALSE),$C126=VLOOKUP($A126&amp;"."&amp;$C126,UncollectibleLookup,4,FALSE)),0,'Module C Corrected'!M126),'Module C Corrected'!M126)</f>
        <v>0</v>
      </c>
      <c r="N126" s="51">
        <f ca="1">IFERROR(IF(AND($A126=VLOOKUP($A126&amp;"."&amp;$C126,UncollectibleLookup,2,FALSE),$C126=VLOOKUP($A126&amp;"."&amp;$C126,UncollectibleLookup,4,FALSE)),0,'Module C Corrected'!N126),'Module C Corrected'!N126)</f>
        <v>0</v>
      </c>
      <c r="O126" s="51">
        <f ca="1">IFERROR(IF(AND($A126=VLOOKUP($A126&amp;"."&amp;$C126,UncollectibleLookup,2,FALSE),$C126=VLOOKUP($A126&amp;"."&amp;$C126,UncollectibleLookup,4,FALSE)),0,'Module C Corrected'!O126),'Module C Corrected'!O126)</f>
        <v>0</v>
      </c>
      <c r="P126" s="51">
        <f ca="1">IFERROR(IF(AND($A126=VLOOKUP($A126&amp;"."&amp;$C126,UncollectibleLookup,2,FALSE),$C126=VLOOKUP($A126&amp;"."&amp;$C126,UncollectibleLookup,4,FALSE)),0,'Module C Corrected'!P126),'Module C Corrected'!P126)</f>
        <v>0</v>
      </c>
      <c r="Q126" s="32">
        <f ca="1">IFERROR(IF(AND($A126=VLOOKUP($A126&amp;"."&amp;$C126,UncollectibleLookup,2,FALSE),$C126=VLOOKUP($A126&amp;"."&amp;$C126,UncollectibleLookup,4,FALSE)),0,'Module C Corrected'!Q126),'Module C Corrected'!Q126)</f>
        <v>2289.0500000000002</v>
      </c>
      <c r="R126" s="32">
        <f ca="1">IFERROR(IF(AND($A126=VLOOKUP($A126&amp;"."&amp;$C126,UncollectibleLookup,2,FALSE),$C126=VLOOKUP($A126&amp;"."&amp;$C126,UncollectibleLookup,4,FALSE)),0,'Module C Corrected'!R126),'Module C Corrected'!R126)</f>
        <v>0</v>
      </c>
      <c r="S126" s="32">
        <f ca="1">IFERROR(IF(AND($A126=VLOOKUP($A126&amp;"."&amp;$C126,UncollectibleLookup,2,FALSE),$C126=VLOOKUP($A126&amp;"."&amp;$C126,UncollectibleLookup,4,FALSE)),0,'Module C Corrected'!S126),'Module C Corrected'!S126)</f>
        <v>0</v>
      </c>
      <c r="T126" s="32">
        <f ca="1">IFERROR(IF(AND($A126=VLOOKUP($A126&amp;"."&amp;$C126,UncollectibleLookup,2,FALSE),$C126=VLOOKUP($A126&amp;"."&amp;$C126,UncollectibleLookup,4,FALSE)),0,'Module C Corrected'!T126),'Module C Corrected'!T126)</f>
        <v>0</v>
      </c>
      <c r="U126" s="32">
        <f ca="1">IFERROR(IF(AND($A126=VLOOKUP($A126&amp;"."&amp;$C126,UncollectibleLookup,2,FALSE),$C126=VLOOKUP($A126&amp;"."&amp;$C126,UncollectibleLookup,4,FALSE)),0,'Module C Corrected'!U126),'Module C Corrected'!U126)</f>
        <v>0</v>
      </c>
      <c r="V126" s="32">
        <f ca="1">IFERROR(IF(AND($A126=VLOOKUP($A126&amp;"."&amp;$C126,UncollectibleLookup,2,FALSE),$C126=VLOOKUP($A126&amp;"."&amp;$C126,UncollectibleLookup,4,FALSE)),0,'Module C Corrected'!V126),'Module C Corrected'!V126)</f>
        <v>3236.14</v>
      </c>
      <c r="W126" s="32">
        <f ca="1">IFERROR(IF(AND($A126=VLOOKUP($A126&amp;"."&amp;$C126,UncollectibleLookup,2,FALSE),$C126=VLOOKUP($A126&amp;"."&amp;$C126,UncollectibleLookup,4,FALSE)),0,'Module C Corrected'!W126),'Module C Corrected'!W126)</f>
        <v>3080.68</v>
      </c>
      <c r="X126" s="32">
        <f ca="1">IFERROR(IF(AND($A126=VLOOKUP($A126&amp;"."&amp;$C126,UncollectibleLookup,2,FALSE),$C126=VLOOKUP($A126&amp;"."&amp;$C126,UncollectibleLookup,4,FALSE)),0,'Module C Corrected'!X126),'Module C Corrected'!X126)</f>
        <v>0</v>
      </c>
      <c r="Y126" s="32">
        <f ca="1">IFERROR(IF(AND($A126=VLOOKUP($A126&amp;"."&amp;$C126,UncollectibleLookup,2,FALSE),$C126=VLOOKUP($A126&amp;"."&amp;$C126,UncollectibleLookup,4,FALSE)),0,'Module C Corrected'!Y126),'Module C Corrected'!Y126)</f>
        <v>0</v>
      </c>
      <c r="Z126" s="32">
        <f ca="1">IFERROR(IF(AND($A126=VLOOKUP($A126&amp;"."&amp;$C126,UncollectibleLookup,2,FALSE),$C126=VLOOKUP($A126&amp;"."&amp;$C126,UncollectibleLookup,4,FALSE)),0,'Module C Corrected'!Z126),'Module C Corrected'!Z126)</f>
        <v>0</v>
      </c>
      <c r="AA126" s="32">
        <f ca="1">IFERROR(IF(AND($A126=VLOOKUP($A126&amp;"."&amp;$C126,UncollectibleLookup,2,FALSE),$C126=VLOOKUP($A126&amp;"."&amp;$C126,UncollectibleLookup,4,FALSE)),0,'Module C Corrected'!AA126),'Module C Corrected'!AA126)</f>
        <v>0</v>
      </c>
      <c r="AB126" s="32">
        <f ca="1">IFERROR(IF(AND($A126=VLOOKUP($A126&amp;"."&amp;$C126,UncollectibleLookup,2,FALSE),$C126=VLOOKUP($A126&amp;"."&amp;$C126,UncollectibleLookup,4,FALSE)),0,'Module C Corrected'!AB126),'Module C Corrected'!AB126)</f>
        <v>0</v>
      </c>
      <c r="AC126" s="2">
        <f>IF(ISBLANK('Module C Corrected'!AC126),"",'Module C Corrected'!AC126)</f>
        <v>-0.93</v>
      </c>
      <c r="AD126" s="2">
        <f>IF(ISBLANK('Module C Corrected'!AD126),"",'Module C Corrected'!AD126)</f>
        <v>-0.93</v>
      </c>
      <c r="AE126" s="2">
        <f>IF(ISBLANK('Module C Corrected'!AE126),"",'Module C Corrected'!AE126)</f>
        <v>-0.93</v>
      </c>
      <c r="AF126" s="2">
        <f>IF(ISBLANK('Module C Corrected'!AF126),"",'Module C Corrected'!AF126)</f>
        <v>-0.93</v>
      </c>
      <c r="AG126" s="2">
        <f>IF(ISBLANK('Module C Corrected'!AG126),"",'Module C Corrected'!AG126)</f>
        <v>-0.93</v>
      </c>
      <c r="AH126" s="2">
        <f>IF(ISBLANK('Module C Corrected'!AH126),"",'Module C Corrected'!AH126)</f>
        <v>-0.93</v>
      </c>
      <c r="AI126" s="2">
        <f>IF(ISBLANK('Module C Corrected'!AI126),"",'Module C Corrected'!AI126)</f>
        <v>-0.93</v>
      </c>
      <c r="AJ126" s="2">
        <f>IF(ISBLANK('Module C Corrected'!AJ126),"",'Module C Corrected'!AJ126)</f>
        <v>-0.93</v>
      </c>
      <c r="AK126" s="2">
        <f>IF(ISBLANK('Module C Corrected'!AK126),"",'Module C Corrected'!AK126)</f>
        <v>-0.93</v>
      </c>
      <c r="AL126" s="2">
        <f>IF(ISBLANK('Module C Corrected'!AL126),"",'Module C Corrected'!AL126)</f>
        <v>-0.93</v>
      </c>
      <c r="AM126" s="2">
        <f>IF(ISBLANK('Module C Corrected'!AM126),"",'Module C Corrected'!AM126)</f>
        <v>-0.93</v>
      </c>
      <c r="AN126" s="2">
        <f>IF(ISBLANK('Module C Corrected'!AN126),"",'Module C Corrected'!AN126)</f>
        <v>-0.93</v>
      </c>
      <c r="AO126" s="33">
        <f ca="1">IFERROR(IF(AND($A126=VLOOKUP($A126&amp;"."&amp;$C126,UncollectibleLookup,2,FALSE),$C126=VLOOKUP($A126&amp;"."&amp;$C126,UncollectibleLookup,4,FALSE)),0,'Module C Corrected'!AO126),'Module C Corrected'!AO126)</f>
        <v>-21.29</v>
      </c>
      <c r="AP126" s="33">
        <f ca="1">IFERROR(IF(AND($A126=VLOOKUP($A126&amp;"."&amp;$C126,UncollectibleLookup,2,FALSE),$C126=VLOOKUP($A126&amp;"."&amp;$C126,UncollectibleLookup,4,FALSE)),0,'Module C Corrected'!AP126),'Module C Corrected'!AP126)</f>
        <v>0</v>
      </c>
      <c r="AQ126" s="33">
        <f ca="1">IFERROR(IF(AND($A126=VLOOKUP($A126&amp;"."&amp;$C126,UncollectibleLookup,2,FALSE),$C126=VLOOKUP($A126&amp;"."&amp;$C126,UncollectibleLookup,4,FALSE)),0,'Module C Corrected'!AQ126),'Module C Corrected'!AQ126)</f>
        <v>0</v>
      </c>
      <c r="AR126" s="33">
        <f ca="1">IFERROR(IF(AND($A126=VLOOKUP($A126&amp;"."&amp;$C126,UncollectibleLookup,2,FALSE),$C126=VLOOKUP($A126&amp;"."&amp;$C126,UncollectibleLookup,4,FALSE)),0,'Module C Corrected'!AR126),'Module C Corrected'!AR126)</f>
        <v>0</v>
      </c>
      <c r="AS126" s="33">
        <f ca="1">IFERROR(IF(AND($A126=VLOOKUP($A126&amp;"."&amp;$C126,UncollectibleLookup,2,FALSE),$C126=VLOOKUP($A126&amp;"."&amp;$C126,UncollectibleLookup,4,FALSE)),0,'Module C Corrected'!AS126),'Module C Corrected'!AS126)</f>
        <v>0</v>
      </c>
      <c r="AT126" s="33">
        <f ca="1">IFERROR(IF(AND($A126=VLOOKUP($A126&amp;"."&amp;$C126,UncollectibleLookup,2,FALSE),$C126=VLOOKUP($A126&amp;"."&amp;$C126,UncollectibleLookup,4,FALSE)),0,'Module C Corrected'!AT126),'Module C Corrected'!AT126)</f>
        <v>-30.1</v>
      </c>
      <c r="AU126" s="33">
        <f ca="1">IFERROR(IF(AND($A126=VLOOKUP($A126&amp;"."&amp;$C126,UncollectibleLookup,2,FALSE),$C126=VLOOKUP($A126&amp;"."&amp;$C126,UncollectibleLookup,4,FALSE)),0,'Module C Corrected'!AU126),'Module C Corrected'!AU126)</f>
        <v>-28.65</v>
      </c>
      <c r="AV126" s="33">
        <f ca="1">IFERROR(IF(AND($A126=VLOOKUP($A126&amp;"."&amp;$C126,UncollectibleLookup,2,FALSE),$C126=VLOOKUP($A126&amp;"."&amp;$C126,UncollectibleLookup,4,FALSE)),0,'Module C Corrected'!AV126),'Module C Corrected'!AV126)</f>
        <v>0</v>
      </c>
      <c r="AW126" s="33">
        <f ca="1">IFERROR(IF(AND($A126=VLOOKUP($A126&amp;"."&amp;$C126,UncollectibleLookup,2,FALSE),$C126=VLOOKUP($A126&amp;"."&amp;$C126,UncollectibleLookup,4,FALSE)),0,'Module C Corrected'!AW126),'Module C Corrected'!AW126)</f>
        <v>0</v>
      </c>
      <c r="AX126" s="33">
        <f ca="1">IFERROR(IF(AND($A126=VLOOKUP($A126&amp;"."&amp;$C126,UncollectibleLookup,2,FALSE),$C126=VLOOKUP($A126&amp;"."&amp;$C126,UncollectibleLookup,4,FALSE)),0,'Module C Corrected'!AX126),'Module C Corrected'!AX126)</f>
        <v>0</v>
      </c>
      <c r="AY126" s="33">
        <f ca="1">IFERROR(IF(AND($A126=VLOOKUP($A126&amp;"."&amp;$C126,UncollectibleLookup,2,FALSE),$C126=VLOOKUP($A126&amp;"."&amp;$C126,UncollectibleLookup,4,FALSE)),0,'Module C Corrected'!AY126),'Module C Corrected'!AY126)</f>
        <v>0</v>
      </c>
      <c r="AZ126" s="33">
        <f ca="1">IFERROR(IF(AND($A126=VLOOKUP($A126&amp;"."&amp;$C126,UncollectibleLookup,2,FALSE),$C126=VLOOKUP($A126&amp;"."&amp;$C126,UncollectibleLookup,4,FALSE)),0,'Module C Corrected'!AZ126),'Module C Corrected'!AZ126)</f>
        <v>0</v>
      </c>
      <c r="BA126" s="31">
        <f t="shared" ca="1" si="54"/>
        <v>-2.75</v>
      </c>
      <c r="BB126" s="31">
        <f t="shared" ca="1" si="54"/>
        <v>0</v>
      </c>
      <c r="BC126" s="31">
        <f t="shared" ca="1" si="54"/>
        <v>0</v>
      </c>
      <c r="BD126" s="31">
        <f t="shared" ca="1" si="52"/>
        <v>0</v>
      </c>
      <c r="BE126" s="31">
        <f t="shared" ca="1" si="52"/>
        <v>0</v>
      </c>
      <c r="BF126" s="31">
        <f t="shared" ca="1" si="52"/>
        <v>-15.53</v>
      </c>
      <c r="BG126" s="31">
        <f t="shared" ca="1" si="52"/>
        <v>-21.87</v>
      </c>
      <c r="BH126" s="31">
        <f t="shared" ca="1" si="52"/>
        <v>0</v>
      </c>
      <c r="BI126" s="31">
        <f t="shared" ca="1" si="52"/>
        <v>0</v>
      </c>
      <c r="BJ126" s="31">
        <f t="shared" ca="1" si="57"/>
        <v>0</v>
      </c>
      <c r="BK126" s="31">
        <f t="shared" ca="1" si="57"/>
        <v>0</v>
      </c>
      <c r="BL126" s="31">
        <f t="shared" ca="1" si="57"/>
        <v>0</v>
      </c>
      <c r="BM126" s="6">
        <f t="shared" ca="1" si="68"/>
        <v>-3.4500000000000003E-2</v>
      </c>
      <c r="BN126" s="6">
        <f t="shared" ca="1" si="68"/>
        <v>-3.4500000000000003E-2</v>
      </c>
      <c r="BO126" s="6">
        <f t="shared" ca="1" si="68"/>
        <v>-3.4500000000000003E-2</v>
      </c>
      <c r="BP126" s="6">
        <f t="shared" ca="1" si="68"/>
        <v>-3.4500000000000003E-2</v>
      </c>
      <c r="BQ126" s="6">
        <f t="shared" ca="1" si="68"/>
        <v>-3.4500000000000003E-2</v>
      </c>
      <c r="BR126" s="6">
        <f t="shared" ca="1" si="68"/>
        <v>-3.4500000000000003E-2</v>
      </c>
      <c r="BS126" s="6">
        <f t="shared" ca="1" si="68"/>
        <v>-3.4500000000000003E-2</v>
      </c>
      <c r="BT126" s="6">
        <f t="shared" ca="1" si="68"/>
        <v>-3.4500000000000003E-2</v>
      </c>
      <c r="BU126" s="6">
        <f t="shared" ca="1" si="68"/>
        <v>-3.4500000000000003E-2</v>
      </c>
      <c r="BV126" s="6">
        <f t="shared" ca="1" si="68"/>
        <v>-3.4500000000000003E-2</v>
      </c>
      <c r="BW126" s="6">
        <f t="shared" ca="1" si="68"/>
        <v>-3.4500000000000003E-2</v>
      </c>
      <c r="BX126" s="6">
        <f t="shared" ca="1" si="68"/>
        <v>-3.4500000000000003E-2</v>
      </c>
      <c r="BY126" s="31">
        <f t="shared" ca="1" si="61"/>
        <v>-78.97</v>
      </c>
      <c r="BZ126" s="31">
        <f t="shared" ca="1" si="61"/>
        <v>0</v>
      </c>
      <c r="CA126" s="31">
        <f t="shared" ca="1" si="61"/>
        <v>0</v>
      </c>
      <c r="CB126" s="31">
        <f t="shared" ca="1" si="58"/>
        <v>0</v>
      </c>
      <c r="CC126" s="31">
        <f t="shared" ca="1" si="58"/>
        <v>0</v>
      </c>
      <c r="CD126" s="31">
        <f t="shared" ca="1" si="58"/>
        <v>-111.65</v>
      </c>
      <c r="CE126" s="31">
        <f t="shared" ca="1" si="58"/>
        <v>-106.28</v>
      </c>
      <c r="CF126" s="31">
        <f t="shared" ca="1" si="58"/>
        <v>0</v>
      </c>
      <c r="CG126" s="31">
        <f t="shared" ca="1" si="58"/>
        <v>0</v>
      </c>
      <c r="CH126" s="31">
        <f t="shared" ca="1" si="58"/>
        <v>0</v>
      </c>
      <c r="CI126" s="31">
        <f t="shared" ca="1" si="58"/>
        <v>0</v>
      </c>
      <c r="CJ126" s="31">
        <f t="shared" ca="1" si="58"/>
        <v>0</v>
      </c>
      <c r="CK126" s="32">
        <f t="shared" ca="1" si="55"/>
        <v>3.89</v>
      </c>
      <c r="CL126" s="32">
        <f t="shared" ca="1" si="55"/>
        <v>0</v>
      </c>
      <c r="CM126" s="32">
        <f t="shared" ca="1" si="55"/>
        <v>0</v>
      </c>
      <c r="CN126" s="32">
        <f t="shared" ca="1" si="53"/>
        <v>0</v>
      </c>
      <c r="CO126" s="32">
        <f t="shared" ca="1" si="53"/>
        <v>0</v>
      </c>
      <c r="CP126" s="32">
        <f t="shared" ca="1" si="53"/>
        <v>5.5</v>
      </c>
      <c r="CQ126" s="32">
        <f t="shared" ca="1" si="53"/>
        <v>5.24</v>
      </c>
      <c r="CR126" s="32">
        <f t="shared" ca="1" si="53"/>
        <v>0</v>
      </c>
      <c r="CS126" s="32">
        <f t="shared" ca="1" si="53"/>
        <v>0</v>
      </c>
      <c r="CT126" s="32">
        <f t="shared" ca="1" si="59"/>
        <v>0</v>
      </c>
      <c r="CU126" s="32">
        <f t="shared" ca="1" si="59"/>
        <v>0</v>
      </c>
      <c r="CV126" s="32">
        <f t="shared" ca="1" si="59"/>
        <v>0</v>
      </c>
      <c r="CW126" s="31">
        <f t="shared" ca="1" si="51"/>
        <v>-51.04</v>
      </c>
      <c r="CX126" s="31">
        <f t="shared" ca="1" si="51"/>
        <v>0</v>
      </c>
      <c r="CY126" s="31">
        <f t="shared" ca="1" si="51"/>
        <v>0</v>
      </c>
      <c r="CZ126" s="31">
        <f t="shared" ca="1" si="51"/>
        <v>0</v>
      </c>
      <c r="DA126" s="31">
        <f t="shared" ca="1" si="51"/>
        <v>0</v>
      </c>
      <c r="DB126" s="31">
        <f t="shared" ca="1" si="51"/>
        <v>-60.52000000000001</v>
      </c>
      <c r="DC126" s="31">
        <f t="shared" ca="1" si="51"/>
        <v>-50.52000000000001</v>
      </c>
      <c r="DD126" s="31">
        <f t="shared" ca="1" si="51"/>
        <v>0</v>
      </c>
      <c r="DE126" s="31">
        <f t="shared" ca="1" si="51"/>
        <v>0</v>
      </c>
      <c r="DF126" s="31">
        <f t="shared" ca="1" si="60"/>
        <v>0</v>
      </c>
      <c r="DG126" s="31">
        <f t="shared" ca="1" si="60"/>
        <v>0</v>
      </c>
      <c r="DH126" s="31">
        <f t="shared" ca="1" si="60"/>
        <v>0</v>
      </c>
      <c r="DI126" s="32">
        <f t="shared" ca="1" si="65"/>
        <v>-2.5499999999999998</v>
      </c>
      <c r="DJ126" s="32">
        <f t="shared" ca="1" si="65"/>
        <v>0</v>
      </c>
      <c r="DK126" s="32">
        <f t="shared" ca="1" si="65"/>
        <v>0</v>
      </c>
      <c r="DL126" s="32">
        <f t="shared" ca="1" si="62"/>
        <v>0</v>
      </c>
      <c r="DM126" s="32">
        <f t="shared" ca="1" si="62"/>
        <v>0</v>
      </c>
      <c r="DN126" s="32">
        <f t="shared" ca="1" si="62"/>
        <v>-3.03</v>
      </c>
      <c r="DO126" s="32">
        <f t="shared" ca="1" si="47"/>
        <v>-2.5299999999999998</v>
      </c>
      <c r="DP126" s="32">
        <f t="shared" ca="1" si="47"/>
        <v>0</v>
      </c>
      <c r="DQ126" s="32">
        <f t="shared" ca="1" si="47"/>
        <v>0</v>
      </c>
      <c r="DR126" s="32">
        <f t="shared" ca="1" si="47"/>
        <v>0</v>
      </c>
      <c r="DS126" s="32">
        <f t="shared" ca="1" si="47"/>
        <v>0</v>
      </c>
      <c r="DT126" s="32">
        <f t="shared" ca="1" si="47"/>
        <v>0</v>
      </c>
      <c r="DU126" s="31">
        <f t="shared" ca="1" si="66"/>
        <v>-21.96</v>
      </c>
      <c r="DV126" s="31">
        <f t="shared" ca="1" si="66"/>
        <v>0</v>
      </c>
      <c r="DW126" s="31">
        <f t="shared" ca="1" si="66"/>
        <v>0</v>
      </c>
      <c r="DX126" s="31">
        <f t="shared" ca="1" si="63"/>
        <v>0</v>
      </c>
      <c r="DY126" s="31">
        <f t="shared" ca="1" si="63"/>
        <v>0</v>
      </c>
      <c r="DZ126" s="31">
        <f t="shared" ca="1" si="63"/>
        <v>-24.54</v>
      </c>
      <c r="EA126" s="31">
        <f t="shared" ca="1" si="48"/>
        <v>-20.23</v>
      </c>
      <c r="EB126" s="31">
        <f t="shared" ca="1" si="48"/>
        <v>0</v>
      </c>
      <c r="EC126" s="31">
        <f t="shared" ca="1" si="48"/>
        <v>0</v>
      </c>
      <c r="ED126" s="31">
        <f t="shared" ca="1" si="48"/>
        <v>0</v>
      </c>
      <c r="EE126" s="31">
        <f t="shared" ca="1" si="48"/>
        <v>0</v>
      </c>
      <c r="EF126" s="31">
        <f t="shared" ca="1" si="48"/>
        <v>0</v>
      </c>
      <c r="EG126" s="32">
        <f t="shared" ca="1" si="67"/>
        <v>-75.55</v>
      </c>
      <c r="EH126" s="32">
        <f t="shared" ca="1" si="67"/>
        <v>0</v>
      </c>
      <c r="EI126" s="32">
        <f t="shared" ca="1" si="67"/>
        <v>0</v>
      </c>
      <c r="EJ126" s="32">
        <f t="shared" ca="1" si="64"/>
        <v>0</v>
      </c>
      <c r="EK126" s="32">
        <f t="shared" ca="1" si="64"/>
        <v>0</v>
      </c>
      <c r="EL126" s="32">
        <f t="shared" ca="1" si="64"/>
        <v>-88.09</v>
      </c>
      <c r="EM126" s="32">
        <f t="shared" ca="1" si="49"/>
        <v>-73.280000000000015</v>
      </c>
      <c r="EN126" s="32">
        <f t="shared" ca="1" si="49"/>
        <v>0</v>
      </c>
      <c r="EO126" s="32">
        <f t="shared" ca="1" si="49"/>
        <v>0</v>
      </c>
      <c r="EP126" s="32">
        <f t="shared" ca="1" si="49"/>
        <v>0</v>
      </c>
      <c r="EQ126" s="32">
        <f t="shared" ca="1" si="49"/>
        <v>0</v>
      </c>
      <c r="ER126" s="32">
        <f t="shared" ca="1" si="49"/>
        <v>0</v>
      </c>
    </row>
    <row r="127" spans="1:148">
      <c r="A127" t="s">
        <v>421</v>
      </c>
      <c r="B127" s="1" t="s">
        <v>65</v>
      </c>
      <c r="C127" t="str">
        <f t="shared" ca="1" si="40"/>
        <v>TAB1</v>
      </c>
      <c r="D127" t="str">
        <f t="shared" ca="1" si="41"/>
        <v>Taber Wind Facility</v>
      </c>
      <c r="E127" s="51">
        <f ca="1">IFERROR(IF(AND($A127=VLOOKUP($A127&amp;"."&amp;$C127,UncollectibleLookup,2,FALSE),$C127=VLOOKUP($A127&amp;"."&amp;$C127,UncollectibleLookup,4,FALSE)),0,'Module C Corrected'!E127),'Module C Corrected'!E127)</f>
        <v>0</v>
      </c>
      <c r="F127" s="51">
        <f ca="1">IFERROR(IF(AND($A127=VLOOKUP($A127&amp;"."&amp;$C127,UncollectibleLookup,2,FALSE),$C127=VLOOKUP($A127&amp;"."&amp;$C127,UncollectibleLookup,4,FALSE)),0,'Module C Corrected'!F127),'Module C Corrected'!F127)</f>
        <v>0</v>
      </c>
      <c r="G127" s="51">
        <f ca="1">IFERROR(IF(AND($A127=VLOOKUP($A127&amp;"."&amp;$C127,UncollectibleLookup,2,FALSE),$C127=VLOOKUP($A127&amp;"."&amp;$C127,UncollectibleLookup,4,FALSE)),0,'Module C Corrected'!G127),'Module C Corrected'!G127)</f>
        <v>159.642</v>
      </c>
      <c r="H127" s="51">
        <f ca="1">IFERROR(IF(AND($A127=VLOOKUP($A127&amp;"."&amp;$C127,UncollectibleLookup,2,FALSE),$C127=VLOOKUP($A127&amp;"."&amp;$C127,UncollectibleLookup,4,FALSE)),0,'Module C Corrected'!H127),'Module C Corrected'!H127)</f>
        <v>2047.836</v>
      </c>
      <c r="I127" s="51">
        <f ca="1">IFERROR(IF(AND($A127=VLOOKUP($A127&amp;"."&amp;$C127,UncollectibleLookup,2,FALSE),$C127=VLOOKUP($A127&amp;"."&amp;$C127,UncollectibleLookup,4,FALSE)),0,'Module C Corrected'!I127),'Module C Corrected'!I127)</f>
        <v>4999.5119999999997</v>
      </c>
      <c r="J127" s="51">
        <f ca="1">IFERROR(IF(AND($A127=VLOOKUP($A127&amp;"."&amp;$C127,UncollectibleLookup,2,FALSE),$C127=VLOOKUP($A127&amp;"."&amp;$C127,UncollectibleLookup,4,FALSE)),0,'Module C Corrected'!J127),'Module C Corrected'!J127)</f>
        <v>8121.0780000000004</v>
      </c>
      <c r="K127" s="51">
        <f ca="1">IFERROR(IF(AND($A127=VLOOKUP($A127&amp;"."&amp;$C127,UncollectibleLookup,2,FALSE),$C127=VLOOKUP($A127&amp;"."&amp;$C127,UncollectibleLookup,4,FALSE)),0,'Module C Corrected'!K127),'Module C Corrected'!K127)</f>
        <v>7703.7240000000002</v>
      </c>
      <c r="L127" s="51">
        <f ca="1">IFERROR(IF(AND($A127=VLOOKUP($A127&amp;"."&amp;$C127,UncollectibleLookup,2,FALSE),$C127=VLOOKUP($A127&amp;"."&amp;$C127,UncollectibleLookup,4,FALSE)),0,'Module C Corrected'!L127),'Module C Corrected'!L127)</f>
        <v>12176.85</v>
      </c>
      <c r="M127" s="51">
        <f ca="1">IFERROR(IF(AND($A127=VLOOKUP($A127&amp;"."&amp;$C127,UncollectibleLookup,2,FALSE),$C127=VLOOKUP($A127&amp;"."&amp;$C127,UncollectibleLookup,4,FALSE)),0,'Module C Corrected'!M127),'Module C Corrected'!M127)</f>
        <v>16948.763999999999</v>
      </c>
      <c r="N127" s="51">
        <f ca="1">IFERROR(IF(AND($A127=VLOOKUP($A127&amp;"."&amp;$C127,UncollectibleLookup,2,FALSE),$C127=VLOOKUP($A127&amp;"."&amp;$C127,UncollectibleLookup,4,FALSE)),0,'Module C Corrected'!N127),'Module C Corrected'!N127)</f>
        <v>28043.400600000001</v>
      </c>
      <c r="O127" s="51">
        <f ca="1">IFERROR(IF(AND($A127=VLOOKUP($A127&amp;"."&amp;$C127,UncollectibleLookup,2,FALSE),$C127=VLOOKUP($A127&amp;"."&amp;$C127,UncollectibleLookup,4,FALSE)),0,'Module C Corrected'!O127),'Module C Corrected'!O127)</f>
        <v>25079.825400000002</v>
      </c>
      <c r="P127" s="51">
        <f ca="1">IFERROR(IF(AND($A127=VLOOKUP($A127&amp;"."&amp;$C127,UncollectibleLookup,2,FALSE),$C127=VLOOKUP($A127&amp;"."&amp;$C127,UncollectibleLookup,4,FALSE)),0,'Module C Corrected'!P127),'Module C Corrected'!P127)</f>
        <v>21784.098000000002</v>
      </c>
      <c r="Q127" s="32">
        <f ca="1">IFERROR(IF(AND($A127=VLOOKUP($A127&amp;"."&amp;$C127,UncollectibleLookup,2,FALSE),$C127=VLOOKUP($A127&amp;"."&amp;$C127,UncollectibleLookup,4,FALSE)),0,'Module C Corrected'!Q127),'Module C Corrected'!Q127)</f>
        <v>0</v>
      </c>
      <c r="R127" s="32">
        <f ca="1">IFERROR(IF(AND($A127=VLOOKUP($A127&amp;"."&amp;$C127,UncollectibleLookup,2,FALSE),$C127=VLOOKUP($A127&amp;"."&amp;$C127,UncollectibleLookup,4,FALSE)),0,'Module C Corrected'!R127),'Module C Corrected'!R127)</f>
        <v>0</v>
      </c>
      <c r="S127" s="32">
        <f ca="1">IFERROR(IF(AND($A127=VLOOKUP($A127&amp;"."&amp;$C127,UncollectibleLookup,2,FALSE),$C127=VLOOKUP($A127&amp;"."&amp;$C127,UncollectibleLookup,4,FALSE)),0,'Module C Corrected'!S127),'Module C Corrected'!S127)</f>
        <v>5750.87</v>
      </c>
      <c r="T127" s="32">
        <f ca="1">IFERROR(IF(AND($A127=VLOOKUP($A127&amp;"."&amp;$C127,UncollectibleLookup,2,FALSE),$C127=VLOOKUP($A127&amp;"."&amp;$C127,UncollectibleLookup,4,FALSE)),0,'Module C Corrected'!T127),'Module C Corrected'!T127)</f>
        <v>97919.4</v>
      </c>
      <c r="U127" s="32">
        <f ca="1">IFERROR(IF(AND($A127=VLOOKUP($A127&amp;"."&amp;$C127,UncollectibleLookup,2,FALSE),$C127=VLOOKUP($A127&amp;"."&amp;$C127,UncollectibleLookup,4,FALSE)),0,'Module C Corrected'!U127),'Module C Corrected'!U127)</f>
        <v>179172.84</v>
      </c>
      <c r="V127" s="32">
        <f ca="1">IFERROR(IF(AND($A127=VLOOKUP($A127&amp;"."&amp;$C127,UncollectibleLookup,2,FALSE),$C127=VLOOKUP($A127&amp;"."&amp;$C127,UncollectibleLookup,4,FALSE)),0,'Module C Corrected'!V127),'Module C Corrected'!V127)</f>
        <v>313039.81</v>
      </c>
      <c r="W127" s="32">
        <f ca="1">IFERROR(IF(AND($A127=VLOOKUP($A127&amp;"."&amp;$C127,UncollectibleLookup,2,FALSE),$C127=VLOOKUP($A127&amp;"."&amp;$C127,UncollectibleLookup,4,FALSE)),0,'Module C Corrected'!W127),'Module C Corrected'!W127)</f>
        <v>784358.23</v>
      </c>
      <c r="X127" s="32">
        <f ca="1">IFERROR(IF(AND($A127=VLOOKUP($A127&amp;"."&amp;$C127,UncollectibleLookup,2,FALSE),$C127=VLOOKUP($A127&amp;"."&amp;$C127,UncollectibleLookup,4,FALSE)),0,'Module C Corrected'!X127),'Module C Corrected'!X127)</f>
        <v>591648.87</v>
      </c>
      <c r="Y127" s="32">
        <f ca="1">IFERROR(IF(AND($A127=VLOOKUP($A127&amp;"."&amp;$C127,UncollectibleLookup,2,FALSE),$C127=VLOOKUP($A127&amp;"."&amp;$C127,UncollectibleLookup,4,FALSE)),0,'Module C Corrected'!Y127),'Module C Corrected'!Y127)</f>
        <v>652882.99</v>
      </c>
      <c r="Z127" s="32">
        <f ca="1">IFERROR(IF(AND($A127=VLOOKUP($A127&amp;"."&amp;$C127,UncollectibleLookup,2,FALSE),$C127=VLOOKUP($A127&amp;"."&amp;$C127,UncollectibleLookup,4,FALSE)),0,'Module C Corrected'!Z127),'Module C Corrected'!Z127)</f>
        <v>1587741.96</v>
      </c>
      <c r="AA127" s="32">
        <f ca="1">IFERROR(IF(AND($A127=VLOOKUP($A127&amp;"."&amp;$C127,UncollectibleLookup,2,FALSE),$C127=VLOOKUP($A127&amp;"."&amp;$C127,UncollectibleLookup,4,FALSE)),0,'Module C Corrected'!AA127),'Module C Corrected'!AA127)</f>
        <v>1147180.55</v>
      </c>
      <c r="AB127" s="32">
        <f ca="1">IFERROR(IF(AND($A127=VLOOKUP($A127&amp;"."&amp;$C127,UncollectibleLookup,2,FALSE),$C127=VLOOKUP($A127&amp;"."&amp;$C127,UncollectibleLookup,4,FALSE)),0,'Module C Corrected'!AB127),'Module C Corrected'!AB127)</f>
        <v>1186653.67</v>
      </c>
      <c r="AC127" s="2">
        <f>IF(ISBLANK('Module C Corrected'!AC127),"",'Module C Corrected'!AC127)</f>
        <v>0.52</v>
      </c>
      <c r="AD127" s="2">
        <f>IF(ISBLANK('Module C Corrected'!AD127),"",'Module C Corrected'!AD127)</f>
        <v>0.52</v>
      </c>
      <c r="AE127" s="2">
        <f>IF(ISBLANK('Module C Corrected'!AE127),"",'Module C Corrected'!AE127)</f>
        <v>0.52</v>
      </c>
      <c r="AF127" s="2">
        <f>IF(ISBLANK('Module C Corrected'!AF127),"",'Module C Corrected'!AF127)</f>
        <v>0.52</v>
      </c>
      <c r="AG127" s="2">
        <f>IF(ISBLANK('Module C Corrected'!AG127),"",'Module C Corrected'!AG127)</f>
        <v>0.52</v>
      </c>
      <c r="AH127" s="2">
        <f>IF(ISBLANK('Module C Corrected'!AH127),"",'Module C Corrected'!AH127)</f>
        <v>0.52</v>
      </c>
      <c r="AI127" s="2">
        <f>IF(ISBLANK('Module C Corrected'!AI127),"",'Module C Corrected'!AI127)</f>
        <v>0.52</v>
      </c>
      <c r="AJ127" s="2">
        <f>IF(ISBLANK('Module C Corrected'!AJ127),"",'Module C Corrected'!AJ127)</f>
        <v>0.52</v>
      </c>
      <c r="AK127" s="2">
        <f>IF(ISBLANK('Module C Corrected'!AK127),"",'Module C Corrected'!AK127)</f>
        <v>0.52</v>
      </c>
      <c r="AL127" s="2">
        <f>IF(ISBLANK('Module C Corrected'!AL127),"",'Module C Corrected'!AL127)</f>
        <v>0.52</v>
      </c>
      <c r="AM127" s="2">
        <f>IF(ISBLANK('Module C Corrected'!AM127),"",'Module C Corrected'!AM127)</f>
        <v>0.52</v>
      </c>
      <c r="AN127" s="2">
        <f>IF(ISBLANK('Module C Corrected'!AN127),"",'Module C Corrected'!AN127)</f>
        <v>0.52</v>
      </c>
      <c r="AO127" s="33">
        <f ca="1">IFERROR(IF(AND($A127=VLOOKUP($A127&amp;"."&amp;$C127,UncollectibleLookup,2,FALSE),$C127=VLOOKUP($A127&amp;"."&amp;$C127,UncollectibleLookup,4,FALSE)),0,'Module C Corrected'!AO127),'Module C Corrected'!AO127)</f>
        <v>0</v>
      </c>
      <c r="AP127" s="33">
        <f ca="1">IFERROR(IF(AND($A127=VLOOKUP($A127&amp;"."&amp;$C127,UncollectibleLookup,2,FALSE),$C127=VLOOKUP($A127&amp;"."&amp;$C127,UncollectibleLookup,4,FALSE)),0,'Module C Corrected'!AP127),'Module C Corrected'!AP127)</f>
        <v>0</v>
      </c>
      <c r="AQ127" s="33">
        <f ca="1">IFERROR(IF(AND($A127=VLOOKUP($A127&amp;"."&amp;$C127,UncollectibleLookup,2,FALSE),$C127=VLOOKUP($A127&amp;"."&amp;$C127,UncollectibleLookup,4,FALSE)),0,'Module C Corrected'!AQ127),'Module C Corrected'!AQ127)</f>
        <v>29.9</v>
      </c>
      <c r="AR127" s="33">
        <f ca="1">IFERROR(IF(AND($A127=VLOOKUP($A127&amp;"."&amp;$C127,UncollectibleLookup,2,FALSE),$C127=VLOOKUP($A127&amp;"."&amp;$C127,UncollectibleLookup,4,FALSE)),0,'Module C Corrected'!AR127),'Module C Corrected'!AR127)</f>
        <v>509.18</v>
      </c>
      <c r="AS127" s="33">
        <f ca="1">IFERROR(IF(AND($A127=VLOOKUP($A127&amp;"."&amp;$C127,UncollectibleLookup,2,FALSE),$C127=VLOOKUP($A127&amp;"."&amp;$C127,UncollectibleLookup,4,FALSE)),0,'Module C Corrected'!AS127),'Module C Corrected'!AS127)</f>
        <v>931.7</v>
      </c>
      <c r="AT127" s="33">
        <f ca="1">IFERROR(IF(AND($A127=VLOOKUP($A127&amp;"."&amp;$C127,UncollectibleLookup,2,FALSE),$C127=VLOOKUP($A127&amp;"."&amp;$C127,UncollectibleLookup,4,FALSE)),0,'Module C Corrected'!AT127),'Module C Corrected'!AT127)</f>
        <v>1627.81</v>
      </c>
      <c r="AU127" s="33">
        <f ca="1">IFERROR(IF(AND($A127=VLOOKUP($A127&amp;"."&amp;$C127,UncollectibleLookup,2,FALSE),$C127=VLOOKUP($A127&amp;"."&amp;$C127,UncollectibleLookup,4,FALSE)),0,'Module C Corrected'!AU127),'Module C Corrected'!AU127)</f>
        <v>4078.66</v>
      </c>
      <c r="AV127" s="33">
        <f ca="1">IFERROR(IF(AND($A127=VLOOKUP($A127&amp;"."&amp;$C127,UncollectibleLookup,2,FALSE),$C127=VLOOKUP($A127&amp;"."&amp;$C127,UncollectibleLookup,4,FALSE)),0,'Module C Corrected'!AV127),'Module C Corrected'!AV127)</f>
        <v>3076.57</v>
      </c>
      <c r="AW127" s="33">
        <f ca="1">IFERROR(IF(AND($A127=VLOOKUP($A127&amp;"."&amp;$C127,UncollectibleLookup,2,FALSE),$C127=VLOOKUP($A127&amp;"."&amp;$C127,UncollectibleLookup,4,FALSE)),0,'Module C Corrected'!AW127),'Module C Corrected'!AW127)</f>
        <v>3394.99</v>
      </c>
      <c r="AX127" s="33">
        <f ca="1">IFERROR(IF(AND($A127=VLOOKUP($A127&amp;"."&amp;$C127,UncollectibleLookup,2,FALSE),$C127=VLOOKUP($A127&amp;"."&amp;$C127,UncollectibleLookup,4,FALSE)),0,'Module C Corrected'!AX127),'Module C Corrected'!AX127)</f>
        <v>8256.26</v>
      </c>
      <c r="AY127" s="33">
        <f ca="1">IFERROR(IF(AND($A127=VLOOKUP($A127&amp;"."&amp;$C127,UncollectibleLookup,2,FALSE),$C127=VLOOKUP($A127&amp;"."&amp;$C127,UncollectibleLookup,4,FALSE)),0,'Module C Corrected'!AY127),'Module C Corrected'!AY127)</f>
        <v>5965.34</v>
      </c>
      <c r="AZ127" s="33">
        <f ca="1">IFERROR(IF(AND($A127=VLOOKUP($A127&amp;"."&amp;$C127,UncollectibleLookup,2,FALSE),$C127=VLOOKUP($A127&amp;"."&amp;$C127,UncollectibleLookup,4,FALSE)),0,'Module C Corrected'!AZ127),'Module C Corrected'!AZ127)</f>
        <v>6170.6</v>
      </c>
      <c r="BA127" s="31">
        <f t="shared" ca="1" si="54"/>
        <v>0</v>
      </c>
      <c r="BB127" s="31">
        <f t="shared" ca="1" si="54"/>
        <v>0</v>
      </c>
      <c r="BC127" s="31">
        <f t="shared" ca="1" si="54"/>
        <v>-6.9</v>
      </c>
      <c r="BD127" s="31">
        <f t="shared" ca="1" si="52"/>
        <v>-470.01</v>
      </c>
      <c r="BE127" s="31">
        <f t="shared" ca="1" si="52"/>
        <v>-860.03</v>
      </c>
      <c r="BF127" s="31">
        <f t="shared" ca="1" si="52"/>
        <v>-1502.59</v>
      </c>
      <c r="BG127" s="31">
        <f t="shared" ca="1" si="52"/>
        <v>-5568.94</v>
      </c>
      <c r="BH127" s="31">
        <f t="shared" ca="1" si="52"/>
        <v>-4200.71</v>
      </c>
      <c r="BI127" s="31">
        <f t="shared" ca="1" si="52"/>
        <v>-4635.47</v>
      </c>
      <c r="BJ127" s="31">
        <f t="shared" ca="1" si="57"/>
        <v>-4763.2299999999996</v>
      </c>
      <c r="BK127" s="31">
        <f t="shared" ca="1" si="57"/>
        <v>-3441.54</v>
      </c>
      <c r="BL127" s="31">
        <f t="shared" ca="1" si="57"/>
        <v>-3559.96</v>
      </c>
      <c r="BM127" s="6">
        <f t="shared" ca="1" si="68"/>
        <v>-4.9399999999999999E-2</v>
      </c>
      <c r="BN127" s="6">
        <f t="shared" ca="1" si="68"/>
        <v>-4.9399999999999999E-2</v>
      </c>
      <c r="BO127" s="6">
        <f t="shared" ca="1" si="68"/>
        <v>-4.9399999999999999E-2</v>
      </c>
      <c r="BP127" s="6">
        <f t="shared" ca="1" si="68"/>
        <v>-4.9399999999999999E-2</v>
      </c>
      <c r="BQ127" s="6">
        <f t="shared" ca="1" si="68"/>
        <v>-4.9399999999999999E-2</v>
      </c>
      <c r="BR127" s="6">
        <f t="shared" ca="1" si="68"/>
        <v>-4.9399999999999999E-2</v>
      </c>
      <c r="BS127" s="6">
        <f t="shared" ca="1" si="68"/>
        <v>-4.9399999999999999E-2</v>
      </c>
      <c r="BT127" s="6">
        <f t="shared" ca="1" si="68"/>
        <v>-4.9399999999999999E-2</v>
      </c>
      <c r="BU127" s="6">
        <f t="shared" ca="1" si="68"/>
        <v>-4.9399999999999999E-2</v>
      </c>
      <c r="BV127" s="6">
        <f t="shared" ca="1" si="68"/>
        <v>-4.9399999999999999E-2</v>
      </c>
      <c r="BW127" s="6">
        <f t="shared" ca="1" si="68"/>
        <v>-4.9399999999999999E-2</v>
      </c>
      <c r="BX127" s="6">
        <f t="shared" ca="1" si="68"/>
        <v>-4.9399999999999999E-2</v>
      </c>
      <c r="BY127" s="31">
        <f t="shared" ca="1" si="61"/>
        <v>0</v>
      </c>
      <c r="BZ127" s="31">
        <f t="shared" ca="1" si="61"/>
        <v>0</v>
      </c>
      <c r="CA127" s="31">
        <f t="shared" ca="1" si="61"/>
        <v>-284.08999999999997</v>
      </c>
      <c r="CB127" s="31">
        <f t="shared" ca="1" si="58"/>
        <v>-4837.22</v>
      </c>
      <c r="CC127" s="31">
        <f t="shared" ca="1" si="58"/>
        <v>-8851.14</v>
      </c>
      <c r="CD127" s="31">
        <f t="shared" ca="1" si="58"/>
        <v>-15464.17</v>
      </c>
      <c r="CE127" s="31">
        <f t="shared" ca="1" si="58"/>
        <v>-38747.300000000003</v>
      </c>
      <c r="CF127" s="31">
        <f t="shared" ca="1" si="58"/>
        <v>-29227.45</v>
      </c>
      <c r="CG127" s="31">
        <f t="shared" ca="1" si="58"/>
        <v>-32252.42</v>
      </c>
      <c r="CH127" s="31">
        <f t="shared" ca="1" si="58"/>
        <v>-78434.45</v>
      </c>
      <c r="CI127" s="31">
        <f t="shared" ca="1" si="58"/>
        <v>-56670.720000000001</v>
      </c>
      <c r="CJ127" s="31">
        <f t="shared" ca="1" si="58"/>
        <v>-58620.69</v>
      </c>
      <c r="CK127" s="32">
        <f t="shared" ca="1" si="55"/>
        <v>0</v>
      </c>
      <c r="CL127" s="32">
        <f t="shared" ca="1" si="55"/>
        <v>0</v>
      </c>
      <c r="CM127" s="32">
        <f t="shared" ca="1" si="55"/>
        <v>9.7799999999999994</v>
      </c>
      <c r="CN127" s="32">
        <f t="shared" ca="1" si="53"/>
        <v>166.46</v>
      </c>
      <c r="CO127" s="32">
        <f t="shared" ca="1" si="53"/>
        <v>304.58999999999997</v>
      </c>
      <c r="CP127" s="32">
        <f t="shared" ca="1" si="53"/>
        <v>532.16999999999996</v>
      </c>
      <c r="CQ127" s="32">
        <f t="shared" ca="1" si="53"/>
        <v>1333.41</v>
      </c>
      <c r="CR127" s="32">
        <f t="shared" ca="1" si="53"/>
        <v>1005.8</v>
      </c>
      <c r="CS127" s="32">
        <f t="shared" ca="1" si="53"/>
        <v>1109.9000000000001</v>
      </c>
      <c r="CT127" s="32">
        <f t="shared" ca="1" si="59"/>
        <v>2699.16</v>
      </c>
      <c r="CU127" s="32">
        <f t="shared" ca="1" si="59"/>
        <v>1950.21</v>
      </c>
      <c r="CV127" s="32">
        <f t="shared" ca="1" si="59"/>
        <v>2017.31</v>
      </c>
      <c r="CW127" s="31">
        <f t="shared" ca="1" si="51"/>
        <v>0</v>
      </c>
      <c r="CX127" s="31">
        <f t="shared" ca="1" si="51"/>
        <v>0</v>
      </c>
      <c r="CY127" s="31">
        <f t="shared" ca="1" si="51"/>
        <v>-297.31</v>
      </c>
      <c r="CZ127" s="31">
        <f t="shared" ca="1" si="51"/>
        <v>-4709.93</v>
      </c>
      <c r="DA127" s="31">
        <f t="shared" ca="1" si="51"/>
        <v>-8618.2199999999993</v>
      </c>
      <c r="DB127" s="31">
        <f t="shared" ca="1" si="51"/>
        <v>-15057.220000000001</v>
      </c>
      <c r="DC127" s="31">
        <f t="shared" ca="1" si="51"/>
        <v>-35923.61</v>
      </c>
      <c r="DD127" s="31">
        <f t="shared" ca="1" si="51"/>
        <v>-27097.510000000002</v>
      </c>
      <c r="DE127" s="31">
        <f t="shared" ca="1" si="51"/>
        <v>-29902.039999999994</v>
      </c>
      <c r="DF127" s="31">
        <f t="shared" ca="1" si="60"/>
        <v>-79228.319999999992</v>
      </c>
      <c r="DG127" s="31">
        <f t="shared" ca="1" si="60"/>
        <v>-57244.310000000005</v>
      </c>
      <c r="DH127" s="31">
        <f t="shared" ca="1" si="60"/>
        <v>-59214.020000000004</v>
      </c>
      <c r="DI127" s="32">
        <f t="shared" ca="1" si="65"/>
        <v>0</v>
      </c>
      <c r="DJ127" s="32">
        <f t="shared" ca="1" si="65"/>
        <v>0</v>
      </c>
      <c r="DK127" s="32">
        <f t="shared" ca="1" si="65"/>
        <v>-14.87</v>
      </c>
      <c r="DL127" s="32">
        <f t="shared" ca="1" si="62"/>
        <v>-235.5</v>
      </c>
      <c r="DM127" s="32">
        <f t="shared" ca="1" si="62"/>
        <v>-430.91</v>
      </c>
      <c r="DN127" s="32">
        <f t="shared" ca="1" si="62"/>
        <v>-752.86</v>
      </c>
      <c r="DO127" s="32">
        <f t="shared" ca="1" si="47"/>
        <v>-1796.18</v>
      </c>
      <c r="DP127" s="32">
        <f t="shared" ca="1" si="47"/>
        <v>-1354.88</v>
      </c>
      <c r="DQ127" s="32">
        <f t="shared" ca="1" si="47"/>
        <v>-1495.1</v>
      </c>
      <c r="DR127" s="32">
        <f t="shared" ca="1" si="47"/>
        <v>-3961.42</v>
      </c>
      <c r="DS127" s="32">
        <f t="shared" ca="1" si="47"/>
        <v>-2862.22</v>
      </c>
      <c r="DT127" s="32">
        <f t="shared" ca="1" si="47"/>
        <v>-2960.7</v>
      </c>
      <c r="DU127" s="31">
        <f t="shared" ca="1" si="66"/>
        <v>0</v>
      </c>
      <c r="DV127" s="31">
        <f t="shared" ca="1" si="66"/>
        <v>0</v>
      </c>
      <c r="DW127" s="31">
        <f t="shared" ca="1" si="66"/>
        <v>-125.04</v>
      </c>
      <c r="DX127" s="31">
        <f t="shared" ca="1" si="63"/>
        <v>-1956.82</v>
      </c>
      <c r="DY127" s="31">
        <f t="shared" ca="1" si="63"/>
        <v>-3538.08</v>
      </c>
      <c r="DZ127" s="31">
        <f t="shared" ca="1" si="63"/>
        <v>-6104.78</v>
      </c>
      <c r="EA127" s="31">
        <f t="shared" ca="1" si="48"/>
        <v>-14387.66</v>
      </c>
      <c r="EB127" s="31">
        <f t="shared" ca="1" si="48"/>
        <v>-10708.9</v>
      </c>
      <c r="EC127" s="31">
        <f t="shared" ca="1" si="48"/>
        <v>-11658.52</v>
      </c>
      <c r="ED127" s="31">
        <f t="shared" ca="1" si="48"/>
        <v>-30483.38</v>
      </c>
      <c r="EE127" s="31">
        <f t="shared" ca="1" si="48"/>
        <v>-21721.09</v>
      </c>
      <c r="EF127" s="31">
        <f t="shared" ca="1" si="48"/>
        <v>-22164.31</v>
      </c>
      <c r="EG127" s="32">
        <f t="shared" ca="1" si="67"/>
        <v>0</v>
      </c>
      <c r="EH127" s="32">
        <f t="shared" ca="1" si="67"/>
        <v>0</v>
      </c>
      <c r="EI127" s="32">
        <f t="shared" ca="1" si="67"/>
        <v>-437.22</v>
      </c>
      <c r="EJ127" s="32">
        <f t="shared" ca="1" si="64"/>
        <v>-6902.25</v>
      </c>
      <c r="EK127" s="32">
        <f t="shared" ca="1" si="64"/>
        <v>-12587.21</v>
      </c>
      <c r="EL127" s="32">
        <f t="shared" ca="1" si="64"/>
        <v>-21914.86</v>
      </c>
      <c r="EM127" s="32">
        <f t="shared" ca="1" si="49"/>
        <v>-52107.45</v>
      </c>
      <c r="EN127" s="32">
        <f t="shared" ca="1" si="49"/>
        <v>-39161.29</v>
      </c>
      <c r="EO127" s="32">
        <f t="shared" ca="1" si="49"/>
        <v>-43055.659999999989</v>
      </c>
      <c r="EP127" s="32">
        <f t="shared" ca="1" si="49"/>
        <v>-113673.12</v>
      </c>
      <c r="EQ127" s="32">
        <f t="shared" ca="1" si="49"/>
        <v>-81827.62000000001</v>
      </c>
      <c r="ER127" s="32">
        <f t="shared" ca="1" si="49"/>
        <v>-84339.03</v>
      </c>
    </row>
    <row r="128" spans="1:148">
      <c r="A128" t="s">
        <v>485</v>
      </c>
      <c r="B128" s="1" t="s">
        <v>118</v>
      </c>
      <c r="C128" t="str">
        <f t="shared" ca="1" si="40"/>
        <v>TAY1</v>
      </c>
      <c r="D128" t="str">
        <f t="shared" ca="1" si="41"/>
        <v>Taylor Hydro Facility</v>
      </c>
      <c r="E128" s="51">
        <f ca="1">IFERROR(IF(AND($A128=VLOOKUP($A128&amp;"."&amp;$C128,UncollectibleLookup,2,FALSE),$C128=VLOOKUP($A128&amp;"."&amp;$C128,UncollectibleLookup,4,FALSE)),0,'Module C Corrected'!E128),'Module C Corrected'!E128)</f>
        <v>0</v>
      </c>
      <c r="F128" s="51">
        <f ca="1">IFERROR(IF(AND($A128=VLOOKUP($A128&amp;"."&amp;$C128,UncollectibleLookup,2,FALSE),$C128=VLOOKUP($A128&amp;"."&amp;$C128,UncollectibleLookup,4,FALSE)),0,'Module C Corrected'!F128),'Module C Corrected'!F128)</f>
        <v>0</v>
      </c>
      <c r="G128" s="51">
        <f ca="1">IFERROR(IF(AND($A128=VLOOKUP($A128&amp;"."&amp;$C128,UncollectibleLookup,2,FALSE),$C128=VLOOKUP($A128&amp;"."&amp;$C128,UncollectibleLookup,4,FALSE)),0,'Module C Corrected'!G128),'Module C Corrected'!G128)</f>
        <v>0</v>
      </c>
      <c r="H128" s="51">
        <f ca="1">IFERROR(IF(AND($A128=VLOOKUP($A128&amp;"."&amp;$C128,UncollectibleLookup,2,FALSE),$C128=VLOOKUP($A128&amp;"."&amp;$C128,UncollectibleLookup,4,FALSE)),0,'Module C Corrected'!H128),'Module C Corrected'!H128)</f>
        <v>0</v>
      </c>
      <c r="I128" s="51">
        <f ca="1">IFERROR(IF(AND($A128=VLOOKUP($A128&amp;"."&amp;$C128,UncollectibleLookup,2,FALSE),$C128=VLOOKUP($A128&amp;"."&amp;$C128,UncollectibleLookup,4,FALSE)),0,'Module C Corrected'!I128),'Module C Corrected'!I128)</f>
        <v>4908.0419000000002</v>
      </c>
      <c r="J128" s="51">
        <f ca="1">IFERROR(IF(AND($A128=VLOOKUP($A128&amp;"."&amp;$C128,UncollectibleLookup,2,FALSE),$C128=VLOOKUP($A128&amp;"."&amp;$C128,UncollectibleLookup,4,FALSE)),0,'Module C Corrected'!J128),'Module C Corrected'!J128)</f>
        <v>8691.2217000000001</v>
      </c>
      <c r="K128" s="51">
        <f ca="1">IFERROR(IF(AND($A128=VLOOKUP($A128&amp;"."&amp;$C128,UncollectibleLookup,2,FALSE),$C128=VLOOKUP($A128&amp;"."&amp;$C128,UncollectibleLookup,4,FALSE)),0,'Module C Corrected'!K128),'Module C Corrected'!K128)</f>
        <v>9398.4709999999995</v>
      </c>
      <c r="L128" s="51">
        <f ca="1">IFERROR(IF(AND($A128=VLOOKUP($A128&amp;"."&amp;$C128,UncollectibleLookup,2,FALSE),$C128=VLOOKUP($A128&amp;"."&amp;$C128,UncollectibleLookup,4,FALSE)),0,'Module C Corrected'!L128),'Module C Corrected'!L128)</f>
        <v>9877.6996999999992</v>
      </c>
      <c r="M128" s="51">
        <f ca="1">IFERROR(IF(AND($A128=VLOOKUP($A128&amp;"."&amp;$C128,UncollectibleLookup,2,FALSE),$C128=VLOOKUP($A128&amp;"."&amp;$C128,UncollectibleLookup,4,FALSE)),0,'Module C Corrected'!M128),'Module C Corrected'!M128)</f>
        <v>7915.4326000000001</v>
      </c>
      <c r="N128" s="51">
        <f ca="1">IFERROR(IF(AND($A128=VLOOKUP($A128&amp;"."&amp;$C128,UncollectibleLookup,2,FALSE),$C128=VLOOKUP($A128&amp;"."&amp;$C128,UncollectibleLookup,4,FALSE)),0,'Module C Corrected'!N128),'Module C Corrected'!N128)</f>
        <v>2014.5331000000001</v>
      </c>
      <c r="O128" s="51">
        <f ca="1">IFERROR(IF(AND($A128=VLOOKUP($A128&amp;"."&amp;$C128,UncollectibleLookup,2,FALSE),$C128=VLOOKUP($A128&amp;"."&amp;$C128,UncollectibleLookup,4,FALSE)),0,'Module C Corrected'!O128),'Module C Corrected'!O128)</f>
        <v>0</v>
      </c>
      <c r="P128" s="51">
        <f ca="1">IFERROR(IF(AND($A128=VLOOKUP($A128&amp;"."&amp;$C128,UncollectibleLookup,2,FALSE),$C128=VLOOKUP($A128&amp;"."&amp;$C128,UncollectibleLookup,4,FALSE)),0,'Module C Corrected'!P128),'Module C Corrected'!P128)</f>
        <v>0</v>
      </c>
      <c r="Q128" s="32">
        <f ca="1">IFERROR(IF(AND($A128=VLOOKUP($A128&amp;"."&amp;$C128,UncollectibleLookup,2,FALSE),$C128=VLOOKUP($A128&amp;"."&amp;$C128,UncollectibleLookup,4,FALSE)),0,'Module C Corrected'!Q128),'Module C Corrected'!Q128)</f>
        <v>0</v>
      </c>
      <c r="R128" s="32">
        <f ca="1">IFERROR(IF(AND($A128=VLOOKUP($A128&amp;"."&amp;$C128,UncollectibleLookup,2,FALSE),$C128=VLOOKUP($A128&amp;"."&amp;$C128,UncollectibleLookup,4,FALSE)),0,'Module C Corrected'!R128),'Module C Corrected'!R128)</f>
        <v>0</v>
      </c>
      <c r="S128" s="32">
        <f ca="1">IFERROR(IF(AND($A128=VLOOKUP($A128&amp;"."&amp;$C128,UncollectibleLookup,2,FALSE),$C128=VLOOKUP($A128&amp;"."&amp;$C128,UncollectibleLookup,4,FALSE)),0,'Module C Corrected'!S128),'Module C Corrected'!S128)</f>
        <v>0</v>
      </c>
      <c r="T128" s="32">
        <f ca="1">IFERROR(IF(AND($A128=VLOOKUP($A128&amp;"."&amp;$C128,UncollectibleLookup,2,FALSE),$C128=VLOOKUP($A128&amp;"."&amp;$C128,UncollectibleLookup,4,FALSE)),0,'Module C Corrected'!T128),'Module C Corrected'!T128)</f>
        <v>0</v>
      </c>
      <c r="U128" s="32">
        <f ca="1">IFERROR(IF(AND($A128=VLOOKUP($A128&amp;"."&amp;$C128,UncollectibleLookup,2,FALSE),$C128=VLOOKUP($A128&amp;"."&amp;$C128,UncollectibleLookup,4,FALSE)),0,'Module C Corrected'!U128),'Module C Corrected'!U128)</f>
        <v>256127.72</v>
      </c>
      <c r="V128" s="32">
        <f ca="1">IFERROR(IF(AND($A128=VLOOKUP($A128&amp;"."&amp;$C128,UncollectibleLookup,2,FALSE),$C128=VLOOKUP($A128&amp;"."&amp;$C128,UncollectibleLookup,4,FALSE)),0,'Module C Corrected'!V128),'Module C Corrected'!V128)</f>
        <v>437364.71</v>
      </c>
      <c r="W128" s="32">
        <f ca="1">IFERROR(IF(AND($A128=VLOOKUP($A128&amp;"."&amp;$C128,UncollectibleLookup,2,FALSE),$C128=VLOOKUP($A128&amp;"."&amp;$C128,UncollectibleLookup,4,FALSE)),0,'Module C Corrected'!W128),'Module C Corrected'!W128)</f>
        <v>1463113.83</v>
      </c>
      <c r="X128" s="32">
        <f ca="1">IFERROR(IF(AND($A128=VLOOKUP($A128&amp;"."&amp;$C128,UncollectibleLookup,2,FALSE),$C128=VLOOKUP($A128&amp;"."&amp;$C128,UncollectibleLookup,4,FALSE)),0,'Module C Corrected'!X128),'Module C Corrected'!X128)</f>
        <v>702110.37</v>
      </c>
      <c r="Y128" s="32">
        <f ca="1">IFERROR(IF(AND($A128=VLOOKUP($A128&amp;"."&amp;$C128,UncollectibleLookup,2,FALSE),$C128=VLOOKUP($A128&amp;"."&amp;$C128,UncollectibleLookup,4,FALSE)),0,'Module C Corrected'!Y128),'Module C Corrected'!Y128)</f>
        <v>395704.74</v>
      </c>
      <c r="Z128" s="32">
        <f ca="1">IFERROR(IF(AND($A128=VLOOKUP($A128&amp;"."&amp;$C128,UncollectibleLookup,2,FALSE),$C128=VLOOKUP($A128&amp;"."&amp;$C128,UncollectibleLookup,4,FALSE)),0,'Module C Corrected'!Z128),'Module C Corrected'!Z128)</f>
        <v>130964.25</v>
      </c>
      <c r="AA128" s="32">
        <f ca="1">IFERROR(IF(AND($A128=VLOOKUP($A128&amp;"."&amp;$C128,UncollectibleLookup,2,FALSE),$C128=VLOOKUP($A128&amp;"."&amp;$C128,UncollectibleLookup,4,FALSE)),0,'Module C Corrected'!AA128),'Module C Corrected'!AA128)</f>
        <v>0</v>
      </c>
      <c r="AB128" s="32">
        <f ca="1">IFERROR(IF(AND($A128=VLOOKUP($A128&amp;"."&amp;$C128,UncollectibleLookup,2,FALSE),$C128=VLOOKUP($A128&amp;"."&amp;$C128,UncollectibleLookup,4,FALSE)),0,'Module C Corrected'!AB128),'Module C Corrected'!AB128)</f>
        <v>0</v>
      </c>
      <c r="AC128" s="2">
        <f>IF(ISBLANK('Module C Corrected'!AC128),"",'Module C Corrected'!AC128)</f>
        <v>2.65</v>
      </c>
      <c r="AD128" s="2">
        <f>IF(ISBLANK('Module C Corrected'!AD128),"",'Module C Corrected'!AD128)</f>
        <v>2.65</v>
      </c>
      <c r="AE128" s="2">
        <f>IF(ISBLANK('Module C Corrected'!AE128),"",'Module C Corrected'!AE128)</f>
        <v>2.65</v>
      </c>
      <c r="AF128" s="2">
        <f>IF(ISBLANK('Module C Corrected'!AF128),"",'Module C Corrected'!AF128)</f>
        <v>2.65</v>
      </c>
      <c r="AG128" s="2">
        <f>IF(ISBLANK('Module C Corrected'!AG128),"",'Module C Corrected'!AG128)</f>
        <v>2.65</v>
      </c>
      <c r="AH128" s="2">
        <f>IF(ISBLANK('Module C Corrected'!AH128),"",'Module C Corrected'!AH128)</f>
        <v>2.65</v>
      </c>
      <c r="AI128" s="2">
        <f>IF(ISBLANK('Module C Corrected'!AI128),"",'Module C Corrected'!AI128)</f>
        <v>2.65</v>
      </c>
      <c r="AJ128" s="2">
        <f>IF(ISBLANK('Module C Corrected'!AJ128),"",'Module C Corrected'!AJ128)</f>
        <v>2.65</v>
      </c>
      <c r="AK128" s="2">
        <f>IF(ISBLANK('Module C Corrected'!AK128),"",'Module C Corrected'!AK128)</f>
        <v>2.65</v>
      </c>
      <c r="AL128" s="2">
        <f>IF(ISBLANK('Module C Corrected'!AL128),"",'Module C Corrected'!AL128)</f>
        <v>2.65</v>
      </c>
      <c r="AM128" s="2">
        <f>IF(ISBLANK('Module C Corrected'!AM128),"",'Module C Corrected'!AM128)</f>
        <v>2.65</v>
      </c>
      <c r="AN128" s="2">
        <f>IF(ISBLANK('Module C Corrected'!AN128),"",'Module C Corrected'!AN128)</f>
        <v>2.65</v>
      </c>
      <c r="AO128" s="33">
        <f ca="1">IFERROR(IF(AND($A128=VLOOKUP($A128&amp;"."&amp;$C128,UncollectibleLookup,2,FALSE),$C128=VLOOKUP($A128&amp;"."&amp;$C128,UncollectibleLookup,4,FALSE)),0,'Module C Corrected'!AO128),'Module C Corrected'!AO128)</f>
        <v>0</v>
      </c>
      <c r="AP128" s="33">
        <f ca="1">IFERROR(IF(AND($A128=VLOOKUP($A128&amp;"."&amp;$C128,UncollectibleLookup,2,FALSE),$C128=VLOOKUP($A128&amp;"."&amp;$C128,UncollectibleLookup,4,FALSE)),0,'Module C Corrected'!AP128),'Module C Corrected'!AP128)</f>
        <v>0</v>
      </c>
      <c r="AQ128" s="33">
        <f ca="1">IFERROR(IF(AND($A128=VLOOKUP($A128&amp;"."&amp;$C128,UncollectibleLookup,2,FALSE),$C128=VLOOKUP($A128&amp;"."&amp;$C128,UncollectibleLookup,4,FALSE)),0,'Module C Corrected'!AQ128),'Module C Corrected'!AQ128)</f>
        <v>0</v>
      </c>
      <c r="AR128" s="33">
        <f ca="1">IFERROR(IF(AND($A128=VLOOKUP($A128&amp;"."&amp;$C128,UncollectibleLookup,2,FALSE),$C128=VLOOKUP($A128&amp;"."&amp;$C128,UncollectibleLookup,4,FALSE)),0,'Module C Corrected'!AR128),'Module C Corrected'!AR128)</f>
        <v>0</v>
      </c>
      <c r="AS128" s="33">
        <f ca="1">IFERROR(IF(AND($A128=VLOOKUP($A128&amp;"."&amp;$C128,UncollectibleLookup,2,FALSE),$C128=VLOOKUP($A128&amp;"."&amp;$C128,UncollectibleLookup,4,FALSE)),0,'Module C Corrected'!AS128),'Module C Corrected'!AS128)</f>
        <v>6787.38</v>
      </c>
      <c r="AT128" s="33">
        <f ca="1">IFERROR(IF(AND($A128=VLOOKUP($A128&amp;"."&amp;$C128,UncollectibleLookup,2,FALSE),$C128=VLOOKUP($A128&amp;"."&amp;$C128,UncollectibleLookup,4,FALSE)),0,'Module C Corrected'!AT128),'Module C Corrected'!AT128)</f>
        <v>11590.16</v>
      </c>
      <c r="AU128" s="33">
        <f ca="1">IFERROR(IF(AND($A128=VLOOKUP($A128&amp;"."&amp;$C128,UncollectibleLookup,2,FALSE),$C128=VLOOKUP($A128&amp;"."&amp;$C128,UncollectibleLookup,4,FALSE)),0,'Module C Corrected'!AU128),'Module C Corrected'!AU128)</f>
        <v>38772.519999999997</v>
      </c>
      <c r="AV128" s="33">
        <f ca="1">IFERROR(IF(AND($A128=VLOOKUP($A128&amp;"."&amp;$C128,UncollectibleLookup,2,FALSE),$C128=VLOOKUP($A128&amp;"."&amp;$C128,UncollectibleLookup,4,FALSE)),0,'Module C Corrected'!AV128),'Module C Corrected'!AV128)</f>
        <v>18605.919999999998</v>
      </c>
      <c r="AW128" s="33">
        <f ca="1">IFERROR(IF(AND($A128=VLOOKUP($A128&amp;"."&amp;$C128,UncollectibleLookup,2,FALSE),$C128=VLOOKUP($A128&amp;"."&amp;$C128,UncollectibleLookup,4,FALSE)),0,'Module C Corrected'!AW128),'Module C Corrected'!AW128)</f>
        <v>10486.18</v>
      </c>
      <c r="AX128" s="33">
        <f ca="1">IFERROR(IF(AND($A128=VLOOKUP($A128&amp;"."&amp;$C128,UncollectibleLookup,2,FALSE),$C128=VLOOKUP($A128&amp;"."&amp;$C128,UncollectibleLookup,4,FALSE)),0,'Module C Corrected'!AX128),'Module C Corrected'!AX128)</f>
        <v>3470.55</v>
      </c>
      <c r="AY128" s="33">
        <f ca="1">IFERROR(IF(AND($A128=VLOOKUP($A128&amp;"."&amp;$C128,UncollectibleLookup,2,FALSE),$C128=VLOOKUP($A128&amp;"."&amp;$C128,UncollectibleLookup,4,FALSE)),0,'Module C Corrected'!AY128),'Module C Corrected'!AY128)</f>
        <v>0</v>
      </c>
      <c r="AZ128" s="33">
        <f ca="1">IFERROR(IF(AND($A128=VLOOKUP($A128&amp;"."&amp;$C128,UncollectibleLookup,2,FALSE),$C128=VLOOKUP($A128&amp;"."&amp;$C128,UncollectibleLookup,4,FALSE)),0,'Module C Corrected'!AZ128),'Module C Corrected'!AZ128)</f>
        <v>0</v>
      </c>
      <c r="BA128" s="31">
        <f t="shared" ca="1" si="54"/>
        <v>0</v>
      </c>
      <c r="BB128" s="31">
        <f t="shared" ca="1" si="54"/>
        <v>0</v>
      </c>
      <c r="BC128" s="31">
        <f t="shared" ca="1" si="54"/>
        <v>0</v>
      </c>
      <c r="BD128" s="31">
        <f t="shared" ca="1" si="52"/>
        <v>0</v>
      </c>
      <c r="BE128" s="31">
        <f t="shared" ca="1" si="52"/>
        <v>-1229.4100000000001</v>
      </c>
      <c r="BF128" s="31">
        <f t="shared" ca="1" si="52"/>
        <v>-2099.35</v>
      </c>
      <c r="BG128" s="31">
        <f t="shared" ca="1" si="52"/>
        <v>-10388.11</v>
      </c>
      <c r="BH128" s="31">
        <f t="shared" ca="1" si="52"/>
        <v>-4984.9799999999996</v>
      </c>
      <c r="BI128" s="31">
        <f t="shared" ca="1" si="52"/>
        <v>-2809.5</v>
      </c>
      <c r="BJ128" s="31">
        <f t="shared" ca="1" si="57"/>
        <v>-392.89</v>
      </c>
      <c r="BK128" s="31">
        <f t="shared" ca="1" si="57"/>
        <v>0</v>
      </c>
      <c r="BL128" s="31">
        <f t="shared" ca="1" si="57"/>
        <v>0</v>
      </c>
      <c r="BM128" s="6">
        <f t="shared" ca="1" si="68"/>
        <v>-2.58E-2</v>
      </c>
      <c r="BN128" s="6">
        <f t="shared" ca="1" si="68"/>
        <v>-2.58E-2</v>
      </c>
      <c r="BO128" s="6">
        <f t="shared" ca="1" si="68"/>
        <v>-2.58E-2</v>
      </c>
      <c r="BP128" s="6">
        <f t="shared" ca="1" si="68"/>
        <v>-2.58E-2</v>
      </c>
      <c r="BQ128" s="6">
        <f t="shared" ca="1" si="68"/>
        <v>-2.58E-2</v>
      </c>
      <c r="BR128" s="6">
        <f t="shared" ca="1" si="68"/>
        <v>-2.58E-2</v>
      </c>
      <c r="BS128" s="6">
        <f t="shared" ca="1" si="68"/>
        <v>-2.58E-2</v>
      </c>
      <c r="BT128" s="6">
        <f t="shared" ca="1" si="68"/>
        <v>-2.58E-2</v>
      </c>
      <c r="BU128" s="6">
        <f t="shared" ca="1" si="68"/>
        <v>-2.58E-2</v>
      </c>
      <c r="BV128" s="6">
        <f t="shared" ca="1" si="68"/>
        <v>-2.58E-2</v>
      </c>
      <c r="BW128" s="6">
        <f t="shared" ca="1" si="68"/>
        <v>-2.58E-2</v>
      </c>
      <c r="BX128" s="6">
        <f t="shared" ca="1" si="68"/>
        <v>-2.58E-2</v>
      </c>
      <c r="BY128" s="31">
        <f t="shared" ca="1" si="61"/>
        <v>0</v>
      </c>
      <c r="BZ128" s="31">
        <f t="shared" ca="1" si="61"/>
        <v>0</v>
      </c>
      <c r="CA128" s="31">
        <f t="shared" ca="1" si="61"/>
        <v>0</v>
      </c>
      <c r="CB128" s="31">
        <f t="shared" ca="1" si="58"/>
        <v>0</v>
      </c>
      <c r="CC128" s="31">
        <f t="shared" ca="1" si="58"/>
        <v>-6608.1</v>
      </c>
      <c r="CD128" s="31">
        <f t="shared" ca="1" si="58"/>
        <v>-11284.01</v>
      </c>
      <c r="CE128" s="31">
        <f t="shared" ca="1" si="58"/>
        <v>-37748.339999999997</v>
      </c>
      <c r="CF128" s="31">
        <f t="shared" ca="1" si="58"/>
        <v>-18114.45</v>
      </c>
      <c r="CG128" s="31">
        <f t="shared" ca="1" si="58"/>
        <v>-10209.18</v>
      </c>
      <c r="CH128" s="31">
        <f t="shared" ca="1" si="58"/>
        <v>-3378.88</v>
      </c>
      <c r="CI128" s="31">
        <f t="shared" ca="1" si="58"/>
        <v>0</v>
      </c>
      <c r="CJ128" s="31">
        <f t="shared" ca="1" si="58"/>
        <v>0</v>
      </c>
      <c r="CK128" s="32">
        <f t="shared" ca="1" si="55"/>
        <v>0</v>
      </c>
      <c r="CL128" s="32">
        <f t="shared" ca="1" si="55"/>
        <v>0</v>
      </c>
      <c r="CM128" s="32">
        <f t="shared" ca="1" si="55"/>
        <v>0</v>
      </c>
      <c r="CN128" s="32">
        <f t="shared" ca="1" si="53"/>
        <v>0</v>
      </c>
      <c r="CO128" s="32">
        <f t="shared" ca="1" si="53"/>
        <v>435.42</v>
      </c>
      <c r="CP128" s="32">
        <f t="shared" ca="1" si="53"/>
        <v>743.52</v>
      </c>
      <c r="CQ128" s="32">
        <f t="shared" ca="1" si="53"/>
        <v>2487.29</v>
      </c>
      <c r="CR128" s="32">
        <f t="shared" ca="1" si="53"/>
        <v>1193.5899999999999</v>
      </c>
      <c r="CS128" s="32">
        <f t="shared" ca="1" si="53"/>
        <v>672.7</v>
      </c>
      <c r="CT128" s="32">
        <f t="shared" ca="1" si="59"/>
        <v>222.64</v>
      </c>
      <c r="CU128" s="32">
        <f t="shared" ca="1" si="59"/>
        <v>0</v>
      </c>
      <c r="CV128" s="32">
        <f t="shared" ca="1" si="59"/>
        <v>0</v>
      </c>
      <c r="CW128" s="31">
        <f t="shared" ca="1" si="51"/>
        <v>0</v>
      </c>
      <c r="CX128" s="31">
        <f t="shared" ca="1" si="51"/>
        <v>0</v>
      </c>
      <c r="CY128" s="31">
        <f t="shared" ca="1" si="51"/>
        <v>0</v>
      </c>
      <c r="CZ128" s="31">
        <f t="shared" ca="1" si="51"/>
        <v>0</v>
      </c>
      <c r="DA128" s="31">
        <f t="shared" ca="1" si="51"/>
        <v>-11730.650000000001</v>
      </c>
      <c r="DB128" s="31">
        <f t="shared" ca="1" si="51"/>
        <v>-20031.300000000003</v>
      </c>
      <c r="DC128" s="31">
        <f t="shared" ref="DC128:DE141" ca="1" si="69">CE128+CQ128-AU128-BG128</f>
        <v>-63645.459999999992</v>
      </c>
      <c r="DD128" s="31">
        <f t="shared" ca="1" si="69"/>
        <v>-30541.8</v>
      </c>
      <c r="DE128" s="31">
        <f t="shared" ca="1" si="69"/>
        <v>-17213.16</v>
      </c>
      <c r="DF128" s="31">
        <f t="shared" ca="1" si="60"/>
        <v>-6233.9000000000005</v>
      </c>
      <c r="DG128" s="31">
        <f t="shared" ca="1" si="60"/>
        <v>0</v>
      </c>
      <c r="DH128" s="31">
        <f t="shared" ca="1" si="60"/>
        <v>0</v>
      </c>
      <c r="DI128" s="32">
        <f t="shared" ca="1" si="65"/>
        <v>0</v>
      </c>
      <c r="DJ128" s="32">
        <f t="shared" ca="1" si="65"/>
        <v>0</v>
      </c>
      <c r="DK128" s="32">
        <f t="shared" ca="1" si="65"/>
        <v>0</v>
      </c>
      <c r="DL128" s="32">
        <f t="shared" ca="1" si="62"/>
        <v>0</v>
      </c>
      <c r="DM128" s="32">
        <f t="shared" ca="1" si="62"/>
        <v>-586.53</v>
      </c>
      <c r="DN128" s="32">
        <f t="shared" ca="1" si="62"/>
        <v>-1001.57</v>
      </c>
      <c r="DO128" s="32">
        <f t="shared" ca="1" si="47"/>
        <v>-3182.27</v>
      </c>
      <c r="DP128" s="32">
        <f t="shared" ca="1" si="47"/>
        <v>-1527.09</v>
      </c>
      <c r="DQ128" s="32">
        <f t="shared" ca="1" si="47"/>
        <v>-860.66</v>
      </c>
      <c r="DR128" s="32">
        <f t="shared" ca="1" si="47"/>
        <v>-311.7</v>
      </c>
      <c r="DS128" s="32">
        <f t="shared" ca="1" si="47"/>
        <v>0</v>
      </c>
      <c r="DT128" s="32">
        <f t="shared" ca="1" si="47"/>
        <v>0</v>
      </c>
      <c r="DU128" s="31">
        <f t="shared" ca="1" si="66"/>
        <v>0</v>
      </c>
      <c r="DV128" s="31">
        <f t="shared" ca="1" si="66"/>
        <v>0</v>
      </c>
      <c r="DW128" s="31">
        <f t="shared" ca="1" si="66"/>
        <v>0</v>
      </c>
      <c r="DX128" s="31">
        <f t="shared" ca="1" si="63"/>
        <v>0</v>
      </c>
      <c r="DY128" s="31">
        <f t="shared" ca="1" si="63"/>
        <v>-4815.84</v>
      </c>
      <c r="DZ128" s="31">
        <f t="shared" ca="1" si="63"/>
        <v>-8121.46</v>
      </c>
      <c r="EA128" s="31">
        <f t="shared" ca="1" si="48"/>
        <v>-25490.46</v>
      </c>
      <c r="EB128" s="31">
        <f t="shared" ca="1" si="48"/>
        <v>-12070.08</v>
      </c>
      <c r="EC128" s="31">
        <f t="shared" ca="1" si="48"/>
        <v>-6711.25</v>
      </c>
      <c r="ED128" s="31">
        <f t="shared" ca="1" si="48"/>
        <v>-2398.52</v>
      </c>
      <c r="EE128" s="31">
        <f t="shared" ca="1" si="48"/>
        <v>0</v>
      </c>
      <c r="EF128" s="31">
        <f t="shared" ca="1" si="48"/>
        <v>0</v>
      </c>
      <c r="EG128" s="32">
        <f t="shared" ca="1" si="67"/>
        <v>0</v>
      </c>
      <c r="EH128" s="32">
        <f t="shared" ca="1" si="67"/>
        <v>0</v>
      </c>
      <c r="EI128" s="32">
        <f t="shared" ca="1" si="67"/>
        <v>0</v>
      </c>
      <c r="EJ128" s="32">
        <f t="shared" ca="1" si="64"/>
        <v>0</v>
      </c>
      <c r="EK128" s="32">
        <f t="shared" ca="1" si="64"/>
        <v>-17133.020000000004</v>
      </c>
      <c r="EL128" s="32">
        <f t="shared" ca="1" si="64"/>
        <v>-29154.33</v>
      </c>
      <c r="EM128" s="32">
        <f t="shared" ca="1" si="49"/>
        <v>-92318.19</v>
      </c>
      <c r="EN128" s="32">
        <f t="shared" ca="1" si="49"/>
        <v>-44138.97</v>
      </c>
      <c r="EO128" s="32">
        <f t="shared" ca="1" si="49"/>
        <v>-24785.07</v>
      </c>
      <c r="EP128" s="32">
        <f t="shared" ca="1" si="49"/>
        <v>-8944.1200000000008</v>
      </c>
      <c r="EQ128" s="32">
        <f t="shared" ca="1" si="49"/>
        <v>0</v>
      </c>
      <c r="ER128" s="32">
        <f t="shared" ca="1" si="49"/>
        <v>0</v>
      </c>
    </row>
    <row r="129" spans="1:148">
      <c r="A129" t="s">
        <v>485</v>
      </c>
      <c r="B129" s="1" t="s">
        <v>286</v>
      </c>
      <c r="C129" t="str">
        <f t="shared" ca="1" si="40"/>
        <v>TAY2</v>
      </c>
      <c r="D129" t="str">
        <f t="shared" ca="1" si="41"/>
        <v>Taylor Wind Facility</v>
      </c>
      <c r="E129" s="51">
        <f ca="1">IFERROR(IF(AND($A129=VLOOKUP($A129&amp;"."&amp;$C129,UncollectibleLookup,2,FALSE),$C129=VLOOKUP($A129&amp;"."&amp;$C129,UncollectibleLookup,4,FALSE)),0,'Module C Corrected'!E129),'Module C Corrected'!E129)</f>
        <v>853.19839999999999</v>
      </c>
      <c r="F129" s="51">
        <f ca="1">IFERROR(IF(AND($A129=VLOOKUP($A129&amp;"."&amp;$C129,UncollectibleLookup,2,FALSE),$C129=VLOOKUP($A129&amp;"."&amp;$C129,UncollectibleLookup,4,FALSE)),0,'Module C Corrected'!F129),'Module C Corrected'!F129)</f>
        <v>581.32719999999995</v>
      </c>
      <c r="G129" s="51">
        <f ca="1">IFERROR(IF(AND($A129=VLOOKUP($A129&amp;"."&amp;$C129,UncollectibleLookup,2,FALSE),$C129=VLOOKUP($A129&amp;"."&amp;$C129,UncollectibleLookup,4,FALSE)),0,'Module C Corrected'!G129),'Module C Corrected'!G129)</f>
        <v>884.42629999999997</v>
      </c>
      <c r="H129" s="51">
        <f ca="1">IFERROR(IF(AND($A129=VLOOKUP($A129&amp;"."&amp;$C129,UncollectibleLookup,2,FALSE),$C129=VLOOKUP($A129&amp;"."&amp;$C129,UncollectibleLookup,4,FALSE)),0,'Module C Corrected'!H129),'Module C Corrected'!H129)</f>
        <v>505.84679999999997</v>
      </c>
      <c r="I129" s="51">
        <f ca="1">IFERROR(IF(AND($A129=VLOOKUP($A129&amp;"."&amp;$C129,UncollectibleLookup,2,FALSE),$C129=VLOOKUP($A129&amp;"."&amp;$C129,UncollectibleLookup,4,FALSE)),0,'Module C Corrected'!I129),'Module C Corrected'!I129)</f>
        <v>426.64769999999999</v>
      </c>
      <c r="J129" s="51">
        <f ca="1">IFERROR(IF(AND($A129=VLOOKUP($A129&amp;"."&amp;$C129,UncollectibleLookup,2,FALSE),$C129=VLOOKUP($A129&amp;"."&amp;$C129,UncollectibleLookup,4,FALSE)),0,'Module C Corrected'!J129),'Module C Corrected'!J129)</f>
        <v>445.84370000000001</v>
      </c>
      <c r="K129" s="51">
        <f ca="1">IFERROR(IF(AND($A129=VLOOKUP($A129&amp;"."&amp;$C129,UncollectibleLookup,2,FALSE),$C129=VLOOKUP($A129&amp;"."&amp;$C129,UncollectibleLookup,4,FALSE)),0,'Module C Corrected'!K129),'Module C Corrected'!K129)</f>
        <v>154.4271</v>
      </c>
      <c r="L129" s="51">
        <f ca="1">IFERROR(IF(AND($A129=VLOOKUP($A129&amp;"."&amp;$C129,UncollectibleLookup,2,FALSE),$C129=VLOOKUP($A129&amp;"."&amp;$C129,UncollectibleLookup,4,FALSE)),0,'Module C Corrected'!L129),'Module C Corrected'!L129)</f>
        <v>294.13119999999998</v>
      </c>
      <c r="M129" s="51">
        <f ca="1">IFERROR(IF(AND($A129=VLOOKUP($A129&amp;"."&amp;$C129,UncollectibleLookup,2,FALSE),$C129=VLOOKUP($A129&amp;"."&amp;$C129,UncollectibleLookup,4,FALSE)),0,'Module C Corrected'!M129),'Module C Corrected'!M129)</f>
        <v>340.93990000000002</v>
      </c>
      <c r="N129" s="51">
        <f ca="1">IFERROR(IF(AND($A129=VLOOKUP($A129&amp;"."&amp;$C129,UncollectibleLookup,2,FALSE),$C129=VLOOKUP($A129&amp;"."&amp;$C129,UncollectibleLookup,4,FALSE)),0,'Module C Corrected'!N129),'Module C Corrected'!N129)</f>
        <v>792.38009999999997</v>
      </c>
      <c r="O129" s="51">
        <f ca="1">IFERROR(IF(AND($A129=VLOOKUP($A129&amp;"."&amp;$C129,UncollectibleLookup,2,FALSE),$C129=VLOOKUP($A129&amp;"."&amp;$C129,UncollectibleLookup,4,FALSE)),0,'Module C Corrected'!O129),'Module C Corrected'!O129)</f>
        <v>727.05129999999997</v>
      </c>
      <c r="P129" s="51">
        <f ca="1">IFERROR(IF(AND($A129=VLOOKUP($A129&amp;"."&amp;$C129,UncollectibleLookup,2,FALSE),$C129=VLOOKUP($A129&amp;"."&amp;$C129,UncollectibleLookup,4,FALSE)),0,'Module C Corrected'!P129),'Module C Corrected'!P129)</f>
        <v>749.61879999999996</v>
      </c>
      <c r="Q129" s="32">
        <f ca="1">IFERROR(IF(AND($A129=VLOOKUP($A129&amp;"."&amp;$C129,UncollectibleLookup,2,FALSE),$C129=VLOOKUP($A129&amp;"."&amp;$C129,UncollectibleLookup,4,FALSE)),0,'Module C Corrected'!Q129),'Module C Corrected'!Q129)</f>
        <v>42288.36</v>
      </c>
      <c r="R129" s="32">
        <f ca="1">IFERROR(IF(AND($A129=VLOOKUP($A129&amp;"."&amp;$C129,UncollectibleLookup,2,FALSE),$C129=VLOOKUP($A129&amp;"."&amp;$C129,UncollectibleLookup,4,FALSE)),0,'Module C Corrected'!R129),'Module C Corrected'!R129)</f>
        <v>33986.1</v>
      </c>
      <c r="S129" s="32">
        <f ca="1">IFERROR(IF(AND($A129=VLOOKUP($A129&amp;"."&amp;$C129,UncollectibleLookup,2,FALSE),$C129=VLOOKUP($A129&amp;"."&amp;$C129,UncollectibleLookup,4,FALSE)),0,'Module C Corrected'!S129),'Module C Corrected'!S129)</f>
        <v>45931.76</v>
      </c>
      <c r="T129" s="32">
        <f ca="1">IFERROR(IF(AND($A129=VLOOKUP($A129&amp;"."&amp;$C129,UncollectibleLookup,2,FALSE),$C129=VLOOKUP($A129&amp;"."&amp;$C129,UncollectibleLookup,4,FALSE)),0,'Module C Corrected'!T129),'Module C Corrected'!T129)</f>
        <v>24011.040000000001</v>
      </c>
      <c r="U129" s="32">
        <f ca="1">IFERROR(IF(AND($A129=VLOOKUP($A129&amp;"."&amp;$C129,UncollectibleLookup,2,FALSE),$C129=VLOOKUP($A129&amp;"."&amp;$C129,UncollectibleLookup,4,FALSE)),0,'Module C Corrected'!U129),'Module C Corrected'!U129)</f>
        <v>15893.13</v>
      </c>
      <c r="V129" s="32">
        <f ca="1">IFERROR(IF(AND($A129=VLOOKUP($A129&amp;"."&amp;$C129,UncollectibleLookup,2,FALSE),$C129=VLOOKUP($A129&amp;"."&amp;$C129,UncollectibleLookup,4,FALSE)),0,'Module C Corrected'!V129),'Module C Corrected'!V129)</f>
        <v>17658.169999999998</v>
      </c>
      <c r="W129" s="32">
        <f ca="1">IFERROR(IF(AND($A129=VLOOKUP($A129&amp;"."&amp;$C129,UncollectibleLookup,2,FALSE),$C129=VLOOKUP($A129&amp;"."&amp;$C129,UncollectibleLookup,4,FALSE)),0,'Module C Corrected'!W129),'Module C Corrected'!W129)</f>
        <v>21766.45</v>
      </c>
      <c r="X129" s="32">
        <f ca="1">IFERROR(IF(AND($A129=VLOOKUP($A129&amp;"."&amp;$C129,UncollectibleLookup,2,FALSE),$C129=VLOOKUP($A129&amp;"."&amp;$C129,UncollectibleLookup,4,FALSE)),0,'Module C Corrected'!X129),'Module C Corrected'!X129)</f>
        <v>14078.31</v>
      </c>
      <c r="Y129" s="32">
        <f ca="1">IFERROR(IF(AND($A129=VLOOKUP($A129&amp;"."&amp;$C129,UncollectibleLookup,2,FALSE),$C129=VLOOKUP($A129&amp;"."&amp;$C129,UncollectibleLookup,4,FALSE)),0,'Module C Corrected'!Y129),'Module C Corrected'!Y129)</f>
        <v>13720.91</v>
      </c>
      <c r="Z129" s="32">
        <f ca="1">IFERROR(IF(AND($A129=VLOOKUP($A129&amp;"."&amp;$C129,UncollectibleLookup,2,FALSE),$C129=VLOOKUP($A129&amp;"."&amp;$C129,UncollectibleLookup,4,FALSE)),0,'Module C Corrected'!Z129),'Module C Corrected'!Z129)</f>
        <v>46417.06</v>
      </c>
      <c r="AA129" s="32">
        <f ca="1">IFERROR(IF(AND($A129=VLOOKUP($A129&amp;"."&amp;$C129,UncollectibleLookup,2,FALSE),$C129=VLOOKUP($A129&amp;"."&amp;$C129,UncollectibleLookup,4,FALSE)),0,'Module C Corrected'!AA129),'Module C Corrected'!AA129)</f>
        <v>32437.63</v>
      </c>
      <c r="AB129" s="32">
        <f ca="1">IFERROR(IF(AND($A129=VLOOKUP($A129&amp;"."&amp;$C129,UncollectibleLookup,2,FALSE),$C129=VLOOKUP($A129&amp;"."&amp;$C129,UncollectibleLookup,4,FALSE)),0,'Module C Corrected'!AB129),'Module C Corrected'!AB129)</f>
        <v>37809.5</v>
      </c>
      <c r="AC129" s="2">
        <f>IF(ISBLANK('Module C Corrected'!AC129),"",'Module C Corrected'!AC129)</f>
        <v>2.65</v>
      </c>
      <c r="AD129" s="2">
        <f>IF(ISBLANK('Module C Corrected'!AD129),"",'Module C Corrected'!AD129)</f>
        <v>2.65</v>
      </c>
      <c r="AE129" s="2">
        <f>IF(ISBLANK('Module C Corrected'!AE129),"",'Module C Corrected'!AE129)</f>
        <v>2.65</v>
      </c>
      <c r="AF129" s="2">
        <f>IF(ISBLANK('Module C Corrected'!AF129),"",'Module C Corrected'!AF129)</f>
        <v>2.65</v>
      </c>
      <c r="AG129" s="2">
        <f>IF(ISBLANK('Module C Corrected'!AG129),"",'Module C Corrected'!AG129)</f>
        <v>2.65</v>
      </c>
      <c r="AH129" s="2">
        <f>IF(ISBLANK('Module C Corrected'!AH129),"",'Module C Corrected'!AH129)</f>
        <v>2.65</v>
      </c>
      <c r="AI129" s="2">
        <f>IF(ISBLANK('Module C Corrected'!AI129),"",'Module C Corrected'!AI129)</f>
        <v>2.65</v>
      </c>
      <c r="AJ129" s="2">
        <f>IF(ISBLANK('Module C Corrected'!AJ129),"",'Module C Corrected'!AJ129)</f>
        <v>2.65</v>
      </c>
      <c r="AK129" s="2">
        <f>IF(ISBLANK('Module C Corrected'!AK129),"",'Module C Corrected'!AK129)</f>
        <v>2.65</v>
      </c>
      <c r="AL129" s="2">
        <f>IF(ISBLANK('Module C Corrected'!AL129),"",'Module C Corrected'!AL129)</f>
        <v>2.65</v>
      </c>
      <c r="AM129" s="2">
        <f>IF(ISBLANK('Module C Corrected'!AM129),"",'Module C Corrected'!AM129)</f>
        <v>2.65</v>
      </c>
      <c r="AN129" s="2">
        <f>IF(ISBLANK('Module C Corrected'!AN129),"",'Module C Corrected'!AN129)</f>
        <v>2.65</v>
      </c>
      <c r="AO129" s="33">
        <f ca="1">IFERROR(IF(AND($A129=VLOOKUP($A129&amp;"."&amp;$C129,UncollectibleLookup,2,FALSE),$C129=VLOOKUP($A129&amp;"."&amp;$C129,UncollectibleLookup,4,FALSE)),0,'Module C Corrected'!AO129),'Module C Corrected'!AO129)</f>
        <v>1120.6400000000001</v>
      </c>
      <c r="AP129" s="33">
        <f ca="1">IFERROR(IF(AND($A129=VLOOKUP($A129&amp;"."&amp;$C129,UncollectibleLookup,2,FALSE),$C129=VLOOKUP($A129&amp;"."&amp;$C129,UncollectibleLookup,4,FALSE)),0,'Module C Corrected'!AP129),'Module C Corrected'!AP129)</f>
        <v>900.63</v>
      </c>
      <c r="AQ129" s="33">
        <f ca="1">IFERROR(IF(AND($A129=VLOOKUP($A129&amp;"."&amp;$C129,UncollectibleLookup,2,FALSE),$C129=VLOOKUP($A129&amp;"."&amp;$C129,UncollectibleLookup,4,FALSE)),0,'Module C Corrected'!AQ129),'Module C Corrected'!AQ129)</f>
        <v>1217.19</v>
      </c>
      <c r="AR129" s="33">
        <f ca="1">IFERROR(IF(AND($A129=VLOOKUP($A129&amp;"."&amp;$C129,UncollectibleLookup,2,FALSE),$C129=VLOOKUP($A129&amp;"."&amp;$C129,UncollectibleLookup,4,FALSE)),0,'Module C Corrected'!AR129),'Module C Corrected'!AR129)</f>
        <v>636.29</v>
      </c>
      <c r="AS129" s="33">
        <f ca="1">IFERROR(IF(AND($A129=VLOOKUP($A129&amp;"."&amp;$C129,UncollectibleLookup,2,FALSE),$C129=VLOOKUP($A129&amp;"."&amp;$C129,UncollectibleLookup,4,FALSE)),0,'Module C Corrected'!AS129),'Module C Corrected'!AS129)</f>
        <v>421.17</v>
      </c>
      <c r="AT129" s="33">
        <f ca="1">IFERROR(IF(AND($A129=VLOOKUP($A129&amp;"."&amp;$C129,UncollectibleLookup,2,FALSE),$C129=VLOOKUP($A129&amp;"."&amp;$C129,UncollectibleLookup,4,FALSE)),0,'Module C Corrected'!AT129),'Module C Corrected'!AT129)</f>
        <v>467.94</v>
      </c>
      <c r="AU129" s="33">
        <f ca="1">IFERROR(IF(AND($A129=VLOOKUP($A129&amp;"."&amp;$C129,UncollectibleLookup,2,FALSE),$C129=VLOOKUP($A129&amp;"."&amp;$C129,UncollectibleLookup,4,FALSE)),0,'Module C Corrected'!AU129),'Module C Corrected'!AU129)</f>
        <v>576.80999999999995</v>
      </c>
      <c r="AV129" s="33">
        <f ca="1">IFERROR(IF(AND($A129=VLOOKUP($A129&amp;"."&amp;$C129,UncollectibleLookup,2,FALSE),$C129=VLOOKUP($A129&amp;"."&amp;$C129,UncollectibleLookup,4,FALSE)),0,'Module C Corrected'!AV129),'Module C Corrected'!AV129)</f>
        <v>373.08</v>
      </c>
      <c r="AW129" s="33">
        <f ca="1">IFERROR(IF(AND($A129=VLOOKUP($A129&amp;"."&amp;$C129,UncollectibleLookup,2,FALSE),$C129=VLOOKUP($A129&amp;"."&amp;$C129,UncollectibleLookup,4,FALSE)),0,'Module C Corrected'!AW129),'Module C Corrected'!AW129)</f>
        <v>363.6</v>
      </c>
      <c r="AX129" s="33">
        <f ca="1">IFERROR(IF(AND($A129=VLOOKUP($A129&amp;"."&amp;$C129,UncollectibleLookup,2,FALSE),$C129=VLOOKUP($A129&amp;"."&amp;$C129,UncollectibleLookup,4,FALSE)),0,'Module C Corrected'!AX129),'Module C Corrected'!AX129)</f>
        <v>1230.05</v>
      </c>
      <c r="AY129" s="33">
        <f ca="1">IFERROR(IF(AND($A129=VLOOKUP($A129&amp;"."&amp;$C129,UncollectibleLookup,2,FALSE),$C129=VLOOKUP($A129&amp;"."&amp;$C129,UncollectibleLookup,4,FALSE)),0,'Module C Corrected'!AY129),'Module C Corrected'!AY129)</f>
        <v>859.6</v>
      </c>
      <c r="AZ129" s="33">
        <f ca="1">IFERROR(IF(AND($A129=VLOOKUP($A129&amp;"."&amp;$C129,UncollectibleLookup,2,FALSE),$C129=VLOOKUP($A129&amp;"."&amp;$C129,UncollectibleLookup,4,FALSE)),0,'Module C Corrected'!AZ129),'Module C Corrected'!AZ129)</f>
        <v>1001.95</v>
      </c>
      <c r="BA129" s="31">
        <f t="shared" ca="1" si="54"/>
        <v>-50.75</v>
      </c>
      <c r="BB129" s="31">
        <f t="shared" ca="1" si="54"/>
        <v>-40.78</v>
      </c>
      <c r="BC129" s="31">
        <f t="shared" ca="1" si="54"/>
        <v>-55.12</v>
      </c>
      <c r="BD129" s="31">
        <f t="shared" ca="1" si="52"/>
        <v>-115.25</v>
      </c>
      <c r="BE129" s="31">
        <f t="shared" ca="1" si="52"/>
        <v>-76.290000000000006</v>
      </c>
      <c r="BF129" s="31">
        <f t="shared" ca="1" si="52"/>
        <v>-84.76</v>
      </c>
      <c r="BG129" s="31">
        <f t="shared" ca="1" si="52"/>
        <v>-154.54</v>
      </c>
      <c r="BH129" s="31">
        <f t="shared" ca="1" si="52"/>
        <v>-99.96</v>
      </c>
      <c r="BI129" s="31">
        <f t="shared" ca="1" si="52"/>
        <v>-97.42</v>
      </c>
      <c r="BJ129" s="31">
        <f t="shared" ca="1" si="57"/>
        <v>-139.25</v>
      </c>
      <c r="BK129" s="31">
        <f t="shared" ca="1" si="57"/>
        <v>-97.31</v>
      </c>
      <c r="BL129" s="31">
        <f t="shared" ca="1" si="57"/>
        <v>-113.43</v>
      </c>
      <c r="BM129" s="6">
        <f t="shared" ca="1" si="68"/>
        <v>-3.85E-2</v>
      </c>
      <c r="BN129" s="6">
        <f t="shared" ca="1" si="68"/>
        <v>-3.85E-2</v>
      </c>
      <c r="BO129" s="6">
        <f t="shared" ca="1" si="68"/>
        <v>-3.85E-2</v>
      </c>
      <c r="BP129" s="6">
        <f t="shared" ca="1" si="68"/>
        <v>-3.85E-2</v>
      </c>
      <c r="BQ129" s="6">
        <f t="shared" ca="1" si="68"/>
        <v>-3.85E-2</v>
      </c>
      <c r="BR129" s="6">
        <f t="shared" ca="1" si="68"/>
        <v>-3.85E-2</v>
      </c>
      <c r="BS129" s="6">
        <f t="shared" ca="1" si="68"/>
        <v>-3.85E-2</v>
      </c>
      <c r="BT129" s="6">
        <f t="shared" ca="1" si="68"/>
        <v>-3.85E-2</v>
      </c>
      <c r="BU129" s="6">
        <f t="shared" ca="1" si="68"/>
        <v>-3.85E-2</v>
      </c>
      <c r="BV129" s="6">
        <f t="shared" ca="1" si="68"/>
        <v>-3.85E-2</v>
      </c>
      <c r="BW129" s="6">
        <f t="shared" ca="1" si="68"/>
        <v>-3.85E-2</v>
      </c>
      <c r="BX129" s="6">
        <f t="shared" ca="1" si="68"/>
        <v>-3.85E-2</v>
      </c>
      <c r="BY129" s="31">
        <f t="shared" ca="1" si="61"/>
        <v>-1628.1</v>
      </c>
      <c r="BZ129" s="31">
        <f t="shared" ca="1" si="61"/>
        <v>-1308.46</v>
      </c>
      <c r="CA129" s="31">
        <f t="shared" ca="1" si="61"/>
        <v>-1768.37</v>
      </c>
      <c r="CB129" s="31">
        <f t="shared" ca="1" si="58"/>
        <v>-924.43</v>
      </c>
      <c r="CC129" s="31">
        <f t="shared" ca="1" si="58"/>
        <v>-611.89</v>
      </c>
      <c r="CD129" s="31">
        <f t="shared" ca="1" si="58"/>
        <v>-679.84</v>
      </c>
      <c r="CE129" s="31">
        <f t="shared" ca="1" si="58"/>
        <v>-838.01</v>
      </c>
      <c r="CF129" s="31">
        <f t="shared" ca="1" si="58"/>
        <v>-542.01</v>
      </c>
      <c r="CG129" s="31">
        <f t="shared" ca="1" si="58"/>
        <v>-528.26</v>
      </c>
      <c r="CH129" s="31">
        <f t="shared" ca="1" si="58"/>
        <v>-1787.06</v>
      </c>
      <c r="CI129" s="31">
        <f t="shared" ca="1" si="58"/>
        <v>-1248.8499999999999</v>
      </c>
      <c r="CJ129" s="31">
        <f t="shared" ca="1" si="58"/>
        <v>-1455.67</v>
      </c>
      <c r="CK129" s="32">
        <f t="shared" ca="1" si="55"/>
        <v>71.89</v>
      </c>
      <c r="CL129" s="32">
        <f t="shared" ca="1" si="55"/>
        <v>57.78</v>
      </c>
      <c r="CM129" s="32">
        <f t="shared" ca="1" si="55"/>
        <v>78.08</v>
      </c>
      <c r="CN129" s="32">
        <f t="shared" ca="1" si="53"/>
        <v>40.82</v>
      </c>
      <c r="CO129" s="32">
        <f t="shared" ca="1" si="53"/>
        <v>27.02</v>
      </c>
      <c r="CP129" s="32">
        <f t="shared" ca="1" si="53"/>
        <v>30.02</v>
      </c>
      <c r="CQ129" s="32">
        <f t="shared" ca="1" si="53"/>
        <v>37</v>
      </c>
      <c r="CR129" s="32">
        <f t="shared" ca="1" si="53"/>
        <v>23.93</v>
      </c>
      <c r="CS129" s="32">
        <f t="shared" ca="1" si="53"/>
        <v>23.33</v>
      </c>
      <c r="CT129" s="32">
        <f t="shared" ca="1" si="59"/>
        <v>78.91</v>
      </c>
      <c r="CU129" s="32">
        <f t="shared" ca="1" si="59"/>
        <v>55.14</v>
      </c>
      <c r="CV129" s="32">
        <f t="shared" ca="1" si="59"/>
        <v>64.28</v>
      </c>
      <c r="CW129" s="31">
        <f t="shared" ref="CW129:DB141" ca="1" si="70">BY129+CK129-AO129-BA129</f>
        <v>-2626.1</v>
      </c>
      <c r="CX129" s="31">
        <f t="shared" ca="1" si="70"/>
        <v>-2110.5299999999997</v>
      </c>
      <c r="CY129" s="31">
        <f t="shared" ca="1" si="70"/>
        <v>-2852.36</v>
      </c>
      <c r="CZ129" s="31">
        <f t="shared" ca="1" si="70"/>
        <v>-1404.6499999999999</v>
      </c>
      <c r="DA129" s="31">
        <f t="shared" ca="1" si="70"/>
        <v>-929.75</v>
      </c>
      <c r="DB129" s="31">
        <f t="shared" ca="1" si="70"/>
        <v>-1033</v>
      </c>
      <c r="DC129" s="31">
        <f t="shared" ca="1" si="69"/>
        <v>-1223.28</v>
      </c>
      <c r="DD129" s="31">
        <f t="shared" ca="1" si="69"/>
        <v>-791.2</v>
      </c>
      <c r="DE129" s="31">
        <f t="shared" ca="1" si="69"/>
        <v>-771.11</v>
      </c>
      <c r="DF129" s="31">
        <f t="shared" ca="1" si="60"/>
        <v>-2798.95</v>
      </c>
      <c r="DG129" s="31">
        <f t="shared" ca="1" si="60"/>
        <v>-1956</v>
      </c>
      <c r="DH129" s="31">
        <f t="shared" ca="1" si="60"/>
        <v>-2279.9100000000003</v>
      </c>
      <c r="DI129" s="32">
        <f t="shared" ca="1" si="65"/>
        <v>-131.31</v>
      </c>
      <c r="DJ129" s="32">
        <f t="shared" ca="1" si="65"/>
        <v>-105.53</v>
      </c>
      <c r="DK129" s="32">
        <f t="shared" ca="1" si="65"/>
        <v>-142.62</v>
      </c>
      <c r="DL129" s="32">
        <f t="shared" ca="1" si="62"/>
        <v>-70.23</v>
      </c>
      <c r="DM129" s="32">
        <f t="shared" ca="1" si="62"/>
        <v>-46.49</v>
      </c>
      <c r="DN129" s="32">
        <f t="shared" ca="1" si="62"/>
        <v>-51.65</v>
      </c>
      <c r="DO129" s="32">
        <f t="shared" ca="1" si="47"/>
        <v>-61.16</v>
      </c>
      <c r="DP129" s="32">
        <f t="shared" ca="1" si="47"/>
        <v>-39.56</v>
      </c>
      <c r="DQ129" s="32">
        <f t="shared" ca="1" si="47"/>
        <v>-38.56</v>
      </c>
      <c r="DR129" s="32">
        <f t="shared" ca="1" si="47"/>
        <v>-139.94999999999999</v>
      </c>
      <c r="DS129" s="32">
        <f t="shared" ca="1" si="47"/>
        <v>-97.8</v>
      </c>
      <c r="DT129" s="32">
        <f t="shared" ca="1" si="47"/>
        <v>-114</v>
      </c>
      <c r="DU129" s="31">
        <f t="shared" ca="1" si="66"/>
        <v>-1129.9100000000001</v>
      </c>
      <c r="DV129" s="31">
        <f t="shared" ca="1" si="66"/>
        <v>-897.32</v>
      </c>
      <c r="DW129" s="31">
        <f t="shared" ca="1" si="66"/>
        <v>-1199.5899999999999</v>
      </c>
      <c r="DX129" s="31">
        <f t="shared" ca="1" si="63"/>
        <v>-583.58000000000004</v>
      </c>
      <c r="DY129" s="31">
        <f t="shared" ca="1" si="63"/>
        <v>-381.69</v>
      </c>
      <c r="DZ129" s="31">
        <f t="shared" ca="1" si="63"/>
        <v>-418.82</v>
      </c>
      <c r="EA129" s="31">
        <f t="shared" ca="1" si="48"/>
        <v>-489.93</v>
      </c>
      <c r="EB129" s="31">
        <f t="shared" ca="1" si="48"/>
        <v>-312.68</v>
      </c>
      <c r="EC129" s="31">
        <f t="shared" ca="1" si="48"/>
        <v>-300.64999999999998</v>
      </c>
      <c r="ED129" s="31">
        <f t="shared" ca="1" si="48"/>
        <v>-1076.9100000000001</v>
      </c>
      <c r="EE129" s="31">
        <f t="shared" ca="1" si="48"/>
        <v>-742.2</v>
      </c>
      <c r="EF129" s="31">
        <f t="shared" ca="1" si="48"/>
        <v>-853.39</v>
      </c>
      <c r="EG129" s="32">
        <f t="shared" ca="1" si="67"/>
        <v>-3887.3199999999997</v>
      </c>
      <c r="EH129" s="32">
        <f t="shared" ca="1" si="67"/>
        <v>-3113.38</v>
      </c>
      <c r="EI129" s="32">
        <f t="shared" ca="1" si="67"/>
        <v>-4194.57</v>
      </c>
      <c r="EJ129" s="32">
        <f t="shared" ca="1" si="64"/>
        <v>-2058.46</v>
      </c>
      <c r="EK129" s="32">
        <f t="shared" ca="1" si="64"/>
        <v>-1357.93</v>
      </c>
      <c r="EL129" s="32">
        <f t="shared" ca="1" si="64"/>
        <v>-1503.47</v>
      </c>
      <c r="EM129" s="32">
        <f t="shared" ca="1" si="49"/>
        <v>-1774.3700000000001</v>
      </c>
      <c r="EN129" s="32">
        <f t="shared" ca="1" si="49"/>
        <v>-1143.44</v>
      </c>
      <c r="EO129" s="32">
        <f t="shared" ca="1" si="49"/>
        <v>-1110.3200000000002</v>
      </c>
      <c r="EP129" s="32">
        <f t="shared" ca="1" si="49"/>
        <v>-4015.8099999999995</v>
      </c>
      <c r="EQ129" s="32">
        <f t="shared" ca="1" si="49"/>
        <v>-2796</v>
      </c>
      <c r="ER129" s="32">
        <f t="shared" ca="1" si="49"/>
        <v>-3247.3</v>
      </c>
    </row>
    <row r="130" spans="1:148">
      <c r="A130" t="s">
        <v>424</v>
      </c>
      <c r="B130" s="1" t="s">
        <v>141</v>
      </c>
      <c r="C130" t="str">
        <f t="shared" ca="1" si="40"/>
        <v>TC01</v>
      </c>
      <c r="D130" t="str">
        <f t="shared" ca="1" si="41"/>
        <v>Carseland Industrial System</v>
      </c>
      <c r="E130" s="51">
        <f ca="1">IFERROR(IF(AND($A130=VLOOKUP($A130&amp;"."&amp;$C130,UncollectibleLookup,2,FALSE),$C130=VLOOKUP($A130&amp;"."&amp;$C130,UncollectibleLookup,4,FALSE)),0,'Module C Corrected'!E130),'Module C Corrected'!E130)</f>
        <v>46244.362800000003</v>
      </c>
      <c r="F130" s="51">
        <f ca="1">IFERROR(IF(AND($A130=VLOOKUP($A130&amp;"."&amp;$C130,UncollectibleLookup,2,FALSE),$C130=VLOOKUP($A130&amp;"."&amp;$C130,UncollectibleLookup,4,FALSE)),0,'Module C Corrected'!F130),'Module C Corrected'!F130)</f>
        <v>41509.065900000001</v>
      </c>
      <c r="G130" s="51">
        <f ca="1">IFERROR(IF(AND($A130=VLOOKUP($A130&amp;"."&amp;$C130,UncollectibleLookup,2,FALSE),$C130=VLOOKUP($A130&amp;"."&amp;$C130,UncollectibleLookup,4,FALSE)),0,'Module C Corrected'!G130),'Module C Corrected'!G130)</f>
        <v>44558.947</v>
      </c>
      <c r="H130" s="51">
        <f ca="1">IFERROR(IF(AND($A130=VLOOKUP($A130&amp;"."&amp;$C130,UncollectibleLookup,2,FALSE),$C130=VLOOKUP($A130&amp;"."&amp;$C130,UncollectibleLookup,4,FALSE)),0,'Module C Corrected'!H130),'Module C Corrected'!H130)</f>
        <v>44979.652199999997</v>
      </c>
      <c r="I130" s="51">
        <f ca="1">IFERROR(IF(AND($A130=VLOOKUP($A130&amp;"."&amp;$C130,UncollectibleLookup,2,FALSE),$C130=VLOOKUP($A130&amp;"."&amp;$C130,UncollectibleLookup,4,FALSE)),0,'Module C Corrected'!I130),'Module C Corrected'!I130)</f>
        <v>45897.305399999997</v>
      </c>
      <c r="J130" s="51">
        <f ca="1">IFERROR(IF(AND($A130=VLOOKUP($A130&amp;"."&amp;$C130,UncollectibleLookup,2,FALSE),$C130=VLOOKUP($A130&amp;"."&amp;$C130,UncollectibleLookup,4,FALSE)),0,'Module C Corrected'!J130),'Module C Corrected'!J130)</f>
        <v>43358.3364</v>
      </c>
      <c r="K130" s="51">
        <f ca="1">IFERROR(IF(AND($A130=VLOOKUP($A130&amp;"."&amp;$C130,UncollectibleLookup,2,FALSE),$C130=VLOOKUP($A130&amp;"."&amp;$C130,UncollectibleLookup,4,FALSE)),0,'Module C Corrected'!K130),'Module C Corrected'!K130)</f>
        <v>46357.226499999997</v>
      </c>
      <c r="L130" s="51">
        <f ca="1">IFERROR(IF(AND($A130=VLOOKUP($A130&amp;"."&amp;$C130,UncollectibleLookup,2,FALSE),$C130=VLOOKUP($A130&amp;"."&amp;$C130,UncollectibleLookup,4,FALSE)),0,'Module C Corrected'!L130),'Module C Corrected'!L130)</f>
        <v>46345.604299999999</v>
      </c>
      <c r="M130" s="51">
        <f ca="1">IFERROR(IF(AND($A130=VLOOKUP($A130&amp;"."&amp;$C130,UncollectibleLookup,2,FALSE),$C130=VLOOKUP($A130&amp;"."&amp;$C130,UncollectibleLookup,4,FALSE)),0,'Module C Corrected'!M130),'Module C Corrected'!M130)</f>
        <v>44327.485399999998</v>
      </c>
      <c r="N130" s="51">
        <f ca="1">IFERROR(IF(AND($A130=VLOOKUP($A130&amp;"."&amp;$C130,UncollectibleLookup,2,FALSE),$C130=VLOOKUP($A130&amp;"."&amp;$C130,UncollectibleLookup,4,FALSE)),0,'Module C Corrected'!N130),'Module C Corrected'!N130)</f>
        <v>42829.424700000003</v>
      </c>
      <c r="O130" s="51">
        <f ca="1">IFERROR(IF(AND($A130=VLOOKUP($A130&amp;"."&amp;$C130,UncollectibleLookup,2,FALSE),$C130=VLOOKUP($A130&amp;"."&amp;$C130,UncollectibleLookup,4,FALSE)),0,'Module C Corrected'!O130),'Module C Corrected'!O130)</f>
        <v>44728.417600000001</v>
      </c>
      <c r="P130" s="51">
        <f ca="1">IFERROR(IF(AND($A130=VLOOKUP($A130&amp;"."&amp;$C130,UncollectibleLookup,2,FALSE),$C130=VLOOKUP($A130&amp;"."&amp;$C130,UncollectibleLookup,4,FALSE)),0,'Module C Corrected'!P130),'Module C Corrected'!P130)</f>
        <v>45740.572200000002</v>
      </c>
      <c r="Q130" s="32">
        <f ca="1">IFERROR(IF(AND($A130=VLOOKUP($A130&amp;"."&amp;$C130,UncollectibleLookup,2,FALSE),$C130=VLOOKUP($A130&amp;"."&amp;$C130,UncollectibleLookup,4,FALSE)),0,'Module C Corrected'!Q130),'Module C Corrected'!Q130)</f>
        <v>2932055.15</v>
      </c>
      <c r="R130" s="32">
        <f ca="1">IFERROR(IF(AND($A130=VLOOKUP($A130&amp;"."&amp;$C130,UncollectibleLookup,2,FALSE),$C130=VLOOKUP($A130&amp;"."&amp;$C130,UncollectibleLookup,4,FALSE)),0,'Module C Corrected'!R130),'Module C Corrected'!R130)</f>
        <v>3181103.81</v>
      </c>
      <c r="S130" s="32">
        <f ca="1">IFERROR(IF(AND($A130=VLOOKUP($A130&amp;"."&amp;$C130,UncollectibleLookup,2,FALSE),$C130=VLOOKUP($A130&amp;"."&amp;$C130,UncollectibleLookup,4,FALSE)),0,'Module C Corrected'!S130),'Module C Corrected'!S130)</f>
        <v>2573238.3199999998</v>
      </c>
      <c r="T130" s="32">
        <f ca="1">IFERROR(IF(AND($A130=VLOOKUP($A130&amp;"."&amp;$C130,UncollectibleLookup,2,FALSE),$C130=VLOOKUP($A130&amp;"."&amp;$C130,UncollectibleLookup,4,FALSE)),0,'Module C Corrected'!T130),'Module C Corrected'!T130)</f>
        <v>2416192.48</v>
      </c>
      <c r="U130" s="32">
        <f ca="1">IFERROR(IF(AND($A130=VLOOKUP($A130&amp;"."&amp;$C130,UncollectibleLookup,2,FALSE),$C130=VLOOKUP($A130&amp;"."&amp;$C130,UncollectibleLookup,4,FALSE)),0,'Module C Corrected'!U130),'Module C Corrected'!U130)</f>
        <v>2333775.27</v>
      </c>
      <c r="V130" s="32">
        <f ca="1">IFERROR(IF(AND($A130=VLOOKUP($A130&amp;"."&amp;$C130,UncollectibleLookup,2,FALSE),$C130=VLOOKUP($A130&amp;"."&amp;$C130,UncollectibleLookup,4,FALSE)),0,'Module C Corrected'!V130),'Module C Corrected'!V130)</f>
        <v>2187576.48</v>
      </c>
      <c r="W130" s="32">
        <f ca="1">IFERROR(IF(AND($A130=VLOOKUP($A130&amp;"."&amp;$C130,UncollectibleLookup,2,FALSE),$C130=VLOOKUP($A130&amp;"."&amp;$C130,UncollectibleLookup,4,FALSE)),0,'Module C Corrected'!W130),'Module C Corrected'!W130)</f>
        <v>7547422.6900000004</v>
      </c>
      <c r="X130" s="32">
        <f ca="1">IFERROR(IF(AND($A130=VLOOKUP($A130&amp;"."&amp;$C130,UncollectibleLookup,2,FALSE),$C130=VLOOKUP($A130&amp;"."&amp;$C130,UncollectibleLookup,4,FALSE)),0,'Module C Corrected'!X130),'Module C Corrected'!X130)</f>
        <v>3467324.04</v>
      </c>
      <c r="Y130" s="32">
        <f ca="1">IFERROR(IF(AND($A130=VLOOKUP($A130&amp;"."&amp;$C130,UncollectibleLookup,2,FALSE),$C130=VLOOKUP($A130&amp;"."&amp;$C130,UncollectibleLookup,4,FALSE)),0,'Module C Corrected'!Y130),'Module C Corrected'!Y130)</f>
        <v>2212569.79</v>
      </c>
      <c r="Z130" s="32">
        <f ca="1">IFERROR(IF(AND($A130=VLOOKUP($A130&amp;"."&amp;$C130,UncollectibleLookup,2,FALSE),$C130=VLOOKUP($A130&amp;"."&amp;$C130,UncollectibleLookup,4,FALSE)),0,'Module C Corrected'!Z130),'Module C Corrected'!Z130)</f>
        <v>2954759.97</v>
      </c>
      <c r="AA130" s="32">
        <f ca="1">IFERROR(IF(AND($A130=VLOOKUP($A130&amp;"."&amp;$C130,UncollectibleLookup,2,FALSE),$C130=VLOOKUP($A130&amp;"."&amp;$C130,UncollectibleLookup,4,FALSE)),0,'Module C Corrected'!AA130),'Module C Corrected'!AA130)</f>
        <v>2514705.52</v>
      </c>
      <c r="AB130" s="32">
        <f ca="1">IFERROR(IF(AND($A130=VLOOKUP($A130&amp;"."&amp;$C130,UncollectibleLookup,2,FALSE),$C130=VLOOKUP($A130&amp;"."&amp;$C130,UncollectibleLookup,4,FALSE)),0,'Module C Corrected'!AB130),'Module C Corrected'!AB130)</f>
        <v>3183232.65</v>
      </c>
      <c r="AC130" s="2">
        <f>IF(ISBLANK('Module C Corrected'!AC130),"",'Module C Corrected'!AC130)</f>
        <v>0.99</v>
      </c>
      <c r="AD130" s="2">
        <f>IF(ISBLANK('Module C Corrected'!AD130),"",'Module C Corrected'!AD130)</f>
        <v>0.99</v>
      </c>
      <c r="AE130" s="2">
        <f>IF(ISBLANK('Module C Corrected'!AE130),"",'Module C Corrected'!AE130)</f>
        <v>0.99</v>
      </c>
      <c r="AF130" s="2">
        <f>IF(ISBLANK('Module C Corrected'!AF130),"",'Module C Corrected'!AF130)</f>
        <v>0.99</v>
      </c>
      <c r="AG130" s="2">
        <f>IF(ISBLANK('Module C Corrected'!AG130),"",'Module C Corrected'!AG130)</f>
        <v>0.99</v>
      </c>
      <c r="AH130" s="2">
        <f>IF(ISBLANK('Module C Corrected'!AH130),"",'Module C Corrected'!AH130)</f>
        <v>0.99</v>
      </c>
      <c r="AI130" s="2">
        <f>IF(ISBLANK('Module C Corrected'!AI130),"",'Module C Corrected'!AI130)</f>
        <v>0.99</v>
      </c>
      <c r="AJ130" s="2">
        <f>IF(ISBLANK('Module C Corrected'!AJ130),"",'Module C Corrected'!AJ130)</f>
        <v>0.99</v>
      </c>
      <c r="AK130" s="2">
        <f>IF(ISBLANK('Module C Corrected'!AK130),"",'Module C Corrected'!AK130)</f>
        <v>0.99</v>
      </c>
      <c r="AL130" s="2">
        <f>IF(ISBLANK('Module C Corrected'!AL130),"",'Module C Corrected'!AL130)</f>
        <v>0.99</v>
      </c>
      <c r="AM130" s="2">
        <f>IF(ISBLANK('Module C Corrected'!AM130),"",'Module C Corrected'!AM130)</f>
        <v>0.99</v>
      </c>
      <c r="AN130" s="2">
        <f>IF(ISBLANK('Module C Corrected'!AN130),"",'Module C Corrected'!AN130)</f>
        <v>0.99</v>
      </c>
      <c r="AO130" s="33">
        <f ca="1">IFERROR(IF(AND($A130=VLOOKUP($A130&amp;"."&amp;$C130,UncollectibleLookup,2,FALSE),$C130=VLOOKUP($A130&amp;"."&amp;$C130,UncollectibleLookup,4,FALSE)),0,'Module C Corrected'!AO130),'Module C Corrected'!AO130)</f>
        <v>29027.35</v>
      </c>
      <c r="AP130" s="33">
        <f ca="1">IFERROR(IF(AND($A130=VLOOKUP($A130&amp;"."&amp;$C130,UncollectibleLookup,2,FALSE),$C130=VLOOKUP($A130&amp;"."&amp;$C130,UncollectibleLookup,4,FALSE)),0,'Module C Corrected'!AP130),'Module C Corrected'!AP130)</f>
        <v>31492.93</v>
      </c>
      <c r="AQ130" s="33">
        <f ca="1">IFERROR(IF(AND($A130=VLOOKUP($A130&amp;"."&amp;$C130,UncollectibleLookup,2,FALSE),$C130=VLOOKUP($A130&amp;"."&amp;$C130,UncollectibleLookup,4,FALSE)),0,'Module C Corrected'!AQ130),'Module C Corrected'!AQ130)</f>
        <v>25475.06</v>
      </c>
      <c r="AR130" s="33">
        <f ca="1">IFERROR(IF(AND($A130=VLOOKUP($A130&amp;"."&amp;$C130,UncollectibleLookup,2,FALSE),$C130=VLOOKUP($A130&amp;"."&amp;$C130,UncollectibleLookup,4,FALSE)),0,'Module C Corrected'!AR130),'Module C Corrected'!AR130)</f>
        <v>23920.31</v>
      </c>
      <c r="AS130" s="33">
        <f ca="1">IFERROR(IF(AND($A130=VLOOKUP($A130&amp;"."&amp;$C130,UncollectibleLookup,2,FALSE),$C130=VLOOKUP($A130&amp;"."&amp;$C130,UncollectibleLookup,4,FALSE)),0,'Module C Corrected'!AS130),'Module C Corrected'!AS130)</f>
        <v>23104.38</v>
      </c>
      <c r="AT130" s="33">
        <f ca="1">IFERROR(IF(AND($A130=VLOOKUP($A130&amp;"."&amp;$C130,UncollectibleLookup,2,FALSE),$C130=VLOOKUP($A130&amp;"."&amp;$C130,UncollectibleLookup,4,FALSE)),0,'Module C Corrected'!AT130),'Module C Corrected'!AT130)</f>
        <v>21657.01</v>
      </c>
      <c r="AU130" s="33">
        <f ca="1">IFERROR(IF(AND($A130=VLOOKUP($A130&amp;"."&amp;$C130,UncollectibleLookup,2,FALSE),$C130=VLOOKUP($A130&amp;"."&amp;$C130,UncollectibleLookup,4,FALSE)),0,'Module C Corrected'!AU130),'Module C Corrected'!AU130)</f>
        <v>74719.48</v>
      </c>
      <c r="AV130" s="33">
        <f ca="1">IFERROR(IF(AND($A130=VLOOKUP($A130&amp;"."&amp;$C130,UncollectibleLookup,2,FALSE),$C130=VLOOKUP($A130&amp;"."&amp;$C130,UncollectibleLookup,4,FALSE)),0,'Module C Corrected'!AV130),'Module C Corrected'!AV130)</f>
        <v>34326.51</v>
      </c>
      <c r="AW130" s="33">
        <f ca="1">IFERROR(IF(AND($A130=VLOOKUP($A130&amp;"."&amp;$C130,UncollectibleLookup,2,FALSE),$C130=VLOOKUP($A130&amp;"."&amp;$C130,UncollectibleLookup,4,FALSE)),0,'Module C Corrected'!AW130),'Module C Corrected'!AW130)</f>
        <v>21904.44</v>
      </c>
      <c r="AX130" s="33">
        <f ca="1">IFERROR(IF(AND($A130=VLOOKUP($A130&amp;"."&amp;$C130,UncollectibleLookup,2,FALSE),$C130=VLOOKUP($A130&amp;"."&amp;$C130,UncollectibleLookup,4,FALSE)),0,'Module C Corrected'!AX130),'Module C Corrected'!AX130)</f>
        <v>29252.12</v>
      </c>
      <c r="AY130" s="33">
        <f ca="1">IFERROR(IF(AND($A130=VLOOKUP($A130&amp;"."&amp;$C130,UncollectibleLookup,2,FALSE),$C130=VLOOKUP($A130&amp;"."&amp;$C130,UncollectibleLookup,4,FALSE)),0,'Module C Corrected'!AY130),'Module C Corrected'!AY130)</f>
        <v>24895.58</v>
      </c>
      <c r="AZ130" s="33">
        <f ca="1">IFERROR(IF(AND($A130=VLOOKUP($A130&amp;"."&amp;$C130,UncollectibleLookup,2,FALSE),$C130=VLOOKUP($A130&amp;"."&amp;$C130,UncollectibleLookup,4,FALSE)),0,'Module C Corrected'!AZ130),'Module C Corrected'!AZ130)</f>
        <v>31514</v>
      </c>
      <c r="BA130" s="31">
        <f t="shared" ca="1" si="54"/>
        <v>-3518.47</v>
      </c>
      <c r="BB130" s="31">
        <f t="shared" ca="1" si="54"/>
        <v>-3817.32</v>
      </c>
      <c r="BC130" s="31">
        <f t="shared" ca="1" si="54"/>
        <v>-3087.89</v>
      </c>
      <c r="BD130" s="31">
        <f t="shared" ca="1" si="52"/>
        <v>-11597.72</v>
      </c>
      <c r="BE130" s="31">
        <f t="shared" ca="1" si="52"/>
        <v>-11202.12</v>
      </c>
      <c r="BF130" s="31">
        <f t="shared" ca="1" si="52"/>
        <v>-10500.37</v>
      </c>
      <c r="BG130" s="31">
        <f t="shared" ca="1" si="52"/>
        <v>-53586.7</v>
      </c>
      <c r="BH130" s="31">
        <f t="shared" ca="1" si="52"/>
        <v>-24618</v>
      </c>
      <c r="BI130" s="31">
        <f t="shared" ca="1" si="52"/>
        <v>-15709.25</v>
      </c>
      <c r="BJ130" s="31">
        <f t="shared" ca="1" si="57"/>
        <v>-8864.2800000000007</v>
      </c>
      <c r="BK130" s="31">
        <f t="shared" ca="1" si="57"/>
        <v>-7544.12</v>
      </c>
      <c r="BL130" s="31">
        <f t="shared" ca="1" si="57"/>
        <v>-9549.7000000000007</v>
      </c>
      <c r="BM130" s="6">
        <f t="shared" ca="1" si="68"/>
        <v>-4.9399999999999999E-2</v>
      </c>
      <c r="BN130" s="6">
        <f t="shared" ca="1" si="68"/>
        <v>-4.9399999999999999E-2</v>
      </c>
      <c r="BO130" s="6">
        <f t="shared" ca="1" si="68"/>
        <v>-4.9399999999999999E-2</v>
      </c>
      <c r="BP130" s="6">
        <f t="shared" ca="1" si="68"/>
        <v>-4.9399999999999999E-2</v>
      </c>
      <c r="BQ130" s="6">
        <f t="shared" ca="1" si="68"/>
        <v>-4.9399999999999999E-2</v>
      </c>
      <c r="BR130" s="6">
        <f t="shared" ca="1" si="68"/>
        <v>-4.9399999999999999E-2</v>
      </c>
      <c r="BS130" s="6">
        <f t="shared" ca="1" si="68"/>
        <v>-4.9399999999999999E-2</v>
      </c>
      <c r="BT130" s="6">
        <f t="shared" ca="1" si="68"/>
        <v>-4.9399999999999999E-2</v>
      </c>
      <c r="BU130" s="6">
        <f t="shared" ca="1" si="68"/>
        <v>-4.9399999999999999E-2</v>
      </c>
      <c r="BV130" s="6">
        <f t="shared" ca="1" si="68"/>
        <v>-4.9399999999999999E-2</v>
      </c>
      <c r="BW130" s="6">
        <f t="shared" ca="1" si="68"/>
        <v>-4.9399999999999999E-2</v>
      </c>
      <c r="BX130" s="6">
        <f t="shared" ca="1" si="68"/>
        <v>-4.9399999999999999E-2</v>
      </c>
      <c r="BY130" s="31">
        <f t="shared" ca="1" si="61"/>
        <v>-144843.51999999999</v>
      </c>
      <c r="BZ130" s="31">
        <f t="shared" ca="1" si="61"/>
        <v>-157146.53</v>
      </c>
      <c r="CA130" s="31">
        <f t="shared" ca="1" si="61"/>
        <v>-127117.97</v>
      </c>
      <c r="CB130" s="31">
        <f t="shared" ca="1" si="58"/>
        <v>-119359.91</v>
      </c>
      <c r="CC130" s="31">
        <f t="shared" ca="1" si="58"/>
        <v>-115288.5</v>
      </c>
      <c r="CD130" s="31">
        <f t="shared" ca="1" si="58"/>
        <v>-108066.28</v>
      </c>
      <c r="CE130" s="31">
        <f t="shared" ca="1" si="58"/>
        <v>-372842.68</v>
      </c>
      <c r="CF130" s="31">
        <f t="shared" ca="1" si="58"/>
        <v>-171285.81</v>
      </c>
      <c r="CG130" s="31">
        <f t="shared" ca="1" si="58"/>
        <v>-109300.95</v>
      </c>
      <c r="CH130" s="31">
        <f t="shared" ca="1" si="58"/>
        <v>-145965.14000000001</v>
      </c>
      <c r="CI130" s="31">
        <f t="shared" ca="1" si="58"/>
        <v>-124226.45</v>
      </c>
      <c r="CJ130" s="31">
        <f t="shared" ca="1" si="58"/>
        <v>-157251.69</v>
      </c>
      <c r="CK130" s="32">
        <f t="shared" ca="1" si="55"/>
        <v>4984.49</v>
      </c>
      <c r="CL130" s="32">
        <f t="shared" ca="1" si="55"/>
        <v>5407.88</v>
      </c>
      <c r="CM130" s="32">
        <f t="shared" ca="1" si="55"/>
        <v>4374.51</v>
      </c>
      <c r="CN130" s="32">
        <f t="shared" ca="1" si="53"/>
        <v>4107.53</v>
      </c>
      <c r="CO130" s="32">
        <f t="shared" ca="1" si="53"/>
        <v>3967.42</v>
      </c>
      <c r="CP130" s="32">
        <f t="shared" ca="1" si="53"/>
        <v>3718.88</v>
      </c>
      <c r="CQ130" s="32">
        <f t="shared" ca="1" si="53"/>
        <v>12830.62</v>
      </c>
      <c r="CR130" s="32">
        <f t="shared" ca="1" si="53"/>
        <v>5894.45</v>
      </c>
      <c r="CS130" s="32">
        <f t="shared" ca="1" si="53"/>
        <v>3761.37</v>
      </c>
      <c r="CT130" s="32">
        <f t="shared" ca="1" si="59"/>
        <v>5023.09</v>
      </c>
      <c r="CU130" s="32">
        <f t="shared" ca="1" si="59"/>
        <v>4275</v>
      </c>
      <c r="CV130" s="32">
        <f t="shared" ca="1" si="59"/>
        <v>5411.5</v>
      </c>
      <c r="CW130" s="31">
        <f t="shared" ca="1" si="70"/>
        <v>-165367.91</v>
      </c>
      <c r="CX130" s="31">
        <f t="shared" ca="1" si="70"/>
        <v>-179414.25999999998</v>
      </c>
      <c r="CY130" s="31">
        <f t="shared" ca="1" si="70"/>
        <v>-145130.63</v>
      </c>
      <c r="CZ130" s="31">
        <f t="shared" ca="1" si="70"/>
        <v>-127574.97</v>
      </c>
      <c r="DA130" s="31">
        <f t="shared" ca="1" si="70"/>
        <v>-123223.34</v>
      </c>
      <c r="DB130" s="31">
        <f t="shared" ca="1" si="70"/>
        <v>-115504.04</v>
      </c>
      <c r="DC130" s="31">
        <f t="shared" ca="1" si="69"/>
        <v>-381144.83999999997</v>
      </c>
      <c r="DD130" s="31">
        <f t="shared" ca="1" si="69"/>
        <v>-175099.87</v>
      </c>
      <c r="DE130" s="31">
        <f t="shared" ca="1" si="69"/>
        <v>-111734.77</v>
      </c>
      <c r="DF130" s="31">
        <f t="shared" ca="1" si="60"/>
        <v>-161329.89000000001</v>
      </c>
      <c r="DG130" s="31">
        <f t="shared" ca="1" si="60"/>
        <v>-137302.91</v>
      </c>
      <c r="DH130" s="31">
        <f t="shared" ca="1" si="60"/>
        <v>-173804.49</v>
      </c>
      <c r="DI130" s="32">
        <f t="shared" ca="1" si="65"/>
        <v>-8268.4</v>
      </c>
      <c r="DJ130" s="32">
        <f t="shared" ca="1" si="65"/>
        <v>-8970.7099999999991</v>
      </c>
      <c r="DK130" s="32">
        <f t="shared" ca="1" si="65"/>
        <v>-7256.53</v>
      </c>
      <c r="DL130" s="32">
        <f t="shared" ca="1" si="62"/>
        <v>-6378.75</v>
      </c>
      <c r="DM130" s="32">
        <f t="shared" ca="1" si="62"/>
        <v>-6161.17</v>
      </c>
      <c r="DN130" s="32">
        <f t="shared" ca="1" si="62"/>
        <v>-5775.2</v>
      </c>
      <c r="DO130" s="32">
        <f t="shared" ca="1" si="47"/>
        <v>-19057.240000000002</v>
      </c>
      <c r="DP130" s="32">
        <f t="shared" ca="1" si="47"/>
        <v>-8754.99</v>
      </c>
      <c r="DQ130" s="32">
        <f t="shared" ca="1" si="47"/>
        <v>-5586.74</v>
      </c>
      <c r="DR130" s="32">
        <f t="shared" ca="1" si="47"/>
        <v>-8066.49</v>
      </c>
      <c r="DS130" s="32">
        <f t="shared" ca="1" si="47"/>
        <v>-6865.15</v>
      </c>
      <c r="DT130" s="32">
        <f t="shared" ca="1" si="47"/>
        <v>-8690.2199999999993</v>
      </c>
      <c r="DU130" s="31">
        <f t="shared" ca="1" si="66"/>
        <v>-71151.28</v>
      </c>
      <c r="DV130" s="31">
        <f t="shared" ca="1" si="66"/>
        <v>-76280.59</v>
      </c>
      <c r="DW130" s="31">
        <f t="shared" ca="1" si="66"/>
        <v>-61036.41</v>
      </c>
      <c r="DX130" s="31">
        <f t="shared" ca="1" si="63"/>
        <v>-53003.06</v>
      </c>
      <c r="DY130" s="31">
        <f t="shared" ca="1" si="63"/>
        <v>-50587.43</v>
      </c>
      <c r="DZ130" s="31">
        <f t="shared" ca="1" si="63"/>
        <v>-46829.79</v>
      </c>
      <c r="EA130" s="31">
        <f t="shared" ca="1" si="48"/>
        <v>-152651.20000000001</v>
      </c>
      <c r="EB130" s="31">
        <f t="shared" ca="1" si="48"/>
        <v>-69199.259999999995</v>
      </c>
      <c r="EC130" s="31">
        <f t="shared" ca="1" si="48"/>
        <v>-43564.34</v>
      </c>
      <c r="ED130" s="31">
        <f t="shared" ca="1" si="48"/>
        <v>-62072.26</v>
      </c>
      <c r="EE130" s="31">
        <f t="shared" ca="1" si="48"/>
        <v>-52098.96</v>
      </c>
      <c r="EF130" s="31">
        <f t="shared" ca="1" si="48"/>
        <v>-65056.480000000003</v>
      </c>
      <c r="EG130" s="32">
        <f t="shared" ca="1" si="67"/>
        <v>-244787.59</v>
      </c>
      <c r="EH130" s="32">
        <f t="shared" ca="1" si="67"/>
        <v>-264665.55999999994</v>
      </c>
      <c r="EI130" s="32">
        <f t="shared" ca="1" si="67"/>
        <v>-213423.57</v>
      </c>
      <c r="EJ130" s="32">
        <f t="shared" ca="1" si="64"/>
        <v>-186956.78</v>
      </c>
      <c r="EK130" s="32">
        <f t="shared" ca="1" si="64"/>
        <v>-179971.94</v>
      </c>
      <c r="EL130" s="32">
        <f t="shared" ca="1" si="64"/>
        <v>-168109.03</v>
      </c>
      <c r="EM130" s="32">
        <f t="shared" ca="1" si="49"/>
        <v>-552853.28</v>
      </c>
      <c r="EN130" s="32">
        <f t="shared" ca="1" si="49"/>
        <v>-253054.12</v>
      </c>
      <c r="EO130" s="32">
        <f t="shared" ca="1" si="49"/>
        <v>-160885.85</v>
      </c>
      <c r="EP130" s="32">
        <f t="shared" ca="1" si="49"/>
        <v>-231468.64</v>
      </c>
      <c r="EQ130" s="32">
        <f t="shared" ca="1" si="49"/>
        <v>-196267.02</v>
      </c>
      <c r="ER130" s="32">
        <f t="shared" ca="1" si="49"/>
        <v>-247551.19</v>
      </c>
    </row>
    <row r="131" spans="1:148">
      <c r="A131" t="s">
        <v>424</v>
      </c>
      <c r="B131" s="1" t="s">
        <v>142</v>
      </c>
      <c r="C131" t="str">
        <f t="shared" ca="1" si="40"/>
        <v>TC02</v>
      </c>
      <c r="D131" t="str">
        <f t="shared" ca="1" si="41"/>
        <v>Redwater Industrial System</v>
      </c>
      <c r="E131" s="51">
        <f ca="1">IFERROR(IF(AND($A131=VLOOKUP($A131&amp;"."&amp;$C131,UncollectibleLookup,2,FALSE),$C131=VLOOKUP($A131&amp;"."&amp;$C131,UncollectibleLookup,4,FALSE)),0,'Module C Corrected'!E131),'Module C Corrected'!E131)</f>
        <v>12086.038200000001</v>
      </c>
      <c r="F131" s="51">
        <f ca="1">IFERROR(IF(AND($A131=VLOOKUP($A131&amp;"."&amp;$C131,UncollectibleLookup,2,FALSE),$C131=VLOOKUP($A131&amp;"."&amp;$C131,UncollectibleLookup,4,FALSE)),0,'Module C Corrected'!F131),'Module C Corrected'!F131)</f>
        <v>11213.508400000001</v>
      </c>
      <c r="G131" s="51">
        <f ca="1">IFERROR(IF(AND($A131=VLOOKUP($A131&amp;"."&amp;$C131,UncollectibleLookup,2,FALSE),$C131=VLOOKUP($A131&amp;"."&amp;$C131,UncollectibleLookup,4,FALSE)),0,'Module C Corrected'!G131),'Module C Corrected'!G131)</f>
        <v>11651.384599999999</v>
      </c>
      <c r="H131" s="51">
        <f ca="1">IFERROR(IF(AND($A131=VLOOKUP($A131&amp;"."&amp;$C131,UncollectibleLookup,2,FALSE),$C131=VLOOKUP($A131&amp;"."&amp;$C131,UncollectibleLookup,4,FALSE)),0,'Module C Corrected'!H131),'Module C Corrected'!H131)</f>
        <v>10534.1327</v>
      </c>
      <c r="I131" s="51">
        <f ca="1">IFERROR(IF(AND($A131=VLOOKUP($A131&amp;"."&amp;$C131,UncollectibleLookup,2,FALSE),$C131=VLOOKUP($A131&amp;"."&amp;$C131,UncollectibleLookup,4,FALSE)),0,'Module C Corrected'!I131),'Module C Corrected'!I131)</f>
        <v>10609.7827</v>
      </c>
      <c r="J131" s="51">
        <f ca="1">IFERROR(IF(AND($A131=VLOOKUP($A131&amp;"."&amp;$C131,UncollectibleLookup,2,FALSE),$C131=VLOOKUP($A131&amp;"."&amp;$C131,UncollectibleLookup,4,FALSE)),0,'Module C Corrected'!J131),'Module C Corrected'!J131)</f>
        <v>10998.917600000001</v>
      </c>
      <c r="K131" s="51">
        <f ca="1">IFERROR(IF(AND($A131=VLOOKUP($A131&amp;"."&amp;$C131,UncollectibleLookup,2,FALSE),$C131=VLOOKUP($A131&amp;"."&amp;$C131,UncollectibleLookup,4,FALSE)),0,'Module C Corrected'!K131),'Module C Corrected'!K131)</f>
        <v>10640.531800000001</v>
      </c>
      <c r="L131" s="51">
        <f ca="1">IFERROR(IF(AND($A131=VLOOKUP($A131&amp;"."&amp;$C131,UncollectibleLookup,2,FALSE),$C131=VLOOKUP($A131&amp;"."&amp;$C131,UncollectibleLookup,4,FALSE)),0,'Module C Corrected'!L131),'Module C Corrected'!L131)</f>
        <v>11536.761699999999</v>
      </c>
      <c r="M131" s="51">
        <f ca="1">IFERROR(IF(AND($A131=VLOOKUP($A131&amp;"."&amp;$C131,UncollectibleLookup,2,FALSE),$C131=VLOOKUP($A131&amp;"."&amp;$C131,UncollectibleLookup,4,FALSE)),0,'Module C Corrected'!M131),'Module C Corrected'!M131)</f>
        <v>11314.459500000001</v>
      </c>
      <c r="N131" s="51">
        <f ca="1">IFERROR(IF(AND($A131=VLOOKUP($A131&amp;"."&amp;$C131,UncollectibleLookup,2,FALSE),$C131=VLOOKUP($A131&amp;"."&amp;$C131,UncollectibleLookup,4,FALSE)),0,'Module C Corrected'!N131),'Module C Corrected'!N131)</f>
        <v>11519.872799999999</v>
      </c>
      <c r="O131" s="51">
        <f ca="1">IFERROR(IF(AND($A131=VLOOKUP($A131&amp;"."&amp;$C131,UncollectibleLookup,2,FALSE),$C131=VLOOKUP($A131&amp;"."&amp;$C131,UncollectibleLookup,4,FALSE)),0,'Module C Corrected'!O131),'Module C Corrected'!O131)</f>
        <v>11176.495500000001</v>
      </c>
      <c r="P131" s="51">
        <f ca="1">IFERROR(IF(AND($A131=VLOOKUP($A131&amp;"."&amp;$C131,UncollectibleLookup,2,FALSE),$C131=VLOOKUP($A131&amp;"."&amp;$C131,UncollectibleLookup,4,FALSE)),0,'Module C Corrected'!P131),'Module C Corrected'!P131)</f>
        <v>11872.794</v>
      </c>
      <c r="Q131" s="32">
        <f ca="1">IFERROR(IF(AND($A131=VLOOKUP($A131&amp;"."&amp;$C131,UncollectibleLookup,2,FALSE),$C131=VLOOKUP($A131&amp;"."&amp;$C131,UncollectibleLookup,4,FALSE)),0,'Module C Corrected'!Q131),'Module C Corrected'!Q131)</f>
        <v>808016.13</v>
      </c>
      <c r="R131" s="32">
        <f ca="1">IFERROR(IF(AND($A131=VLOOKUP($A131&amp;"."&amp;$C131,UncollectibleLookup,2,FALSE),$C131=VLOOKUP($A131&amp;"."&amp;$C131,UncollectibleLookup,4,FALSE)),0,'Module C Corrected'!R131),'Module C Corrected'!R131)</f>
        <v>908365.5</v>
      </c>
      <c r="S131" s="32">
        <f ca="1">IFERROR(IF(AND($A131=VLOOKUP($A131&amp;"."&amp;$C131,UncollectibleLookup,2,FALSE),$C131=VLOOKUP($A131&amp;"."&amp;$C131,UncollectibleLookup,4,FALSE)),0,'Module C Corrected'!S131),'Module C Corrected'!S131)</f>
        <v>720007.19</v>
      </c>
      <c r="T131" s="32">
        <f ca="1">IFERROR(IF(AND($A131=VLOOKUP($A131&amp;"."&amp;$C131,UncollectibleLookup,2,FALSE),$C131=VLOOKUP($A131&amp;"."&amp;$C131,UncollectibleLookup,4,FALSE)),0,'Module C Corrected'!T131),'Module C Corrected'!T131)</f>
        <v>584182.32999999996</v>
      </c>
      <c r="U131" s="32">
        <f ca="1">IFERROR(IF(AND($A131=VLOOKUP($A131&amp;"."&amp;$C131,UncollectibleLookup,2,FALSE),$C131=VLOOKUP($A131&amp;"."&amp;$C131,UncollectibleLookup,4,FALSE)),0,'Module C Corrected'!U131),'Module C Corrected'!U131)</f>
        <v>489888.1</v>
      </c>
      <c r="V131" s="32">
        <f ca="1">IFERROR(IF(AND($A131=VLOOKUP($A131&amp;"."&amp;$C131,UncollectibleLookup,2,FALSE),$C131=VLOOKUP($A131&amp;"."&amp;$C131,UncollectibleLookup,4,FALSE)),0,'Module C Corrected'!V131),'Module C Corrected'!V131)</f>
        <v>551216.6</v>
      </c>
      <c r="W131" s="32">
        <f ca="1">IFERROR(IF(AND($A131=VLOOKUP($A131&amp;"."&amp;$C131,UncollectibleLookup,2,FALSE),$C131=VLOOKUP($A131&amp;"."&amp;$C131,UncollectibleLookup,4,FALSE)),0,'Module C Corrected'!W131),'Module C Corrected'!W131)</f>
        <v>1558238.74</v>
      </c>
      <c r="X131" s="32">
        <f ca="1">IFERROR(IF(AND($A131=VLOOKUP($A131&amp;"."&amp;$C131,UncollectibleLookup,2,FALSE),$C131=VLOOKUP($A131&amp;"."&amp;$C131,UncollectibleLookup,4,FALSE)),0,'Module C Corrected'!X131),'Module C Corrected'!X131)</f>
        <v>826265.48</v>
      </c>
      <c r="Y131" s="32">
        <f ca="1">IFERROR(IF(AND($A131=VLOOKUP($A131&amp;"."&amp;$C131,UncollectibleLookup,2,FALSE),$C131=VLOOKUP($A131&amp;"."&amp;$C131,UncollectibleLookup,4,FALSE)),0,'Module C Corrected'!Y131),'Module C Corrected'!Y131)</f>
        <v>566589.62</v>
      </c>
      <c r="Z131" s="32">
        <f ca="1">IFERROR(IF(AND($A131=VLOOKUP($A131&amp;"."&amp;$C131,UncollectibleLookup,2,FALSE),$C131=VLOOKUP($A131&amp;"."&amp;$C131,UncollectibleLookup,4,FALSE)),0,'Module C Corrected'!Z131),'Module C Corrected'!Z131)</f>
        <v>797231.32</v>
      </c>
      <c r="AA131" s="32">
        <f ca="1">IFERROR(IF(AND($A131=VLOOKUP($A131&amp;"."&amp;$C131,UncollectibleLookup,2,FALSE),$C131=VLOOKUP($A131&amp;"."&amp;$C131,UncollectibleLookup,4,FALSE)),0,'Module C Corrected'!AA131),'Module C Corrected'!AA131)</f>
        <v>640725.67000000004</v>
      </c>
      <c r="AB131" s="32">
        <f ca="1">IFERROR(IF(AND($A131=VLOOKUP($A131&amp;"."&amp;$C131,UncollectibleLookup,2,FALSE),$C131=VLOOKUP($A131&amp;"."&amp;$C131,UncollectibleLookup,4,FALSE)),0,'Module C Corrected'!AB131),'Module C Corrected'!AB131)</f>
        <v>862029.62</v>
      </c>
      <c r="AC131" s="2">
        <f>IF(ISBLANK('Module C Corrected'!AC131),"",'Module C Corrected'!AC131)</f>
        <v>3.98</v>
      </c>
      <c r="AD131" s="2">
        <f>IF(ISBLANK('Module C Corrected'!AD131),"",'Module C Corrected'!AD131)</f>
        <v>3.98</v>
      </c>
      <c r="AE131" s="2">
        <f>IF(ISBLANK('Module C Corrected'!AE131),"",'Module C Corrected'!AE131)</f>
        <v>3.98</v>
      </c>
      <c r="AF131" s="2">
        <f>IF(ISBLANK('Module C Corrected'!AF131),"",'Module C Corrected'!AF131)</f>
        <v>3.98</v>
      </c>
      <c r="AG131" s="2">
        <f>IF(ISBLANK('Module C Corrected'!AG131),"",'Module C Corrected'!AG131)</f>
        <v>3.98</v>
      </c>
      <c r="AH131" s="2">
        <f>IF(ISBLANK('Module C Corrected'!AH131),"",'Module C Corrected'!AH131)</f>
        <v>3.98</v>
      </c>
      <c r="AI131" s="2">
        <f>IF(ISBLANK('Module C Corrected'!AI131),"",'Module C Corrected'!AI131)</f>
        <v>3.98</v>
      </c>
      <c r="AJ131" s="2">
        <f>IF(ISBLANK('Module C Corrected'!AJ131),"",'Module C Corrected'!AJ131)</f>
        <v>3.98</v>
      </c>
      <c r="AK131" s="2">
        <f>IF(ISBLANK('Module C Corrected'!AK131),"",'Module C Corrected'!AK131)</f>
        <v>3.98</v>
      </c>
      <c r="AL131" s="2">
        <f>IF(ISBLANK('Module C Corrected'!AL131),"",'Module C Corrected'!AL131)</f>
        <v>3.98</v>
      </c>
      <c r="AM131" s="2">
        <f>IF(ISBLANK('Module C Corrected'!AM131),"",'Module C Corrected'!AM131)</f>
        <v>3.98</v>
      </c>
      <c r="AN131" s="2">
        <f>IF(ISBLANK('Module C Corrected'!AN131),"",'Module C Corrected'!AN131)</f>
        <v>3.98</v>
      </c>
      <c r="AO131" s="33">
        <f ca="1">IFERROR(IF(AND($A131=VLOOKUP($A131&amp;"."&amp;$C131,UncollectibleLookup,2,FALSE),$C131=VLOOKUP($A131&amp;"."&amp;$C131,UncollectibleLookup,4,FALSE)),0,'Module C Corrected'!AO131),'Module C Corrected'!AO131)</f>
        <v>32159.040000000001</v>
      </c>
      <c r="AP131" s="33">
        <f ca="1">IFERROR(IF(AND($A131=VLOOKUP($A131&amp;"."&amp;$C131,UncollectibleLookup,2,FALSE),$C131=VLOOKUP($A131&amp;"."&amp;$C131,UncollectibleLookup,4,FALSE)),0,'Module C Corrected'!AP131),'Module C Corrected'!AP131)</f>
        <v>36152.949999999997</v>
      </c>
      <c r="AQ131" s="33">
        <f ca="1">IFERROR(IF(AND($A131=VLOOKUP($A131&amp;"."&amp;$C131,UncollectibleLookup,2,FALSE),$C131=VLOOKUP($A131&amp;"."&amp;$C131,UncollectibleLookup,4,FALSE)),0,'Module C Corrected'!AQ131),'Module C Corrected'!AQ131)</f>
        <v>28656.29</v>
      </c>
      <c r="AR131" s="33">
        <f ca="1">IFERROR(IF(AND($A131=VLOOKUP($A131&amp;"."&amp;$C131,UncollectibleLookup,2,FALSE),$C131=VLOOKUP($A131&amp;"."&amp;$C131,UncollectibleLookup,4,FALSE)),0,'Module C Corrected'!AR131),'Module C Corrected'!AR131)</f>
        <v>23250.46</v>
      </c>
      <c r="AS131" s="33">
        <f ca="1">IFERROR(IF(AND($A131=VLOOKUP($A131&amp;"."&amp;$C131,UncollectibleLookup,2,FALSE),$C131=VLOOKUP($A131&amp;"."&amp;$C131,UncollectibleLookup,4,FALSE)),0,'Module C Corrected'!AS131),'Module C Corrected'!AS131)</f>
        <v>19497.55</v>
      </c>
      <c r="AT131" s="33">
        <f ca="1">IFERROR(IF(AND($A131=VLOOKUP($A131&amp;"."&amp;$C131,UncollectibleLookup,2,FALSE),$C131=VLOOKUP($A131&amp;"."&amp;$C131,UncollectibleLookup,4,FALSE)),0,'Module C Corrected'!AT131),'Module C Corrected'!AT131)</f>
        <v>21938.42</v>
      </c>
      <c r="AU131" s="33">
        <f ca="1">IFERROR(IF(AND($A131=VLOOKUP($A131&amp;"."&amp;$C131,UncollectibleLookup,2,FALSE),$C131=VLOOKUP($A131&amp;"."&amp;$C131,UncollectibleLookup,4,FALSE)),0,'Module C Corrected'!AU131),'Module C Corrected'!AU131)</f>
        <v>62017.9</v>
      </c>
      <c r="AV131" s="33">
        <f ca="1">IFERROR(IF(AND($A131=VLOOKUP($A131&amp;"."&amp;$C131,UncollectibleLookup,2,FALSE),$C131=VLOOKUP($A131&amp;"."&amp;$C131,UncollectibleLookup,4,FALSE)),0,'Module C Corrected'!AV131),'Module C Corrected'!AV131)</f>
        <v>32885.370000000003</v>
      </c>
      <c r="AW131" s="33">
        <f ca="1">IFERROR(IF(AND($A131=VLOOKUP($A131&amp;"."&amp;$C131,UncollectibleLookup,2,FALSE),$C131=VLOOKUP($A131&amp;"."&amp;$C131,UncollectibleLookup,4,FALSE)),0,'Module C Corrected'!AW131),'Module C Corrected'!AW131)</f>
        <v>22550.27</v>
      </c>
      <c r="AX131" s="33">
        <f ca="1">IFERROR(IF(AND($A131=VLOOKUP($A131&amp;"."&amp;$C131,UncollectibleLookup,2,FALSE),$C131=VLOOKUP($A131&amp;"."&amp;$C131,UncollectibleLookup,4,FALSE)),0,'Module C Corrected'!AX131),'Module C Corrected'!AX131)</f>
        <v>31729.81</v>
      </c>
      <c r="AY131" s="33">
        <f ca="1">IFERROR(IF(AND($A131=VLOOKUP($A131&amp;"."&amp;$C131,UncollectibleLookup,2,FALSE),$C131=VLOOKUP($A131&amp;"."&amp;$C131,UncollectibleLookup,4,FALSE)),0,'Module C Corrected'!AY131),'Module C Corrected'!AY131)</f>
        <v>25500.880000000001</v>
      </c>
      <c r="AZ131" s="33">
        <f ca="1">IFERROR(IF(AND($A131=VLOOKUP($A131&amp;"."&amp;$C131,UncollectibleLookup,2,FALSE),$C131=VLOOKUP($A131&amp;"."&amp;$C131,UncollectibleLookup,4,FALSE)),0,'Module C Corrected'!AZ131),'Module C Corrected'!AZ131)</f>
        <v>34308.78</v>
      </c>
      <c r="BA131" s="31">
        <f t="shared" ca="1" si="54"/>
        <v>-969.62</v>
      </c>
      <c r="BB131" s="31">
        <f t="shared" ca="1" si="54"/>
        <v>-1090.04</v>
      </c>
      <c r="BC131" s="31">
        <f t="shared" ca="1" si="54"/>
        <v>-864.01</v>
      </c>
      <c r="BD131" s="31">
        <f t="shared" ca="1" si="52"/>
        <v>-2804.08</v>
      </c>
      <c r="BE131" s="31">
        <f t="shared" ca="1" si="52"/>
        <v>-2351.46</v>
      </c>
      <c r="BF131" s="31">
        <f t="shared" ca="1" si="52"/>
        <v>-2645.84</v>
      </c>
      <c r="BG131" s="31">
        <f t="shared" ca="1" si="52"/>
        <v>-11063.5</v>
      </c>
      <c r="BH131" s="31">
        <f t="shared" ca="1" si="52"/>
        <v>-5866.48</v>
      </c>
      <c r="BI131" s="31">
        <f t="shared" ca="1" si="52"/>
        <v>-4022.79</v>
      </c>
      <c r="BJ131" s="31">
        <f t="shared" ca="1" si="57"/>
        <v>-2391.69</v>
      </c>
      <c r="BK131" s="31">
        <f t="shared" ca="1" si="57"/>
        <v>-1922.18</v>
      </c>
      <c r="BL131" s="31">
        <f t="shared" ca="1" si="57"/>
        <v>-2586.09</v>
      </c>
      <c r="BM131" s="6">
        <f t="shared" ca="1" si="68"/>
        <v>4.6699999999999998E-2</v>
      </c>
      <c r="BN131" s="6">
        <f t="shared" ca="1" si="68"/>
        <v>4.6699999999999998E-2</v>
      </c>
      <c r="BO131" s="6">
        <f t="shared" ca="1" si="68"/>
        <v>4.6699999999999998E-2</v>
      </c>
      <c r="BP131" s="6">
        <f t="shared" ca="1" si="68"/>
        <v>4.6699999999999998E-2</v>
      </c>
      <c r="BQ131" s="6">
        <f t="shared" ca="1" si="68"/>
        <v>4.6699999999999998E-2</v>
      </c>
      <c r="BR131" s="6">
        <f t="shared" ca="1" si="68"/>
        <v>4.6699999999999998E-2</v>
      </c>
      <c r="BS131" s="6">
        <f t="shared" ca="1" si="68"/>
        <v>4.6699999999999998E-2</v>
      </c>
      <c r="BT131" s="6">
        <f t="shared" ca="1" si="68"/>
        <v>4.6699999999999998E-2</v>
      </c>
      <c r="BU131" s="6">
        <f t="shared" ca="1" si="68"/>
        <v>4.6699999999999998E-2</v>
      </c>
      <c r="BV131" s="6">
        <f t="shared" ca="1" si="68"/>
        <v>4.6699999999999998E-2</v>
      </c>
      <c r="BW131" s="6">
        <f t="shared" ca="1" si="68"/>
        <v>4.6699999999999998E-2</v>
      </c>
      <c r="BX131" s="6">
        <f t="shared" ca="1" si="68"/>
        <v>4.6699999999999998E-2</v>
      </c>
      <c r="BY131" s="31">
        <f t="shared" ca="1" si="61"/>
        <v>37734.35</v>
      </c>
      <c r="BZ131" s="31">
        <f t="shared" ca="1" si="61"/>
        <v>42420.67</v>
      </c>
      <c r="CA131" s="31">
        <f t="shared" ca="1" si="61"/>
        <v>33624.339999999997</v>
      </c>
      <c r="CB131" s="31">
        <f t="shared" ca="1" si="58"/>
        <v>27281.31</v>
      </c>
      <c r="CC131" s="31">
        <f t="shared" ca="1" si="58"/>
        <v>22877.77</v>
      </c>
      <c r="CD131" s="31">
        <f t="shared" ca="1" si="58"/>
        <v>25741.82</v>
      </c>
      <c r="CE131" s="31">
        <f t="shared" ca="1" si="58"/>
        <v>72769.75</v>
      </c>
      <c r="CF131" s="31">
        <f t="shared" ca="1" si="58"/>
        <v>38586.6</v>
      </c>
      <c r="CG131" s="31">
        <f t="shared" ca="1" si="58"/>
        <v>26459.74</v>
      </c>
      <c r="CH131" s="31">
        <f t="shared" ca="1" si="58"/>
        <v>37230.699999999997</v>
      </c>
      <c r="CI131" s="31">
        <f t="shared" ca="1" si="58"/>
        <v>29921.89</v>
      </c>
      <c r="CJ131" s="31">
        <f t="shared" ca="1" si="58"/>
        <v>40256.78</v>
      </c>
      <c r="CK131" s="32">
        <f t="shared" ca="1" si="55"/>
        <v>1373.63</v>
      </c>
      <c r="CL131" s="32">
        <f t="shared" ca="1" si="55"/>
        <v>1544.22</v>
      </c>
      <c r="CM131" s="32">
        <f t="shared" ca="1" si="55"/>
        <v>1224.01</v>
      </c>
      <c r="CN131" s="32">
        <f t="shared" ca="1" si="55"/>
        <v>993.11</v>
      </c>
      <c r="CO131" s="32">
        <f t="shared" ca="1" si="55"/>
        <v>832.81</v>
      </c>
      <c r="CP131" s="32">
        <f t="shared" ca="1" si="55"/>
        <v>937.07</v>
      </c>
      <c r="CQ131" s="32">
        <f t="shared" ca="1" si="55"/>
        <v>2649.01</v>
      </c>
      <c r="CR131" s="32">
        <f t="shared" ca="1" si="55"/>
        <v>1404.65</v>
      </c>
      <c r="CS131" s="32">
        <f t="shared" ca="1" si="55"/>
        <v>963.2</v>
      </c>
      <c r="CT131" s="32">
        <f t="shared" ca="1" si="59"/>
        <v>1355.29</v>
      </c>
      <c r="CU131" s="32">
        <f t="shared" ca="1" si="59"/>
        <v>1089.23</v>
      </c>
      <c r="CV131" s="32">
        <f t="shared" ca="1" si="59"/>
        <v>1465.45</v>
      </c>
      <c r="CW131" s="31">
        <f t="shared" ca="1" si="70"/>
        <v>7918.5599999999949</v>
      </c>
      <c r="CX131" s="31">
        <f t="shared" ca="1" si="70"/>
        <v>8901.9800000000032</v>
      </c>
      <c r="CY131" s="31">
        <f t="shared" ca="1" si="70"/>
        <v>7056.0699999999979</v>
      </c>
      <c r="CZ131" s="31">
        <f t="shared" ca="1" si="70"/>
        <v>7828.0400000000027</v>
      </c>
      <c r="DA131" s="31">
        <f t="shared" ca="1" si="70"/>
        <v>6564.4900000000025</v>
      </c>
      <c r="DB131" s="31">
        <f t="shared" ca="1" si="70"/>
        <v>7386.3100000000013</v>
      </c>
      <c r="DC131" s="31">
        <f t="shared" ca="1" si="69"/>
        <v>24464.359999999993</v>
      </c>
      <c r="DD131" s="31">
        <f t="shared" ca="1" si="69"/>
        <v>12972.359999999997</v>
      </c>
      <c r="DE131" s="31">
        <f t="shared" ca="1" si="69"/>
        <v>8895.4600000000028</v>
      </c>
      <c r="DF131" s="31">
        <f t="shared" ca="1" si="60"/>
        <v>9247.8699999999972</v>
      </c>
      <c r="DG131" s="31">
        <f t="shared" ca="1" si="60"/>
        <v>7432.4199999999983</v>
      </c>
      <c r="DH131" s="31">
        <f t="shared" ca="1" si="60"/>
        <v>9999.5399999999972</v>
      </c>
      <c r="DI131" s="32">
        <f t="shared" ca="1" si="65"/>
        <v>395.93</v>
      </c>
      <c r="DJ131" s="32">
        <f t="shared" ca="1" si="65"/>
        <v>445.1</v>
      </c>
      <c r="DK131" s="32">
        <f t="shared" ca="1" si="65"/>
        <v>352.8</v>
      </c>
      <c r="DL131" s="32">
        <f t="shared" ca="1" si="62"/>
        <v>391.4</v>
      </c>
      <c r="DM131" s="32">
        <f t="shared" ca="1" si="62"/>
        <v>328.22</v>
      </c>
      <c r="DN131" s="32">
        <f t="shared" ca="1" si="62"/>
        <v>369.32</v>
      </c>
      <c r="DO131" s="32">
        <f t="shared" ca="1" si="47"/>
        <v>1223.22</v>
      </c>
      <c r="DP131" s="32">
        <f t="shared" ca="1" si="47"/>
        <v>648.62</v>
      </c>
      <c r="DQ131" s="32">
        <f t="shared" ca="1" si="47"/>
        <v>444.77</v>
      </c>
      <c r="DR131" s="32">
        <f t="shared" ca="1" si="47"/>
        <v>462.39</v>
      </c>
      <c r="DS131" s="32">
        <f t="shared" ca="1" si="47"/>
        <v>371.62</v>
      </c>
      <c r="DT131" s="32">
        <f t="shared" ca="1" si="47"/>
        <v>499.98</v>
      </c>
      <c r="DU131" s="31">
        <f t="shared" ca="1" si="66"/>
        <v>3407.04</v>
      </c>
      <c r="DV131" s="31">
        <f t="shared" ca="1" si="66"/>
        <v>3784.81</v>
      </c>
      <c r="DW131" s="31">
        <f t="shared" ca="1" si="66"/>
        <v>2967.51</v>
      </c>
      <c r="DX131" s="31">
        <f t="shared" ca="1" si="63"/>
        <v>3252.28</v>
      </c>
      <c r="DY131" s="31">
        <f t="shared" ca="1" si="63"/>
        <v>2694.95</v>
      </c>
      <c r="DZ131" s="31">
        <f t="shared" ca="1" si="63"/>
        <v>2994.69</v>
      </c>
      <c r="EA131" s="31">
        <f t="shared" ca="1" si="48"/>
        <v>9798.15</v>
      </c>
      <c r="EB131" s="31">
        <f t="shared" ca="1" si="48"/>
        <v>5126.66</v>
      </c>
      <c r="EC131" s="31">
        <f t="shared" ca="1" si="48"/>
        <v>3468.26</v>
      </c>
      <c r="ED131" s="31">
        <f t="shared" ca="1" si="48"/>
        <v>3558.15</v>
      </c>
      <c r="EE131" s="31">
        <f t="shared" ca="1" si="48"/>
        <v>2820.2</v>
      </c>
      <c r="EF131" s="31">
        <f t="shared" ca="1" si="48"/>
        <v>3742.91</v>
      </c>
      <c r="EG131" s="32">
        <f t="shared" ca="1" si="67"/>
        <v>11721.529999999995</v>
      </c>
      <c r="EH131" s="32">
        <f t="shared" ca="1" si="67"/>
        <v>13131.890000000003</v>
      </c>
      <c r="EI131" s="32">
        <f t="shared" ca="1" si="67"/>
        <v>10376.379999999997</v>
      </c>
      <c r="EJ131" s="32">
        <f t="shared" ca="1" si="64"/>
        <v>11471.720000000003</v>
      </c>
      <c r="EK131" s="32">
        <f t="shared" ca="1" si="64"/>
        <v>9587.6600000000035</v>
      </c>
      <c r="EL131" s="32">
        <f t="shared" ca="1" si="64"/>
        <v>10750.320000000002</v>
      </c>
      <c r="EM131" s="32">
        <f t="shared" ca="1" si="49"/>
        <v>35485.729999999996</v>
      </c>
      <c r="EN131" s="32">
        <f t="shared" ca="1" si="49"/>
        <v>18747.64</v>
      </c>
      <c r="EO131" s="32">
        <f t="shared" ca="1" si="49"/>
        <v>12808.490000000003</v>
      </c>
      <c r="EP131" s="32">
        <f t="shared" ca="1" si="49"/>
        <v>13268.409999999996</v>
      </c>
      <c r="EQ131" s="32">
        <f t="shared" ca="1" si="49"/>
        <v>10624.239999999998</v>
      </c>
      <c r="ER131" s="32">
        <f t="shared" ca="1" si="49"/>
        <v>14242.429999999997</v>
      </c>
    </row>
    <row r="132" spans="1:148">
      <c r="A132" t="s">
        <v>424</v>
      </c>
      <c r="B132" s="1" t="s">
        <v>391</v>
      </c>
      <c r="C132" t="str">
        <f t="shared" ca="1" si="40"/>
        <v>BCHIMP</v>
      </c>
      <c r="D132" t="str">
        <f t="shared" ca="1" si="41"/>
        <v>Alberta-BC Intertie - Import</v>
      </c>
      <c r="E132" s="51">
        <f ca="1">IFERROR(IF(AND($A132=VLOOKUP($A132&amp;"."&amp;$C132,UncollectibleLookup,2,FALSE),$C132=VLOOKUP($A132&amp;"."&amp;$C132,UncollectibleLookup,4,FALSE)),0,'Module C Corrected'!E132),'Module C Corrected'!E132)</f>
        <v>1375</v>
      </c>
      <c r="F132" s="51">
        <f ca="1">IFERROR(IF(AND($A132=VLOOKUP($A132&amp;"."&amp;$C132,UncollectibleLookup,2,FALSE),$C132=VLOOKUP($A132&amp;"."&amp;$C132,UncollectibleLookup,4,FALSE)),0,'Module C Corrected'!F132),'Module C Corrected'!F132)</f>
        <v>300</v>
      </c>
      <c r="G132" s="51">
        <f ca="1">IFERROR(IF(AND($A132=VLOOKUP($A132&amp;"."&amp;$C132,UncollectibleLookup,2,FALSE),$C132=VLOOKUP($A132&amp;"."&amp;$C132,UncollectibleLookup,4,FALSE)),0,'Module C Corrected'!G132),'Module C Corrected'!G132)</f>
        <v>10988</v>
      </c>
      <c r="H132" s="51">
        <f ca="1">IFERROR(IF(AND($A132=VLOOKUP($A132&amp;"."&amp;$C132,UncollectibleLookup,2,FALSE),$C132=VLOOKUP($A132&amp;"."&amp;$C132,UncollectibleLookup,4,FALSE)),0,'Module C Corrected'!H132),'Module C Corrected'!H132)</f>
        <v>1463</v>
      </c>
      <c r="I132" s="51">
        <f ca="1">IFERROR(IF(AND($A132=VLOOKUP($A132&amp;"."&amp;$C132,UncollectibleLookup,2,FALSE),$C132=VLOOKUP($A132&amp;"."&amp;$C132,UncollectibleLookup,4,FALSE)),0,'Module C Corrected'!I132),'Module C Corrected'!I132)</f>
        <v>0</v>
      </c>
      <c r="J132" s="51">
        <f ca="1">IFERROR(IF(AND($A132=VLOOKUP($A132&amp;"."&amp;$C132,UncollectibleLookup,2,FALSE),$C132=VLOOKUP($A132&amp;"."&amp;$C132,UncollectibleLookup,4,FALSE)),0,'Module C Corrected'!J132),'Module C Corrected'!J132)</f>
        <v>0</v>
      </c>
      <c r="K132" s="51">
        <f ca="1">IFERROR(IF(AND($A132=VLOOKUP($A132&amp;"."&amp;$C132,UncollectibleLookup,2,FALSE),$C132=VLOOKUP($A132&amp;"."&amp;$C132,UncollectibleLookup,4,FALSE)),0,'Module C Corrected'!K132),'Module C Corrected'!K132)</f>
        <v>0</v>
      </c>
      <c r="L132" s="51">
        <f ca="1">IFERROR(IF(AND($A132=VLOOKUP($A132&amp;"."&amp;$C132,UncollectibleLookup,2,FALSE),$C132=VLOOKUP($A132&amp;"."&amp;$C132,UncollectibleLookup,4,FALSE)),0,'Module C Corrected'!L132),'Module C Corrected'!L132)</f>
        <v>0</v>
      </c>
      <c r="M132" s="51">
        <f ca="1">IFERROR(IF(AND($A132=VLOOKUP($A132&amp;"."&amp;$C132,UncollectibleLookup,2,FALSE),$C132=VLOOKUP($A132&amp;"."&amp;$C132,UncollectibleLookup,4,FALSE)),0,'Module C Corrected'!M132),'Module C Corrected'!M132)</f>
        <v>0</v>
      </c>
      <c r="N132" s="51">
        <f ca="1">IFERROR(IF(AND($A132=VLOOKUP($A132&amp;"."&amp;$C132,UncollectibleLookup,2,FALSE),$C132=VLOOKUP($A132&amp;"."&amp;$C132,UncollectibleLookup,4,FALSE)),0,'Module C Corrected'!N132),'Module C Corrected'!N132)</f>
        <v>0</v>
      </c>
      <c r="O132" s="51">
        <f ca="1">IFERROR(IF(AND($A132=VLOOKUP($A132&amp;"."&amp;$C132,UncollectibleLookup,2,FALSE),$C132=VLOOKUP($A132&amp;"."&amp;$C132,UncollectibleLookup,4,FALSE)),0,'Module C Corrected'!O132),'Module C Corrected'!O132)</f>
        <v>0</v>
      </c>
      <c r="P132" s="51">
        <f ca="1">IFERROR(IF(AND($A132=VLOOKUP($A132&amp;"."&amp;$C132,UncollectibleLookup,2,FALSE),$C132=VLOOKUP($A132&amp;"."&amp;$C132,UncollectibleLookup,4,FALSE)),0,'Module C Corrected'!P132),'Module C Corrected'!P132)</f>
        <v>0</v>
      </c>
      <c r="Q132" s="32">
        <f ca="1">IFERROR(IF(AND($A132=VLOOKUP($A132&amp;"."&amp;$C132,UncollectibleLookup,2,FALSE),$C132=VLOOKUP($A132&amp;"."&amp;$C132,UncollectibleLookup,4,FALSE)),0,'Module C Corrected'!Q132),'Module C Corrected'!Q132)</f>
        <v>274240.25</v>
      </c>
      <c r="R132" s="32">
        <f ca="1">IFERROR(IF(AND($A132=VLOOKUP($A132&amp;"."&amp;$C132,UncollectibleLookup,2,FALSE),$C132=VLOOKUP($A132&amp;"."&amp;$C132,UncollectibleLookup,4,FALSE)),0,'Module C Corrected'!R132),'Module C Corrected'!R132)</f>
        <v>24015</v>
      </c>
      <c r="S132" s="32">
        <f ca="1">IFERROR(IF(AND($A132=VLOOKUP($A132&amp;"."&amp;$C132,UncollectibleLookup,2,FALSE),$C132=VLOOKUP($A132&amp;"."&amp;$C132,UncollectibleLookup,4,FALSE)),0,'Module C Corrected'!S132),'Module C Corrected'!S132)</f>
        <v>872532.47999999998</v>
      </c>
      <c r="T132" s="32">
        <f ca="1">IFERROR(IF(AND($A132=VLOOKUP($A132&amp;"."&amp;$C132,UncollectibleLookup,2,FALSE),$C132=VLOOKUP($A132&amp;"."&amp;$C132,UncollectibleLookup,4,FALSE)),0,'Module C Corrected'!T132),'Module C Corrected'!T132)</f>
        <v>169563.54</v>
      </c>
      <c r="U132" s="32">
        <f ca="1">IFERROR(IF(AND($A132=VLOOKUP($A132&amp;"."&amp;$C132,UncollectibleLookup,2,FALSE),$C132=VLOOKUP($A132&amp;"."&amp;$C132,UncollectibleLookup,4,FALSE)),0,'Module C Corrected'!U132),'Module C Corrected'!U132)</f>
        <v>0</v>
      </c>
      <c r="V132" s="32">
        <f ca="1">IFERROR(IF(AND($A132=VLOOKUP($A132&amp;"."&amp;$C132,UncollectibleLookup,2,FALSE),$C132=VLOOKUP($A132&amp;"."&amp;$C132,UncollectibleLookup,4,FALSE)),0,'Module C Corrected'!V132),'Module C Corrected'!V132)</f>
        <v>0</v>
      </c>
      <c r="W132" s="32">
        <f ca="1">IFERROR(IF(AND($A132=VLOOKUP($A132&amp;"."&amp;$C132,UncollectibleLookup,2,FALSE),$C132=VLOOKUP($A132&amp;"."&amp;$C132,UncollectibleLookup,4,FALSE)),0,'Module C Corrected'!W132),'Module C Corrected'!W132)</f>
        <v>0</v>
      </c>
      <c r="X132" s="32">
        <f ca="1">IFERROR(IF(AND($A132=VLOOKUP($A132&amp;"."&amp;$C132,UncollectibleLookup,2,FALSE),$C132=VLOOKUP($A132&amp;"."&amp;$C132,UncollectibleLookup,4,FALSE)),0,'Module C Corrected'!X132),'Module C Corrected'!X132)</f>
        <v>0</v>
      </c>
      <c r="Y132" s="32">
        <f ca="1">IFERROR(IF(AND($A132=VLOOKUP($A132&amp;"."&amp;$C132,UncollectibleLookup,2,FALSE),$C132=VLOOKUP($A132&amp;"."&amp;$C132,UncollectibleLookup,4,FALSE)),0,'Module C Corrected'!Y132),'Module C Corrected'!Y132)</f>
        <v>0</v>
      </c>
      <c r="Z132" s="32">
        <f ca="1">IFERROR(IF(AND($A132=VLOOKUP($A132&amp;"."&amp;$C132,UncollectibleLookup,2,FALSE),$C132=VLOOKUP($A132&amp;"."&amp;$C132,UncollectibleLookup,4,FALSE)),0,'Module C Corrected'!Z132),'Module C Corrected'!Z132)</f>
        <v>0</v>
      </c>
      <c r="AA132" s="32">
        <f ca="1">IFERROR(IF(AND($A132=VLOOKUP($A132&amp;"."&amp;$C132,UncollectibleLookup,2,FALSE),$C132=VLOOKUP($A132&amp;"."&amp;$C132,UncollectibleLookup,4,FALSE)),0,'Module C Corrected'!AA132),'Module C Corrected'!AA132)</f>
        <v>0</v>
      </c>
      <c r="AB132" s="32">
        <f ca="1">IFERROR(IF(AND($A132=VLOOKUP($A132&amp;"."&amp;$C132,UncollectibleLookup,2,FALSE),$C132=VLOOKUP($A132&amp;"."&amp;$C132,UncollectibleLookup,4,FALSE)),0,'Module C Corrected'!AB132),'Module C Corrected'!AB132)</f>
        <v>0</v>
      </c>
      <c r="AC132" s="2">
        <f>IF(ISBLANK('Module C Corrected'!AC132),"",'Module C Corrected'!AC132)</f>
        <v>0.78</v>
      </c>
      <c r="AD132" s="2">
        <f>IF(ISBLANK('Module C Corrected'!AD132),"",'Module C Corrected'!AD132)</f>
        <v>0.78</v>
      </c>
      <c r="AE132" s="2">
        <f>IF(ISBLANK('Module C Corrected'!AE132),"",'Module C Corrected'!AE132)</f>
        <v>0.78</v>
      </c>
      <c r="AF132" s="2">
        <f>IF(ISBLANK('Module C Corrected'!AF132),"",'Module C Corrected'!AF132)</f>
        <v>0.78</v>
      </c>
      <c r="AG132" s="2" t="str">
        <f>IF(ISBLANK('Module C Corrected'!AG132),"",'Module C Corrected'!AG132)</f>
        <v/>
      </c>
      <c r="AH132" s="2" t="str">
        <f>IF(ISBLANK('Module C Corrected'!AH132),"",'Module C Corrected'!AH132)</f>
        <v/>
      </c>
      <c r="AI132" s="2" t="str">
        <f>IF(ISBLANK('Module C Corrected'!AI132),"",'Module C Corrected'!AI132)</f>
        <v/>
      </c>
      <c r="AJ132" s="2" t="str">
        <f>IF(ISBLANK('Module C Corrected'!AJ132),"",'Module C Corrected'!AJ132)</f>
        <v/>
      </c>
      <c r="AK132" s="2" t="str">
        <f>IF(ISBLANK('Module C Corrected'!AK132),"",'Module C Corrected'!AK132)</f>
        <v/>
      </c>
      <c r="AL132" s="2" t="str">
        <f>IF(ISBLANK('Module C Corrected'!AL132),"",'Module C Corrected'!AL132)</f>
        <v/>
      </c>
      <c r="AM132" s="2" t="str">
        <f>IF(ISBLANK('Module C Corrected'!AM132),"",'Module C Corrected'!AM132)</f>
        <v/>
      </c>
      <c r="AN132" s="2" t="str">
        <f>IF(ISBLANK('Module C Corrected'!AN132),"",'Module C Corrected'!AN132)</f>
        <v/>
      </c>
      <c r="AO132" s="33">
        <f ca="1">IFERROR(IF(AND($A132=VLOOKUP($A132&amp;"."&amp;$C132,UncollectibleLookup,2,FALSE),$C132=VLOOKUP($A132&amp;"."&amp;$C132,UncollectibleLookup,4,FALSE)),0,'Module C Corrected'!AO132),'Module C Corrected'!AO132)</f>
        <v>2139.0700000000002</v>
      </c>
      <c r="AP132" s="33">
        <f ca="1">IFERROR(IF(AND($A132=VLOOKUP($A132&amp;"."&amp;$C132,UncollectibleLookup,2,FALSE),$C132=VLOOKUP($A132&amp;"."&amp;$C132,UncollectibleLookup,4,FALSE)),0,'Module C Corrected'!AP132),'Module C Corrected'!AP132)</f>
        <v>187.32</v>
      </c>
      <c r="AQ132" s="33">
        <f ca="1">IFERROR(IF(AND($A132=VLOOKUP($A132&amp;"."&amp;$C132,UncollectibleLookup,2,FALSE),$C132=VLOOKUP($A132&amp;"."&amp;$C132,UncollectibleLookup,4,FALSE)),0,'Module C Corrected'!AQ132),'Module C Corrected'!AQ132)</f>
        <v>6805.75</v>
      </c>
      <c r="AR132" s="33">
        <f ca="1">IFERROR(IF(AND($A132=VLOOKUP($A132&amp;"."&amp;$C132,UncollectibleLookup,2,FALSE),$C132=VLOOKUP($A132&amp;"."&amp;$C132,UncollectibleLookup,4,FALSE)),0,'Module C Corrected'!AR132),'Module C Corrected'!AR132)</f>
        <v>1322.6</v>
      </c>
      <c r="AS132" s="33">
        <f ca="1">IFERROR(IF(AND($A132=VLOOKUP($A132&amp;"."&amp;$C132,UncollectibleLookup,2,FALSE),$C132=VLOOKUP($A132&amp;"."&amp;$C132,UncollectibleLookup,4,FALSE)),0,'Module C Corrected'!AS132),'Module C Corrected'!AS132)</f>
        <v>0</v>
      </c>
      <c r="AT132" s="33">
        <f ca="1">IFERROR(IF(AND($A132=VLOOKUP($A132&amp;"."&amp;$C132,UncollectibleLookup,2,FALSE),$C132=VLOOKUP($A132&amp;"."&amp;$C132,UncollectibleLookup,4,FALSE)),0,'Module C Corrected'!AT132),'Module C Corrected'!AT132)</f>
        <v>0</v>
      </c>
      <c r="AU132" s="33">
        <f ca="1">IFERROR(IF(AND($A132=VLOOKUP($A132&amp;"."&amp;$C132,UncollectibleLookup,2,FALSE),$C132=VLOOKUP($A132&amp;"."&amp;$C132,UncollectibleLookup,4,FALSE)),0,'Module C Corrected'!AU132),'Module C Corrected'!AU132)</f>
        <v>0</v>
      </c>
      <c r="AV132" s="33">
        <f ca="1">IFERROR(IF(AND($A132=VLOOKUP($A132&amp;"."&amp;$C132,UncollectibleLookup,2,FALSE),$C132=VLOOKUP($A132&amp;"."&amp;$C132,UncollectibleLookup,4,FALSE)),0,'Module C Corrected'!AV132),'Module C Corrected'!AV132)</f>
        <v>0</v>
      </c>
      <c r="AW132" s="33">
        <f ca="1">IFERROR(IF(AND($A132=VLOOKUP($A132&amp;"."&amp;$C132,UncollectibleLookup,2,FALSE),$C132=VLOOKUP($A132&amp;"."&amp;$C132,UncollectibleLookup,4,FALSE)),0,'Module C Corrected'!AW132),'Module C Corrected'!AW132)</f>
        <v>0</v>
      </c>
      <c r="AX132" s="33">
        <f ca="1">IFERROR(IF(AND($A132=VLOOKUP($A132&amp;"."&amp;$C132,UncollectibleLookup,2,FALSE),$C132=VLOOKUP($A132&amp;"."&amp;$C132,UncollectibleLookup,4,FALSE)),0,'Module C Corrected'!AX132),'Module C Corrected'!AX132)</f>
        <v>0</v>
      </c>
      <c r="AY132" s="33">
        <f ca="1">IFERROR(IF(AND($A132=VLOOKUP($A132&amp;"."&amp;$C132,UncollectibleLookup,2,FALSE),$C132=VLOOKUP($A132&amp;"."&amp;$C132,UncollectibleLookup,4,FALSE)),0,'Module C Corrected'!AY132),'Module C Corrected'!AY132)</f>
        <v>0</v>
      </c>
      <c r="AZ132" s="33">
        <f ca="1">IFERROR(IF(AND($A132=VLOOKUP($A132&amp;"."&amp;$C132,UncollectibleLookup,2,FALSE),$C132=VLOOKUP($A132&amp;"."&amp;$C132,UncollectibleLookup,4,FALSE)),0,'Module C Corrected'!AZ132),'Module C Corrected'!AZ132)</f>
        <v>0</v>
      </c>
      <c r="BA132" s="31">
        <f t="shared" ca="1" si="54"/>
        <v>-329.09</v>
      </c>
      <c r="BB132" s="31">
        <f t="shared" ca="1" si="54"/>
        <v>-28.82</v>
      </c>
      <c r="BC132" s="31">
        <f t="shared" ca="1" si="54"/>
        <v>-1047.04</v>
      </c>
      <c r="BD132" s="31">
        <f t="shared" ca="1" si="52"/>
        <v>-813.9</v>
      </c>
      <c r="BE132" s="31">
        <f t="shared" ca="1" si="52"/>
        <v>0</v>
      </c>
      <c r="BF132" s="31">
        <f t="shared" ca="1" si="52"/>
        <v>0</v>
      </c>
      <c r="BG132" s="31">
        <f t="shared" ca="1" si="52"/>
        <v>0</v>
      </c>
      <c r="BH132" s="31">
        <f t="shared" ca="1" si="52"/>
        <v>0</v>
      </c>
      <c r="BI132" s="31">
        <f t="shared" ca="1" si="52"/>
        <v>0</v>
      </c>
      <c r="BJ132" s="31">
        <f t="shared" ca="1" si="57"/>
        <v>0</v>
      </c>
      <c r="BK132" s="31">
        <f t="shared" ca="1" si="57"/>
        <v>0</v>
      </c>
      <c r="BL132" s="31">
        <f t="shared" ca="1" si="57"/>
        <v>0</v>
      </c>
      <c r="BM132" s="6">
        <f t="shared" ca="1" si="68"/>
        <v>-2.7799999999999998E-2</v>
      </c>
      <c r="BN132" s="6">
        <f t="shared" ca="1" si="68"/>
        <v>-2.7799999999999998E-2</v>
      </c>
      <c r="BO132" s="6">
        <f t="shared" ca="1" si="68"/>
        <v>-2.7799999999999998E-2</v>
      </c>
      <c r="BP132" s="6">
        <f t="shared" ca="1" si="68"/>
        <v>-2.7799999999999998E-2</v>
      </c>
      <c r="BQ132" s="6">
        <f t="shared" ca="1" si="68"/>
        <v>-2.7799999999999998E-2</v>
      </c>
      <c r="BR132" s="6">
        <f t="shared" ca="1" si="68"/>
        <v>-2.7799999999999998E-2</v>
      </c>
      <c r="BS132" s="6">
        <f t="shared" ca="1" si="68"/>
        <v>-2.7799999999999998E-2</v>
      </c>
      <c r="BT132" s="6">
        <f t="shared" ca="1" si="68"/>
        <v>-2.7799999999999998E-2</v>
      </c>
      <c r="BU132" s="6">
        <f t="shared" ca="1" si="68"/>
        <v>-2.7799999999999998E-2</v>
      </c>
      <c r="BV132" s="6">
        <f t="shared" ca="1" si="68"/>
        <v>-2.7799999999999998E-2</v>
      </c>
      <c r="BW132" s="6">
        <f t="shared" ca="1" si="68"/>
        <v>-2.7799999999999998E-2</v>
      </c>
      <c r="BX132" s="6">
        <f t="shared" ca="1" si="68"/>
        <v>-2.7799999999999998E-2</v>
      </c>
      <c r="BY132" s="31">
        <f t="shared" ca="1" si="61"/>
        <v>-7623.88</v>
      </c>
      <c r="BZ132" s="31">
        <f t="shared" ca="1" si="61"/>
        <v>-667.62</v>
      </c>
      <c r="CA132" s="31">
        <f t="shared" ca="1" si="61"/>
        <v>-24256.400000000001</v>
      </c>
      <c r="CB132" s="31">
        <f t="shared" ca="1" si="58"/>
        <v>-4713.87</v>
      </c>
      <c r="CC132" s="31">
        <f t="shared" ca="1" si="58"/>
        <v>0</v>
      </c>
      <c r="CD132" s="31">
        <f t="shared" ca="1" si="58"/>
        <v>0</v>
      </c>
      <c r="CE132" s="31">
        <f t="shared" ca="1" si="58"/>
        <v>0</v>
      </c>
      <c r="CF132" s="31">
        <f t="shared" ca="1" si="58"/>
        <v>0</v>
      </c>
      <c r="CG132" s="31">
        <f t="shared" ca="1" si="58"/>
        <v>0</v>
      </c>
      <c r="CH132" s="31">
        <f t="shared" ca="1" si="58"/>
        <v>0</v>
      </c>
      <c r="CI132" s="31">
        <f t="shared" ca="1" si="58"/>
        <v>0</v>
      </c>
      <c r="CJ132" s="31">
        <f t="shared" ca="1" si="58"/>
        <v>0</v>
      </c>
      <c r="CK132" s="32">
        <f t="shared" ref="CK132:CS141" ca="1" si="71">ROUND(Q132*$CV$3,2)</f>
        <v>466.21</v>
      </c>
      <c r="CL132" s="32">
        <f t="shared" ca="1" si="71"/>
        <v>40.83</v>
      </c>
      <c r="CM132" s="32">
        <f t="shared" ca="1" si="71"/>
        <v>1483.31</v>
      </c>
      <c r="CN132" s="32">
        <f t="shared" ca="1" si="71"/>
        <v>288.26</v>
      </c>
      <c r="CO132" s="32">
        <f t="shared" ca="1" si="71"/>
        <v>0</v>
      </c>
      <c r="CP132" s="32">
        <f t="shared" ca="1" si="71"/>
        <v>0</v>
      </c>
      <c r="CQ132" s="32">
        <f t="shared" ca="1" si="71"/>
        <v>0</v>
      </c>
      <c r="CR132" s="32">
        <f t="shared" ca="1" si="71"/>
        <v>0</v>
      </c>
      <c r="CS132" s="32">
        <f t="shared" ca="1" si="71"/>
        <v>0</v>
      </c>
      <c r="CT132" s="32">
        <f t="shared" ca="1" si="59"/>
        <v>0</v>
      </c>
      <c r="CU132" s="32">
        <f t="shared" ca="1" si="59"/>
        <v>0</v>
      </c>
      <c r="CV132" s="32">
        <f t="shared" ca="1" si="59"/>
        <v>0</v>
      </c>
      <c r="CW132" s="31">
        <f t="shared" ca="1" si="70"/>
        <v>-8967.65</v>
      </c>
      <c r="CX132" s="31">
        <f t="shared" ca="1" si="70"/>
        <v>-785.28999999999985</v>
      </c>
      <c r="CY132" s="31">
        <f t="shared" ca="1" si="70"/>
        <v>-28531.8</v>
      </c>
      <c r="CZ132" s="31">
        <f t="shared" ca="1" si="70"/>
        <v>-4934.3099999999995</v>
      </c>
      <c r="DA132" s="31">
        <f t="shared" ca="1" si="70"/>
        <v>0</v>
      </c>
      <c r="DB132" s="31">
        <f t="shared" ca="1" si="70"/>
        <v>0</v>
      </c>
      <c r="DC132" s="31">
        <f t="shared" ca="1" si="69"/>
        <v>0</v>
      </c>
      <c r="DD132" s="31">
        <f t="shared" ca="1" si="69"/>
        <v>0</v>
      </c>
      <c r="DE132" s="31">
        <f t="shared" ca="1" si="69"/>
        <v>0</v>
      </c>
      <c r="DF132" s="31">
        <f t="shared" ca="1" si="60"/>
        <v>0</v>
      </c>
      <c r="DG132" s="31">
        <f t="shared" ca="1" si="60"/>
        <v>0</v>
      </c>
      <c r="DH132" s="31">
        <f t="shared" ca="1" si="60"/>
        <v>0</v>
      </c>
      <c r="DI132" s="32">
        <f t="shared" ca="1" si="65"/>
        <v>-448.38</v>
      </c>
      <c r="DJ132" s="32">
        <f t="shared" ca="1" si="65"/>
        <v>-39.26</v>
      </c>
      <c r="DK132" s="32">
        <f t="shared" ca="1" si="65"/>
        <v>-1426.59</v>
      </c>
      <c r="DL132" s="32">
        <f t="shared" ca="1" si="62"/>
        <v>-246.72</v>
      </c>
      <c r="DM132" s="32">
        <f t="shared" ca="1" si="62"/>
        <v>0</v>
      </c>
      <c r="DN132" s="32">
        <f t="shared" ca="1" si="62"/>
        <v>0</v>
      </c>
      <c r="DO132" s="32">
        <f t="shared" ca="1" si="47"/>
        <v>0</v>
      </c>
      <c r="DP132" s="32">
        <f t="shared" ca="1" si="47"/>
        <v>0</v>
      </c>
      <c r="DQ132" s="32">
        <f t="shared" ca="1" si="47"/>
        <v>0</v>
      </c>
      <c r="DR132" s="32">
        <f t="shared" ref="DR132:DT141" ca="1" si="72">ROUND(DF132*5%,2)</f>
        <v>0</v>
      </c>
      <c r="DS132" s="32">
        <f t="shared" ca="1" si="72"/>
        <v>0</v>
      </c>
      <c r="DT132" s="32">
        <f t="shared" ca="1" si="72"/>
        <v>0</v>
      </c>
      <c r="DU132" s="31">
        <f t="shared" ca="1" si="66"/>
        <v>-3858.43</v>
      </c>
      <c r="DV132" s="31">
        <f t="shared" ca="1" si="66"/>
        <v>-333.88</v>
      </c>
      <c r="DW132" s="31">
        <f t="shared" ca="1" si="66"/>
        <v>-11999.39</v>
      </c>
      <c r="DX132" s="31">
        <f t="shared" ca="1" si="63"/>
        <v>-2050.04</v>
      </c>
      <c r="DY132" s="31">
        <f t="shared" ca="1" si="63"/>
        <v>0</v>
      </c>
      <c r="DZ132" s="31">
        <f t="shared" ca="1" si="63"/>
        <v>0</v>
      </c>
      <c r="EA132" s="31">
        <f t="shared" ca="1" si="48"/>
        <v>0</v>
      </c>
      <c r="EB132" s="31">
        <f t="shared" ca="1" si="48"/>
        <v>0</v>
      </c>
      <c r="EC132" s="31">
        <f t="shared" ca="1" si="48"/>
        <v>0</v>
      </c>
      <c r="ED132" s="31">
        <f t="shared" ref="ED132:EF141" ca="1" si="73">ROUND(DF132*ED$3,2)</f>
        <v>0</v>
      </c>
      <c r="EE132" s="31">
        <f t="shared" ca="1" si="73"/>
        <v>0</v>
      </c>
      <c r="EF132" s="31">
        <f t="shared" ca="1" si="73"/>
        <v>0</v>
      </c>
      <c r="EG132" s="32">
        <f t="shared" ca="1" si="67"/>
        <v>-13274.46</v>
      </c>
      <c r="EH132" s="32">
        <f t="shared" ca="1" si="67"/>
        <v>-1158.4299999999998</v>
      </c>
      <c r="EI132" s="32">
        <f t="shared" ca="1" si="67"/>
        <v>-41957.78</v>
      </c>
      <c r="EJ132" s="32">
        <f t="shared" ca="1" si="64"/>
        <v>-7231.07</v>
      </c>
      <c r="EK132" s="32">
        <f t="shared" ca="1" si="64"/>
        <v>0</v>
      </c>
      <c r="EL132" s="32">
        <f t="shared" ca="1" si="64"/>
        <v>0</v>
      </c>
      <c r="EM132" s="32">
        <f t="shared" ca="1" si="49"/>
        <v>0</v>
      </c>
      <c r="EN132" s="32">
        <f t="shared" ca="1" si="49"/>
        <v>0</v>
      </c>
      <c r="EO132" s="32">
        <f t="shared" ca="1" si="49"/>
        <v>0</v>
      </c>
      <c r="EP132" s="32">
        <f t="shared" ref="EP132:ER141" ca="1" si="74">DF132+DR132+ED132</f>
        <v>0</v>
      </c>
      <c r="EQ132" s="32">
        <f t="shared" ca="1" si="74"/>
        <v>0</v>
      </c>
      <c r="ER132" s="32">
        <f t="shared" ca="1" si="74"/>
        <v>0</v>
      </c>
    </row>
    <row r="133" spans="1:148">
      <c r="A133" t="s">
        <v>424</v>
      </c>
      <c r="B133" s="1" t="s">
        <v>335</v>
      </c>
      <c r="C133" t="str">
        <f t="shared" ref="C133:C141" ca="1" si="75">VLOOKUP($B133,LocationLookup,2,FALSE)</f>
        <v>BCHEXP</v>
      </c>
      <c r="D133" t="str">
        <f t="shared" ref="D133:D141" ca="1" si="76">VLOOKUP($C133,LossFactorLookup,2,FALSE)</f>
        <v>Alberta-BC Intertie - Export</v>
      </c>
      <c r="E133" s="51">
        <f ca="1">IFERROR(IF(AND($A133=VLOOKUP($A133&amp;"."&amp;$C133,UncollectibleLookup,2,FALSE),$C133=VLOOKUP($A133&amp;"."&amp;$C133,UncollectibleLookup,4,FALSE)),0,'Module C Corrected'!E133),'Module C Corrected'!E133)</f>
        <v>7785.25</v>
      </c>
      <c r="F133" s="51">
        <f ca="1">IFERROR(IF(AND($A133=VLOOKUP($A133&amp;"."&amp;$C133,UncollectibleLookup,2,FALSE),$C133=VLOOKUP($A133&amp;"."&amp;$C133,UncollectibleLookup,4,FALSE)),0,'Module C Corrected'!F133),'Module C Corrected'!F133)</f>
        <v>7222.75</v>
      </c>
      <c r="G133" s="51">
        <f ca="1">IFERROR(IF(AND($A133=VLOOKUP($A133&amp;"."&amp;$C133,UncollectibleLookup,2,FALSE),$C133=VLOOKUP($A133&amp;"."&amp;$C133,UncollectibleLookup,4,FALSE)),0,'Module C Corrected'!G133),'Module C Corrected'!G133)</f>
        <v>2670.75</v>
      </c>
      <c r="H133" s="51">
        <f ca="1">IFERROR(IF(AND($A133=VLOOKUP($A133&amp;"."&amp;$C133,UncollectibleLookup,2,FALSE),$C133=VLOOKUP($A133&amp;"."&amp;$C133,UncollectibleLookup,4,FALSE)),0,'Module C Corrected'!H133),'Module C Corrected'!H133)</f>
        <v>3048</v>
      </c>
      <c r="I133" s="51">
        <f ca="1">IFERROR(IF(AND($A133=VLOOKUP($A133&amp;"."&amp;$C133,UncollectibleLookup,2,FALSE),$C133=VLOOKUP($A133&amp;"."&amp;$C133,UncollectibleLookup,4,FALSE)),0,'Module C Corrected'!I133),'Module C Corrected'!I133)</f>
        <v>0</v>
      </c>
      <c r="J133" s="51">
        <f ca="1">IFERROR(IF(AND($A133=VLOOKUP($A133&amp;"."&amp;$C133,UncollectibleLookup,2,FALSE),$C133=VLOOKUP($A133&amp;"."&amp;$C133,UncollectibleLookup,4,FALSE)),0,'Module C Corrected'!J133),'Module C Corrected'!J133)</f>
        <v>0</v>
      </c>
      <c r="K133" s="51">
        <f ca="1">IFERROR(IF(AND($A133=VLOOKUP($A133&amp;"."&amp;$C133,UncollectibleLookup,2,FALSE),$C133=VLOOKUP($A133&amp;"."&amp;$C133,UncollectibleLookup,4,FALSE)),0,'Module C Corrected'!K133),'Module C Corrected'!K133)</f>
        <v>0</v>
      </c>
      <c r="L133" s="51">
        <f ca="1">IFERROR(IF(AND($A133=VLOOKUP($A133&amp;"."&amp;$C133,UncollectibleLookup,2,FALSE),$C133=VLOOKUP($A133&amp;"."&amp;$C133,UncollectibleLookup,4,FALSE)),0,'Module C Corrected'!L133),'Module C Corrected'!L133)</f>
        <v>0</v>
      </c>
      <c r="M133" s="51">
        <f ca="1">IFERROR(IF(AND($A133=VLOOKUP($A133&amp;"."&amp;$C133,UncollectibleLookup,2,FALSE),$C133=VLOOKUP($A133&amp;"."&amp;$C133,UncollectibleLookup,4,FALSE)),0,'Module C Corrected'!M133),'Module C Corrected'!M133)</f>
        <v>0</v>
      </c>
      <c r="N133" s="51">
        <f ca="1">IFERROR(IF(AND($A133=VLOOKUP($A133&amp;"."&amp;$C133,UncollectibleLookup,2,FALSE),$C133=VLOOKUP($A133&amp;"."&amp;$C133,UncollectibleLookup,4,FALSE)),0,'Module C Corrected'!N133),'Module C Corrected'!N133)</f>
        <v>0</v>
      </c>
      <c r="O133" s="51">
        <f ca="1">IFERROR(IF(AND($A133=VLOOKUP($A133&amp;"."&amp;$C133,UncollectibleLookup,2,FALSE),$C133=VLOOKUP($A133&amp;"."&amp;$C133,UncollectibleLookup,4,FALSE)),0,'Module C Corrected'!O133),'Module C Corrected'!O133)</f>
        <v>0</v>
      </c>
      <c r="P133" s="51">
        <f ca="1">IFERROR(IF(AND($A133=VLOOKUP($A133&amp;"."&amp;$C133,UncollectibleLookup,2,FALSE),$C133=VLOOKUP($A133&amp;"."&amp;$C133,UncollectibleLookup,4,FALSE)),0,'Module C Corrected'!P133),'Module C Corrected'!P133)</f>
        <v>0</v>
      </c>
      <c r="Q133" s="32">
        <f ca="1">IFERROR(IF(AND($A133=VLOOKUP($A133&amp;"."&amp;$C133,UncollectibleLookup,2,FALSE),$C133=VLOOKUP($A133&amp;"."&amp;$C133,UncollectibleLookup,4,FALSE)),0,'Module C Corrected'!Q133),'Module C Corrected'!Q133)</f>
        <v>379386.32</v>
      </c>
      <c r="R133" s="32">
        <f ca="1">IFERROR(IF(AND($A133=VLOOKUP($A133&amp;"."&amp;$C133,UncollectibleLookup,2,FALSE),$C133=VLOOKUP($A133&amp;"."&amp;$C133,UncollectibleLookup,4,FALSE)),0,'Module C Corrected'!R133),'Module C Corrected'!R133)</f>
        <v>427958.32</v>
      </c>
      <c r="S133" s="32">
        <f ca="1">IFERROR(IF(AND($A133=VLOOKUP($A133&amp;"."&amp;$C133,UncollectibleLookup,2,FALSE),$C133=VLOOKUP($A133&amp;"."&amp;$C133,UncollectibleLookup,4,FALSE)),0,'Module C Corrected'!S133),'Module C Corrected'!S133)</f>
        <v>84404.15</v>
      </c>
      <c r="T133" s="32">
        <f ca="1">IFERROR(IF(AND($A133=VLOOKUP($A133&amp;"."&amp;$C133,UncollectibleLookup,2,FALSE),$C133=VLOOKUP($A133&amp;"."&amp;$C133,UncollectibleLookup,4,FALSE)),0,'Module C Corrected'!T133),'Module C Corrected'!T133)</f>
        <v>121870.63</v>
      </c>
      <c r="U133" s="32">
        <f ca="1">IFERROR(IF(AND($A133=VLOOKUP($A133&amp;"."&amp;$C133,UncollectibleLookup,2,FALSE),$C133=VLOOKUP($A133&amp;"."&amp;$C133,UncollectibleLookup,4,FALSE)),0,'Module C Corrected'!U133),'Module C Corrected'!U133)</f>
        <v>0</v>
      </c>
      <c r="V133" s="32">
        <f ca="1">IFERROR(IF(AND($A133=VLOOKUP($A133&amp;"."&amp;$C133,UncollectibleLookup,2,FALSE),$C133=VLOOKUP($A133&amp;"."&amp;$C133,UncollectibleLookup,4,FALSE)),0,'Module C Corrected'!V133),'Module C Corrected'!V133)</f>
        <v>0</v>
      </c>
      <c r="W133" s="32">
        <f ca="1">IFERROR(IF(AND($A133=VLOOKUP($A133&amp;"."&amp;$C133,UncollectibleLookup,2,FALSE),$C133=VLOOKUP($A133&amp;"."&amp;$C133,UncollectibleLookup,4,FALSE)),0,'Module C Corrected'!W133),'Module C Corrected'!W133)</f>
        <v>0</v>
      </c>
      <c r="X133" s="32">
        <f ca="1">IFERROR(IF(AND($A133=VLOOKUP($A133&amp;"."&amp;$C133,UncollectibleLookup,2,FALSE),$C133=VLOOKUP($A133&amp;"."&amp;$C133,UncollectibleLookup,4,FALSE)),0,'Module C Corrected'!X133),'Module C Corrected'!X133)</f>
        <v>0</v>
      </c>
      <c r="Y133" s="32">
        <f ca="1">IFERROR(IF(AND($A133=VLOOKUP($A133&amp;"."&amp;$C133,UncollectibleLookup,2,FALSE),$C133=VLOOKUP($A133&amp;"."&amp;$C133,UncollectibleLookup,4,FALSE)),0,'Module C Corrected'!Y133),'Module C Corrected'!Y133)</f>
        <v>0</v>
      </c>
      <c r="Z133" s="32">
        <f ca="1">IFERROR(IF(AND($A133=VLOOKUP($A133&amp;"."&amp;$C133,UncollectibleLookup,2,FALSE),$C133=VLOOKUP($A133&amp;"."&amp;$C133,UncollectibleLookup,4,FALSE)),0,'Module C Corrected'!Z133),'Module C Corrected'!Z133)</f>
        <v>0</v>
      </c>
      <c r="AA133" s="32">
        <f ca="1">IFERROR(IF(AND($A133=VLOOKUP($A133&amp;"."&amp;$C133,UncollectibleLookup,2,FALSE),$C133=VLOOKUP($A133&amp;"."&amp;$C133,UncollectibleLookup,4,FALSE)),0,'Module C Corrected'!AA133),'Module C Corrected'!AA133)</f>
        <v>0</v>
      </c>
      <c r="AB133" s="32">
        <f ca="1">IFERROR(IF(AND($A133=VLOOKUP($A133&amp;"."&amp;$C133,UncollectibleLookup,2,FALSE),$C133=VLOOKUP($A133&amp;"."&amp;$C133,UncollectibleLookup,4,FALSE)),0,'Module C Corrected'!AB133),'Module C Corrected'!AB133)</f>
        <v>0</v>
      </c>
      <c r="AC133" s="2">
        <f>IF(ISBLANK('Module C Corrected'!AC133),"",'Module C Corrected'!AC133)</f>
        <v>3.19</v>
      </c>
      <c r="AD133" s="2">
        <f>IF(ISBLANK('Module C Corrected'!AD133),"",'Module C Corrected'!AD133)</f>
        <v>3.19</v>
      </c>
      <c r="AE133" s="2">
        <f>IF(ISBLANK('Module C Corrected'!AE133),"",'Module C Corrected'!AE133)</f>
        <v>3.19</v>
      </c>
      <c r="AF133" s="2">
        <f>IF(ISBLANK('Module C Corrected'!AF133),"",'Module C Corrected'!AF133)</f>
        <v>3.19</v>
      </c>
      <c r="AG133" s="2" t="str">
        <f>IF(ISBLANK('Module C Corrected'!AG133),"",'Module C Corrected'!AG133)</f>
        <v/>
      </c>
      <c r="AH133" s="2" t="str">
        <f>IF(ISBLANK('Module C Corrected'!AH133),"",'Module C Corrected'!AH133)</f>
        <v/>
      </c>
      <c r="AI133" s="2" t="str">
        <f>IF(ISBLANK('Module C Corrected'!AI133),"",'Module C Corrected'!AI133)</f>
        <v/>
      </c>
      <c r="AJ133" s="2" t="str">
        <f>IF(ISBLANK('Module C Corrected'!AJ133),"",'Module C Corrected'!AJ133)</f>
        <v/>
      </c>
      <c r="AK133" s="2" t="str">
        <f>IF(ISBLANK('Module C Corrected'!AK133),"",'Module C Corrected'!AK133)</f>
        <v/>
      </c>
      <c r="AL133" s="2" t="str">
        <f>IF(ISBLANK('Module C Corrected'!AL133),"",'Module C Corrected'!AL133)</f>
        <v/>
      </c>
      <c r="AM133" s="2" t="str">
        <f>IF(ISBLANK('Module C Corrected'!AM133),"",'Module C Corrected'!AM133)</f>
        <v/>
      </c>
      <c r="AN133" s="2" t="str">
        <f>IF(ISBLANK('Module C Corrected'!AN133),"",'Module C Corrected'!AN133)</f>
        <v/>
      </c>
      <c r="AO133" s="33">
        <f ca="1">IFERROR(IF(AND($A133=VLOOKUP($A133&amp;"."&amp;$C133,UncollectibleLookup,2,FALSE),$C133=VLOOKUP($A133&amp;"."&amp;$C133,UncollectibleLookup,4,FALSE)),0,'Module C Corrected'!AO133),'Module C Corrected'!AO133)</f>
        <v>12102.42</v>
      </c>
      <c r="AP133" s="33">
        <f ca="1">IFERROR(IF(AND($A133=VLOOKUP($A133&amp;"."&amp;$C133,UncollectibleLookup,2,FALSE),$C133=VLOOKUP($A133&amp;"."&amp;$C133,UncollectibleLookup,4,FALSE)),0,'Module C Corrected'!AP133),'Module C Corrected'!AP133)</f>
        <v>13651.87</v>
      </c>
      <c r="AQ133" s="33">
        <f ca="1">IFERROR(IF(AND($A133=VLOOKUP($A133&amp;"."&amp;$C133,UncollectibleLookup,2,FALSE),$C133=VLOOKUP($A133&amp;"."&amp;$C133,UncollectibleLookup,4,FALSE)),0,'Module C Corrected'!AQ133),'Module C Corrected'!AQ133)</f>
        <v>2692.49</v>
      </c>
      <c r="AR133" s="33">
        <f ca="1">IFERROR(IF(AND($A133=VLOOKUP($A133&amp;"."&amp;$C133,UncollectibleLookup,2,FALSE),$C133=VLOOKUP($A133&amp;"."&amp;$C133,UncollectibleLookup,4,FALSE)),0,'Module C Corrected'!AR133),'Module C Corrected'!AR133)</f>
        <v>3887.67</v>
      </c>
      <c r="AS133" s="33">
        <f ca="1">IFERROR(IF(AND($A133=VLOOKUP($A133&amp;"."&amp;$C133,UncollectibleLookup,2,FALSE),$C133=VLOOKUP($A133&amp;"."&amp;$C133,UncollectibleLookup,4,FALSE)),0,'Module C Corrected'!AS133),'Module C Corrected'!AS133)</f>
        <v>0</v>
      </c>
      <c r="AT133" s="33">
        <f ca="1">IFERROR(IF(AND($A133=VLOOKUP($A133&amp;"."&amp;$C133,UncollectibleLookup,2,FALSE),$C133=VLOOKUP($A133&amp;"."&amp;$C133,UncollectibleLookup,4,FALSE)),0,'Module C Corrected'!AT133),'Module C Corrected'!AT133)</f>
        <v>0</v>
      </c>
      <c r="AU133" s="33">
        <f ca="1">IFERROR(IF(AND($A133=VLOOKUP($A133&amp;"."&amp;$C133,UncollectibleLookup,2,FALSE),$C133=VLOOKUP($A133&amp;"."&amp;$C133,UncollectibleLookup,4,FALSE)),0,'Module C Corrected'!AU133),'Module C Corrected'!AU133)</f>
        <v>0</v>
      </c>
      <c r="AV133" s="33">
        <f ca="1">IFERROR(IF(AND($A133=VLOOKUP($A133&amp;"."&amp;$C133,UncollectibleLookup,2,FALSE),$C133=VLOOKUP($A133&amp;"."&amp;$C133,UncollectibleLookup,4,FALSE)),0,'Module C Corrected'!AV133),'Module C Corrected'!AV133)</f>
        <v>0</v>
      </c>
      <c r="AW133" s="33">
        <f ca="1">IFERROR(IF(AND($A133=VLOOKUP($A133&amp;"."&amp;$C133,UncollectibleLookup,2,FALSE),$C133=VLOOKUP($A133&amp;"."&amp;$C133,UncollectibleLookup,4,FALSE)),0,'Module C Corrected'!AW133),'Module C Corrected'!AW133)</f>
        <v>0</v>
      </c>
      <c r="AX133" s="33">
        <f ca="1">IFERROR(IF(AND($A133=VLOOKUP($A133&amp;"."&amp;$C133,UncollectibleLookup,2,FALSE),$C133=VLOOKUP($A133&amp;"."&amp;$C133,UncollectibleLookup,4,FALSE)),0,'Module C Corrected'!AX133),'Module C Corrected'!AX133)</f>
        <v>0</v>
      </c>
      <c r="AY133" s="33">
        <f ca="1">IFERROR(IF(AND($A133=VLOOKUP($A133&amp;"."&amp;$C133,UncollectibleLookup,2,FALSE),$C133=VLOOKUP($A133&amp;"."&amp;$C133,UncollectibleLookup,4,FALSE)),0,'Module C Corrected'!AY133),'Module C Corrected'!AY133)</f>
        <v>0</v>
      </c>
      <c r="AZ133" s="33">
        <f ca="1">IFERROR(IF(AND($A133=VLOOKUP($A133&amp;"."&amp;$C133,UncollectibleLookup,2,FALSE),$C133=VLOOKUP($A133&amp;"."&amp;$C133,UncollectibleLookup,4,FALSE)),0,'Module C Corrected'!AZ133),'Module C Corrected'!AZ133)</f>
        <v>0</v>
      </c>
      <c r="BA133" s="31">
        <f t="shared" ca="1" si="54"/>
        <v>-455.26</v>
      </c>
      <c r="BB133" s="31">
        <f t="shared" ca="1" si="54"/>
        <v>-513.54999999999995</v>
      </c>
      <c r="BC133" s="31">
        <f t="shared" ca="1" si="54"/>
        <v>-101.28</v>
      </c>
      <c r="BD133" s="31">
        <f t="shared" ca="1" si="52"/>
        <v>-584.98</v>
      </c>
      <c r="BE133" s="31">
        <f t="shared" ca="1" si="52"/>
        <v>0</v>
      </c>
      <c r="BF133" s="31">
        <f t="shared" ca="1" si="52"/>
        <v>0</v>
      </c>
      <c r="BG133" s="31">
        <f t="shared" ca="1" si="52"/>
        <v>0</v>
      </c>
      <c r="BH133" s="31">
        <f t="shared" ca="1" si="52"/>
        <v>0</v>
      </c>
      <c r="BI133" s="31">
        <f t="shared" ca="1" si="52"/>
        <v>0</v>
      </c>
      <c r="BJ133" s="31">
        <f t="shared" ca="1" si="57"/>
        <v>0</v>
      </c>
      <c r="BK133" s="31">
        <f t="shared" ca="1" si="57"/>
        <v>0</v>
      </c>
      <c r="BL133" s="31">
        <f t="shared" ca="1" si="57"/>
        <v>0</v>
      </c>
      <c r="BM133" s="6">
        <f t="shared" ca="1" si="68"/>
        <v>6.3E-3</v>
      </c>
      <c r="BN133" s="6">
        <f t="shared" ca="1" si="68"/>
        <v>6.3E-3</v>
      </c>
      <c r="BO133" s="6">
        <f t="shared" ca="1" si="68"/>
        <v>6.3E-3</v>
      </c>
      <c r="BP133" s="6">
        <f t="shared" ca="1" si="68"/>
        <v>6.3E-3</v>
      </c>
      <c r="BQ133" s="6">
        <f t="shared" ca="1" si="68"/>
        <v>6.3E-3</v>
      </c>
      <c r="BR133" s="6">
        <f t="shared" ca="1" si="68"/>
        <v>6.3E-3</v>
      </c>
      <c r="BS133" s="6">
        <f t="shared" ca="1" si="68"/>
        <v>6.3E-3</v>
      </c>
      <c r="BT133" s="6">
        <f t="shared" ca="1" si="68"/>
        <v>6.3E-3</v>
      </c>
      <c r="BU133" s="6">
        <f t="shared" ca="1" si="68"/>
        <v>6.3E-3</v>
      </c>
      <c r="BV133" s="6">
        <f t="shared" ca="1" si="68"/>
        <v>6.3E-3</v>
      </c>
      <c r="BW133" s="6">
        <f t="shared" ca="1" si="68"/>
        <v>6.3E-3</v>
      </c>
      <c r="BX133" s="6">
        <f t="shared" ca="1" si="68"/>
        <v>6.3E-3</v>
      </c>
      <c r="BY133" s="31">
        <f t="shared" ca="1" si="61"/>
        <v>2390.13</v>
      </c>
      <c r="BZ133" s="31">
        <f t="shared" ca="1" si="61"/>
        <v>2696.14</v>
      </c>
      <c r="CA133" s="31">
        <f t="shared" ca="1" si="61"/>
        <v>531.75</v>
      </c>
      <c r="CB133" s="31">
        <f t="shared" ca="1" si="58"/>
        <v>767.78</v>
      </c>
      <c r="CC133" s="31">
        <f t="shared" ca="1" si="58"/>
        <v>0</v>
      </c>
      <c r="CD133" s="31">
        <f t="shared" ca="1" si="58"/>
        <v>0</v>
      </c>
      <c r="CE133" s="31">
        <f t="shared" ca="1" si="58"/>
        <v>0</v>
      </c>
      <c r="CF133" s="31">
        <f t="shared" ca="1" si="58"/>
        <v>0</v>
      </c>
      <c r="CG133" s="31">
        <f t="shared" ca="1" si="58"/>
        <v>0</v>
      </c>
      <c r="CH133" s="31">
        <f t="shared" ca="1" si="58"/>
        <v>0</v>
      </c>
      <c r="CI133" s="31">
        <f t="shared" ca="1" si="58"/>
        <v>0</v>
      </c>
      <c r="CJ133" s="31">
        <f t="shared" ca="1" si="58"/>
        <v>0</v>
      </c>
      <c r="CK133" s="32">
        <f t="shared" ca="1" si="71"/>
        <v>644.96</v>
      </c>
      <c r="CL133" s="32">
        <f t="shared" ca="1" si="71"/>
        <v>727.53</v>
      </c>
      <c r="CM133" s="32">
        <f t="shared" ca="1" si="71"/>
        <v>143.49</v>
      </c>
      <c r="CN133" s="32">
        <f t="shared" ca="1" si="71"/>
        <v>207.18</v>
      </c>
      <c r="CO133" s="32">
        <f t="shared" ca="1" si="71"/>
        <v>0</v>
      </c>
      <c r="CP133" s="32">
        <f t="shared" ca="1" si="71"/>
        <v>0</v>
      </c>
      <c r="CQ133" s="32">
        <f t="shared" ca="1" si="71"/>
        <v>0</v>
      </c>
      <c r="CR133" s="32">
        <f t="shared" ca="1" si="71"/>
        <v>0</v>
      </c>
      <c r="CS133" s="32">
        <f t="shared" ca="1" si="71"/>
        <v>0</v>
      </c>
      <c r="CT133" s="32">
        <f t="shared" ca="1" si="59"/>
        <v>0</v>
      </c>
      <c r="CU133" s="32">
        <f t="shared" ca="1" si="59"/>
        <v>0</v>
      </c>
      <c r="CV133" s="32">
        <f t="shared" ca="1" si="59"/>
        <v>0</v>
      </c>
      <c r="CW133" s="31">
        <f t="shared" ca="1" si="70"/>
        <v>-8612.07</v>
      </c>
      <c r="CX133" s="31">
        <f t="shared" ca="1" si="70"/>
        <v>-9714.6500000000015</v>
      </c>
      <c r="CY133" s="31">
        <f t="shared" ca="1" si="70"/>
        <v>-1915.9699999999998</v>
      </c>
      <c r="CZ133" s="31">
        <f t="shared" ca="1" si="70"/>
        <v>-2327.73</v>
      </c>
      <c r="DA133" s="31">
        <f t="shared" ca="1" si="70"/>
        <v>0</v>
      </c>
      <c r="DB133" s="31">
        <f t="shared" ca="1" si="70"/>
        <v>0</v>
      </c>
      <c r="DC133" s="31">
        <f t="shared" ca="1" si="69"/>
        <v>0</v>
      </c>
      <c r="DD133" s="31">
        <f t="shared" ca="1" si="69"/>
        <v>0</v>
      </c>
      <c r="DE133" s="31">
        <f t="shared" ca="1" si="69"/>
        <v>0</v>
      </c>
      <c r="DF133" s="31">
        <f t="shared" ca="1" si="60"/>
        <v>0</v>
      </c>
      <c r="DG133" s="31">
        <f t="shared" ca="1" si="60"/>
        <v>0</v>
      </c>
      <c r="DH133" s="31">
        <f t="shared" ca="1" si="60"/>
        <v>0</v>
      </c>
      <c r="DI133" s="32">
        <f t="shared" ca="1" si="65"/>
        <v>-430.6</v>
      </c>
      <c r="DJ133" s="32">
        <f t="shared" ca="1" si="65"/>
        <v>-485.73</v>
      </c>
      <c r="DK133" s="32">
        <f t="shared" ca="1" si="65"/>
        <v>-95.8</v>
      </c>
      <c r="DL133" s="32">
        <f t="shared" ca="1" si="62"/>
        <v>-116.39</v>
      </c>
      <c r="DM133" s="32">
        <f t="shared" ca="1" si="62"/>
        <v>0</v>
      </c>
      <c r="DN133" s="32">
        <f t="shared" ca="1" si="62"/>
        <v>0</v>
      </c>
      <c r="DO133" s="32">
        <f t="shared" ca="1" si="62"/>
        <v>0</v>
      </c>
      <c r="DP133" s="32">
        <f t="shared" ca="1" si="62"/>
        <v>0</v>
      </c>
      <c r="DQ133" s="32">
        <f t="shared" ca="1" si="62"/>
        <v>0</v>
      </c>
      <c r="DR133" s="32">
        <f t="shared" ca="1" si="72"/>
        <v>0</v>
      </c>
      <c r="DS133" s="32">
        <f t="shared" ca="1" si="72"/>
        <v>0</v>
      </c>
      <c r="DT133" s="32">
        <f t="shared" ca="1" si="72"/>
        <v>0</v>
      </c>
      <c r="DU133" s="31">
        <f t="shared" ca="1" si="66"/>
        <v>-3705.43</v>
      </c>
      <c r="DV133" s="31">
        <f t="shared" ca="1" si="66"/>
        <v>-4130.33</v>
      </c>
      <c r="DW133" s="31">
        <f t="shared" ca="1" si="66"/>
        <v>-805.78</v>
      </c>
      <c r="DX133" s="31">
        <f t="shared" ca="1" si="63"/>
        <v>-967.09</v>
      </c>
      <c r="DY133" s="31">
        <f t="shared" ca="1" si="63"/>
        <v>0</v>
      </c>
      <c r="DZ133" s="31">
        <f t="shared" ca="1" si="63"/>
        <v>0</v>
      </c>
      <c r="EA133" s="31">
        <f t="shared" ca="1" si="63"/>
        <v>0</v>
      </c>
      <c r="EB133" s="31">
        <f t="shared" ca="1" si="63"/>
        <v>0</v>
      </c>
      <c r="EC133" s="31">
        <f t="shared" ca="1" si="63"/>
        <v>0</v>
      </c>
      <c r="ED133" s="31">
        <f t="shared" ca="1" si="73"/>
        <v>0</v>
      </c>
      <c r="EE133" s="31">
        <f t="shared" ca="1" si="73"/>
        <v>0</v>
      </c>
      <c r="EF133" s="31">
        <f t="shared" ca="1" si="73"/>
        <v>0</v>
      </c>
      <c r="EG133" s="32">
        <f t="shared" ca="1" si="67"/>
        <v>-12748.1</v>
      </c>
      <c r="EH133" s="32">
        <f t="shared" ca="1" si="67"/>
        <v>-14330.710000000001</v>
      </c>
      <c r="EI133" s="32">
        <f t="shared" ca="1" si="67"/>
        <v>-2817.5499999999997</v>
      </c>
      <c r="EJ133" s="32">
        <f t="shared" ca="1" si="64"/>
        <v>-3411.21</v>
      </c>
      <c r="EK133" s="32">
        <f t="shared" ca="1" si="64"/>
        <v>0</v>
      </c>
      <c r="EL133" s="32">
        <f t="shared" ca="1" si="64"/>
        <v>0</v>
      </c>
      <c r="EM133" s="32">
        <f t="shared" ca="1" si="64"/>
        <v>0</v>
      </c>
      <c r="EN133" s="32">
        <f t="shared" ca="1" si="64"/>
        <v>0</v>
      </c>
      <c r="EO133" s="32">
        <f t="shared" ca="1" si="64"/>
        <v>0</v>
      </c>
      <c r="EP133" s="32">
        <f t="shared" ca="1" si="74"/>
        <v>0</v>
      </c>
      <c r="EQ133" s="32">
        <f t="shared" ca="1" si="74"/>
        <v>0</v>
      </c>
      <c r="ER133" s="32">
        <f t="shared" ca="1" si="74"/>
        <v>0</v>
      </c>
    </row>
    <row r="134" spans="1:148">
      <c r="A134" t="s">
        <v>451</v>
      </c>
      <c r="B134" s="1" t="s">
        <v>144</v>
      </c>
      <c r="C134" t="str">
        <f t="shared" ca="1" si="75"/>
        <v>BCHIMP</v>
      </c>
      <c r="D134" t="str">
        <f t="shared" ca="1" si="76"/>
        <v>Alberta-BC Intertie - Import</v>
      </c>
      <c r="E134" s="51">
        <f ca="1">IFERROR(IF(AND($A134=VLOOKUP($A134&amp;"."&amp;$C134,UncollectibleLookup,2,FALSE),$C134=VLOOKUP($A134&amp;"."&amp;$C134,UncollectibleLookup,4,FALSE)),0,'Module C Corrected'!E134),'Module C Corrected'!E134)</f>
        <v>2175</v>
      </c>
      <c r="F134" s="51">
        <f ca="1">IFERROR(IF(AND($A134=VLOOKUP($A134&amp;"."&amp;$C134,UncollectibleLookup,2,FALSE),$C134=VLOOKUP($A134&amp;"."&amp;$C134,UncollectibleLookup,4,FALSE)),0,'Module C Corrected'!F134),'Module C Corrected'!F134)</f>
        <v>5988</v>
      </c>
      <c r="G134" s="51">
        <f ca="1">IFERROR(IF(AND($A134=VLOOKUP($A134&amp;"."&amp;$C134,UncollectibleLookup,2,FALSE),$C134=VLOOKUP($A134&amp;"."&amp;$C134,UncollectibleLookup,4,FALSE)),0,'Module C Corrected'!G134),'Module C Corrected'!G134)</f>
        <v>12273</v>
      </c>
      <c r="H134" s="51">
        <f ca="1">IFERROR(IF(AND($A134=VLOOKUP($A134&amp;"."&amp;$C134,UncollectibleLookup,2,FALSE),$C134=VLOOKUP($A134&amp;"."&amp;$C134,UncollectibleLookup,4,FALSE)),0,'Module C Corrected'!H134),'Module C Corrected'!H134)</f>
        <v>1441</v>
      </c>
      <c r="I134" s="51">
        <f ca="1">IFERROR(IF(AND($A134=VLOOKUP($A134&amp;"."&amp;$C134,UncollectibleLookup,2,FALSE),$C134=VLOOKUP($A134&amp;"."&amp;$C134,UncollectibleLookup,4,FALSE)),0,'Module C Corrected'!I134),'Module C Corrected'!I134)</f>
        <v>4827</v>
      </c>
      <c r="J134" s="51">
        <f ca="1">IFERROR(IF(AND($A134=VLOOKUP($A134&amp;"."&amp;$C134,UncollectibleLookup,2,FALSE),$C134=VLOOKUP($A134&amp;"."&amp;$C134,UncollectibleLookup,4,FALSE)),0,'Module C Corrected'!J134),'Module C Corrected'!J134)</f>
        <v>3972</v>
      </c>
      <c r="K134" s="51">
        <f ca="1">IFERROR(IF(AND($A134=VLOOKUP($A134&amp;"."&amp;$C134,UncollectibleLookup,2,FALSE),$C134=VLOOKUP($A134&amp;"."&amp;$C134,UncollectibleLookup,4,FALSE)),0,'Module C Corrected'!K134),'Module C Corrected'!K134)</f>
        <v>2221</v>
      </c>
      <c r="L134" s="51">
        <f ca="1">IFERROR(IF(AND($A134=VLOOKUP($A134&amp;"."&amp;$C134,UncollectibleLookup,2,FALSE),$C134=VLOOKUP($A134&amp;"."&amp;$C134,UncollectibleLookup,4,FALSE)),0,'Module C Corrected'!L134),'Module C Corrected'!L134)</f>
        <v>1513</v>
      </c>
      <c r="M134" s="51">
        <f ca="1">IFERROR(IF(AND($A134=VLOOKUP($A134&amp;"."&amp;$C134,UncollectibleLookup,2,FALSE),$C134=VLOOKUP($A134&amp;"."&amp;$C134,UncollectibleLookup,4,FALSE)),0,'Module C Corrected'!M134),'Module C Corrected'!M134)</f>
        <v>11770</v>
      </c>
      <c r="N134" s="51">
        <f ca="1">IFERROR(IF(AND($A134=VLOOKUP($A134&amp;"."&amp;$C134,UncollectibleLookup,2,FALSE),$C134=VLOOKUP($A134&amp;"."&amp;$C134,UncollectibleLookup,4,FALSE)),0,'Module C Corrected'!N134),'Module C Corrected'!N134)</f>
        <v>5352</v>
      </c>
      <c r="O134" s="51">
        <f ca="1">IFERROR(IF(AND($A134=VLOOKUP($A134&amp;"."&amp;$C134,UncollectibleLookup,2,FALSE),$C134=VLOOKUP($A134&amp;"."&amp;$C134,UncollectibleLookup,4,FALSE)),0,'Module C Corrected'!O134),'Module C Corrected'!O134)</f>
        <v>1060</v>
      </c>
      <c r="P134" s="51">
        <f ca="1">IFERROR(IF(AND($A134=VLOOKUP($A134&amp;"."&amp;$C134,UncollectibleLookup,2,FALSE),$C134=VLOOKUP($A134&amp;"."&amp;$C134,UncollectibleLookup,4,FALSE)),0,'Module C Corrected'!P134),'Module C Corrected'!P134)</f>
        <v>745</v>
      </c>
      <c r="Q134" s="32">
        <f ca="1">IFERROR(IF(AND($A134=VLOOKUP($A134&amp;"."&amp;$C134,UncollectibleLookup,2,FALSE),$C134=VLOOKUP($A134&amp;"."&amp;$C134,UncollectibleLookup,4,FALSE)),0,'Module C Corrected'!Q134),'Module C Corrected'!Q134)</f>
        <v>170079.67</v>
      </c>
      <c r="R134" s="32">
        <f ca="1">IFERROR(IF(AND($A134=VLOOKUP($A134&amp;"."&amp;$C134,UncollectibleLookup,2,FALSE),$C134=VLOOKUP($A134&amp;"."&amp;$C134,UncollectibleLookup,4,FALSE)),0,'Module C Corrected'!R134),'Module C Corrected'!R134)</f>
        <v>443086.24</v>
      </c>
      <c r="S134" s="32">
        <f ca="1">IFERROR(IF(AND($A134=VLOOKUP($A134&amp;"."&amp;$C134,UncollectibleLookup,2,FALSE),$C134=VLOOKUP($A134&amp;"."&amp;$C134,UncollectibleLookup,4,FALSE)),0,'Module C Corrected'!S134),'Module C Corrected'!S134)</f>
        <v>531074.77</v>
      </c>
      <c r="T134" s="32">
        <f ca="1">IFERROR(IF(AND($A134=VLOOKUP($A134&amp;"."&amp;$C134,UncollectibleLookup,2,FALSE),$C134=VLOOKUP($A134&amp;"."&amp;$C134,UncollectibleLookup,4,FALSE)),0,'Module C Corrected'!T134),'Module C Corrected'!T134)</f>
        <v>102306.83</v>
      </c>
      <c r="U134" s="32">
        <f ca="1">IFERROR(IF(AND($A134=VLOOKUP($A134&amp;"."&amp;$C134,UncollectibleLookup,2,FALSE),$C134=VLOOKUP($A134&amp;"."&amp;$C134,UncollectibleLookup,4,FALSE)),0,'Module C Corrected'!U134),'Module C Corrected'!U134)</f>
        <v>328015.56</v>
      </c>
      <c r="V134" s="32">
        <f ca="1">IFERROR(IF(AND($A134=VLOOKUP($A134&amp;"."&amp;$C134,UncollectibleLookup,2,FALSE),$C134=VLOOKUP($A134&amp;"."&amp;$C134,UncollectibleLookup,4,FALSE)),0,'Module C Corrected'!V134),'Module C Corrected'!V134)</f>
        <v>237733.82</v>
      </c>
      <c r="W134" s="32">
        <f ca="1">IFERROR(IF(AND($A134=VLOOKUP($A134&amp;"."&amp;$C134,UncollectibleLookup,2,FALSE),$C134=VLOOKUP($A134&amp;"."&amp;$C134,UncollectibleLookup,4,FALSE)),0,'Module C Corrected'!W134),'Module C Corrected'!W134)</f>
        <v>268170.95</v>
      </c>
      <c r="X134" s="32">
        <f ca="1">IFERROR(IF(AND($A134=VLOOKUP($A134&amp;"."&amp;$C134,UncollectibleLookup,2,FALSE),$C134=VLOOKUP($A134&amp;"."&amp;$C134,UncollectibleLookup,4,FALSE)),0,'Module C Corrected'!X134),'Module C Corrected'!X134)</f>
        <v>186005.77</v>
      </c>
      <c r="Y134" s="32">
        <f ca="1">IFERROR(IF(AND($A134=VLOOKUP($A134&amp;"."&amp;$C134,UncollectibleLookup,2,FALSE),$C134=VLOOKUP($A134&amp;"."&amp;$C134,UncollectibleLookup,4,FALSE)),0,'Module C Corrected'!Y134),'Module C Corrected'!Y134)</f>
        <v>703844.86</v>
      </c>
      <c r="Z134" s="32">
        <f ca="1">IFERROR(IF(AND($A134=VLOOKUP($A134&amp;"."&amp;$C134,UncollectibleLookup,2,FALSE),$C134=VLOOKUP($A134&amp;"."&amp;$C134,UncollectibleLookup,4,FALSE)),0,'Module C Corrected'!Z134),'Module C Corrected'!Z134)</f>
        <v>530711.72</v>
      </c>
      <c r="AA134" s="32">
        <f ca="1">IFERROR(IF(AND($A134=VLOOKUP($A134&amp;"."&amp;$C134,UncollectibleLookup,2,FALSE),$C134=VLOOKUP($A134&amp;"."&amp;$C134,UncollectibleLookup,4,FALSE)),0,'Module C Corrected'!AA134),'Module C Corrected'!AA134)</f>
        <v>70646.97</v>
      </c>
      <c r="AB134" s="32">
        <f ca="1">IFERROR(IF(AND($A134=VLOOKUP($A134&amp;"."&amp;$C134,UncollectibleLookup,2,FALSE),$C134=VLOOKUP($A134&amp;"."&amp;$C134,UncollectibleLookup,4,FALSE)),0,'Module C Corrected'!AB134),'Module C Corrected'!AB134)</f>
        <v>55482.15</v>
      </c>
      <c r="AC134" s="2">
        <f>IF(ISBLANK('Module C Corrected'!AC134),"",'Module C Corrected'!AC134)</f>
        <v>0.78</v>
      </c>
      <c r="AD134" s="2">
        <f>IF(ISBLANK('Module C Corrected'!AD134),"",'Module C Corrected'!AD134)</f>
        <v>0.78</v>
      </c>
      <c r="AE134" s="2">
        <f>IF(ISBLANK('Module C Corrected'!AE134),"",'Module C Corrected'!AE134)</f>
        <v>0.78</v>
      </c>
      <c r="AF134" s="2">
        <f>IF(ISBLANK('Module C Corrected'!AF134),"",'Module C Corrected'!AF134)</f>
        <v>0.78</v>
      </c>
      <c r="AG134" s="2">
        <f>IF(ISBLANK('Module C Corrected'!AG134),"",'Module C Corrected'!AG134)</f>
        <v>0.78</v>
      </c>
      <c r="AH134" s="2">
        <f>IF(ISBLANK('Module C Corrected'!AH134),"",'Module C Corrected'!AH134)</f>
        <v>0.78</v>
      </c>
      <c r="AI134" s="2">
        <f>IF(ISBLANK('Module C Corrected'!AI134),"",'Module C Corrected'!AI134)</f>
        <v>0.78</v>
      </c>
      <c r="AJ134" s="2">
        <f>IF(ISBLANK('Module C Corrected'!AJ134),"",'Module C Corrected'!AJ134)</f>
        <v>0.78</v>
      </c>
      <c r="AK134" s="2">
        <f>IF(ISBLANK('Module C Corrected'!AK134),"",'Module C Corrected'!AK134)</f>
        <v>0.78</v>
      </c>
      <c r="AL134" s="2">
        <f>IF(ISBLANK('Module C Corrected'!AL134),"",'Module C Corrected'!AL134)</f>
        <v>0.78</v>
      </c>
      <c r="AM134" s="2">
        <f>IF(ISBLANK('Module C Corrected'!AM134),"",'Module C Corrected'!AM134)</f>
        <v>0.78</v>
      </c>
      <c r="AN134" s="2">
        <f>IF(ISBLANK('Module C Corrected'!AN134),"",'Module C Corrected'!AN134)</f>
        <v>0.78</v>
      </c>
      <c r="AO134" s="33">
        <f ca="1">IFERROR(IF(AND($A134=VLOOKUP($A134&amp;"."&amp;$C134,UncollectibleLookup,2,FALSE),$C134=VLOOKUP($A134&amp;"."&amp;$C134,UncollectibleLookup,4,FALSE)),0,'Module C Corrected'!AO134),'Module C Corrected'!AO134)</f>
        <v>1326.62</v>
      </c>
      <c r="AP134" s="33">
        <f ca="1">IFERROR(IF(AND($A134=VLOOKUP($A134&amp;"."&amp;$C134,UncollectibleLookup,2,FALSE),$C134=VLOOKUP($A134&amp;"."&amp;$C134,UncollectibleLookup,4,FALSE)),0,'Module C Corrected'!AP134),'Module C Corrected'!AP134)</f>
        <v>3456.07</v>
      </c>
      <c r="AQ134" s="33">
        <f ca="1">IFERROR(IF(AND($A134=VLOOKUP($A134&amp;"."&amp;$C134,UncollectibleLookup,2,FALSE),$C134=VLOOKUP($A134&amp;"."&amp;$C134,UncollectibleLookup,4,FALSE)),0,'Module C Corrected'!AQ134),'Module C Corrected'!AQ134)</f>
        <v>4142.38</v>
      </c>
      <c r="AR134" s="33">
        <f ca="1">IFERROR(IF(AND($A134=VLOOKUP($A134&amp;"."&amp;$C134,UncollectibleLookup,2,FALSE),$C134=VLOOKUP($A134&amp;"."&amp;$C134,UncollectibleLookup,4,FALSE)),0,'Module C Corrected'!AR134),'Module C Corrected'!AR134)</f>
        <v>797.99</v>
      </c>
      <c r="AS134" s="33">
        <f ca="1">IFERROR(IF(AND($A134=VLOOKUP($A134&amp;"."&amp;$C134,UncollectibleLookup,2,FALSE),$C134=VLOOKUP($A134&amp;"."&amp;$C134,UncollectibleLookup,4,FALSE)),0,'Module C Corrected'!AS134),'Module C Corrected'!AS134)</f>
        <v>2558.52</v>
      </c>
      <c r="AT134" s="33">
        <f ca="1">IFERROR(IF(AND($A134=VLOOKUP($A134&amp;"."&amp;$C134,UncollectibleLookup,2,FALSE),$C134=VLOOKUP($A134&amp;"."&amp;$C134,UncollectibleLookup,4,FALSE)),0,'Module C Corrected'!AT134),'Module C Corrected'!AT134)</f>
        <v>1854.32</v>
      </c>
      <c r="AU134" s="33">
        <f ca="1">IFERROR(IF(AND($A134=VLOOKUP($A134&amp;"."&amp;$C134,UncollectibleLookup,2,FALSE),$C134=VLOOKUP($A134&amp;"."&amp;$C134,UncollectibleLookup,4,FALSE)),0,'Module C Corrected'!AU134),'Module C Corrected'!AU134)</f>
        <v>2091.73</v>
      </c>
      <c r="AV134" s="33">
        <f ca="1">IFERROR(IF(AND($A134=VLOOKUP($A134&amp;"."&amp;$C134,UncollectibleLookup,2,FALSE),$C134=VLOOKUP($A134&amp;"."&amp;$C134,UncollectibleLookup,4,FALSE)),0,'Module C Corrected'!AV134),'Module C Corrected'!AV134)</f>
        <v>1450.85</v>
      </c>
      <c r="AW134" s="33">
        <f ca="1">IFERROR(IF(AND($A134=VLOOKUP($A134&amp;"."&amp;$C134,UncollectibleLookup,2,FALSE),$C134=VLOOKUP($A134&amp;"."&amp;$C134,UncollectibleLookup,4,FALSE)),0,'Module C Corrected'!AW134),'Module C Corrected'!AW134)</f>
        <v>5489.99</v>
      </c>
      <c r="AX134" s="33">
        <f ca="1">IFERROR(IF(AND($A134=VLOOKUP($A134&amp;"."&amp;$C134,UncollectibleLookup,2,FALSE),$C134=VLOOKUP($A134&amp;"."&amp;$C134,UncollectibleLookup,4,FALSE)),0,'Module C Corrected'!AX134),'Module C Corrected'!AX134)</f>
        <v>4139.55</v>
      </c>
      <c r="AY134" s="33">
        <f ca="1">IFERROR(IF(AND($A134=VLOOKUP($A134&amp;"."&amp;$C134,UncollectibleLookup,2,FALSE),$C134=VLOOKUP($A134&amp;"."&amp;$C134,UncollectibleLookup,4,FALSE)),0,'Module C Corrected'!AY134),'Module C Corrected'!AY134)</f>
        <v>551.04999999999995</v>
      </c>
      <c r="AZ134" s="33">
        <f ca="1">IFERROR(IF(AND($A134=VLOOKUP($A134&amp;"."&amp;$C134,UncollectibleLookup,2,FALSE),$C134=VLOOKUP($A134&amp;"."&amp;$C134,UncollectibleLookup,4,FALSE)),0,'Module C Corrected'!AZ134),'Module C Corrected'!AZ134)</f>
        <v>432.76</v>
      </c>
      <c r="BA134" s="31">
        <f t="shared" ca="1" si="54"/>
        <v>-204.1</v>
      </c>
      <c r="BB134" s="31">
        <f t="shared" ca="1" si="54"/>
        <v>-531.70000000000005</v>
      </c>
      <c r="BC134" s="31">
        <f t="shared" ca="1" si="54"/>
        <v>-637.29</v>
      </c>
      <c r="BD134" s="31">
        <f t="shared" ca="1" si="52"/>
        <v>-491.07</v>
      </c>
      <c r="BE134" s="31">
        <f t="shared" ca="1" si="52"/>
        <v>-1574.47</v>
      </c>
      <c r="BF134" s="31">
        <f t="shared" ca="1" si="52"/>
        <v>-1141.1199999999999</v>
      </c>
      <c r="BG134" s="31">
        <f t="shared" ca="1" si="52"/>
        <v>-1904.01</v>
      </c>
      <c r="BH134" s="31">
        <f t="shared" ca="1" si="52"/>
        <v>-1320.64</v>
      </c>
      <c r="BI134" s="31">
        <f t="shared" ca="1" si="52"/>
        <v>-4997.3</v>
      </c>
      <c r="BJ134" s="31">
        <f t="shared" ca="1" si="57"/>
        <v>-1592.14</v>
      </c>
      <c r="BK134" s="31">
        <f t="shared" ca="1" si="57"/>
        <v>-211.94</v>
      </c>
      <c r="BL134" s="31">
        <f t="shared" ca="1" si="57"/>
        <v>-166.45</v>
      </c>
      <c r="BM134" s="6">
        <f t="shared" ca="1" si="68"/>
        <v>-2.7799999999999998E-2</v>
      </c>
      <c r="BN134" s="6">
        <f t="shared" ca="1" si="68"/>
        <v>-2.7799999999999998E-2</v>
      </c>
      <c r="BO134" s="6">
        <f t="shared" ca="1" si="68"/>
        <v>-2.7799999999999998E-2</v>
      </c>
      <c r="BP134" s="6">
        <f t="shared" ca="1" si="68"/>
        <v>-2.7799999999999998E-2</v>
      </c>
      <c r="BQ134" s="6">
        <f t="shared" ca="1" si="68"/>
        <v>-2.7799999999999998E-2</v>
      </c>
      <c r="BR134" s="6">
        <f t="shared" ca="1" si="68"/>
        <v>-2.7799999999999998E-2</v>
      </c>
      <c r="BS134" s="6">
        <f t="shared" ca="1" si="68"/>
        <v>-2.7799999999999998E-2</v>
      </c>
      <c r="BT134" s="6">
        <f t="shared" ca="1" si="68"/>
        <v>-2.7799999999999998E-2</v>
      </c>
      <c r="BU134" s="6">
        <f t="shared" ca="1" si="68"/>
        <v>-2.7799999999999998E-2</v>
      </c>
      <c r="BV134" s="6">
        <f t="shared" ca="1" si="68"/>
        <v>-2.7799999999999998E-2</v>
      </c>
      <c r="BW134" s="6">
        <f t="shared" ca="1" si="68"/>
        <v>-2.7799999999999998E-2</v>
      </c>
      <c r="BX134" s="6">
        <f t="shared" ca="1" si="68"/>
        <v>-2.7799999999999998E-2</v>
      </c>
      <c r="BY134" s="31">
        <f t="shared" ca="1" si="61"/>
        <v>-4728.21</v>
      </c>
      <c r="BZ134" s="31">
        <f t="shared" ca="1" si="61"/>
        <v>-12317.8</v>
      </c>
      <c r="CA134" s="31">
        <f t="shared" ca="1" si="61"/>
        <v>-14763.88</v>
      </c>
      <c r="CB134" s="31">
        <f t="shared" ca="1" si="58"/>
        <v>-2844.13</v>
      </c>
      <c r="CC134" s="31">
        <f t="shared" ca="1" si="58"/>
        <v>-9118.83</v>
      </c>
      <c r="CD134" s="31">
        <f t="shared" ca="1" si="58"/>
        <v>-6609</v>
      </c>
      <c r="CE134" s="31">
        <f t="shared" ca="1" si="58"/>
        <v>-7455.15</v>
      </c>
      <c r="CF134" s="31">
        <f t="shared" ca="1" si="58"/>
        <v>-5170.96</v>
      </c>
      <c r="CG134" s="31">
        <f t="shared" ca="1" si="58"/>
        <v>-19566.89</v>
      </c>
      <c r="CH134" s="31">
        <f t="shared" ca="1" si="58"/>
        <v>-14753.79</v>
      </c>
      <c r="CI134" s="31">
        <f t="shared" ca="1" si="58"/>
        <v>-1963.99</v>
      </c>
      <c r="CJ134" s="31">
        <f t="shared" ca="1" si="58"/>
        <v>-1542.4</v>
      </c>
      <c r="CK134" s="32">
        <f t="shared" ca="1" si="71"/>
        <v>289.14</v>
      </c>
      <c r="CL134" s="32">
        <f t="shared" ca="1" si="71"/>
        <v>753.25</v>
      </c>
      <c r="CM134" s="32">
        <f t="shared" ca="1" si="71"/>
        <v>902.83</v>
      </c>
      <c r="CN134" s="32">
        <f t="shared" ca="1" si="71"/>
        <v>173.92</v>
      </c>
      <c r="CO134" s="32">
        <f t="shared" ca="1" si="71"/>
        <v>557.63</v>
      </c>
      <c r="CP134" s="32">
        <f t="shared" ca="1" si="71"/>
        <v>404.15</v>
      </c>
      <c r="CQ134" s="32">
        <f t="shared" ca="1" si="71"/>
        <v>455.89</v>
      </c>
      <c r="CR134" s="32">
        <f t="shared" ca="1" si="71"/>
        <v>316.20999999999998</v>
      </c>
      <c r="CS134" s="32">
        <f t="shared" ca="1" si="71"/>
        <v>1196.54</v>
      </c>
      <c r="CT134" s="32">
        <f t="shared" ca="1" si="59"/>
        <v>902.21</v>
      </c>
      <c r="CU134" s="32">
        <f t="shared" ca="1" si="59"/>
        <v>120.1</v>
      </c>
      <c r="CV134" s="32">
        <f t="shared" ca="1" si="59"/>
        <v>94.32</v>
      </c>
      <c r="CW134" s="31">
        <f t="shared" ca="1" si="70"/>
        <v>-5561.5899999999992</v>
      </c>
      <c r="CX134" s="31">
        <f t="shared" ca="1" si="70"/>
        <v>-14488.919999999998</v>
      </c>
      <c r="CY134" s="31">
        <f t="shared" ca="1" si="70"/>
        <v>-17366.14</v>
      </c>
      <c r="CZ134" s="31">
        <f t="shared" ca="1" si="70"/>
        <v>-2977.1299999999997</v>
      </c>
      <c r="DA134" s="31">
        <f t="shared" ca="1" si="70"/>
        <v>-9545.2500000000018</v>
      </c>
      <c r="DB134" s="31">
        <f t="shared" ca="1" si="70"/>
        <v>-6918.05</v>
      </c>
      <c r="DC134" s="31">
        <f t="shared" ca="1" si="69"/>
        <v>-7186.98</v>
      </c>
      <c r="DD134" s="31">
        <f t="shared" ca="1" si="69"/>
        <v>-4984.96</v>
      </c>
      <c r="DE134" s="31">
        <f t="shared" ca="1" si="69"/>
        <v>-18863.039999999997</v>
      </c>
      <c r="DF134" s="31">
        <f t="shared" ca="1" si="60"/>
        <v>-16398.990000000002</v>
      </c>
      <c r="DG134" s="31">
        <f t="shared" ca="1" si="60"/>
        <v>-2183</v>
      </c>
      <c r="DH134" s="31">
        <f t="shared" ca="1" si="60"/>
        <v>-1714.39</v>
      </c>
      <c r="DI134" s="32">
        <f t="shared" ca="1" si="65"/>
        <v>-278.08</v>
      </c>
      <c r="DJ134" s="32">
        <f t="shared" ca="1" si="65"/>
        <v>-724.45</v>
      </c>
      <c r="DK134" s="32">
        <f t="shared" ca="1" si="65"/>
        <v>-868.31</v>
      </c>
      <c r="DL134" s="32">
        <f t="shared" ca="1" si="62"/>
        <v>-148.86000000000001</v>
      </c>
      <c r="DM134" s="32">
        <f t="shared" ca="1" si="62"/>
        <v>-477.26</v>
      </c>
      <c r="DN134" s="32">
        <f t="shared" ca="1" si="62"/>
        <v>-345.9</v>
      </c>
      <c r="DO134" s="32">
        <f t="shared" ca="1" si="62"/>
        <v>-359.35</v>
      </c>
      <c r="DP134" s="32">
        <f t="shared" ca="1" si="62"/>
        <v>-249.25</v>
      </c>
      <c r="DQ134" s="32">
        <f t="shared" ca="1" si="62"/>
        <v>-943.15</v>
      </c>
      <c r="DR134" s="32">
        <f t="shared" ca="1" si="72"/>
        <v>-819.95</v>
      </c>
      <c r="DS134" s="32">
        <f t="shared" ca="1" si="72"/>
        <v>-109.15</v>
      </c>
      <c r="DT134" s="32">
        <f t="shared" ca="1" si="72"/>
        <v>-85.72</v>
      </c>
      <c r="DU134" s="31">
        <f t="shared" ca="1" si="66"/>
        <v>-2392.9299999999998</v>
      </c>
      <c r="DV134" s="31">
        <f t="shared" ca="1" si="66"/>
        <v>-6160.18</v>
      </c>
      <c r="DW134" s="31">
        <f t="shared" ca="1" si="66"/>
        <v>-7303.54</v>
      </c>
      <c r="DX134" s="31">
        <f t="shared" ca="1" si="63"/>
        <v>-1236.9000000000001</v>
      </c>
      <c r="DY134" s="31">
        <f t="shared" ca="1" si="63"/>
        <v>-3918.65</v>
      </c>
      <c r="DZ134" s="31">
        <f t="shared" ca="1" si="63"/>
        <v>-2804.84</v>
      </c>
      <c r="EA134" s="31">
        <f t="shared" ca="1" si="63"/>
        <v>-2878.44</v>
      </c>
      <c r="EB134" s="31">
        <f t="shared" ca="1" si="63"/>
        <v>-1970.05</v>
      </c>
      <c r="EC134" s="31">
        <f t="shared" ca="1" si="63"/>
        <v>-7354.52</v>
      </c>
      <c r="ED134" s="31">
        <f t="shared" ca="1" si="73"/>
        <v>-6309.57</v>
      </c>
      <c r="EE134" s="31">
        <f t="shared" ca="1" si="73"/>
        <v>-828.33</v>
      </c>
      <c r="EF134" s="31">
        <f t="shared" ca="1" si="73"/>
        <v>-641.71</v>
      </c>
      <c r="EG134" s="32">
        <f t="shared" ca="1" si="67"/>
        <v>-8232.5999999999985</v>
      </c>
      <c r="EH134" s="32">
        <f t="shared" ca="1" si="67"/>
        <v>-21373.55</v>
      </c>
      <c r="EI134" s="32">
        <f t="shared" ca="1" si="67"/>
        <v>-25537.99</v>
      </c>
      <c r="EJ134" s="32">
        <f t="shared" ca="1" si="64"/>
        <v>-4362.8899999999994</v>
      </c>
      <c r="EK134" s="32">
        <f t="shared" ca="1" si="64"/>
        <v>-13941.160000000002</v>
      </c>
      <c r="EL134" s="32">
        <f t="shared" ca="1" si="64"/>
        <v>-10068.790000000001</v>
      </c>
      <c r="EM134" s="32">
        <f t="shared" ca="1" si="64"/>
        <v>-10424.77</v>
      </c>
      <c r="EN134" s="32">
        <f t="shared" ca="1" si="64"/>
        <v>-7204.26</v>
      </c>
      <c r="EO134" s="32">
        <f t="shared" ca="1" si="64"/>
        <v>-27160.71</v>
      </c>
      <c r="EP134" s="32">
        <f t="shared" ca="1" si="74"/>
        <v>-23528.510000000002</v>
      </c>
      <c r="EQ134" s="32">
        <f t="shared" ca="1" si="74"/>
        <v>-3120.48</v>
      </c>
      <c r="ER134" s="32">
        <f t="shared" ca="1" si="74"/>
        <v>-2441.8200000000002</v>
      </c>
    </row>
    <row r="135" spans="1:148">
      <c r="A135" t="s">
        <v>451</v>
      </c>
      <c r="B135" s="1" t="s">
        <v>145</v>
      </c>
      <c r="C135" t="str">
        <f t="shared" ca="1" si="75"/>
        <v>BCHEXP</v>
      </c>
      <c r="D135" t="str">
        <f t="shared" ca="1" si="76"/>
        <v>Alberta-BC Intertie - Export</v>
      </c>
      <c r="E135" s="51">
        <f ca="1">IFERROR(IF(AND($A135=VLOOKUP($A135&amp;"."&amp;$C135,UncollectibleLookup,2,FALSE),$C135=VLOOKUP($A135&amp;"."&amp;$C135,UncollectibleLookup,4,FALSE)),0,'Module C Corrected'!E135),'Module C Corrected'!E135)</f>
        <v>1891.5</v>
      </c>
      <c r="F135" s="51">
        <f ca="1">IFERROR(IF(AND($A135=VLOOKUP($A135&amp;"."&amp;$C135,UncollectibleLookup,2,FALSE),$C135=VLOOKUP($A135&amp;"."&amp;$C135,UncollectibleLookup,4,FALSE)),0,'Module C Corrected'!F135),'Module C Corrected'!F135)</f>
        <v>1294</v>
      </c>
      <c r="G135" s="51">
        <f ca="1">IFERROR(IF(AND($A135=VLOOKUP($A135&amp;"."&amp;$C135,UncollectibleLookup,2,FALSE),$C135=VLOOKUP($A135&amp;"."&amp;$C135,UncollectibleLookup,4,FALSE)),0,'Module C Corrected'!G135),'Module C Corrected'!G135)</f>
        <v>50</v>
      </c>
      <c r="H135" s="51">
        <f ca="1">IFERROR(IF(AND($A135=VLOOKUP($A135&amp;"."&amp;$C135,UncollectibleLookup,2,FALSE),$C135=VLOOKUP($A135&amp;"."&amp;$C135,UncollectibleLookup,4,FALSE)),0,'Module C Corrected'!H135),'Module C Corrected'!H135)</f>
        <v>4726</v>
      </c>
      <c r="I135" s="51">
        <f ca="1">IFERROR(IF(AND($A135=VLOOKUP($A135&amp;"."&amp;$C135,UncollectibleLookup,2,FALSE),$C135=VLOOKUP($A135&amp;"."&amp;$C135,UncollectibleLookup,4,FALSE)),0,'Module C Corrected'!I135),'Module C Corrected'!I135)</f>
        <v>6490.5</v>
      </c>
      <c r="J135" s="51">
        <f ca="1">IFERROR(IF(AND($A135=VLOOKUP($A135&amp;"."&amp;$C135,UncollectibleLookup,2,FALSE),$C135=VLOOKUP($A135&amp;"."&amp;$C135,UncollectibleLookup,4,FALSE)),0,'Module C Corrected'!J135),'Module C Corrected'!J135)</f>
        <v>1869</v>
      </c>
      <c r="K135" s="51">
        <f ca="1">IFERROR(IF(AND($A135=VLOOKUP($A135&amp;"."&amp;$C135,UncollectibleLookup,2,FALSE),$C135=VLOOKUP($A135&amp;"."&amp;$C135,UncollectibleLookup,4,FALSE)),0,'Module C Corrected'!K135),'Module C Corrected'!K135)</f>
        <v>261.25</v>
      </c>
      <c r="L135" s="51">
        <f ca="1">IFERROR(IF(AND($A135=VLOOKUP($A135&amp;"."&amp;$C135,UncollectibleLookup,2,FALSE),$C135=VLOOKUP($A135&amp;"."&amp;$C135,UncollectibleLookup,4,FALSE)),0,'Module C Corrected'!L135),'Module C Corrected'!L135)</f>
        <v>3648.5</v>
      </c>
      <c r="M135" s="51">
        <f ca="1">IFERROR(IF(AND($A135=VLOOKUP($A135&amp;"."&amp;$C135,UncollectibleLookup,2,FALSE),$C135=VLOOKUP($A135&amp;"."&amp;$C135,UncollectibleLookup,4,FALSE)),0,'Module C Corrected'!M135),'Module C Corrected'!M135)</f>
        <v>3933</v>
      </c>
      <c r="N135" s="51">
        <f ca="1">IFERROR(IF(AND($A135=VLOOKUP($A135&amp;"."&amp;$C135,UncollectibleLookup,2,FALSE),$C135=VLOOKUP($A135&amp;"."&amp;$C135,UncollectibleLookup,4,FALSE)),0,'Module C Corrected'!N135),'Module C Corrected'!N135)</f>
        <v>4500</v>
      </c>
      <c r="O135" s="51">
        <f ca="1">IFERROR(IF(AND($A135=VLOOKUP($A135&amp;"."&amp;$C135,UncollectibleLookup,2,FALSE),$C135=VLOOKUP($A135&amp;"."&amp;$C135,UncollectibleLookup,4,FALSE)),0,'Module C Corrected'!O135),'Module C Corrected'!O135)</f>
        <v>8904.5</v>
      </c>
      <c r="P135" s="51">
        <f ca="1">IFERROR(IF(AND($A135=VLOOKUP($A135&amp;"."&amp;$C135,UncollectibleLookup,2,FALSE),$C135=VLOOKUP($A135&amp;"."&amp;$C135,UncollectibleLookup,4,FALSE)),0,'Module C Corrected'!P135),'Module C Corrected'!P135)</f>
        <v>2109.75</v>
      </c>
      <c r="Q135" s="32">
        <f ca="1">IFERROR(IF(AND($A135=VLOOKUP($A135&amp;"."&amp;$C135,UncollectibleLookup,2,FALSE),$C135=VLOOKUP($A135&amp;"."&amp;$C135,UncollectibleLookup,4,FALSE)),0,'Module C Corrected'!Q135),'Module C Corrected'!Q135)</f>
        <v>84736.31</v>
      </c>
      <c r="R135" s="32">
        <f ca="1">IFERROR(IF(AND($A135=VLOOKUP($A135&amp;"."&amp;$C135,UncollectibleLookup,2,FALSE),$C135=VLOOKUP($A135&amp;"."&amp;$C135,UncollectibleLookup,4,FALSE)),0,'Module C Corrected'!R135),'Module C Corrected'!R135)</f>
        <v>69671</v>
      </c>
      <c r="S135" s="32">
        <f ca="1">IFERROR(IF(AND($A135=VLOOKUP($A135&amp;"."&amp;$C135,UncollectibleLookup,2,FALSE),$C135=VLOOKUP($A135&amp;"."&amp;$C135,UncollectibleLookup,4,FALSE)),0,'Module C Corrected'!S135),'Module C Corrected'!S135)</f>
        <v>1209</v>
      </c>
      <c r="T135" s="32">
        <f ca="1">IFERROR(IF(AND($A135=VLOOKUP($A135&amp;"."&amp;$C135,UncollectibleLookup,2,FALSE),$C135=VLOOKUP($A135&amp;"."&amp;$C135,UncollectibleLookup,4,FALSE)),0,'Module C Corrected'!T135),'Module C Corrected'!T135)</f>
        <v>114735.76</v>
      </c>
      <c r="U135" s="32">
        <f ca="1">IFERROR(IF(AND($A135=VLOOKUP($A135&amp;"."&amp;$C135,UncollectibleLookup,2,FALSE),$C135=VLOOKUP($A135&amp;"."&amp;$C135,UncollectibleLookup,4,FALSE)),0,'Module C Corrected'!U135),'Module C Corrected'!U135)</f>
        <v>129714.13</v>
      </c>
      <c r="V135" s="32">
        <f ca="1">IFERROR(IF(AND($A135=VLOOKUP($A135&amp;"."&amp;$C135,UncollectibleLookup,2,FALSE),$C135=VLOOKUP($A135&amp;"."&amp;$C135,UncollectibleLookup,4,FALSE)),0,'Module C Corrected'!V135),'Module C Corrected'!V135)</f>
        <v>32021.21</v>
      </c>
      <c r="W135" s="32">
        <f ca="1">IFERROR(IF(AND($A135=VLOOKUP($A135&amp;"."&amp;$C135,UncollectibleLookup,2,FALSE),$C135=VLOOKUP($A135&amp;"."&amp;$C135,UncollectibleLookup,4,FALSE)),0,'Module C Corrected'!W135),'Module C Corrected'!W135)</f>
        <v>9623.86</v>
      </c>
      <c r="X135" s="32">
        <f ca="1">IFERROR(IF(AND($A135=VLOOKUP($A135&amp;"."&amp;$C135,UncollectibleLookup,2,FALSE),$C135=VLOOKUP($A135&amp;"."&amp;$C135,UncollectibleLookup,4,FALSE)),0,'Module C Corrected'!X135),'Module C Corrected'!X135)</f>
        <v>111316.51</v>
      </c>
      <c r="Y135" s="32">
        <f ca="1">IFERROR(IF(AND($A135=VLOOKUP($A135&amp;"."&amp;$C135,UncollectibleLookup,2,FALSE),$C135=VLOOKUP($A135&amp;"."&amp;$C135,UncollectibleLookup,4,FALSE)),0,'Module C Corrected'!Y135),'Module C Corrected'!Y135)</f>
        <v>179049.21</v>
      </c>
      <c r="Z135" s="32">
        <f ca="1">IFERROR(IF(AND($A135=VLOOKUP($A135&amp;"."&amp;$C135,UncollectibleLookup,2,FALSE),$C135=VLOOKUP($A135&amp;"."&amp;$C135,UncollectibleLookup,4,FALSE)),0,'Module C Corrected'!Z135),'Module C Corrected'!Z135)</f>
        <v>222155.48</v>
      </c>
      <c r="AA135" s="32">
        <f ca="1">IFERROR(IF(AND($A135=VLOOKUP($A135&amp;"."&amp;$C135,UncollectibleLookup,2,FALSE),$C135=VLOOKUP($A135&amp;"."&amp;$C135,UncollectibleLookup,4,FALSE)),0,'Module C Corrected'!AA135),'Module C Corrected'!AA135)</f>
        <v>438209.64</v>
      </c>
      <c r="AB135" s="32">
        <f ca="1">IFERROR(IF(AND($A135=VLOOKUP($A135&amp;"."&amp;$C135,UncollectibleLookup,2,FALSE),$C135=VLOOKUP($A135&amp;"."&amp;$C135,UncollectibleLookup,4,FALSE)),0,'Module C Corrected'!AB135),'Module C Corrected'!AB135)</f>
        <v>66778.06</v>
      </c>
      <c r="AC135" s="2">
        <f>IF(ISBLANK('Module C Corrected'!AC135),"",'Module C Corrected'!AC135)</f>
        <v>3.19</v>
      </c>
      <c r="AD135" s="2">
        <f>IF(ISBLANK('Module C Corrected'!AD135),"",'Module C Corrected'!AD135)</f>
        <v>3.19</v>
      </c>
      <c r="AE135" s="2">
        <f>IF(ISBLANK('Module C Corrected'!AE135),"",'Module C Corrected'!AE135)</f>
        <v>3.19</v>
      </c>
      <c r="AF135" s="2">
        <f>IF(ISBLANK('Module C Corrected'!AF135),"",'Module C Corrected'!AF135)</f>
        <v>3.19</v>
      </c>
      <c r="AG135" s="2">
        <f>IF(ISBLANK('Module C Corrected'!AG135),"",'Module C Corrected'!AG135)</f>
        <v>3.19</v>
      </c>
      <c r="AH135" s="2">
        <f>IF(ISBLANK('Module C Corrected'!AH135),"",'Module C Corrected'!AH135)</f>
        <v>3.19</v>
      </c>
      <c r="AI135" s="2">
        <f>IF(ISBLANK('Module C Corrected'!AI135),"",'Module C Corrected'!AI135)</f>
        <v>3.19</v>
      </c>
      <c r="AJ135" s="2">
        <f>IF(ISBLANK('Module C Corrected'!AJ135),"",'Module C Corrected'!AJ135)</f>
        <v>3.19</v>
      </c>
      <c r="AK135" s="2">
        <f>IF(ISBLANK('Module C Corrected'!AK135),"",'Module C Corrected'!AK135)</f>
        <v>3.19</v>
      </c>
      <c r="AL135" s="2">
        <f>IF(ISBLANK('Module C Corrected'!AL135),"",'Module C Corrected'!AL135)</f>
        <v>3.19</v>
      </c>
      <c r="AM135" s="2">
        <f>IF(ISBLANK('Module C Corrected'!AM135),"",'Module C Corrected'!AM135)</f>
        <v>3.19</v>
      </c>
      <c r="AN135" s="2">
        <f>IF(ISBLANK('Module C Corrected'!AN135),"",'Module C Corrected'!AN135)</f>
        <v>3.19</v>
      </c>
      <c r="AO135" s="33">
        <f ca="1">IFERROR(IF(AND($A135=VLOOKUP($A135&amp;"."&amp;$C135,UncollectibleLookup,2,FALSE),$C135=VLOOKUP($A135&amp;"."&amp;$C135,UncollectibleLookup,4,FALSE)),0,'Module C Corrected'!AO135),'Module C Corrected'!AO135)</f>
        <v>2703.09</v>
      </c>
      <c r="AP135" s="33">
        <f ca="1">IFERROR(IF(AND($A135=VLOOKUP($A135&amp;"."&amp;$C135,UncollectibleLookup,2,FALSE),$C135=VLOOKUP($A135&amp;"."&amp;$C135,UncollectibleLookup,4,FALSE)),0,'Module C Corrected'!AP135),'Module C Corrected'!AP135)</f>
        <v>2222.5</v>
      </c>
      <c r="AQ135" s="33">
        <f ca="1">IFERROR(IF(AND($A135=VLOOKUP($A135&amp;"."&amp;$C135,UncollectibleLookup,2,FALSE),$C135=VLOOKUP($A135&amp;"."&amp;$C135,UncollectibleLookup,4,FALSE)),0,'Module C Corrected'!AQ135),'Module C Corrected'!AQ135)</f>
        <v>38.57</v>
      </c>
      <c r="AR135" s="33">
        <f ca="1">IFERROR(IF(AND($A135=VLOOKUP($A135&amp;"."&amp;$C135,UncollectibleLookup,2,FALSE),$C135=VLOOKUP($A135&amp;"."&amp;$C135,UncollectibleLookup,4,FALSE)),0,'Module C Corrected'!AR135),'Module C Corrected'!AR135)</f>
        <v>3660.07</v>
      </c>
      <c r="AS135" s="33">
        <f ca="1">IFERROR(IF(AND($A135=VLOOKUP($A135&amp;"."&amp;$C135,UncollectibleLookup,2,FALSE),$C135=VLOOKUP($A135&amp;"."&amp;$C135,UncollectibleLookup,4,FALSE)),0,'Module C Corrected'!AS135),'Module C Corrected'!AS135)</f>
        <v>4137.88</v>
      </c>
      <c r="AT135" s="33">
        <f ca="1">IFERROR(IF(AND($A135=VLOOKUP($A135&amp;"."&amp;$C135,UncollectibleLookup,2,FALSE),$C135=VLOOKUP($A135&amp;"."&amp;$C135,UncollectibleLookup,4,FALSE)),0,'Module C Corrected'!AT135),'Module C Corrected'!AT135)</f>
        <v>1021.48</v>
      </c>
      <c r="AU135" s="33">
        <f ca="1">IFERROR(IF(AND($A135=VLOOKUP($A135&amp;"."&amp;$C135,UncollectibleLookup,2,FALSE),$C135=VLOOKUP($A135&amp;"."&amp;$C135,UncollectibleLookup,4,FALSE)),0,'Module C Corrected'!AU135),'Module C Corrected'!AU135)</f>
        <v>307</v>
      </c>
      <c r="AV135" s="33">
        <f ca="1">IFERROR(IF(AND($A135=VLOOKUP($A135&amp;"."&amp;$C135,UncollectibleLookup,2,FALSE),$C135=VLOOKUP($A135&amp;"."&amp;$C135,UncollectibleLookup,4,FALSE)),0,'Module C Corrected'!AV135),'Module C Corrected'!AV135)</f>
        <v>3551</v>
      </c>
      <c r="AW135" s="33">
        <f ca="1">IFERROR(IF(AND($A135=VLOOKUP($A135&amp;"."&amp;$C135,UncollectibleLookup,2,FALSE),$C135=VLOOKUP($A135&amp;"."&amp;$C135,UncollectibleLookup,4,FALSE)),0,'Module C Corrected'!AW135),'Module C Corrected'!AW135)</f>
        <v>5711.67</v>
      </c>
      <c r="AX135" s="33">
        <f ca="1">IFERROR(IF(AND($A135=VLOOKUP($A135&amp;"."&amp;$C135,UncollectibleLookup,2,FALSE),$C135=VLOOKUP($A135&amp;"."&amp;$C135,UncollectibleLookup,4,FALSE)),0,'Module C Corrected'!AX135),'Module C Corrected'!AX135)</f>
        <v>7086.76</v>
      </c>
      <c r="AY135" s="33">
        <f ca="1">IFERROR(IF(AND($A135=VLOOKUP($A135&amp;"."&amp;$C135,UncollectibleLookup,2,FALSE),$C135=VLOOKUP($A135&amp;"."&amp;$C135,UncollectibleLookup,4,FALSE)),0,'Module C Corrected'!AY135),'Module C Corrected'!AY135)</f>
        <v>13978.89</v>
      </c>
      <c r="AZ135" s="33">
        <f ca="1">IFERROR(IF(AND($A135=VLOOKUP($A135&amp;"."&amp;$C135,UncollectibleLookup,2,FALSE),$C135=VLOOKUP($A135&amp;"."&amp;$C135,UncollectibleLookup,4,FALSE)),0,'Module C Corrected'!AZ135),'Module C Corrected'!AZ135)</f>
        <v>2130.2199999999998</v>
      </c>
      <c r="BA135" s="31">
        <f t="shared" ca="1" si="54"/>
        <v>-101.68</v>
      </c>
      <c r="BB135" s="31">
        <f t="shared" ca="1" si="54"/>
        <v>-83.61</v>
      </c>
      <c r="BC135" s="31">
        <f t="shared" ca="1" si="54"/>
        <v>-1.45</v>
      </c>
      <c r="BD135" s="31">
        <f t="shared" ca="1" si="52"/>
        <v>-550.73</v>
      </c>
      <c r="BE135" s="31">
        <f t="shared" ca="1" si="52"/>
        <v>-622.63</v>
      </c>
      <c r="BF135" s="31">
        <f t="shared" ca="1" si="52"/>
        <v>-153.69999999999999</v>
      </c>
      <c r="BG135" s="31">
        <f t="shared" ca="1" si="52"/>
        <v>-68.33</v>
      </c>
      <c r="BH135" s="31">
        <f t="shared" ca="1" si="52"/>
        <v>-790.35</v>
      </c>
      <c r="BI135" s="31">
        <f t="shared" ca="1" si="52"/>
        <v>-1271.25</v>
      </c>
      <c r="BJ135" s="31">
        <f t="shared" ca="1" si="57"/>
        <v>-666.47</v>
      </c>
      <c r="BK135" s="31">
        <f t="shared" ca="1" si="57"/>
        <v>-1314.63</v>
      </c>
      <c r="BL135" s="31">
        <f t="shared" ca="1" si="57"/>
        <v>-200.33</v>
      </c>
      <c r="BM135" s="6">
        <f t="shared" ca="1" si="68"/>
        <v>6.3E-3</v>
      </c>
      <c r="BN135" s="6">
        <f t="shared" ca="1" si="68"/>
        <v>6.3E-3</v>
      </c>
      <c r="BO135" s="6">
        <f t="shared" ca="1" si="68"/>
        <v>6.3E-3</v>
      </c>
      <c r="BP135" s="6">
        <f t="shared" ca="1" si="68"/>
        <v>6.3E-3</v>
      </c>
      <c r="BQ135" s="6">
        <f t="shared" ca="1" si="68"/>
        <v>6.3E-3</v>
      </c>
      <c r="BR135" s="6">
        <f t="shared" ca="1" si="68"/>
        <v>6.3E-3</v>
      </c>
      <c r="BS135" s="6">
        <f t="shared" ca="1" si="68"/>
        <v>6.3E-3</v>
      </c>
      <c r="BT135" s="6">
        <f t="shared" ca="1" si="68"/>
        <v>6.3E-3</v>
      </c>
      <c r="BU135" s="6">
        <f t="shared" ca="1" si="68"/>
        <v>6.3E-3</v>
      </c>
      <c r="BV135" s="6">
        <f t="shared" ca="1" si="68"/>
        <v>6.3E-3</v>
      </c>
      <c r="BW135" s="6">
        <f t="shared" ca="1" si="68"/>
        <v>6.3E-3</v>
      </c>
      <c r="BX135" s="6">
        <f t="shared" ca="1" si="68"/>
        <v>6.3E-3</v>
      </c>
      <c r="BY135" s="31">
        <f t="shared" ca="1" si="61"/>
        <v>533.84</v>
      </c>
      <c r="BZ135" s="31">
        <f t="shared" ca="1" si="61"/>
        <v>438.93</v>
      </c>
      <c r="CA135" s="31">
        <f t="shared" ca="1" si="61"/>
        <v>7.62</v>
      </c>
      <c r="CB135" s="31">
        <f t="shared" ca="1" si="58"/>
        <v>722.84</v>
      </c>
      <c r="CC135" s="31">
        <f t="shared" ca="1" si="58"/>
        <v>817.2</v>
      </c>
      <c r="CD135" s="31">
        <f t="shared" ca="1" si="58"/>
        <v>201.73</v>
      </c>
      <c r="CE135" s="31">
        <f t="shared" ca="1" si="58"/>
        <v>60.63</v>
      </c>
      <c r="CF135" s="31">
        <f t="shared" ca="1" si="58"/>
        <v>701.29</v>
      </c>
      <c r="CG135" s="31">
        <f t="shared" ca="1" si="58"/>
        <v>1128.01</v>
      </c>
      <c r="CH135" s="31">
        <f t="shared" ca="1" si="58"/>
        <v>1399.58</v>
      </c>
      <c r="CI135" s="31">
        <f t="shared" ca="1" si="58"/>
        <v>2760.72</v>
      </c>
      <c r="CJ135" s="31">
        <f t="shared" ca="1" si="58"/>
        <v>420.7</v>
      </c>
      <c r="CK135" s="32">
        <f t="shared" ca="1" si="71"/>
        <v>144.05000000000001</v>
      </c>
      <c r="CL135" s="32">
        <f t="shared" ca="1" si="71"/>
        <v>118.44</v>
      </c>
      <c r="CM135" s="32">
        <f t="shared" ca="1" si="71"/>
        <v>2.06</v>
      </c>
      <c r="CN135" s="32">
        <f t="shared" ca="1" si="71"/>
        <v>195.05</v>
      </c>
      <c r="CO135" s="32">
        <f t="shared" ca="1" si="71"/>
        <v>220.51</v>
      </c>
      <c r="CP135" s="32">
        <f t="shared" ca="1" si="71"/>
        <v>54.44</v>
      </c>
      <c r="CQ135" s="32">
        <f t="shared" ca="1" si="71"/>
        <v>16.36</v>
      </c>
      <c r="CR135" s="32">
        <f t="shared" ca="1" si="71"/>
        <v>189.24</v>
      </c>
      <c r="CS135" s="32">
        <f t="shared" ca="1" si="71"/>
        <v>304.38</v>
      </c>
      <c r="CT135" s="32">
        <f t="shared" ca="1" si="59"/>
        <v>377.66</v>
      </c>
      <c r="CU135" s="32">
        <f t="shared" ca="1" si="59"/>
        <v>744.96</v>
      </c>
      <c r="CV135" s="32">
        <f t="shared" ca="1" si="59"/>
        <v>113.52</v>
      </c>
      <c r="CW135" s="31">
        <f t="shared" ca="1" si="70"/>
        <v>-1923.52</v>
      </c>
      <c r="CX135" s="31">
        <f t="shared" ca="1" si="70"/>
        <v>-1581.5200000000002</v>
      </c>
      <c r="CY135" s="31">
        <f t="shared" ca="1" si="70"/>
        <v>-27.44</v>
      </c>
      <c r="CZ135" s="31">
        <f t="shared" ca="1" si="70"/>
        <v>-2191.4500000000003</v>
      </c>
      <c r="DA135" s="31">
        <f t="shared" ca="1" si="70"/>
        <v>-2477.54</v>
      </c>
      <c r="DB135" s="31">
        <f t="shared" ca="1" si="70"/>
        <v>-611.61000000000013</v>
      </c>
      <c r="DC135" s="31">
        <f t="shared" ca="1" si="69"/>
        <v>-161.68</v>
      </c>
      <c r="DD135" s="31">
        <f t="shared" ca="1" si="69"/>
        <v>-1870.1200000000003</v>
      </c>
      <c r="DE135" s="31">
        <f t="shared" ca="1" si="69"/>
        <v>-3008.0300000000007</v>
      </c>
      <c r="DF135" s="31">
        <f t="shared" ca="1" si="60"/>
        <v>-4643.05</v>
      </c>
      <c r="DG135" s="31">
        <f t="shared" ca="1" si="60"/>
        <v>-9158.5799999999981</v>
      </c>
      <c r="DH135" s="31">
        <f t="shared" ca="1" si="60"/>
        <v>-1395.6699999999998</v>
      </c>
      <c r="DI135" s="32">
        <f t="shared" ca="1" si="65"/>
        <v>-96.18</v>
      </c>
      <c r="DJ135" s="32">
        <f t="shared" ca="1" si="65"/>
        <v>-79.08</v>
      </c>
      <c r="DK135" s="32">
        <f t="shared" ca="1" si="65"/>
        <v>-1.37</v>
      </c>
      <c r="DL135" s="32">
        <f t="shared" ca="1" si="62"/>
        <v>-109.57</v>
      </c>
      <c r="DM135" s="32">
        <f t="shared" ca="1" si="62"/>
        <v>-123.88</v>
      </c>
      <c r="DN135" s="32">
        <f t="shared" ca="1" si="62"/>
        <v>-30.58</v>
      </c>
      <c r="DO135" s="32">
        <f t="shared" ca="1" si="62"/>
        <v>-8.08</v>
      </c>
      <c r="DP135" s="32">
        <f t="shared" ca="1" si="62"/>
        <v>-93.51</v>
      </c>
      <c r="DQ135" s="32">
        <f t="shared" ca="1" si="62"/>
        <v>-150.4</v>
      </c>
      <c r="DR135" s="32">
        <f t="shared" ca="1" si="72"/>
        <v>-232.15</v>
      </c>
      <c r="DS135" s="32">
        <f t="shared" ca="1" si="72"/>
        <v>-457.93</v>
      </c>
      <c r="DT135" s="32">
        <f t="shared" ca="1" si="72"/>
        <v>-69.78</v>
      </c>
      <c r="DU135" s="31">
        <f t="shared" ca="1" si="66"/>
        <v>-827.61</v>
      </c>
      <c r="DV135" s="31">
        <f t="shared" ca="1" si="66"/>
        <v>-672.41</v>
      </c>
      <c r="DW135" s="31">
        <f t="shared" ca="1" si="66"/>
        <v>-11.54</v>
      </c>
      <c r="DX135" s="31">
        <f t="shared" ca="1" si="63"/>
        <v>-910.47</v>
      </c>
      <c r="DY135" s="31">
        <f t="shared" ca="1" si="63"/>
        <v>-1017.12</v>
      </c>
      <c r="DZ135" s="31">
        <f t="shared" ca="1" si="63"/>
        <v>-247.97</v>
      </c>
      <c r="EA135" s="31">
        <f t="shared" ca="1" si="63"/>
        <v>-64.75</v>
      </c>
      <c r="EB135" s="31">
        <f t="shared" ca="1" si="63"/>
        <v>-739.07</v>
      </c>
      <c r="EC135" s="31">
        <f t="shared" ca="1" si="63"/>
        <v>-1172.8</v>
      </c>
      <c r="ED135" s="31">
        <f t="shared" ca="1" si="73"/>
        <v>-1786.43</v>
      </c>
      <c r="EE135" s="31">
        <f t="shared" ca="1" si="73"/>
        <v>-3475.18</v>
      </c>
      <c r="EF135" s="31">
        <f t="shared" ca="1" si="73"/>
        <v>-522.41</v>
      </c>
      <c r="EG135" s="32">
        <f t="shared" ca="1" si="67"/>
        <v>-2847.31</v>
      </c>
      <c r="EH135" s="32">
        <f t="shared" ca="1" si="67"/>
        <v>-2333.0100000000002</v>
      </c>
      <c r="EI135" s="32">
        <f t="shared" ca="1" si="67"/>
        <v>-40.35</v>
      </c>
      <c r="EJ135" s="32">
        <f t="shared" ca="1" si="64"/>
        <v>-3211.4900000000007</v>
      </c>
      <c r="EK135" s="32">
        <f t="shared" ca="1" si="64"/>
        <v>-3618.54</v>
      </c>
      <c r="EL135" s="32">
        <f t="shared" ca="1" si="64"/>
        <v>-890.1600000000002</v>
      </c>
      <c r="EM135" s="32">
        <f t="shared" ca="1" si="64"/>
        <v>-234.51000000000002</v>
      </c>
      <c r="EN135" s="32">
        <f t="shared" ca="1" si="64"/>
        <v>-2702.7000000000003</v>
      </c>
      <c r="EO135" s="32">
        <f t="shared" ca="1" si="64"/>
        <v>-4331.2300000000005</v>
      </c>
      <c r="EP135" s="32">
        <f t="shared" ca="1" si="74"/>
        <v>-6661.63</v>
      </c>
      <c r="EQ135" s="32">
        <f t="shared" ca="1" si="74"/>
        <v>-13091.689999999999</v>
      </c>
      <c r="ER135" s="32">
        <f t="shared" ca="1" si="74"/>
        <v>-1987.8599999999997</v>
      </c>
    </row>
    <row r="136" spans="1:148">
      <c r="A136" t="s">
        <v>423</v>
      </c>
      <c r="B136" s="1" t="s">
        <v>134</v>
      </c>
      <c r="C136" t="str">
        <f t="shared" ca="1" si="75"/>
        <v>THS</v>
      </c>
      <c r="D136" t="str">
        <f t="shared" ca="1" si="76"/>
        <v>Three Sisters Hydro Plant</v>
      </c>
      <c r="E136" s="51">
        <f ca="1">IFERROR(IF(AND($A136=VLOOKUP($A136&amp;"."&amp;$C136,UncollectibleLookup,2,FALSE),$C136=VLOOKUP($A136&amp;"."&amp;$C136,UncollectibleLookup,4,FALSE)),0,'Module C Corrected'!E136),'Module C Corrected'!E136)</f>
        <v>499.12700000000001</v>
      </c>
      <c r="F136" s="51">
        <f ca="1">IFERROR(IF(AND($A136=VLOOKUP($A136&amp;"."&amp;$C136,UncollectibleLookup,2,FALSE),$C136=VLOOKUP($A136&amp;"."&amp;$C136,UncollectibleLookup,4,FALSE)),0,'Module C Corrected'!F136),'Module C Corrected'!F136)</f>
        <v>244.7808</v>
      </c>
      <c r="G136" s="51">
        <f ca="1">IFERROR(IF(AND($A136=VLOOKUP($A136&amp;"."&amp;$C136,UncollectibleLookup,2,FALSE),$C136=VLOOKUP($A136&amp;"."&amp;$C136,UncollectibleLookup,4,FALSE)),0,'Module C Corrected'!G136),'Module C Corrected'!G136)</f>
        <v>115.5574</v>
      </c>
      <c r="H136" s="51">
        <f ca="1">IFERROR(IF(AND($A136=VLOOKUP($A136&amp;"."&amp;$C136,UncollectibleLookup,2,FALSE),$C136=VLOOKUP($A136&amp;"."&amp;$C136,UncollectibleLookup,4,FALSE)),0,'Module C Corrected'!H136),'Module C Corrected'!H136)</f>
        <v>0</v>
      </c>
      <c r="I136" s="51">
        <f ca="1">IFERROR(IF(AND($A136=VLOOKUP($A136&amp;"."&amp;$C136,UncollectibleLookup,2,FALSE),$C136=VLOOKUP($A136&amp;"."&amp;$C136,UncollectibleLookup,4,FALSE)),0,'Module C Corrected'!I136),'Module C Corrected'!I136)</f>
        <v>0</v>
      </c>
      <c r="J136" s="51">
        <f ca="1">IFERROR(IF(AND($A136=VLOOKUP($A136&amp;"."&amp;$C136,UncollectibleLookup,2,FALSE),$C136=VLOOKUP($A136&amp;"."&amp;$C136,UncollectibleLookup,4,FALSE)),0,'Module C Corrected'!J136),'Module C Corrected'!J136)</f>
        <v>212.7723</v>
      </c>
      <c r="K136" s="51">
        <f ca="1">IFERROR(IF(AND($A136=VLOOKUP($A136&amp;"."&amp;$C136,UncollectibleLookup,2,FALSE),$C136=VLOOKUP($A136&amp;"."&amp;$C136,UncollectibleLookup,4,FALSE)),0,'Module C Corrected'!K136),'Module C Corrected'!K136)</f>
        <v>756.80119999999999</v>
      </c>
      <c r="L136" s="51">
        <f ca="1">IFERROR(IF(AND($A136=VLOOKUP($A136&amp;"."&amp;$C136,UncollectibleLookup,2,FALSE),$C136=VLOOKUP($A136&amp;"."&amp;$C136,UncollectibleLookup,4,FALSE)),0,'Module C Corrected'!L136),'Module C Corrected'!L136)</f>
        <v>667.70640000000003</v>
      </c>
      <c r="M136" s="51">
        <f ca="1">IFERROR(IF(AND($A136=VLOOKUP($A136&amp;"."&amp;$C136,UncollectibleLookup,2,FALSE),$C136=VLOOKUP($A136&amp;"."&amp;$C136,UncollectibleLookup,4,FALSE)),0,'Module C Corrected'!M136),'Module C Corrected'!M136)</f>
        <v>274.8408</v>
      </c>
      <c r="N136" s="51">
        <f ca="1">IFERROR(IF(AND($A136=VLOOKUP($A136&amp;"."&amp;$C136,UncollectibleLookup,2,FALSE),$C136=VLOOKUP($A136&amp;"."&amp;$C136,UncollectibleLookup,4,FALSE)),0,'Module C Corrected'!N136),'Module C Corrected'!N136)</f>
        <v>408.69119999999998</v>
      </c>
      <c r="O136" s="51">
        <f ca="1">IFERROR(IF(AND($A136=VLOOKUP($A136&amp;"."&amp;$C136,UncollectibleLookup,2,FALSE),$C136=VLOOKUP($A136&amp;"."&amp;$C136,UncollectibleLookup,4,FALSE)),0,'Module C Corrected'!O136),'Module C Corrected'!O136)</f>
        <v>454.51029999999997</v>
      </c>
      <c r="P136" s="51">
        <f ca="1">IFERROR(IF(AND($A136=VLOOKUP($A136&amp;"."&amp;$C136,UncollectibleLookup,2,FALSE),$C136=VLOOKUP($A136&amp;"."&amp;$C136,UncollectibleLookup,4,FALSE)),0,'Module C Corrected'!P136),'Module C Corrected'!P136)</f>
        <v>692.49149999999997</v>
      </c>
      <c r="Q136" s="32">
        <f ca="1">IFERROR(IF(AND($A136=VLOOKUP($A136&amp;"."&amp;$C136,UncollectibleLookup,2,FALSE),$C136=VLOOKUP($A136&amp;"."&amp;$C136,UncollectibleLookup,4,FALSE)),0,'Module C Corrected'!Q136),'Module C Corrected'!Q136)</f>
        <v>33648.379999999997</v>
      </c>
      <c r="R136" s="32">
        <f ca="1">IFERROR(IF(AND($A136=VLOOKUP($A136&amp;"."&amp;$C136,UncollectibleLookup,2,FALSE),$C136=VLOOKUP($A136&amp;"."&amp;$C136,UncollectibleLookup,4,FALSE)),0,'Module C Corrected'!R136),'Module C Corrected'!R136)</f>
        <v>19735.64</v>
      </c>
      <c r="S136" s="32">
        <f ca="1">IFERROR(IF(AND($A136=VLOOKUP($A136&amp;"."&amp;$C136,UncollectibleLookup,2,FALSE),$C136=VLOOKUP($A136&amp;"."&amp;$C136,UncollectibleLookup,4,FALSE)),0,'Module C Corrected'!S136),'Module C Corrected'!S136)</f>
        <v>8401.98</v>
      </c>
      <c r="T136" s="32">
        <f ca="1">IFERROR(IF(AND($A136=VLOOKUP($A136&amp;"."&amp;$C136,UncollectibleLookup,2,FALSE),$C136=VLOOKUP($A136&amp;"."&amp;$C136,UncollectibleLookup,4,FALSE)),0,'Module C Corrected'!T136),'Module C Corrected'!T136)</f>
        <v>0</v>
      </c>
      <c r="U136" s="32">
        <f ca="1">IFERROR(IF(AND($A136=VLOOKUP($A136&amp;"."&amp;$C136,UncollectibleLookup,2,FALSE),$C136=VLOOKUP($A136&amp;"."&amp;$C136,UncollectibleLookup,4,FALSE)),0,'Module C Corrected'!U136),'Module C Corrected'!U136)</f>
        <v>0</v>
      </c>
      <c r="V136" s="32">
        <f ca="1">IFERROR(IF(AND($A136=VLOOKUP($A136&amp;"."&amp;$C136,UncollectibleLookup,2,FALSE),$C136=VLOOKUP($A136&amp;"."&amp;$C136,UncollectibleLookup,4,FALSE)),0,'Module C Corrected'!V136),'Module C Corrected'!V136)</f>
        <v>9783.64</v>
      </c>
      <c r="W136" s="32">
        <f ca="1">IFERROR(IF(AND($A136=VLOOKUP($A136&amp;"."&amp;$C136,UncollectibleLookup,2,FALSE),$C136=VLOOKUP($A136&amp;"."&amp;$C136,UncollectibleLookup,4,FALSE)),0,'Module C Corrected'!W136),'Module C Corrected'!W136)</f>
        <v>168628.36</v>
      </c>
      <c r="X136" s="32">
        <f ca="1">IFERROR(IF(AND($A136=VLOOKUP($A136&amp;"."&amp;$C136,UncollectibleLookup,2,FALSE),$C136=VLOOKUP($A136&amp;"."&amp;$C136,UncollectibleLookup,4,FALSE)),0,'Module C Corrected'!X136),'Module C Corrected'!X136)</f>
        <v>65563.39</v>
      </c>
      <c r="Y136" s="32">
        <f ca="1">IFERROR(IF(AND($A136=VLOOKUP($A136&amp;"."&amp;$C136,UncollectibleLookup,2,FALSE),$C136=VLOOKUP($A136&amp;"."&amp;$C136,UncollectibleLookup,4,FALSE)),0,'Module C Corrected'!Y136),'Module C Corrected'!Y136)</f>
        <v>16168.8</v>
      </c>
      <c r="Z136" s="32">
        <f ca="1">IFERROR(IF(AND($A136=VLOOKUP($A136&amp;"."&amp;$C136,UncollectibleLookup,2,FALSE),$C136=VLOOKUP($A136&amp;"."&amp;$C136,UncollectibleLookup,4,FALSE)),0,'Module C Corrected'!Z136),'Module C Corrected'!Z136)</f>
        <v>32520.67</v>
      </c>
      <c r="AA136" s="32">
        <f ca="1">IFERROR(IF(AND($A136=VLOOKUP($A136&amp;"."&amp;$C136,UncollectibleLookup,2,FALSE),$C136=VLOOKUP($A136&amp;"."&amp;$C136,UncollectibleLookup,4,FALSE)),0,'Module C Corrected'!AA136),'Module C Corrected'!AA136)</f>
        <v>30718.76</v>
      </c>
      <c r="AB136" s="32">
        <f ca="1">IFERROR(IF(AND($A136=VLOOKUP($A136&amp;"."&amp;$C136,UncollectibleLookup,2,FALSE),$C136=VLOOKUP($A136&amp;"."&amp;$C136,UncollectibleLookup,4,FALSE)),0,'Module C Corrected'!AB136),'Module C Corrected'!AB136)</f>
        <v>53167.18</v>
      </c>
      <c r="AC136" s="2">
        <f>IF(ISBLANK('Module C Corrected'!AC136),"",'Module C Corrected'!AC136)</f>
        <v>0.8</v>
      </c>
      <c r="AD136" s="2">
        <f>IF(ISBLANK('Module C Corrected'!AD136),"",'Module C Corrected'!AD136)</f>
        <v>0.8</v>
      </c>
      <c r="AE136" s="2">
        <f>IF(ISBLANK('Module C Corrected'!AE136),"",'Module C Corrected'!AE136)</f>
        <v>0.8</v>
      </c>
      <c r="AF136" s="2">
        <f>IF(ISBLANK('Module C Corrected'!AF136),"",'Module C Corrected'!AF136)</f>
        <v>0.8</v>
      </c>
      <c r="AG136" s="2">
        <f>IF(ISBLANK('Module C Corrected'!AG136),"",'Module C Corrected'!AG136)</f>
        <v>0.8</v>
      </c>
      <c r="AH136" s="2">
        <f>IF(ISBLANK('Module C Corrected'!AH136),"",'Module C Corrected'!AH136)</f>
        <v>0.8</v>
      </c>
      <c r="AI136" s="2">
        <f>IF(ISBLANK('Module C Corrected'!AI136),"",'Module C Corrected'!AI136)</f>
        <v>0.8</v>
      </c>
      <c r="AJ136" s="2">
        <f>IF(ISBLANK('Module C Corrected'!AJ136),"",'Module C Corrected'!AJ136)</f>
        <v>0.8</v>
      </c>
      <c r="AK136" s="2">
        <f>IF(ISBLANK('Module C Corrected'!AK136),"",'Module C Corrected'!AK136)</f>
        <v>0.8</v>
      </c>
      <c r="AL136" s="2">
        <f>IF(ISBLANK('Module C Corrected'!AL136),"",'Module C Corrected'!AL136)</f>
        <v>0.8</v>
      </c>
      <c r="AM136" s="2">
        <f>IF(ISBLANK('Module C Corrected'!AM136),"",'Module C Corrected'!AM136)</f>
        <v>0.8</v>
      </c>
      <c r="AN136" s="2">
        <f>IF(ISBLANK('Module C Corrected'!AN136),"",'Module C Corrected'!AN136)</f>
        <v>0.8</v>
      </c>
      <c r="AO136" s="33">
        <f ca="1">IFERROR(IF(AND($A136=VLOOKUP($A136&amp;"."&amp;$C136,UncollectibleLookup,2,FALSE),$C136=VLOOKUP($A136&amp;"."&amp;$C136,UncollectibleLookup,4,FALSE)),0,'Module C Corrected'!AO136),'Module C Corrected'!AO136)</f>
        <v>269.19</v>
      </c>
      <c r="AP136" s="33">
        <f ca="1">IFERROR(IF(AND($A136=VLOOKUP($A136&amp;"."&amp;$C136,UncollectibleLookup,2,FALSE),$C136=VLOOKUP($A136&amp;"."&amp;$C136,UncollectibleLookup,4,FALSE)),0,'Module C Corrected'!AP136),'Module C Corrected'!AP136)</f>
        <v>157.88999999999999</v>
      </c>
      <c r="AQ136" s="33">
        <f ca="1">IFERROR(IF(AND($A136=VLOOKUP($A136&amp;"."&amp;$C136,UncollectibleLookup,2,FALSE),$C136=VLOOKUP($A136&amp;"."&amp;$C136,UncollectibleLookup,4,FALSE)),0,'Module C Corrected'!AQ136),'Module C Corrected'!AQ136)</f>
        <v>67.22</v>
      </c>
      <c r="AR136" s="33">
        <f ca="1">IFERROR(IF(AND($A136=VLOOKUP($A136&amp;"."&amp;$C136,UncollectibleLookup,2,FALSE),$C136=VLOOKUP($A136&amp;"."&amp;$C136,UncollectibleLookup,4,FALSE)),0,'Module C Corrected'!AR136),'Module C Corrected'!AR136)</f>
        <v>0</v>
      </c>
      <c r="AS136" s="33">
        <f ca="1">IFERROR(IF(AND($A136=VLOOKUP($A136&amp;"."&amp;$C136,UncollectibleLookup,2,FALSE),$C136=VLOOKUP($A136&amp;"."&amp;$C136,UncollectibleLookup,4,FALSE)),0,'Module C Corrected'!AS136),'Module C Corrected'!AS136)</f>
        <v>0</v>
      </c>
      <c r="AT136" s="33">
        <f ca="1">IFERROR(IF(AND($A136=VLOOKUP($A136&amp;"."&amp;$C136,UncollectibleLookup,2,FALSE),$C136=VLOOKUP($A136&amp;"."&amp;$C136,UncollectibleLookup,4,FALSE)),0,'Module C Corrected'!AT136),'Module C Corrected'!AT136)</f>
        <v>78.27</v>
      </c>
      <c r="AU136" s="33">
        <f ca="1">IFERROR(IF(AND($A136=VLOOKUP($A136&amp;"."&amp;$C136,UncollectibleLookup,2,FALSE),$C136=VLOOKUP($A136&amp;"."&amp;$C136,UncollectibleLookup,4,FALSE)),0,'Module C Corrected'!AU136),'Module C Corrected'!AU136)</f>
        <v>1349.03</v>
      </c>
      <c r="AV136" s="33">
        <f ca="1">IFERROR(IF(AND($A136=VLOOKUP($A136&amp;"."&amp;$C136,UncollectibleLookup,2,FALSE),$C136=VLOOKUP($A136&amp;"."&amp;$C136,UncollectibleLookup,4,FALSE)),0,'Module C Corrected'!AV136),'Module C Corrected'!AV136)</f>
        <v>524.51</v>
      </c>
      <c r="AW136" s="33">
        <f ca="1">IFERROR(IF(AND($A136=VLOOKUP($A136&amp;"."&amp;$C136,UncollectibleLookup,2,FALSE),$C136=VLOOKUP($A136&amp;"."&amp;$C136,UncollectibleLookup,4,FALSE)),0,'Module C Corrected'!AW136),'Module C Corrected'!AW136)</f>
        <v>129.35</v>
      </c>
      <c r="AX136" s="33">
        <f ca="1">IFERROR(IF(AND($A136=VLOOKUP($A136&amp;"."&amp;$C136,UncollectibleLookup,2,FALSE),$C136=VLOOKUP($A136&amp;"."&amp;$C136,UncollectibleLookup,4,FALSE)),0,'Module C Corrected'!AX136),'Module C Corrected'!AX136)</f>
        <v>260.17</v>
      </c>
      <c r="AY136" s="33">
        <f ca="1">IFERROR(IF(AND($A136=VLOOKUP($A136&amp;"."&amp;$C136,UncollectibleLookup,2,FALSE),$C136=VLOOKUP($A136&amp;"."&amp;$C136,UncollectibleLookup,4,FALSE)),0,'Module C Corrected'!AY136),'Module C Corrected'!AY136)</f>
        <v>245.75</v>
      </c>
      <c r="AZ136" s="33">
        <f ca="1">IFERROR(IF(AND($A136=VLOOKUP($A136&amp;"."&amp;$C136,UncollectibleLookup,2,FALSE),$C136=VLOOKUP($A136&amp;"."&amp;$C136,UncollectibleLookup,4,FALSE)),0,'Module C Corrected'!AZ136),'Module C Corrected'!AZ136)</f>
        <v>425.34</v>
      </c>
      <c r="BA136" s="31">
        <f t="shared" ca="1" si="54"/>
        <v>-40.380000000000003</v>
      </c>
      <c r="BB136" s="31">
        <f t="shared" ca="1" si="54"/>
        <v>-23.68</v>
      </c>
      <c r="BC136" s="31">
        <f t="shared" ca="1" si="54"/>
        <v>-10.08</v>
      </c>
      <c r="BD136" s="31">
        <f t="shared" ca="1" si="52"/>
        <v>0</v>
      </c>
      <c r="BE136" s="31">
        <f t="shared" ca="1" si="52"/>
        <v>0</v>
      </c>
      <c r="BF136" s="31">
        <f t="shared" ca="1" si="52"/>
        <v>-46.96</v>
      </c>
      <c r="BG136" s="31">
        <f t="shared" ca="1" si="52"/>
        <v>-1197.26</v>
      </c>
      <c r="BH136" s="31">
        <f t="shared" ca="1" si="52"/>
        <v>-465.5</v>
      </c>
      <c r="BI136" s="31">
        <f t="shared" ca="1" si="52"/>
        <v>-114.8</v>
      </c>
      <c r="BJ136" s="31">
        <f t="shared" ca="1" si="57"/>
        <v>-97.56</v>
      </c>
      <c r="BK136" s="31">
        <f t="shared" ca="1" si="57"/>
        <v>-92.16</v>
      </c>
      <c r="BL136" s="31">
        <f t="shared" ca="1" si="57"/>
        <v>-159.5</v>
      </c>
      <c r="BM136" s="6">
        <f t="shared" ca="1" si="68"/>
        <v>-4.9399999999999999E-2</v>
      </c>
      <c r="BN136" s="6">
        <f t="shared" ca="1" si="68"/>
        <v>-4.9399999999999999E-2</v>
      </c>
      <c r="BO136" s="6">
        <f t="shared" ca="1" si="68"/>
        <v>-4.9399999999999999E-2</v>
      </c>
      <c r="BP136" s="6">
        <f t="shared" ca="1" si="68"/>
        <v>-4.9399999999999999E-2</v>
      </c>
      <c r="BQ136" s="6">
        <f t="shared" ca="1" si="68"/>
        <v>-4.9399999999999999E-2</v>
      </c>
      <c r="BR136" s="6">
        <f t="shared" ca="1" si="68"/>
        <v>-4.9399999999999999E-2</v>
      </c>
      <c r="BS136" s="6">
        <f t="shared" ca="1" si="68"/>
        <v>-4.9399999999999999E-2</v>
      </c>
      <c r="BT136" s="6">
        <f t="shared" ca="1" si="68"/>
        <v>-4.9399999999999999E-2</v>
      </c>
      <c r="BU136" s="6">
        <f t="shared" ca="1" si="68"/>
        <v>-4.9399999999999999E-2</v>
      </c>
      <c r="BV136" s="6">
        <f t="shared" ca="1" si="68"/>
        <v>-4.9399999999999999E-2</v>
      </c>
      <c r="BW136" s="6">
        <f t="shared" ca="1" si="68"/>
        <v>-4.9399999999999999E-2</v>
      </c>
      <c r="BX136" s="6">
        <f t="shared" ca="1" si="68"/>
        <v>-4.9399999999999999E-2</v>
      </c>
      <c r="BY136" s="31">
        <f t="shared" ca="1" si="61"/>
        <v>-1662.23</v>
      </c>
      <c r="BZ136" s="31">
        <f t="shared" ca="1" si="61"/>
        <v>-974.94</v>
      </c>
      <c r="CA136" s="31">
        <f t="shared" ca="1" si="61"/>
        <v>-415.06</v>
      </c>
      <c r="CB136" s="31">
        <f t="shared" ca="1" si="58"/>
        <v>0</v>
      </c>
      <c r="CC136" s="31">
        <f t="shared" ca="1" si="58"/>
        <v>0</v>
      </c>
      <c r="CD136" s="31">
        <f t="shared" ca="1" si="58"/>
        <v>-483.31</v>
      </c>
      <c r="CE136" s="31">
        <f t="shared" ca="1" si="58"/>
        <v>-8330.24</v>
      </c>
      <c r="CF136" s="31">
        <f t="shared" ca="1" si="58"/>
        <v>-3238.83</v>
      </c>
      <c r="CG136" s="31">
        <f t="shared" ca="1" si="58"/>
        <v>-798.74</v>
      </c>
      <c r="CH136" s="31">
        <f t="shared" ca="1" si="58"/>
        <v>-1606.52</v>
      </c>
      <c r="CI136" s="31">
        <f t="shared" ca="1" si="58"/>
        <v>-1517.51</v>
      </c>
      <c r="CJ136" s="31">
        <f t="shared" ca="1" si="58"/>
        <v>-2626.46</v>
      </c>
      <c r="CK136" s="32">
        <f t="shared" ca="1" si="71"/>
        <v>57.2</v>
      </c>
      <c r="CL136" s="32">
        <f t="shared" ca="1" si="71"/>
        <v>33.549999999999997</v>
      </c>
      <c r="CM136" s="32">
        <f t="shared" ca="1" si="71"/>
        <v>14.28</v>
      </c>
      <c r="CN136" s="32">
        <f t="shared" ca="1" si="71"/>
        <v>0</v>
      </c>
      <c r="CO136" s="32">
        <f t="shared" ca="1" si="71"/>
        <v>0</v>
      </c>
      <c r="CP136" s="32">
        <f t="shared" ca="1" si="71"/>
        <v>16.63</v>
      </c>
      <c r="CQ136" s="32">
        <f t="shared" ca="1" si="71"/>
        <v>286.67</v>
      </c>
      <c r="CR136" s="32">
        <f t="shared" ca="1" si="71"/>
        <v>111.46</v>
      </c>
      <c r="CS136" s="32">
        <f t="shared" ca="1" si="71"/>
        <v>27.49</v>
      </c>
      <c r="CT136" s="32">
        <f t="shared" ca="1" si="59"/>
        <v>55.29</v>
      </c>
      <c r="CU136" s="32">
        <f t="shared" ca="1" si="59"/>
        <v>52.22</v>
      </c>
      <c r="CV136" s="32">
        <f t="shared" ca="1" si="59"/>
        <v>90.38</v>
      </c>
      <c r="CW136" s="31">
        <f t="shared" ca="1" si="70"/>
        <v>-1833.84</v>
      </c>
      <c r="CX136" s="31">
        <f t="shared" ca="1" si="70"/>
        <v>-1075.6000000000001</v>
      </c>
      <c r="CY136" s="31">
        <f t="shared" ca="1" si="70"/>
        <v>-457.92</v>
      </c>
      <c r="CZ136" s="31">
        <f t="shared" ca="1" si="70"/>
        <v>0</v>
      </c>
      <c r="DA136" s="31">
        <f t="shared" ca="1" si="70"/>
        <v>0</v>
      </c>
      <c r="DB136" s="31">
        <f t="shared" ca="1" si="70"/>
        <v>-497.99000000000007</v>
      </c>
      <c r="DC136" s="31">
        <f t="shared" ca="1" si="69"/>
        <v>-8195.34</v>
      </c>
      <c r="DD136" s="31">
        <f t="shared" ca="1" si="69"/>
        <v>-3186.38</v>
      </c>
      <c r="DE136" s="31">
        <f t="shared" ca="1" si="69"/>
        <v>-785.80000000000007</v>
      </c>
      <c r="DF136" s="31">
        <f t="shared" ca="1" si="60"/>
        <v>-1713.8400000000001</v>
      </c>
      <c r="DG136" s="31">
        <f t="shared" ca="1" si="60"/>
        <v>-1618.8799999999999</v>
      </c>
      <c r="DH136" s="31">
        <f t="shared" ca="1" si="60"/>
        <v>-2801.92</v>
      </c>
      <c r="DI136" s="32">
        <f t="shared" ca="1" si="65"/>
        <v>-91.69</v>
      </c>
      <c r="DJ136" s="32">
        <f t="shared" ca="1" si="65"/>
        <v>-53.78</v>
      </c>
      <c r="DK136" s="32">
        <f t="shared" ca="1" si="65"/>
        <v>-22.9</v>
      </c>
      <c r="DL136" s="32">
        <f t="shared" ca="1" si="62"/>
        <v>0</v>
      </c>
      <c r="DM136" s="32">
        <f t="shared" ca="1" si="62"/>
        <v>0</v>
      </c>
      <c r="DN136" s="32">
        <f t="shared" ca="1" si="62"/>
        <v>-24.9</v>
      </c>
      <c r="DO136" s="32">
        <f t="shared" ca="1" si="62"/>
        <v>-409.77</v>
      </c>
      <c r="DP136" s="32">
        <f t="shared" ca="1" si="62"/>
        <v>-159.32</v>
      </c>
      <c r="DQ136" s="32">
        <f t="shared" ca="1" si="62"/>
        <v>-39.29</v>
      </c>
      <c r="DR136" s="32">
        <f t="shared" ca="1" si="72"/>
        <v>-85.69</v>
      </c>
      <c r="DS136" s="32">
        <f t="shared" ca="1" si="72"/>
        <v>-80.94</v>
      </c>
      <c r="DT136" s="32">
        <f t="shared" ca="1" si="72"/>
        <v>-140.1</v>
      </c>
      <c r="DU136" s="31">
        <f t="shared" ca="1" si="66"/>
        <v>-789.03</v>
      </c>
      <c r="DV136" s="31">
        <f t="shared" ca="1" si="66"/>
        <v>-457.31</v>
      </c>
      <c r="DW136" s="31">
        <f t="shared" ca="1" si="66"/>
        <v>-192.58</v>
      </c>
      <c r="DX136" s="31">
        <f t="shared" ca="1" si="63"/>
        <v>0</v>
      </c>
      <c r="DY136" s="31">
        <f t="shared" ca="1" si="63"/>
        <v>0</v>
      </c>
      <c r="DZ136" s="31">
        <f t="shared" ca="1" si="63"/>
        <v>-201.9</v>
      </c>
      <c r="EA136" s="31">
        <f t="shared" ca="1" si="63"/>
        <v>-3282.29</v>
      </c>
      <c r="EB136" s="31">
        <f t="shared" ca="1" si="63"/>
        <v>-1259.25</v>
      </c>
      <c r="EC136" s="31">
        <f t="shared" ca="1" si="63"/>
        <v>-306.38</v>
      </c>
      <c r="ED136" s="31">
        <f t="shared" ca="1" si="73"/>
        <v>-659.41</v>
      </c>
      <c r="EE136" s="31">
        <f t="shared" ca="1" si="73"/>
        <v>-614.28</v>
      </c>
      <c r="EF136" s="31">
        <f t="shared" ca="1" si="73"/>
        <v>-1048.78</v>
      </c>
      <c r="EG136" s="32">
        <f t="shared" ca="1" si="67"/>
        <v>-2714.56</v>
      </c>
      <c r="EH136" s="32">
        <f t="shared" ca="1" si="67"/>
        <v>-1586.69</v>
      </c>
      <c r="EI136" s="32">
        <f t="shared" ca="1" si="67"/>
        <v>-673.4</v>
      </c>
      <c r="EJ136" s="32">
        <f t="shared" ca="1" si="64"/>
        <v>0</v>
      </c>
      <c r="EK136" s="32">
        <f t="shared" ca="1" si="64"/>
        <v>0</v>
      </c>
      <c r="EL136" s="32">
        <f t="shared" ca="1" si="64"/>
        <v>-724.79000000000008</v>
      </c>
      <c r="EM136" s="32">
        <f t="shared" ca="1" si="64"/>
        <v>-11887.400000000001</v>
      </c>
      <c r="EN136" s="32">
        <f t="shared" ca="1" si="64"/>
        <v>-4604.9500000000007</v>
      </c>
      <c r="EO136" s="32">
        <f t="shared" ca="1" si="64"/>
        <v>-1131.47</v>
      </c>
      <c r="EP136" s="32">
        <f t="shared" ca="1" si="74"/>
        <v>-2458.94</v>
      </c>
      <c r="EQ136" s="32">
        <f t="shared" ca="1" si="74"/>
        <v>-2314.1</v>
      </c>
      <c r="ER136" s="32">
        <f t="shared" ca="1" si="74"/>
        <v>-3990.8</v>
      </c>
    </row>
    <row r="137" spans="1:148">
      <c r="A137" t="s">
        <v>523</v>
      </c>
      <c r="B137" s="1" t="s">
        <v>400</v>
      </c>
      <c r="C137" t="str">
        <f t="shared" ca="1" si="75"/>
        <v>BCHIMP</v>
      </c>
      <c r="D137" t="str">
        <f t="shared" ca="1" si="76"/>
        <v>Alberta-BC Intertie - Import</v>
      </c>
      <c r="E137" s="51">
        <f ca="1">IFERROR(IF(AND($A137=VLOOKUP($A137&amp;"."&amp;$C137,UncollectibleLookup,2,FALSE),$C137=VLOOKUP($A137&amp;"."&amp;$C137,UncollectibleLookup,4,FALSE)),0,'Module C Corrected'!E137),'Module C Corrected'!E137)</f>
        <v>0</v>
      </c>
      <c r="F137" s="51">
        <f ca="1">IFERROR(IF(AND($A137=VLOOKUP($A137&amp;"."&amp;$C137,UncollectibleLookup,2,FALSE),$C137=VLOOKUP($A137&amp;"."&amp;$C137,UncollectibleLookup,4,FALSE)),0,'Module C Corrected'!F137),'Module C Corrected'!F137)</f>
        <v>0</v>
      </c>
      <c r="G137" s="51">
        <f ca="1">IFERROR(IF(AND($A137=VLOOKUP($A137&amp;"."&amp;$C137,UncollectibleLookup,2,FALSE),$C137=VLOOKUP($A137&amp;"."&amp;$C137,UncollectibleLookup,4,FALSE)),0,'Module C Corrected'!G137),'Module C Corrected'!G137)</f>
        <v>0</v>
      </c>
      <c r="H137" s="51">
        <f ca="1">IFERROR(IF(AND($A137=VLOOKUP($A137&amp;"."&amp;$C137,UncollectibleLookup,2,FALSE),$C137=VLOOKUP($A137&amp;"."&amp;$C137,UncollectibleLookup,4,FALSE)),0,'Module C Corrected'!H137),'Module C Corrected'!H137)</f>
        <v>0</v>
      </c>
      <c r="I137" s="51">
        <f ca="1">IFERROR(IF(AND($A137=VLOOKUP($A137&amp;"."&amp;$C137,UncollectibleLookup,2,FALSE),$C137=VLOOKUP($A137&amp;"."&amp;$C137,UncollectibleLookup,4,FALSE)),0,'Module C Corrected'!I137),'Module C Corrected'!I137)</f>
        <v>2863</v>
      </c>
      <c r="J137" s="51">
        <f ca="1">IFERROR(IF(AND($A137=VLOOKUP($A137&amp;"."&amp;$C137,UncollectibleLookup,2,FALSE),$C137=VLOOKUP($A137&amp;"."&amp;$C137,UncollectibleLookup,4,FALSE)),0,'Module C Corrected'!J137),'Module C Corrected'!J137)</f>
        <v>2754</v>
      </c>
      <c r="K137" s="51">
        <f ca="1">IFERROR(IF(AND($A137=VLOOKUP($A137&amp;"."&amp;$C137,UncollectibleLookup,2,FALSE),$C137=VLOOKUP($A137&amp;"."&amp;$C137,UncollectibleLookup,4,FALSE)),0,'Module C Corrected'!K137),'Module C Corrected'!K137)</f>
        <v>19242</v>
      </c>
      <c r="L137" s="51">
        <f ca="1">IFERROR(IF(AND($A137=VLOOKUP($A137&amp;"."&amp;$C137,UncollectibleLookup,2,FALSE),$C137=VLOOKUP($A137&amp;"."&amp;$C137,UncollectibleLookup,4,FALSE)),0,'Module C Corrected'!L137),'Module C Corrected'!L137)</f>
        <v>5235</v>
      </c>
      <c r="M137" s="51">
        <f ca="1">IFERROR(IF(AND($A137=VLOOKUP($A137&amp;"."&amp;$C137,UncollectibleLookup,2,FALSE),$C137=VLOOKUP($A137&amp;"."&amp;$C137,UncollectibleLookup,4,FALSE)),0,'Module C Corrected'!M137),'Module C Corrected'!M137)</f>
        <v>2112</v>
      </c>
      <c r="N137" s="51">
        <f ca="1">IFERROR(IF(AND($A137=VLOOKUP($A137&amp;"."&amp;$C137,UncollectibleLookup,2,FALSE),$C137=VLOOKUP($A137&amp;"."&amp;$C137,UncollectibleLookup,4,FALSE)),0,'Module C Corrected'!N137),'Module C Corrected'!N137)</f>
        <v>3380</v>
      </c>
      <c r="O137" s="51">
        <f ca="1">IFERROR(IF(AND($A137=VLOOKUP($A137&amp;"."&amp;$C137,UncollectibleLookup,2,FALSE),$C137=VLOOKUP($A137&amp;"."&amp;$C137,UncollectibleLookup,4,FALSE)),0,'Module C Corrected'!O137),'Module C Corrected'!O137)</f>
        <v>675</v>
      </c>
      <c r="P137" s="51">
        <f ca="1">IFERROR(IF(AND($A137=VLOOKUP($A137&amp;"."&amp;$C137,UncollectibleLookup,2,FALSE),$C137=VLOOKUP($A137&amp;"."&amp;$C137,UncollectibleLookup,4,FALSE)),0,'Module C Corrected'!P137),'Module C Corrected'!P137)</f>
        <v>3066</v>
      </c>
      <c r="Q137" s="32">
        <f ca="1">IFERROR(IF(AND($A137=VLOOKUP($A137&amp;"."&amp;$C137,UncollectibleLookup,2,FALSE),$C137=VLOOKUP($A137&amp;"."&amp;$C137,UncollectibleLookup,4,FALSE)),0,'Module C Corrected'!Q137),'Module C Corrected'!Q137)</f>
        <v>0</v>
      </c>
      <c r="R137" s="32">
        <f ca="1">IFERROR(IF(AND($A137=VLOOKUP($A137&amp;"."&amp;$C137,UncollectibleLookup,2,FALSE),$C137=VLOOKUP($A137&amp;"."&amp;$C137,UncollectibleLookup,4,FALSE)),0,'Module C Corrected'!R137),'Module C Corrected'!R137)</f>
        <v>0</v>
      </c>
      <c r="S137" s="32">
        <f ca="1">IFERROR(IF(AND($A137=VLOOKUP($A137&amp;"."&amp;$C137,UncollectibleLookup,2,FALSE),$C137=VLOOKUP($A137&amp;"."&amp;$C137,UncollectibleLookup,4,FALSE)),0,'Module C Corrected'!S137),'Module C Corrected'!S137)</f>
        <v>0</v>
      </c>
      <c r="T137" s="32">
        <f ca="1">IFERROR(IF(AND($A137=VLOOKUP($A137&amp;"."&amp;$C137,UncollectibleLookup,2,FALSE),$C137=VLOOKUP($A137&amp;"."&amp;$C137,UncollectibleLookup,4,FALSE)),0,'Module C Corrected'!T137),'Module C Corrected'!T137)</f>
        <v>0</v>
      </c>
      <c r="U137" s="32">
        <f ca="1">IFERROR(IF(AND($A137=VLOOKUP($A137&amp;"."&amp;$C137,UncollectibleLookup,2,FALSE),$C137=VLOOKUP($A137&amp;"."&amp;$C137,UncollectibleLookup,4,FALSE)),0,'Module C Corrected'!U137),'Module C Corrected'!U137)</f>
        <v>339096.91</v>
      </c>
      <c r="V137" s="32">
        <f ca="1">IFERROR(IF(AND($A137=VLOOKUP($A137&amp;"."&amp;$C137,UncollectibleLookup,2,FALSE),$C137=VLOOKUP($A137&amp;"."&amp;$C137,UncollectibleLookup,4,FALSE)),0,'Module C Corrected'!V137),'Module C Corrected'!V137)</f>
        <v>332311.26</v>
      </c>
      <c r="W137" s="32">
        <f ca="1">IFERROR(IF(AND($A137=VLOOKUP($A137&amp;"."&amp;$C137,UncollectibleLookup,2,FALSE),$C137=VLOOKUP($A137&amp;"."&amp;$C137,UncollectibleLookup,4,FALSE)),0,'Module C Corrected'!W137),'Module C Corrected'!W137)</f>
        <v>6860153.1100000003</v>
      </c>
      <c r="X137" s="32">
        <f ca="1">IFERROR(IF(AND($A137=VLOOKUP($A137&amp;"."&amp;$C137,UncollectibleLookup,2,FALSE),$C137=VLOOKUP($A137&amp;"."&amp;$C137,UncollectibleLookup,4,FALSE)),0,'Module C Corrected'!X137),'Module C Corrected'!X137)</f>
        <v>1498896.58</v>
      </c>
      <c r="Y137" s="32">
        <f ca="1">IFERROR(IF(AND($A137=VLOOKUP($A137&amp;"."&amp;$C137,UncollectibleLookup,2,FALSE),$C137=VLOOKUP($A137&amp;"."&amp;$C137,UncollectibleLookup,4,FALSE)),0,'Module C Corrected'!Y137),'Module C Corrected'!Y137)</f>
        <v>195443.84</v>
      </c>
      <c r="Z137" s="32">
        <f ca="1">IFERROR(IF(AND($A137=VLOOKUP($A137&amp;"."&amp;$C137,UncollectibleLookup,2,FALSE),$C137=VLOOKUP($A137&amp;"."&amp;$C137,UncollectibleLookup,4,FALSE)),0,'Module C Corrected'!Z137),'Module C Corrected'!Z137)</f>
        <v>443286.38</v>
      </c>
      <c r="AA137" s="32">
        <f ca="1">IFERROR(IF(AND($A137=VLOOKUP($A137&amp;"."&amp;$C137,UncollectibleLookup,2,FALSE),$C137=VLOOKUP($A137&amp;"."&amp;$C137,UncollectibleLookup,4,FALSE)),0,'Module C Corrected'!AA137),'Module C Corrected'!AA137)</f>
        <v>136910.25</v>
      </c>
      <c r="AB137" s="32">
        <f ca="1">IFERROR(IF(AND($A137=VLOOKUP($A137&amp;"."&amp;$C137,UncollectibleLookup,2,FALSE),$C137=VLOOKUP($A137&amp;"."&amp;$C137,UncollectibleLookup,4,FALSE)),0,'Module C Corrected'!AB137),'Module C Corrected'!AB137)</f>
        <v>603736.15</v>
      </c>
      <c r="AC137" s="2" t="str">
        <f>IF(ISBLANK('Module C Corrected'!AC137),"",'Module C Corrected'!AC137)</f>
        <v/>
      </c>
      <c r="AD137" s="2" t="str">
        <f>IF(ISBLANK('Module C Corrected'!AD137),"",'Module C Corrected'!AD137)</f>
        <v/>
      </c>
      <c r="AE137" s="2" t="str">
        <f>IF(ISBLANK('Module C Corrected'!AE137),"",'Module C Corrected'!AE137)</f>
        <v/>
      </c>
      <c r="AF137" s="2" t="str">
        <f>IF(ISBLANK('Module C Corrected'!AF137),"",'Module C Corrected'!AF137)</f>
        <v/>
      </c>
      <c r="AG137" s="2">
        <f>IF(ISBLANK('Module C Corrected'!AG137),"",'Module C Corrected'!AG137)</f>
        <v>0.78</v>
      </c>
      <c r="AH137" s="2">
        <f>IF(ISBLANK('Module C Corrected'!AH137),"",'Module C Corrected'!AH137)</f>
        <v>0.78</v>
      </c>
      <c r="AI137" s="2">
        <f>IF(ISBLANK('Module C Corrected'!AI137),"",'Module C Corrected'!AI137)</f>
        <v>0.78</v>
      </c>
      <c r="AJ137" s="2">
        <f>IF(ISBLANK('Module C Corrected'!AJ137),"",'Module C Corrected'!AJ137)</f>
        <v>0.78</v>
      </c>
      <c r="AK137" s="2">
        <f>IF(ISBLANK('Module C Corrected'!AK137),"",'Module C Corrected'!AK137)</f>
        <v>0.78</v>
      </c>
      <c r="AL137" s="2">
        <f>IF(ISBLANK('Module C Corrected'!AL137),"",'Module C Corrected'!AL137)</f>
        <v>0.78</v>
      </c>
      <c r="AM137" s="2">
        <f>IF(ISBLANK('Module C Corrected'!AM137),"",'Module C Corrected'!AM137)</f>
        <v>0.78</v>
      </c>
      <c r="AN137" s="2">
        <f>IF(ISBLANK('Module C Corrected'!AN137),"",'Module C Corrected'!AN137)</f>
        <v>0.78</v>
      </c>
      <c r="AO137" s="33">
        <f ca="1">IFERROR(IF(AND($A137=VLOOKUP($A137&amp;"."&amp;$C137,UncollectibleLookup,2,FALSE),$C137=VLOOKUP($A137&amp;"."&amp;$C137,UncollectibleLookup,4,FALSE)),0,'Module C Corrected'!AO137),'Module C Corrected'!AO137)</f>
        <v>0</v>
      </c>
      <c r="AP137" s="33">
        <f ca="1">IFERROR(IF(AND($A137=VLOOKUP($A137&amp;"."&amp;$C137,UncollectibleLookup,2,FALSE),$C137=VLOOKUP($A137&amp;"."&amp;$C137,UncollectibleLookup,4,FALSE)),0,'Module C Corrected'!AP137),'Module C Corrected'!AP137)</f>
        <v>0</v>
      </c>
      <c r="AQ137" s="33">
        <f ca="1">IFERROR(IF(AND($A137=VLOOKUP($A137&amp;"."&amp;$C137,UncollectibleLookup,2,FALSE),$C137=VLOOKUP($A137&amp;"."&amp;$C137,UncollectibleLookup,4,FALSE)),0,'Module C Corrected'!AQ137),'Module C Corrected'!AQ137)</f>
        <v>0</v>
      </c>
      <c r="AR137" s="33">
        <f ca="1">IFERROR(IF(AND($A137=VLOOKUP($A137&amp;"."&amp;$C137,UncollectibleLookup,2,FALSE),$C137=VLOOKUP($A137&amp;"."&amp;$C137,UncollectibleLookup,4,FALSE)),0,'Module C Corrected'!AR137),'Module C Corrected'!AR137)</f>
        <v>0</v>
      </c>
      <c r="AS137" s="33">
        <f ca="1">IFERROR(IF(AND($A137=VLOOKUP($A137&amp;"."&amp;$C137,UncollectibleLookup,2,FALSE),$C137=VLOOKUP($A137&amp;"."&amp;$C137,UncollectibleLookup,4,FALSE)),0,'Module C Corrected'!AS137),'Module C Corrected'!AS137)</f>
        <v>2644.96</v>
      </c>
      <c r="AT137" s="33">
        <f ca="1">IFERROR(IF(AND($A137=VLOOKUP($A137&amp;"."&amp;$C137,UncollectibleLookup,2,FALSE),$C137=VLOOKUP($A137&amp;"."&amp;$C137,UncollectibleLookup,4,FALSE)),0,'Module C Corrected'!AT137),'Module C Corrected'!AT137)</f>
        <v>2592.0300000000002</v>
      </c>
      <c r="AU137" s="33">
        <f ca="1">IFERROR(IF(AND($A137=VLOOKUP($A137&amp;"."&amp;$C137,UncollectibleLookup,2,FALSE),$C137=VLOOKUP($A137&amp;"."&amp;$C137,UncollectibleLookup,4,FALSE)),0,'Module C Corrected'!AU137),'Module C Corrected'!AU137)</f>
        <v>53509.19</v>
      </c>
      <c r="AV137" s="33">
        <f ca="1">IFERROR(IF(AND($A137=VLOOKUP($A137&amp;"."&amp;$C137,UncollectibleLookup,2,FALSE),$C137=VLOOKUP($A137&amp;"."&amp;$C137,UncollectibleLookup,4,FALSE)),0,'Module C Corrected'!AV137),'Module C Corrected'!AV137)</f>
        <v>11691.39</v>
      </c>
      <c r="AW137" s="33">
        <f ca="1">IFERROR(IF(AND($A137=VLOOKUP($A137&amp;"."&amp;$C137,UncollectibleLookup,2,FALSE),$C137=VLOOKUP($A137&amp;"."&amp;$C137,UncollectibleLookup,4,FALSE)),0,'Module C Corrected'!AW137),'Module C Corrected'!AW137)</f>
        <v>1524.46</v>
      </c>
      <c r="AX137" s="33">
        <f ca="1">IFERROR(IF(AND($A137=VLOOKUP($A137&amp;"."&amp;$C137,UncollectibleLookup,2,FALSE),$C137=VLOOKUP($A137&amp;"."&amp;$C137,UncollectibleLookup,4,FALSE)),0,'Module C Corrected'!AX137),'Module C Corrected'!AX137)</f>
        <v>3457.63</v>
      </c>
      <c r="AY137" s="33">
        <f ca="1">IFERROR(IF(AND($A137=VLOOKUP($A137&amp;"."&amp;$C137,UncollectibleLookup,2,FALSE),$C137=VLOOKUP($A137&amp;"."&amp;$C137,UncollectibleLookup,4,FALSE)),0,'Module C Corrected'!AY137),'Module C Corrected'!AY137)</f>
        <v>1067.9000000000001</v>
      </c>
      <c r="AZ137" s="33">
        <f ca="1">IFERROR(IF(AND($A137=VLOOKUP($A137&amp;"."&amp;$C137,UncollectibleLookup,2,FALSE),$C137=VLOOKUP($A137&amp;"."&amp;$C137,UncollectibleLookup,4,FALSE)),0,'Module C Corrected'!AZ137),'Module C Corrected'!AZ137)</f>
        <v>4709.1400000000003</v>
      </c>
      <c r="BA137" s="31">
        <f t="shared" ca="1" si="54"/>
        <v>0</v>
      </c>
      <c r="BB137" s="31">
        <f t="shared" ca="1" si="54"/>
        <v>0</v>
      </c>
      <c r="BC137" s="31">
        <f t="shared" ca="1" si="54"/>
        <v>0</v>
      </c>
      <c r="BD137" s="31">
        <f t="shared" ca="1" si="52"/>
        <v>0</v>
      </c>
      <c r="BE137" s="31">
        <f t="shared" ca="1" si="52"/>
        <v>-1627.67</v>
      </c>
      <c r="BF137" s="31">
        <f t="shared" ca="1" si="52"/>
        <v>-1595.09</v>
      </c>
      <c r="BG137" s="31">
        <f t="shared" ca="1" si="52"/>
        <v>-48707.09</v>
      </c>
      <c r="BH137" s="31">
        <f t="shared" ca="1" si="52"/>
        <v>-10642.17</v>
      </c>
      <c r="BI137" s="31">
        <f t="shared" ca="1" si="52"/>
        <v>-1387.65</v>
      </c>
      <c r="BJ137" s="31">
        <f t="shared" ca="1" si="57"/>
        <v>-1329.86</v>
      </c>
      <c r="BK137" s="31">
        <f t="shared" ca="1" si="57"/>
        <v>-410.73</v>
      </c>
      <c r="BL137" s="31">
        <f t="shared" ca="1" si="57"/>
        <v>-1811.21</v>
      </c>
      <c r="BM137" s="6">
        <f t="shared" ca="1" si="68"/>
        <v>-2.7799999999999998E-2</v>
      </c>
      <c r="BN137" s="6">
        <f t="shared" ca="1" si="68"/>
        <v>-2.7799999999999998E-2</v>
      </c>
      <c r="BO137" s="6">
        <f t="shared" ca="1" si="68"/>
        <v>-2.7799999999999998E-2</v>
      </c>
      <c r="BP137" s="6">
        <f t="shared" ca="1" si="68"/>
        <v>-2.7799999999999998E-2</v>
      </c>
      <c r="BQ137" s="6">
        <f t="shared" ca="1" si="68"/>
        <v>-2.7799999999999998E-2</v>
      </c>
      <c r="BR137" s="6">
        <f t="shared" ca="1" si="68"/>
        <v>-2.7799999999999998E-2</v>
      </c>
      <c r="BS137" s="6">
        <f t="shared" ca="1" si="68"/>
        <v>-2.7799999999999998E-2</v>
      </c>
      <c r="BT137" s="6">
        <f t="shared" ca="1" si="68"/>
        <v>-2.7799999999999998E-2</v>
      </c>
      <c r="BU137" s="6">
        <f t="shared" ca="1" si="68"/>
        <v>-2.7799999999999998E-2</v>
      </c>
      <c r="BV137" s="6">
        <f t="shared" ca="1" si="68"/>
        <v>-2.7799999999999998E-2</v>
      </c>
      <c r="BW137" s="6">
        <f t="shared" ca="1" si="68"/>
        <v>-2.7799999999999998E-2</v>
      </c>
      <c r="BX137" s="6">
        <f t="shared" ca="1" si="68"/>
        <v>-2.7799999999999998E-2</v>
      </c>
      <c r="BY137" s="31">
        <f t="shared" ca="1" si="61"/>
        <v>0</v>
      </c>
      <c r="BZ137" s="31">
        <f t="shared" ca="1" si="61"/>
        <v>0</v>
      </c>
      <c r="CA137" s="31">
        <f t="shared" ca="1" si="61"/>
        <v>0</v>
      </c>
      <c r="CB137" s="31">
        <f t="shared" ca="1" si="58"/>
        <v>0</v>
      </c>
      <c r="CC137" s="31">
        <f t="shared" ca="1" si="58"/>
        <v>-9426.89</v>
      </c>
      <c r="CD137" s="31">
        <f t="shared" ca="1" si="58"/>
        <v>-9238.25</v>
      </c>
      <c r="CE137" s="31">
        <f t="shared" ca="1" si="58"/>
        <v>-190712.26</v>
      </c>
      <c r="CF137" s="31">
        <f t="shared" ca="1" si="58"/>
        <v>-41669.32</v>
      </c>
      <c r="CG137" s="31">
        <f t="shared" ca="1" si="58"/>
        <v>-5433.34</v>
      </c>
      <c r="CH137" s="31">
        <f t="shared" ca="1" si="58"/>
        <v>-12323.36</v>
      </c>
      <c r="CI137" s="31">
        <f t="shared" ca="1" si="58"/>
        <v>-3806.1</v>
      </c>
      <c r="CJ137" s="31">
        <f t="shared" ca="1" si="58"/>
        <v>-16783.86</v>
      </c>
      <c r="CK137" s="32">
        <f t="shared" ca="1" si="71"/>
        <v>0</v>
      </c>
      <c r="CL137" s="32">
        <f t="shared" ca="1" si="71"/>
        <v>0</v>
      </c>
      <c r="CM137" s="32">
        <f t="shared" ca="1" si="71"/>
        <v>0</v>
      </c>
      <c r="CN137" s="32">
        <f t="shared" ca="1" si="71"/>
        <v>0</v>
      </c>
      <c r="CO137" s="32">
        <f t="shared" ca="1" si="71"/>
        <v>576.46</v>
      </c>
      <c r="CP137" s="32">
        <f t="shared" ca="1" si="71"/>
        <v>564.92999999999995</v>
      </c>
      <c r="CQ137" s="32">
        <f t="shared" ca="1" si="71"/>
        <v>11662.26</v>
      </c>
      <c r="CR137" s="32">
        <f t="shared" ca="1" si="71"/>
        <v>2548.12</v>
      </c>
      <c r="CS137" s="32">
        <f t="shared" ca="1" si="71"/>
        <v>332.25</v>
      </c>
      <c r="CT137" s="32">
        <f t="shared" ca="1" si="59"/>
        <v>753.59</v>
      </c>
      <c r="CU137" s="32">
        <f t="shared" ca="1" si="59"/>
        <v>232.75</v>
      </c>
      <c r="CV137" s="32">
        <f t="shared" ca="1" si="59"/>
        <v>1026.3499999999999</v>
      </c>
      <c r="CW137" s="31">
        <f t="shared" ca="1" si="70"/>
        <v>0</v>
      </c>
      <c r="CX137" s="31">
        <f t="shared" ca="1" si="70"/>
        <v>0</v>
      </c>
      <c r="CY137" s="31">
        <f t="shared" ca="1" si="70"/>
        <v>0</v>
      </c>
      <c r="CZ137" s="31">
        <f t="shared" ca="1" si="70"/>
        <v>0</v>
      </c>
      <c r="DA137" s="31">
        <f t="shared" ca="1" si="70"/>
        <v>-9867.7199999999993</v>
      </c>
      <c r="DB137" s="31">
        <f t="shared" ca="1" si="70"/>
        <v>-9670.26</v>
      </c>
      <c r="DC137" s="31">
        <f t="shared" ca="1" si="69"/>
        <v>-183852.1</v>
      </c>
      <c r="DD137" s="31">
        <f t="shared" ca="1" si="69"/>
        <v>-40170.42</v>
      </c>
      <c r="DE137" s="31">
        <f t="shared" ca="1" si="69"/>
        <v>-5237.8999999999996</v>
      </c>
      <c r="DF137" s="31">
        <f t="shared" ca="1" si="60"/>
        <v>-13697.54</v>
      </c>
      <c r="DG137" s="31">
        <f t="shared" ca="1" si="60"/>
        <v>-4230.5200000000004</v>
      </c>
      <c r="DH137" s="31">
        <f t="shared" ca="1" si="60"/>
        <v>-18655.440000000002</v>
      </c>
      <c r="DI137" s="32">
        <f t="shared" ca="1" si="65"/>
        <v>0</v>
      </c>
      <c r="DJ137" s="32">
        <f t="shared" ca="1" si="65"/>
        <v>0</v>
      </c>
      <c r="DK137" s="32">
        <f t="shared" ca="1" si="65"/>
        <v>0</v>
      </c>
      <c r="DL137" s="32">
        <f t="shared" ca="1" si="62"/>
        <v>0</v>
      </c>
      <c r="DM137" s="32">
        <f t="shared" ca="1" si="62"/>
        <v>-493.39</v>
      </c>
      <c r="DN137" s="32">
        <f t="shared" ca="1" si="62"/>
        <v>-483.51</v>
      </c>
      <c r="DO137" s="32">
        <f t="shared" ca="1" si="62"/>
        <v>-9192.61</v>
      </c>
      <c r="DP137" s="32">
        <f t="shared" ca="1" si="62"/>
        <v>-2008.52</v>
      </c>
      <c r="DQ137" s="32">
        <f t="shared" ca="1" si="62"/>
        <v>-261.89999999999998</v>
      </c>
      <c r="DR137" s="32">
        <f t="shared" ca="1" si="72"/>
        <v>-684.88</v>
      </c>
      <c r="DS137" s="32">
        <f t="shared" ca="1" si="72"/>
        <v>-211.53</v>
      </c>
      <c r="DT137" s="32">
        <f t="shared" ca="1" si="72"/>
        <v>-932.77</v>
      </c>
      <c r="DU137" s="31">
        <f t="shared" ca="1" si="66"/>
        <v>0</v>
      </c>
      <c r="DV137" s="31">
        <f t="shared" ca="1" si="66"/>
        <v>0</v>
      </c>
      <c r="DW137" s="31">
        <f t="shared" ca="1" si="66"/>
        <v>0</v>
      </c>
      <c r="DX137" s="31">
        <f t="shared" ca="1" si="63"/>
        <v>0</v>
      </c>
      <c r="DY137" s="31">
        <f t="shared" ca="1" si="63"/>
        <v>-4051.04</v>
      </c>
      <c r="DZ137" s="31">
        <f t="shared" ca="1" si="63"/>
        <v>-3920.7</v>
      </c>
      <c r="EA137" s="31">
        <f t="shared" ca="1" si="63"/>
        <v>-73634.06</v>
      </c>
      <c r="EB137" s="31">
        <f t="shared" ca="1" si="63"/>
        <v>-15875.3</v>
      </c>
      <c r="EC137" s="31">
        <f t="shared" ca="1" si="63"/>
        <v>-2042.21</v>
      </c>
      <c r="ED137" s="31">
        <f t="shared" ca="1" si="73"/>
        <v>-5270.18</v>
      </c>
      <c r="EE137" s="31">
        <f t="shared" ca="1" si="73"/>
        <v>-1605.25</v>
      </c>
      <c r="EF137" s="31">
        <f t="shared" ca="1" si="73"/>
        <v>-6982.89</v>
      </c>
      <c r="EG137" s="32">
        <f t="shared" ca="1" si="67"/>
        <v>0</v>
      </c>
      <c r="EH137" s="32">
        <f t="shared" ca="1" si="67"/>
        <v>0</v>
      </c>
      <c r="EI137" s="32">
        <f t="shared" ca="1" si="67"/>
        <v>0</v>
      </c>
      <c r="EJ137" s="32">
        <f t="shared" ca="1" si="64"/>
        <v>0</v>
      </c>
      <c r="EK137" s="32">
        <f t="shared" ca="1" si="64"/>
        <v>-14412.149999999998</v>
      </c>
      <c r="EL137" s="32">
        <f t="shared" ca="1" si="64"/>
        <v>-14074.470000000001</v>
      </c>
      <c r="EM137" s="32">
        <f t="shared" ca="1" si="64"/>
        <v>-266678.77</v>
      </c>
      <c r="EN137" s="32">
        <f t="shared" ca="1" si="64"/>
        <v>-58054.239999999991</v>
      </c>
      <c r="EO137" s="32">
        <f t="shared" ca="1" si="64"/>
        <v>-7542.0099999999993</v>
      </c>
      <c r="EP137" s="32">
        <f t="shared" ca="1" si="74"/>
        <v>-19652.599999999999</v>
      </c>
      <c r="EQ137" s="32">
        <f t="shared" ca="1" si="74"/>
        <v>-6047.3</v>
      </c>
      <c r="ER137" s="32">
        <f t="shared" ca="1" si="74"/>
        <v>-26571.100000000002</v>
      </c>
    </row>
    <row r="138" spans="1:148">
      <c r="A138" t="s">
        <v>523</v>
      </c>
      <c r="B138" s="1" t="s">
        <v>342</v>
      </c>
      <c r="C138" t="str">
        <f t="shared" ca="1" si="75"/>
        <v>BCHEXP</v>
      </c>
      <c r="D138" t="str">
        <f t="shared" ca="1" si="76"/>
        <v>Alberta-BC Intertie - Export</v>
      </c>
      <c r="E138" s="51">
        <f ca="1">IFERROR(IF(AND($A138=VLOOKUP($A138&amp;"."&amp;$C138,UncollectibleLookup,2,FALSE),$C138=VLOOKUP($A138&amp;"."&amp;$C138,UncollectibleLookup,4,FALSE)),0,'Module C Corrected'!E138),'Module C Corrected'!E138)</f>
        <v>0</v>
      </c>
      <c r="F138" s="51">
        <f ca="1">IFERROR(IF(AND($A138=VLOOKUP($A138&amp;"."&amp;$C138,UncollectibleLookup,2,FALSE),$C138=VLOOKUP($A138&amp;"."&amp;$C138,UncollectibleLookup,4,FALSE)),0,'Module C Corrected'!F138),'Module C Corrected'!F138)</f>
        <v>0</v>
      </c>
      <c r="G138" s="51">
        <f ca="1">IFERROR(IF(AND($A138=VLOOKUP($A138&amp;"."&amp;$C138,UncollectibleLookup,2,FALSE),$C138=VLOOKUP($A138&amp;"."&amp;$C138,UncollectibleLookup,4,FALSE)),0,'Module C Corrected'!G138),'Module C Corrected'!G138)</f>
        <v>0</v>
      </c>
      <c r="H138" s="51">
        <f ca="1">IFERROR(IF(AND($A138=VLOOKUP($A138&amp;"."&amp;$C138,UncollectibleLookup,2,FALSE),$C138=VLOOKUP($A138&amp;"."&amp;$C138,UncollectibleLookup,4,FALSE)),0,'Module C Corrected'!H138),'Module C Corrected'!H138)</f>
        <v>0</v>
      </c>
      <c r="I138" s="51">
        <f ca="1">IFERROR(IF(AND($A138=VLOOKUP($A138&amp;"."&amp;$C138,UncollectibleLookup,2,FALSE),$C138=VLOOKUP($A138&amp;"."&amp;$C138,UncollectibleLookup,4,FALSE)),0,'Module C Corrected'!I138),'Module C Corrected'!I138)</f>
        <v>2905.25</v>
      </c>
      <c r="J138" s="51">
        <f ca="1">IFERROR(IF(AND($A138=VLOOKUP($A138&amp;"."&amp;$C138,UncollectibleLookup,2,FALSE),$C138=VLOOKUP($A138&amp;"."&amp;$C138,UncollectibleLookup,4,FALSE)),0,'Module C Corrected'!J138),'Module C Corrected'!J138)</f>
        <v>5249.25</v>
      </c>
      <c r="K138" s="51">
        <f ca="1">IFERROR(IF(AND($A138=VLOOKUP($A138&amp;"."&amp;$C138,UncollectibleLookup,2,FALSE),$C138=VLOOKUP($A138&amp;"."&amp;$C138,UncollectibleLookup,4,FALSE)),0,'Module C Corrected'!K138),'Module C Corrected'!K138)</f>
        <v>798.75</v>
      </c>
      <c r="L138" s="51">
        <f ca="1">IFERROR(IF(AND($A138=VLOOKUP($A138&amp;"."&amp;$C138,UncollectibleLookup,2,FALSE),$C138=VLOOKUP($A138&amp;"."&amp;$C138,UncollectibleLookup,4,FALSE)),0,'Module C Corrected'!L138),'Module C Corrected'!L138)</f>
        <v>6621.75</v>
      </c>
      <c r="M138" s="51">
        <f ca="1">IFERROR(IF(AND($A138=VLOOKUP($A138&amp;"."&amp;$C138,UncollectibleLookup,2,FALSE),$C138=VLOOKUP($A138&amp;"."&amp;$C138,UncollectibleLookup,4,FALSE)),0,'Module C Corrected'!M138),'Module C Corrected'!M138)</f>
        <v>4052.5</v>
      </c>
      <c r="N138" s="51">
        <f ca="1">IFERROR(IF(AND($A138=VLOOKUP($A138&amp;"."&amp;$C138,UncollectibleLookup,2,FALSE),$C138=VLOOKUP($A138&amp;"."&amp;$C138,UncollectibleLookup,4,FALSE)),0,'Module C Corrected'!N138),'Module C Corrected'!N138)</f>
        <v>2782.25</v>
      </c>
      <c r="O138" s="51">
        <f ca="1">IFERROR(IF(AND($A138=VLOOKUP($A138&amp;"."&amp;$C138,UncollectibleLookup,2,FALSE),$C138=VLOOKUP($A138&amp;"."&amp;$C138,UncollectibleLookup,4,FALSE)),0,'Module C Corrected'!O138),'Module C Corrected'!O138)</f>
        <v>4980.25</v>
      </c>
      <c r="P138" s="51">
        <f ca="1">IFERROR(IF(AND($A138=VLOOKUP($A138&amp;"."&amp;$C138,UncollectibleLookup,2,FALSE),$C138=VLOOKUP($A138&amp;"."&amp;$C138,UncollectibleLookup,4,FALSE)),0,'Module C Corrected'!P138),'Module C Corrected'!P138)</f>
        <v>3661.5</v>
      </c>
      <c r="Q138" s="32">
        <f ca="1">IFERROR(IF(AND($A138=VLOOKUP($A138&amp;"."&amp;$C138,UncollectibleLookup,2,FALSE),$C138=VLOOKUP($A138&amp;"."&amp;$C138,UncollectibleLookup,4,FALSE)),0,'Module C Corrected'!Q138),'Module C Corrected'!Q138)</f>
        <v>0</v>
      </c>
      <c r="R138" s="32">
        <f ca="1">IFERROR(IF(AND($A138=VLOOKUP($A138&amp;"."&amp;$C138,UncollectibleLookup,2,FALSE),$C138=VLOOKUP($A138&amp;"."&amp;$C138,UncollectibleLookup,4,FALSE)),0,'Module C Corrected'!R138),'Module C Corrected'!R138)</f>
        <v>0</v>
      </c>
      <c r="S138" s="32">
        <f ca="1">IFERROR(IF(AND($A138=VLOOKUP($A138&amp;"."&amp;$C138,UncollectibleLookup,2,FALSE),$C138=VLOOKUP($A138&amp;"."&amp;$C138,UncollectibleLookup,4,FALSE)),0,'Module C Corrected'!S138),'Module C Corrected'!S138)</f>
        <v>0</v>
      </c>
      <c r="T138" s="32">
        <f ca="1">IFERROR(IF(AND($A138=VLOOKUP($A138&amp;"."&amp;$C138,UncollectibleLookup,2,FALSE),$C138=VLOOKUP($A138&amp;"."&amp;$C138,UncollectibleLookup,4,FALSE)),0,'Module C Corrected'!T138),'Module C Corrected'!T138)</f>
        <v>0</v>
      </c>
      <c r="U138" s="32">
        <f ca="1">IFERROR(IF(AND($A138=VLOOKUP($A138&amp;"."&amp;$C138,UncollectibleLookup,2,FALSE),$C138=VLOOKUP($A138&amp;"."&amp;$C138,UncollectibleLookup,4,FALSE)),0,'Module C Corrected'!U138),'Module C Corrected'!U138)</f>
        <v>121524.56</v>
      </c>
      <c r="V138" s="32">
        <f ca="1">IFERROR(IF(AND($A138=VLOOKUP($A138&amp;"."&amp;$C138,UncollectibleLookup,2,FALSE),$C138=VLOOKUP($A138&amp;"."&amp;$C138,UncollectibleLookup,4,FALSE)),0,'Module C Corrected'!V138),'Module C Corrected'!V138)</f>
        <v>153698.06</v>
      </c>
      <c r="W138" s="32">
        <f ca="1">IFERROR(IF(AND($A138=VLOOKUP($A138&amp;"."&amp;$C138,UncollectibleLookup,2,FALSE),$C138=VLOOKUP($A138&amp;"."&amp;$C138,UncollectibleLookup,4,FALSE)),0,'Module C Corrected'!W138),'Module C Corrected'!W138)</f>
        <v>25911.56</v>
      </c>
      <c r="X138" s="32">
        <f ca="1">IFERROR(IF(AND($A138=VLOOKUP($A138&amp;"."&amp;$C138,UncollectibleLookup,2,FALSE),$C138=VLOOKUP($A138&amp;"."&amp;$C138,UncollectibleLookup,4,FALSE)),0,'Module C Corrected'!X138),'Module C Corrected'!X138)</f>
        <v>307590.46999999997</v>
      </c>
      <c r="Y138" s="32">
        <f ca="1">IFERROR(IF(AND($A138=VLOOKUP($A138&amp;"."&amp;$C138,UncollectibleLookup,2,FALSE),$C138=VLOOKUP($A138&amp;"."&amp;$C138,UncollectibleLookup,4,FALSE)),0,'Module C Corrected'!Y138),'Module C Corrected'!Y138)</f>
        <v>208826.82</v>
      </c>
      <c r="Z138" s="32">
        <f ca="1">IFERROR(IF(AND($A138=VLOOKUP($A138&amp;"."&amp;$C138,UncollectibleLookup,2,FALSE),$C138=VLOOKUP($A138&amp;"."&amp;$C138,UncollectibleLookup,4,FALSE)),0,'Module C Corrected'!Z138),'Module C Corrected'!Z138)</f>
        <v>89841.32</v>
      </c>
      <c r="AA138" s="32">
        <f ca="1">IFERROR(IF(AND($A138=VLOOKUP($A138&amp;"."&amp;$C138,UncollectibleLookup,2,FALSE),$C138=VLOOKUP($A138&amp;"."&amp;$C138,UncollectibleLookup,4,FALSE)),0,'Module C Corrected'!AA138),'Module C Corrected'!AA138)</f>
        <v>212419.48</v>
      </c>
      <c r="AB138" s="32">
        <f ca="1">IFERROR(IF(AND($A138=VLOOKUP($A138&amp;"."&amp;$C138,UncollectibleLookup,2,FALSE),$C138=VLOOKUP($A138&amp;"."&amp;$C138,UncollectibleLookup,4,FALSE)),0,'Module C Corrected'!AB138),'Module C Corrected'!AB138)</f>
        <v>149984.95999999999</v>
      </c>
      <c r="AC138" s="2" t="str">
        <f>IF(ISBLANK('Module C Corrected'!AC138),"",'Module C Corrected'!AC138)</f>
        <v/>
      </c>
      <c r="AD138" s="2" t="str">
        <f>IF(ISBLANK('Module C Corrected'!AD138),"",'Module C Corrected'!AD138)</f>
        <v/>
      </c>
      <c r="AE138" s="2" t="str">
        <f>IF(ISBLANK('Module C Corrected'!AE138),"",'Module C Corrected'!AE138)</f>
        <v/>
      </c>
      <c r="AF138" s="2" t="str">
        <f>IF(ISBLANK('Module C Corrected'!AF138),"",'Module C Corrected'!AF138)</f>
        <v/>
      </c>
      <c r="AG138" s="2">
        <f>IF(ISBLANK('Module C Corrected'!AG138),"",'Module C Corrected'!AG138)</f>
        <v>3.19</v>
      </c>
      <c r="AH138" s="2">
        <f>IF(ISBLANK('Module C Corrected'!AH138),"",'Module C Corrected'!AH138)</f>
        <v>3.19</v>
      </c>
      <c r="AI138" s="2">
        <f>IF(ISBLANK('Module C Corrected'!AI138),"",'Module C Corrected'!AI138)</f>
        <v>3.19</v>
      </c>
      <c r="AJ138" s="2">
        <f>IF(ISBLANK('Module C Corrected'!AJ138),"",'Module C Corrected'!AJ138)</f>
        <v>3.19</v>
      </c>
      <c r="AK138" s="2">
        <f>IF(ISBLANK('Module C Corrected'!AK138),"",'Module C Corrected'!AK138)</f>
        <v>3.19</v>
      </c>
      <c r="AL138" s="2">
        <f>IF(ISBLANK('Module C Corrected'!AL138),"",'Module C Corrected'!AL138)</f>
        <v>3.19</v>
      </c>
      <c r="AM138" s="2">
        <f>IF(ISBLANK('Module C Corrected'!AM138),"",'Module C Corrected'!AM138)</f>
        <v>3.19</v>
      </c>
      <c r="AN138" s="2">
        <f>IF(ISBLANK('Module C Corrected'!AN138),"",'Module C Corrected'!AN138)</f>
        <v>3.19</v>
      </c>
      <c r="AO138" s="33">
        <f ca="1">IFERROR(IF(AND($A138=VLOOKUP($A138&amp;"."&amp;$C138,UncollectibleLookup,2,FALSE),$C138=VLOOKUP($A138&amp;"."&amp;$C138,UncollectibleLookup,4,FALSE)),0,'Module C Corrected'!AO138),'Module C Corrected'!AO138)</f>
        <v>0</v>
      </c>
      <c r="AP138" s="33">
        <f ca="1">IFERROR(IF(AND($A138=VLOOKUP($A138&amp;"."&amp;$C138,UncollectibleLookup,2,FALSE),$C138=VLOOKUP($A138&amp;"."&amp;$C138,UncollectibleLookup,4,FALSE)),0,'Module C Corrected'!AP138),'Module C Corrected'!AP138)</f>
        <v>0</v>
      </c>
      <c r="AQ138" s="33">
        <f ca="1">IFERROR(IF(AND($A138=VLOOKUP($A138&amp;"."&amp;$C138,UncollectibleLookup,2,FALSE),$C138=VLOOKUP($A138&amp;"."&amp;$C138,UncollectibleLookup,4,FALSE)),0,'Module C Corrected'!AQ138),'Module C Corrected'!AQ138)</f>
        <v>0</v>
      </c>
      <c r="AR138" s="33">
        <f ca="1">IFERROR(IF(AND($A138=VLOOKUP($A138&amp;"."&amp;$C138,UncollectibleLookup,2,FALSE),$C138=VLOOKUP($A138&amp;"."&amp;$C138,UncollectibleLookup,4,FALSE)),0,'Module C Corrected'!AR138),'Module C Corrected'!AR138)</f>
        <v>0</v>
      </c>
      <c r="AS138" s="33">
        <f ca="1">IFERROR(IF(AND($A138=VLOOKUP($A138&amp;"."&amp;$C138,UncollectibleLookup,2,FALSE),$C138=VLOOKUP($A138&amp;"."&amp;$C138,UncollectibleLookup,4,FALSE)),0,'Module C Corrected'!AS138),'Module C Corrected'!AS138)</f>
        <v>3876.63</v>
      </c>
      <c r="AT138" s="33">
        <f ca="1">IFERROR(IF(AND($A138=VLOOKUP($A138&amp;"."&amp;$C138,UncollectibleLookup,2,FALSE),$C138=VLOOKUP($A138&amp;"."&amp;$C138,UncollectibleLookup,4,FALSE)),0,'Module C Corrected'!AT138),'Module C Corrected'!AT138)</f>
        <v>4902.97</v>
      </c>
      <c r="AU138" s="33">
        <f ca="1">IFERROR(IF(AND($A138=VLOOKUP($A138&amp;"."&amp;$C138,UncollectibleLookup,2,FALSE),$C138=VLOOKUP($A138&amp;"."&amp;$C138,UncollectibleLookup,4,FALSE)),0,'Module C Corrected'!AU138),'Module C Corrected'!AU138)</f>
        <v>826.58</v>
      </c>
      <c r="AV138" s="33">
        <f ca="1">IFERROR(IF(AND($A138=VLOOKUP($A138&amp;"."&amp;$C138,UncollectibleLookup,2,FALSE),$C138=VLOOKUP($A138&amp;"."&amp;$C138,UncollectibleLookup,4,FALSE)),0,'Module C Corrected'!AV138),'Module C Corrected'!AV138)</f>
        <v>9812.14</v>
      </c>
      <c r="AW138" s="33">
        <f ca="1">IFERROR(IF(AND($A138=VLOOKUP($A138&amp;"."&amp;$C138,UncollectibleLookup,2,FALSE),$C138=VLOOKUP($A138&amp;"."&amp;$C138,UncollectibleLookup,4,FALSE)),0,'Module C Corrected'!AW138),'Module C Corrected'!AW138)</f>
        <v>6661.58</v>
      </c>
      <c r="AX138" s="33">
        <f ca="1">IFERROR(IF(AND($A138=VLOOKUP($A138&amp;"."&amp;$C138,UncollectibleLookup,2,FALSE),$C138=VLOOKUP($A138&amp;"."&amp;$C138,UncollectibleLookup,4,FALSE)),0,'Module C Corrected'!AX138),'Module C Corrected'!AX138)</f>
        <v>2865.94</v>
      </c>
      <c r="AY138" s="33">
        <f ca="1">IFERROR(IF(AND($A138=VLOOKUP($A138&amp;"."&amp;$C138,UncollectibleLookup,2,FALSE),$C138=VLOOKUP($A138&amp;"."&amp;$C138,UncollectibleLookup,4,FALSE)),0,'Module C Corrected'!AY138),'Module C Corrected'!AY138)</f>
        <v>6776.18</v>
      </c>
      <c r="AZ138" s="33">
        <f ca="1">IFERROR(IF(AND($A138=VLOOKUP($A138&amp;"."&amp;$C138,UncollectibleLookup,2,FALSE),$C138=VLOOKUP($A138&amp;"."&amp;$C138,UncollectibleLookup,4,FALSE)),0,'Module C Corrected'!AZ138),'Module C Corrected'!AZ138)</f>
        <v>4784.5200000000004</v>
      </c>
      <c r="BA138" s="31">
        <f t="shared" ca="1" si="54"/>
        <v>0</v>
      </c>
      <c r="BB138" s="31">
        <f t="shared" ca="1" si="54"/>
        <v>0</v>
      </c>
      <c r="BC138" s="31">
        <f t="shared" ca="1" si="54"/>
        <v>0</v>
      </c>
      <c r="BD138" s="31">
        <f t="shared" ca="1" si="52"/>
        <v>0</v>
      </c>
      <c r="BE138" s="31">
        <f t="shared" ca="1" si="52"/>
        <v>-583.32000000000005</v>
      </c>
      <c r="BF138" s="31">
        <f t="shared" ca="1" si="52"/>
        <v>-737.75</v>
      </c>
      <c r="BG138" s="31">
        <f t="shared" ca="1" si="52"/>
        <v>-183.97</v>
      </c>
      <c r="BH138" s="31">
        <f t="shared" ca="1" si="52"/>
        <v>-2183.89</v>
      </c>
      <c r="BI138" s="31">
        <f t="shared" ca="1" si="52"/>
        <v>-1482.67</v>
      </c>
      <c r="BJ138" s="31">
        <f t="shared" ca="1" si="57"/>
        <v>-269.52</v>
      </c>
      <c r="BK138" s="31">
        <f t="shared" ca="1" si="57"/>
        <v>-637.26</v>
      </c>
      <c r="BL138" s="31">
        <f t="shared" ca="1" si="57"/>
        <v>-449.95</v>
      </c>
      <c r="BM138" s="6">
        <f t="shared" ca="1" si="68"/>
        <v>6.3E-3</v>
      </c>
      <c r="BN138" s="6">
        <f t="shared" ca="1" si="68"/>
        <v>6.3E-3</v>
      </c>
      <c r="BO138" s="6">
        <f t="shared" ca="1" si="68"/>
        <v>6.3E-3</v>
      </c>
      <c r="BP138" s="6">
        <f t="shared" ca="1" si="68"/>
        <v>6.3E-3</v>
      </c>
      <c r="BQ138" s="6">
        <f t="shared" ca="1" si="68"/>
        <v>6.3E-3</v>
      </c>
      <c r="BR138" s="6">
        <f t="shared" ca="1" si="68"/>
        <v>6.3E-3</v>
      </c>
      <c r="BS138" s="6">
        <f t="shared" ca="1" si="68"/>
        <v>6.3E-3</v>
      </c>
      <c r="BT138" s="6">
        <f t="shared" ca="1" si="68"/>
        <v>6.3E-3</v>
      </c>
      <c r="BU138" s="6">
        <f t="shared" ca="1" si="68"/>
        <v>6.3E-3</v>
      </c>
      <c r="BV138" s="6">
        <f t="shared" ca="1" si="68"/>
        <v>6.3E-3</v>
      </c>
      <c r="BW138" s="6">
        <f t="shared" ca="1" si="68"/>
        <v>6.3E-3</v>
      </c>
      <c r="BX138" s="6">
        <f t="shared" ca="1" si="68"/>
        <v>6.3E-3</v>
      </c>
      <c r="BY138" s="31">
        <f t="shared" ca="1" si="61"/>
        <v>0</v>
      </c>
      <c r="BZ138" s="31">
        <f t="shared" ca="1" si="61"/>
        <v>0</v>
      </c>
      <c r="CA138" s="31">
        <f t="shared" ca="1" si="61"/>
        <v>0</v>
      </c>
      <c r="CB138" s="31">
        <f t="shared" ca="1" si="58"/>
        <v>0</v>
      </c>
      <c r="CC138" s="31">
        <f t="shared" ca="1" si="58"/>
        <v>765.6</v>
      </c>
      <c r="CD138" s="31">
        <f t="shared" ca="1" si="58"/>
        <v>968.3</v>
      </c>
      <c r="CE138" s="31">
        <f t="shared" ca="1" si="58"/>
        <v>163.24</v>
      </c>
      <c r="CF138" s="31">
        <f t="shared" ca="1" si="58"/>
        <v>1937.82</v>
      </c>
      <c r="CG138" s="31">
        <f t="shared" ca="1" si="58"/>
        <v>1315.61</v>
      </c>
      <c r="CH138" s="31">
        <f t="shared" ca="1" si="58"/>
        <v>566</v>
      </c>
      <c r="CI138" s="31">
        <f t="shared" ca="1" si="58"/>
        <v>1338.24</v>
      </c>
      <c r="CJ138" s="31">
        <f t="shared" ca="1" si="58"/>
        <v>944.91</v>
      </c>
      <c r="CK138" s="32">
        <f t="shared" ca="1" si="71"/>
        <v>0</v>
      </c>
      <c r="CL138" s="32">
        <f t="shared" ca="1" si="71"/>
        <v>0</v>
      </c>
      <c r="CM138" s="32">
        <f t="shared" ca="1" si="71"/>
        <v>0</v>
      </c>
      <c r="CN138" s="32">
        <f t="shared" ca="1" si="71"/>
        <v>0</v>
      </c>
      <c r="CO138" s="32">
        <f t="shared" ca="1" si="71"/>
        <v>206.59</v>
      </c>
      <c r="CP138" s="32">
        <f t="shared" ca="1" si="71"/>
        <v>261.29000000000002</v>
      </c>
      <c r="CQ138" s="32">
        <f t="shared" ca="1" si="71"/>
        <v>44.05</v>
      </c>
      <c r="CR138" s="32">
        <f t="shared" ca="1" si="71"/>
        <v>522.9</v>
      </c>
      <c r="CS138" s="32">
        <f t="shared" ca="1" si="71"/>
        <v>355.01</v>
      </c>
      <c r="CT138" s="32">
        <f t="shared" ca="1" si="59"/>
        <v>152.72999999999999</v>
      </c>
      <c r="CU138" s="32">
        <f t="shared" ca="1" si="59"/>
        <v>361.11</v>
      </c>
      <c r="CV138" s="32">
        <f t="shared" ca="1" si="59"/>
        <v>254.97</v>
      </c>
      <c r="CW138" s="31">
        <f t="shared" ca="1" si="70"/>
        <v>0</v>
      </c>
      <c r="CX138" s="31">
        <f t="shared" ca="1" si="70"/>
        <v>0</v>
      </c>
      <c r="CY138" s="31">
        <f t="shared" ca="1" si="70"/>
        <v>0</v>
      </c>
      <c r="CZ138" s="31">
        <f t="shared" ca="1" si="70"/>
        <v>0</v>
      </c>
      <c r="DA138" s="31">
        <f t="shared" ca="1" si="70"/>
        <v>-2321.12</v>
      </c>
      <c r="DB138" s="31">
        <f t="shared" ca="1" si="70"/>
        <v>-2935.63</v>
      </c>
      <c r="DC138" s="31">
        <f t="shared" ca="1" si="69"/>
        <v>-435.31999999999994</v>
      </c>
      <c r="DD138" s="31">
        <f t="shared" ca="1" si="69"/>
        <v>-5167.5300000000007</v>
      </c>
      <c r="DE138" s="31">
        <f t="shared" ca="1" si="69"/>
        <v>-3508.29</v>
      </c>
      <c r="DF138" s="31">
        <f t="shared" ca="1" si="60"/>
        <v>-1877.69</v>
      </c>
      <c r="DG138" s="31">
        <f t="shared" ca="1" si="60"/>
        <v>-4439.57</v>
      </c>
      <c r="DH138" s="31">
        <f t="shared" ca="1" si="60"/>
        <v>-3134.6900000000005</v>
      </c>
      <c r="DI138" s="32">
        <f t="shared" ca="1" si="65"/>
        <v>0</v>
      </c>
      <c r="DJ138" s="32">
        <f t="shared" ca="1" si="65"/>
        <v>0</v>
      </c>
      <c r="DK138" s="32">
        <f t="shared" ca="1" si="65"/>
        <v>0</v>
      </c>
      <c r="DL138" s="32">
        <f t="shared" ca="1" si="62"/>
        <v>0</v>
      </c>
      <c r="DM138" s="32">
        <f t="shared" ca="1" si="62"/>
        <v>-116.06</v>
      </c>
      <c r="DN138" s="32">
        <f t="shared" ca="1" si="62"/>
        <v>-146.78</v>
      </c>
      <c r="DO138" s="32">
        <f t="shared" ca="1" si="62"/>
        <v>-21.77</v>
      </c>
      <c r="DP138" s="32">
        <f t="shared" ca="1" si="62"/>
        <v>-258.38</v>
      </c>
      <c r="DQ138" s="32">
        <f t="shared" ca="1" si="62"/>
        <v>-175.41</v>
      </c>
      <c r="DR138" s="32">
        <f t="shared" ca="1" si="72"/>
        <v>-93.88</v>
      </c>
      <c r="DS138" s="32">
        <f t="shared" ca="1" si="72"/>
        <v>-221.98</v>
      </c>
      <c r="DT138" s="32">
        <f t="shared" ca="1" si="72"/>
        <v>-156.72999999999999</v>
      </c>
      <c r="DU138" s="31">
        <f t="shared" ca="1" si="66"/>
        <v>0</v>
      </c>
      <c r="DV138" s="31">
        <f t="shared" ca="1" si="66"/>
        <v>0</v>
      </c>
      <c r="DW138" s="31">
        <f t="shared" ca="1" si="66"/>
        <v>0</v>
      </c>
      <c r="DX138" s="31">
        <f t="shared" ca="1" si="63"/>
        <v>0</v>
      </c>
      <c r="DY138" s="31">
        <f t="shared" ca="1" si="63"/>
        <v>-952.9</v>
      </c>
      <c r="DZ138" s="31">
        <f t="shared" ca="1" si="63"/>
        <v>-1190.22</v>
      </c>
      <c r="EA138" s="31">
        <f t="shared" ca="1" si="63"/>
        <v>-174.35</v>
      </c>
      <c r="EB138" s="31">
        <f t="shared" ca="1" si="63"/>
        <v>-2042.2</v>
      </c>
      <c r="EC138" s="31">
        <f t="shared" ca="1" si="63"/>
        <v>-1367.85</v>
      </c>
      <c r="ED138" s="31">
        <f t="shared" ca="1" si="73"/>
        <v>-722.45</v>
      </c>
      <c r="EE138" s="31">
        <f t="shared" ca="1" si="73"/>
        <v>-1684.57</v>
      </c>
      <c r="EF138" s="31">
        <f t="shared" ca="1" si="73"/>
        <v>-1173.3399999999999</v>
      </c>
      <c r="EG138" s="32">
        <f t="shared" ca="1" si="67"/>
        <v>0</v>
      </c>
      <c r="EH138" s="32">
        <f t="shared" ca="1" si="67"/>
        <v>0</v>
      </c>
      <c r="EI138" s="32">
        <f t="shared" ca="1" si="67"/>
        <v>0</v>
      </c>
      <c r="EJ138" s="32">
        <f t="shared" ca="1" si="64"/>
        <v>0</v>
      </c>
      <c r="EK138" s="32">
        <f t="shared" ca="1" si="64"/>
        <v>-3390.08</v>
      </c>
      <c r="EL138" s="32">
        <f t="shared" ca="1" si="64"/>
        <v>-4272.63</v>
      </c>
      <c r="EM138" s="32">
        <f t="shared" ca="1" si="64"/>
        <v>-631.43999999999994</v>
      </c>
      <c r="EN138" s="32">
        <f t="shared" ca="1" si="64"/>
        <v>-7468.1100000000006</v>
      </c>
      <c r="EO138" s="32">
        <f t="shared" ca="1" si="64"/>
        <v>-5051.5499999999993</v>
      </c>
      <c r="EP138" s="32">
        <f t="shared" ca="1" si="74"/>
        <v>-2694.0200000000004</v>
      </c>
      <c r="EQ138" s="32">
        <f t="shared" ca="1" si="74"/>
        <v>-6346.119999999999</v>
      </c>
      <c r="ER138" s="32">
        <f t="shared" ca="1" si="74"/>
        <v>-4464.76</v>
      </c>
    </row>
    <row r="139" spans="1:148">
      <c r="A139" t="s">
        <v>442</v>
      </c>
      <c r="B139" s="1" t="s">
        <v>53</v>
      </c>
      <c r="C139" t="str">
        <f t="shared" ca="1" si="75"/>
        <v>VVW1</v>
      </c>
      <c r="D139" t="str">
        <f t="shared" ca="1" si="76"/>
        <v>Valleyview #1</v>
      </c>
      <c r="E139" s="51">
        <f ca="1">IFERROR(IF(AND($A139=VLOOKUP($A139&amp;"."&amp;$C139,UncollectibleLookup,2,FALSE),$C139=VLOOKUP($A139&amp;"."&amp;$C139,UncollectibleLookup,4,FALSE)),0,'Module C Corrected'!E139),'Module C Corrected'!E139)</f>
        <v>229.15199999999999</v>
      </c>
      <c r="F139" s="51">
        <f ca="1">IFERROR(IF(AND($A139=VLOOKUP($A139&amp;"."&amp;$C139,UncollectibleLookup,2,FALSE),$C139=VLOOKUP($A139&amp;"."&amp;$C139,UncollectibleLookup,4,FALSE)),0,'Module C Corrected'!F139),'Module C Corrected'!F139)</f>
        <v>445.28399999999999</v>
      </c>
      <c r="G139" s="51">
        <f ca="1">IFERROR(IF(AND($A139=VLOOKUP($A139&amp;"."&amp;$C139,UncollectibleLookup,2,FALSE),$C139=VLOOKUP($A139&amp;"."&amp;$C139,UncollectibleLookup,4,FALSE)),0,'Module C Corrected'!G139),'Module C Corrected'!G139)</f>
        <v>296.91199999999998</v>
      </c>
      <c r="H139" s="51">
        <f ca="1">IFERROR(IF(AND($A139=VLOOKUP($A139&amp;"."&amp;$C139,UncollectibleLookup,2,FALSE),$C139=VLOOKUP($A139&amp;"."&amp;$C139,UncollectibleLookup,4,FALSE)),0,'Module C Corrected'!H139),'Module C Corrected'!H139)</f>
        <v>760.59199999999998</v>
      </c>
      <c r="I139" s="51">
        <f ca="1">IFERROR(IF(AND($A139=VLOOKUP($A139&amp;"."&amp;$C139,UncollectibleLookup,2,FALSE),$C139=VLOOKUP($A139&amp;"."&amp;$C139,UncollectibleLookup,4,FALSE)),0,'Module C Corrected'!I139),'Module C Corrected'!I139)</f>
        <v>24.388000000000002</v>
      </c>
      <c r="J139" s="51">
        <f ca="1">IFERROR(IF(AND($A139=VLOOKUP($A139&amp;"."&amp;$C139,UncollectibleLookup,2,FALSE),$C139=VLOOKUP($A139&amp;"."&amp;$C139,UncollectibleLookup,4,FALSE)),0,'Module C Corrected'!J139),'Module C Corrected'!J139)</f>
        <v>747.37599999999998</v>
      </c>
      <c r="K139" s="51">
        <f ca="1">IFERROR(IF(AND($A139=VLOOKUP($A139&amp;"."&amp;$C139,UncollectibleLookup,2,FALSE),$C139=VLOOKUP($A139&amp;"."&amp;$C139,UncollectibleLookup,4,FALSE)),0,'Module C Corrected'!K139),'Module C Corrected'!K139)</f>
        <v>557.95600000000002</v>
      </c>
      <c r="L139" s="51">
        <f ca="1">IFERROR(IF(AND($A139=VLOOKUP($A139&amp;"."&amp;$C139,UncollectibleLookup,2,FALSE),$C139=VLOOKUP($A139&amp;"."&amp;$C139,UncollectibleLookup,4,FALSE)),0,'Module C Corrected'!L139),'Module C Corrected'!L139)</f>
        <v>303.8</v>
      </c>
      <c r="M139" s="51">
        <f ca="1">IFERROR(IF(AND($A139=VLOOKUP($A139&amp;"."&amp;$C139,UncollectibleLookup,2,FALSE),$C139=VLOOKUP($A139&amp;"."&amp;$C139,UncollectibleLookup,4,FALSE)),0,'Module C Corrected'!M139),'Module C Corrected'!M139)</f>
        <v>50.54</v>
      </c>
      <c r="N139" s="51">
        <f ca="1">IFERROR(IF(AND($A139=VLOOKUP($A139&amp;"."&amp;$C139,UncollectibleLookup,2,FALSE),$C139=VLOOKUP($A139&amp;"."&amp;$C139,UncollectibleLookup,4,FALSE)),0,'Module C Corrected'!N139),'Module C Corrected'!N139)</f>
        <v>17.22</v>
      </c>
      <c r="O139" s="51">
        <f ca="1">IFERROR(IF(AND($A139=VLOOKUP($A139&amp;"."&amp;$C139,UncollectibleLookup,2,FALSE),$C139=VLOOKUP($A139&amp;"."&amp;$C139,UncollectibleLookup,4,FALSE)),0,'Module C Corrected'!O139),'Module C Corrected'!O139)</f>
        <v>341.572</v>
      </c>
      <c r="P139" s="51">
        <f ca="1">IFERROR(IF(AND($A139=VLOOKUP($A139&amp;"."&amp;$C139,UncollectibleLookup,2,FALSE),$C139=VLOOKUP($A139&amp;"."&amp;$C139,UncollectibleLookup,4,FALSE)),0,'Module C Corrected'!P139),'Module C Corrected'!P139)</f>
        <v>126.58799999999999</v>
      </c>
      <c r="Q139" s="32">
        <f ca="1">IFERROR(IF(AND($A139=VLOOKUP($A139&amp;"."&amp;$C139,UncollectibleLookup,2,FALSE),$C139=VLOOKUP($A139&amp;"."&amp;$C139,UncollectibleLookup,4,FALSE)),0,'Module C Corrected'!Q139),'Module C Corrected'!Q139)</f>
        <v>29427.13</v>
      </c>
      <c r="R139" s="32">
        <f ca="1">IFERROR(IF(AND($A139=VLOOKUP($A139&amp;"."&amp;$C139,UncollectibleLookup,2,FALSE),$C139=VLOOKUP($A139&amp;"."&amp;$C139,UncollectibleLookup,4,FALSE)),0,'Module C Corrected'!R139),'Module C Corrected'!R139)</f>
        <v>38592.300000000003</v>
      </c>
      <c r="S139" s="32">
        <f ca="1">IFERROR(IF(AND($A139=VLOOKUP($A139&amp;"."&amp;$C139,UncollectibleLookup,2,FALSE),$C139=VLOOKUP($A139&amp;"."&amp;$C139,UncollectibleLookup,4,FALSE)),0,'Module C Corrected'!S139),'Module C Corrected'!S139)</f>
        <v>25103.88</v>
      </c>
      <c r="T139" s="32">
        <f ca="1">IFERROR(IF(AND($A139=VLOOKUP($A139&amp;"."&amp;$C139,UncollectibleLookup,2,FALSE),$C139=VLOOKUP($A139&amp;"."&amp;$C139,UncollectibleLookup,4,FALSE)),0,'Module C Corrected'!T139),'Module C Corrected'!T139)</f>
        <v>80650.539999999994</v>
      </c>
      <c r="U139" s="32">
        <f ca="1">IFERROR(IF(AND($A139=VLOOKUP($A139&amp;"."&amp;$C139,UncollectibleLookup,2,FALSE),$C139=VLOOKUP($A139&amp;"."&amp;$C139,UncollectibleLookup,4,FALSE)),0,'Module C Corrected'!U139),'Module C Corrected'!U139)</f>
        <v>4502.2299999999996</v>
      </c>
      <c r="V139" s="32">
        <f ca="1">IFERROR(IF(AND($A139=VLOOKUP($A139&amp;"."&amp;$C139,UncollectibleLookup,2,FALSE),$C139=VLOOKUP($A139&amp;"."&amp;$C139,UncollectibleLookup,4,FALSE)),0,'Module C Corrected'!V139),'Module C Corrected'!V139)</f>
        <v>42835.97</v>
      </c>
      <c r="W139" s="32">
        <f ca="1">IFERROR(IF(AND($A139=VLOOKUP($A139&amp;"."&amp;$C139,UncollectibleLookup,2,FALSE),$C139=VLOOKUP($A139&amp;"."&amp;$C139,UncollectibleLookup,4,FALSE)),0,'Module C Corrected'!W139),'Module C Corrected'!W139)</f>
        <v>457145.87</v>
      </c>
      <c r="X139" s="32">
        <f ca="1">IFERROR(IF(AND($A139=VLOOKUP($A139&amp;"."&amp;$C139,UncollectibleLookup,2,FALSE),$C139=VLOOKUP($A139&amp;"."&amp;$C139,UncollectibleLookup,4,FALSE)),0,'Module C Corrected'!X139),'Module C Corrected'!X139)</f>
        <v>215385.59</v>
      </c>
      <c r="Y139" s="32">
        <f ca="1">IFERROR(IF(AND($A139=VLOOKUP($A139&amp;"."&amp;$C139,UncollectibleLookup,2,FALSE),$C139=VLOOKUP($A139&amp;"."&amp;$C139,UncollectibleLookup,4,FALSE)),0,'Module C Corrected'!Y139),'Module C Corrected'!Y139)</f>
        <v>18970.02</v>
      </c>
      <c r="Z139" s="32">
        <f ca="1">IFERROR(IF(AND($A139=VLOOKUP($A139&amp;"."&amp;$C139,UncollectibleLookup,2,FALSE),$C139=VLOOKUP($A139&amp;"."&amp;$C139,UncollectibleLookup,4,FALSE)),0,'Module C Corrected'!Z139),'Module C Corrected'!Z139)</f>
        <v>10017.27</v>
      </c>
      <c r="AA139" s="32">
        <f ca="1">IFERROR(IF(AND($A139=VLOOKUP($A139&amp;"."&amp;$C139,UncollectibleLookup,2,FALSE),$C139=VLOOKUP($A139&amp;"."&amp;$C139,UncollectibleLookup,4,FALSE)),0,'Module C Corrected'!AA139),'Module C Corrected'!AA139)</f>
        <v>28058.17</v>
      </c>
      <c r="AB139" s="32">
        <f ca="1">IFERROR(IF(AND($A139=VLOOKUP($A139&amp;"."&amp;$C139,UncollectibleLookup,2,FALSE),$C139=VLOOKUP($A139&amp;"."&amp;$C139,UncollectibleLookup,4,FALSE)),0,'Module C Corrected'!AB139),'Module C Corrected'!AB139)</f>
        <v>18445.45</v>
      </c>
      <c r="AC139" s="2">
        <f>IF(ISBLANK('Module C Corrected'!AC139),"",'Module C Corrected'!AC139)</f>
        <v>-0.43</v>
      </c>
      <c r="AD139" s="2">
        <f>IF(ISBLANK('Module C Corrected'!AD139),"",'Module C Corrected'!AD139)</f>
        <v>-0.43</v>
      </c>
      <c r="AE139" s="2">
        <f>IF(ISBLANK('Module C Corrected'!AE139),"",'Module C Corrected'!AE139)</f>
        <v>-0.43</v>
      </c>
      <c r="AF139" s="2">
        <f>IF(ISBLANK('Module C Corrected'!AF139),"",'Module C Corrected'!AF139)</f>
        <v>-0.43</v>
      </c>
      <c r="AG139" s="2">
        <f>IF(ISBLANK('Module C Corrected'!AG139),"",'Module C Corrected'!AG139)</f>
        <v>-0.43</v>
      </c>
      <c r="AH139" s="2">
        <f>IF(ISBLANK('Module C Corrected'!AH139),"",'Module C Corrected'!AH139)</f>
        <v>-0.43</v>
      </c>
      <c r="AI139" s="2">
        <f>IF(ISBLANK('Module C Corrected'!AI139),"",'Module C Corrected'!AI139)</f>
        <v>-0.43</v>
      </c>
      <c r="AJ139" s="2">
        <f>IF(ISBLANK('Module C Corrected'!AJ139),"",'Module C Corrected'!AJ139)</f>
        <v>-0.43</v>
      </c>
      <c r="AK139" s="2">
        <f>IF(ISBLANK('Module C Corrected'!AK139),"",'Module C Corrected'!AK139)</f>
        <v>-0.43</v>
      </c>
      <c r="AL139" s="2">
        <f>IF(ISBLANK('Module C Corrected'!AL139),"",'Module C Corrected'!AL139)</f>
        <v>-0.43</v>
      </c>
      <c r="AM139" s="2">
        <f>IF(ISBLANK('Module C Corrected'!AM139),"",'Module C Corrected'!AM139)</f>
        <v>-0.43</v>
      </c>
      <c r="AN139" s="2">
        <f>IF(ISBLANK('Module C Corrected'!AN139),"",'Module C Corrected'!AN139)</f>
        <v>-0.43</v>
      </c>
      <c r="AO139" s="33">
        <f ca="1">IFERROR(IF(AND($A139=VLOOKUP($A139&amp;"."&amp;$C139,UncollectibleLookup,2,FALSE),$C139=VLOOKUP($A139&amp;"."&amp;$C139,UncollectibleLookup,4,FALSE)),0,'Module C Corrected'!AO139),'Module C Corrected'!AO139)</f>
        <v>-126.54</v>
      </c>
      <c r="AP139" s="33">
        <f ca="1">IFERROR(IF(AND($A139=VLOOKUP($A139&amp;"."&amp;$C139,UncollectibleLookup,2,FALSE),$C139=VLOOKUP($A139&amp;"."&amp;$C139,UncollectibleLookup,4,FALSE)),0,'Module C Corrected'!AP139),'Module C Corrected'!AP139)</f>
        <v>-165.95</v>
      </c>
      <c r="AQ139" s="33">
        <f ca="1">IFERROR(IF(AND($A139=VLOOKUP($A139&amp;"."&amp;$C139,UncollectibleLookup,2,FALSE),$C139=VLOOKUP($A139&amp;"."&amp;$C139,UncollectibleLookup,4,FALSE)),0,'Module C Corrected'!AQ139),'Module C Corrected'!AQ139)</f>
        <v>-107.95</v>
      </c>
      <c r="AR139" s="33">
        <f ca="1">IFERROR(IF(AND($A139=VLOOKUP($A139&amp;"."&amp;$C139,UncollectibleLookup,2,FALSE),$C139=VLOOKUP($A139&amp;"."&amp;$C139,UncollectibleLookup,4,FALSE)),0,'Module C Corrected'!AR139),'Module C Corrected'!AR139)</f>
        <v>-346.8</v>
      </c>
      <c r="AS139" s="33">
        <f ca="1">IFERROR(IF(AND($A139=VLOOKUP($A139&amp;"."&amp;$C139,UncollectibleLookup,2,FALSE),$C139=VLOOKUP($A139&amp;"."&amp;$C139,UncollectibleLookup,4,FALSE)),0,'Module C Corrected'!AS139),'Module C Corrected'!AS139)</f>
        <v>-19.36</v>
      </c>
      <c r="AT139" s="33">
        <f ca="1">IFERROR(IF(AND($A139=VLOOKUP($A139&amp;"."&amp;$C139,UncollectibleLookup,2,FALSE),$C139=VLOOKUP($A139&amp;"."&amp;$C139,UncollectibleLookup,4,FALSE)),0,'Module C Corrected'!AT139),'Module C Corrected'!AT139)</f>
        <v>-184.19</v>
      </c>
      <c r="AU139" s="33">
        <f ca="1">IFERROR(IF(AND($A139=VLOOKUP($A139&amp;"."&amp;$C139,UncollectibleLookup,2,FALSE),$C139=VLOOKUP($A139&amp;"."&amp;$C139,UncollectibleLookup,4,FALSE)),0,'Module C Corrected'!AU139),'Module C Corrected'!AU139)</f>
        <v>-1965.73</v>
      </c>
      <c r="AV139" s="33">
        <f ca="1">IFERROR(IF(AND($A139=VLOOKUP($A139&amp;"."&amp;$C139,UncollectibleLookup,2,FALSE),$C139=VLOOKUP($A139&amp;"."&amp;$C139,UncollectibleLookup,4,FALSE)),0,'Module C Corrected'!AV139),'Module C Corrected'!AV139)</f>
        <v>-926.16</v>
      </c>
      <c r="AW139" s="33">
        <f ca="1">IFERROR(IF(AND($A139=VLOOKUP($A139&amp;"."&amp;$C139,UncollectibleLookup,2,FALSE),$C139=VLOOKUP($A139&amp;"."&amp;$C139,UncollectibleLookup,4,FALSE)),0,'Module C Corrected'!AW139),'Module C Corrected'!AW139)</f>
        <v>-81.569999999999993</v>
      </c>
      <c r="AX139" s="33">
        <f ca="1">IFERROR(IF(AND($A139=VLOOKUP($A139&amp;"."&amp;$C139,UncollectibleLookup,2,FALSE),$C139=VLOOKUP($A139&amp;"."&amp;$C139,UncollectibleLookup,4,FALSE)),0,'Module C Corrected'!AX139),'Module C Corrected'!AX139)</f>
        <v>-43.07</v>
      </c>
      <c r="AY139" s="33">
        <f ca="1">IFERROR(IF(AND($A139=VLOOKUP($A139&amp;"."&amp;$C139,UncollectibleLookup,2,FALSE),$C139=VLOOKUP($A139&amp;"."&amp;$C139,UncollectibleLookup,4,FALSE)),0,'Module C Corrected'!AY139),'Module C Corrected'!AY139)</f>
        <v>-120.65</v>
      </c>
      <c r="AZ139" s="33">
        <f ca="1">IFERROR(IF(AND($A139=VLOOKUP($A139&amp;"."&amp;$C139,UncollectibleLookup,2,FALSE),$C139=VLOOKUP($A139&amp;"."&amp;$C139,UncollectibleLookup,4,FALSE)),0,'Module C Corrected'!AZ139),'Module C Corrected'!AZ139)</f>
        <v>-79.319999999999993</v>
      </c>
      <c r="BA139" s="31">
        <f t="shared" ca="1" si="54"/>
        <v>-35.31</v>
      </c>
      <c r="BB139" s="31">
        <f t="shared" ca="1" si="54"/>
        <v>-46.31</v>
      </c>
      <c r="BC139" s="31">
        <f t="shared" ca="1" si="54"/>
        <v>-30.12</v>
      </c>
      <c r="BD139" s="31">
        <f t="shared" ca="1" si="52"/>
        <v>-387.12</v>
      </c>
      <c r="BE139" s="31">
        <f t="shared" ca="1" si="52"/>
        <v>-21.61</v>
      </c>
      <c r="BF139" s="31">
        <f t="shared" ca="1" si="52"/>
        <v>-205.61</v>
      </c>
      <c r="BG139" s="31">
        <f t="shared" ca="1" si="52"/>
        <v>-3245.74</v>
      </c>
      <c r="BH139" s="31">
        <f t="shared" ca="1" si="52"/>
        <v>-1529.24</v>
      </c>
      <c r="BI139" s="31">
        <f t="shared" ca="1" si="52"/>
        <v>-134.69</v>
      </c>
      <c r="BJ139" s="31">
        <f t="shared" ca="1" si="57"/>
        <v>-30.05</v>
      </c>
      <c r="BK139" s="31">
        <f t="shared" ca="1" si="57"/>
        <v>-84.17</v>
      </c>
      <c r="BL139" s="31">
        <f t="shared" ca="1" si="57"/>
        <v>-55.34</v>
      </c>
      <c r="BM139" s="6">
        <f t="shared" ca="1" si="68"/>
        <v>-2.2599999999999999E-2</v>
      </c>
      <c r="BN139" s="6">
        <f t="shared" ca="1" si="68"/>
        <v>-2.2599999999999999E-2</v>
      </c>
      <c r="BO139" s="6">
        <f t="shared" ca="1" si="68"/>
        <v>-2.2599999999999999E-2</v>
      </c>
      <c r="BP139" s="6">
        <f t="shared" ca="1" si="68"/>
        <v>-2.2599999999999999E-2</v>
      </c>
      <c r="BQ139" s="6">
        <f t="shared" ca="1" si="68"/>
        <v>-2.2599999999999999E-2</v>
      </c>
      <c r="BR139" s="6">
        <f t="shared" ca="1" si="68"/>
        <v>-2.2599999999999999E-2</v>
      </c>
      <c r="BS139" s="6">
        <f t="shared" ca="1" si="68"/>
        <v>-2.2599999999999999E-2</v>
      </c>
      <c r="BT139" s="6">
        <f t="shared" ca="1" si="68"/>
        <v>-2.2599999999999999E-2</v>
      </c>
      <c r="BU139" s="6">
        <f t="shared" ca="1" si="68"/>
        <v>-2.2599999999999999E-2</v>
      </c>
      <c r="BV139" s="6">
        <f t="shared" ca="1" si="68"/>
        <v>-2.2599999999999999E-2</v>
      </c>
      <c r="BW139" s="6">
        <f t="shared" ca="1" si="68"/>
        <v>-2.2599999999999999E-2</v>
      </c>
      <c r="BX139" s="6">
        <f t="shared" ca="1" si="68"/>
        <v>-2.2599999999999999E-2</v>
      </c>
      <c r="BY139" s="31">
        <f t="shared" ca="1" si="61"/>
        <v>-665.05</v>
      </c>
      <c r="BZ139" s="31">
        <f t="shared" ca="1" si="61"/>
        <v>-872.19</v>
      </c>
      <c r="CA139" s="31">
        <f t="shared" ca="1" si="61"/>
        <v>-567.35</v>
      </c>
      <c r="CB139" s="31">
        <f t="shared" ca="1" si="58"/>
        <v>-1822.7</v>
      </c>
      <c r="CC139" s="31">
        <f t="shared" ca="1" si="58"/>
        <v>-101.75</v>
      </c>
      <c r="CD139" s="31">
        <f t="shared" ca="1" si="58"/>
        <v>-968.09</v>
      </c>
      <c r="CE139" s="31">
        <f t="shared" ca="1" si="58"/>
        <v>-10331.5</v>
      </c>
      <c r="CF139" s="31">
        <f t="shared" ca="1" si="58"/>
        <v>-4867.71</v>
      </c>
      <c r="CG139" s="31">
        <f t="shared" ca="1" si="58"/>
        <v>-428.72</v>
      </c>
      <c r="CH139" s="31">
        <f t="shared" ca="1" si="58"/>
        <v>-226.39</v>
      </c>
      <c r="CI139" s="31">
        <f t="shared" ca="1" si="58"/>
        <v>-634.11</v>
      </c>
      <c r="CJ139" s="31">
        <f t="shared" ca="1" si="58"/>
        <v>-416.87</v>
      </c>
      <c r="CK139" s="32">
        <f t="shared" ca="1" si="71"/>
        <v>50.03</v>
      </c>
      <c r="CL139" s="32">
        <f t="shared" ca="1" si="71"/>
        <v>65.61</v>
      </c>
      <c r="CM139" s="32">
        <f t="shared" ca="1" si="71"/>
        <v>42.68</v>
      </c>
      <c r="CN139" s="32">
        <f t="shared" ca="1" si="71"/>
        <v>137.11000000000001</v>
      </c>
      <c r="CO139" s="32">
        <f t="shared" ca="1" si="71"/>
        <v>7.65</v>
      </c>
      <c r="CP139" s="32">
        <f t="shared" ca="1" si="71"/>
        <v>72.819999999999993</v>
      </c>
      <c r="CQ139" s="32">
        <f t="shared" ca="1" si="71"/>
        <v>777.15</v>
      </c>
      <c r="CR139" s="32">
        <f t="shared" ca="1" si="71"/>
        <v>366.16</v>
      </c>
      <c r="CS139" s="32">
        <f t="shared" ca="1" si="71"/>
        <v>32.25</v>
      </c>
      <c r="CT139" s="32">
        <f t="shared" ca="1" si="59"/>
        <v>17.03</v>
      </c>
      <c r="CU139" s="32">
        <f t="shared" ca="1" si="59"/>
        <v>47.7</v>
      </c>
      <c r="CV139" s="32">
        <f t="shared" ca="1" si="59"/>
        <v>31.36</v>
      </c>
      <c r="CW139" s="31">
        <f t="shared" ca="1" si="70"/>
        <v>-453.16999999999996</v>
      </c>
      <c r="CX139" s="31">
        <f t="shared" ca="1" si="70"/>
        <v>-594.32000000000016</v>
      </c>
      <c r="CY139" s="31">
        <f t="shared" ca="1" si="70"/>
        <v>-386.60000000000008</v>
      </c>
      <c r="CZ139" s="31">
        <f t="shared" ca="1" si="70"/>
        <v>-951.67000000000019</v>
      </c>
      <c r="DA139" s="31">
        <f t="shared" ca="1" si="70"/>
        <v>-53.129999999999995</v>
      </c>
      <c r="DB139" s="31">
        <f t="shared" ca="1" si="70"/>
        <v>-505.46999999999991</v>
      </c>
      <c r="DC139" s="31">
        <f t="shared" ca="1" si="69"/>
        <v>-4342.880000000001</v>
      </c>
      <c r="DD139" s="31">
        <f t="shared" ca="1" si="69"/>
        <v>-2046.1500000000003</v>
      </c>
      <c r="DE139" s="31">
        <f t="shared" ca="1" si="69"/>
        <v>-180.21000000000004</v>
      </c>
      <c r="DF139" s="31">
        <f t="shared" ca="1" si="60"/>
        <v>-136.23999999999998</v>
      </c>
      <c r="DG139" s="31">
        <f t="shared" ca="1" si="60"/>
        <v>-381.59</v>
      </c>
      <c r="DH139" s="31">
        <f t="shared" ca="1" si="60"/>
        <v>-250.85</v>
      </c>
      <c r="DI139" s="32">
        <f t="shared" ca="1" si="65"/>
        <v>-22.66</v>
      </c>
      <c r="DJ139" s="32">
        <f t="shared" ca="1" si="65"/>
        <v>-29.72</v>
      </c>
      <c r="DK139" s="32">
        <f t="shared" ca="1" si="65"/>
        <v>-19.329999999999998</v>
      </c>
      <c r="DL139" s="32">
        <f t="shared" ca="1" si="62"/>
        <v>-47.58</v>
      </c>
      <c r="DM139" s="32">
        <f t="shared" ca="1" si="62"/>
        <v>-2.66</v>
      </c>
      <c r="DN139" s="32">
        <f t="shared" ca="1" si="62"/>
        <v>-25.27</v>
      </c>
      <c r="DO139" s="32">
        <f t="shared" ca="1" si="62"/>
        <v>-217.14</v>
      </c>
      <c r="DP139" s="32">
        <f t="shared" ca="1" si="62"/>
        <v>-102.31</v>
      </c>
      <c r="DQ139" s="32">
        <f t="shared" ca="1" si="62"/>
        <v>-9.01</v>
      </c>
      <c r="DR139" s="32">
        <f t="shared" ca="1" si="72"/>
        <v>-6.81</v>
      </c>
      <c r="DS139" s="32">
        <f t="shared" ca="1" si="72"/>
        <v>-19.079999999999998</v>
      </c>
      <c r="DT139" s="32">
        <f t="shared" ca="1" si="72"/>
        <v>-12.54</v>
      </c>
      <c r="DU139" s="31">
        <f t="shared" ca="1" si="66"/>
        <v>-194.98</v>
      </c>
      <c r="DV139" s="31">
        <f t="shared" ca="1" si="66"/>
        <v>-252.68</v>
      </c>
      <c r="DW139" s="31">
        <f t="shared" ca="1" si="66"/>
        <v>-162.59</v>
      </c>
      <c r="DX139" s="31">
        <f t="shared" ca="1" si="63"/>
        <v>-395.39</v>
      </c>
      <c r="DY139" s="31">
        <f t="shared" ca="1" si="63"/>
        <v>-21.81</v>
      </c>
      <c r="DZ139" s="31">
        <f t="shared" ca="1" si="63"/>
        <v>-204.94</v>
      </c>
      <c r="EA139" s="31">
        <f t="shared" ca="1" si="63"/>
        <v>-1739.35</v>
      </c>
      <c r="EB139" s="31">
        <f t="shared" ca="1" si="63"/>
        <v>-808.64</v>
      </c>
      <c r="EC139" s="31">
        <f t="shared" ca="1" si="63"/>
        <v>-70.260000000000005</v>
      </c>
      <c r="ED139" s="31">
        <f t="shared" ca="1" si="73"/>
        <v>-52.42</v>
      </c>
      <c r="EE139" s="31">
        <f t="shared" ca="1" si="73"/>
        <v>-144.79</v>
      </c>
      <c r="EF139" s="31">
        <f t="shared" ca="1" si="73"/>
        <v>-93.9</v>
      </c>
      <c r="EG139" s="32">
        <f t="shared" ca="1" si="67"/>
        <v>-670.81</v>
      </c>
      <c r="EH139" s="32">
        <f t="shared" ca="1" si="67"/>
        <v>-876.72000000000025</v>
      </c>
      <c r="EI139" s="32">
        <f t="shared" ca="1" si="67"/>
        <v>-568.5200000000001</v>
      </c>
      <c r="EJ139" s="32">
        <f t="shared" ca="1" si="64"/>
        <v>-1394.6400000000003</v>
      </c>
      <c r="EK139" s="32">
        <f t="shared" ca="1" si="64"/>
        <v>-77.599999999999994</v>
      </c>
      <c r="EL139" s="32">
        <f t="shared" ca="1" si="64"/>
        <v>-735.67999999999984</v>
      </c>
      <c r="EM139" s="32">
        <f t="shared" ca="1" si="64"/>
        <v>-6299.3700000000008</v>
      </c>
      <c r="EN139" s="32">
        <f t="shared" ca="1" si="64"/>
        <v>-2957.1000000000004</v>
      </c>
      <c r="EO139" s="32">
        <f t="shared" ca="1" si="64"/>
        <v>-259.48</v>
      </c>
      <c r="EP139" s="32">
        <f t="shared" ca="1" si="74"/>
        <v>-195.46999999999997</v>
      </c>
      <c r="EQ139" s="32">
        <f t="shared" ca="1" si="74"/>
        <v>-545.45999999999992</v>
      </c>
      <c r="ER139" s="32">
        <f t="shared" ca="1" si="74"/>
        <v>-357.28999999999996</v>
      </c>
    </row>
    <row r="140" spans="1:148">
      <c r="A140" t="s">
        <v>423</v>
      </c>
      <c r="B140" s="1" t="s">
        <v>287</v>
      </c>
      <c r="C140" t="str">
        <f t="shared" ca="1" si="75"/>
        <v>WB4</v>
      </c>
      <c r="D140" t="str">
        <f t="shared" ca="1" si="76"/>
        <v>Wabamun #4</v>
      </c>
      <c r="E140" s="51">
        <f ca="1">IFERROR(IF(AND($A140=VLOOKUP($A140&amp;"."&amp;$C140,UncollectibleLookup,2,FALSE),$C140=VLOOKUP($A140&amp;"."&amp;$C140,UncollectibleLookup,4,FALSE)),0,'Module C Corrected'!E140),'Module C Corrected'!E140)</f>
        <v>172078.2242</v>
      </c>
      <c r="F140" s="51">
        <f ca="1">IFERROR(IF(AND($A140=VLOOKUP($A140&amp;"."&amp;$C140,UncollectibleLookup,2,FALSE),$C140=VLOOKUP($A140&amp;"."&amp;$C140,UncollectibleLookup,4,FALSE)),0,'Module C Corrected'!F140),'Module C Corrected'!F140)</f>
        <v>167280.69080000001</v>
      </c>
      <c r="G140" s="51">
        <f ca="1">IFERROR(IF(AND($A140=VLOOKUP($A140&amp;"."&amp;$C140,UncollectibleLookup,2,FALSE),$C140=VLOOKUP($A140&amp;"."&amp;$C140,UncollectibleLookup,4,FALSE)),0,'Module C Corrected'!G140),'Module C Corrected'!G140)</f>
        <v>99373.731700000004</v>
      </c>
      <c r="H140" s="51">
        <f ca="1">IFERROR(IF(AND($A140=VLOOKUP($A140&amp;"."&amp;$C140,UncollectibleLookup,2,FALSE),$C140=VLOOKUP($A140&amp;"."&amp;$C140,UncollectibleLookup,4,FALSE)),0,'Module C Corrected'!H140),'Module C Corrected'!H140)</f>
        <v>51781.856500000002</v>
      </c>
      <c r="I140" s="51">
        <f ca="1">IFERROR(IF(AND($A140=VLOOKUP($A140&amp;"."&amp;$C140,UncollectibleLookup,2,FALSE),$C140=VLOOKUP($A140&amp;"."&amp;$C140,UncollectibleLookup,4,FALSE)),0,'Module C Corrected'!I140),'Module C Corrected'!I140)</f>
        <v>151117.40729999999</v>
      </c>
      <c r="J140" s="51">
        <f ca="1">IFERROR(IF(AND($A140=VLOOKUP($A140&amp;"."&amp;$C140,UncollectibleLookup,2,FALSE),$C140=VLOOKUP($A140&amp;"."&amp;$C140,UncollectibleLookup,4,FALSE)),0,'Module C Corrected'!J140),'Module C Corrected'!J140)</f>
        <v>51127.566200000001</v>
      </c>
      <c r="K140" s="51">
        <f ca="1">IFERROR(IF(AND($A140=VLOOKUP($A140&amp;"."&amp;$C140,UncollectibleLookup,2,FALSE),$C140=VLOOKUP($A140&amp;"."&amp;$C140,UncollectibleLookup,4,FALSE)),0,'Module C Corrected'!K140),'Module C Corrected'!K140)</f>
        <v>159290.7457</v>
      </c>
      <c r="L140" s="51">
        <f ca="1">IFERROR(IF(AND($A140=VLOOKUP($A140&amp;"."&amp;$C140,UncollectibleLookup,2,FALSE),$C140=VLOOKUP($A140&amp;"."&amp;$C140,UncollectibleLookup,4,FALSE)),0,'Module C Corrected'!L140),'Module C Corrected'!L140)</f>
        <v>161439.82260000001</v>
      </c>
      <c r="M140" s="51">
        <f ca="1">IFERROR(IF(AND($A140=VLOOKUP($A140&amp;"."&amp;$C140,UncollectibleLookup,2,FALSE),$C140=VLOOKUP($A140&amp;"."&amp;$C140,UncollectibleLookup,4,FALSE)),0,'Module C Corrected'!M140),'Module C Corrected'!M140)</f>
        <v>169792.91889999999</v>
      </c>
      <c r="N140" s="51">
        <f ca="1">IFERROR(IF(AND($A140=VLOOKUP($A140&amp;"."&amp;$C140,UncollectibleLookup,2,FALSE),$C140=VLOOKUP($A140&amp;"."&amp;$C140,UncollectibleLookup,4,FALSE)),0,'Module C Corrected'!N140),'Module C Corrected'!N140)</f>
        <v>135588.49900000001</v>
      </c>
      <c r="O140" s="51">
        <f ca="1">IFERROR(IF(AND($A140=VLOOKUP($A140&amp;"."&amp;$C140,UncollectibleLookup,2,FALSE),$C140=VLOOKUP($A140&amp;"."&amp;$C140,UncollectibleLookup,4,FALSE)),0,'Module C Corrected'!O140),'Module C Corrected'!O140)</f>
        <v>176992.19289999999</v>
      </c>
      <c r="P140" s="51">
        <f ca="1">IFERROR(IF(AND($A140=VLOOKUP($A140&amp;"."&amp;$C140,UncollectibleLookup,2,FALSE),$C140=VLOOKUP($A140&amp;"."&amp;$C140,UncollectibleLookup,4,FALSE)),0,'Module C Corrected'!P140),'Module C Corrected'!P140)</f>
        <v>196041.9944</v>
      </c>
      <c r="Q140" s="32">
        <f ca="1">IFERROR(IF(AND($A140=VLOOKUP($A140&amp;"."&amp;$C140,UncollectibleLookup,2,FALSE),$C140=VLOOKUP($A140&amp;"."&amp;$C140,UncollectibleLookup,4,FALSE)),0,'Module C Corrected'!Q140),'Module C Corrected'!Q140)</f>
        <v>10071498.23</v>
      </c>
      <c r="R140" s="32">
        <f ca="1">IFERROR(IF(AND($A140=VLOOKUP($A140&amp;"."&amp;$C140,UncollectibleLookup,2,FALSE),$C140=VLOOKUP($A140&amp;"."&amp;$C140,UncollectibleLookup,4,FALSE)),0,'Module C Corrected'!R140),'Module C Corrected'!R140)</f>
        <v>11655670.529999999</v>
      </c>
      <c r="S140" s="32">
        <f ca="1">IFERROR(IF(AND($A140=VLOOKUP($A140&amp;"."&amp;$C140,UncollectibleLookup,2,FALSE),$C140=VLOOKUP($A140&amp;"."&amp;$C140,UncollectibleLookup,4,FALSE)),0,'Module C Corrected'!S140),'Module C Corrected'!S140)</f>
        <v>6184804.6900000004</v>
      </c>
      <c r="T140" s="32">
        <f ca="1">IFERROR(IF(AND($A140=VLOOKUP($A140&amp;"."&amp;$C140,UncollectibleLookup,2,FALSE),$C140=VLOOKUP($A140&amp;"."&amp;$C140,UncollectibleLookup,4,FALSE)),0,'Module C Corrected'!T140),'Module C Corrected'!T140)</f>
        <v>2207623.14</v>
      </c>
      <c r="U140" s="32">
        <f ca="1">IFERROR(IF(AND($A140=VLOOKUP($A140&amp;"."&amp;$C140,UncollectibleLookup,2,FALSE),$C140=VLOOKUP($A140&amp;"."&amp;$C140,UncollectibleLookup,4,FALSE)),0,'Module C Corrected'!U140),'Module C Corrected'!U140)</f>
        <v>6717244.5099999998</v>
      </c>
      <c r="V140" s="32">
        <f ca="1">IFERROR(IF(AND($A140=VLOOKUP($A140&amp;"."&amp;$C140,UncollectibleLookup,2,FALSE),$C140=VLOOKUP($A140&amp;"."&amp;$C140,UncollectibleLookup,4,FALSE)),0,'Module C Corrected'!V140),'Module C Corrected'!V140)</f>
        <v>2389440.63</v>
      </c>
      <c r="W140" s="32">
        <f ca="1">IFERROR(IF(AND($A140=VLOOKUP($A140&amp;"."&amp;$C140,UncollectibleLookup,2,FALSE),$C140=VLOOKUP($A140&amp;"."&amp;$C140,UncollectibleLookup,4,FALSE)),0,'Module C Corrected'!W140),'Module C Corrected'!W140)</f>
        <v>26339429.120000001</v>
      </c>
      <c r="X140" s="32">
        <f ca="1">IFERROR(IF(AND($A140=VLOOKUP($A140&amp;"."&amp;$C140,UncollectibleLookup,2,FALSE),$C140=VLOOKUP($A140&amp;"."&amp;$C140,UncollectibleLookup,4,FALSE)),0,'Module C Corrected'!X140),'Module C Corrected'!X140)</f>
        <v>12371940.74</v>
      </c>
      <c r="Y140" s="32">
        <f ca="1">IFERROR(IF(AND($A140=VLOOKUP($A140&amp;"."&amp;$C140,UncollectibleLookup,2,FALSE),$C140=VLOOKUP($A140&amp;"."&amp;$C140,UncollectibleLookup,4,FALSE)),0,'Module C Corrected'!Y140),'Module C Corrected'!Y140)</f>
        <v>8216194.8600000003</v>
      </c>
      <c r="Z140" s="32">
        <f ca="1">IFERROR(IF(AND($A140=VLOOKUP($A140&amp;"."&amp;$C140,UncollectibleLookup,2,FALSE),$C140=VLOOKUP($A140&amp;"."&amp;$C140,UncollectibleLookup,4,FALSE)),0,'Module C Corrected'!Z140),'Module C Corrected'!Z140)</f>
        <v>7557820.7400000002</v>
      </c>
      <c r="AA140" s="32">
        <f ca="1">IFERROR(IF(AND($A140=VLOOKUP($A140&amp;"."&amp;$C140,UncollectibleLookup,2,FALSE),$C140=VLOOKUP($A140&amp;"."&amp;$C140,UncollectibleLookup,4,FALSE)),0,'Module C Corrected'!AA140),'Module C Corrected'!AA140)</f>
        <v>9494083.5899999999</v>
      </c>
      <c r="AB140" s="32">
        <f ca="1">IFERROR(IF(AND($A140=VLOOKUP($A140&amp;"."&amp;$C140,UncollectibleLookup,2,FALSE),$C140=VLOOKUP($A140&amp;"."&amp;$C140,UncollectibleLookup,4,FALSE)),0,'Module C Corrected'!AB140),'Module C Corrected'!AB140)</f>
        <v>12928497.550000001</v>
      </c>
      <c r="AC140" s="2">
        <f>IF(ISBLANK('Module C Corrected'!AC140),"",'Module C Corrected'!AC140)</f>
        <v>5.99</v>
      </c>
      <c r="AD140" s="2">
        <f>IF(ISBLANK('Module C Corrected'!AD140),"",'Module C Corrected'!AD140)</f>
        <v>5.99</v>
      </c>
      <c r="AE140" s="2">
        <f>IF(ISBLANK('Module C Corrected'!AE140),"",'Module C Corrected'!AE140)</f>
        <v>5.99</v>
      </c>
      <c r="AF140" s="2">
        <f>IF(ISBLANK('Module C Corrected'!AF140),"",'Module C Corrected'!AF140)</f>
        <v>5.99</v>
      </c>
      <c r="AG140" s="2">
        <f>IF(ISBLANK('Module C Corrected'!AG140),"",'Module C Corrected'!AG140)</f>
        <v>5.99</v>
      </c>
      <c r="AH140" s="2">
        <f>IF(ISBLANK('Module C Corrected'!AH140),"",'Module C Corrected'!AH140)</f>
        <v>5.99</v>
      </c>
      <c r="AI140" s="2">
        <f>IF(ISBLANK('Module C Corrected'!AI140),"",'Module C Corrected'!AI140)</f>
        <v>5.99</v>
      </c>
      <c r="AJ140" s="2">
        <f>IF(ISBLANK('Module C Corrected'!AJ140),"",'Module C Corrected'!AJ140)</f>
        <v>5.99</v>
      </c>
      <c r="AK140" s="2">
        <f>IF(ISBLANK('Module C Corrected'!AK140),"",'Module C Corrected'!AK140)</f>
        <v>5.99</v>
      </c>
      <c r="AL140" s="2">
        <f>IF(ISBLANK('Module C Corrected'!AL140),"",'Module C Corrected'!AL140)</f>
        <v>5.99</v>
      </c>
      <c r="AM140" s="2">
        <f>IF(ISBLANK('Module C Corrected'!AM140),"",'Module C Corrected'!AM140)</f>
        <v>5.99</v>
      </c>
      <c r="AN140" s="2">
        <f>IF(ISBLANK('Module C Corrected'!AN140),"",'Module C Corrected'!AN140)</f>
        <v>5.99</v>
      </c>
      <c r="AO140" s="33">
        <f ca="1">IFERROR(IF(AND($A140=VLOOKUP($A140&amp;"."&amp;$C140,UncollectibleLookup,2,FALSE),$C140=VLOOKUP($A140&amp;"."&amp;$C140,UncollectibleLookup,4,FALSE)),0,'Module C Corrected'!AO140),'Module C Corrected'!AO140)</f>
        <v>603282.74</v>
      </c>
      <c r="AP140" s="33">
        <f ca="1">IFERROR(IF(AND($A140=VLOOKUP($A140&amp;"."&amp;$C140,UncollectibleLookup,2,FALSE),$C140=VLOOKUP($A140&amp;"."&amp;$C140,UncollectibleLookup,4,FALSE)),0,'Module C Corrected'!AP140),'Module C Corrected'!AP140)</f>
        <v>698174.66</v>
      </c>
      <c r="AQ140" s="33">
        <f ca="1">IFERROR(IF(AND($A140=VLOOKUP($A140&amp;"."&amp;$C140,UncollectibleLookup,2,FALSE),$C140=VLOOKUP($A140&amp;"."&amp;$C140,UncollectibleLookup,4,FALSE)),0,'Module C Corrected'!AQ140),'Module C Corrected'!AQ140)</f>
        <v>370469.8</v>
      </c>
      <c r="AR140" s="33">
        <f ca="1">IFERROR(IF(AND($A140=VLOOKUP($A140&amp;"."&amp;$C140,UncollectibleLookup,2,FALSE),$C140=VLOOKUP($A140&amp;"."&amp;$C140,UncollectibleLookup,4,FALSE)),0,'Module C Corrected'!AR140),'Module C Corrected'!AR140)</f>
        <v>132236.63</v>
      </c>
      <c r="AS140" s="33">
        <f ca="1">IFERROR(IF(AND($A140=VLOOKUP($A140&amp;"."&amp;$C140,UncollectibleLookup,2,FALSE),$C140=VLOOKUP($A140&amp;"."&amp;$C140,UncollectibleLookup,4,FALSE)),0,'Module C Corrected'!AS140),'Module C Corrected'!AS140)</f>
        <v>402362.95</v>
      </c>
      <c r="AT140" s="33">
        <f ca="1">IFERROR(IF(AND($A140=VLOOKUP($A140&amp;"."&amp;$C140,UncollectibleLookup,2,FALSE),$C140=VLOOKUP($A140&amp;"."&amp;$C140,UncollectibleLookup,4,FALSE)),0,'Module C Corrected'!AT140),'Module C Corrected'!AT140)</f>
        <v>143127.49</v>
      </c>
      <c r="AU140" s="33">
        <f ca="1">IFERROR(IF(AND($A140=VLOOKUP($A140&amp;"."&amp;$C140,UncollectibleLookup,2,FALSE),$C140=VLOOKUP($A140&amp;"."&amp;$C140,UncollectibleLookup,4,FALSE)),0,'Module C Corrected'!AU140),'Module C Corrected'!AU140)</f>
        <v>1577731.8</v>
      </c>
      <c r="AV140" s="33">
        <f ca="1">IFERROR(IF(AND($A140=VLOOKUP($A140&amp;"."&amp;$C140,UncollectibleLookup,2,FALSE),$C140=VLOOKUP($A140&amp;"."&amp;$C140,UncollectibleLookup,4,FALSE)),0,'Module C Corrected'!AV140),'Module C Corrected'!AV140)</f>
        <v>741079.25</v>
      </c>
      <c r="AW140" s="33">
        <f ca="1">IFERROR(IF(AND($A140=VLOOKUP($A140&amp;"."&amp;$C140,UncollectibleLookup,2,FALSE),$C140=VLOOKUP($A140&amp;"."&amp;$C140,UncollectibleLookup,4,FALSE)),0,'Module C Corrected'!AW140),'Module C Corrected'!AW140)</f>
        <v>492150.07</v>
      </c>
      <c r="AX140" s="33">
        <f ca="1">IFERROR(IF(AND($A140=VLOOKUP($A140&amp;"."&amp;$C140,UncollectibleLookup,2,FALSE),$C140=VLOOKUP($A140&amp;"."&amp;$C140,UncollectibleLookup,4,FALSE)),0,'Module C Corrected'!AX140),'Module C Corrected'!AX140)</f>
        <v>452713.46</v>
      </c>
      <c r="AY140" s="33">
        <f ca="1">IFERROR(IF(AND($A140=VLOOKUP($A140&amp;"."&amp;$C140,UncollectibleLookup,2,FALSE),$C140=VLOOKUP($A140&amp;"."&amp;$C140,UncollectibleLookup,4,FALSE)),0,'Module C Corrected'!AY140),'Module C Corrected'!AY140)</f>
        <v>568695.61</v>
      </c>
      <c r="AZ140" s="33">
        <f ca="1">IFERROR(IF(AND($A140=VLOOKUP($A140&amp;"."&amp;$C140,UncollectibleLookup,2,FALSE),$C140=VLOOKUP($A140&amp;"."&amp;$C140,UncollectibleLookup,4,FALSE)),0,'Module C Corrected'!AZ140),'Module C Corrected'!AZ140)</f>
        <v>774417</v>
      </c>
      <c r="BA140" s="31">
        <f t="shared" ca="1" si="54"/>
        <v>-12085.8</v>
      </c>
      <c r="BB140" s="31">
        <f t="shared" ca="1" si="54"/>
        <v>-13986.8</v>
      </c>
      <c r="BC140" s="31">
        <f t="shared" ca="1" si="54"/>
        <v>-7421.77</v>
      </c>
      <c r="BD140" s="31">
        <f t="shared" ca="1" si="52"/>
        <v>-10596.59</v>
      </c>
      <c r="BE140" s="31">
        <f t="shared" ca="1" si="52"/>
        <v>-32242.77</v>
      </c>
      <c r="BF140" s="31">
        <f t="shared" ca="1" si="52"/>
        <v>-11469.32</v>
      </c>
      <c r="BG140" s="31">
        <f t="shared" ca="1" si="52"/>
        <v>-187009.95</v>
      </c>
      <c r="BH140" s="31">
        <f t="shared" ca="1" si="52"/>
        <v>-87840.78</v>
      </c>
      <c r="BI140" s="31">
        <f t="shared" ca="1" si="52"/>
        <v>-58334.98</v>
      </c>
      <c r="BJ140" s="31">
        <f t="shared" ca="1" si="57"/>
        <v>-22673.46</v>
      </c>
      <c r="BK140" s="31">
        <f t="shared" ca="1" si="57"/>
        <v>-28482.25</v>
      </c>
      <c r="BL140" s="31">
        <f t="shared" ca="1" si="57"/>
        <v>-38785.49</v>
      </c>
      <c r="BM140" s="6">
        <f t="shared" ca="1" si="68"/>
        <v>6.8900000000000003E-2</v>
      </c>
      <c r="BN140" s="6">
        <f t="shared" ca="1" si="68"/>
        <v>6.8900000000000003E-2</v>
      </c>
      <c r="BO140" s="6">
        <f t="shared" ca="1" si="68"/>
        <v>6.8900000000000003E-2</v>
      </c>
      <c r="BP140" s="6">
        <f t="shared" ca="1" si="68"/>
        <v>6.8900000000000003E-2</v>
      </c>
      <c r="BQ140" s="6">
        <f t="shared" ca="1" si="68"/>
        <v>6.8900000000000003E-2</v>
      </c>
      <c r="BR140" s="6">
        <f t="shared" ca="1" si="68"/>
        <v>6.8900000000000003E-2</v>
      </c>
      <c r="BS140" s="6">
        <f t="shared" ca="1" si="68"/>
        <v>6.8900000000000003E-2</v>
      </c>
      <c r="BT140" s="6">
        <f t="shared" ca="1" si="68"/>
        <v>6.8900000000000003E-2</v>
      </c>
      <c r="BU140" s="6">
        <f t="shared" ca="1" si="68"/>
        <v>6.8900000000000003E-2</v>
      </c>
      <c r="BV140" s="6">
        <f t="shared" ca="1" si="68"/>
        <v>6.8900000000000003E-2</v>
      </c>
      <c r="BW140" s="6">
        <f t="shared" ca="1" si="68"/>
        <v>6.8900000000000003E-2</v>
      </c>
      <c r="BX140" s="6">
        <f t="shared" ca="1" si="68"/>
        <v>6.8900000000000003E-2</v>
      </c>
      <c r="BY140" s="31">
        <f t="shared" ca="1" si="61"/>
        <v>693926.23</v>
      </c>
      <c r="BZ140" s="31">
        <f t="shared" ca="1" si="61"/>
        <v>803075.7</v>
      </c>
      <c r="CA140" s="31">
        <f t="shared" ca="1" si="61"/>
        <v>426133.04</v>
      </c>
      <c r="CB140" s="31">
        <f t="shared" ca="1" si="58"/>
        <v>152105.23000000001</v>
      </c>
      <c r="CC140" s="31">
        <f t="shared" ca="1" si="58"/>
        <v>462818.15</v>
      </c>
      <c r="CD140" s="31">
        <f t="shared" ca="1" si="58"/>
        <v>164632.46</v>
      </c>
      <c r="CE140" s="31">
        <f t="shared" ref="CE140:CJ141" ca="1" si="77">IFERROR(VLOOKUP($C140,DOSDetail,CELL("col",CE$4)+58,FALSE),ROUND(W140*BS140,2))</f>
        <v>1814786.67</v>
      </c>
      <c r="CF140" s="31">
        <f t="shared" ca="1" si="77"/>
        <v>852426.72</v>
      </c>
      <c r="CG140" s="31">
        <f t="shared" ca="1" si="77"/>
        <v>566095.82999999996</v>
      </c>
      <c r="CH140" s="31">
        <f t="shared" ca="1" si="77"/>
        <v>520733.85</v>
      </c>
      <c r="CI140" s="31">
        <f t="shared" ca="1" si="77"/>
        <v>654142.36</v>
      </c>
      <c r="CJ140" s="31">
        <f t="shared" ca="1" si="77"/>
        <v>890773.48</v>
      </c>
      <c r="CK140" s="32">
        <f t="shared" ca="1" si="71"/>
        <v>17121.55</v>
      </c>
      <c r="CL140" s="32">
        <f t="shared" ca="1" si="71"/>
        <v>19814.64</v>
      </c>
      <c r="CM140" s="32">
        <f t="shared" ca="1" si="71"/>
        <v>10514.17</v>
      </c>
      <c r="CN140" s="32">
        <f t="shared" ca="1" si="71"/>
        <v>3752.96</v>
      </c>
      <c r="CO140" s="32">
        <f t="shared" ca="1" si="71"/>
        <v>11419.32</v>
      </c>
      <c r="CP140" s="32">
        <f t="shared" ca="1" si="71"/>
        <v>4062.05</v>
      </c>
      <c r="CQ140" s="32">
        <f t="shared" ca="1" si="71"/>
        <v>44777.03</v>
      </c>
      <c r="CR140" s="32">
        <f t="shared" ca="1" si="71"/>
        <v>21032.3</v>
      </c>
      <c r="CS140" s="32">
        <f t="shared" ca="1" si="71"/>
        <v>13967.53</v>
      </c>
      <c r="CT140" s="32">
        <f t="shared" ca="1" si="59"/>
        <v>12848.3</v>
      </c>
      <c r="CU140" s="32">
        <f t="shared" ca="1" si="59"/>
        <v>16139.94</v>
      </c>
      <c r="CV140" s="32">
        <f t="shared" ca="1" si="59"/>
        <v>21978.45</v>
      </c>
      <c r="CW140" s="31">
        <f t="shared" ca="1" si="70"/>
        <v>119850.84000000004</v>
      </c>
      <c r="CX140" s="31">
        <f t="shared" ca="1" si="70"/>
        <v>138702.47999999992</v>
      </c>
      <c r="CY140" s="31">
        <f t="shared" ca="1" si="70"/>
        <v>73599.179999999978</v>
      </c>
      <c r="CZ140" s="31">
        <f t="shared" ca="1" si="70"/>
        <v>34218.149999999994</v>
      </c>
      <c r="DA140" s="31">
        <f t="shared" ca="1" si="70"/>
        <v>104117.29000000002</v>
      </c>
      <c r="DB140" s="31">
        <f t="shared" ca="1" si="70"/>
        <v>37036.339999999989</v>
      </c>
      <c r="DC140" s="31">
        <f t="shared" ca="1" si="69"/>
        <v>468841.84999999992</v>
      </c>
      <c r="DD140" s="31">
        <f t="shared" ca="1" si="69"/>
        <v>220220.55000000002</v>
      </c>
      <c r="DE140" s="31">
        <f t="shared" ca="1" si="69"/>
        <v>146248.26999999999</v>
      </c>
      <c r="DF140" s="31">
        <f t="shared" ca="1" si="60"/>
        <v>103542.15</v>
      </c>
      <c r="DG140" s="31">
        <f t="shared" ca="1" si="60"/>
        <v>130068.93999999994</v>
      </c>
      <c r="DH140" s="31">
        <f t="shared" ca="1" si="60"/>
        <v>177120.41999999993</v>
      </c>
      <c r="DI140" s="32">
        <f t="shared" ca="1" si="65"/>
        <v>5992.54</v>
      </c>
      <c r="DJ140" s="32">
        <f t="shared" ca="1" si="65"/>
        <v>6935.12</v>
      </c>
      <c r="DK140" s="32">
        <f t="shared" ca="1" si="65"/>
        <v>3679.96</v>
      </c>
      <c r="DL140" s="32">
        <f t="shared" ca="1" si="62"/>
        <v>1710.91</v>
      </c>
      <c r="DM140" s="32">
        <f t="shared" ca="1" si="62"/>
        <v>5205.8599999999997</v>
      </c>
      <c r="DN140" s="32">
        <f t="shared" ca="1" si="62"/>
        <v>1851.82</v>
      </c>
      <c r="DO140" s="32">
        <f t="shared" ca="1" si="62"/>
        <v>23442.09</v>
      </c>
      <c r="DP140" s="32">
        <f t="shared" ca="1" si="62"/>
        <v>11011.03</v>
      </c>
      <c r="DQ140" s="32">
        <f t="shared" ca="1" si="62"/>
        <v>7312.41</v>
      </c>
      <c r="DR140" s="32">
        <f t="shared" ca="1" si="72"/>
        <v>5177.1099999999997</v>
      </c>
      <c r="DS140" s="32">
        <f t="shared" ca="1" si="72"/>
        <v>6503.45</v>
      </c>
      <c r="DT140" s="32">
        <f t="shared" ca="1" si="72"/>
        <v>8856.02</v>
      </c>
      <c r="DU140" s="31">
        <f t="shared" ca="1" si="66"/>
        <v>51567.08</v>
      </c>
      <c r="DV140" s="31">
        <f t="shared" ca="1" si="66"/>
        <v>58971.38</v>
      </c>
      <c r="DW140" s="31">
        <f t="shared" ca="1" si="66"/>
        <v>30953.01</v>
      </c>
      <c r="DX140" s="31">
        <f t="shared" ca="1" si="63"/>
        <v>14216.48</v>
      </c>
      <c r="DY140" s="31">
        <f t="shared" ca="1" si="63"/>
        <v>42743.73</v>
      </c>
      <c r="DZ140" s="31">
        <f t="shared" ca="1" si="63"/>
        <v>15015.96</v>
      </c>
      <c r="EA140" s="31">
        <f t="shared" ca="1" si="63"/>
        <v>187774.47</v>
      </c>
      <c r="EB140" s="31">
        <f t="shared" ca="1" si="63"/>
        <v>87030.91</v>
      </c>
      <c r="EC140" s="31">
        <f t="shared" ca="1" si="63"/>
        <v>57020.83</v>
      </c>
      <c r="ED140" s="31">
        <f t="shared" ca="1" si="73"/>
        <v>39838.22</v>
      </c>
      <c r="EE140" s="31">
        <f t="shared" ca="1" si="73"/>
        <v>49354.06</v>
      </c>
      <c r="EF140" s="31">
        <f t="shared" ca="1" si="73"/>
        <v>66297.67</v>
      </c>
      <c r="EG140" s="32">
        <f t="shared" ca="1" si="67"/>
        <v>177410.46000000002</v>
      </c>
      <c r="EH140" s="32">
        <f t="shared" ca="1" si="67"/>
        <v>204608.97999999992</v>
      </c>
      <c r="EI140" s="32">
        <f t="shared" ca="1" si="67"/>
        <v>108232.14999999998</v>
      </c>
      <c r="EJ140" s="32">
        <f t="shared" ca="1" si="64"/>
        <v>50145.539999999994</v>
      </c>
      <c r="EK140" s="32">
        <f t="shared" ca="1" si="64"/>
        <v>152066.88000000003</v>
      </c>
      <c r="EL140" s="32">
        <f t="shared" ca="1" si="64"/>
        <v>53904.119999999988</v>
      </c>
      <c r="EM140" s="32">
        <f t="shared" ca="1" si="64"/>
        <v>680058.40999999992</v>
      </c>
      <c r="EN140" s="32">
        <f t="shared" ca="1" si="64"/>
        <v>318262.49</v>
      </c>
      <c r="EO140" s="32">
        <f t="shared" ca="1" si="64"/>
        <v>210581.51</v>
      </c>
      <c r="EP140" s="32">
        <f t="shared" ca="1" si="74"/>
        <v>148557.47999999998</v>
      </c>
      <c r="EQ140" s="32">
        <f t="shared" ca="1" si="74"/>
        <v>185926.44999999995</v>
      </c>
      <c r="ER140" s="32">
        <f t="shared" ca="1" si="74"/>
        <v>252274.10999999993</v>
      </c>
    </row>
    <row r="141" spans="1:148">
      <c r="A141" t="s">
        <v>452</v>
      </c>
      <c r="B141" s="1" t="s">
        <v>87</v>
      </c>
      <c r="C141" t="str">
        <f t="shared" ca="1" si="75"/>
        <v>WEY1</v>
      </c>
      <c r="D141" t="str">
        <f t="shared" ca="1" si="76"/>
        <v>Weyerhaeuser</v>
      </c>
      <c r="E141" s="51">
        <f ca="1">IFERROR(IF(AND($A141=VLOOKUP($A141&amp;"."&amp;$C141,UncollectibleLookup,2,FALSE),$C141=VLOOKUP($A141&amp;"."&amp;$C141,UncollectibleLookup,4,FALSE)),0,'Module C Corrected'!E141),'Module C Corrected'!E141)</f>
        <v>1.008</v>
      </c>
      <c r="F141" s="51">
        <f ca="1">IFERROR(IF(AND($A141=VLOOKUP($A141&amp;"."&amp;$C141,UncollectibleLookup,2,FALSE),$C141=VLOOKUP($A141&amp;"."&amp;$C141,UncollectibleLookup,4,FALSE)),0,'Module C Corrected'!F141),'Module C Corrected'!F141)</f>
        <v>16.695</v>
      </c>
      <c r="G141" s="51">
        <f ca="1">IFERROR(IF(AND($A141=VLOOKUP($A141&amp;"."&amp;$C141,UncollectibleLookup,2,FALSE),$C141=VLOOKUP($A141&amp;"."&amp;$C141,UncollectibleLookup,4,FALSE)),0,'Module C Corrected'!G141),'Module C Corrected'!G141)</f>
        <v>5.7015000000000002</v>
      </c>
      <c r="H141" s="51">
        <f ca="1">IFERROR(IF(AND($A141=VLOOKUP($A141&amp;"."&amp;$C141,UncollectibleLookup,2,FALSE),$C141=VLOOKUP($A141&amp;"."&amp;$C141,UncollectibleLookup,4,FALSE)),0,'Module C Corrected'!H141),'Module C Corrected'!H141)</f>
        <v>0.55649999999999999</v>
      </c>
      <c r="I141" s="51">
        <f ca="1">IFERROR(IF(AND($A141=VLOOKUP($A141&amp;"."&amp;$C141,UncollectibleLookup,2,FALSE),$C141=VLOOKUP($A141&amp;"."&amp;$C141,UncollectibleLookup,4,FALSE)),0,'Module C Corrected'!I141),'Module C Corrected'!I141)</f>
        <v>2.7509999999999999</v>
      </c>
      <c r="J141" s="51">
        <f ca="1">IFERROR(IF(AND($A141=VLOOKUP($A141&amp;"."&amp;$C141,UncollectibleLookup,2,FALSE),$C141=VLOOKUP($A141&amp;"."&amp;$C141,UncollectibleLookup,4,FALSE)),0,'Module C Corrected'!J141),'Module C Corrected'!J141)</f>
        <v>0</v>
      </c>
      <c r="K141" s="51">
        <f ca="1">IFERROR(IF(AND($A141=VLOOKUP($A141&amp;"."&amp;$C141,UncollectibleLookup,2,FALSE),$C141=VLOOKUP($A141&amp;"."&amp;$C141,UncollectibleLookup,4,FALSE)),0,'Module C Corrected'!K141),'Module C Corrected'!K141)</f>
        <v>2.3835000000000002</v>
      </c>
      <c r="L141" s="51">
        <f ca="1">IFERROR(IF(AND($A141=VLOOKUP($A141&amp;"."&amp;$C141,UncollectibleLookup,2,FALSE),$C141=VLOOKUP($A141&amp;"."&amp;$C141,UncollectibleLookup,4,FALSE)),0,'Module C Corrected'!L141),'Module C Corrected'!L141)</f>
        <v>0</v>
      </c>
      <c r="M141" s="51">
        <f ca="1">IFERROR(IF(AND($A141=VLOOKUP($A141&amp;"."&amp;$C141,UncollectibleLookup,2,FALSE),$C141=VLOOKUP($A141&amp;"."&amp;$C141,UncollectibleLookup,4,FALSE)),0,'Module C Corrected'!M141),'Module C Corrected'!M141)</f>
        <v>16.621500000000001</v>
      </c>
      <c r="N141" s="51">
        <f ca="1">IFERROR(IF(AND($A141=VLOOKUP($A141&amp;"."&amp;$C141,UncollectibleLookup,2,FALSE),$C141=VLOOKUP($A141&amp;"."&amp;$C141,UncollectibleLookup,4,FALSE)),0,'Module C Corrected'!N141),'Module C Corrected'!N141)</f>
        <v>0.93</v>
      </c>
      <c r="O141" s="51">
        <f ca="1">IFERROR(IF(AND($A141=VLOOKUP($A141&amp;"."&amp;$C141,UncollectibleLookup,2,FALSE),$C141=VLOOKUP($A141&amp;"."&amp;$C141,UncollectibleLookup,4,FALSE)),0,'Module C Corrected'!O141),'Module C Corrected'!O141)</f>
        <v>5.5199999999999999E-2</v>
      </c>
      <c r="P141" s="51">
        <f ca="1">IFERROR(IF(AND($A141=VLOOKUP($A141&amp;"."&amp;$C141,UncollectibleLookup,2,FALSE),$C141=VLOOKUP($A141&amp;"."&amp;$C141,UncollectibleLookup,4,FALSE)),0,'Module C Corrected'!P141),'Module C Corrected'!P141)</f>
        <v>0.54600000000000004</v>
      </c>
      <c r="Q141" s="32">
        <f ca="1">IFERROR(IF(AND($A141=VLOOKUP($A141&amp;"."&amp;$C141,UncollectibleLookup,2,FALSE),$C141=VLOOKUP($A141&amp;"."&amp;$C141,UncollectibleLookup,4,FALSE)),0,'Module C Corrected'!Q141),'Module C Corrected'!Q141)</f>
        <v>28.88</v>
      </c>
      <c r="R141" s="32">
        <f ca="1">IFERROR(IF(AND($A141=VLOOKUP($A141&amp;"."&amp;$C141,UncollectibleLookup,2,FALSE),$C141=VLOOKUP($A141&amp;"."&amp;$C141,UncollectibleLookup,4,FALSE)),0,'Module C Corrected'!R141),'Module C Corrected'!R141)</f>
        <v>880.05</v>
      </c>
      <c r="S141" s="32">
        <f ca="1">IFERROR(IF(AND($A141=VLOOKUP($A141&amp;"."&amp;$C141,UncollectibleLookup,2,FALSE),$C141=VLOOKUP($A141&amp;"."&amp;$C141,UncollectibleLookup,4,FALSE)),0,'Module C Corrected'!S141),'Module C Corrected'!S141)</f>
        <v>363.83</v>
      </c>
      <c r="T141" s="32">
        <f ca="1">IFERROR(IF(AND($A141=VLOOKUP($A141&amp;"."&amp;$C141,UncollectibleLookup,2,FALSE),$C141=VLOOKUP($A141&amp;"."&amp;$C141,UncollectibleLookup,4,FALSE)),0,'Module C Corrected'!T141),'Module C Corrected'!T141)</f>
        <v>5.6</v>
      </c>
      <c r="U141" s="32">
        <f ca="1">IFERROR(IF(AND($A141=VLOOKUP($A141&amp;"."&amp;$C141,UncollectibleLookup,2,FALSE),$C141=VLOOKUP($A141&amp;"."&amp;$C141,UncollectibleLookup,4,FALSE)),0,'Module C Corrected'!U141),'Module C Corrected'!U141)</f>
        <v>90.8</v>
      </c>
      <c r="V141" s="32">
        <f ca="1">IFERROR(IF(AND($A141=VLOOKUP($A141&amp;"."&amp;$C141,UncollectibleLookup,2,FALSE),$C141=VLOOKUP($A141&amp;"."&amp;$C141,UncollectibleLookup,4,FALSE)),0,'Module C Corrected'!V141),'Module C Corrected'!V141)</f>
        <v>0</v>
      </c>
      <c r="W141" s="32">
        <f ca="1">IFERROR(IF(AND($A141=VLOOKUP($A141&amp;"."&amp;$C141,UncollectibleLookup,2,FALSE),$C141=VLOOKUP($A141&amp;"."&amp;$C141,UncollectibleLookup,4,FALSE)),0,'Module C Corrected'!W141),'Module C Corrected'!W141)</f>
        <v>2383.48</v>
      </c>
      <c r="X141" s="32">
        <f ca="1">IFERROR(IF(AND($A141=VLOOKUP($A141&amp;"."&amp;$C141,UncollectibleLookup,2,FALSE),$C141=VLOOKUP($A141&amp;"."&amp;$C141,UncollectibleLookup,4,FALSE)),0,'Module C Corrected'!X141),'Module C Corrected'!X141)</f>
        <v>0</v>
      </c>
      <c r="Y141" s="32">
        <f ca="1">IFERROR(IF(AND($A141=VLOOKUP($A141&amp;"."&amp;$C141,UncollectibleLookup,2,FALSE),$C141=VLOOKUP($A141&amp;"."&amp;$C141,UncollectibleLookup,4,FALSE)),0,'Module C Corrected'!Y141),'Module C Corrected'!Y141)</f>
        <v>1460.88</v>
      </c>
      <c r="Z141" s="32">
        <f ca="1">IFERROR(IF(AND($A141=VLOOKUP($A141&amp;"."&amp;$C141,UncollectibleLookup,2,FALSE),$C141=VLOOKUP($A141&amp;"."&amp;$C141,UncollectibleLookup,4,FALSE)),0,'Module C Corrected'!Z141),'Module C Corrected'!Z141)</f>
        <v>17.38</v>
      </c>
      <c r="AA141" s="32">
        <f ca="1">IFERROR(IF(AND($A141=VLOOKUP($A141&amp;"."&amp;$C141,UncollectibleLookup,2,FALSE),$C141=VLOOKUP($A141&amp;"."&amp;$C141,UncollectibleLookup,4,FALSE)),0,'Module C Corrected'!AA141),'Module C Corrected'!AA141)</f>
        <v>3.17</v>
      </c>
      <c r="AB141" s="32">
        <f ca="1">IFERROR(IF(AND($A141=VLOOKUP($A141&amp;"."&amp;$C141,UncollectibleLookup,2,FALSE),$C141=VLOOKUP($A141&amp;"."&amp;$C141,UncollectibleLookup,4,FALSE)),0,'Module C Corrected'!AB141),'Module C Corrected'!AB141)</f>
        <v>29.75</v>
      </c>
      <c r="AC141" s="2">
        <f>IF(ISBLANK('Module C Corrected'!AC141),"",'Module C Corrected'!AC141)</f>
        <v>-4.3600000000000003</v>
      </c>
      <c r="AD141" s="2">
        <f>IF(ISBLANK('Module C Corrected'!AD141),"",'Module C Corrected'!AD141)</f>
        <v>-4.3600000000000003</v>
      </c>
      <c r="AE141" s="2">
        <f>IF(ISBLANK('Module C Corrected'!AE141),"",'Module C Corrected'!AE141)</f>
        <v>-4.3600000000000003</v>
      </c>
      <c r="AF141" s="2">
        <f>IF(ISBLANK('Module C Corrected'!AF141),"",'Module C Corrected'!AF141)</f>
        <v>-4.3600000000000003</v>
      </c>
      <c r="AG141" s="2">
        <f>IF(ISBLANK('Module C Corrected'!AG141),"",'Module C Corrected'!AG141)</f>
        <v>-4.3600000000000003</v>
      </c>
      <c r="AH141" s="2">
        <f>IF(ISBLANK('Module C Corrected'!AH141),"",'Module C Corrected'!AH141)</f>
        <v>-4.3600000000000003</v>
      </c>
      <c r="AI141" s="2">
        <f>IF(ISBLANK('Module C Corrected'!AI141),"",'Module C Corrected'!AI141)</f>
        <v>-4.3600000000000003</v>
      </c>
      <c r="AJ141" s="2">
        <f>IF(ISBLANK('Module C Corrected'!AJ141),"",'Module C Corrected'!AJ141)</f>
        <v>-4.3600000000000003</v>
      </c>
      <c r="AK141" s="2">
        <f>IF(ISBLANK('Module C Corrected'!AK141),"",'Module C Corrected'!AK141)</f>
        <v>-4.3600000000000003</v>
      </c>
      <c r="AL141" s="2">
        <f>IF(ISBLANK('Module C Corrected'!AL141),"",'Module C Corrected'!AL141)</f>
        <v>-4.3600000000000003</v>
      </c>
      <c r="AM141" s="2">
        <f>IF(ISBLANK('Module C Corrected'!AM141),"",'Module C Corrected'!AM141)</f>
        <v>-4.3600000000000003</v>
      </c>
      <c r="AN141" s="2">
        <f>IF(ISBLANK('Module C Corrected'!AN141),"",'Module C Corrected'!AN141)</f>
        <v>-4.3600000000000003</v>
      </c>
      <c r="AO141" s="33">
        <f ca="1">IFERROR(IF(AND($A141=VLOOKUP($A141&amp;"."&amp;$C141,UncollectibleLookup,2,FALSE),$C141=VLOOKUP($A141&amp;"."&amp;$C141,UncollectibleLookup,4,FALSE)),0,'Module C Corrected'!AO141),'Module C Corrected'!AO141)</f>
        <v>-1.26</v>
      </c>
      <c r="AP141" s="33">
        <f ca="1">IFERROR(IF(AND($A141=VLOOKUP($A141&amp;"."&amp;$C141,UncollectibleLookup,2,FALSE),$C141=VLOOKUP($A141&amp;"."&amp;$C141,UncollectibleLookup,4,FALSE)),0,'Module C Corrected'!AP141),'Module C Corrected'!AP141)</f>
        <v>-38.369999999999997</v>
      </c>
      <c r="AQ141" s="33">
        <f ca="1">IFERROR(IF(AND($A141=VLOOKUP($A141&amp;"."&amp;$C141,UncollectibleLookup,2,FALSE),$C141=VLOOKUP($A141&amp;"."&amp;$C141,UncollectibleLookup,4,FALSE)),0,'Module C Corrected'!AQ141),'Module C Corrected'!AQ141)</f>
        <v>-15.86</v>
      </c>
      <c r="AR141" s="33">
        <f ca="1">IFERROR(IF(AND($A141=VLOOKUP($A141&amp;"."&amp;$C141,UncollectibleLookup,2,FALSE),$C141=VLOOKUP($A141&amp;"."&amp;$C141,UncollectibleLookup,4,FALSE)),0,'Module C Corrected'!AR141),'Module C Corrected'!AR141)</f>
        <v>-0.24</v>
      </c>
      <c r="AS141" s="33">
        <f ca="1">IFERROR(IF(AND($A141=VLOOKUP($A141&amp;"."&amp;$C141,UncollectibleLookup,2,FALSE),$C141=VLOOKUP($A141&amp;"."&amp;$C141,UncollectibleLookup,4,FALSE)),0,'Module C Corrected'!AS141),'Module C Corrected'!AS141)</f>
        <v>-3.96</v>
      </c>
      <c r="AT141" s="33">
        <f ca="1">IFERROR(IF(AND($A141=VLOOKUP($A141&amp;"."&amp;$C141,UncollectibleLookup,2,FALSE),$C141=VLOOKUP($A141&amp;"."&amp;$C141,UncollectibleLookup,4,FALSE)),0,'Module C Corrected'!AT141),'Module C Corrected'!AT141)</f>
        <v>0</v>
      </c>
      <c r="AU141" s="33">
        <f ca="1">IFERROR(IF(AND($A141=VLOOKUP($A141&amp;"."&amp;$C141,UncollectibleLookup,2,FALSE),$C141=VLOOKUP($A141&amp;"."&amp;$C141,UncollectibleLookup,4,FALSE)),0,'Module C Corrected'!AU141),'Module C Corrected'!AU141)</f>
        <v>-103.92</v>
      </c>
      <c r="AV141" s="33">
        <f ca="1">IFERROR(IF(AND($A141=VLOOKUP($A141&amp;"."&amp;$C141,UncollectibleLookup,2,FALSE),$C141=VLOOKUP($A141&amp;"."&amp;$C141,UncollectibleLookup,4,FALSE)),0,'Module C Corrected'!AV141),'Module C Corrected'!AV141)</f>
        <v>0</v>
      </c>
      <c r="AW141" s="33">
        <f ca="1">IFERROR(IF(AND($A141=VLOOKUP($A141&amp;"."&amp;$C141,UncollectibleLookup,2,FALSE),$C141=VLOOKUP($A141&amp;"."&amp;$C141,UncollectibleLookup,4,FALSE)),0,'Module C Corrected'!AW141),'Module C Corrected'!AW141)</f>
        <v>-63.69</v>
      </c>
      <c r="AX141" s="33">
        <f ca="1">IFERROR(IF(AND($A141=VLOOKUP($A141&amp;"."&amp;$C141,UncollectibleLookup,2,FALSE),$C141=VLOOKUP($A141&amp;"."&amp;$C141,UncollectibleLookup,4,FALSE)),0,'Module C Corrected'!AX141),'Module C Corrected'!AX141)</f>
        <v>-0.76</v>
      </c>
      <c r="AY141" s="33">
        <f ca="1">IFERROR(IF(AND($A141=VLOOKUP($A141&amp;"."&amp;$C141,UncollectibleLookup,2,FALSE),$C141=VLOOKUP($A141&amp;"."&amp;$C141,UncollectibleLookup,4,FALSE)),0,'Module C Corrected'!AY141),'Module C Corrected'!AY141)</f>
        <v>-0.14000000000000001</v>
      </c>
      <c r="AZ141" s="33">
        <f ca="1">IFERROR(IF(AND($A141=VLOOKUP($A141&amp;"."&amp;$C141,UncollectibleLookup,2,FALSE),$C141=VLOOKUP($A141&amp;"."&amp;$C141,UncollectibleLookup,4,FALSE)),0,'Module C Corrected'!AZ141),'Module C Corrected'!AZ141)</f>
        <v>-1.3</v>
      </c>
      <c r="BA141" s="31">
        <f t="shared" ca="1" si="54"/>
        <v>-0.03</v>
      </c>
      <c r="BB141" s="31">
        <f t="shared" ca="1" si="54"/>
        <v>-1.06</v>
      </c>
      <c r="BC141" s="31">
        <f t="shared" ca="1" si="54"/>
        <v>-0.44</v>
      </c>
      <c r="BD141" s="31">
        <f t="shared" ca="1" si="52"/>
        <v>-0.03</v>
      </c>
      <c r="BE141" s="31">
        <f t="shared" ca="1" si="52"/>
        <v>-0.44</v>
      </c>
      <c r="BF141" s="31">
        <f t="shared" ca="1" si="52"/>
        <v>0</v>
      </c>
      <c r="BG141" s="31">
        <f t="shared" ca="1" si="52"/>
        <v>-16.920000000000002</v>
      </c>
      <c r="BH141" s="31">
        <f t="shared" ca="1" si="52"/>
        <v>0</v>
      </c>
      <c r="BI141" s="31">
        <f t="shared" ca="1" si="52"/>
        <v>-10.37</v>
      </c>
      <c r="BJ141" s="31">
        <f t="shared" ca="1" si="57"/>
        <v>-0.05</v>
      </c>
      <c r="BK141" s="31">
        <f t="shared" ca="1" si="57"/>
        <v>-0.01</v>
      </c>
      <c r="BL141" s="31">
        <f t="shared" ca="1" si="57"/>
        <v>-0.09</v>
      </c>
      <c r="BM141" s="6">
        <f t="shared" ca="1" si="68"/>
        <v>-4.9399999999999999E-2</v>
      </c>
      <c r="BN141" s="6">
        <f t="shared" ca="1" si="68"/>
        <v>-4.9399999999999999E-2</v>
      </c>
      <c r="BO141" s="6">
        <f t="shared" ca="1" si="68"/>
        <v>-4.9399999999999999E-2</v>
      </c>
      <c r="BP141" s="6">
        <f t="shared" ca="1" si="68"/>
        <v>-4.9399999999999999E-2</v>
      </c>
      <c r="BQ141" s="6">
        <f t="shared" ca="1" si="68"/>
        <v>-4.9399999999999999E-2</v>
      </c>
      <c r="BR141" s="6">
        <f t="shared" ca="1" si="68"/>
        <v>-4.9399999999999999E-2</v>
      </c>
      <c r="BS141" s="6">
        <f t="shared" ca="1" si="68"/>
        <v>-4.9399999999999999E-2</v>
      </c>
      <c r="BT141" s="6">
        <f t="shared" ca="1" si="68"/>
        <v>-4.9399999999999999E-2</v>
      </c>
      <c r="BU141" s="6">
        <f t="shared" ca="1" si="68"/>
        <v>-4.9399999999999999E-2</v>
      </c>
      <c r="BV141" s="6">
        <f t="shared" ca="1" si="68"/>
        <v>-4.9399999999999999E-2</v>
      </c>
      <c r="BW141" s="6">
        <f t="shared" ca="1" si="68"/>
        <v>-4.9399999999999999E-2</v>
      </c>
      <c r="BX141" s="6">
        <f t="shared" ca="1" si="68"/>
        <v>-4.9399999999999999E-2</v>
      </c>
      <c r="BY141" s="31">
        <f t="shared" ca="1" si="61"/>
        <v>-1.43</v>
      </c>
      <c r="BZ141" s="31">
        <f t="shared" ca="1" si="61"/>
        <v>-43.47</v>
      </c>
      <c r="CA141" s="31">
        <f t="shared" ca="1" si="61"/>
        <v>-17.97</v>
      </c>
      <c r="CB141" s="31">
        <f t="shared" ca="1" si="61"/>
        <v>-0.28000000000000003</v>
      </c>
      <c r="CC141" s="31">
        <f t="shared" ca="1" si="61"/>
        <v>-4.49</v>
      </c>
      <c r="CD141" s="31">
        <f t="shared" ca="1" si="61"/>
        <v>0</v>
      </c>
      <c r="CE141" s="31">
        <f t="shared" ca="1" si="77"/>
        <v>-117.74</v>
      </c>
      <c r="CF141" s="31">
        <f t="shared" ca="1" si="77"/>
        <v>0</v>
      </c>
      <c r="CG141" s="31">
        <f t="shared" ca="1" si="77"/>
        <v>-72.17</v>
      </c>
      <c r="CH141" s="31">
        <f t="shared" ca="1" si="77"/>
        <v>-0.86</v>
      </c>
      <c r="CI141" s="31">
        <f t="shared" ca="1" si="77"/>
        <v>-0.16</v>
      </c>
      <c r="CJ141" s="31">
        <f t="shared" ca="1" si="77"/>
        <v>-1.47</v>
      </c>
      <c r="CK141" s="32">
        <f t="shared" ca="1" si="71"/>
        <v>0.05</v>
      </c>
      <c r="CL141" s="32">
        <f t="shared" ca="1" si="71"/>
        <v>1.5</v>
      </c>
      <c r="CM141" s="32">
        <f t="shared" ca="1" si="71"/>
        <v>0.62</v>
      </c>
      <c r="CN141" s="32">
        <f t="shared" ca="1" si="71"/>
        <v>0.01</v>
      </c>
      <c r="CO141" s="32">
        <f t="shared" ca="1" si="71"/>
        <v>0.15</v>
      </c>
      <c r="CP141" s="32">
        <f t="shared" ca="1" si="71"/>
        <v>0</v>
      </c>
      <c r="CQ141" s="32">
        <f t="shared" ca="1" si="71"/>
        <v>4.05</v>
      </c>
      <c r="CR141" s="32">
        <f t="shared" ca="1" si="71"/>
        <v>0</v>
      </c>
      <c r="CS141" s="32">
        <f t="shared" ca="1" si="71"/>
        <v>2.48</v>
      </c>
      <c r="CT141" s="32">
        <f t="shared" ca="1" si="59"/>
        <v>0.03</v>
      </c>
      <c r="CU141" s="32">
        <f t="shared" ca="1" si="59"/>
        <v>0.01</v>
      </c>
      <c r="CV141" s="32">
        <f t="shared" ca="1" si="59"/>
        <v>0.05</v>
      </c>
      <c r="CW141" s="31">
        <f t="shared" ca="1" si="70"/>
        <v>-8.9999999999999886E-2</v>
      </c>
      <c r="CX141" s="31">
        <f t="shared" ca="1" si="70"/>
        <v>-2.5400000000000014</v>
      </c>
      <c r="CY141" s="31">
        <f t="shared" ca="1" si="70"/>
        <v>-1.0499999999999985</v>
      </c>
      <c r="CZ141" s="31">
        <f t="shared" ca="1" si="70"/>
        <v>-2.7755575615628914E-17</v>
      </c>
      <c r="DA141" s="31">
        <f t="shared" ca="1" si="70"/>
        <v>6.0000000000000109E-2</v>
      </c>
      <c r="DB141" s="31">
        <f t="shared" ca="1" si="70"/>
        <v>0</v>
      </c>
      <c r="DC141" s="31">
        <f t="shared" ca="1" si="69"/>
        <v>7.1500000000000057</v>
      </c>
      <c r="DD141" s="31">
        <f t="shared" ca="1" si="69"/>
        <v>0</v>
      </c>
      <c r="DE141" s="31">
        <f t="shared" ca="1" si="69"/>
        <v>4.3699999999999992</v>
      </c>
      <c r="DF141" s="31">
        <f t="shared" ca="1" si="60"/>
        <v>-1.9999999999999948E-2</v>
      </c>
      <c r="DG141" s="31">
        <f t="shared" ca="1" si="60"/>
        <v>1.9081958235744878E-17</v>
      </c>
      <c r="DH141" s="31">
        <f t="shared" ca="1" si="60"/>
        <v>-2.9999999999999888E-2</v>
      </c>
      <c r="DI141" s="32">
        <f t="shared" ca="1" si="65"/>
        <v>0</v>
      </c>
      <c r="DJ141" s="32">
        <f t="shared" ca="1" si="65"/>
        <v>-0.13</v>
      </c>
      <c r="DK141" s="32">
        <f t="shared" ca="1" si="65"/>
        <v>-0.05</v>
      </c>
      <c r="DL141" s="32">
        <f t="shared" ca="1" si="62"/>
        <v>0</v>
      </c>
      <c r="DM141" s="32">
        <f t="shared" ca="1" si="62"/>
        <v>0</v>
      </c>
      <c r="DN141" s="32">
        <f t="shared" ca="1" si="62"/>
        <v>0</v>
      </c>
      <c r="DO141" s="32">
        <f t="shared" ca="1" si="62"/>
        <v>0.36</v>
      </c>
      <c r="DP141" s="32">
        <f t="shared" ca="1" si="62"/>
        <v>0</v>
      </c>
      <c r="DQ141" s="32">
        <f t="shared" ca="1" si="62"/>
        <v>0.22</v>
      </c>
      <c r="DR141" s="32">
        <f t="shared" ca="1" si="72"/>
        <v>0</v>
      </c>
      <c r="DS141" s="32">
        <f t="shared" ca="1" si="72"/>
        <v>0</v>
      </c>
      <c r="DT141" s="32">
        <f t="shared" ca="1" si="72"/>
        <v>0</v>
      </c>
      <c r="DU141" s="31">
        <f t="shared" ca="1" si="66"/>
        <v>-0.04</v>
      </c>
      <c r="DV141" s="31">
        <f t="shared" ca="1" si="66"/>
        <v>-1.08</v>
      </c>
      <c r="DW141" s="31">
        <f t="shared" ca="1" si="66"/>
        <v>-0.44</v>
      </c>
      <c r="DX141" s="31">
        <f t="shared" ca="1" si="63"/>
        <v>0</v>
      </c>
      <c r="DY141" s="31">
        <f t="shared" ca="1" si="63"/>
        <v>0.02</v>
      </c>
      <c r="DZ141" s="31">
        <f t="shared" ca="1" si="63"/>
        <v>0</v>
      </c>
      <c r="EA141" s="31">
        <f t="shared" ca="1" si="63"/>
        <v>2.86</v>
      </c>
      <c r="EB141" s="31">
        <f t="shared" ca="1" si="63"/>
        <v>0</v>
      </c>
      <c r="EC141" s="31">
        <f t="shared" ca="1" si="63"/>
        <v>1.7</v>
      </c>
      <c r="ED141" s="31">
        <f t="shared" ca="1" si="73"/>
        <v>-0.01</v>
      </c>
      <c r="EE141" s="31">
        <f t="shared" ca="1" si="73"/>
        <v>0</v>
      </c>
      <c r="EF141" s="31">
        <f t="shared" ca="1" si="73"/>
        <v>-0.01</v>
      </c>
      <c r="EG141" s="32">
        <f t="shared" ca="1" si="67"/>
        <v>-0.12999999999999989</v>
      </c>
      <c r="EH141" s="32">
        <f t="shared" ca="1" si="67"/>
        <v>-3.7500000000000013</v>
      </c>
      <c r="EI141" s="32">
        <f t="shared" ca="1" si="67"/>
        <v>-1.5399999999999985</v>
      </c>
      <c r="EJ141" s="32">
        <f t="shared" ca="1" si="64"/>
        <v>-2.7755575615628914E-17</v>
      </c>
      <c r="EK141" s="32">
        <f t="shared" ca="1" si="64"/>
        <v>8.0000000000000113E-2</v>
      </c>
      <c r="EL141" s="32">
        <f t="shared" ca="1" si="64"/>
        <v>0</v>
      </c>
      <c r="EM141" s="32">
        <f t="shared" ca="1" si="64"/>
        <v>10.370000000000006</v>
      </c>
      <c r="EN141" s="32">
        <f t="shared" ca="1" si="64"/>
        <v>0</v>
      </c>
      <c r="EO141" s="32">
        <f t="shared" ca="1" si="64"/>
        <v>6.2899999999999991</v>
      </c>
      <c r="EP141" s="32">
        <f t="shared" ca="1" si="74"/>
        <v>-2.999999999999995E-2</v>
      </c>
      <c r="EQ141" s="32">
        <f t="shared" ca="1" si="74"/>
        <v>1.9081958235744878E-17</v>
      </c>
      <c r="ER141" s="32">
        <f t="shared" ca="1" si="74"/>
        <v>-3.999999999999989E-2</v>
      </c>
    </row>
    <row r="143" spans="1:148">
      <c r="A143" t="s">
        <v>487</v>
      </c>
    </row>
    <row r="144" spans="1:148">
      <c r="A144" t="s">
        <v>496</v>
      </c>
    </row>
    <row r="145" spans="1:1">
      <c r="A145" t="s">
        <v>488</v>
      </c>
    </row>
    <row r="146" spans="1:1">
      <c r="A146" t="s">
        <v>489</v>
      </c>
    </row>
    <row r="147" spans="1:1">
      <c r="A147" t="s">
        <v>490</v>
      </c>
    </row>
    <row r="148" spans="1:1">
      <c r="A148" t="s">
        <v>491</v>
      </c>
    </row>
    <row r="149" spans="1:1">
      <c r="A149" t="s">
        <v>492</v>
      </c>
    </row>
  </sheetData>
  <mergeCells count="8">
    <mergeCell ref="DS3:DT3"/>
    <mergeCell ref="EQ3:ER3"/>
    <mergeCell ref="BK2:BL2"/>
    <mergeCell ref="O3:P3"/>
    <mergeCell ref="AA3:AB3"/>
    <mergeCell ref="AY3:AZ3"/>
    <mergeCell ref="CI3:CJ3"/>
    <mergeCell ref="DG3:DH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6 Aug 2021&amp;C&amp;9Page &amp;P of &amp;N&amp;R&amp;9Public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A7D29-4B96-47D7-91D0-17EE4AEFF9CD}">
  <dimension ref="A1:BX149"/>
  <sheetViews>
    <sheetView showZeros="0" workbookViewId="0">
      <pane xSplit="3" ySplit="4" topLeftCell="D5" activePane="bottomRight" state="frozen"/>
      <selection activeCell="A2" sqref="A2"/>
      <selection pane="topRight" activeCell="A2" sqref="A2"/>
      <selection pane="bottomLeft" activeCell="A2" sqref="A2"/>
      <selection pane="bottomRight" activeCell="D5" sqref="D5"/>
    </sheetView>
  </sheetViews>
  <sheetFormatPr defaultColWidth="12.7109375" defaultRowHeight="15"/>
  <cols>
    <col min="2" max="2" width="15.140625" style="1" bestFit="1" customWidth="1"/>
    <col min="3" max="3" width="15.140625" customWidth="1"/>
    <col min="4" max="4" width="47" bestFit="1" customWidth="1"/>
    <col min="5" max="16" width="12.7109375" style="55"/>
    <col min="17" max="40" width="12.7109375" style="31"/>
    <col min="41" max="46" width="12.85546875" style="55" bestFit="1" customWidth="1"/>
    <col min="47" max="47" width="13.28515625" style="55" bestFit="1" customWidth="1"/>
    <col min="48" max="51" width="12.85546875" style="55" bestFit="1" customWidth="1"/>
    <col min="52" max="52" width="12.7109375" style="55" customWidth="1"/>
    <col min="53" max="64" width="12.7109375" style="55"/>
    <col min="65" max="70" width="12.85546875" style="55" bestFit="1" customWidth="1"/>
    <col min="71" max="71" width="13.28515625" style="55" bestFit="1" customWidth="1"/>
    <col min="72" max="75" width="12.85546875" style="55" bestFit="1" customWidth="1"/>
    <col min="76" max="76" width="12.7109375" style="55"/>
  </cols>
  <sheetData>
    <row r="1" spans="1:76">
      <c r="A1" s="22" t="s">
        <v>607</v>
      </c>
    </row>
    <row r="2" spans="1:76">
      <c r="A2" s="29" t="str">
        <f>'Total True-Up Adjustments'!A2</f>
        <v>Estimate - August 6, 2021</v>
      </c>
      <c r="B2" s="22"/>
      <c r="E2" s="61" t="s">
        <v>576</v>
      </c>
      <c r="F2" s="61"/>
      <c r="G2" s="61"/>
      <c r="H2" s="61"/>
      <c r="I2" s="61"/>
      <c r="J2" s="61"/>
      <c r="K2" s="61"/>
      <c r="L2" s="61"/>
      <c r="M2" s="61"/>
      <c r="N2" s="61"/>
      <c r="O2" s="61"/>
      <c r="P2" s="23" t="s">
        <v>578</v>
      </c>
      <c r="Q2" s="56" t="s">
        <v>573</v>
      </c>
      <c r="R2" s="56"/>
      <c r="S2" s="56"/>
      <c r="T2" s="56"/>
      <c r="U2" s="56"/>
      <c r="V2" s="56"/>
      <c r="W2" s="56"/>
      <c r="X2" s="56"/>
      <c r="Y2" s="56"/>
      <c r="Z2" s="56"/>
      <c r="AA2" s="56"/>
      <c r="AB2" s="24" t="s">
        <v>575</v>
      </c>
      <c r="AC2" s="61" t="s">
        <v>571</v>
      </c>
      <c r="AD2" s="61"/>
      <c r="AE2" s="61"/>
      <c r="AF2" s="61"/>
      <c r="AG2" s="61"/>
      <c r="AH2" s="61"/>
      <c r="AI2" s="61"/>
      <c r="AJ2" s="61"/>
      <c r="AK2" s="61"/>
      <c r="AL2" s="61"/>
      <c r="AM2" s="61"/>
      <c r="AN2" s="23" t="s">
        <v>572</v>
      </c>
      <c r="AO2" s="56" t="s">
        <v>568</v>
      </c>
      <c r="AP2" s="32"/>
      <c r="AQ2" s="32"/>
      <c r="AR2" s="32"/>
      <c r="AS2" s="32"/>
      <c r="AT2" s="32"/>
      <c r="AU2" s="32"/>
      <c r="AV2" s="32"/>
      <c r="AW2" s="32"/>
      <c r="AX2" s="32"/>
      <c r="AY2" s="32"/>
      <c r="AZ2" s="24" t="s">
        <v>570</v>
      </c>
      <c r="BA2" s="79" t="s">
        <v>563</v>
      </c>
      <c r="BB2" s="79"/>
      <c r="BC2" s="79"/>
      <c r="BD2" s="79"/>
      <c r="BE2" s="79"/>
      <c r="BF2" s="79"/>
      <c r="BG2" s="79"/>
      <c r="BH2" s="79"/>
      <c r="BI2" s="79"/>
      <c r="BJ2" s="79"/>
      <c r="BK2" s="79"/>
      <c r="BL2" s="80" t="s">
        <v>564</v>
      </c>
      <c r="BM2" s="56" t="s">
        <v>565</v>
      </c>
      <c r="BN2" s="32"/>
      <c r="BO2" s="32"/>
      <c r="BP2" s="32"/>
      <c r="BQ2" s="32"/>
      <c r="BR2" s="32"/>
      <c r="BS2" s="32"/>
      <c r="BT2" s="32"/>
      <c r="BU2" s="32"/>
      <c r="BV2" s="32"/>
      <c r="BW2" s="32"/>
      <c r="BX2" s="24" t="s">
        <v>566</v>
      </c>
    </row>
    <row r="3" spans="1:76">
      <c r="E3" s="59" t="s">
        <v>577</v>
      </c>
      <c r="F3" s="60"/>
      <c r="G3" s="60"/>
      <c r="H3" s="60"/>
      <c r="I3" s="60"/>
      <c r="J3" s="60"/>
      <c r="K3" s="60"/>
      <c r="L3" s="60"/>
      <c r="M3" s="60"/>
      <c r="N3" s="60"/>
      <c r="O3" s="82">
        <f ca="1">SUM(E5:P141)</f>
        <v>-19212.760000001246</v>
      </c>
      <c r="P3" s="83"/>
      <c r="Q3" s="57" t="s">
        <v>574</v>
      </c>
      <c r="R3" s="58"/>
      <c r="S3" s="58"/>
      <c r="T3" s="58"/>
      <c r="U3" s="58"/>
      <c r="V3" s="58"/>
      <c r="W3" s="58"/>
      <c r="X3" s="58"/>
      <c r="Y3" s="58"/>
      <c r="Z3" s="58"/>
      <c r="AA3" s="84">
        <f ca="1">SUM(Q5:AB141)</f>
        <v>-960.71000000000822</v>
      </c>
      <c r="AB3" s="85"/>
      <c r="AC3" s="62">
        <f t="shared" ref="AC3:AN3" ca="1" si="0">VLOOKUP(AC4,CumulativeInterestRate,7,FALSE)</f>
        <v>0.43026047982633447</v>
      </c>
      <c r="AD3" s="62">
        <f t="shared" ca="1" si="0"/>
        <v>0.4251645894153756</v>
      </c>
      <c r="AE3" s="62">
        <f t="shared" ca="1" si="0"/>
        <v>0.42056184968934823</v>
      </c>
      <c r="AF3" s="62">
        <f t="shared" ca="1" si="0"/>
        <v>0.41546595927838931</v>
      </c>
      <c r="AG3" s="62">
        <f t="shared" ca="1" si="0"/>
        <v>0.41053445242907421</v>
      </c>
      <c r="AH3" s="62">
        <f t="shared" ca="1" si="0"/>
        <v>0.40543856201811534</v>
      </c>
      <c r="AI3" s="62">
        <f t="shared" ca="1" si="0"/>
        <v>0.40050705516880025</v>
      </c>
      <c r="AJ3" s="62">
        <f t="shared" ca="1" si="0"/>
        <v>0.39519883599071803</v>
      </c>
      <c r="AK3" s="62">
        <f t="shared" ca="1" si="0"/>
        <v>0.38989061681263582</v>
      </c>
      <c r="AL3" s="62">
        <f t="shared" ca="1" si="0"/>
        <v>0.38475363051126599</v>
      </c>
      <c r="AM3" s="62">
        <f t="shared" ca="1" si="0"/>
        <v>0.37944541133318388</v>
      </c>
      <c r="AN3" s="62">
        <f t="shared" ca="1" si="0"/>
        <v>0.37430842503181405</v>
      </c>
      <c r="AO3" s="57" t="s">
        <v>569</v>
      </c>
      <c r="AP3" s="58"/>
      <c r="AQ3" s="58"/>
      <c r="AR3" s="58"/>
      <c r="AS3" s="58"/>
      <c r="AT3" s="58"/>
      <c r="AU3" s="58"/>
      <c r="AV3" s="58"/>
      <c r="AW3" s="58"/>
      <c r="AX3" s="58"/>
      <c r="AY3" s="84">
        <f ca="1">SUM(AO5:AZ141)</f>
        <v>-28181.62000000105</v>
      </c>
      <c r="AZ3" s="85"/>
      <c r="BA3" s="81">
        <f t="shared" ref="BA3:BL3" ca="1" si="1">VLOOKUP(DATE(2021,5,1),AdjustmentsInterestRate,7,FALSE)</f>
        <v>1.1712253911220901E-2</v>
      </c>
      <c r="BB3" s="81">
        <f t="shared" ca="1" si="1"/>
        <v>1.1712253911220901E-2</v>
      </c>
      <c r="BC3" s="81">
        <f t="shared" ca="1" si="1"/>
        <v>1.1712253911220901E-2</v>
      </c>
      <c r="BD3" s="81">
        <f t="shared" ca="1" si="1"/>
        <v>1.1712253911220901E-2</v>
      </c>
      <c r="BE3" s="81">
        <f t="shared" ca="1" si="1"/>
        <v>1.1712253911220901E-2</v>
      </c>
      <c r="BF3" s="81">
        <f t="shared" ca="1" si="1"/>
        <v>1.1712253911220901E-2</v>
      </c>
      <c r="BG3" s="81">
        <f t="shared" ca="1" si="1"/>
        <v>1.1712253911220901E-2</v>
      </c>
      <c r="BH3" s="81">
        <f t="shared" ca="1" si="1"/>
        <v>1.1712253911220901E-2</v>
      </c>
      <c r="BI3" s="81">
        <f t="shared" ca="1" si="1"/>
        <v>1.1712253911220901E-2</v>
      </c>
      <c r="BJ3" s="81">
        <f t="shared" ca="1" si="1"/>
        <v>1.1712253911220901E-2</v>
      </c>
      <c r="BK3" s="81">
        <f t="shared" ca="1" si="1"/>
        <v>1.1712253911220901E-2</v>
      </c>
      <c r="BL3" s="81">
        <f t="shared" ca="1" si="1"/>
        <v>1.1712253911220901E-2</v>
      </c>
      <c r="BM3" s="57" t="s">
        <v>567</v>
      </c>
      <c r="BN3" s="58"/>
      <c r="BO3" s="58"/>
      <c r="BP3" s="58"/>
      <c r="BQ3" s="58"/>
      <c r="BR3" s="58"/>
      <c r="BS3" s="58"/>
      <c r="BT3" s="58"/>
      <c r="BU3" s="58"/>
      <c r="BV3" s="58"/>
      <c r="BW3" s="84">
        <f ca="1">SUM(BM5:BX141)</f>
        <v>-28406.600000001163</v>
      </c>
      <c r="BX3" s="85"/>
    </row>
    <row r="4" spans="1:76" s="7" customFormat="1">
      <c r="A4" s="7" t="s">
        <v>8</v>
      </c>
      <c r="B4" s="1" t="s">
        <v>453</v>
      </c>
      <c r="C4" s="7" t="s">
        <v>9</v>
      </c>
      <c r="D4" s="7" t="s">
        <v>10</v>
      </c>
      <c r="E4" s="10">
        <v>39083</v>
      </c>
      <c r="F4" s="10">
        <v>39114</v>
      </c>
      <c r="G4" s="10">
        <v>39142</v>
      </c>
      <c r="H4" s="10">
        <v>39173</v>
      </c>
      <c r="I4" s="10">
        <v>39203</v>
      </c>
      <c r="J4" s="10">
        <v>39234</v>
      </c>
      <c r="K4" s="10">
        <v>39264</v>
      </c>
      <c r="L4" s="10">
        <v>39295</v>
      </c>
      <c r="M4" s="10">
        <v>39326</v>
      </c>
      <c r="N4" s="10">
        <v>39356</v>
      </c>
      <c r="O4" s="10">
        <v>39387</v>
      </c>
      <c r="P4" s="10">
        <v>39417</v>
      </c>
      <c r="Q4" s="9">
        <v>39083</v>
      </c>
      <c r="R4" s="9">
        <v>39114</v>
      </c>
      <c r="S4" s="9">
        <v>39142</v>
      </c>
      <c r="T4" s="9">
        <v>39173</v>
      </c>
      <c r="U4" s="9">
        <v>39203</v>
      </c>
      <c r="V4" s="9">
        <v>39234</v>
      </c>
      <c r="W4" s="9">
        <v>39264</v>
      </c>
      <c r="X4" s="9">
        <v>39295</v>
      </c>
      <c r="Y4" s="9">
        <v>39326</v>
      </c>
      <c r="Z4" s="9">
        <v>39356</v>
      </c>
      <c r="AA4" s="9">
        <v>39387</v>
      </c>
      <c r="AB4" s="9">
        <v>39417</v>
      </c>
      <c r="AC4" s="10">
        <v>39083</v>
      </c>
      <c r="AD4" s="10">
        <v>39114</v>
      </c>
      <c r="AE4" s="10">
        <v>39142</v>
      </c>
      <c r="AF4" s="10">
        <v>39173</v>
      </c>
      <c r="AG4" s="10">
        <v>39203</v>
      </c>
      <c r="AH4" s="10">
        <v>39234</v>
      </c>
      <c r="AI4" s="10">
        <v>39264</v>
      </c>
      <c r="AJ4" s="10">
        <v>39295</v>
      </c>
      <c r="AK4" s="10">
        <v>39326</v>
      </c>
      <c r="AL4" s="10">
        <v>39356</v>
      </c>
      <c r="AM4" s="10">
        <v>39387</v>
      </c>
      <c r="AN4" s="10">
        <v>39417</v>
      </c>
      <c r="AO4" s="9">
        <v>39083</v>
      </c>
      <c r="AP4" s="9">
        <v>39114</v>
      </c>
      <c r="AQ4" s="9">
        <v>39142</v>
      </c>
      <c r="AR4" s="9">
        <v>39173</v>
      </c>
      <c r="AS4" s="9">
        <v>39203</v>
      </c>
      <c r="AT4" s="9">
        <v>39234</v>
      </c>
      <c r="AU4" s="9">
        <v>39264</v>
      </c>
      <c r="AV4" s="9">
        <v>39295</v>
      </c>
      <c r="AW4" s="9">
        <v>39326</v>
      </c>
      <c r="AX4" s="9">
        <v>39356</v>
      </c>
      <c r="AY4" s="9">
        <v>39387</v>
      </c>
      <c r="AZ4" s="9">
        <v>39417</v>
      </c>
      <c r="BA4" s="8">
        <v>39083</v>
      </c>
      <c r="BB4" s="8">
        <v>39114</v>
      </c>
      <c r="BC4" s="8">
        <v>39142</v>
      </c>
      <c r="BD4" s="8">
        <v>39173</v>
      </c>
      <c r="BE4" s="8">
        <v>39203</v>
      </c>
      <c r="BF4" s="8">
        <v>39234</v>
      </c>
      <c r="BG4" s="8">
        <v>39264</v>
      </c>
      <c r="BH4" s="8">
        <v>39295</v>
      </c>
      <c r="BI4" s="8">
        <v>39326</v>
      </c>
      <c r="BJ4" s="8">
        <v>39356</v>
      </c>
      <c r="BK4" s="8">
        <v>39387</v>
      </c>
      <c r="BL4" s="8">
        <v>39417</v>
      </c>
      <c r="BM4" s="9">
        <v>39083</v>
      </c>
      <c r="BN4" s="9">
        <v>39114</v>
      </c>
      <c r="BO4" s="9">
        <v>39142</v>
      </c>
      <c r="BP4" s="9">
        <v>39173</v>
      </c>
      <c r="BQ4" s="9">
        <v>39203</v>
      </c>
      <c r="BR4" s="9">
        <v>39234</v>
      </c>
      <c r="BS4" s="9">
        <v>39264</v>
      </c>
      <c r="BT4" s="9">
        <v>39295</v>
      </c>
      <c r="BU4" s="9">
        <v>39326</v>
      </c>
      <c r="BV4" s="9">
        <v>39356</v>
      </c>
      <c r="BW4" s="9">
        <v>39387</v>
      </c>
      <c r="BX4" s="9">
        <v>39417</v>
      </c>
    </row>
    <row r="5" spans="1:76">
      <c r="A5" t="s">
        <v>420</v>
      </c>
      <c r="B5" s="1" t="s">
        <v>156</v>
      </c>
      <c r="C5" t="str">
        <f t="shared" ref="C5:C68" ca="1" si="2">VLOOKUP($B5,LocationLookup,2,FALSE)</f>
        <v>0000006711</v>
      </c>
      <c r="D5" t="str">
        <f t="shared" ref="D5:D68" ca="1" si="3">VLOOKUP($C5,LossFactorLookup,2,FALSE)</f>
        <v>FortisAlberta Reversing POD - Stirling (67S)</v>
      </c>
      <c r="E5" s="31">
        <f ca="1">'Module C Corrected'!CW5-'Module C Initial'!CW5</f>
        <v>0</v>
      </c>
      <c r="F5" s="31">
        <f ca="1">'Module C Corrected'!CX5-'Module C Initial'!CX5</f>
        <v>0</v>
      </c>
      <c r="G5" s="31">
        <f ca="1">'Module C Corrected'!CY5-'Module C Initial'!CY5</f>
        <v>0</v>
      </c>
      <c r="H5" s="31">
        <f ca="1">'Module C Corrected'!CZ5-'Module C Initial'!CZ5</f>
        <v>0</v>
      </c>
      <c r="I5" s="31">
        <f ca="1">'Module C Corrected'!DA5-'Module C Initial'!DA5</f>
        <v>63.569999999999936</v>
      </c>
      <c r="J5" s="31">
        <f ca="1">'Module C Corrected'!DB5-'Module C Initial'!DB5</f>
        <v>57.549999999999955</v>
      </c>
      <c r="K5" s="31">
        <f ca="1">'Module C Corrected'!DC5-'Module C Initial'!DC5</f>
        <v>10.780000000000001</v>
      </c>
      <c r="L5" s="31">
        <f ca="1">'Module C Corrected'!DD5-'Module C Initial'!DD5</f>
        <v>81.25</v>
      </c>
      <c r="M5" s="31">
        <f ca="1">'Module C Corrected'!DE5-'Module C Initial'!DE5</f>
        <v>35.829999999999927</v>
      </c>
      <c r="N5" s="31">
        <f ca="1">'Module C Corrected'!DF5-'Module C Initial'!DF5</f>
        <v>2.6999999999999957</v>
      </c>
      <c r="O5" s="31">
        <f ca="1">'Module C Corrected'!DG5-'Module C Initial'!DG5</f>
        <v>0</v>
      </c>
      <c r="P5" s="31">
        <f ca="1">'Module C Corrected'!DH5-'Module C Initial'!DH5</f>
        <v>0</v>
      </c>
      <c r="Q5" s="32">
        <f ca="1">'Module C Corrected'!DI5-'Module C Initial'!DI5</f>
        <v>0</v>
      </c>
      <c r="R5" s="32">
        <f ca="1">'Module C Corrected'!DJ5-'Module C Initial'!DJ5</f>
        <v>0</v>
      </c>
      <c r="S5" s="32">
        <f ca="1">'Module C Corrected'!DK5-'Module C Initial'!DK5</f>
        <v>0</v>
      </c>
      <c r="T5" s="32">
        <f ca="1">'Module C Corrected'!DL5-'Module C Initial'!DL5</f>
        <v>0</v>
      </c>
      <c r="U5" s="32">
        <f ca="1">'Module C Corrected'!DM5-'Module C Initial'!DM5</f>
        <v>3.1799999999999997</v>
      </c>
      <c r="V5" s="32">
        <f ca="1">'Module C Corrected'!DN5-'Module C Initial'!DN5</f>
        <v>2.8800000000000026</v>
      </c>
      <c r="W5" s="32">
        <f ca="1">'Module C Corrected'!DO5-'Module C Initial'!DO5</f>
        <v>0.54</v>
      </c>
      <c r="X5" s="32">
        <f ca="1">'Module C Corrected'!DP5-'Module C Initial'!DP5</f>
        <v>4.0600000000000023</v>
      </c>
      <c r="Y5" s="32">
        <f ca="1">'Module C Corrected'!DQ5-'Module C Initial'!DQ5</f>
        <v>1.7899999999999991</v>
      </c>
      <c r="Z5" s="32">
        <f ca="1">'Module C Corrected'!DR5-'Module C Initial'!DR5</f>
        <v>0.13000000000000012</v>
      </c>
      <c r="AA5" s="32">
        <f ca="1">'Module C Corrected'!DS5-'Module C Initial'!DS5</f>
        <v>0</v>
      </c>
      <c r="AB5" s="32">
        <f ca="1">'Module C Corrected'!DT5-'Module C Initial'!DT5</f>
        <v>0</v>
      </c>
      <c r="AC5" s="31">
        <f ca="1">'Module C Corrected'!DU5-'Module C Initial'!DU5</f>
        <v>0</v>
      </c>
      <c r="AD5" s="31">
        <f ca="1">'Module C Corrected'!DV5-'Module C Initial'!DV5</f>
        <v>0</v>
      </c>
      <c r="AE5" s="31">
        <f ca="1">'Module C Corrected'!DW5-'Module C Initial'!DW5</f>
        <v>0</v>
      </c>
      <c r="AF5" s="31">
        <f ca="1">'Module C Corrected'!DX5-'Module C Initial'!DX5</f>
        <v>0</v>
      </c>
      <c r="AG5" s="31">
        <f ca="1">'Module C Corrected'!DY5-'Module C Initial'!DY5</f>
        <v>26.099999999999966</v>
      </c>
      <c r="AH5" s="31">
        <f ca="1">'Module C Corrected'!DZ5-'Module C Initial'!DZ5</f>
        <v>23.329999999999984</v>
      </c>
      <c r="AI5" s="31">
        <f ca="1">'Module C Corrected'!EA5-'Module C Initial'!EA5</f>
        <v>4.32</v>
      </c>
      <c r="AJ5" s="31">
        <f ca="1">'Module C Corrected'!EB5-'Module C Initial'!EB5</f>
        <v>32.110000000000014</v>
      </c>
      <c r="AK5" s="31">
        <f ca="1">'Module C Corrected'!EC5-'Module C Initial'!EC5</f>
        <v>13.969999999999999</v>
      </c>
      <c r="AL5" s="31">
        <f ca="1">'Module C Corrected'!ED5-'Module C Initial'!ED5</f>
        <v>1.0400000000000009</v>
      </c>
      <c r="AM5" s="31">
        <f ca="1">'Module C Corrected'!EE5-'Module C Initial'!EE5</f>
        <v>0</v>
      </c>
      <c r="AN5" s="31">
        <f ca="1">'Module C Corrected'!EF5-'Module C Initial'!EF5</f>
        <v>0</v>
      </c>
      <c r="AO5" s="32">
        <f ca="1">E5+Q5+AC5</f>
        <v>0</v>
      </c>
      <c r="AP5" s="32">
        <f t="shared" ref="AP5:AZ20" ca="1" si="4">F5+R5+AD5</f>
        <v>0</v>
      </c>
      <c r="AQ5" s="32">
        <f t="shared" ca="1" si="4"/>
        <v>0</v>
      </c>
      <c r="AR5" s="32">
        <f t="shared" ca="1" si="4"/>
        <v>0</v>
      </c>
      <c r="AS5" s="32">
        <f t="shared" ca="1" si="4"/>
        <v>92.849999999999909</v>
      </c>
      <c r="AT5" s="32">
        <f t="shared" ca="1" si="4"/>
        <v>83.759999999999934</v>
      </c>
      <c r="AU5" s="32">
        <f t="shared" ca="1" si="4"/>
        <v>15.64</v>
      </c>
      <c r="AV5" s="32">
        <f t="shared" ca="1" si="4"/>
        <v>117.42000000000002</v>
      </c>
      <c r="AW5" s="32">
        <f t="shared" ca="1" si="4"/>
        <v>51.589999999999925</v>
      </c>
      <c r="AX5" s="32">
        <f t="shared" ca="1" si="4"/>
        <v>3.8699999999999966</v>
      </c>
      <c r="AY5" s="32">
        <f t="shared" ca="1" si="4"/>
        <v>0</v>
      </c>
      <c r="AZ5" s="32">
        <f t="shared" ca="1" si="4"/>
        <v>0</v>
      </c>
      <c r="BA5" s="55">
        <f ca="1">ROUND(E5*BA$3,2)</f>
        <v>0</v>
      </c>
      <c r="BB5" s="55">
        <f t="shared" ref="BB5:BL20" ca="1" si="5">ROUND(F5*BB$3,2)</f>
        <v>0</v>
      </c>
      <c r="BC5" s="55">
        <f t="shared" ca="1" si="5"/>
        <v>0</v>
      </c>
      <c r="BD5" s="55">
        <f t="shared" ca="1" si="5"/>
        <v>0</v>
      </c>
      <c r="BE5" s="55">
        <f t="shared" ca="1" si="5"/>
        <v>0.74</v>
      </c>
      <c r="BF5" s="55">
        <f t="shared" ca="1" si="5"/>
        <v>0.67</v>
      </c>
      <c r="BG5" s="55">
        <f t="shared" ca="1" si="5"/>
        <v>0.13</v>
      </c>
      <c r="BH5" s="55">
        <f t="shared" ca="1" si="5"/>
        <v>0.95</v>
      </c>
      <c r="BI5" s="55">
        <f t="shared" ca="1" si="5"/>
        <v>0.42</v>
      </c>
      <c r="BJ5" s="55">
        <f t="shared" ca="1" si="5"/>
        <v>0.03</v>
      </c>
      <c r="BK5" s="55">
        <f t="shared" ca="1" si="5"/>
        <v>0</v>
      </c>
      <c r="BL5" s="55">
        <f t="shared" ca="1" si="5"/>
        <v>0</v>
      </c>
      <c r="BM5" s="32">
        <f ca="1">AO5+BA5</f>
        <v>0</v>
      </c>
      <c r="BN5" s="32">
        <f t="shared" ref="BN5:BX20" ca="1" si="6">AP5+BB5</f>
        <v>0</v>
      </c>
      <c r="BO5" s="32">
        <f t="shared" ca="1" si="6"/>
        <v>0</v>
      </c>
      <c r="BP5" s="32">
        <f t="shared" ca="1" si="6"/>
        <v>0</v>
      </c>
      <c r="BQ5" s="32">
        <f t="shared" ca="1" si="6"/>
        <v>93.589999999999904</v>
      </c>
      <c r="BR5" s="32">
        <f t="shared" ca="1" si="6"/>
        <v>84.429999999999936</v>
      </c>
      <c r="BS5" s="32">
        <f t="shared" ca="1" si="6"/>
        <v>15.770000000000001</v>
      </c>
      <c r="BT5" s="32">
        <f t="shared" ca="1" si="6"/>
        <v>118.37000000000002</v>
      </c>
      <c r="BU5" s="32">
        <f t="shared" ca="1" si="6"/>
        <v>52.009999999999927</v>
      </c>
      <c r="BV5" s="32">
        <f t="shared" ca="1" si="6"/>
        <v>3.8999999999999964</v>
      </c>
      <c r="BW5" s="32">
        <f t="shared" ca="1" si="6"/>
        <v>0</v>
      </c>
      <c r="BX5" s="32">
        <f t="shared" ca="1" si="6"/>
        <v>0</v>
      </c>
    </row>
    <row r="6" spans="1:76">
      <c r="A6" t="s">
        <v>420</v>
      </c>
      <c r="B6" s="1" t="s">
        <v>516</v>
      </c>
      <c r="C6" t="str">
        <f t="shared" ca="1" si="2"/>
        <v>0000016301</v>
      </c>
      <c r="D6" t="str">
        <f t="shared" ca="1" si="3"/>
        <v>FortisAlberta DOS - BP Empress (163S)</v>
      </c>
      <c r="E6" s="31">
        <f ca="1">'Module C Corrected'!CW6-'Module C Initial'!CW6</f>
        <v>0</v>
      </c>
      <c r="F6" s="31">
        <f ca="1">'Module C Corrected'!CX6-'Module C Initial'!CX6</f>
        <v>0</v>
      </c>
      <c r="G6" s="31">
        <f ca="1">'Module C Corrected'!CY6-'Module C Initial'!CY6</f>
        <v>0</v>
      </c>
      <c r="H6" s="31">
        <f ca="1">'Module C Corrected'!CZ6-'Module C Initial'!CZ6</f>
        <v>0</v>
      </c>
      <c r="I6" s="31">
        <f ca="1">'Module C Corrected'!DA6-'Module C Initial'!DA6</f>
        <v>0</v>
      </c>
      <c r="J6" s="31">
        <f ca="1">'Module C Corrected'!DB6-'Module C Initial'!DB6</f>
        <v>0</v>
      </c>
      <c r="K6" s="31">
        <f ca="1">'Module C Corrected'!DC6-'Module C Initial'!DC6</f>
        <v>0</v>
      </c>
      <c r="L6" s="31">
        <f ca="1">'Module C Corrected'!DD6-'Module C Initial'!DD6</f>
        <v>0</v>
      </c>
      <c r="M6" s="31">
        <f ca="1">'Module C Corrected'!DE6-'Module C Initial'!DE6</f>
        <v>0</v>
      </c>
      <c r="N6" s="31">
        <f ca="1">'Module C Corrected'!DF6-'Module C Initial'!DF6</f>
        <v>0</v>
      </c>
      <c r="O6" s="31">
        <f ca="1">'Module C Corrected'!DG6-'Module C Initial'!DG6</f>
        <v>0</v>
      </c>
      <c r="P6" s="31">
        <f ca="1">'Module C Corrected'!DH6-'Module C Initial'!DH6</f>
        <v>0</v>
      </c>
      <c r="Q6" s="32">
        <f ca="1">'Module C Corrected'!DI6-'Module C Initial'!DI6</f>
        <v>0</v>
      </c>
      <c r="R6" s="32">
        <f ca="1">'Module C Corrected'!DJ6-'Module C Initial'!DJ6</f>
        <v>0</v>
      </c>
      <c r="S6" s="32">
        <f ca="1">'Module C Corrected'!DK6-'Module C Initial'!DK6</f>
        <v>0</v>
      </c>
      <c r="T6" s="32">
        <f ca="1">'Module C Corrected'!DL6-'Module C Initial'!DL6</f>
        <v>0</v>
      </c>
      <c r="U6" s="32">
        <f ca="1">'Module C Corrected'!DM6-'Module C Initial'!DM6</f>
        <v>0</v>
      </c>
      <c r="V6" s="32">
        <f ca="1">'Module C Corrected'!DN6-'Module C Initial'!DN6</f>
        <v>0</v>
      </c>
      <c r="W6" s="32">
        <f ca="1">'Module C Corrected'!DO6-'Module C Initial'!DO6</f>
        <v>0</v>
      </c>
      <c r="X6" s="32">
        <f ca="1">'Module C Corrected'!DP6-'Module C Initial'!DP6</f>
        <v>0</v>
      </c>
      <c r="Y6" s="32">
        <f ca="1">'Module C Corrected'!DQ6-'Module C Initial'!DQ6</f>
        <v>0</v>
      </c>
      <c r="Z6" s="32">
        <f ca="1">'Module C Corrected'!DR6-'Module C Initial'!DR6</f>
        <v>0</v>
      </c>
      <c r="AA6" s="32">
        <f ca="1">'Module C Corrected'!DS6-'Module C Initial'!DS6</f>
        <v>0</v>
      </c>
      <c r="AB6" s="32">
        <f ca="1">'Module C Corrected'!DT6-'Module C Initial'!DT6</f>
        <v>0</v>
      </c>
      <c r="AC6" s="31">
        <f ca="1">'Module C Corrected'!DU6-'Module C Initial'!DU6</f>
        <v>0</v>
      </c>
      <c r="AD6" s="31">
        <f ca="1">'Module C Corrected'!DV6-'Module C Initial'!DV6</f>
        <v>0</v>
      </c>
      <c r="AE6" s="31">
        <f ca="1">'Module C Corrected'!DW6-'Module C Initial'!DW6</f>
        <v>0</v>
      </c>
      <c r="AF6" s="31">
        <f ca="1">'Module C Corrected'!DX6-'Module C Initial'!DX6</f>
        <v>0</v>
      </c>
      <c r="AG6" s="31">
        <f ca="1">'Module C Corrected'!DY6-'Module C Initial'!DY6</f>
        <v>0</v>
      </c>
      <c r="AH6" s="31">
        <f ca="1">'Module C Corrected'!DZ6-'Module C Initial'!DZ6</f>
        <v>0</v>
      </c>
      <c r="AI6" s="31">
        <f ca="1">'Module C Corrected'!EA6-'Module C Initial'!EA6</f>
        <v>0</v>
      </c>
      <c r="AJ6" s="31">
        <f ca="1">'Module C Corrected'!EB6-'Module C Initial'!EB6</f>
        <v>0</v>
      </c>
      <c r="AK6" s="31">
        <f ca="1">'Module C Corrected'!EC6-'Module C Initial'!EC6</f>
        <v>0</v>
      </c>
      <c r="AL6" s="31">
        <f ca="1">'Module C Corrected'!ED6-'Module C Initial'!ED6</f>
        <v>0</v>
      </c>
      <c r="AM6" s="31">
        <f ca="1">'Module C Corrected'!EE6-'Module C Initial'!EE6</f>
        <v>0</v>
      </c>
      <c r="AN6" s="31">
        <f ca="1">'Module C Corrected'!EF6-'Module C Initial'!EF6</f>
        <v>0</v>
      </c>
      <c r="AO6" s="32">
        <f t="shared" ref="AO6:AZ40" ca="1" si="7">E6+Q6+AC6</f>
        <v>0</v>
      </c>
      <c r="AP6" s="32">
        <f t="shared" ca="1" si="4"/>
        <v>0</v>
      </c>
      <c r="AQ6" s="32">
        <f t="shared" ca="1" si="4"/>
        <v>0</v>
      </c>
      <c r="AR6" s="32">
        <f t="shared" ca="1" si="4"/>
        <v>0</v>
      </c>
      <c r="AS6" s="32">
        <f t="shared" ca="1" si="4"/>
        <v>0</v>
      </c>
      <c r="AT6" s="32">
        <f t="shared" ca="1" si="4"/>
        <v>0</v>
      </c>
      <c r="AU6" s="32">
        <f t="shared" ca="1" si="4"/>
        <v>0</v>
      </c>
      <c r="AV6" s="32">
        <f t="shared" ca="1" si="4"/>
        <v>0</v>
      </c>
      <c r="AW6" s="32">
        <f t="shared" ca="1" si="4"/>
        <v>0</v>
      </c>
      <c r="AX6" s="32">
        <f t="shared" ca="1" si="4"/>
        <v>0</v>
      </c>
      <c r="AY6" s="32">
        <f t="shared" ca="1" si="4"/>
        <v>0</v>
      </c>
      <c r="AZ6" s="32">
        <f t="shared" ca="1" si="4"/>
        <v>0</v>
      </c>
      <c r="BA6" s="55">
        <f t="shared" ref="BA6:BL40" ca="1" si="8">ROUND(E6*BA$3,2)</f>
        <v>0</v>
      </c>
      <c r="BB6" s="55">
        <f t="shared" ca="1" si="5"/>
        <v>0</v>
      </c>
      <c r="BC6" s="55">
        <f t="shared" ca="1" si="5"/>
        <v>0</v>
      </c>
      <c r="BD6" s="55">
        <f t="shared" ca="1" si="5"/>
        <v>0</v>
      </c>
      <c r="BE6" s="55">
        <f t="shared" ca="1" si="5"/>
        <v>0</v>
      </c>
      <c r="BF6" s="55">
        <f t="shared" ca="1" si="5"/>
        <v>0</v>
      </c>
      <c r="BG6" s="55">
        <f t="shared" ca="1" si="5"/>
        <v>0</v>
      </c>
      <c r="BH6" s="55">
        <f t="shared" ca="1" si="5"/>
        <v>0</v>
      </c>
      <c r="BI6" s="55">
        <f t="shared" ca="1" si="5"/>
        <v>0</v>
      </c>
      <c r="BJ6" s="55">
        <f t="shared" ca="1" si="5"/>
        <v>0</v>
      </c>
      <c r="BK6" s="55">
        <f t="shared" ca="1" si="5"/>
        <v>0</v>
      </c>
      <c r="BL6" s="55">
        <f t="shared" ca="1" si="5"/>
        <v>0</v>
      </c>
      <c r="BM6" s="32">
        <f t="shared" ref="BM6:BX40" ca="1" si="9">AO6+BA6</f>
        <v>0</v>
      </c>
      <c r="BN6" s="32">
        <f t="shared" ca="1" si="6"/>
        <v>0</v>
      </c>
      <c r="BO6" s="32">
        <f t="shared" ca="1" si="6"/>
        <v>0</v>
      </c>
      <c r="BP6" s="32">
        <f t="shared" ca="1" si="6"/>
        <v>0</v>
      </c>
      <c r="BQ6" s="32">
        <f t="shared" ca="1" si="6"/>
        <v>0</v>
      </c>
      <c r="BR6" s="32">
        <f t="shared" ca="1" si="6"/>
        <v>0</v>
      </c>
      <c r="BS6" s="32">
        <f t="shared" ca="1" si="6"/>
        <v>0</v>
      </c>
      <c r="BT6" s="32">
        <f t="shared" ca="1" si="6"/>
        <v>0</v>
      </c>
      <c r="BU6" s="32">
        <f t="shared" ca="1" si="6"/>
        <v>0</v>
      </c>
      <c r="BV6" s="32">
        <f t="shared" ca="1" si="6"/>
        <v>0</v>
      </c>
      <c r="BW6" s="32">
        <f t="shared" ca="1" si="6"/>
        <v>0</v>
      </c>
      <c r="BX6" s="32">
        <f t="shared" ca="1" si="6"/>
        <v>0</v>
      </c>
    </row>
    <row r="7" spans="1:76">
      <c r="A7" t="s">
        <v>420</v>
      </c>
      <c r="B7" s="1" t="s">
        <v>149</v>
      </c>
      <c r="C7" t="str">
        <f t="shared" ca="1" si="2"/>
        <v>0000022911</v>
      </c>
      <c r="D7" t="str">
        <f t="shared" ca="1" si="3"/>
        <v>FortisAlberta Reversing POD - Glenwood (229S)</v>
      </c>
      <c r="E7" s="31">
        <f ca="1">'Module C Corrected'!CW7-'Module C Initial'!CW7</f>
        <v>1.4000000000000021</v>
      </c>
      <c r="F7" s="31">
        <f ca="1">'Module C Corrected'!CX7-'Module C Initial'!CX7</f>
        <v>1.7199999999999989</v>
      </c>
      <c r="G7" s="31">
        <f ca="1">'Module C Corrected'!CY7-'Module C Initial'!CY7</f>
        <v>1.75</v>
      </c>
      <c r="H7" s="31">
        <f ca="1">'Module C Corrected'!CZ7-'Module C Initial'!CZ7</f>
        <v>12.580000000000013</v>
      </c>
      <c r="I7" s="31">
        <f ca="1">'Module C Corrected'!DA7-'Module C Initial'!DA7</f>
        <v>22.28000000000003</v>
      </c>
      <c r="J7" s="31">
        <f ca="1">'Module C Corrected'!DB7-'Module C Initial'!DB7</f>
        <v>18.910000000000025</v>
      </c>
      <c r="K7" s="31">
        <f ca="1">'Module C Corrected'!DC7-'Module C Initial'!DC7</f>
        <v>0.3100000000000005</v>
      </c>
      <c r="L7" s="31">
        <f ca="1">'Module C Corrected'!DD7-'Module C Initial'!DD7</f>
        <v>5.18</v>
      </c>
      <c r="M7" s="31">
        <f ca="1">'Module C Corrected'!DE7-'Module C Initial'!DE7</f>
        <v>26.159999999999968</v>
      </c>
      <c r="N7" s="31">
        <f ca="1">'Module C Corrected'!DF7-'Module C Initial'!DF7</f>
        <v>13.240000000000009</v>
      </c>
      <c r="O7" s="31">
        <f ca="1">'Module C Corrected'!DG7-'Module C Initial'!DG7</f>
        <v>3.0799999999999947</v>
      </c>
      <c r="P7" s="31">
        <f ca="1">'Module C Corrected'!DH7-'Module C Initial'!DH7</f>
        <v>0.25</v>
      </c>
      <c r="Q7" s="32">
        <f ca="1">'Module C Corrected'!DI7-'Module C Initial'!DI7</f>
        <v>6.9999999999999951E-2</v>
      </c>
      <c r="R7" s="32">
        <f ca="1">'Module C Corrected'!DJ7-'Module C Initial'!DJ7</f>
        <v>9.000000000000008E-2</v>
      </c>
      <c r="S7" s="32">
        <f ca="1">'Module C Corrected'!DK7-'Module C Initial'!DK7</f>
        <v>8.0000000000000071E-2</v>
      </c>
      <c r="T7" s="32">
        <f ca="1">'Module C Corrected'!DL7-'Module C Initial'!DL7</f>
        <v>0.62999999999999989</v>
      </c>
      <c r="U7" s="32">
        <f ca="1">'Module C Corrected'!DM7-'Module C Initial'!DM7</f>
        <v>1.120000000000001</v>
      </c>
      <c r="V7" s="32">
        <f ca="1">'Module C Corrected'!DN7-'Module C Initial'!DN7</f>
        <v>0.9399999999999995</v>
      </c>
      <c r="W7" s="32">
        <f ca="1">'Module C Corrected'!DO7-'Module C Initial'!DO7</f>
        <v>2.0000000000000018E-2</v>
      </c>
      <c r="X7" s="32">
        <f ca="1">'Module C Corrected'!DP7-'Module C Initial'!DP7</f>
        <v>0.25999999999999979</v>
      </c>
      <c r="Y7" s="32">
        <f ca="1">'Module C Corrected'!DQ7-'Module C Initial'!DQ7</f>
        <v>1.3099999999999987</v>
      </c>
      <c r="Z7" s="32">
        <f ca="1">'Module C Corrected'!DR7-'Module C Initial'!DR7</f>
        <v>0.66000000000000014</v>
      </c>
      <c r="AA7" s="32">
        <f ca="1">'Module C Corrected'!DS7-'Module C Initial'!DS7</f>
        <v>0.15999999999999992</v>
      </c>
      <c r="AB7" s="32">
        <f ca="1">'Module C Corrected'!DT7-'Module C Initial'!DT7</f>
        <v>1.0000000000000009E-2</v>
      </c>
      <c r="AC7" s="31">
        <f ca="1">'Module C Corrected'!DU7-'Module C Initial'!DU7</f>
        <v>0.60000000000000053</v>
      </c>
      <c r="AD7" s="31">
        <f ca="1">'Module C Corrected'!DV7-'Module C Initial'!DV7</f>
        <v>0.73000000000000043</v>
      </c>
      <c r="AE7" s="31">
        <f ca="1">'Module C Corrected'!DW7-'Module C Initial'!DW7</f>
        <v>0.74000000000000021</v>
      </c>
      <c r="AF7" s="31">
        <f ca="1">'Module C Corrected'!DX7-'Module C Initial'!DX7</f>
        <v>5.230000000000004</v>
      </c>
      <c r="AG7" s="31">
        <f ca="1">'Module C Corrected'!DY7-'Module C Initial'!DY7</f>
        <v>9.1500000000000057</v>
      </c>
      <c r="AH7" s="31">
        <f ca="1">'Module C Corrected'!DZ7-'Module C Initial'!DZ7</f>
        <v>7.6599999999999966</v>
      </c>
      <c r="AI7" s="31">
        <f ca="1">'Module C Corrected'!EA7-'Module C Initial'!EA7</f>
        <v>0.12000000000000011</v>
      </c>
      <c r="AJ7" s="31">
        <f ca="1">'Module C Corrected'!EB7-'Module C Initial'!EB7</f>
        <v>2.0499999999999972</v>
      </c>
      <c r="AK7" s="31">
        <f ca="1">'Module C Corrected'!EC7-'Module C Initial'!EC7</f>
        <v>10.200000000000003</v>
      </c>
      <c r="AL7" s="31">
        <f ca="1">'Module C Corrected'!ED7-'Module C Initial'!ED7</f>
        <v>5.0999999999999943</v>
      </c>
      <c r="AM7" s="31">
        <f ca="1">'Module C Corrected'!EE7-'Module C Initial'!EE7</f>
        <v>1.17</v>
      </c>
      <c r="AN7" s="31">
        <f ca="1">'Module C Corrected'!EF7-'Module C Initial'!EF7</f>
        <v>9.000000000000008E-2</v>
      </c>
      <c r="AO7" s="32">
        <f t="shared" ca="1" si="7"/>
        <v>2.0700000000000025</v>
      </c>
      <c r="AP7" s="32">
        <f t="shared" ca="1" si="4"/>
        <v>2.5399999999999991</v>
      </c>
      <c r="AQ7" s="32">
        <f t="shared" ca="1" si="4"/>
        <v>2.5700000000000003</v>
      </c>
      <c r="AR7" s="32">
        <f t="shared" ca="1" si="4"/>
        <v>18.440000000000015</v>
      </c>
      <c r="AS7" s="32">
        <f t="shared" ca="1" si="4"/>
        <v>32.55000000000004</v>
      </c>
      <c r="AT7" s="32">
        <f t="shared" ca="1" si="4"/>
        <v>27.510000000000019</v>
      </c>
      <c r="AU7" s="32">
        <f t="shared" ca="1" si="4"/>
        <v>0.45000000000000062</v>
      </c>
      <c r="AV7" s="32">
        <f t="shared" ca="1" si="4"/>
        <v>7.4899999999999967</v>
      </c>
      <c r="AW7" s="32">
        <f t="shared" ca="1" si="4"/>
        <v>37.669999999999973</v>
      </c>
      <c r="AX7" s="32">
        <f t="shared" ca="1" si="4"/>
        <v>19.000000000000004</v>
      </c>
      <c r="AY7" s="32">
        <f t="shared" ca="1" si="4"/>
        <v>4.4099999999999948</v>
      </c>
      <c r="AZ7" s="32">
        <f t="shared" ca="1" si="4"/>
        <v>0.35000000000000009</v>
      </c>
      <c r="BA7" s="55">
        <f t="shared" ca="1" si="8"/>
        <v>0.02</v>
      </c>
      <c r="BB7" s="55">
        <f t="shared" ca="1" si="5"/>
        <v>0.02</v>
      </c>
      <c r="BC7" s="55">
        <f t="shared" ca="1" si="5"/>
        <v>0.02</v>
      </c>
      <c r="BD7" s="55">
        <f t="shared" ca="1" si="5"/>
        <v>0.15</v>
      </c>
      <c r="BE7" s="55">
        <f t="shared" ca="1" si="5"/>
        <v>0.26</v>
      </c>
      <c r="BF7" s="55">
        <f t="shared" ca="1" si="5"/>
        <v>0.22</v>
      </c>
      <c r="BG7" s="55">
        <f t="shared" ca="1" si="5"/>
        <v>0</v>
      </c>
      <c r="BH7" s="55">
        <f t="shared" ca="1" si="5"/>
        <v>0.06</v>
      </c>
      <c r="BI7" s="55">
        <f t="shared" ca="1" si="5"/>
        <v>0.31</v>
      </c>
      <c r="BJ7" s="55">
        <f t="shared" ca="1" si="5"/>
        <v>0.16</v>
      </c>
      <c r="BK7" s="55">
        <f t="shared" ca="1" si="5"/>
        <v>0.04</v>
      </c>
      <c r="BL7" s="55">
        <f t="shared" ca="1" si="5"/>
        <v>0</v>
      </c>
      <c r="BM7" s="32">
        <f t="shared" ca="1" si="9"/>
        <v>2.0900000000000025</v>
      </c>
      <c r="BN7" s="32">
        <f t="shared" ca="1" si="6"/>
        <v>2.5599999999999992</v>
      </c>
      <c r="BO7" s="32">
        <f t="shared" ca="1" si="6"/>
        <v>2.5900000000000003</v>
      </c>
      <c r="BP7" s="32">
        <f t="shared" ca="1" si="6"/>
        <v>18.590000000000014</v>
      </c>
      <c r="BQ7" s="32">
        <f t="shared" ca="1" si="6"/>
        <v>32.810000000000038</v>
      </c>
      <c r="BR7" s="32">
        <f t="shared" ca="1" si="6"/>
        <v>27.730000000000018</v>
      </c>
      <c r="BS7" s="32">
        <f t="shared" ca="1" si="6"/>
        <v>0.45000000000000062</v>
      </c>
      <c r="BT7" s="32">
        <f t="shared" ca="1" si="6"/>
        <v>7.5499999999999963</v>
      </c>
      <c r="BU7" s="32">
        <f t="shared" ca="1" si="6"/>
        <v>37.979999999999976</v>
      </c>
      <c r="BV7" s="32">
        <f t="shared" ca="1" si="6"/>
        <v>19.160000000000004</v>
      </c>
      <c r="BW7" s="32">
        <f t="shared" ca="1" si="6"/>
        <v>4.4499999999999948</v>
      </c>
      <c r="BX7" s="32">
        <f t="shared" ca="1" si="6"/>
        <v>0.35000000000000009</v>
      </c>
    </row>
    <row r="8" spans="1:76">
      <c r="A8" t="s">
        <v>420</v>
      </c>
      <c r="B8" s="1" t="s">
        <v>193</v>
      </c>
      <c r="C8" t="str">
        <f t="shared" ca="1" si="2"/>
        <v>0000035311</v>
      </c>
      <c r="D8" t="str">
        <f t="shared" ca="1" si="3"/>
        <v>FortisAlberta Reversing POD - Plamondon (353S)</v>
      </c>
      <c r="E8" s="31">
        <f ca="1">'Module C Corrected'!CW8-'Module C Initial'!CW8</f>
        <v>-28.059999999999953</v>
      </c>
      <c r="F8" s="31">
        <f ca="1">'Module C Corrected'!CX8-'Module C Initial'!CX8</f>
        <v>-7.0300000000000011</v>
      </c>
      <c r="G8" s="31">
        <f ca="1">'Module C Corrected'!CY8-'Module C Initial'!CY8</f>
        <v>-7.350000000000021</v>
      </c>
      <c r="H8" s="31">
        <f ca="1">'Module C Corrected'!CZ8-'Module C Initial'!CZ8</f>
        <v>-2.3299999999999983</v>
      </c>
      <c r="I8" s="31">
        <f ca="1">'Module C Corrected'!DA8-'Module C Initial'!DA8</f>
        <v>-5.25</v>
      </c>
      <c r="J8" s="31">
        <f ca="1">'Module C Corrected'!DB8-'Module C Initial'!DB8</f>
        <v>-24.940000000000055</v>
      </c>
      <c r="K8" s="31">
        <f ca="1">'Module C Corrected'!DC8-'Module C Initial'!DC8</f>
        <v>-75.759999999999991</v>
      </c>
      <c r="L8" s="31">
        <f ca="1">'Module C Corrected'!DD8-'Module C Initial'!DD8</f>
        <v>-8.539999999999992</v>
      </c>
      <c r="M8" s="31">
        <f ca="1">'Module C Corrected'!DE8-'Module C Initial'!DE8</f>
        <v>-7.8400000000000034</v>
      </c>
      <c r="N8" s="31">
        <f ca="1">'Module C Corrected'!DF8-'Module C Initial'!DF8</f>
        <v>-12.339999999999996</v>
      </c>
      <c r="O8" s="31">
        <f ca="1">'Module C Corrected'!DG8-'Module C Initial'!DG8</f>
        <v>-6.9200000000000017</v>
      </c>
      <c r="P8" s="31">
        <f ca="1">'Module C Corrected'!DH8-'Module C Initial'!DH8</f>
        <v>-18.509999999999962</v>
      </c>
      <c r="Q8" s="32">
        <f ca="1">'Module C Corrected'!DI8-'Module C Initial'!DI8</f>
        <v>-1.4099999999999997</v>
      </c>
      <c r="R8" s="32">
        <f ca="1">'Module C Corrected'!DJ8-'Module C Initial'!DJ8</f>
        <v>-0.35</v>
      </c>
      <c r="S8" s="32">
        <f ca="1">'Module C Corrected'!DK8-'Module C Initial'!DK8</f>
        <v>-0.36</v>
      </c>
      <c r="T8" s="32">
        <f ca="1">'Module C Corrected'!DL8-'Module C Initial'!DL8</f>
        <v>-0.12</v>
      </c>
      <c r="U8" s="32">
        <f ca="1">'Module C Corrected'!DM8-'Module C Initial'!DM8</f>
        <v>-0.26999999999999991</v>
      </c>
      <c r="V8" s="32">
        <f ca="1">'Module C Corrected'!DN8-'Module C Initial'!DN8</f>
        <v>-1.2400000000000002</v>
      </c>
      <c r="W8" s="32">
        <f ca="1">'Module C Corrected'!DO8-'Module C Initial'!DO8</f>
        <v>-3.7799999999999976</v>
      </c>
      <c r="X8" s="32">
        <f ca="1">'Module C Corrected'!DP8-'Module C Initial'!DP8</f>
        <v>-0.43000000000000016</v>
      </c>
      <c r="Y8" s="32">
        <f ca="1">'Module C Corrected'!DQ8-'Module C Initial'!DQ8</f>
        <v>-0.39999999999999991</v>
      </c>
      <c r="Z8" s="32">
        <f ca="1">'Module C Corrected'!DR8-'Module C Initial'!DR8</f>
        <v>-0.62</v>
      </c>
      <c r="AA8" s="32">
        <f ca="1">'Module C Corrected'!DS8-'Module C Initial'!DS8</f>
        <v>-0.35</v>
      </c>
      <c r="AB8" s="32">
        <f ca="1">'Module C Corrected'!DT8-'Module C Initial'!DT8</f>
        <v>-0.93</v>
      </c>
      <c r="AC8" s="31">
        <f ca="1">'Module C Corrected'!DU8-'Module C Initial'!DU8</f>
        <v>-12.07</v>
      </c>
      <c r="AD8" s="31">
        <f ca="1">'Module C Corrected'!DV8-'Module C Initial'!DV8</f>
        <v>-2.9899999999999993</v>
      </c>
      <c r="AE8" s="31">
        <f ca="1">'Module C Corrected'!DW8-'Module C Initial'!DW8</f>
        <v>-3.0900000000000007</v>
      </c>
      <c r="AF8" s="31">
        <f ca="1">'Module C Corrected'!DX8-'Module C Initial'!DX8</f>
        <v>-0.96999999999999975</v>
      </c>
      <c r="AG8" s="31">
        <f ca="1">'Module C Corrected'!DY8-'Module C Initial'!DY8</f>
        <v>-2.16</v>
      </c>
      <c r="AH8" s="31">
        <f ca="1">'Module C Corrected'!DZ8-'Module C Initial'!DZ8</f>
        <v>-10.11</v>
      </c>
      <c r="AI8" s="31">
        <f ca="1">'Module C Corrected'!EA8-'Module C Initial'!EA8</f>
        <v>-30.349999999999994</v>
      </c>
      <c r="AJ8" s="31">
        <f ca="1">'Module C Corrected'!EB8-'Module C Initial'!EB8</f>
        <v>-3.3699999999999974</v>
      </c>
      <c r="AK8" s="31">
        <f ca="1">'Module C Corrected'!EC8-'Module C Initial'!EC8</f>
        <v>-3.0500000000000007</v>
      </c>
      <c r="AL8" s="31">
        <f ca="1">'Module C Corrected'!ED8-'Module C Initial'!ED8</f>
        <v>-4.75</v>
      </c>
      <c r="AM8" s="31">
        <f ca="1">'Module C Corrected'!EE8-'Module C Initial'!EE8</f>
        <v>-2.63</v>
      </c>
      <c r="AN8" s="31">
        <f ca="1">'Module C Corrected'!EF8-'Module C Initial'!EF8</f>
        <v>-6.93</v>
      </c>
      <c r="AO8" s="32">
        <f t="shared" ca="1" si="7"/>
        <v>-41.539999999999949</v>
      </c>
      <c r="AP8" s="32">
        <f t="shared" ca="1" si="4"/>
        <v>-10.370000000000001</v>
      </c>
      <c r="AQ8" s="32">
        <f t="shared" ca="1" si="4"/>
        <v>-10.800000000000022</v>
      </c>
      <c r="AR8" s="32">
        <f t="shared" ca="1" si="4"/>
        <v>-3.4199999999999982</v>
      </c>
      <c r="AS8" s="32">
        <f t="shared" ca="1" si="4"/>
        <v>-7.68</v>
      </c>
      <c r="AT8" s="32">
        <f t="shared" ca="1" si="4"/>
        <v>-36.290000000000056</v>
      </c>
      <c r="AU8" s="32">
        <f t="shared" ca="1" si="4"/>
        <v>-109.88999999999999</v>
      </c>
      <c r="AV8" s="32">
        <f t="shared" ca="1" si="4"/>
        <v>-12.339999999999989</v>
      </c>
      <c r="AW8" s="32">
        <f t="shared" ca="1" si="4"/>
        <v>-11.290000000000004</v>
      </c>
      <c r="AX8" s="32">
        <f t="shared" ca="1" si="4"/>
        <v>-17.709999999999994</v>
      </c>
      <c r="AY8" s="32">
        <f t="shared" ca="1" si="4"/>
        <v>-9.9000000000000021</v>
      </c>
      <c r="AZ8" s="32">
        <f t="shared" ca="1" si="4"/>
        <v>-26.369999999999962</v>
      </c>
      <c r="BA8" s="55">
        <f t="shared" ca="1" si="8"/>
        <v>-0.33</v>
      </c>
      <c r="BB8" s="55">
        <f t="shared" ca="1" si="5"/>
        <v>-0.08</v>
      </c>
      <c r="BC8" s="55">
        <f t="shared" ca="1" si="5"/>
        <v>-0.09</v>
      </c>
      <c r="BD8" s="55">
        <f t="shared" ca="1" si="5"/>
        <v>-0.03</v>
      </c>
      <c r="BE8" s="55">
        <f t="shared" ca="1" si="5"/>
        <v>-0.06</v>
      </c>
      <c r="BF8" s="55">
        <f t="shared" ca="1" si="5"/>
        <v>-0.28999999999999998</v>
      </c>
      <c r="BG8" s="55">
        <f t="shared" ca="1" si="5"/>
        <v>-0.89</v>
      </c>
      <c r="BH8" s="55">
        <f t="shared" ca="1" si="5"/>
        <v>-0.1</v>
      </c>
      <c r="BI8" s="55">
        <f t="shared" ca="1" si="5"/>
        <v>-0.09</v>
      </c>
      <c r="BJ8" s="55">
        <f t="shared" ca="1" si="5"/>
        <v>-0.14000000000000001</v>
      </c>
      <c r="BK8" s="55">
        <f t="shared" ca="1" si="5"/>
        <v>-0.08</v>
      </c>
      <c r="BL8" s="55">
        <f t="shared" ca="1" si="5"/>
        <v>-0.22</v>
      </c>
      <c r="BM8" s="32">
        <f t="shared" ca="1" si="9"/>
        <v>-41.869999999999948</v>
      </c>
      <c r="BN8" s="32">
        <f t="shared" ca="1" si="6"/>
        <v>-10.450000000000001</v>
      </c>
      <c r="BO8" s="32">
        <f t="shared" ca="1" si="6"/>
        <v>-10.890000000000022</v>
      </c>
      <c r="BP8" s="32">
        <f t="shared" ca="1" si="6"/>
        <v>-3.449999999999998</v>
      </c>
      <c r="BQ8" s="32">
        <f t="shared" ca="1" si="6"/>
        <v>-7.7399999999999993</v>
      </c>
      <c r="BR8" s="32">
        <f t="shared" ca="1" si="6"/>
        <v>-36.580000000000055</v>
      </c>
      <c r="BS8" s="32">
        <f t="shared" ca="1" si="6"/>
        <v>-110.77999999999999</v>
      </c>
      <c r="BT8" s="32">
        <f t="shared" ca="1" si="6"/>
        <v>-12.439999999999989</v>
      </c>
      <c r="BU8" s="32">
        <f t="shared" ca="1" si="6"/>
        <v>-11.380000000000004</v>
      </c>
      <c r="BV8" s="32">
        <f t="shared" ca="1" si="6"/>
        <v>-17.849999999999994</v>
      </c>
      <c r="BW8" s="32">
        <f t="shared" ca="1" si="6"/>
        <v>-9.9800000000000022</v>
      </c>
      <c r="BX8" s="32">
        <f t="shared" ca="1" si="6"/>
        <v>-26.589999999999961</v>
      </c>
    </row>
    <row r="9" spans="1:76">
      <c r="A9" t="s">
        <v>420</v>
      </c>
      <c r="B9" s="1" t="s">
        <v>153</v>
      </c>
      <c r="C9" t="str">
        <f t="shared" ca="1" si="2"/>
        <v>0000038511</v>
      </c>
      <c r="D9" t="str">
        <f t="shared" ca="1" si="3"/>
        <v>FortisAlberta Reversing POD - Spring Coulee (385S)</v>
      </c>
      <c r="E9" s="31">
        <f ca="1">'Module C Corrected'!CW9-'Module C Initial'!CW9</f>
        <v>0</v>
      </c>
      <c r="F9" s="31">
        <f ca="1">'Module C Corrected'!CX9-'Module C Initial'!CX9</f>
        <v>0</v>
      </c>
      <c r="G9" s="31">
        <f ca="1">'Module C Corrected'!CY9-'Module C Initial'!CY9</f>
        <v>0</v>
      </c>
      <c r="H9" s="31">
        <f ca="1">'Module C Corrected'!CZ9-'Module C Initial'!CZ9</f>
        <v>0</v>
      </c>
      <c r="I9" s="31">
        <f ca="1">'Module C Corrected'!DA9-'Module C Initial'!DA9</f>
        <v>0</v>
      </c>
      <c r="J9" s="31">
        <f ca="1">'Module C Corrected'!DB9-'Module C Initial'!DB9</f>
        <v>0</v>
      </c>
      <c r="K9" s="31">
        <f ca="1">'Module C Corrected'!DC9-'Module C Initial'!DC9</f>
        <v>0</v>
      </c>
      <c r="L9" s="31">
        <f ca="1">'Module C Corrected'!DD9-'Module C Initial'!DD9</f>
        <v>0</v>
      </c>
      <c r="M9" s="31">
        <f ca="1">'Module C Corrected'!DE9-'Module C Initial'!DE9</f>
        <v>0</v>
      </c>
      <c r="N9" s="31">
        <f ca="1">'Module C Corrected'!DF9-'Module C Initial'!DF9</f>
        <v>0</v>
      </c>
      <c r="O9" s="31">
        <f ca="1">'Module C Corrected'!DG9-'Module C Initial'!DG9</f>
        <v>0</v>
      </c>
      <c r="P9" s="31">
        <f ca="1">'Module C Corrected'!DH9-'Module C Initial'!DH9</f>
        <v>0</v>
      </c>
      <c r="Q9" s="32">
        <f ca="1">'Module C Corrected'!DI9-'Module C Initial'!DI9</f>
        <v>0</v>
      </c>
      <c r="R9" s="32">
        <f ca="1">'Module C Corrected'!DJ9-'Module C Initial'!DJ9</f>
        <v>0</v>
      </c>
      <c r="S9" s="32">
        <f ca="1">'Module C Corrected'!DK9-'Module C Initial'!DK9</f>
        <v>0</v>
      </c>
      <c r="T9" s="32">
        <f ca="1">'Module C Corrected'!DL9-'Module C Initial'!DL9</f>
        <v>0</v>
      </c>
      <c r="U9" s="32">
        <f ca="1">'Module C Corrected'!DM9-'Module C Initial'!DM9</f>
        <v>0</v>
      </c>
      <c r="V9" s="32">
        <f ca="1">'Module C Corrected'!DN9-'Module C Initial'!DN9</f>
        <v>0</v>
      </c>
      <c r="W9" s="32">
        <f ca="1">'Module C Corrected'!DO9-'Module C Initial'!DO9</f>
        <v>0</v>
      </c>
      <c r="X9" s="32">
        <f ca="1">'Module C Corrected'!DP9-'Module C Initial'!DP9</f>
        <v>0</v>
      </c>
      <c r="Y9" s="32">
        <f ca="1">'Module C Corrected'!DQ9-'Module C Initial'!DQ9</f>
        <v>0</v>
      </c>
      <c r="Z9" s="32">
        <f ca="1">'Module C Corrected'!DR9-'Module C Initial'!DR9</f>
        <v>0</v>
      </c>
      <c r="AA9" s="32">
        <f ca="1">'Module C Corrected'!DS9-'Module C Initial'!DS9</f>
        <v>0</v>
      </c>
      <c r="AB9" s="32">
        <f ca="1">'Module C Corrected'!DT9-'Module C Initial'!DT9</f>
        <v>0</v>
      </c>
      <c r="AC9" s="31">
        <f ca="1">'Module C Corrected'!DU9-'Module C Initial'!DU9</f>
        <v>0</v>
      </c>
      <c r="AD9" s="31">
        <f ca="1">'Module C Corrected'!DV9-'Module C Initial'!DV9</f>
        <v>0</v>
      </c>
      <c r="AE9" s="31">
        <f ca="1">'Module C Corrected'!DW9-'Module C Initial'!DW9</f>
        <v>0</v>
      </c>
      <c r="AF9" s="31">
        <f ca="1">'Module C Corrected'!DX9-'Module C Initial'!DX9</f>
        <v>0</v>
      </c>
      <c r="AG9" s="31">
        <f ca="1">'Module C Corrected'!DY9-'Module C Initial'!DY9</f>
        <v>0</v>
      </c>
      <c r="AH9" s="31">
        <f ca="1">'Module C Corrected'!DZ9-'Module C Initial'!DZ9</f>
        <v>0</v>
      </c>
      <c r="AI9" s="31">
        <f ca="1">'Module C Corrected'!EA9-'Module C Initial'!EA9</f>
        <v>0</v>
      </c>
      <c r="AJ9" s="31">
        <f ca="1">'Module C Corrected'!EB9-'Module C Initial'!EB9</f>
        <v>0</v>
      </c>
      <c r="AK9" s="31">
        <f ca="1">'Module C Corrected'!EC9-'Module C Initial'!EC9</f>
        <v>0</v>
      </c>
      <c r="AL9" s="31">
        <f ca="1">'Module C Corrected'!ED9-'Module C Initial'!ED9</f>
        <v>0</v>
      </c>
      <c r="AM9" s="31">
        <f ca="1">'Module C Corrected'!EE9-'Module C Initial'!EE9</f>
        <v>0</v>
      </c>
      <c r="AN9" s="31">
        <f ca="1">'Module C Corrected'!EF9-'Module C Initial'!EF9</f>
        <v>0</v>
      </c>
      <c r="AO9" s="32">
        <f t="shared" ca="1" si="7"/>
        <v>0</v>
      </c>
      <c r="AP9" s="32">
        <f t="shared" ca="1" si="4"/>
        <v>0</v>
      </c>
      <c r="AQ9" s="32">
        <f t="shared" ca="1" si="4"/>
        <v>0</v>
      </c>
      <c r="AR9" s="32">
        <f t="shared" ca="1" si="4"/>
        <v>0</v>
      </c>
      <c r="AS9" s="32">
        <f t="shared" ca="1" si="4"/>
        <v>0</v>
      </c>
      <c r="AT9" s="32">
        <f t="shared" ca="1" si="4"/>
        <v>0</v>
      </c>
      <c r="AU9" s="32">
        <f t="shared" ca="1" si="4"/>
        <v>0</v>
      </c>
      <c r="AV9" s="32">
        <f t="shared" ca="1" si="4"/>
        <v>0</v>
      </c>
      <c r="AW9" s="32">
        <f t="shared" ca="1" si="4"/>
        <v>0</v>
      </c>
      <c r="AX9" s="32">
        <f t="shared" ca="1" si="4"/>
        <v>0</v>
      </c>
      <c r="AY9" s="32">
        <f t="shared" ca="1" si="4"/>
        <v>0</v>
      </c>
      <c r="AZ9" s="32">
        <f t="shared" ca="1" si="4"/>
        <v>0</v>
      </c>
      <c r="BA9" s="55">
        <f t="shared" ca="1" si="8"/>
        <v>0</v>
      </c>
      <c r="BB9" s="55">
        <f t="shared" ca="1" si="5"/>
        <v>0</v>
      </c>
      <c r="BC9" s="55">
        <f t="shared" ca="1" si="5"/>
        <v>0</v>
      </c>
      <c r="BD9" s="55">
        <f t="shared" ca="1" si="5"/>
        <v>0</v>
      </c>
      <c r="BE9" s="55">
        <f t="shared" ca="1" si="5"/>
        <v>0</v>
      </c>
      <c r="BF9" s="55">
        <f t="shared" ca="1" si="5"/>
        <v>0</v>
      </c>
      <c r="BG9" s="55">
        <f t="shared" ca="1" si="5"/>
        <v>0</v>
      </c>
      <c r="BH9" s="55">
        <f t="shared" ca="1" si="5"/>
        <v>0</v>
      </c>
      <c r="BI9" s="55">
        <f t="shared" ca="1" si="5"/>
        <v>0</v>
      </c>
      <c r="BJ9" s="55">
        <f t="shared" ca="1" si="5"/>
        <v>0</v>
      </c>
      <c r="BK9" s="55">
        <f t="shared" ca="1" si="5"/>
        <v>0</v>
      </c>
      <c r="BL9" s="55">
        <f t="shared" ca="1" si="5"/>
        <v>0</v>
      </c>
      <c r="BM9" s="32">
        <f t="shared" ca="1" si="9"/>
        <v>0</v>
      </c>
      <c r="BN9" s="32">
        <f t="shared" ca="1" si="6"/>
        <v>0</v>
      </c>
      <c r="BO9" s="32">
        <f t="shared" ca="1" si="6"/>
        <v>0</v>
      </c>
      <c r="BP9" s="32">
        <f t="shared" ca="1" si="6"/>
        <v>0</v>
      </c>
      <c r="BQ9" s="32">
        <f t="shared" ca="1" si="6"/>
        <v>0</v>
      </c>
      <c r="BR9" s="32">
        <f t="shared" ca="1" si="6"/>
        <v>0</v>
      </c>
      <c r="BS9" s="32">
        <f t="shared" ca="1" si="6"/>
        <v>0</v>
      </c>
      <c r="BT9" s="32">
        <f t="shared" ca="1" si="6"/>
        <v>0</v>
      </c>
      <c r="BU9" s="32">
        <f t="shared" ca="1" si="6"/>
        <v>0</v>
      </c>
      <c r="BV9" s="32">
        <f t="shared" ca="1" si="6"/>
        <v>0</v>
      </c>
      <c r="BW9" s="32">
        <f t="shared" ca="1" si="6"/>
        <v>0</v>
      </c>
      <c r="BX9" s="32">
        <f t="shared" ca="1" si="6"/>
        <v>0</v>
      </c>
    </row>
    <row r="10" spans="1:76">
      <c r="A10" t="s">
        <v>420</v>
      </c>
      <c r="B10" s="1" t="s">
        <v>154</v>
      </c>
      <c r="C10" t="str">
        <f t="shared" ca="1" si="2"/>
        <v>0000039611</v>
      </c>
      <c r="D10" t="str">
        <f t="shared" ca="1" si="3"/>
        <v>FortisAlberta Reversing POD - Pincher Creek (396S)</v>
      </c>
      <c r="E10" s="31">
        <f ca="1">'Module C Corrected'!CW10-'Module C Initial'!CW10</f>
        <v>14.900000000000034</v>
      </c>
      <c r="F10" s="31">
        <f ca="1">'Module C Corrected'!CX10-'Module C Initial'!CX10</f>
        <v>8.6999999999999869</v>
      </c>
      <c r="G10" s="31">
        <f ca="1">'Module C Corrected'!CY10-'Module C Initial'!CY10</f>
        <v>61.710000000000036</v>
      </c>
      <c r="H10" s="31">
        <f ca="1">'Module C Corrected'!CZ10-'Module C Initial'!CZ10</f>
        <v>53.470000000000027</v>
      </c>
      <c r="I10" s="31">
        <f ca="1">'Module C Corrected'!DA10-'Module C Initial'!DA10</f>
        <v>25.800000000000068</v>
      </c>
      <c r="J10" s="31">
        <f ca="1">'Module C Corrected'!DB10-'Module C Initial'!DB10</f>
        <v>43.660000000000082</v>
      </c>
      <c r="K10" s="31">
        <f ca="1">'Module C Corrected'!DC10-'Module C Initial'!DC10</f>
        <v>8.0600000000000023</v>
      </c>
      <c r="L10" s="31">
        <f ca="1">'Module C Corrected'!DD10-'Module C Initial'!DD10</f>
        <v>10.849999999999966</v>
      </c>
      <c r="M10" s="31">
        <f ca="1">'Module C Corrected'!DE10-'Module C Initial'!DE10</f>
        <v>19.599999999999909</v>
      </c>
      <c r="N10" s="31">
        <f ca="1">'Module C Corrected'!DF10-'Module C Initial'!DF10</f>
        <v>86.269999999999982</v>
      </c>
      <c r="O10" s="31">
        <f ca="1">'Module C Corrected'!DG10-'Module C Initial'!DG10</f>
        <v>37.6099999999999</v>
      </c>
      <c r="P10" s="31">
        <f ca="1">'Module C Corrected'!DH10-'Module C Initial'!DH10</f>
        <v>40.809999999999945</v>
      </c>
      <c r="Q10" s="32">
        <f ca="1">'Module C Corrected'!DI10-'Module C Initial'!DI10</f>
        <v>0.75</v>
      </c>
      <c r="R10" s="32">
        <f ca="1">'Module C Corrected'!DJ10-'Module C Initial'!DJ10</f>
        <v>0.44000000000000006</v>
      </c>
      <c r="S10" s="32">
        <f ca="1">'Module C Corrected'!DK10-'Module C Initial'!DK10</f>
        <v>3.08</v>
      </c>
      <c r="T10" s="32">
        <f ca="1">'Module C Corrected'!DL10-'Module C Initial'!DL10</f>
        <v>2.6700000000000004</v>
      </c>
      <c r="U10" s="32">
        <f ca="1">'Module C Corrected'!DM10-'Module C Initial'!DM10</f>
        <v>1.29</v>
      </c>
      <c r="V10" s="32">
        <f ca="1">'Module C Corrected'!DN10-'Module C Initial'!DN10</f>
        <v>2.1800000000000002</v>
      </c>
      <c r="W10" s="32">
        <f ca="1">'Module C Corrected'!DO10-'Module C Initial'!DO10</f>
        <v>0.41000000000000014</v>
      </c>
      <c r="X10" s="32">
        <f ca="1">'Module C Corrected'!DP10-'Module C Initial'!DP10</f>
        <v>0.54</v>
      </c>
      <c r="Y10" s="32">
        <f ca="1">'Module C Corrected'!DQ10-'Module C Initial'!DQ10</f>
        <v>0.98</v>
      </c>
      <c r="Z10" s="32">
        <f ca="1">'Module C Corrected'!DR10-'Module C Initial'!DR10</f>
        <v>4.3099999999999996</v>
      </c>
      <c r="AA10" s="32">
        <f ca="1">'Module C Corrected'!DS10-'Module C Initial'!DS10</f>
        <v>1.8800000000000001</v>
      </c>
      <c r="AB10" s="32">
        <f ca="1">'Module C Corrected'!DT10-'Module C Initial'!DT10</f>
        <v>2.04</v>
      </c>
      <c r="AC10" s="31">
        <f ca="1">'Module C Corrected'!DU10-'Module C Initial'!DU10</f>
        <v>6.41</v>
      </c>
      <c r="AD10" s="31">
        <f ca="1">'Module C Corrected'!DV10-'Module C Initial'!DV10</f>
        <v>3.7</v>
      </c>
      <c r="AE10" s="31">
        <f ca="1">'Module C Corrected'!DW10-'Module C Initial'!DW10</f>
        <v>25.950000000000003</v>
      </c>
      <c r="AF10" s="31">
        <f ca="1">'Module C Corrected'!DX10-'Module C Initial'!DX10</f>
        <v>22.22</v>
      </c>
      <c r="AG10" s="31">
        <f ca="1">'Module C Corrected'!DY10-'Module C Initial'!DY10</f>
        <v>10.590000000000002</v>
      </c>
      <c r="AH10" s="31">
        <f ca="1">'Module C Corrected'!DZ10-'Module C Initial'!DZ10</f>
        <v>17.699999999999996</v>
      </c>
      <c r="AI10" s="31">
        <f ca="1">'Module C Corrected'!EA10-'Module C Initial'!EA10</f>
        <v>3.2299999999999986</v>
      </c>
      <c r="AJ10" s="31">
        <f ca="1">'Module C Corrected'!EB10-'Module C Initial'!EB10</f>
        <v>4.2800000000000011</v>
      </c>
      <c r="AK10" s="31">
        <f ca="1">'Module C Corrected'!EC10-'Module C Initial'!EC10</f>
        <v>7.6400000000000006</v>
      </c>
      <c r="AL10" s="31">
        <f ca="1">'Module C Corrected'!ED10-'Module C Initial'!ED10</f>
        <v>33.200000000000003</v>
      </c>
      <c r="AM10" s="31">
        <f ca="1">'Module C Corrected'!EE10-'Module C Initial'!EE10</f>
        <v>14.27</v>
      </c>
      <c r="AN10" s="31">
        <f ca="1">'Module C Corrected'!EF10-'Module C Initial'!EF10</f>
        <v>15.27</v>
      </c>
      <c r="AO10" s="32">
        <f t="shared" ca="1" si="7"/>
        <v>22.060000000000034</v>
      </c>
      <c r="AP10" s="32">
        <f t="shared" ca="1" si="4"/>
        <v>12.839999999999986</v>
      </c>
      <c r="AQ10" s="32">
        <f t="shared" ca="1" si="4"/>
        <v>90.740000000000038</v>
      </c>
      <c r="AR10" s="32">
        <f t="shared" ca="1" si="4"/>
        <v>78.360000000000028</v>
      </c>
      <c r="AS10" s="32">
        <f t="shared" ca="1" si="4"/>
        <v>37.680000000000071</v>
      </c>
      <c r="AT10" s="32">
        <f t="shared" ca="1" si="4"/>
        <v>63.540000000000077</v>
      </c>
      <c r="AU10" s="32">
        <f t="shared" ca="1" si="4"/>
        <v>11.700000000000001</v>
      </c>
      <c r="AV10" s="32">
        <f t="shared" ca="1" si="4"/>
        <v>15.669999999999966</v>
      </c>
      <c r="AW10" s="32">
        <f t="shared" ca="1" si="4"/>
        <v>28.21999999999991</v>
      </c>
      <c r="AX10" s="32">
        <f t="shared" ca="1" si="4"/>
        <v>123.77999999999999</v>
      </c>
      <c r="AY10" s="32">
        <f t="shared" ca="1" si="4"/>
        <v>53.759999999999906</v>
      </c>
      <c r="AZ10" s="32">
        <f t="shared" ca="1" si="4"/>
        <v>58.119999999999948</v>
      </c>
      <c r="BA10" s="55">
        <f t="shared" ca="1" si="8"/>
        <v>0.17</v>
      </c>
      <c r="BB10" s="55">
        <f t="shared" ca="1" si="5"/>
        <v>0.1</v>
      </c>
      <c r="BC10" s="55">
        <f t="shared" ca="1" si="5"/>
        <v>0.72</v>
      </c>
      <c r="BD10" s="55">
        <f t="shared" ca="1" si="5"/>
        <v>0.63</v>
      </c>
      <c r="BE10" s="55">
        <f t="shared" ca="1" si="5"/>
        <v>0.3</v>
      </c>
      <c r="BF10" s="55">
        <f t="shared" ca="1" si="5"/>
        <v>0.51</v>
      </c>
      <c r="BG10" s="55">
        <f t="shared" ca="1" si="5"/>
        <v>0.09</v>
      </c>
      <c r="BH10" s="55">
        <f t="shared" ca="1" si="5"/>
        <v>0.13</v>
      </c>
      <c r="BI10" s="55">
        <f t="shared" ca="1" si="5"/>
        <v>0.23</v>
      </c>
      <c r="BJ10" s="55">
        <f t="shared" ca="1" si="5"/>
        <v>1.01</v>
      </c>
      <c r="BK10" s="55">
        <f t="shared" ca="1" si="5"/>
        <v>0.44</v>
      </c>
      <c r="BL10" s="55">
        <f t="shared" ca="1" si="5"/>
        <v>0.48</v>
      </c>
      <c r="BM10" s="32">
        <f t="shared" ca="1" si="9"/>
        <v>22.230000000000036</v>
      </c>
      <c r="BN10" s="32">
        <f t="shared" ca="1" si="6"/>
        <v>12.939999999999985</v>
      </c>
      <c r="BO10" s="32">
        <f t="shared" ca="1" si="6"/>
        <v>91.460000000000036</v>
      </c>
      <c r="BP10" s="32">
        <f t="shared" ca="1" si="6"/>
        <v>78.990000000000023</v>
      </c>
      <c r="BQ10" s="32">
        <f t="shared" ca="1" si="6"/>
        <v>37.980000000000068</v>
      </c>
      <c r="BR10" s="32">
        <f t="shared" ca="1" si="6"/>
        <v>64.050000000000082</v>
      </c>
      <c r="BS10" s="32">
        <f t="shared" ca="1" si="6"/>
        <v>11.790000000000001</v>
      </c>
      <c r="BT10" s="32">
        <f t="shared" ca="1" si="6"/>
        <v>15.799999999999967</v>
      </c>
      <c r="BU10" s="32">
        <f t="shared" ca="1" si="6"/>
        <v>28.44999999999991</v>
      </c>
      <c r="BV10" s="32">
        <f t="shared" ca="1" si="6"/>
        <v>124.78999999999999</v>
      </c>
      <c r="BW10" s="32">
        <f t="shared" ca="1" si="6"/>
        <v>54.199999999999903</v>
      </c>
      <c r="BX10" s="32">
        <f t="shared" ca="1" si="6"/>
        <v>58.599999999999945</v>
      </c>
    </row>
    <row r="11" spans="1:76">
      <c r="A11" t="s">
        <v>420</v>
      </c>
      <c r="B11" s="1" t="s">
        <v>187</v>
      </c>
      <c r="C11" t="str">
        <f t="shared" ca="1" si="2"/>
        <v>0000045411</v>
      </c>
      <c r="D11" t="str">
        <f t="shared" ca="1" si="3"/>
        <v>FortisAlberta Reversing POD - Buck Lake (454S)</v>
      </c>
      <c r="E11" s="31">
        <f ca="1">'Module C Corrected'!CW11-'Module C Initial'!CW11</f>
        <v>0</v>
      </c>
      <c r="F11" s="31">
        <f ca="1">'Module C Corrected'!CX11-'Module C Initial'!CX11</f>
        <v>-4.160000000000025</v>
      </c>
      <c r="G11" s="31">
        <f ca="1">'Module C Corrected'!CY11-'Module C Initial'!CY11</f>
        <v>-4.0000000000000036E-2</v>
      </c>
      <c r="H11" s="31">
        <f ca="1">'Module C Corrected'!CZ11-'Module C Initial'!CZ11</f>
        <v>0</v>
      </c>
      <c r="I11" s="31">
        <f ca="1">'Module C Corrected'!DA11-'Module C Initial'!DA11</f>
        <v>-3.3900000000000432</v>
      </c>
      <c r="J11" s="31">
        <f ca="1">'Module C Corrected'!DB11-'Module C Initial'!DB11</f>
        <v>-2.6899999999999977</v>
      </c>
      <c r="K11" s="31">
        <f ca="1">'Module C Corrected'!DC11-'Module C Initial'!DC11</f>
        <v>0</v>
      </c>
      <c r="L11" s="31">
        <f ca="1">'Module C Corrected'!DD11-'Module C Initial'!DD11</f>
        <v>-2.9999999999999805E-2</v>
      </c>
      <c r="M11" s="31">
        <f ca="1">'Module C Corrected'!DE11-'Module C Initial'!DE11</f>
        <v>-0.12000000000000099</v>
      </c>
      <c r="N11" s="31">
        <f ca="1">'Module C Corrected'!DF11-'Module C Initial'!DF11</f>
        <v>0</v>
      </c>
      <c r="O11" s="31">
        <f ca="1">'Module C Corrected'!DG11-'Module C Initial'!DG11</f>
        <v>0</v>
      </c>
      <c r="P11" s="31">
        <f ca="1">'Module C Corrected'!DH11-'Module C Initial'!DH11</f>
        <v>0</v>
      </c>
      <c r="Q11" s="32">
        <f ca="1">'Module C Corrected'!DI11-'Module C Initial'!DI11</f>
        <v>0</v>
      </c>
      <c r="R11" s="32">
        <f ca="1">'Module C Corrected'!DJ11-'Module C Initial'!DJ11</f>
        <v>-0.20999999999999996</v>
      </c>
      <c r="S11" s="32">
        <f ca="1">'Module C Corrected'!DK11-'Module C Initial'!DK11</f>
        <v>-1.0000000000000002E-2</v>
      </c>
      <c r="T11" s="32">
        <f ca="1">'Module C Corrected'!DL11-'Module C Initial'!DL11</f>
        <v>0</v>
      </c>
      <c r="U11" s="32">
        <f ca="1">'Module C Corrected'!DM11-'Module C Initial'!DM11</f>
        <v>-0.16999999999999993</v>
      </c>
      <c r="V11" s="32">
        <f ca="1">'Module C Corrected'!DN11-'Module C Initial'!DN11</f>
        <v>-0.14000000000000012</v>
      </c>
      <c r="W11" s="32">
        <f ca="1">'Module C Corrected'!DO11-'Module C Initial'!DO11</f>
        <v>0</v>
      </c>
      <c r="X11" s="32">
        <f ca="1">'Module C Corrected'!DP11-'Module C Initial'!DP11</f>
        <v>0</v>
      </c>
      <c r="Y11" s="32">
        <f ca="1">'Module C Corrected'!DQ11-'Module C Initial'!DQ11</f>
        <v>-1.0000000000000002E-2</v>
      </c>
      <c r="Z11" s="32">
        <f ca="1">'Module C Corrected'!DR11-'Module C Initial'!DR11</f>
        <v>0</v>
      </c>
      <c r="AA11" s="32">
        <f ca="1">'Module C Corrected'!DS11-'Module C Initial'!DS11</f>
        <v>0</v>
      </c>
      <c r="AB11" s="32">
        <f ca="1">'Module C Corrected'!DT11-'Module C Initial'!DT11</f>
        <v>0</v>
      </c>
      <c r="AC11" s="31">
        <f ca="1">'Module C Corrected'!DU11-'Module C Initial'!DU11</f>
        <v>0</v>
      </c>
      <c r="AD11" s="31">
        <f ca="1">'Module C Corrected'!DV11-'Module C Initial'!DV11</f>
        <v>-1.7700000000000031</v>
      </c>
      <c r="AE11" s="31">
        <f ca="1">'Module C Corrected'!DW11-'Module C Initial'!DW11</f>
        <v>-2.0000000000000018E-2</v>
      </c>
      <c r="AF11" s="31">
        <f ca="1">'Module C Corrected'!DX11-'Module C Initial'!DX11</f>
        <v>0</v>
      </c>
      <c r="AG11" s="31">
        <f ca="1">'Module C Corrected'!DY11-'Module C Initial'!DY11</f>
        <v>-1.3899999999999988</v>
      </c>
      <c r="AH11" s="31">
        <f ca="1">'Module C Corrected'!DZ11-'Module C Initial'!DZ11</f>
        <v>-1.0899999999999999</v>
      </c>
      <c r="AI11" s="31">
        <f ca="1">'Module C Corrected'!EA11-'Module C Initial'!EA11</f>
        <v>0</v>
      </c>
      <c r="AJ11" s="31">
        <f ca="1">'Module C Corrected'!EB11-'Module C Initial'!EB11</f>
        <v>-1.0000000000000009E-2</v>
      </c>
      <c r="AK11" s="31">
        <f ca="1">'Module C Corrected'!EC11-'Module C Initial'!EC11</f>
        <v>-4.9999999999999989E-2</v>
      </c>
      <c r="AL11" s="31">
        <f ca="1">'Module C Corrected'!ED11-'Module C Initial'!ED11</f>
        <v>0</v>
      </c>
      <c r="AM11" s="31">
        <f ca="1">'Module C Corrected'!EE11-'Module C Initial'!EE11</f>
        <v>0</v>
      </c>
      <c r="AN11" s="31">
        <f ca="1">'Module C Corrected'!EF11-'Module C Initial'!EF11</f>
        <v>0</v>
      </c>
      <c r="AO11" s="32">
        <f t="shared" ca="1" si="7"/>
        <v>0</v>
      </c>
      <c r="AP11" s="32">
        <f t="shared" ca="1" si="4"/>
        <v>-6.1400000000000281</v>
      </c>
      <c r="AQ11" s="32">
        <f t="shared" ca="1" si="4"/>
        <v>-7.0000000000000062E-2</v>
      </c>
      <c r="AR11" s="32">
        <f t="shared" ca="1" si="4"/>
        <v>0</v>
      </c>
      <c r="AS11" s="32">
        <f t="shared" ca="1" si="4"/>
        <v>-4.9500000000000419</v>
      </c>
      <c r="AT11" s="32">
        <f t="shared" ca="1" si="4"/>
        <v>-3.9199999999999977</v>
      </c>
      <c r="AU11" s="32">
        <f t="shared" ca="1" si="4"/>
        <v>0</v>
      </c>
      <c r="AV11" s="32">
        <f t="shared" ca="1" si="4"/>
        <v>-3.9999999999999813E-2</v>
      </c>
      <c r="AW11" s="32">
        <f t="shared" ca="1" si="4"/>
        <v>-0.18000000000000099</v>
      </c>
      <c r="AX11" s="32">
        <f t="shared" ca="1" si="4"/>
        <v>0</v>
      </c>
      <c r="AY11" s="32">
        <f t="shared" ca="1" si="4"/>
        <v>0</v>
      </c>
      <c r="AZ11" s="32">
        <f t="shared" ca="1" si="4"/>
        <v>0</v>
      </c>
      <c r="BA11" s="55">
        <f t="shared" ca="1" si="8"/>
        <v>0</v>
      </c>
      <c r="BB11" s="55">
        <f t="shared" ca="1" si="5"/>
        <v>-0.05</v>
      </c>
      <c r="BC11" s="55">
        <f t="shared" ca="1" si="5"/>
        <v>0</v>
      </c>
      <c r="BD11" s="55">
        <f t="shared" ca="1" si="5"/>
        <v>0</v>
      </c>
      <c r="BE11" s="55">
        <f t="shared" ca="1" si="5"/>
        <v>-0.04</v>
      </c>
      <c r="BF11" s="55">
        <f t="shared" ca="1" si="5"/>
        <v>-0.03</v>
      </c>
      <c r="BG11" s="55">
        <f t="shared" ca="1" si="5"/>
        <v>0</v>
      </c>
      <c r="BH11" s="55">
        <f t="shared" ca="1" si="5"/>
        <v>0</v>
      </c>
      <c r="BI11" s="55">
        <f t="shared" ca="1" si="5"/>
        <v>0</v>
      </c>
      <c r="BJ11" s="55">
        <f t="shared" ca="1" si="5"/>
        <v>0</v>
      </c>
      <c r="BK11" s="55">
        <f t="shared" ca="1" si="5"/>
        <v>0</v>
      </c>
      <c r="BL11" s="55">
        <f t="shared" ca="1" si="5"/>
        <v>0</v>
      </c>
      <c r="BM11" s="32">
        <f t="shared" ca="1" si="9"/>
        <v>0</v>
      </c>
      <c r="BN11" s="32">
        <f t="shared" ca="1" si="6"/>
        <v>-6.1900000000000279</v>
      </c>
      <c r="BO11" s="32">
        <f t="shared" ca="1" si="6"/>
        <v>-7.0000000000000062E-2</v>
      </c>
      <c r="BP11" s="32">
        <f t="shared" ca="1" si="6"/>
        <v>0</v>
      </c>
      <c r="BQ11" s="32">
        <f t="shared" ca="1" si="6"/>
        <v>-4.990000000000042</v>
      </c>
      <c r="BR11" s="32">
        <f t="shared" ca="1" si="6"/>
        <v>-3.9499999999999975</v>
      </c>
      <c r="BS11" s="32">
        <f t="shared" ca="1" si="6"/>
        <v>0</v>
      </c>
      <c r="BT11" s="32">
        <f t="shared" ca="1" si="6"/>
        <v>-3.9999999999999813E-2</v>
      </c>
      <c r="BU11" s="32">
        <f t="shared" ca="1" si="6"/>
        <v>-0.18000000000000099</v>
      </c>
      <c r="BV11" s="32">
        <f t="shared" ca="1" si="6"/>
        <v>0</v>
      </c>
      <c r="BW11" s="32">
        <f t="shared" ca="1" si="6"/>
        <v>0</v>
      </c>
      <c r="BX11" s="32">
        <f t="shared" ca="1" si="6"/>
        <v>0</v>
      </c>
    </row>
    <row r="12" spans="1:76">
      <c r="A12" t="s">
        <v>420</v>
      </c>
      <c r="B12" s="1" t="s">
        <v>190</v>
      </c>
      <c r="C12" t="str">
        <f t="shared" ca="1" si="2"/>
        <v>0000079301</v>
      </c>
      <c r="D12" t="str">
        <f t="shared" ca="1" si="3"/>
        <v>FortisAlberta DOS - Cochrane EV Partnership (793S)</v>
      </c>
      <c r="E12" s="31">
        <f ca="1">'Module C Corrected'!CW12-'Module C Initial'!CW12</f>
        <v>0</v>
      </c>
      <c r="F12" s="31">
        <f ca="1">'Module C Corrected'!CX12-'Module C Initial'!CX12</f>
        <v>0</v>
      </c>
      <c r="G12" s="31">
        <f ca="1">'Module C Corrected'!CY12-'Module C Initial'!CY12</f>
        <v>0</v>
      </c>
      <c r="H12" s="31">
        <f ca="1">'Module C Corrected'!CZ12-'Module C Initial'!CZ12</f>
        <v>0</v>
      </c>
      <c r="I12" s="31">
        <f ca="1">'Module C Corrected'!DA12-'Module C Initial'!DA12</f>
        <v>0</v>
      </c>
      <c r="J12" s="31">
        <f ca="1">'Module C Corrected'!DB12-'Module C Initial'!DB12</f>
        <v>0</v>
      </c>
      <c r="K12" s="31">
        <f ca="1">'Module C Corrected'!DC12-'Module C Initial'!DC12</f>
        <v>0</v>
      </c>
      <c r="L12" s="31">
        <f ca="1">'Module C Corrected'!DD12-'Module C Initial'!DD12</f>
        <v>0</v>
      </c>
      <c r="M12" s="31">
        <f ca="1">'Module C Corrected'!DE12-'Module C Initial'!DE12</f>
        <v>0</v>
      </c>
      <c r="N12" s="31">
        <f ca="1">'Module C Corrected'!DF12-'Module C Initial'!DF12</f>
        <v>0</v>
      </c>
      <c r="O12" s="31">
        <f ca="1">'Module C Corrected'!DG12-'Module C Initial'!DG12</f>
        <v>0</v>
      </c>
      <c r="P12" s="31">
        <f ca="1">'Module C Corrected'!DH12-'Module C Initial'!DH12</f>
        <v>0</v>
      </c>
      <c r="Q12" s="32">
        <f ca="1">'Module C Corrected'!DI12-'Module C Initial'!DI12</f>
        <v>0</v>
      </c>
      <c r="R12" s="32">
        <f ca="1">'Module C Corrected'!DJ12-'Module C Initial'!DJ12</f>
        <v>0</v>
      </c>
      <c r="S12" s="32">
        <f ca="1">'Module C Corrected'!DK12-'Module C Initial'!DK12</f>
        <v>0</v>
      </c>
      <c r="T12" s="32">
        <f ca="1">'Module C Corrected'!DL12-'Module C Initial'!DL12</f>
        <v>0</v>
      </c>
      <c r="U12" s="32">
        <f ca="1">'Module C Corrected'!DM12-'Module C Initial'!DM12</f>
        <v>0</v>
      </c>
      <c r="V12" s="32">
        <f ca="1">'Module C Corrected'!DN12-'Module C Initial'!DN12</f>
        <v>0</v>
      </c>
      <c r="W12" s="32">
        <f ca="1">'Module C Corrected'!DO12-'Module C Initial'!DO12</f>
        <v>0</v>
      </c>
      <c r="X12" s="32">
        <f ca="1">'Module C Corrected'!DP12-'Module C Initial'!DP12</f>
        <v>0</v>
      </c>
      <c r="Y12" s="32">
        <f ca="1">'Module C Corrected'!DQ12-'Module C Initial'!DQ12</f>
        <v>0</v>
      </c>
      <c r="Z12" s="32">
        <f ca="1">'Module C Corrected'!DR12-'Module C Initial'!DR12</f>
        <v>0</v>
      </c>
      <c r="AA12" s="32">
        <f ca="1">'Module C Corrected'!DS12-'Module C Initial'!DS12</f>
        <v>0</v>
      </c>
      <c r="AB12" s="32">
        <f ca="1">'Module C Corrected'!DT12-'Module C Initial'!DT12</f>
        <v>0</v>
      </c>
      <c r="AC12" s="31">
        <f ca="1">'Module C Corrected'!DU12-'Module C Initial'!DU12</f>
        <v>0</v>
      </c>
      <c r="AD12" s="31">
        <f ca="1">'Module C Corrected'!DV12-'Module C Initial'!DV12</f>
        <v>0</v>
      </c>
      <c r="AE12" s="31">
        <f ca="1">'Module C Corrected'!DW12-'Module C Initial'!DW12</f>
        <v>0</v>
      </c>
      <c r="AF12" s="31">
        <f ca="1">'Module C Corrected'!DX12-'Module C Initial'!DX12</f>
        <v>0</v>
      </c>
      <c r="AG12" s="31">
        <f ca="1">'Module C Corrected'!DY12-'Module C Initial'!DY12</f>
        <v>0</v>
      </c>
      <c r="AH12" s="31">
        <f ca="1">'Module C Corrected'!DZ12-'Module C Initial'!DZ12</f>
        <v>0</v>
      </c>
      <c r="AI12" s="31">
        <f ca="1">'Module C Corrected'!EA12-'Module C Initial'!EA12</f>
        <v>0</v>
      </c>
      <c r="AJ12" s="31">
        <f ca="1">'Module C Corrected'!EB12-'Module C Initial'!EB12</f>
        <v>0</v>
      </c>
      <c r="AK12" s="31">
        <f ca="1">'Module C Corrected'!EC12-'Module C Initial'!EC12</f>
        <v>0</v>
      </c>
      <c r="AL12" s="31">
        <f ca="1">'Module C Corrected'!ED12-'Module C Initial'!ED12</f>
        <v>0</v>
      </c>
      <c r="AM12" s="31">
        <f ca="1">'Module C Corrected'!EE12-'Module C Initial'!EE12</f>
        <v>0</v>
      </c>
      <c r="AN12" s="31">
        <f ca="1">'Module C Corrected'!EF12-'Module C Initial'!EF12</f>
        <v>0</v>
      </c>
      <c r="AO12" s="32">
        <f t="shared" ca="1" si="7"/>
        <v>0</v>
      </c>
      <c r="AP12" s="32">
        <f t="shared" ca="1" si="4"/>
        <v>0</v>
      </c>
      <c r="AQ12" s="32">
        <f t="shared" ca="1" si="4"/>
        <v>0</v>
      </c>
      <c r="AR12" s="32">
        <f t="shared" ca="1" si="4"/>
        <v>0</v>
      </c>
      <c r="AS12" s="32">
        <f t="shared" ca="1" si="4"/>
        <v>0</v>
      </c>
      <c r="AT12" s="32">
        <f t="shared" ca="1" si="4"/>
        <v>0</v>
      </c>
      <c r="AU12" s="32">
        <f t="shared" ca="1" si="4"/>
        <v>0</v>
      </c>
      <c r="AV12" s="32">
        <f t="shared" ca="1" si="4"/>
        <v>0</v>
      </c>
      <c r="AW12" s="32">
        <f t="shared" ca="1" si="4"/>
        <v>0</v>
      </c>
      <c r="AX12" s="32">
        <f t="shared" ca="1" si="4"/>
        <v>0</v>
      </c>
      <c r="AY12" s="32">
        <f t="shared" ca="1" si="4"/>
        <v>0</v>
      </c>
      <c r="AZ12" s="32">
        <f t="shared" ca="1" si="4"/>
        <v>0</v>
      </c>
      <c r="BA12" s="55">
        <f t="shared" ca="1" si="8"/>
        <v>0</v>
      </c>
      <c r="BB12" s="55">
        <f t="shared" ca="1" si="5"/>
        <v>0</v>
      </c>
      <c r="BC12" s="55">
        <f t="shared" ca="1" si="5"/>
        <v>0</v>
      </c>
      <c r="BD12" s="55">
        <f t="shared" ca="1" si="5"/>
        <v>0</v>
      </c>
      <c r="BE12" s="55">
        <f t="shared" ca="1" si="5"/>
        <v>0</v>
      </c>
      <c r="BF12" s="55">
        <f t="shared" ca="1" si="5"/>
        <v>0</v>
      </c>
      <c r="BG12" s="55">
        <f t="shared" ca="1" si="5"/>
        <v>0</v>
      </c>
      <c r="BH12" s="55">
        <f t="shared" ca="1" si="5"/>
        <v>0</v>
      </c>
      <c r="BI12" s="55">
        <f t="shared" ca="1" si="5"/>
        <v>0</v>
      </c>
      <c r="BJ12" s="55">
        <f t="shared" ca="1" si="5"/>
        <v>0</v>
      </c>
      <c r="BK12" s="55">
        <f t="shared" ca="1" si="5"/>
        <v>0</v>
      </c>
      <c r="BL12" s="55">
        <f t="shared" ca="1" si="5"/>
        <v>0</v>
      </c>
      <c r="BM12" s="32">
        <f t="shared" ca="1" si="9"/>
        <v>0</v>
      </c>
      <c r="BN12" s="32">
        <f t="shared" ca="1" si="6"/>
        <v>0</v>
      </c>
      <c r="BO12" s="32">
        <f t="shared" ca="1" si="6"/>
        <v>0</v>
      </c>
      <c r="BP12" s="32">
        <f t="shared" ca="1" si="6"/>
        <v>0</v>
      </c>
      <c r="BQ12" s="32">
        <f t="shared" ca="1" si="6"/>
        <v>0</v>
      </c>
      <c r="BR12" s="32">
        <f t="shared" ca="1" si="6"/>
        <v>0</v>
      </c>
      <c r="BS12" s="32">
        <f t="shared" ca="1" si="6"/>
        <v>0</v>
      </c>
      <c r="BT12" s="32">
        <f t="shared" ca="1" si="6"/>
        <v>0</v>
      </c>
      <c r="BU12" s="32">
        <f t="shared" ca="1" si="6"/>
        <v>0</v>
      </c>
      <c r="BV12" s="32">
        <f t="shared" ca="1" si="6"/>
        <v>0</v>
      </c>
      <c r="BW12" s="32">
        <f t="shared" ca="1" si="6"/>
        <v>0</v>
      </c>
      <c r="BX12" s="32">
        <f t="shared" ca="1" si="6"/>
        <v>0</v>
      </c>
    </row>
    <row r="13" spans="1:76">
      <c r="A13" t="s">
        <v>444</v>
      </c>
      <c r="B13" s="1" t="s">
        <v>506</v>
      </c>
      <c r="C13" t="str">
        <f t="shared" ca="1" si="2"/>
        <v>341S025</v>
      </c>
      <c r="D13" t="str">
        <f t="shared" ca="1" si="3"/>
        <v>Syncrude Industrial System DOS</v>
      </c>
      <c r="E13" s="31">
        <f ca="1">'Module C Corrected'!CW13-'Module C Initial'!CW13</f>
        <v>0</v>
      </c>
      <c r="F13" s="31">
        <f ca="1">'Module C Corrected'!CX13-'Module C Initial'!CX13</f>
        <v>0</v>
      </c>
      <c r="G13" s="31">
        <f ca="1">'Module C Corrected'!CY13-'Module C Initial'!CY13</f>
        <v>0</v>
      </c>
      <c r="H13" s="31">
        <f ca="1">'Module C Corrected'!CZ13-'Module C Initial'!CZ13</f>
        <v>0</v>
      </c>
      <c r="I13" s="31">
        <f ca="1">'Module C Corrected'!DA13-'Module C Initial'!DA13</f>
        <v>0</v>
      </c>
      <c r="J13" s="31">
        <f ca="1">'Module C Corrected'!DB13-'Module C Initial'!DB13</f>
        <v>0</v>
      </c>
      <c r="K13" s="31">
        <f ca="1">'Module C Corrected'!DC13-'Module C Initial'!DC13</f>
        <v>0</v>
      </c>
      <c r="L13" s="31">
        <f ca="1">'Module C Corrected'!DD13-'Module C Initial'!DD13</f>
        <v>0</v>
      </c>
      <c r="M13" s="31">
        <f ca="1">'Module C Corrected'!DE13-'Module C Initial'!DE13</f>
        <v>0</v>
      </c>
      <c r="N13" s="31">
        <f ca="1">'Module C Corrected'!DF13-'Module C Initial'!DF13</f>
        <v>0</v>
      </c>
      <c r="O13" s="31">
        <f ca="1">'Module C Corrected'!DG13-'Module C Initial'!DG13</f>
        <v>0</v>
      </c>
      <c r="P13" s="31">
        <f ca="1">'Module C Corrected'!DH13-'Module C Initial'!DH13</f>
        <v>0</v>
      </c>
      <c r="Q13" s="32">
        <f ca="1">'Module C Corrected'!DI13-'Module C Initial'!DI13</f>
        <v>0</v>
      </c>
      <c r="R13" s="32">
        <f ca="1">'Module C Corrected'!DJ13-'Module C Initial'!DJ13</f>
        <v>0</v>
      </c>
      <c r="S13" s="32">
        <f ca="1">'Module C Corrected'!DK13-'Module C Initial'!DK13</f>
        <v>0</v>
      </c>
      <c r="T13" s="32">
        <f ca="1">'Module C Corrected'!DL13-'Module C Initial'!DL13</f>
        <v>0</v>
      </c>
      <c r="U13" s="32">
        <f ca="1">'Module C Corrected'!DM13-'Module C Initial'!DM13</f>
        <v>0</v>
      </c>
      <c r="V13" s="32">
        <f ca="1">'Module C Corrected'!DN13-'Module C Initial'!DN13</f>
        <v>0</v>
      </c>
      <c r="W13" s="32">
        <f ca="1">'Module C Corrected'!DO13-'Module C Initial'!DO13</f>
        <v>0</v>
      </c>
      <c r="X13" s="32">
        <f ca="1">'Module C Corrected'!DP13-'Module C Initial'!DP13</f>
        <v>0</v>
      </c>
      <c r="Y13" s="32">
        <f ca="1">'Module C Corrected'!DQ13-'Module C Initial'!DQ13</f>
        <v>0</v>
      </c>
      <c r="Z13" s="32">
        <f ca="1">'Module C Corrected'!DR13-'Module C Initial'!DR13</f>
        <v>0</v>
      </c>
      <c r="AA13" s="32">
        <f ca="1">'Module C Corrected'!DS13-'Module C Initial'!DS13</f>
        <v>0</v>
      </c>
      <c r="AB13" s="32">
        <f ca="1">'Module C Corrected'!DT13-'Module C Initial'!DT13</f>
        <v>0</v>
      </c>
      <c r="AC13" s="31">
        <f ca="1">'Module C Corrected'!DU13-'Module C Initial'!DU13</f>
        <v>0</v>
      </c>
      <c r="AD13" s="31">
        <f ca="1">'Module C Corrected'!DV13-'Module C Initial'!DV13</f>
        <v>0</v>
      </c>
      <c r="AE13" s="31">
        <f ca="1">'Module C Corrected'!DW13-'Module C Initial'!DW13</f>
        <v>0</v>
      </c>
      <c r="AF13" s="31">
        <f ca="1">'Module C Corrected'!DX13-'Module C Initial'!DX13</f>
        <v>0</v>
      </c>
      <c r="AG13" s="31">
        <f ca="1">'Module C Corrected'!DY13-'Module C Initial'!DY13</f>
        <v>0</v>
      </c>
      <c r="AH13" s="31">
        <f ca="1">'Module C Corrected'!DZ13-'Module C Initial'!DZ13</f>
        <v>0</v>
      </c>
      <c r="AI13" s="31">
        <f ca="1">'Module C Corrected'!EA13-'Module C Initial'!EA13</f>
        <v>0</v>
      </c>
      <c r="AJ13" s="31">
        <f ca="1">'Module C Corrected'!EB13-'Module C Initial'!EB13</f>
        <v>0</v>
      </c>
      <c r="AK13" s="31">
        <f ca="1">'Module C Corrected'!EC13-'Module C Initial'!EC13</f>
        <v>0</v>
      </c>
      <c r="AL13" s="31">
        <f ca="1">'Module C Corrected'!ED13-'Module C Initial'!ED13</f>
        <v>0</v>
      </c>
      <c r="AM13" s="31">
        <f ca="1">'Module C Corrected'!EE13-'Module C Initial'!EE13</f>
        <v>0</v>
      </c>
      <c r="AN13" s="31">
        <f ca="1">'Module C Corrected'!EF13-'Module C Initial'!EF13</f>
        <v>0</v>
      </c>
      <c r="AO13" s="32">
        <f t="shared" ca="1" si="7"/>
        <v>0</v>
      </c>
      <c r="AP13" s="32">
        <f t="shared" ca="1" si="4"/>
        <v>0</v>
      </c>
      <c r="AQ13" s="32">
        <f t="shared" ca="1" si="4"/>
        <v>0</v>
      </c>
      <c r="AR13" s="32">
        <f t="shared" ca="1" si="4"/>
        <v>0</v>
      </c>
      <c r="AS13" s="32">
        <f t="shared" ca="1" si="4"/>
        <v>0</v>
      </c>
      <c r="AT13" s="32">
        <f t="shared" ca="1" si="4"/>
        <v>0</v>
      </c>
      <c r="AU13" s="32">
        <f t="shared" ca="1" si="4"/>
        <v>0</v>
      </c>
      <c r="AV13" s="32">
        <f t="shared" ca="1" si="4"/>
        <v>0</v>
      </c>
      <c r="AW13" s="32">
        <f t="shared" ca="1" si="4"/>
        <v>0</v>
      </c>
      <c r="AX13" s="32">
        <f t="shared" ca="1" si="4"/>
        <v>0</v>
      </c>
      <c r="AY13" s="32">
        <f t="shared" ca="1" si="4"/>
        <v>0</v>
      </c>
      <c r="AZ13" s="32">
        <f t="shared" ca="1" si="4"/>
        <v>0</v>
      </c>
      <c r="BA13" s="55">
        <f t="shared" ca="1" si="8"/>
        <v>0</v>
      </c>
      <c r="BB13" s="55">
        <f t="shared" ca="1" si="5"/>
        <v>0</v>
      </c>
      <c r="BC13" s="55">
        <f t="shared" ca="1" si="5"/>
        <v>0</v>
      </c>
      <c r="BD13" s="55">
        <f t="shared" ca="1" si="5"/>
        <v>0</v>
      </c>
      <c r="BE13" s="55">
        <f t="shared" ca="1" si="5"/>
        <v>0</v>
      </c>
      <c r="BF13" s="55">
        <f t="shared" ca="1" si="5"/>
        <v>0</v>
      </c>
      <c r="BG13" s="55">
        <f t="shared" ca="1" si="5"/>
        <v>0</v>
      </c>
      <c r="BH13" s="55">
        <f t="shared" ca="1" si="5"/>
        <v>0</v>
      </c>
      <c r="BI13" s="55">
        <f t="shared" ca="1" si="5"/>
        <v>0</v>
      </c>
      <c r="BJ13" s="55">
        <f t="shared" ca="1" si="5"/>
        <v>0</v>
      </c>
      <c r="BK13" s="55">
        <f t="shared" ca="1" si="5"/>
        <v>0</v>
      </c>
      <c r="BL13" s="55">
        <f t="shared" ca="1" si="5"/>
        <v>0</v>
      </c>
      <c r="BM13" s="32">
        <f t="shared" ca="1" si="9"/>
        <v>0</v>
      </c>
      <c r="BN13" s="32">
        <f t="shared" ca="1" si="6"/>
        <v>0</v>
      </c>
      <c r="BO13" s="32">
        <f t="shared" ca="1" si="6"/>
        <v>0</v>
      </c>
      <c r="BP13" s="32">
        <f t="shared" ca="1" si="6"/>
        <v>0</v>
      </c>
      <c r="BQ13" s="32">
        <f t="shared" ca="1" si="6"/>
        <v>0</v>
      </c>
      <c r="BR13" s="32">
        <f t="shared" ca="1" si="6"/>
        <v>0</v>
      </c>
      <c r="BS13" s="32">
        <f t="shared" ca="1" si="6"/>
        <v>0</v>
      </c>
      <c r="BT13" s="32">
        <f t="shared" ca="1" si="6"/>
        <v>0</v>
      </c>
      <c r="BU13" s="32">
        <f t="shared" ca="1" si="6"/>
        <v>0</v>
      </c>
      <c r="BV13" s="32">
        <f t="shared" ca="1" si="6"/>
        <v>0</v>
      </c>
      <c r="BW13" s="32">
        <f t="shared" ca="1" si="6"/>
        <v>0</v>
      </c>
      <c r="BX13" s="32">
        <f t="shared" ca="1" si="6"/>
        <v>0</v>
      </c>
    </row>
    <row r="14" spans="1:76">
      <c r="A14" t="s">
        <v>535</v>
      </c>
      <c r="B14" s="1" t="s">
        <v>536</v>
      </c>
      <c r="C14" t="str">
        <f t="shared" ca="1" si="2"/>
        <v>BCHIMP</v>
      </c>
      <c r="D14" t="str">
        <f t="shared" ca="1" si="3"/>
        <v>Alberta-BC Intertie - Import</v>
      </c>
      <c r="E14" s="31">
        <f ca="1">'Module C Corrected'!CW14-'Module C Initial'!CW14</f>
        <v>0</v>
      </c>
      <c r="F14" s="31">
        <f ca="1">'Module C Corrected'!CX14-'Module C Initial'!CX14</f>
        <v>0</v>
      </c>
      <c r="G14" s="31">
        <f ca="1">'Module C Corrected'!CY14-'Module C Initial'!CY14</f>
        <v>0</v>
      </c>
      <c r="H14" s="31">
        <f ca="1">'Module C Corrected'!CZ14-'Module C Initial'!CZ14</f>
        <v>0</v>
      </c>
      <c r="I14" s="31">
        <f ca="1">'Module C Corrected'!DA14-'Module C Initial'!DA14</f>
        <v>1.0000000000000009E-2</v>
      </c>
      <c r="J14" s="31">
        <f ca="1">'Module C Corrected'!DB14-'Module C Initial'!DB14</f>
        <v>0</v>
      </c>
      <c r="K14" s="31">
        <f ca="1">'Module C Corrected'!DC14-'Module C Initial'!DC14</f>
        <v>0</v>
      </c>
      <c r="L14" s="31">
        <f ca="1">'Module C Corrected'!DD14-'Module C Initial'!DD14</f>
        <v>0</v>
      </c>
      <c r="M14" s="31">
        <f ca="1">'Module C Corrected'!DE14-'Module C Initial'!DE14</f>
        <v>0</v>
      </c>
      <c r="N14" s="31">
        <f ca="1">'Module C Corrected'!DF14-'Module C Initial'!DF14</f>
        <v>0</v>
      </c>
      <c r="O14" s="31">
        <f ca="1">'Module C Corrected'!DG14-'Module C Initial'!DG14</f>
        <v>0</v>
      </c>
      <c r="P14" s="31">
        <f ca="1">'Module C Corrected'!DH14-'Module C Initial'!DH14</f>
        <v>0</v>
      </c>
      <c r="Q14" s="32">
        <f ca="1">'Module C Corrected'!DI14-'Module C Initial'!DI14</f>
        <v>0</v>
      </c>
      <c r="R14" s="32">
        <f ca="1">'Module C Corrected'!DJ14-'Module C Initial'!DJ14</f>
        <v>0</v>
      </c>
      <c r="S14" s="32">
        <f ca="1">'Module C Corrected'!DK14-'Module C Initial'!DK14</f>
        <v>0</v>
      </c>
      <c r="T14" s="32">
        <f ca="1">'Module C Corrected'!DL14-'Module C Initial'!DL14</f>
        <v>0</v>
      </c>
      <c r="U14" s="32">
        <f ca="1">'Module C Corrected'!DM14-'Module C Initial'!DM14</f>
        <v>0</v>
      </c>
      <c r="V14" s="32">
        <f ca="1">'Module C Corrected'!DN14-'Module C Initial'!DN14</f>
        <v>0</v>
      </c>
      <c r="W14" s="32">
        <f ca="1">'Module C Corrected'!DO14-'Module C Initial'!DO14</f>
        <v>0</v>
      </c>
      <c r="X14" s="32">
        <f ca="1">'Module C Corrected'!DP14-'Module C Initial'!DP14</f>
        <v>0</v>
      </c>
      <c r="Y14" s="32">
        <f ca="1">'Module C Corrected'!DQ14-'Module C Initial'!DQ14</f>
        <v>0</v>
      </c>
      <c r="Z14" s="32">
        <f ca="1">'Module C Corrected'!DR14-'Module C Initial'!DR14</f>
        <v>0</v>
      </c>
      <c r="AA14" s="32">
        <f ca="1">'Module C Corrected'!DS14-'Module C Initial'!DS14</f>
        <v>0</v>
      </c>
      <c r="AB14" s="32">
        <f ca="1">'Module C Corrected'!DT14-'Module C Initial'!DT14</f>
        <v>0</v>
      </c>
      <c r="AC14" s="31">
        <f ca="1">'Module C Corrected'!DU14-'Module C Initial'!DU14</f>
        <v>0</v>
      </c>
      <c r="AD14" s="31">
        <f ca="1">'Module C Corrected'!DV14-'Module C Initial'!DV14</f>
        <v>0</v>
      </c>
      <c r="AE14" s="31">
        <f ca="1">'Module C Corrected'!DW14-'Module C Initial'!DW14</f>
        <v>0</v>
      </c>
      <c r="AF14" s="31">
        <f ca="1">'Module C Corrected'!DX14-'Module C Initial'!DX14</f>
        <v>0</v>
      </c>
      <c r="AG14" s="31">
        <f ca="1">'Module C Corrected'!DY14-'Module C Initial'!DY14</f>
        <v>0</v>
      </c>
      <c r="AH14" s="31">
        <f ca="1">'Module C Corrected'!DZ14-'Module C Initial'!DZ14</f>
        <v>0</v>
      </c>
      <c r="AI14" s="31">
        <f ca="1">'Module C Corrected'!EA14-'Module C Initial'!EA14</f>
        <v>0</v>
      </c>
      <c r="AJ14" s="31">
        <f ca="1">'Module C Corrected'!EB14-'Module C Initial'!EB14</f>
        <v>0</v>
      </c>
      <c r="AK14" s="31">
        <f ca="1">'Module C Corrected'!EC14-'Module C Initial'!EC14</f>
        <v>0</v>
      </c>
      <c r="AL14" s="31">
        <f ca="1">'Module C Corrected'!ED14-'Module C Initial'!ED14</f>
        <v>0</v>
      </c>
      <c r="AM14" s="31">
        <f ca="1">'Module C Corrected'!EE14-'Module C Initial'!EE14</f>
        <v>0</v>
      </c>
      <c r="AN14" s="31">
        <f ca="1">'Module C Corrected'!EF14-'Module C Initial'!EF14</f>
        <v>0</v>
      </c>
      <c r="AO14" s="32">
        <f t="shared" ca="1" si="7"/>
        <v>0</v>
      </c>
      <c r="AP14" s="32">
        <f t="shared" ca="1" si="4"/>
        <v>0</v>
      </c>
      <c r="AQ14" s="32">
        <f t="shared" ca="1" si="4"/>
        <v>0</v>
      </c>
      <c r="AR14" s="32">
        <f t="shared" ca="1" si="4"/>
        <v>0</v>
      </c>
      <c r="AS14" s="32">
        <f t="shared" ca="1" si="4"/>
        <v>1.0000000000000009E-2</v>
      </c>
      <c r="AT14" s="32">
        <f t="shared" ca="1" si="4"/>
        <v>0</v>
      </c>
      <c r="AU14" s="32">
        <f t="shared" ca="1" si="4"/>
        <v>0</v>
      </c>
      <c r="AV14" s="32">
        <f t="shared" ca="1" si="4"/>
        <v>0</v>
      </c>
      <c r="AW14" s="32">
        <f t="shared" ca="1" si="4"/>
        <v>0</v>
      </c>
      <c r="AX14" s="32">
        <f t="shared" ca="1" si="4"/>
        <v>0</v>
      </c>
      <c r="AY14" s="32">
        <f t="shared" ca="1" si="4"/>
        <v>0</v>
      </c>
      <c r="AZ14" s="32">
        <f t="shared" ca="1" si="4"/>
        <v>0</v>
      </c>
      <c r="BA14" s="55">
        <f t="shared" ca="1" si="8"/>
        <v>0</v>
      </c>
      <c r="BB14" s="55">
        <f t="shared" ca="1" si="5"/>
        <v>0</v>
      </c>
      <c r="BC14" s="55">
        <f t="shared" ca="1" si="5"/>
        <v>0</v>
      </c>
      <c r="BD14" s="55">
        <f t="shared" ca="1" si="5"/>
        <v>0</v>
      </c>
      <c r="BE14" s="55">
        <f t="shared" ca="1" si="5"/>
        <v>0</v>
      </c>
      <c r="BF14" s="55">
        <f t="shared" ca="1" si="5"/>
        <v>0</v>
      </c>
      <c r="BG14" s="55">
        <f t="shared" ca="1" si="5"/>
        <v>0</v>
      </c>
      <c r="BH14" s="55">
        <f t="shared" ca="1" si="5"/>
        <v>0</v>
      </c>
      <c r="BI14" s="55">
        <f t="shared" ca="1" si="5"/>
        <v>0</v>
      </c>
      <c r="BJ14" s="55">
        <f t="shared" ca="1" si="5"/>
        <v>0</v>
      </c>
      <c r="BK14" s="55">
        <f t="shared" ca="1" si="5"/>
        <v>0</v>
      </c>
      <c r="BL14" s="55">
        <f t="shared" ca="1" si="5"/>
        <v>0</v>
      </c>
      <c r="BM14" s="32">
        <f t="shared" ca="1" si="9"/>
        <v>0</v>
      </c>
      <c r="BN14" s="32">
        <f t="shared" ca="1" si="6"/>
        <v>0</v>
      </c>
      <c r="BO14" s="32">
        <f t="shared" ca="1" si="6"/>
        <v>0</v>
      </c>
      <c r="BP14" s="32">
        <f t="shared" ca="1" si="6"/>
        <v>0</v>
      </c>
      <c r="BQ14" s="32">
        <f t="shared" ca="1" si="6"/>
        <v>1.0000000000000009E-2</v>
      </c>
      <c r="BR14" s="32">
        <f t="shared" ca="1" si="6"/>
        <v>0</v>
      </c>
      <c r="BS14" s="32">
        <f t="shared" ca="1" si="6"/>
        <v>0</v>
      </c>
      <c r="BT14" s="32">
        <f t="shared" ca="1" si="6"/>
        <v>0</v>
      </c>
      <c r="BU14" s="32">
        <f t="shared" ca="1" si="6"/>
        <v>0</v>
      </c>
      <c r="BV14" s="32">
        <f t="shared" ca="1" si="6"/>
        <v>0</v>
      </c>
      <c r="BW14" s="32">
        <f t="shared" ca="1" si="6"/>
        <v>0</v>
      </c>
      <c r="BX14" s="32">
        <f t="shared" ca="1" si="6"/>
        <v>0</v>
      </c>
    </row>
    <row r="15" spans="1:76">
      <c r="A15" t="s">
        <v>421</v>
      </c>
      <c r="B15" s="1" t="s">
        <v>62</v>
      </c>
      <c r="C15" t="str">
        <f t="shared" ca="1" si="2"/>
        <v>AKE1</v>
      </c>
      <c r="D15" t="str">
        <f t="shared" ca="1" si="3"/>
        <v>McBride Lake Wind Facility</v>
      </c>
      <c r="E15" s="31">
        <f ca="1">'Module C Corrected'!CW15-'Module C Initial'!CW15</f>
        <v>10388.07</v>
      </c>
      <c r="F15" s="31">
        <f ca="1">'Module C Corrected'!CX15-'Module C Initial'!CX15</f>
        <v>5559.0699999999961</v>
      </c>
      <c r="G15" s="31">
        <f ca="1">'Module C Corrected'!CY15-'Module C Initial'!CY15</f>
        <v>9675.64</v>
      </c>
      <c r="H15" s="31">
        <f ca="1">'Module C Corrected'!CZ15-'Module C Initial'!CZ15</f>
        <v>5207.8600000000006</v>
      </c>
      <c r="I15" s="31">
        <f ca="1">'Module C Corrected'!DA15-'Module C Initial'!DA15</f>
        <v>3408.130000000001</v>
      </c>
      <c r="J15" s="31">
        <f ca="1">'Module C Corrected'!DB15-'Module C Initial'!DB15</f>
        <v>4299.8999999999978</v>
      </c>
      <c r="K15" s="31">
        <f ca="1">'Module C Corrected'!DC15-'Module C Initial'!DC15</f>
        <v>9582.7599999999948</v>
      </c>
      <c r="L15" s="31">
        <f ca="1">'Module C Corrected'!DD15-'Module C Initial'!DD15</f>
        <v>3533.9799999999996</v>
      </c>
      <c r="M15" s="31">
        <f ca="1">'Module C Corrected'!DE15-'Module C Initial'!DE15</f>
        <v>4021.1000000000022</v>
      </c>
      <c r="N15" s="31">
        <f ca="1">'Module C Corrected'!DF15-'Module C Initial'!DF15</f>
        <v>9345.9199999999983</v>
      </c>
      <c r="O15" s="31">
        <f ca="1">'Module C Corrected'!DG15-'Module C Initial'!DG15</f>
        <v>7075.52</v>
      </c>
      <c r="P15" s="31">
        <f ca="1">'Module C Corrected'!DH15-'Module C Initial'!DH15</f>
        <v>8755.93</v>
      </c>
      <c r="Q15" s="32">
        <f ca="1">'Module C Corrected'!DI15-'Module C Initial'!DI15</f>
        <v>519.40000000000009</v>
      </c>
      <c r="R15" s="32">
        <f ca="1">'Module C Corrected'!DJ15-'Module C Initial'!DJ15</f>
        <v>277.96000000000004</v>
      </c>
      <c r="S15" s="32">
        <f ca="1">'Module C Corrected'!DK15-'Module C Initial'!DK15</f>
        <v>483.77999999999975</v>
      </c>
      <c r="T15" s="32">
        <f ca="1">'Module C Corrected'!DL15-'Module C Initial'!DL15</f>
        <v>260.39</v>
      </c>
      <c r="U15" s="32">
        <f ca="1">'Module C Corrected'!DM15-'Module C Initial'!DM15</f>
        <v>170.40999999999997</v>
      </c>
      <c r="V15" s="32">
        <f ca="1">'Module C Corrected'!DN15-'Module C Initial'!DN15</f>
        <v>214.99999999999989</v>
      </c>
      <c r="W15" s="32">
        <f ca="1">'Module C Corrected'!DO15-'Module C Initial'!DO15</f>
        <v>479.1400000000001</v>
      </c>
      <c r="X15" s="32">
        <f ca="1">'Module C Corrected'!DP15-'Module C Initial'!DP15</f>
        <v>176.70000000000005</v>
      </c>
      <c r="Y15" s="32">
        <f ca="1">'Module C Corrected'!DQ15-'Module C Initial'!DQ15</f>
        <v>201.04999999999995</v>
      </c>
      <c r="Z15" s="32">
        <f ca="1">'Module C Corrected'!DR15-'Module C Initial'!DR15</f>
        <v>467.29000000000019</v>
      </c>
      <c r="AA15" s="32">
        <f ca="1">'Module C Corrected'!DS15-'Module C Initial'!DS15</f>
        <v>353.77</v>
      </c>
      <c r="AB15" s="32">
        <f ca="1">'Module C Corrected'!DT15-'Module C Initial'!DT15</f>
        <v>437.78999999999996</v>
      </c>
      <c r="AC15" s="31">
        <f ca="1">'Module C Corrected'!DU15-'Module C Initial'!DU15</f>
        <v>4469.5799999999981</v>
      </c>
      <c r="AD15" s="31">
        <f ca="1">'Module C Corrected'!DV15-'Module C Initial'!DV15</f>
        <v>2363.5200000000004</v>
      </c>
      <c r="AE15" s="31">
        <f ca="1">'Module C Corrected'!DW15-'Module C Initial'!DW15</f>
        <v>4069.2099999999991</v>
      </c>
      <c r="AF15" s="31">
        <f ca="1">'Module C Corrected'!DX15-'Module C Initial'!DX15</f>
        <v>2163.6900000000005</v>
      </c>
      <c r="AG15" s="31">
        <f ca="1">'Module C Corrected'!DY15-'Module C Initial'!DY15</f>
        <v>1399.1500000000005</v>
      </c>
      <c r="AH15" s="31">
        <f ca="1">'Module C Corrected'!DZ15-'Module C Initial'!DZ15</f>
        <v>1743.3500000000004</v>
      </c>
      <c r="AI15" s="31">
        <f ca="1">'Module C Corrected'!EA15-'Module C Initial'!EA15</f>
        <v>3837.9699999999993</v>
      </c>
      <c r="AJ15" s="31">
        <f ca="1">'Module C Corrected'!EB15-'Module C Initial'!EB15</f>
        <v>1396.63</v>
      </c>
      <c r="AK15" s="31">
        <f ca="1">'Module C Corrected'!EC15-'Module C Initial'!EC15</f>
        <v>1567.79</v>
      </c>
      <c r="AL15" s="31">
        <f ca="1">'Module C Corrected'!ED15-'Module C Initial'!ED15</f>
        <v>3595.8700000000008</v>
      </c>
      <c r="AM15" s="31">
        <f ca="1">'Module C Corrected'!EE15-'Module C Initial'!EE15</f>
        <v>2684.7799999999988</v>
      </c>
      <c r="AN15" s="31">
        <f ca="1">'Module C Corrected'!EF15-'Module C Initial'!EF15</f>
        <v>3277.42</v>
      </c>
      <c r="AO15" s="32">
        <f t="shared" ca="1" si="7"/>
        <v>15377.049999999997</v>
      </c>
      <c r="AP15" s="32">
        <f t="shared" ca="1" si="4"/>
        <v>8200.5499999999956</v>
      </c>
      <c r="AQ15" s="32">
        <f t="shared" ca="1" si="4"/>
        <v>14228.629999999997</v>
      </c>
      <c r="AR15" s="32">
        <f t="shared" ca="1" si="4"/>
        <v>7631.9400000000014</v>
      </c>
      <c r="AS15" s="32">
        <f t="shared" ca="1" si="4"/>
        <v>4977.6900000000014</v>
      </c>
      <c r="AT15" s="32">
        <f t="shared" ca="1" si="4"/>
        <v>6258.2499999999982</v>
      </c>
      <c r="AU15" s="32">
        <f t="shared" ca="1" si="4"/>
        <v>13899.869999999994</v>
      </c>
      <c r="AV15" s="32">
        <f t="shared" ca="1" si="4"/>
        <v>5107.3099999999995</v>
      </c>
      <c r="AW15" s="32">
        <f t="shared" ca="1" si="4"/>
        <v>5789.9400000000023</v>
      </c>
      <c r="AX15" s="32">
        <f t="shared" ca="1" si="4"/>
        <v>13409.08</v>
      </c>
      <c r="AY15" s="32">
        <f t="shared" ca="1" si="4"/>
        <v>10114.07</v>
      </c>
      <c r="AZ15" s="32">
        <f t="shared" ca="1" si="4"/>
        <v>12471.140000000001</v>
      </c>
      <c r="BA15" s="55">
        <f t="shared" ca="1" si="8"/>
        <v>121.67</v>
      </c>
      <c r="BB15" s="55">
        <f t="shared" ca="1" si="5"/>
        <v>65.11</v>
      </c>
      <c r="BC15" s="55">
        <f t="shared" ca="1" si="5"/>
        <v>113.32</v>
      </c>
      <c r="BD15" s="55">
        <f t="shared" ca="1" si="5"/>
        <v>61</v>
      </c>
      <c r="BE15" s="55">
        <f t="shared" ca="1" si="5"/>
        <v>39.92</v>
      </c>
      <c r="BF15" s="55">
        <f t="shared" ca="1" si="5"/>
        <v>50.36</v>
      </c>
      <c r="BG15" s="55">
        <f t="shared" ca="1" si="5"/>
        <v>112.24</v>
      </c>
      <c r="BH15" s="55">
        <f t="shared" ca="1" si="5"/>
        <v>41.39</v>
      </c>
      <c r="BI15" s="55">
        <f t="shared" ca="1" si="5"/>
        <v>47.1</v>
      </c>
      <c r="BJ15" s="55">
        <f t="shared" ca="1" si="5"/>
        <v>109.46</v>
      </c>
      <c r="BK15" s="55">
        <f t="shared" ca="1" si="5"/>
        <v>82.87</v>
      </c>
      <c r="BL15" s="55">
        <f t="shared" ca="1" si="5"/>
        <v>102.55</v>
      </c>
      <c r="BM15" s="32">
        <f t="shared" ca="1" si="9"/>
        <v>15498.719999999998</v>
      </c>
      <c r="BN15" s="32">
        <f t="shared" ca="1" si="6"/>
        <v>8265.6599999999962</v>
      </c>
      <c r="BO15" s="32">
        <f t="shared" ca="1" si="6"/>
        <v>14341.949999999997</v>
      </c>
      <c r="BP15" s="32">
        <f t="shared" ca="1" si="6"/>
        <v>7692.9400000000014</v>
      </c>
      <c r="BQ15" s="32">
        <f t="shared" ca="1" si="6"/>
        <v>5017.6100000000015</v>
      </c>
      <c r="BR15" s="32">
        <f t="shared" ca="1" si="6"/>
        <v>6308.6099999999979</v>
      </c>
      <c r="BS15" s="32">
        <f t="shared" ca="1" si="6"/>
        <v>14012.109999999993</v>
      </c>
      <c r="BT15" s="32">
        <f t="shared" ca="1" si="6"/>
        <v>5148.7</v>
      </c>
      <c r="BU15" s="32">
        <f t="shared" ca="1" si="6"/>
        <v>5837.0400000000027</v>
      </c>
      <c r="BV15" s="32">
        <f t="shared" ca="1" si="6"/>
        <v>13518.539999999999</v>
      </c>
      <c r="BW15" s="32">
        <f t="shared" ca="1" si="6"/>
        <v>10196.94</v>
      </c>
      <c r="BX15" s="32">
        <f t="shared" ca="1" si="6"/>
        <v>12573.69</v>
      </c>
    </row>
    <row r="16" spans="1:76">
      <c r="A16" t="s">
        <v>537</v>
      </c>
      <c r="B16" s="1" t="s">
        <v>291</v>
      </c>
      <c r="C16" t="str">
        <f t="shared" ca="1" si="2"/>
        <v>BCHEXP</v>
      </c>
      <c r="D16" t="str">
        <f t="shared" ca="1" si="3"/>
        <v>Alberta-BC Intertie - Export</v>
      </c>
      <c r="E16" s="31">
        <f ca="1">'Module C Corrected'!CW16-'Module C Initial'!CW16</f>
        <v>0</v>
      </c>
      <c r="F16" s="31">
        <f ca="1">'Module C Corrected'!CX16-'Module C Initial'!CX16</f>
        <v>0</v>
      </c>
      <c r="G16" s="31">
        <f ca="1">'Module C Corrected'!CY16-'Module C Initial'!CY16</f>
        <v>0</v>
      </c>
      <c r="H16" s="31">
        <f ca="1">'Module C Corrected'!CZ16-'Module C Initial'!CZ16</f>
        <v>0</v>
      </c>
      <c r="I16" s="31">
        <f ca="1">'Module C Corrected'!DA16-'Module C Initial'!DA16</f>
        <v>0</v>
      </c>
      <c r="J16" s="31">
        <f ca="1">'Module C Corrected'!DB16-'Module C Initial'!DB16</f>
        <v>0</v>
      </c>
      <c r="K16" s="31">
        <f ca="1">'Module C Corrected'!DC16-'Module C Initial'!DC16</f>
        <v>0</v>
      </c>
      <c r="L16" s="31">
        <f ca="1">'Module C Corrected'!DD16-'Module C Initial'!DD16</f>
        <v>0</v>
      </c>
      <c r="M16" s="31">
        <f ca="1">'Module C Corrected'!DE16-'Module C Initial'!DE16</f>
        <v>0</v>
      </c>
      <c r="N16" s="31">
        <f ca="1">'Module C Corrected'!DF16-'Module C Initial'!DF16</f>
        <v>0</v>
      </c>
      <c r="O16" s="31">
        <f ca="1">'Module C Corrected'!DG16-'Module C Initial'!DG16</f>
        <v>0</v>
      </c>
      <c r="P16" s="31">
        <f ca="1">'Module C Corrected'!DH16-'Module C Initial'!DH16</f>
        <v>0</v>
      </c>
      <c r="Q16" s="32">
        <f ca="1">'Module C Corrected'!DI16-'Module C Initial'!DI16</f>
        <v>0</v>
      </c>
      <c r="R16" s="32">
        <f ca="1">'Module C Corrected'!DJ16-'Module C Initial'!DJ16</f>
        <v>0</v>
      </c>
      <c r="S16" s="32">
        <f ca="1">'Module C Corrected'!DK16-'Module C Initial'!DK16</f>
        <v>0</v>
      </c>
      <c r="T16" s="32">
        <f ca="1">'Module C Corrected'!DL16-'Module C Initial'!DL16</f>
        <v>0</v>
      </c>
      <c r="U16" s="32">
        <f ca="1">'Module C Corrected'!DM16-'Module C Initial'!DM16</f>
        <v>0</v>
      </c>
      <c r="V16" s="32">
        <f ca="1">'Module C Corrected'!DN16-'Module C Initial'!DN16</f>
        <v>0</v>
      </c>
      <c r="W16" s="32">
        <f ca="1">'Module C Corrected'!DO16-'Module C Initial'!DO16</f>
        <v>0</v>
      </c>
      <c r="X16" s="32">
        <f ca="1">'Module C Corrected'!DP16-'Module C Initial'!DP16</f>
        <v>0</v>
      </c>
      <c r="Y16" s="32">
        <f ca="1">'Module C Corrected'!DQ16-'Module C Initial'!DQ16</f>
        <v>0</v>
      </c>
      <c r="Z16" s="32">
        <f ca="1">'Module C Corrected'!DR16-'Module C Initial'!DR16</f>
        <v>0</v>
      </c>
      <c r="AA16" s="32">
        <f ca="1">'Module C Corrected'!DS16-'Module C Initial'!DS16</f>
        <v>0</v>
      </c>
      <c r="AB16" s="32">
        <f ca="1">'Module C Corrected'!DT16-'Module C Initial'!DT16</f>
        <v>0</v>
      </c>
      <c r="AC16" s="31">
        <f ca="1">'Module C Corrected'!DU16-'Module C Initial'!DU16</f>
        <v>0</v>
      </c>
      <c r="AD16" s="31">
        <f ca="1">'Module C Corrected'!DV16-'Module C Initial'!DV16</f>
        <v>0</v>
      </c>
      <c r="AE16" s="31">
        <f ca="1">'Module C Corrected'!DW16-'Module C Initial'!DW16</f>
        <v>0</v>
      </c>
      <c r="AF16" s="31">
        <f ca="1">'Module C Corrected'!DX16-'Module C Initial'!DX16</f>
        <v>0</v>
      </c>
      <c r="AG16" s="31">
        <f ca="1">'Module C Corrected'!DY16-'Module C Initial'!DY16</f>
        <v>0</v>
      </c>
      <c r="AH16" s="31">
        <f ca="1">'Module C Corrected'!DZ16-'Module C Initial'!DZ16</f>
        <v>0</v>
      </c>
      <c r="AI16" s="31">
        <f ca="1">'Module C Corrected'!EA16-'Module C Initial'!EA16</f>
        <v>0</v>
      </c>
      <c r="AJ16" s="31">
        <f ca="1">'Module C Corrected'!EB16-'Module C Initial'!EB16</f>
        <v>0</v>
      </c>
      <c r="AK16" s="31">
        <f ca="1">'Module C Corrected'!EC16-'Module C Initial'!EC16</f>
        <v>0</v>
      </c>
      <c r="AL16" s="31">
        <f ca="1">'Module C Corrected'!ED16-'Module C Initial'!ED16</f>
        <v>0</v>
      </c>
      <c r="AM16" s="31">
        <f ca="1">'Module C Corrected'!EE16-'Module C Initial'!EE16</f>
        <v>0</v>
      </c>
      <c r="AN16" s="31">
        <f ca="1">'Module C Corrected'!EF16-'Module C Initial'!EF16</f>
        <v>0</v>
      </c>
      <c r="AO16" s="32">
        <f t="shared" ca="1" si="7"/>
        <v>0</v>
      </c>
      <c r="AP16" s="32">
        <f t="shared" ca="1" si="4"/>
        <v>0</v>
      </c>
      <c r="AQ16" s="32">
        <f t="shared" ca="1" si="4"/>
        <v>0</v>
      </c>
      <c r="AR16" s="32">
        <f t="shared" ca="1" si="4"/>
        <v>0</v>
      </c>
      <c r="AS16" s="32">
        <f t="shared" ca="1" si="4"/>
        <v>0</v>
      </c>
      <c r="AT16" s="32">
        <f t="shared" ca="1" si="4"/>
        <v>0</v>
      </c>
      <c r="AU16" s="32">
        <f t="shared" ca="1" si="4"/>
        <v>0</v>
      </c>
      <c r="AV16" s="32">
        <f t="shared" ca="1" si="4"/>
        <v>0</v>
      </c>
      <c r="AW16" s="32">
        <f t="shared" ca="1" si="4"/>
        <v>0</v>
      </c>
      <c r="AX16" s="32">
        <f t="shared" ca="1" si="4"/>
        <v>0</v>
      </c>
      <c r="AY16" s="32">
        <f t="shared" ca="1" si="4"/>
        <v>0</v>
      </c>
      <c r="AZ16" s="32">
        <f t="shared" ca="1" si="4"/>
        <v>0</v>
      </c>
      <c r="BA16" s="55">
        <f t="shared" ca="1" si="8"/>
        <v>0</v>
      </c>
      <c r="BB16" s="55">
        <f t="shared" ca="1" si="5"/>
        <v>0</v>
      </c>
      <c r="BC16" s="55">
        <f t="shared" ca="1" si="5"/>
        <v>0</v>
      </c>
      <c r="BD16" s="55">
        <f t="shared" ca="1" si="5"/>
        <v>0</v>
      </c>
      <c r="BE16" s="55">
        <f t="shared" ca="1" si="5"/>
        <v>0</v>
      </c>
      <c r="BF16" s="55">
        <f t="shared" ca="1" si="5"/>
        <v>0</v>
      </c>
      <c r="BG16" s="55">
        <f t="shared" ca="1" si="5"/>
        <v>0</v>
      </c>
      <c r="BH16" s="55">
        <f t="shared" ca="1" si="5"/>
        <v>0</v>
      </c>
      <c r="BI16" s="55">
        <f t="shared" ca="1" si="5"/>
        <v>0</v>
      </c>
      <c r="BJ16" s="55">
        <f t="shared" ca="1" si="5"/>
        <v>0</v>
      </c>
      <c r="BK16" s="55">
        <f t="shared" ca="1" si="5"/>
        <v>0</v>
      </c>
      <c r="BL16" s="55">
        <f t="shared" ca="1" si="5"/>
        <v>0</v>
      </c>
      <c r="BM16" s="32">
        <f t="shared" ca="1" si="9"/>
        <v>0</v>
      </c>
      <c r="BN16" s="32">
        <f t="shared" ca="1" si="6"/>
        <v>0</v>
      </c>
      <c r="BO16" s="32">
        <f t="shared" ca="1" si="6"/>
        <v>0</v>
      </c>
      <c r="BP16" s="32">
        <f t="shared" ca="1" si="6"/>
        <v>0</v>
      </c>
      <c r="BQ16" s="32">
        <f t="shared" ca="1" si="6"/>
        <v>0</v>
      </c>
      <c r="BR16" s="32">
        <f t="shared" ca="1" si="6"/>
        <v>0</v>
      </c>
      <c r="BS16" s="32">
        <f t="shared" ca="1" si="6"/>
        <v>0</v>
      </c>
      <c r="BT16" s="32">
        <f t="shared" ca="1" si="6"/>
        <v>0</v>
      </c>
      <c r="BU16" s="32">
        <f t="shared" ca="1" si="6"/>
        <v>0</v>
      </c>
      <c r="BV16" s="32">
        <f t="shared" ca="1" si="6"/>
        <v>0</v>
      </c>
      <c r="BW16" s="32">
        <f t="shared" ca="1" si="6"/>
        <v>0</v>
      </c>
      <c r="BX16" s="32">
        <f t="shared" ca="1" si="6"/>
        <v>0</v>
      </c>
    </row>
    <row r="17" spans="1:76">
      <c r="A17" t="s">
        <v>423</v>
      </c>
      <c r="B17" s="1" t="s">
        <v>122</v>
      </c>
      <c r="C17" t="str">
        <f t="shared" ca="1" si="2"/>
        <v>BAR</v>
      </c>
      <c r="D17" t="str">
        <f t="shared" ca="1" si="3"/>
        <v>Barrier Hydro Facility</v>
      </c>
      <c r="E17" s="31">
        <f ca="1">'Module C Corrected'!CW17-'Module C Initial'!CW17</f>
        <v>0</v>
      </c>
      <c r="F17" s="31">
        <f ca="1">'Module C Corrected'!CX17-'Module C Initial'!CX17</f>
        <v>0</v>
      </c>
      <c r="G17" s="31">
        <f ca="1">'Module C Corrected'!CY17-'Module C Initial'!CY17</f>
        <v>0</v>
      </c>
      <c r="H17" s="31">
        <f ca="1">'Module C Corrected'!CZ17-'Module C Initial'!CZ17</f>
        <v>0</v>
      </c>
      <c r="I17" s="31">
        <f ca="1">'Module C Corrected'!DA17-'Module C Initial'!DA17</f>
        <v>0</v>
      </c>
      <c r="J17" s="31">
        <f ca="1">'Module C Corrected'!DB17-'Module C Initial'!DB17</f>
        <v>0</v>
      </c>
      <c r="K17" s="31">
        <f ca="1">'Module C Corrected'!DC17-'Module C Initial'!DC17</f>
        <v>0</v>
      </c>
      <c r="L17" s="31">
        <f ca="1">'Module C Corrected'!DD17-'Module C Initial'!DD17</f>
        <v>0</v>
      </c>
      <c r="M17" s="31">
        <f ca="1">'Module C Corrected'!DE17-'Module C Initial'!DE17</f>
        <v>0</v>
      </c>
      <c r="N17" s="31">
        <f ca="1">'Module C Corrected'!DF17-'Module C Initial'!DF17</f>
        <v>0</v>
      </c>
      <c r="O17" s="31">
        <f ca="1">'Module C Corrected'!DG17-'Module C Initial'!DG17</f>
        <v>0</v>
      </c>
      <c r="P17" s="31">
        <f ca="1">'Module C Corrected'!DH17-'Module C Initial'!DH17</f>
        <v>0</v>
      </c>
      <c r="Q17" s="32">
        <f ca="1">'Module C Corrected'!DI17-'Module C Initial'!DI17</f>
        <v>0</v>
      </c>
      <c r="R17" s="32">
        <f ca="1">'Module C Corrected'!DJ17-'Module C Initial'!DJ17</f>
        <v>0</v>
      </c>
      <c r="S17" s="32">
        <f ca="1">'Module C Corrected'!DK17-'Module C Initial'!DK17</f>
        <v>0</v>
      </c>
      <c r="T17" s="32">
        <f ca="1">'Module C Corrected'!DL17-'Module C Initial'!DL17</f>
        <v>0</v>
      </c>
      <c r="U17" s="32">
        <f ca="1">'Module C Corrected'!DM17-'Module C Initial'!DM17</f>
        <v>0</v>
      </c>
      <c r="V17" s="32">
        <f ca="1">'Module C Corrected'!DN17-'Module C Initial'!DN17</f>
        <v>0</v>
      </c>
      <c r="W17" s="32">
        <f ca="1">'Module C Corrected'!DO17-'Module C Initial'!DO17</f>
        <v>0</v>
      </c>
      <c r="X17" s="32">
        <f ca="1">'Module C Corrected'!DP17-'Module C Initial'!DP17</f>
        <v>0</v>
      </c>
      <c r="Y17" s="32">
        <f ca="1">'Module C Corrected'!DQ17-'Module C Initial'!DQ17</f>
        <v>0</v>
      </c>
      <c r="Z17" s="32">
        <f ca="1">'Module C Corrected'!DR17-'Module C Initial'!DR17</f>
        <v>0</v>
      </c>
      <c r="AA17" s="32">
        <f ca="1">'Module C Corrected'!DS17-'Module C Initial'!DS17</f>
        <v>0</v>
      </c>
      <c r="AB17" s="32">
        <f ca="1">'Module C Corrected'!DT17-'Module C Initial'!DT17</f>
        <v>0</v>
      </c>
      <c r="AC17" s="31">
        <f ca="1">'Module C Corrected'!DU17-'Module C Initial'!DU17</f>
        <v>0</v>
      </c>
      <c r="AD17" s="31">
        <f ca="1">'Module C Corrected'!DV17-'Module C Initial'!DV17</f>
        <v>0</v>
      </c>
      <c r="AE17" s="31">
        <f ca="1">'Module C Corrected'!DW17-'Module C Initial'!DW17</f>
        <v>0</v>
      </c>
      <c r="AF17" s="31">
        <f ca="1">'Module C Corrected'!DX17-'Module C Initial'!DX17</f>
        <v>0</v>
      </c>
      <c r="AG17" s="31">
        <f ca="1">'Module C Corrected'!DY17-'Module C Initial'!DY17</f>
        <v>0</v>
      </c>
      <c r="AH17" s="31">
        <f ca="1">'Module C Corrected'!DZ17-'Module C Initial'!DZ17</f>
        <v>0</v>
      </c>
      <c r="AI17" s="31">
        <f ca="1">'Module C Corrected'!EA17-'Module C Initial'!EA17</f>
        <v>0</v>
      </c>
      <c r="AJ17" s="31">
        <f ca="1">'Module C Corrected'!EB17-'Module C Initial'!EB17</f>
        <v>0</v>
      </c>
      <c r="AK17" s="31">
        <f ca="1">'Module C Corrected'!EC17-'Module C Initial'!EC17</f>
        <v>0</v>
      </c>
      <c r="AL17" s="31">
        <f ca="1">'Module C Corrected'!ED17-'Module C Initial'!ED17</f>
        <v>0</v>
      </c>
      <c r="AM17" s="31">
        <f ca="1">'Module C Corrected'!EE17-'Module C Initial'!EE17</f>
        <v>0</v>
      </c>
      <c r="AN17" s="31">
        <f ca="1">'Module C Corrected'!EF17-'Module C Initial'!EF17</f>
        <v>0</v>
      </c>
      <c r="AO17" s="32">
        <f t="shared" ca="1" si="7"/>
        <v>0</v>
      </c>
      <c r="AP17" s="32">
        <f t="shared" ca="1" si="4"/>
        <v>0</v>
      </c>
      <c r="AQ17" s="32">
        <f t="shared" ca="1" si="4"/>
        <v>0</v>
      </c>
      <c r="AR17" s="32">
        <f t="shared" ca="1" si="4"/>
        <v>0</v>
      </c>
      <c r="AS17" s="32">
        <f t="shared" ca="1" si="4"/>
        <v>0</v>
      </c>
      <c r="AT17" s="32">
        <f t="shared" ca="1" si="4"/>
        <v>0</v>
      </c>
      <c r="AU17" s="32">
        <f t="shared" ca="1" si="4"/>
        <v>0</v>
      </c>
      <c r="AV17" s="32">
        <f t="shared" ca="1" si="4"/>
        <v>0</v>
      </c>
      <c r="AW17" s="32">
        <f t="shared" ca="1" si="4"/>
        <v>0</v>
      </c>
      <c r="AX17" s="32">
        <f t="shared" ca="1" si="4"/>
        <v>0</v>
      </c>
      <c r="AY17" s="32">
        <f t="shared" ca="1" si="4"/>
        <v>0</v>
      </c>
      <c r="AZ17" s="32">
        <f t="shared" ca="1" si="4"/>
        <v>0</v>
      </c>
      <c r="BA17" s="55">
        <f t="shared" ca="1" si="8"/>
        <v>0</v>
      </c>
      <c r="BB17" s="55">
        <f t="shared" ca="1" si="5"/>
        <v>0</v>
      </c>
      <c r="BC17" s="55">
        <f t="shared" ca="1" si="5"/>
        <v>0</v>
      </c>
      <c r="BD17" s="55">
        <f t="shared" ca="1" si="5"/>
        <v>0</v>
      </c>
      <c r="BE17" s="55">
        <f t="shared" ca="1" si="5"/>
        <v>0</v>
      </c>
      <c r="BF17" s="55">
        <f t="shared" ca="1" si="5"/>
        <v>0</v>
      </c>
      <c r="BG17" s="55">
        <f t="shared" ca="1" si="5"/>
        <v>0</v>
      </c>
      <c r="BH17" s="55">
        <f t="shared" ca="1" si="5"/>
        <v>0</v>
      </c>
      <c r="BI17" s="55">
        <f t="shared" ca="1" si="5"/>
        <v>0</v>
      </c>
      <c r="BJ17" s="55">
        <f t="shared" ca="1" si="5"/>
        <v>0</v>
      </c>
      <c r="BK17" s="55">
        <f t="shared" ca="1" si="5"/>
        <v>0</v>
      </c>
      <c r="BL17" s="55">
        <f t="shared" ca="1" si="5"/>
        <v>0</v>
      </c>
      <c r="BM17" s="32">
        <f t="shared" ca="1" si="9"/>
        <v>0</v>
      </c>
      <c r="BN17" s="32">
        <f t="shared" ca="1" si="6"/>
        <v>0</v>
      </c>
      <c r="BO17" s="32">
        <f t="shared" ca="1" si="6"/>
        <v>0</v>
      </c>
      <c r="BP17" s="32">
        <f t="shared" ca="1" si="6"/>
        <v>0</v>
      </c>
      <c r="BQ17" s="32">
        <f t="shared" ca="1" si="6"/>
        <v>0</v>
      </c>
      <c r="BR17" s="32">
        <f t="shared" ca="1" si="6"/>
        <v>0</v>
      </c>
      <c r="BS17" s="32">
        <f t="shared" ca="1" si="6"/>
        <v>0</v>
      </c>
      <c r="BT17" s="32">
        <f t="shared" ca="1" si="6"/>
        <v>0</v>
      </c>
      <c r="BU17" s="32">
        <f t="shared" ca="1" si="6"/>
        <v>0</v>
      </c>
      <c r="BV17" s="32">
        <f t="shared" ca="1" si="6"/>
        <v>0</v>
      </c>
      <c r="BW17" s="32">
        <f t="shared" ca="1" si="6"/>
        <v>0</v>
      </c>
      <c r="BX17" s="32">
        <f t="shared" ca="1" si="6"/>
        <v>0</v>
      </c>
    </row>
    <row r="18" spans="1:76">
      <c r="A18" t="s">
        <v>424</v>
      </c>
      <c r="B18" s="1" t="s">
        <v>138</v>
      </c>
      <c r="C18" t="str">
        <f t="shared" ca="1" si="2"/>
        <v>BCR2</v>
      </c>
      <c r="D18" t="str">
        <f t="shared" ca="1" si="3"/>
        <v>Bear Creek #2</v>
      </c>
      <c r="E18" s="31">
        <f ca="1">'Module C Corrected'!CW18-'Module C Initial'!CW18</f>
        <v>0</v>
      </c>
      <c r="F18" s="31">
        <f ca="1">'Module C Corrected'!CX18-'Module C Initial'!CX18</f>
        <v>0</v>
      </c>
      <c r="G18" s="31">
        <f ca="1">'Module C Corrected'!CY18-'Module C Initial'!CY18</f>
        <v>0</v>
      </c>
      <c r="H18" s="31">
        <f ca="1">'Module C Corrected'!CZ18-'Module C Initial'!CZ18</f>
        <v>0</v>
      </c>
      <c r="I18" s="31">
        <f ca="1">'Module C Corrected'!DA18-'Module C Initial'!DA18</f>
        <v>0</v>
      </c>
      <c r="J18" s="31">
        <f ca="1">'Module C Corrected'!DB18-'Module C Initial'!DB18</f>
        <v>0</v>
      </c>
      <c r="K18" s="31">
        <f ca="1">'Module C Corrected'!DC18-'Module C Initial'!DC18</f>
        <v>0</v>
      </c>
      <c r="L18" s="31">
        <f ca="1">'Module C Corrected'!DD18-'Module C Initial'!DD18</f>
        <v>0</v>
      </c>
      <c r="M18" s="31">
        <f ca="1">'Module C Corrected'!DE18-'Module C Initial'!DE18</f>
        <v>0</v>
      </c>
      <c r="N18" s="31">
        <f ca="1">'Module C Corrected'!DF18-'Module C Initial'!DF18</f>
        <v>0</v>
      </c>
      <c r="O18" s="31">
        <f ca="1">'Module C Corrected'!DG18-'Module C Initial'!DG18</f>
        <v>0</v>
      </c>
      <c r="P18" s="31">
        <f ca="1">'Module C Corrected'!DH18-'Module C Initial'!DH18</f>
        <v>0</v>
      </c>
      <c r="Q18" s="32">
        <f ca="1">'Module C Corrected'!DI18-'Module C Initial'!DI18</f>
        <v>0</v>
      </c>
      <c r="R18" s="32">
        <f ca="1">'Module C Corrected'!DJ18-'Module C Initial'!DJ18</f>
        <v>0</v>
      </c>
      <c r="S18" s="32">
        <f ca="1">'Module C Corrected'!DK18-'Module C Initial'!DK18</f>
        <v>0</v>
      </c>
      <c r="T18" s="32">
        <f ca="1">'Module C Corrected'!DL18-'Module C Initial'!DL18</f>
        <v>0</v>
      </c>
      <c r="U18" s="32">
        <f ca="1">'Module C Corrected'!DM18-'Module C Initial'!DM18</f>
        <v>0</v>
      </c>
      <c r="V18" s="32">
        <f ca="1">'Module C Corrected'!DN18-'Module C Initial'!DN18</f>
        <v>0</v>
      </c>
      <c r="W18" s="32">
        <f ca="1">'Module C Corrected'!DO18-'Module C Initial'!DO18</f>
        <v>0</v>
      </c>
      <c r="X18" s="32">
        <f ca="1">'Module C Corrected'!DP18-'Module C Initial'!DP18</f>
        <v>0</v>
      </c>
      <c r="Y18" s="32">
        <f ca="1">'Module C Corrected'!DQ18-'Module C Initial'!DQ18</f>
        <v>0</v>
      </c>
      <c r="Z18" s="32">
        <f ca="1">'Module C Corrected'!DR18-'Module C Initial'!DR18</f>
        <v>0</v>
      </c>
      <c r="AA18" s="32">
        <f ca="1">'Module C Corrected'!DS18-'Module C Initial'!DS18</f>
        <v>0</v>
      </c>
      <c r="AB18" s="32">
        <f ca="1">'Module C Corrected'!DT18-'Module C Initial'!DT18</f>
        <v>0</v>
      </c>
      <c r="AC18" s="31">
        <f ca="1">'Module C Corrected'!DU18-'Module C Initial'!DU18</f>
        <v>0</v>
      </c>
      <c r="AD18" s="31">
        <f ca="1">'Module C Corrected'!DV18-'Module C Initial'!DV18</f>
        <v>0</v>
      </c>
      <c r="AE18" s="31">
        <f ca="1">'Module C Corrected'!DW18-'Module C Initial'!DW18</f>
        <v>0</v>
      </c>
      <c r="AF18" s="31">
        <f ca="1">'Module C Corrected'!DX18-'Module C Initial'!DX18</f>
        <v>0</v>
      </c>
      <c r="AG18" s="31">
        <f ca="1">'Module C Corrected'!DY18-'Module C Initial'!DY18</f>
        <v>0</v>
      </c>
      <c r="AH18" s="31">
        <f ca="1">'Module C Corrected'!DZ18-'Module C Initial'!DZ18</f>
        <v>0</v>
      </c>
      <c r="AI18" s="31">
        <f ca="1">'Module C Corrected'!EA18-'Module C Initial'!EA18</f>
        <v>0</v>
      </c>
      <c r="AJ18" s="31">
        <f ca="1">'Module C Corrected'!EB18-'Module C Initial'!EB18</f>
        <v>0</v>
      </c>
      <c r="AK18" s="31">
        <f ca="1">'Module C Corrected'!EC18-'Module C Initial'!EC18</f>
        <v>0</v>
      </c>
      <c r="AL18" s="31">
        <f ca="1">'Module C Corrected'!ED18-'Module C Initial'!ED18</f>
        <v>0</v>
      </c>
      <c r="AM18" s="31">
        <f ca="1">'Module C Corrected'!EE18-'Module C Initial'!EE18</f>
        <v>0</v>
      </c>
      <c r="AN18" s="31">
        <f ca="1">'Module C Corrected'!EF18-'Module C Initial'!EF18</f>
        <v>0</v>
      </c>
      <c r="AO18" s="32">
        <f t="shared" ca="1" si="7"/>
        <v>0</v>
      </c>
      <c r="AP18" s="32">
        <f t="shared" ca="1" si="4"/>
        <v>0</v>
      </c>
      <c r="AQ18" s="32">
        <f t="shared" ca="1" si="4"/>
        <v>0</v>
      </c>
      <c r="AR18" s="32">
        <f t="shared" ca="1" si="4"/>
        <v>0</v>
      </c>
      <c r="AS18" s="32">
        <f t="shared" ca="1" si="4"/>
        <v>0</v>
      </c>
      <c r="AT18" s="32">
        <f t="shared" ca="1" si="4"/>
        <v>0</v>
      </c>
      <c r="AU18" s="32">
        <f t="shared" ca="1" si="4"/>
        <v>0</v>
      </c>
      <c r="AV18" s="32">
        <f t="shared" ca="1" si="4"/>
        <v>0</v>
      </c>
      <c r="AW18" s="32">
        <f t="shared" ca="1" si="4"/>
        <v>0</v>
      </c>
      <c r="AX18" s="32">
        <f t="shared" ca="1" si="4"/>
        <v>0</v>
      </c>
      <c r="AY18" s="32">
        <f t="shared" ca="1" si="4"/>
        <v>0</v>
      </c>
      <c r="AZ18" s="32">
        <f t="shared" ca="1" si="4"/>
        <v>0</v>
      </c>
      <c r="BA18" s="55">
        <f t="shared" ca="1" si="8"/>
        <v>0</v>
      </c>
      <c r="BB18" s="55">
        <f t="shared" ca="1" si="5"/>
        <v>0</v>
      </c>
      <c r="BC18" s="55">
        <f t="shared" ca="1" si="5"/>
        <v>0</v>
      </c>
      <c r="BD18" s="55">
        <f t="shared" ca="1" si="5"/>
        <v>0</v>
      </c>
      <c r="BE18" s="55">
        <f t="shared" ca="1" si="5"/>
        <v>0</v>
      </c>
      <c r="BF18" s="55">
        <f t="shared" ca="1" si="5"/>
        <v>0</v>
      </c>
      <c r="BG18" s="55">
        <f t="shared" ca="1" si="5"/>
        <v>0</v>
      </c>
      <c r="BH18" s="55">
        <f t="shared" ca="1" si="5"/>
        <v>0</v>
      </c>
      <c r="BI18" s="55">
        <f t="shared" ca="1" si="5"/>
        <v>0</v>
      </c>
      <c r="BJ18" s="55">
        <f t="shared" ca="1" si="5"/>
        <v>0</v>
      </c>
      <c r="BK18" s="55">
        <f t="shared" ca="1" si="5"/>
        <v>0</v>
      </c>
      <c r="BL18" s="55">
        <f t="shared" ca="1" si="5"/>
        <v>0</v>
      </c>
      <c r="BM18" s="32">
        <f t="shared" ca="1" si="9"/>
        <v>0</v>
      </c>
      <c r="BN18" s="32">
        <f t="shared" ca="1" si="6"/>
        <v>0</v>
      </c>
      <c r="BO18" s="32">
        <f t="shared" ca="1" si="6"/>
        <v>0</v>
      </c>
      <c r="BP18" s="32">
        <f t="shared" ca="1" si="6"/>
        <v>0</v>
      </c>
      <c r="BQ18" s="32">
        <f t="shared" ca="1" si="6"/>
        <v>0</v>
      </c>
      <c r="BR18" s="32">
        <f t="shared" ca="1" si="6"/>
        <v>0</v>
      </c>
      <c r="BS18" s="32">
        <f t="shared" ca="1" si="6"/>
        <v>0</v>
      </c>
      <c r="BT18" s="32">
        <f t="shared" ca="1" si="6"/>
        <v>0</v>
      </c>
      <c r="BU18" s="32">
        <f t="shared" ca="1" si="6"/>
        <v>0</v>
      </c>
      <c r="BV18" s="32">
        <f t="shared" ca="1" si="6"/>
        <v>0</v>
      </c>
      <c r="BW18" s="32">
        <f t="shared" ca="1" si="6"/>
        <v>0</v>
      </c>
      <c r="BX18" s="32">
        <f t="shared" ca="1" si="6"/>
        <v>0</v>
      </c>
    </row>
    <row r="19" spans="1:76">
      <c r="A19" t="s">
        <v>424</v>
      </c>
      <c r="B19" s="1" t="s">
        <v>139</v>
      </c>
      <c r="C19" t="str">
        <f t="shared" ca="1" si="2"/>
        <v>BCRK</v>
      </c>
      <c r="D19" t="str">
        <f t="shared" ca="1" si="3"/>
        <v>Bear Creek #1</v>
      </c>
      <c r="E19" s="31">
        <f ca="1">'Module C Corrected'!CW19-'Module C Initial'!CW19</f>
        <v>0</v>
      </c>
      <c r="F19" s="31">
        <f ca="1">'Module C Corrected'!CX19-'Module C Initial'!CX19</f>
        <v>0</v>
      </c>
      <c r="G19" s="31">
        <f ca="1">'Module C Corrected'!CY19-'Module C Initial'!CY19</f>
        <v>0</v>
      </c>
      <c r="H19" s="31">
        <f ca="1">'Module C Corrected'!CZ19-'Module C Initial'!CZ19</f>
        <v>0</v>
      </c>
      <c r="I19" s="31">
        <f ca="1">'Module C Corrected'!DA19-'Module C Initial'!DA19</f>
        <v>0</v>
      </c>
      <c r="J19" s="31">
        <f ca="1">'Module C Corrected'!DB19-'Module C Initial'!DB19</f>
        <v>0</v>
      </c>
      <c r="K19" s="31">
        <f ca="1">'Module C Corrected'!DC19-'Module C Initial'!DC19</f>
        <v>0</v>
      </c>
      <c r="L19" s="31">
        <f ca="1">'Module C Corrected'!DD19-'Module C Initial'!DD19</f>
        <v>0</v>
      </c>
      <c r="M19" s="31">
        <f ca="1">'Module C Corrected'!DE19-'Module C Initial'!DE19</f>
        <v>0</v>
      </c>
      <c r="N19" s="31">
        <f ca="1">'Module C Corrected'!DF19-'Module C Initial'!DF19</f>
        <v>0</v>
      </c>
      <c r="O19" s="31">
        <f ca="1">'Module C Corrected'!DG19-'Module C Initial'!DG19</f>
        <v>0</v>
      </c>
      <c r="P19" s="31">
        <f ca="1">'Module C Corrected'!DH19-'Module C Initial'!DH19</f>
        <v>0</v>
      </c>
      <c r="Q19" s="32">
        <f ca="1">'Module C Corrected'!DI19-'Module C Initial'!DI19</f>
        <v>0</v>
      </c>
      <c r="R19" s="32">
        <f ca="1">'Module C Corrected'!DJ19-'Module C Initial'!DJ19</f>
        <v>0</v>
      </c>
      <c r="S19" s="32">
        <f ca="1">'Module C Corrected'!DK19-'Module C Initial'!DK19</f>
        <v>0</v>
      </c>
      <c r="T19" s="32">
        <f ca="1">'Module C Corrected'!DL19-'Module C Initial'!DL19</f>
        <v>0</v>
      </c>
      <c r="U19" s="32">
        <f ca="1">'Module C Corrected'!DM19-'Module C Initial'!DM19</f>
        <v>0</v>
      </c>
      <c r="V19" s="32">
        <f ca="1">'Module C Corrected'!DN19-'Module C Initial'!DN19</f>
        <v>0</v>
      </c>
      <c r="W19" s="32">
        <f ca="1">'Module C Corrected'!DO19-'Module C Initial'!DO19</f>
        <v>0</v>
      </c>
      <c r="X19" s="32">
        <f ca="1">'Module C Corrected'!DP19-'Module C Initial'!DP19</f>
        <v>0</v>
      </c>
      <c r="Y19" s="32">
        <f ca="1">'Module C Corrected'!DQ19-'Module C Initial'!DQ19</f>
        <v>0</v>
      </c>
      <c r="Z19" s="32">
        <f ca="1">'Module C Corrected'!DR19-'Module C Initial'!DR19</f>
        <v>0</v>
      </c>
      <c r="AA19" s="32">
        <f ca="1">'Module C Corrected'!DS19-'Module C Initial'!DS19</f>
        <v>0</v>
      </c>
      <c r="AB19" s="32">
        <f ca="1">'Module C Corrected'!DT19-'Module C Initial'!DT19</f>
        <v>0</v>
      </c>
      <c r="AC19" s="31">
        <f ca="1">'Module C Corrected'!DU19-'Module C Initial'!DU19</f>
        <v>0</v>
      </c>
      <c r="AD19" s="31">
        <f ca="1">'Module C Corrected'!DV19-'Module C Initial'!DV19</f>
        <v>0</v>
      </c>
      <c r="AE19" s="31">
        <f ca="1">'Module C Corrected'!DW19-'Module C Initial'!DW19</f>
        <v>0</v>
      </c>
      <c r="AF19" s="31">
        <f ca="1">'Module C Corrected'!DX19-'Module C Initial'!DX19</f>
        <v>0</v>
      </c>
      <c r="AG19" s="31">
        <f ca="1">'Module C Corrected'!DY19-'Module C Initial'!DY19</f>
        <v>0</v>
      </c>
      <c r="AH19" s="31">
        <f ca="1">'Module C Corrected'!DZ19-'Module C Initial'!DZ19</f>
        <v>0</v>
      </c>
      <c r="AI19" s="31">
        <f ca="1">'Module C Corrected'!EA19-'Module C Initial'!EA19</f>
        <v>0</v>
      </c>
      <c r="AJ19" s="31">
        <f ca="1">'Module C Corrected'!EB19-'Module C Initial'!EB19</f>
        <v>0</v>
      </c>
      <c r="AK19" s="31">
        <f ca="1">'Module C Corrected'!EC19-'Module C Initial'!EC19</f>
        <v>0</v>
      </c>
      <c r="AL19" s="31">
        <f ca="1">'Module C Corrected'!ED19-'Module C Initial'!ED19</f>
        <v>0</v>
      </c>
      <c r="AM19" s="31">
        <f ca="1">'Module C Corrected'!EE19-'Module C Initial'!EE19</f>
        <v>0</v>
      </c>
      <c r="AN19" s="31">
        <f ca="1">'Module C Corrected'!EF19-'Module C Initial'!EF19</f>
        <v>0</v>
      </c>
      <c r="AO19" s="32">
        <f t="shared" ca="1" si="7"/>
        <v>0</v>
      </c>
      <c r="AP19" s="32">
        <f t="shared" ca="1" si="4"/>
        <v>0</v>
      </c>
      <c r="AQ19" s="32">
        <f t="shared" ca="1" si="4"/>
        <v>0</v>
      </c>
      <c r="AR19" s="32">
        <f t="shared" ca="1" si="4"/>
        <v>0</v>
      </c>
      <c r="AS19" s="32">
        <f t="shared" ca="1" si="4"/>
        <v>0</v>
      </c>
      <c r="AT19" s="32">
        <f t="shared" ca="1" si="4"/>
        <v>0</v>
      </c>
      <c r="AU19" s="32">
        <f t="shared" ca="1" si="4"/>
        <v>0</v>
      </c>
      <c r="AV19" s="32">
        <f t="shared" ca="1" si="4"/>
        <v>0</v>
      </c>
      <c r="AW19" s="32">
        <f t="shared" ca="1" si="4"/>
        <v>0</v>
      </c>
      <c r="AX19" s="32">
        <f t="shared" ca="1" si="4"/>
        <v>0</v>
      </c>
      <c r="AY19" s="32">
        <f t="shared" ca="1" si="4"/>
        <v>0</v>
      </c>
      <c r="AZ19" s="32">
        <f t="shared" ca="1" si="4"/>
        <v>0</v>
      </c>
      <c r="BA19" s="55">
        <f t="shared" ca="1" si="8"/>
        <v>0</v>
      </c>
      <c r="BB19" s="55">
        <f t="shared" ca="1" si="5"/>
        <v>0</v>
      </c>
      <c r="BC19" s="55">
        <f t="shared" ca="1" si="5"/>
        <v>0</v>
      </c>
      <c r="BD19" s="55">
        <f t="shared" ca="1" si="5"/>
        <v>0</v>
      </c>
      <c r="BE19" s="55">
        <f t="shared" ca="1" si="5"/>
        <v>0</v>
      </c>
      <c r="BF19" s="55">
        <f t="shared" ca="1" si="5"/>
        <v>0</v>
      </c>
      <c r="BG19" s="55">
        <f t="shared" ca="1" si="5"/>
        <v>0</v>
      </c>
      <c r="BH19" s="55">
        <f t="shared" ca="1" si="5"/>
        <v>0</v>
      </c>
      <c r="BI19" s="55">
        <f t="shared" ca="1" si="5"/>
        <v>0</v>
      </c>
      <c r="BJ19" s="55">
        <f t="shared" ca="1" si="5"/>
        <v>0</v>
      </c>
      <c r="BK19" s="55">
        <f t="shared" ca="1" si="5"/>
        <v>0</v>
      </c>
      <c r="BL19" s="55">
        <f t="shared" ca="1" si="5"/>
        <v>0</v>
      </c>
      <c r="BM19" s="32">
        <f t="shared" ca="1" si="9"/>
        <v>0</v>
      </c>
      <c r="BN19" s="32">
        <f t="shared" ca="1" si="6"/>
        <v>0</v>
      </c>
      <c r="BO19" s="32">
        <f t="shared" ca="1" si="6"/>
        <v>0</v>
      </c>
      <c r="BP19" s="32">
        <f t="shared" ca="1" si="6"/>
        <v>0</v>
      </c>
      <c r="BQ19" s="32">
        <f t="shared" ca="1" si="6"/>
        <v>0</v>
      </c>
      <c r="BR19" s="32">
        <f t="shared" ca="1" si="6"/>
        <v>0</v>
      </c>
      <c r="BS19" s="32">
        <f t="shared" ca="1" si="6"/>
        <v>0</v>
      </c>
      <c r="BT19" s="32">
        <f t="shared" ca="1" si="6"/>
        <v>0</v>
      </c>
      <c r="BU19" s="32">
        <f t="shared" ca="1" si="6"/>
        <v>0</v>
      </c>
      <c r="BV19" s="32">
        <f t="shared" ca="1" si="6"/>
        <v>0</v>
      </c>
      <c r="BW19" s="32">
        <f t="shared" ca="1" si="6"/>
        <v>0</v>
      </c>
      <c r="BX19" s="32">
        <f t="shared" ca="1" si="6"/>
        <v>0</v>
      </c>
    </row>
    <row r="20" spans="1:76">
      <c r="A20" t="s">
        <v>423</v>
      </c>
      <c r="B20" s="1" t="s">
        <v>123</v>
      </c>
      <c r="C20" t="str">
        <f t="shared" ca="1" si="2"/>
        <v>BIG</v>
      </c>
      <c r="D20" t="str">
        <f t="shared" ca="1" si="3"/>
        <v>Bighorn Hydro Facility</v>
      </c>
      <c r="E20" s="31">
        <f ca="1">'Module C Corrected'!CW20-'Module C Initial'!CW20</f>
        <v>704.28999999997905</v>
      </c>
      <c r="F20" s="31">
        <f ca="1">'Module C Corrected'!CX20-'Module C Initial'!CX20</f>
        <v>815.86000000001513</v>
      </c>
      <c r="G20" s="31">
        <f ca="1">'Module C Corrected'!CY20-'Module C Initial'!CY20</f>
        <v>775.17999999999302</v>
      </c>
      <c r="H20" s="31">
        <f ca="1">'Module C Corrected'!CZ20-'Module C Initial'!CZ20</f>
        <v>702.10999999998603</v>
      </c>
      <c r="I20" s="31">
        <f ca="1">'Module C Corrected'!DA20-'Module C Initial'!DA20</f>
        <v>782.00999999998021</v>
      </c>
      <c r="J20" s="31">
        <f ca="1">'Module C Corrected'!DB20-'Module C Initial'!DB20</f>
        <v>984.23000000001048</v>
      </c>
      <c r="K20" s="31">
        <f ca="1">'Module C Corrected'!DC20-'Module C Initial'!DC20</f>
        <v>4213.8099999999395</v>
      </c>
      <c r="L20" s="31">
        <f ca="1">'Module C Corrected'!DD20-'Module C Initial'!DD20</f>
        <v>1823.5900000000256</v>
      </c>
      <c r="M20" s="31">
        <f ca="1">'Module C Corrected'!DE20-'Module C Initial'!DE20</f>
        <v>673.52000000001863</v>
      </c>
      <c r="N20" s="31">
        <f ca="1">'Module C Corrected'!DF20-'Module C Initial'!DF20</f>
        <v>958.07000000000698</v>
      </c>
      <c r="O20" s="31">
        <f ca="1">'Module C Corrected'!DG20-'Module C Initial'!DG20</f>
        <v>805.36000000001513</v>
      </c>
      <c r="P20" s="31">
        <f ca="1">'Module C Corrected'!DH20-'Module C Initial'!DH20</f>
        <v>1164.4400000000023</v>
      </c>
      <c r="Q20" s="32">
        <f ca="1">'Module C Corrected'!DI20-'Module C Initial'!DI20</f>
        <v>35.220000000000255</v>
      </c>
      <c r="R20" s="32">
        <f ca="1">'Module C Corrected'!DJ20-'Module C Initial'!DJ20</f>
        <v>40.789999999999964</v>
      </c>
      <c r="S20" s="32">
        <f ca="1">'Module C Corrected'!DK20-'Module C Initial'!DK20</f>
        <v>38.760000000000218</v>
      </c>
      <c r="T20" s="32">
        <f ca="1">'Module C Corrected'!DL20-'Module C Initial'!DL20</f>
        <v>35.109999999999673</v>
      </c>
      <c r="U20" s="32">
        <f ca="1">'Module C Corrected'!DM20-'Module C Initial'!DM20</f>
        <v>39.100000000000364</v>
      </c>
      <c r="V20" s="32">
        <f ca="1">'Module C Corrected'!DN20-'Module C Initial'!DN20</f>
        <v>49.210000000000036</v>
      </c>
      <c r="W20" s="32">
        <f ca="1">'Module C Corrected'!DO20-'Module C Initial'!DO20</f>
        <v>210.68999999999869</v>
      </c>
      <c r="X20" s="32">
        <f ca="1">'Module C Corrected'!DP20-'Module C Initial'!DP20</f>
        <v>91.180000000000291</v>
      </c>
      <c r="Y20" s="32">
        <f ca="1">'Module C Corrected'!DQ20-'Module C Initial'!DQ20</f>
        <v>33.669999999999163</v>
      </c>
      <c r="Z20" s="32">
        <f ca="1">'Module C Corrected'!DR20-'Module C Initial'!DR20</f>
        <v>47.909999999999854</v>
      </c>
      <c r="AA20" s="32">
        <f ca="1">'Module C Corrected'!DS20-'Module C Initial'!DS20</f>
        <v>40.270000000000437</v>
      </c>
      <c r="AB20" s="32">
        <f ca="1">'Module C Corrected'!DT20-'Module C Initial'!DT20</f>
        <v>58.229999999999563</v>
      </c>
      <c r="AC20" s="31">
        <f ca="1">'Module C Corrected'!DU20-'Module C Initial'!DU20</f>
        <v>303.02000000000407</v>
      </c>
      <c r="AD20" s="31">
        <f ca="1">'Module C Corrected'!DV20-'Module C Initial'!DV20</f>
        <v>346.87999999999738</v>
      </c>
      <c r="AE20" s="31">
        <f ca="1">'Module C Corrected'!DW20-'Module C Initial'!DW20</f>
        <v>326.00999999999476</v>
      </c>
      <c r="AF20" s="31">
        <f ca="1">'Module C Corrected'!DX20-'Module C Initial'!DX20</f>
        <v>291.70000000000437</v>
      </c>
      <c r="AG20" s="31">
        <f ca="1">'Module C Corrected'!DY20-'Module C Initial'!DY20</f>
        <v>321.04999999999563</v>
      </c>
      <c r="AH20" s="31">
        <f ca="1">'Module C Corrected'!DZ20-'Module C Initial'!DZ20</f>
        <v>399.04000000000087</v>
      </c>
      <c r="AI20" s="31">
        <f ca="1">'Module C Corrected'!EA20-'Module C Initial'!EA20</f>
        <v>1687.6600000000035</v>
      </c>
      <c r="AJ20" s="31">
        <f ca="1">'Module C Corrected'!EB20-'Module C Initial'!EB20</f>
        <v>720.67999999999302</v>
      </c>
      <c r="AK20" s="31">
        <f ca="1">'Module C Corrected'!EC20-'Module C Initial'!EC20</f>
        <v>262.59999999999854</v>
      </c>
      <c r="AL20" s="31">
        <f ca="1">'Module C Corrected'!ED20-'Module C Initial'!ED20</f>
        <v>368.62000000000262</v>
      </c>
      <c r="AM20" s="31">
        <f ca="1">'Module C Corrected'!EE20-'Module C Initial'!EE20</f>
        <v>305.58999999999651</v>
      </c>
      <c r="AN20" s="31">
        <f ca="1">'Module C Corrected'!EF20-'Module C Initial'!EF20</f>
        <v>435.86000000000058</v>
      </c>
      <c r="AO20" s="32">
        <f t="shared" ca="1" si="7"/>
        <v>1042.5299999999834</v>
      </c>
      <c r="AP20" s="32">
        <f t="shared" ca="1" si="4"/>
        <v>1203.5300000000125</v>
      </c>
      <c r="AQ20" s="32">
        <f t="shared" ca="1" si="4"/>
        <v>1139.949999999988</v>
      </c>
      <c r="AR20" s="32">
        <f t="shared" ca="1" si="4"/>
        <v>1028.9199999999901</v>
      </c>
      <c r="AS20" s="32">
        <f t="shared" ca="1" si="4"/>
        <v>1142.1599999999762</v>
      </c>
      <c r="AT20" s="32">
        <f t="shared" ca="1" si="4"/>
        <v>1432.4800000000114</v>
      </c>
      <c r="AU20" s="32">
        <f t="shared" ca="1" si="4"/>
        <v>6112.1599999999416</v>
      </c>
      <c r="AV20" s="32">
        <f t="shared" ca="1" si="4"/>
        <v>2635.4500000000189</v>
      </c>
      <c r="AW20" s="32">
        <f t="shared" ca="1" si="4"/>
        <v>969.79000000001633</v>
      </c>
      <c r="AX20" s="32">
        <f t="shared" ca="1" si="4"/>
        <v>1374.6000000000095</v>
      </c>
      <c r="AY20" s="32">
        <f t="shared" ca="1" si="4"/>
        <v>1151.2200000000121</v>
      </c>
      <c r="AZ20" s="32">
        <f t="shared" ca="1" si="4"/>
        <v>1658.5300000000025</v>
      </c>
      <c r="BA20" s="55">
        <f t="shared" ca="1" si="8"/>
        <v>8.25</v>
      </c>
      <c r="BB20" s="55">
        <f t="shared" ca="1" si="5"/>
        <v>9.56</v>
      </c>
      <c r="BC20" s="55">
        <f t="shared" ca="1" si="5"/>
        <v>9.08</v>
      </c>
      <c r="BD20" s="55">
        <f t="shared" ca="1" si="5"/>
        <v>8.2200000000000006</v>
      </c>
      <c r="BE20" s="55">
        <f t="shared" ca="1" si="5"/>
        <v>9.16</v>
      </c>
      <c r="BF20" s="55">
        <f t="shared" ca="1" si="5"/>
        <v>11.53</v>
      </c>
      <c r="BG20" s="55">
        <f t="shared" ca="1" si="5"/>
        <v>49.35</v>
      </c>
      <c r="BH20" s="55">
        <f t="shared" ca="1" si="5"/>
        <v>21.36</v>
      </c>
      <c r="BI20" s="55">
        <f t="shared" ca="1" si="5"/>
        <v>7.89</v>
      </c>
      <c r="BJ20" s="55">
        <f t="shared" ca="1" si="5"/>
        <v>11.22</v>
      </c>
      <c r="BK20" s="55">
        <f t="shared" ca="1" si="5"/>
        <v>9.43</v>
      </c>
      <c r="BL20" s="55">
        <f t="shared" ca="1" si="5"/>
        <v>13.64</v>
      </c>
      <c r="BM20" s="32">
        <f t="shared" ca="1" si="9"/>
        <v>1050.7799999999834</v>
      </c>
      <c r="BN20" s="32">
        <f t="shared" ca="1" si="6"/>
        <v>1213.0900000000124</v>
      </c>
      <c r="BO20" s="32">
        <f t="shared" ca="1" si="6"/>
        <v>1149.0299999999879</v>
      </c>
      <c r="BP20" s="32">
        <f t="shared" ca="1" si="6"/>
        <v>1037.1399999999901</v>
      </c>
      <c r="BQ20" s="32">
        <f t="shared" ca="1" si="6"/>
        <v>1151.3199999999763</v>
      </c>
      <c r="BR20" s="32">
        <f t="shared" ca="1" si="6"/>
        <v>1444.0100000000114</v>
      </c>
      <c r="BS20" s="32">
        <f t="shared" ca="1" si="6"/>
        <v>6161.509999999942</v>
      </c>
      <c r="BT20" s="32">
        <f t="shared" ca="1" si="6"/>
        <v>2656.810000000019</v>
      </c>
      <c r="BU20" s="32">
        <f t="shared" ca="1" si="6"/>
        <v>977.68000000001632</v>
      </c>
      <c r="BV20" s="32">
        <f t="shared" ca="1" si="6"/>
        <v>1385.8200000000095</v>
      </c>
      <c r="BW20" s="32">
        <f t="shared" ca="1" si="6"/>
        <v>1160.6500000000121</v>
      </c>
      <c r="BX20" s="32">
        <f t="shared" ca="1" si="6"/>
        <v>1672.1700000000026</v>
      </c>
    </row>
    <row r="21" spans="1:76">
      <c r="A21" t="s">
        <v>423</v>
      </c>
      <c r="B21" s="1" t="s">
        <v>124</v>
      </c>
      <c r="C21" t="str">
        <f t="shared" ca="1" si="2"/>
        <v>BPW</v>
      </c>
      <c r="D21" t="str">
        <f t="shared" ca="1" si="3"/>
        <v>Bearspaw Hydro Facility</v>
      </c>
      <c r="E21" s="31">
        <f ca="1">'Module C Corrected'!CW21-'Module C Initial'!CW21</f>
        <v>0</v>
      </c>
      <c r="F21" s="31">
        <f ca="1">'Module C Corrected'!CX21-'Module C Initial'!CX21</f>
        <v>0</v>
      </c>
      <c r="G21" s="31">
        <f ca="1">'Module C Corrected'!CY21-'Module C Initial'!CY21</f>
        <v>0</v>
      </c>
      <c r="H21" s="31">
        <f ca="1">'Module C Corrected'!CZ21-'Module C Initial'!CZ21</f>
        <v>0</v>
      </c>
      <c r="I21" s="31">
        <f ca="1">'Module C Corrected'!DA21-'Module C Initial'!DA21</f>
        <v>0</v>
      </c>
      <c r="J21" s="31">
        <f ca="1">'Module C Corrected'!DB21-'Module C Initial'!DB21</f>
        <v>0</v>
      </c>
      <c r="K21" s="31">
        <f ca="1">'Module C Corrected'!DC21-'Module C Initial'!DC21</f>
        <v>0</v>
      </c>
      <c r="L21" s="31">
        <f ca="1">'Module C Corrected'!DD21-'Module C Initial'!DD21</f>
        <v>0</v>
      </c>
      <c r="M21" s="31">
        <f ca="1">'Module C Corrected'!DE21-'Module C Initial'!DE21</f>
        <v>0</v>
      </c>
      <c r="N21" s="31">
        <f ca="1">'Module C Corrected'!DF21-'Module C Initial'!DF21</f>
        <v>0</v>
      </c>
      <c r="O21" s="31">
        <f ca="1">'Module C Corrected'!DG21-'Module C Initial'!DG21</f>
        <v>0</v>
      </c>
      <c r="P21" s="31">
        <f ca="1">'Module C Corrected'!DH21-'Module C Initial'!DH21</f>
        <v>0</v>
      </c>
      <c r="Q21" s="32">
        <f ca="1">'Module C Corrected'!DI21-'Module C Initial'!DI21</f>
        <v>0</v>
      </c>
      <c r="R21" s="32">
        <f ca="1">'Module C Corrected'!DJ21-'Module C Initial'!DJ21</f>
        <v>0</v>
      </c>
      <c r="S21" s="32">
        <f ca="1">'Module C Corrected'!DK21-'Module C Initial'!DK21</f>
        <v>0</v>
      </c>
      <c r="T21" s="32">
        <f ca="1">'Module C Corrected'!DL21-'Module C Initial'!DL21</f>
        <v>0</v>
      </c>
      <c r="U21" s="32">
        <f ca="1">'Module C Corrected'!DM21-'Module C Initial'!DM21</f>
        <v>0</v>
      </c>
      <c r="V21" s="32">
        <f ca="1">'Module C Corrected'!DN21-'Module C Initial'!DN21</f>
        <v>0</v>
      </c>
      <c r="W21" s="32">
        <f ca="1">'Module C Corrected'!DO21-'Module C Initial'!DO21</f>
        <v>0</v>
      </c>
      <c r="X21" s="32">
        <f ca="1">'Module C Corrected'!DP21-'Module C Initial'!DP21</f>
        <v>0</v>
      </c>
      <c r="Y21" s="32">
        <f ca="1">'Module C Corrected'!DQ21-'Module C Initial'!DQ21</f>
        <v>0</v>
      </c>
      <c r="Z21" s="32">
        <f ca="1">'Module C Corrected'!DR21-'Module C Initial'!DR21</f>
        <v>0</v>
      </c>
      <c r="AA21" s="32">
        <f ca="1">'Module C Corrected'!DS21-'Module C Initial'!DS21</f>
        <v>0</v>
      </c>
      <c r="AB21" s="32">
        <f ca="1">'Module C Corrected'!DT21-'Module C Initial'!DT21</f>
        <v>0</v>
      </c>
      <c r="AC21" s="31">
        <f ca="1">'Module C Corrected'!DU21-'Module C Initial'!DU21</f>
        <v>0</v>
      </c>
      <c r="AD21" s="31">
        <f ca="1">'Module C Corrected'!DV21-'Module C Initial'!DV21</f>
        <v>0</v>
      </c>
      <c r="AE21" s="31">
        <f ca="1">'Module C Corrected'!DW21-'Module C Initial'!DW21</f>
        <v>0</v>
      </c>
      <c r="AF21" s="31">
        <f ca="1">'Module C Corrected'!DX21-'Module C Initial'!DX21</f>
        <v>0</v>
      </c>
      <c r="AG21" s="31">
        <f ca="1">'Module C Corrected'!DY21-'Module C Initial'!DY21</f>
        <v>0</v>
      </c>
      <c r="AH21" s="31">
        <f ca="1">'Module C Corrected'!DZ21-'Module C Initial'!DZ21</f>
        <v>0</v>
      </c>
      <c r="AI21" s="31">
        <f ca="1">'Module C Corrected'!EA21-'Module C Initial'!EA21</f>
        <v>0</v>
      </c>
      <c r="AJ21" s="31">
        <f ca="1">'Module C Corrected'!EB21-'Module C Initial'!EB21</f>
        <v>0</v>
      </c>
      <c r="AK21" s="31">
        <f ca="1">'Module C Corrected'!EC21-'Module C Initial'!EC21</f>
        <v>0</v>
      </c>
      <c r="AL21" s="31">
        <f ca="1">'Module C Corrected'!ED21-'Module C Initial'!ED21</f>
        <v>0</v>
      </c>
      <c r="AM21" s="31">
        <f ca="1">'Module C Corrected'!EE21-'Module C Initial'!EE21</f>
        <v>0</v>
      </c>
      <c r="AN21" s="31">
        <f ca="1">'Module C Corrected'!EF21-'Module C Initial'!EF21</f>
        <v>0</v>
      </c>
      <c r="AO21" s="32">
        <f t="shared" ca="1" si="7"/>
        <v>0</v>
      </c>
      <c r="AP21" s="32">
        <f t="shared" ca="1" si="7"/>
        <v>0</v>
      </c>
      <c r="AQ21" s="32">
        <f t="shared" ca="1" si="7"/>
        <v>0</v>
      </c>
      <c r="AR21" s="32">
        <f t="shared" ca="1" si="7"/>
        <v>0</v>
      </c>
      <c r="AS21" s="32">
        <f t="shared" ca="1" si="7"/>
        <v>0</v>
      </c>
      <c r="AT21" s="32">
        <f t="shared" ca="1" si="7"/>
        <v>0</v>
      </c>
      <c r="AU21" s="32">
        <f t="shared" ca="1" si="7"/>
        <v>0</v>
      </c>
      <c r="AV21" s="32">
        <f t="shared" ca="1" si="7"/>
        <v>0</v>
      </c>
      <c r="AW21" s="32">
        <f t="shared" ca="1" si="7"/>
        <v>0</v>
      </c>
      <c r="AX21" s="32">
        <f t="shared" ca="1" si="7"/>
        <v>0</v>
      </c>
      <c r="AY21" s="32">
        <f t="shared" ca="1" si="7"/>
        <v>0</v>
      </c>
      <c r="AZ21" s="32">
        <f t="shared" ca="1" si="7"/>
        <v>0</v>
      </c>
      <c r="BA21" s="55">
        <f t="shared" ca="1" si="8"/>
        <v>0</v>
      </c>
      <c r="BB21" s="55">
        <f t="shared" ca="1" si="8"/>
        <v>0</v>
      </c>
      <c r="BC21" s="55">
        <f t="shared" ca="1" si="8"/>
        <v>0</v>
      </c>
      <c r="BD21" s="55">
        <f t="shared" ca="1" si="8"/>
        <v>0</v>
      </c>
      <c r="BE21" s="55">
        <f t="shared" ca="1" si="8"/>
        <v>0</v>
      </c>
      <c r="BF21" s="55">
        <f t="shared" ca="1" si="8"/>
        <v>0</v>
      </c>
      <c r="BG21" s="55">
        <f t="shared" ca="1" si="8"/>
        <v>0</v>
      </c>
      <c r="BH21" s="55">
        <f t="shared" ca="1" si="8"/>
        <v>0</v>
      </c>
      <c r="BI21" s="55">
        <f t="shared" ca="1" si="8"/>
        <v>0</v>
      </c>
      <c r="BJ21" s="55">
        <f t="shared" ca="1" si="8"/>
        <v>0</v>
      </c>
      <c r="BK21" s="55">
        <f t="shared" ca="1" si="8"/>
        <v>0</v>
      </c>
      <c r="BL21" s="55">
        <f t="shared" ca="1" si="8"/>
        <v>0</v>
      </c>
      <c r="BM21" s="32">
        <f t="shared" ca="1" si="9"/>
        <v>0</v>
      </c>
      <c r="BN21" s="32">
        <f t="shared" ca="1" si="9"/>
        <v>0</v>
      </c>
      <c r="BO21" s="32">
        <f t="shared" ca="1" si="9"/>
        <v>0</v>
      </c>
      <c r="BP21" s="32">
        <f t="shared" ca="1" si="9"/>
        <v>0</v>
      </c>
      <c r="BQ21" s="32">
        <f t="shared" ca="1" si="9"/>
        <v>0</v>
      </c>
      <c r="BR21" s="32">
        <f t="shared" ca="1" si="9"/>
        <v>0</v>
      </c>
      <c r="BS21" s="32">
        <f t="shared" ca="1" si="9"/>
        <v>0</v>
      </c>
      <c r="BT21" s="32">
        <f t="shared" ca="1" si="9"/>
        <v>0</v>
      </c>
      <c r="BU21" s="32">
        <f t="shared" ca="1" si="9"/>
        <v>0</v>
      </c>
      <c r="BV21" s="32">
        <f t="shared" ca="1" si="9"/>
        <v>0</v>
      </c>
      <c r="BW21" s="32">
        <f t="shared" ca="1" si="9"/>
        <v>0</v>
      </c>
      <c r="BX21" s="32">
        <f t="shared" ca="1" si="9"/>
        <v>0</v>
      </c>
    </row>
    <row r="22" spans="1:76">
      <c r="A22" t="s">
        <v>425</v>
      </c>
      <c r="B22" s="1" t="s">
        <v>12</v>
      </c>
      <c r="C22" t="str">
        <f t="shared" ca="1" si="2"/>
        <v>BR3</v>
      </c>
      <c r="D22" t="str">
        <f t="shared" ca="1" si="3"/>
        <v>Battle River #3</v>
      </c>
      <c r="E22" s="31">
        <f ca="1">'Module C Corrected'!CW22-'Module C Initial'!CW22</f>
        <v>-1675.9400000000023</v>
      </c>
      <c r="F22" s="31">
        <f ca="1">'Module C Corrected'!CX22-'Module C Initial'!CX22</f>
        <v>-2840.2800000000279</v>
      </c>
      <c r="G22" s="31">
        <f ca="1">'Module C Corrected'!CY22-'Module C Initial'!CY22</f>
        <v>-2282.0599999999977</v>
      </c>
      <c r="H22" s="31">
        <f ca="1">'Module C Corrected'!CZ22-'Module C Initial'!CZ22</f>
        <v>-2142.039999999979</v>
      </c>
      <c r="I22" s="31">
        <f ca="1">'Module C Corrected'!DA22-'Module C Initial'!DA22</f>
        <v>-475.54999999999563</v>
      </c>
      <c r="J22" s="31">
        <f ca="1">'Module C Corrected'!DB22-'Module C Initial'!DB22</f>
        <v>0</v>
      </c>
      <c r="K22" s="31">
        <f ca="1">'Module C Corrected'!DC22-'Module C Initial'!DC22</f>
        <v>-5114.8300000000745</v>
      </c>
      <c r="L22" s="31">
        <f ca="1">'Module C Corrected'!DD22-'Module C Initial'!DD22</f>
        <v>-3020.4899999999907</v>
      </c>
      <c r="M22" s="31">
        <f ca="1">'Module C Corrected'!DE22-'Module C Initial'!DE22</f>
        <v>-2052.9200000000128</v>
      </c>
      <c r="N22" s="31">
        <f ca="1">'Module C Corrected'!DF22-'Module C Initial'!DF22</f>
        <v>-2510.9199999999837</v>
      </c>
      <c r="O22" s="31">
        <f ca="1">'Module C Corrected'!DG22-'Module C Initial'!DG22</f>
        <v>-2161.7299999999814</v>
      </c>
      <c r="P22" s="31">
        <f ca="1">'Module C Corrected'!DH22-'Module C Initial'!DH22</f>
        <v>-2852.3699999999953</v>
      </c>
      <c r="Q22" s="32">
        <f ca="1">'Module C Corrected'!DI22-'Module C Initial'!DI22</f>
        <v>-83.789999999999964</v>
      </c>
      <c r="R22" s="32">
        <f ca="1">'Module C Corrected'!DJ22-'Module C Initial'!DJ22</f>
        <v>-142.02000000000044</v>
      </c>
      <c r="S22" s="32">
        <f ca="1">'Module C Corrected'!DK22-'Module C Initial'!DK22</f>
        <v>-114.10999999999967</v>
      </c>
      <c r="T22" s="32">
        <f ca="1">'Module C Corrected'!DL22-'Module C Initial'!DL22</f>
        <v>-107.09999999999991</v>
      </c>
      <c r="U22" s="32">
        <f ca="1">'Module C Corrected'!DM22-'Module C Initial'!DM22</f>
        <v>-23.779999999999973</v>
      </c>
      <c r="V22" s="32">
        <f ca="1">'Module C Corrected'!DN22-'Module C Initial'!DN22</f>
        <v>0</v>
      </c>
      <c r="W22" s="32">
        <f ca="1">'Module C Corrected'!DO22-'Module C Initial'!DO22</f>
        <v>-255.73999999999978</v>
      </c>
      <c r="X22" s="32">
        <f ca="1">'Module C Corrected'!DP22-'Module C Initial'!DP22</f>
        <v>-151.0300000000002</v>
      </c>
      <c r="Y22" s="32">
        <f ca="1">'Module C Corrected'!DQ22-'Module C Initial'!DQ22</f>
        <v>-102.65000000000009</v>
      </c>
      <c r="Z22" s="32">
        <f ca="1">'Module C Corrected'!DR22-'Module C Initial'!DR22</f>
        <v>-125.54999999999927</v>
      </c>
      <c r="AA22" s="32">
        <f ca="1">'Module C Corrected'!DS22-'Module C Initial'!DS22</f>
        <v>-108.07999999999993</v>
      </c>
      <c r="AB22" s="32">
        <f ca="1">'Module C Corrected'!DT22-'Module C Initial'!DT22</f>
        <v>-142.61999999999989</v>
      </c>
      <c r="AC22" s="31">
        <f ca="1">'Module C Corrected'!DU22-'Module C Initial'!DU22</f>
        <v>-721.08999999999651</v>
      </c>
      <c r="AD22" s="31">
        <f ca="1">'Module C Corrected'!DV22-'Module C Initial'!DV22</f>
        <v>-1207.5800000000017</v>
      </c>
      <c r="AE22" s="31">
        <f ca="1">'Module C Corrected'!DW22-'Module C Initial'!DW22</f>
        <v>-959.74000000000524</v>
      </c>
      <c r="AF22" s="31">
        <f ca="1">'Module C Corrected'!DX22-'Module C Initial'!DX22</f>
        <v>-889.93999999999869</v>
      </c>
      <c r="AG22" s="31">
        <f ca="1">'Module C Corrected'!DY22-'Module C Initial'!DY22</f>
        <v>-195.23000000000047</v>
      </c>
      <c r="AH22" s="31">
        <f ca="1">'Module C Corrected'!DZ22-'Module C Initial'!DZ22</f>
        <v>0</v>
      </c>
      <c r="AI22" s="31">
        <f ca="1">'Module C Corrected'!EA22-'Module C Initial'!EA22</f>
        <v>-2048.5299999999988</v>
      </c>
      <c r="AJ22" s="31">
        <f ca="1">'Module C Corrected'!EB22-'Module C Initial'!EB22</f>
        <v>-1193.7000000000007</v>
      </c>
      <c r="AK22" s="31">
        <f ca="1">'Module C Corrected'!EC22-'Module C Initial'!EC22</f>
        <v>-800.40999999999985</v>
      </c>
      <c r="AL22" s="31">
        <f ca="1">'Module C Corrected'!ED22-'Module C Initial'!ED22</f>
        <v>-966.08999999999651</v>
      </c>
      <c r="AM22" s="31">
        <f ca="1">'Module C Corrected'!EE22-'Module C Initial'!EE22</f>
        <v>-820.26000000000204</v>
      </c>
      <c r="AN22" s="31">
        <f ca="1">'Module C Corrected'!EF22-'Module C Initial'!EF22</f>
        <v>-1067.6700000000055</v>
      </c>
      <c r="AO22" s="32">
        <f t="shared" ca="1" si="7"/>
        <v>-2480.8199999999988</v>
      </c>
      <c r="AP22" s="32">
        <f t="shared" ca="1" si="7"/>
        <v>-4189.8800000000301</v>
      </c>
      <c r="AQ22" s="32">
        <f t="shared" ca="1" si="7"/>
        <v>-3355.9100000000026</v>
      </c>
      <c r="AR22" s="32">
        <f t="shared" ca="1" si="7"/>
        <v>-3139.0799999999776</v>
      </c>
      <c r="AS22" s="32">
        <f t="shared" ca="1" si="7"/>
        <v>-694.55999999999608</v>
      </c>
      <c r="AT22" s="32">
        <f t="shared" ca="1" si="7"/>
        <v>0</v>
      </c>
      <c r="AU22" s="32">
        <f t="shared" ca="1" si="7"/>
        <v>-7419.1000000000731</v>
      </c>
      <c r="AV22" s="32">
        <f t="shared" ca="1" si="7"/>
        <v>-4365.2199999999921</v>
      </c>
      <c r="AW22" s="32">
        <f t="shared" ca="1" si="7"/>
        <v>-2955.9800000000128</v>
      </c>
      <c r="AX22" s="32">
        <f t="shared" ca="1" si="7"/>
        <v>-3602.5599999999795</v>
      </c>
      <c r="AY22" s="32">
        <f t="shared" ca="1" si="7"/>
        <v>-3090.0699999999833</v>
      </c>
      <c r="AZ22" s="32">
        <f t="shared" ca="1" si="7"/>
        <v>-4062.6600000000008</v>
      </c>
      <c r="BA22" s="55">
        <f t="shared" ca="1" si="8"/>
        <v>-19.63</v>
      </c>
      <c r="BB22" s="55">
        <f t="shared" ca="1" si="8"/>
        <v>-33.270000000000003</v>
      </c>
      <c r="BC22" s="55">
        <f t="shared" ca="1" si="8"/>
        <v>-26.73</v>
      </c>
      <c r="BD22" s="55">
        <f t="shared" ca="1" si="8"/>
        <v>-25.09</v>
      </c>
      <c r="BE22" s="55">
        <f t="shared" ca="1" si="8"/>
        <v>-5.57</v>
      </c>
      <c r="BF22" s="55">
        <f t="shared" ca="1" si="8"/>
        <v>0</v>
      </c>
      <c r="BG22" s="55">
        <f t="shared" ca="1" si="8"/>
        <v>-59.91</v>
      </c>
      <c r="BH22" s="55">
        <f t="shared" ca="1" si="8"/>
        <v>-35.380000000000003</v>
      </c>
      <c r="BI22" s="55">
        <f t="shared" ca="1" si="8"/>
        <v>-24.04</v>
      </c>
      <c r="BJ22" s="55">
        <f t="shared" ca="1" si="8"/>
        <v>-29.41</v>
      </c>
      <c r="BK22" s="55">
        <f t="shared" ca="1" si="8"/>
        <v>-25.32</v>
      </c>
      <c r="BL22" s="55">
        <f t="shared" ca="1" si="8"/>
        <v>-33.409999999999997</v>
      </c>
      <c r="BM22" s="32">
        <f t="shared" ca="1" si="9"/>
        <v>-2500.4499999999989</v>
      </c>
      <c r="BN22" s="32">
        <f t="shared" ca="1" si="9"/>
        <v>-4223.1500000000306</v>
      </c>
      <c r="BO22" s="32">
        <f t="shared" ca="1" si="9"/>
        <v>-3382.6400000000026</v>
      </c>
      <c r="BP22" s="32">
        <f t="shared" ca="1" si="9"/>
        <v>-3164.1699999999778</v>
      </c>
      <c r="BQ22" s="32">
        <f t="shared" ca="1" si="9"/>
        <v>-700.12999999999613</v>
      </c>
      <c r="BR22" s="32">
        <f t="shared" ca="1" si="9"/>
        <v>0</v>
      </c>
      <c r="BS22" s="32">
        <f t="shared" ca="1" si="9"/>
        <v>-7479.010000000073</v>
      </c>
      <c r="BT22" s="32">
        <f t="shared" ca="1" si="9"/>
        <v>-4400.5999999999922</v>
      </c>
      <c r="BU22" s="32">
        <f t="shared" ca="1" si="9"/>
        <v>-2980.0200000000127</v>
      </c>
      <c r="BV22" s="32">
        <f t="shared" ca="1" si="9"/>
        <v>-3631.9699999999793</v>
      </c>
      <c r="BW22" s="32">
        <f t="shared" ca="1" si="9"/>
        <v>-3115.3899999999835</v>
      </c>
      <c r="BX22" s="32">
        <f t="shared" ca="1" si="9"/>
        <v>-4096.0700000000006</v>
      </c>
    </row>
    <row r="23" spans="1:76">
      <c r="A23" t="s">
        <v>425</v>
      </c>
      <c r="B23" s="1" t="s">
        <v>13</v>
      </c>
      <c r="C23" t="str">
        <f t="shared" ca="1" si="2"/>
        <v>BR4</v>
      </c>
      <c r="D23" t="str">
        <f t="shared" ca="1" si="3"/>
        <v>Battle River #4</v>
      </c>
      <c r="E23" s="31">
        <f ca="1">'Module C Corrected'!CW23-'Module C Initial'!CW23</f>
        <v>-1620.3500000000349</v>
      </c>
      <c r="F23" s="31">
        <f ca="1">'Module C Corrected'!CX23-'Module C Initial'!CX23</f>
        <v>-2000.320000000007</v>
      </c>
      <c r="G23" s="31">
        <f ca="1">'Module C Corrected'!CY23-'Module C Initial'!CY23</f>
        <v>-1541.710000000021</v>
      </c>
      <c r="H23" s="31">
        <f ca="1">'Module C Corrected'!CZ23-'Module C Initial'!CZ23</f>
        <v>-1682.2000000000116</v>
      </c>
      <c r="I23" s="31">
        <f ca="1">'Module C Corrected'!DA23-'Module C Initial'!DA23</f>
        <v>-1626.9800000000469</v>
      </c>
      <c r="J23" s="31">
        <f ca="1">'Module C Corrected'!DB23-'Module C Initial'!DB23</f>
        <v>-1598.679999999993</v>
      </c>
      <c r="K23" s="31">
        <f ca="1">'Module C Corrected'!DC23-'Module C Initial'!DC23</f>
        <v>-4396.0999999999767</v>
      </c>
      <c r="L23" s="31">
        <f ca="1">'Module C Corrected'!DD23-'Module C Initial'!DD23</f>
        <v>-2398.679999999993</v>
      </c>
      <c r="M23" s="31">
        <f ca="1">'Module C Corrected'!DE23-'Module C Initial'!DE23</f>
        <v>-1184.2799999999988</v>
      </c>
      <c r="N23" s="31">
        <f ca="1">'Module C Corrected'!DF23-'Module C Initial'!DF23</f>
        <v>-360.9800000000032</v>
      </c>
      <c r="O23" s="31">
        <f ca="1">'Module C Corrected'!DG23-'Module C Initial'!DG23</f>
        <v>-1733.039999999979</v>
      </c>
      <c r="P23" s="31">
        <f ca="1">'Module C Corrected'!DH23-'Module C Initial'!DH23</f>
        <v>-2076.8300000000163</v>
      </c>
      <c r="Q23" s="32">
        <f ca="1">'Module C Corrected'!DI23-'Module C Initial'!DI23</f>
        <v>-81.010000000000218</v>
      </c>
      <c r="R23" s="32">
        <f ca="1">'Module C Corrected'!DJ23-'Module C Initial'!DJ23</f>
        <v>-100.01000000000022</v>
      </c>
      <c r="S23" s="32">
        <f ca="1">'Module C Corrected'!DK23-'Module C Initial'!DK23</f>
        <v>-77.079999999999927</v>
      </c>
      <c r="T23" s="32">
        <f ca="1">'Module C Corrected'!DL23-'Module C Initial'!DL23</f>
        <v>-84.110000000000127</v>
      </c>
      <c r="U23" s="32">
        <f ca="1">'Module C Corrected'!DM23-'Module C Initial'!DM23</f>
        <v>-81.350000000000364</v>
      </c>
      <c r="V23" s="32">
        <f ca="1">'Module C Corrected'!DN23-'Module C Initial'!DN23</f>
        <v>-79.940000000000055</v>
      </c>
      <c r="W23" s="32">
        <f ca="1">'Module C Corrected'!DO23-'Module C Initial'!DO23</f>
        <v>-219.8100000000004</v>
      </c>
      <c r="X23" s="32">
        <f ca="1">'Module C Corrected'!DP23-'Module C Initial'!DP23</f>
        <v>-119.93000000000029</v>
      </c>
      <c r="Y23" s="32">
        <f ca="1">'Module C Corrected'!DQ23-'Module C Initial'!DQ23</f>
        <v>-59.220000000000027</v>
      </c>
      <c r="Z23" s="32">
        <f ca="1">'Module C Corrected'!DR23-'Module C Initial'!DR23</f>
        <v>-18.039999999999964</v>
      </c>
      <c r="AA23" s="32">
        <f ca="1">'Module C Corrected'!DS23-'Module C Initial'!DS23</f>
        <v>-86.650000000000091</v>
      </c>
      <c r="AB23" s="32">
        <f ca="1">'Module C Corrected'!DT23-'Module C Initial'!DT23</f>
        <v>-103.85000000000036</v>
      </c>
      <c r="AC23" s="31">
        <f ca="1">'Module C Corrected'!DU23-'Module C Initial'!DU23</f>
        <v>-697.16999999999825</v>
      </c>
      <c r="AD23" s="31">
        <f ca="1">'Module C Corrected'!DV23-'Module C Initial'!DV23</f>
        <v>-850.45999999999913</v>
      </c>
      <c r="AE23" s="31">
        <f ca="1">'Module C Corrected'!DW23-'Module C Initial'!DW23</f>
        <v>-648.37999999999738</v>
      </c>
      <c r="AF23" s="31">
        <f ca="1">'Module C Corrected'!DX23-'Module C Initial'!DX23</f>
        <v>-698.89999999999782</v>
      </c>
      <c r="AG23" s="31">
        <f ca="1">'Module C Corrected'!DY23-'Module C Initial'!DY23</f>
        <v>-667.93000000000029</v>
      </c>
      <c r="AH23" s="31">
        <f ca="1">'Module C Corrected'!DZ23-'Module C Initial'!DZ23</f>
        <v>-648.15999999999985</v>
      </c>
      <c r="AI23" s="31">
        <f ca="1">'Module C Corrected'!EA23-'Module C Initial'!EA23</f>
        <v>-1760.6699999999983</v>
      </c>
      <c r="AJ23" s="31">
        <f ca="1">'Module C Corrected'!EB23-'Module C Initial'!EB23</f>
        <v>-947.95999999999913</v>
      </c>
      <c r="AK23" s="31">
        <f ca="1">'Module C Corrected'!EC23-'Module C Initial'!EC23</f>
        <v>-461.73999999999978</v>
      </c>
      <c r="AL23" s="31">
        <f ca="1">'Module C Corrected'!ED23-'Module C Initial'!ED23</f>
        <v>-138.88999999999942</v>
      </c>
      <c r="AM23" s="31">
        <f ca="1">'Module C Corrected'!EE23-'Module C Initial'!EE23</f>
        <v>-657.59999999999854</v>
      </c>
      <c r="AN23" s="31">
        <f ca="1">'Module C Corrected'!EF23-'Module C Initial'!EF23</f>
        <v>-777.37999999999738</v>
      </c>
      <c r="AO23" s="32">
        <f t="shared" ca="1" si="7"/>
        <v>-2398.5300000000334</v>
      </c>
      <c r="AP23" s="32">
        <f t="shared" ca="1" si="7"/>
        <v>-2950.7900000000063</v>
      </c>
      <c r="AQ23" s="32">
        <f t="shared" ca="1" si="7"/>
        <v>-2267.1700000000183</v>
      </c>
      <c r="AR23" s="32">
        <f t="shared" ca="1" si="7"/>
        <v>-2465.2100000000096</v>
      </c>
      <c r="AS23" s="32">
        <f t="shared" ca="1" si="7"/>
        <v>-2376.2600000000475</v>
      </c>
      <c r="AT23" s="32">
        <f t="shared" ca="1" si="7"/>
        <v>-2326.7799999999929</v>
      </c>
      <c r="AU23" s="32">
        <f t="shared" ca="1" si="7"/>
        <v>-6376.5799999999754</v>
      </c>
      <c r="AV23" s="32">
        <f t="shared" ca="1" si="7"/>
        <v>-3466.5699999999924</v>
      </c>
      <c r="AW23" s="32">
        <f t="shared" ca="1" si="7"/>
        <v>-1705.2399999999986</v>
      </c>
      <c r="AX23" s="32">
        <f t="shared" ca="1" si="7"/>
        <v>-517.91000000000258</v>
      </c>
      <c r="AY23" s="32">
        <f t="shared" ca="1" si="7"/>
        <v>-2477.2899999999777</v>
      </c>
      <c r="AZ23" s="32">
        <f t="shared" ca="1" si="7"/>
        <v>-2958.060000000014</v>
      </c>
      <c r="BA23" s="55">
        <f t="shared" ca="1" si="8"/>
        <v>-18.98</v>
      </c>
      <c r="BB23" s="55">
        <f t="shared" ca="1" si="8"/>
        <v>-23.43</v>
      </c>
      <c r="BC23" s="55">
        <f t="shared" ca="1" si="8"/>
        <v>-18.059999999999999</v>
      </c>
      <c r="BD23" s="55">
        <f t="shared" ca="1" si="8"/>
        <v>-19.7</v>
      </c>
      <c r="BE23" s="55">
        <f t="shared" ca="1" si="8"/>
        <v>-19.059999999999999</v>
      </c>
      <c r="BF23" s="55">
        <f t="shared" ca="1" si="8"/>
        <v>-18.72</v>
      </c>
      <c r="BG23" s="55">
        <f t="shared" ca="1" si="8"/>
        <v>-51.49</v>
      </c>
      <c r="BH23" s="55">
        <f t="shared" ca="1" si="8"/>
        <v>-28.09</v>
      </c>
      <c r="BI23" s="55">
        <f t="shared" ca="1" si="8"/>
        <v>-13.87</v>
      </c>
      <c r="BJ23" s="55">
        <f t="shared" ca="1" si="8"/>
        <v>-4.2300000000000004</v>
      </c>
      <c r="BK23" s="55">
        <f t="shared" ca="1" si="8"/>
        <v>-20.3</v>
      </c>
      <c r="BL23" s="55">
        <f t="shared" ca="1" si="8"/>
        <v>-24.32</v>
      </c>
      <c r="BM23" s="32">
        <f t="shared" ca="1" si="9"/>
        <v>-2417.5100000000334</v>
      </c>
      <c r="BN23" s="32">
        <f t="shared" ca="1" si="9"/>
        <v>-2974.2200000000062</v>
      </c>
      <c r="BO23" s="32">
        <f t="shared" ca="1" si="9"/>
        <v>-2285.2300000000182</v>
      </c>
      <c r="BP23" s="32">
        <f t="shared" ca="1" si="9"/>
        <v>-2484.9100000000094</v>
      </c>
      <c r="BQ23" s="32">
        <f t="shared" ca="1" si="9"/>
        <v>-2395.3200000000475</v>
      </c>
      <c r="BR23" s="32">
        <f t="shared" ca="1" si="9"/>
        <v>-2345.4999999999927</v>
      </c>
      <c r="BS23" s="32">
        <f t="shared" ca="1" si="9"/>
        <v>-6428.0699999999752</v>
      </c>
      <c r="BT23" s="32">
        <f t="shared" ca="1" si="9"/>
        <v>-3494.6599999999926</v>
      </c>
      <c r="BU23" s="32">
        <f t="shared" ca="1" si="9"/>
        <v>-1719.1099999999985</v>
      </c>
      <c r="BV23" s="32">
        <f t="shared" ca="1" si="9"/>
        <v>-522.1400000000026</v>
      </c>
      <c r="BW23" s="32">
        <f t="shared" ca="1" si="9"/>
        <v>-2497.5899999999779</v>
      </c>
      <c r="BX23" s="32">
        <f t="shared" ca="1" si="9"/>
        <v>-2982.3800000000142</v>
      </c>
    </row>
    <row r="24" spans="1:76">
      <c r="A24" t="s">
        <v>425</v>
      </c>
      <c r="B24" s="1" t="s">
        <v>25</v>
      </c>
      <c r="C24" t="str">
        <f t="shared" ca="1" si="2"/>
        <v>BR5</v>
      </c>
      <c r="D24" t="str">
        <f t="shared" ca="1" si="3"/>
        <v>Battle River #5</v>
      </c>
      <c r="E24" s="31">
        <f ca="1">'Module C Corrected'!CW24-'Module C Initial'!CW24</f>
        <v>-4307.4900000000489</v>
      </c>
      <c r="F24" s="31">
        <f ca="1">'Module C Corrected'!CX24-'Module C Initial'!CX24</f>
        <v>-5568.5499999999302</v>
      </c>
      <c r="G24" s="31">
        <f ca="1">'Module C Corrected'!CY24-'Module C Initial'!CY24</f>
        <v>-3916.2199999999721</v>
      </c>
      <c r="H24" s="31">
        <f ca="1">'Module C Corrected'!CZ24-'Module C Initial'!CZ24</f>
        <v>-3939.6399999998976</v>
      </c>
      <c r="I24" s="31">
        <f ca="1">'Module C Corrected'!DA24-'Module C Initial'!DA24</f>
        <v>-3715.2200000000885</v>
      </c>
      <c r="J24" s="31">
        <f ca="1">'Module C Corrected'!DB24-'Module C Initial'!DB24</f>
        <v>-4049.8400000000256</v>
      </c>
      <c r="K24" s="31">
        <f ca="1">'Module C Corrected'!DC24-'Module C Initial'!DC24</f>
        <v>-6634.9699999999721</v>
      </c>
      <c r="L24" s="31">
        <f ca="1">'Module C Corrected'!DD24-'Module C Initial'!DD24</f>
        <v>-3056</v>
      </c>
      <c r="M24" s="31">
        <f ca="1">'Module C Corrected'!DE24-'Module C Initial'!DE24</f>
        <v>-3471</v>
      </c>
      <c r="N24" s="31">
        <f ca="1">'Module C Corrected'!DF24-'Module C Initial'!DF24</f>
        <v>-5223.1900000000023</v>
      </c>
      <c r="O24" s="31">
        <f ca="1">'Module C Corrected'!DG24-'Module C Initial'!DG24</f>
        <v>-3883.820000000007</v>
      </c>
      <c r="P24" s="31">
        <f ca="1">'Module C Corrected'!DH24-'Module C Initial'!DH24</f>
        <v>-5020.3699999999953</v>
      </c>
      <c r="Q24" s="32">
        <f ca="1">'Module C Corrected'!DI24-'Module C Initial'!DI24</f>
        <v>-215.36999999999898</v>
      </c>
      <c r="R24" s="32">
        <f ca="1">'Module C Corrected'!DJ24-'Module C Initial'!DJ24</f>
        <v>-278.43000000000029</v>
      </c>
      <c r="S24" s="32">
        <f ca="1">'Module C Corrected'!DK24-'Module C Initial'!DK24</f>
        <v>-195.81000000000131</v>
      </c>
      <c r="T24" s="32">
        <f ca="1">'Module C Corrected'!DL24-'Module C Initial'!DL24</f>
        <v>-196.97999999999956</v>
      </c>
      <c r="U24" s="32">
        <f ca="1">'Module C Corrected'!DM24-'Module C Initial'!DM24</f>
        <v>-185.77000000000044</v>
      </c>
      <c r="V24" s="32">
        <f ca="1">'Module C Corrected'!DN24-'Module C Initial'!DN24</f>
        <v>-202.48999999999796</v>
      </c>
      <c r="W24" s="32">
        <f ca="1">'Module C Corrected'!DO24-'Module C Initial'!DO24</f>
        <v>-331.7400000000016</v>
      </c>
      <c r="X24" s="32">
        <f ca="1">'Module C Corrected'!DP24-'Module C Initial'!DP24</f>
        <v>-152.79999999999927</v>
      </c>
      <c r="Y24" s="32">
        <f ca="1">'Module C Corrected'!DQ24-'Module C Initial'!DQ24</f>
        <v>-173.54999999999927</v>
      </c>
      <c r="Z24" s="32">
        <f ca="1">'Module C Corrected'!DR24-'Module C Initial'!DR24</f>
        <v>-261.15999999999985</v>
      </c>
      <c r="AA24" s="32">
        <f ca="1">'Module C Corrected'!DS24-'Module C Initial'!DS24</f>
        <v>-194.18999999999869</v>
      </c>
      <c r="AB24" s="32">
        <f ca="1">'Module C Corrected'!DT24-'Module C Initial'!DT24</f>
        <v>-251.02000000000044</v>
      </c>
      <c r="AC24" s="31">
        <f ca="1">'Module C Corrected'!DU24-'Module C Initial'!DU24</f>
        <v>-1853.3400000000256</v>
      </c>
      <c r="AD24" s="31">
        <f ca="1">'Module C Corrected'!DV24-'Module C Initial'!DV24</f>
        <v>-2367.5499999999884</v>
      </c>
      <c r="AE24" s="31">
        <f ca="1">'Module C Corrected'!DW24-'Module C Initial'!DW24</f>
        <v>-1647.0099999999802</v>
      </c>
      <c r="AF24" s="31">
        <f ca="1">'Module C Corrected'!DX24-'Module C Initial'!DX24</f>
        <v>-1636.7799999999988</v>
      </c>
      <c r="AG24" s="31">
        <f ca="1">'Module C Corrected'!DY24-'Module C Initial'!DY24</f>
        <v>-1525.2299999999959</v>
      </c>
      <c r="AH24" s="31">
        <f ca="1">'Module C Corrected'!DZ24-'Module C Initial'!DZ24</f>
        <v>-1641.9599999999919</v>
      </c>
      <c r="AI24" s="31">
        <f ca="1">'Module C Corrected'!EA24-'Module C Initial'!EA24</f>
        <v>-2657.3500000000058</v>
      </c>
      <c r="AJ24" s="31">
        <f ca="1">'Module C Corrected'!EB24-'Module C Initial'!EB24</f>
        <v>-1207.7299999999959</v>
      </c>
      <c r="AK24" s="31">
        <f ca="1">'Module C Corrected'!EC24-'Module C Initial'!EC24</f>
        <v>-1353.3100000000122</v>
      </c>
      <c r="AL24" s="31">
        <f ca="1">'Module C Corrected'!ED24-'Module C Initial'!ED24</f>
        <v>-2009.6399999999849</v>
      </c>
      <c r="AM24" s="31">
        <f ca="1">'Module C Corrected'!EE24-'Module C Initial'!EE24</f>
        <v>-1473.7000000000116</v>
      </c>
      <c r="AN24" s="31">
        <f ca="1">'Module C Corrected'!EF24-'Module C Initial'!EF24</f>
        <v>-1879.1700000000128</v>
      </c>
      <c r="AO24" s="32">
        <f t="shared" ca="1" si="7"/>
        <v>-6376.2000000000735</v>
      </c>
      <c r="AP24" s="32">
        <f t="shared" ca="1" si="7"/>
        <v>-8214.5299999999188</v>
      </c>
      <c r="AQ24" s="32">
        <f t="shared" ca="1" si="7"/>
        <v>-5759.0399999999536</v>
      </c>
      <c r="AR24" s="32">
        <f t="shared" ca="1" si="7"/>
        <v>-5773.399999999896</v>
      </c>
      <c r="AS24" s="32">
        <f t="shared" ca="1" si="7"/>
        <v>-5426.2200000000848</v>
      </c>
      <c r="AT24" s="32">
        <f t="shared" ca="1" si="7"/>
        <v>-5894.2900000000154</v>
      </c>
      <c r="AU24" s="32">
        <f t="shared" ca="1" si="7"/>
        <v>-9624.0599999999795</v>
      </c>
      <c r="AV24" s="32">
        <f t="shared" ca="1" si="7"/>
        <v>-4416.5299999999952</v>
      </c>
      <c r="AW24" s="32">
        <f t="shared" ca="1" si="7"/>
        <v>-4997.8600000000115</v>
      </c>
      <c r="AX24" s="32">
        <f t="shared" ca="1" si="7"/>
        <v>-7493.989999999987</v>
      </c>
      <c r="AY24" s="32">
        <f t="shared" ca="1" si="7"/>
        <v>-5551.7100000000173</v>
      </c>
      <c r="AZ24" s="32">
        <f t="shared" ca="1" si="7"/>
        <v>-7150.5600000000086</v>
      </c>
      <c r="BA24" s="55">
        <f t="shared" ca="1" si="8"/>
        <v>-50.45</v>
      </c>
      <c r="BB24" s="55">
        <f t="shared" ca="1" si="8"/>
        <v>-65.22</v>
      </c>
      <c r="BC24" s="55">
        <f t="shared" ca="1" si="8"/>
        <v>-45.87</v>
      </c>
      <c r="BD24" s="55">
        <f t="shared" ca="1" si="8"/>
        <v>-46.14</v>
      </c>
      <c r="BE24" s="55">
        <f t="shared" ca="1" si="8"/>
        <v>-43.51</v>
      </c>
      <c r="BF24" s="55">
        <f t="shared" ca="1" si="8"/>
        <v>-47.43</v>
      </c>
      <c r="BG24" s="55">
        <f t="shared" ca="1" si="8"/>
        <v>-77.709999999999994</v>
      </c>
      <c r="BH24" s="55">
        <f t="shared" ca="1" si="8"/>
        <v>-35.79</v>
      </c>
      <c r="BI24" s="55">
        <f t="shared" ca="1" si="8"/>
        <v>-40.65</v>
      </c>
      <c r="BJ24" s="55">
        <f t="shared" ca="1" si="8"/>
        <v>-61.18</v>
      </c>
      <c r="BK24" s="55">
        <f t="shared" ca="1" si="8"/>
        <v>-45.49</v>
      </c>
      <c r="BL24" s="55">
        <f t="shared" ca="1" si="8"/>
        <v>-58.8</v>
      </c>
      <c r="BM24" s="32">
        <f t="shared" ca="1" si="9"/>
        <v>-6426.6500000000733</v>
      </c>
      <c r="BN24" s="32">
        <f t="shared" ca="1" si="9"/>
        <v>-8279.7499999999181</v>
      </c>
      <c r="BO24" s="32">
        <f t="shared" ca="1" si="9"/>
        <v>-5804.9099999999535</v>
      </c>
      <c r="BP24" s="32">
        <f t="shared" ca="1" si="9"/>
        <v>-5819.5399999998963</v>
      </c>
      <c r="BQ24" s="32">
        <f t="shared" ca="1" si="9"/>
        <v>-5469.7300000000851</v>
      </c>
      <c r="BR24" s="32">
        <f t="shared" ca="1" si="9"/>
        <v>-5941.7200000000157</v>
      </c>
      <c r="BS24" s="32">
        <f t="shared" ca="1" si="9"/>
        <v>-9701.7699999999786</v>
      </c>
      <c r="BT24" s="32">
        <f t="shared" ca="1" si="9"/>
        <v>-4452.3199999999952</v>
      </c>
      <c r="BU24" s="32">
        <f t="shared" ca="1" si="9"/>
        <v>-5038.5100000000111</v>
      </c>
      <c r="BV24" s="32">
        <f t="shared" ca="1" si="9"/>
        <v>-7555.1699999999873</v>
      </c>
      <c r="BW24" s="32">
        <f t="shared" ca="1" si="9"/>
        <v>-5597.2000000000171</v>
      </c>
      <c r="BX24" s="32">
        <f t="shared" ca="1" si="9"/>
        <v>-7209.3600000000088</v>
      </c>
    </row>
    <row r="25" spans="1:76">
      <c r="A25" t="s">
        <v>423</v>
      </c>
      <c r="B25" s="1" t="s">
        <v>125</v>
      </c>
      <c r="C25" t="str">
        <f t="shared" ca="1" si="2"/>
        <v>BRA</v>
      </c>
      <c r="D25" t="str">
        <f t="shared" ca="1" si="3"/>
        <v>Brazeau Hydro Facility</v>
      </c>
      <c r="E25" s="31">
        <f ca="1">'Module C Corrected'!CW25-'Module C Initial'!CW25</f>
        <v>-658.16999999999825</v>
      </c>
      <c r="F25" s="31">
        <f ca="1">'Module C Corrected'!CX25-'Module C Initial'!CX25</f>
        <v>-583.56999999999971</v>
      </c>
      <c r="G25" s="31">
        <f ca="1">'Module C Corrected'!CY25-'Module C Initial'!CY25</f>
        <v>-440.08000000000175</v>
      </c>
      <c r="H25" s="31">
        <f ca="1">'Module C Corrected'!CZ25-'Module C Initial'!CZ25</f>
        <v>-295.95000000000073</v>
      </c>
      <c r="I25" s="31">
        <f ca="1">'Module C Corrected'!DA25-'Module C Initial'!DA25</f>
        <v>-450.69999999999709</v>
      </c>
      <c r="J25" s="31">
        <f ca="1">'Module C Corrected'!DB25-'Module C Initial'!DB25</f>
        <v>-1428.5499999999884</v>
      </c>
      <c r="K25" s="31">
        <f ca="1">'Module C Corrected'!DC25-'Module C Initial'!DC25</f>
        <v>-3483.679999999993</v>
      </c>
      <c r="L25" s="31">
        <f ca="1">'Module C Corrected'!DD25-'Module C Initial'!DD25</f>
        <v>-610.30000000000291</v>
      </c>
      <c r="M25" s="31">
        <f ca="1">'Module C Corrected'!DE25-'Module C Initial'!DE25</f>
        <v>-278.43000000000029</v>
      </c>
      <c r="N25" s="31">
        <f ca="1">'Module C Corrected'!DF25-'Module C Initial'!DF25</f>
        <v>-491.68000000000029</v>
      </c>
      <c r="O25" s="31">
        <f ca="1">'Module C Corrected'!DG25-'Module C Initial'!DG25</f>
        <v>-459.75</v>
      </c>
      <c r="P25" s="31">
        <f ca="1">'Module C Corrected'!DH25-'Module C Initial'!DH25</f>
        <v>-500.70000000000437</v>
      </c>
      <c r="Q25" s="32">
        <f ca="1">'Module C Corrected'!DI25-'Module C Initial'!DI25</f>
        <v>-32.909999999999968</v>
      </c>
      <c r="R25" s="32">
        <f ca="1">'Module C Corrected'!DJ25-'Module C Initial'!DJ25</f>
        <v>-29.17999999999995</v>
      </c>
      <c r="S25" s="32">
        <f ca="1">'Module C Corrected'!DK25-'Module C Initial'!DK25</f>
        <v>-22</v>
      </c>
      <c r="T25" s="32">
        <f ca="1">'Module C Corrected'!DL25-'Module C Initial'!DL25</f>
        <v>-14.789999999999992</v>
      </c>
      <c r="U25" s="32">
        <f ca="1">'Module C Corrected'!DM25-'Module C Initial'!DM25</f>
        <v>-22.53000000000003</v>
      </c>
      <c r="V25" s="32">
        <f ca="1">'Module C Corrected'!DN25-'Module C Initial'!DN25</f>
        <v>-71.430000000000064</v>
      </c>
      <c r="W25" s="32">
        <f ca="1">'Module C Corrected'!DO25-'Module C Initial'!DO25</f>
        <v>-174.18000000000006</v>
      </c>
      <c r="X25" s="32">
        <f ca="1">'Module C Corrected'!DP25-'Module C Initial'!DP25</f>
        <v>-30.519999999999982</v>
      </c>
      <c r="Y25" s="32">
        <f ca="1">'Module C Corrected'!DQ25-'Module C Initial'!DQ25</f>
        <v>-13.920000000000002</v>
      </c>
      <c r="Z25" s="32">
        <f ca="1">'Module C Corrected'!DR25-'Module C Initial'!DR25</f>
        <v>-24.590000000000032</v>
      </c>
      <c r="AA25" s="32">
        <f ca="1">'Module C Corrected'!DS25-'Module C Initial'!DS25</f>
        <v>-22.989999999999952</v>
      </c>
      <c r="AB25" s="32">
        <f ca="1">'Module C Corrected'!DT25-'Module C Initial'!DT25</f>
        <v>-25.04000000000002</v>
      </c>
      <c r="AC25" s="31">
        <f ca="1">'Module C Corrected'!DU25-'Module C Initial'!DU25</f>
        <v>-283.1899999999996</v>
      </c>
      <c r="AD25" s="31">
        <f ca="1">'Module C Corrected'!DV25-'Module C Initial'!DV25</f>
        <v>-248.10999999999967</v>
      </c>
      <c r="AE25" s="31">
        <f ca="1">'Module C Corrected'!DW25-'Module C Initial'!DW25</f>
        <v>-185.07999999999993</v>
      </c>
      <c r="AF25" s="31">
        <f ca="1">'Module C Corrected'!DX25-'Module C Initial'!DX25</f>
        <v>-122.95999999999981</v>
      </c>
      <c r="AG25" s="31">
        <f ca="1">'Module C Corrected'!DY25-'Module C Initial'!DY25</f>
        <v>-185.0300000000002</v>
      </c>
      <c r="AH25" s="31">
        <f ca="1">'Module C Corrected'!DZ25-'Module C Initial'!DZ25</f>
        <v>-579.18999999999869</v>
      </c>
      <c r="AI25" s="31">
        <f ca="1">'Module C Corrected'!EA25-'Module C Initial'!EA25</f>
        <v>-1395.2399999999998</v>
      </c>
      <c r="AJ25" s="31">
        <f ca="1">'Module C Corrected'!EB25-'Module C Initial'!EB25</f>
        <v>-241.18999999999983</v>
      </c>
      <c r="AK25" s="31">
        <f ca="1">'Module C Corrected'!EC25-'Module C Initial'!EC25</f>
        <v>-108.55999999999995</v>
      </c>
      <c r="AL25" s="31">
        <f ca="1">'Module C Corrected'!ED25-'Module C Initial'!ED25</f>
        <v>-189.17000000000007</v>
      </c>
      <c r="AM25" s="31">
        <f ca="1">'Module C Corrected'!EE25-'Module C Initial'!EE25</f>
        <v>-174.45000000000027</v>
      </c>
      <c r="AN25" s="31">
        <f ca="1">'Module C Corrected'!EF25-'Module C Initial'!EF25</f>
        <v>-187.40999999999985</v>
      </c>
      <c r="AO25" s="32">
        <f t="shared" ca="1" si="7"/>
        <v>-974.26999999999782</v>
      </c>
      <c r="AP25" s="32">
        <f t="shared" ca="1" si="7"/>
        <v>-860.85999999999933</v>
      </c>
      <c r="AQ25" s="32">
        <f t="shared" ca="1" si="7"/>
        <v>-647.16000000000167</v>
      </c>
      <c r="AR25" s="32">
        <f t="shared" ca="1" si="7"/>
        <v>-433.7000000000005</v>
      </c>
      <c r="AS25" s="32">
        <f t="shared" ca="1" si="7"/>
        <v>-658.25999999999726</v>
      </c>
      <c r="AT25" s="32">
        <f t="shared" ca="1" si="7"/>
        <v>-2079.1699999999873</v>
      </c>
      <c r="AU25" s="32">
        <f t="shared" ca="1" si="7"/>
        <v>-5053.0999999999931</v>
      </c>
      <c r="AV25" s="32">
        <f t="shared" ca="1" si="7"/>
        <v>-882.01000000000272</v>
      </c>
      <c r="AW25" s="32">
        <f t="shared" ca="1" si="7"/>
        <v>-400.91000000000025</v>
      </c>
      <c r="AX25" s="32">
        <f t="shared" ca="1" si="7"/>
        <v>-705.4400000000004</v>
      </c>
      <c r="AY25" s="32">
        <f t="shared" ca="1" si="7"/>
        <v>-657.19000000000028</v>
      </c>
      <c r="AZ25" s="32">
        <f t="shared" ca="1" si="7"/>
        <v>-713.15000000000418</v>
      </c>
      <c r="BA25" s="55">
        <f t="shared" ca="1" si="8"/>
        <v>-7.71</v>
      </c>
      <c r="BB25" s="55">
        <f t="shared" ca="1" si="8"/>
        <v>-6.83</v>
      </c>
      <c r="BC25" s="55">
        <f t="shared" ca="1" si="8"/>
        <v>-5.15</v>
      </c>
      <c r="BD25" s="55">
        <f t="shared" ca="1" si="8"/>
        <v>-3.47</v>
      </c>
      <c r="BE25" s="55">
        <f t="shared" ca="1" si="8"/>
        <v>-5.28</v>
      </c>
      <c r="BF25" s="55">
        <f t="shared" ca="1" si="8"/>
        <v>-16.73</v>
      </c>
      <c r="BG25" s="55">
        <f t="shared" ca="1" si="8"/>
        <v>-40.799999999999997</v>
      </c>
      <c r="BH25" s="55">
        <f t="shared" ca="1" si="8"/>
        <v>-7.15</v>
      </c>
      <c r="BI25" s="55">
        <f t="shared" ca="1" si="8"/>
        <v>-3.26</v>
      </c>
      <c r="BJ25" s="55">
        <f t="shared" ca="1" si="8"/>
        <v>-5.76</v>
      </c>
      <c r="BK25" s="55">
        <f t="shared" ca="1" si="8"/>
        <v>-5.38</v>
      </c>
      <c r="BL25" s="55">
        <f t="shared" ca="1" si="8"/>
        <v>-5.86</v>
      </c>
      <c r="BM25" s="32">
        <f t="shared" ca="1" si="9"/>
        <v>-981.97999999999786</v>
      </c>
      <c r="BN25" s="32">
        <f t="shared" ca="1" si="9"/>
        <v>-867.68999999999937</v>
      </c>
      <c r="BO25" s="32">
        <f t="shared" ca="1" si="9"/>
        <v>-652.31000000000165</v>
      </c>
      <c r="BP25" s="32">
        <f t="shared" ca="1" si="9"/>
        <v>-437.17000000000053</v>
      </c>
      <c r="BQ25" s="32">
        <f t="shared" ca="1" si="9"/>
        <v>-663.53999999999724</v>
      </c>
      <c r="BR25" s="32">
        <f t="shared" ca="1" si="9"/>
        <v>-2095.8999999999874</v>
      </c>
      <c r="BS25" s="32">
        <f t="shared" ca="1" si="9"/>
        <v>-5093.8999999999933</v>
      </c>
      <c r="BT25" s="32">
        <f t="shared" ca="1" si="9"/>
        <v>-889.1600000000027</v>
      </c>
      <c r="BU25" s="32">
        <f t="shared" ca="1" si="9"/>
        <v>-404.17000000000024</v>
      </c>
      <c r="BV25" s="32">
        <f t="shared" ca="1" si="9"/>
        <v>-711.20000000000039</v>
      </c>
      <c r="BW25" s="32">
        <f t="shared" ca="1" si="9"/>
        <v>-662.57000000000028</v>
      </c>
      <c r="BX25" s="32">
        <f t="shared" ca="1" si="9"/>
        <v>-719.0100000000042</v>
      </c>
    </row>
    <row r="26" spans="1:76">
      <c r="A26" t="s">
        <v>508</v>
      </c>
      <c r="B26" s="1" t="s">
        <v>348</v>
      </c>
      <c r="C26" t="str">
        <f t="shared" ca="1" si="2"/>
        <v>BCHIMP</v>
      </c>
      <c r="D26" t="str">
        <f t="shared" ca="1" si="3"/>
        <v>Alberta-BC Intertie - Import</v>
      </c>
      <c r="E26" s="31">
        <f ca="1">'Module C Corrected'!CW26-'Module C Initial'!CW26</f>
        <v>19.5300000000002</v>
      </c>
      <c r="F26" s="31">
        <f ca="1">'Module C Corrected'!CX26-'Module C Initial'!CX26</f>
        <v>73.319999999999709</v>
      </c>
      <c r="G26" s="31">
        <f ca="1">'Module C Corrected'!CY26-'Module C Initial'!CY26</f>
        <v>15.119999999999891</v>
      </c>
      <c r="H26" s="31">
        <f ca="1">'Module C Corrected'!CZ26-'Module C Initial'!CZ26</f>
        <v>17.800000000000182</v>
      </c>
      <c r="I26" s="31">
        <f ca="1">'Module C Corrected'!DA26-'Module C Initial'!DA26</f>
        <v>2.6700000000000728</v>
      </c>
      <c r="J26" s="31">
        <f ca="1">'Module C Corrected'!DB26-'Module C Initial'!DB26</f>
        <v>20.090000000000146</v>
      </c>
      <c r="K26" s="31">
        <f ca="1">'Module C Corrected'!DC26-'Module C Initial'!DC26</f>
        <v>23.389999999999418</v>
      </c>
      <c r="L26" s="31">
        <f ca="1">'Module C Corrected'!DD26-'Module C Initial'!DD26</f>
        <v>21.069999999999709</v>
      </c>
      <c r="M26" s="31">
        <f ca="1">'Module C Corrected'!DE26-'Module C Initial'!DE26</f>
        <v>22.289999999999964</v>
      </c>
      <c r="N26" s="31">
        <f ca="1">'Module C Corrected'!DF26-'Module C Initial'!DF26</f>
        <v>22.119999999999891</v>
      </c>
      <c r="O26" s="31">
        <f ca="1">'Module C Corrected'!DG26-'Module C Initial'!DG26</f>
        <v>18.440000000000055</v>
      </c>
      <c r="P26" s="31">
        <f ca="1">'Module C Corrected'!DH26-'Module C Initial'!DH26</f>
        <v>185.29999999999563</v>
      </c>
      <c r="Q26" s="32">
        <f ca="1">'Module C Corrected'!DI26-'Module C Initial'!DI26</f>
        <v>0.98000000000000398</v>
      </c>
      <c r="R26" s="32">
        <f ca="1">'Module C Corrected'!DJ26-'Module C Initial'!DJ26</f>
        <v>3.660000000000025</v>
      </c>
      <c r="S26" s="32">
        <f ca="1">'Module C Corrected'!DK26-'Module C Initial'!DK26</f>
        <v>0.75</v>
      </c>
      <c r="T26" s="32">
        <f ca="1">'Module C Corrected'!DL26-'Module C Initial'!DL26</f>
        <v>0.89000000000000057</v>
      </c>
      <c r="U26" s="32">
        <f ca="1">'Module C Corrected'!DM26-'Module C Initial'!DM26</f>
        <v>0.12999999999999901</v>
      </c>
      <c r="V26" s="32">
        <f ca="1">'Module C Corrected'!DN26-'Module C Initial'!DN26</f>
        <v>1</v>
      </c>
      <c r="W26" s="32">
        <f ca="1">'Module C Corrected'!DO26-'Module C Initial'!DO26</f>
        <v>1.1700000000000017</v>
      </c>
      <c r="X26" s="32">
        <f ca="1">'Module C Corrected'!DP26-'Module C Initial'!DP26</f>
        <v>1.0600000000000023</v>
      </c>
      <c r="Y26" s="32">
        <f ca="1">'Module C Corrected'!DQ26-'Module C Initial'!DQ26</f>
        <v>1.1099999999999994</v>
      </c>
      <c r="Z26" s="32">
        <f ca="1">'Module C Corrected'!DR26-'Module C Initial'!DR26</f>
        <v>1.1099999999999994</v>
      </c>
      <c r="AA26" s="32">
        <f ca="1">'Module C Corrected'!DS26-'Module C Initial'!DS26</f>
        <v>0.92000000000000171</v>
      </c>
      <c r="AB26" s="32">
        <f ca="1">'Module C Corrected'!DT26-'Module C Initial'!DT26</f>
        <v>9.2599999999999909</v>
      </c>
      <c r="AC26" s="31">
        <f ca="1">'Module C Corrected'!DU26-'Module C Initial'!DU26</f>
        <v>8.3999999999999773</v>
      </c>
      <c r="AD26" s="31">
        <f ca="1">'Module C Corrected'!DV26-'Module C Initial'!DV26</f>
        <v>31.179999999999836</v>
      </c>
      <c r="AE26" s="31">
        <f ca="1">'Module C Corrected'!DW26-'Module C Initial'!DW26</f>
        <v>6.3500000000000227</v>
      </c>
      <c r="AF26" s="31">
        <f ca="1">'Module C Corrected'!DX26-'Module C Initial'!DX26</f>
        <v>7.3999999999999773</v>
      </c>
      <c r="AG26" s="31">
        <f ca="1">'Module C Corrected'!DY26-'Module C Initial'!DY26</f>
        <v>1.0900000000000034</v>
      </c>
      <c r="AH26" s="31">
        <f ca="1">'Module C Corrected'!DZ26-'Module C Initial'!DZ26</f>
        <v>8.1500000000000909</v>
      </c>
      <c r="AI26" s="31">
        <f ca="1">'Module C Corrected'!EA26-'Module C Initial'!EA26</f>
        <v>9.3700000000000045</v>
      </c>
      <c r="AJ26" s="31">
        <f ca="1">'Module C Corrected'!EB26-'Module C Initial'!EB26</f>
        <v>8.3300000000000409</v>
      </c>
      <c r="AK26" s="31">
        <f ca="1">'Module C Corrected'!EC26-'Module C Initial'!EC26</f>
        <v>8.6900000000000546</v>
      </c>
      <c r="AL26" s="31">
        <f ca="1">'Module C Corrected'!ED26-'Module C Initial'!ED26</f>
        <v>8.5099999999999909</v>
      </c>
      <c r="AM26" s="31">
        <f ca="1">'Module C Corrected'!EE26-'Module C Initial'!EE26</f>
        <v>7</v>
      </c>
      <c r="AN26" s="31">
        <f ca="1">'Module C Corrected'!EF26-'Module C Initial'!EF26</f>
        <v>69.360000000000582</v>
      </c>
      <c r="AO26" s="32">
        <f t="shared" ca="1" si="7"/>
        <v>28.910000000000181</v>
      </c>
      <c r="AP26" s="32">
        <f t="shared" ca="1" si="7"/>
        <v>108.15999999999957</v>
      </c>
      <c r="AQ26" s="32">
        <f t="shared" ca="1" si="7"/>
        <v>22.219999999999914</v>
      </c>
      <c r="AR26" s="32">
        <f t="shared" ca="1" si="7"/>
        <v>26.09000000000016</v>
      </c>
      <c r="AS26" s="32">
        <f t="shared" ca="1" si="7"/>
        <v>3.8900000000000752</v>
      </c>
      <c r="AT26" s="32">
        <f t="shared" ca="1" si="7"/>
        <v>29.240000000000236</v>
      </c>
      <c r="AU26" s="32">
        <f t="shared" ca="1" si="7"/>
        <v>33.929999999999424</v>
      </c>
      <c r="AV26" s="32">
        <f t="shared" ca="1" si="7"/>
        <v>30.459999999999752</v>
      </c>
      <c r="AW26" s="32">
        <f t="shared" ca="1" si="7"/>
        <v>32.090000000000018</v>
      </c>
      <c r="AX26" s="32">
        <f t="shared" ca="1" si="7"/>
        <v>31.739999999999881</v>
      </c>
      <c r="AY26" s="32">
        <f t="shared" ca="1" si="7"/>
        <v>26.360000000000056</v>
      </c>
      <c r="AZ26" s="32">
        <f t="shared" ca="1" si="7"/>
        <v>263.91999999999621</v>
      </c>
      <c r="BA26" s="55">
        <f t="shared" ca="1" si="8"/>
        <v>0.23</v>
      </c>
      <c r="BB26" s="55">
        <f t="shared" ca="1" si="8"/>
        <v>0.86</v>
      </c>
      <c r="BC26" s="55">
        <f t="shared" ca="1" si="8"/>
        <v>0.18</v>
      </c>
      <c r="BD26" s="55">
        <f t="shared" ca="1" si="8"/>
        <v>0.21</v>
      </c>
      <c r="BE26" s="55">
        <f t="shared" ca="1" si="8"/>
        <v>0.03</v>
      </c>
      <c r="BF26" s="55">
        <f t="shared" ca="1" si="8"/>
        <v>0.24</v>
      </c>
      <c r="BG26" s="55">
        <f t="shared" ca="1" si="8"/>
        <v>0.27</v>
      </c>
      <c r="BH26" s="55">
        <f t="shared" ca="1" si="8"/>
        <v>0.25</v>
      </c>
      <c r="BI26" s="55">
        <f t="shared" ca="1" si="8"/>
        <v>0.26</v>
      </c>
      <c r="BJ26" s="55">
        <f t="shared" ca="1" si="8"/>
        <v>0.26</v>
      </c>
      <c r="BK26" s="55">
        <f t="shared" ca="1" si="8"/>
        <v>0.22</v>
      </c>
      <c r="BL26" s="55">
        <f t="shared" ca="1" si="8"/>
        <v>2.17</v>
      </c>
      <c r="BM26" s="32">
        <f t="shared" ca="1" si="9"/>
        <v>29.140000000000182</v>
      </c>
      <c r="BN26" s="32">
        <f t="shared" ca="1" si="9"/>
        <v>109.01999999999957</v>
      </c>
      <c r="BO26" s="32">
        <f t="shared" ca="1" si="9"/>
        <v>22.399999999999913</v>
      </c>
      <c r="BP26" s="32">
        <f t="shared" ca="1" si="9"/>
        <v>26.300000000000161</v>
      </c>
      <c r="BQ26" s="32">
        <f t="shared" ca="1" si="9"/>
        <v>3.920000000000075</v>
      </c>
      <c r="BR26" s="32">
        <f t="shared" ca="1" si="9"/>
        <v>29.480000000000235</v>
      </c>
      <c r="BS26" s="32">
        <f t="shared" ca="1" si="9"/>
        <v>34.199999999999427</v>
      </c>
      <c r="BT26" s="32">
        <f t="shared" ca="1" si="9"/>
        <v>30.709999999999752</v>
      </c>
      <c r="BU26" s="32">
        <f t="shared" ca="1" si="9"/>
        <v>32.350000000000016</v>
      </c>
      <c r="BV26" s="32">
        <f t="shared" ca="1" si="9"/>
        <v>31.999999999999883</v>
      </c>
      <c r="BW26" s="32">
        <f t="shared" ca="1" si="9"/>
        <v>26.580000000000055</v>
      </c>
      <c r="BX26" s="32">
        <f t="shared" ca="1" si="9"/>
        <v>266.08999999999622</v>
      </c>
    </row>
    <row r="27" spans="1:76">
      <c r="A27" t="s">
        <v>423</v>
      </c>
      <c r="B27" s="1" t="s">
        <v>126</v>
      </c>
      <c r="C27" t="str">
        <f t="shared" ca="1" si="2"/>
        <v>CAS</v>
      </c>
      <c r="D27" t="str">
        <f t="shared" ca="1" si="3"/>
        <v>Cascade Hydro Facility</v>
      </c>
      <c r="E27" s="31">
        <f ca="1">'Module C Corrected'!CW27-'Module C Initial'!CW27</f>
        <v>0</v>
      </c>
      <c r="F27" s="31">
        <f ca="1">'Module C Corrected'!CX27-'Module C Initial'!CX27</f>
        <v>0</v>
      </c>
      <c r="G27" s="31">
        <f ca="1">'Module C Corrected'!CY27-'Module C Initial'!CY27</f>
        <v>0</v>
      </c>
      <c r="H27" s="31">
        <f ca="1">'Module C Corrected'!CZ27-'Module C Initial'!CZ27</f>
        <v>0</v>
      </c>
      <c r="I27" s="31">
        <f ca="1">'Module C Corrected'!DA27-'Module C Initial'!DA27</f>
        <v>0</v>
      </c>
      <c r="J27" s="31">
        <f ca="1">'Module C Corrected'!DB27-'Module C Initial'!DB27</f>
        <v>0</v>
      </c>
      <c r="K27" s="31">
        <f ca="1">'Module C Corrected'!DC27-'Module C Initial'!DC27</f>
        <v>0</v>
      </c>
      <c r="L27" s="31">
        <f ca="1">'Module C Corrected'!DD27-'Module C Initial'!DD27</f>
        <v>0</v>
      </c>
      <c r="M27" s="31">
        <f ca="1">'Module C Corrected'!DE27-'Module C Initial'!DE27</f>
        <v>0</v>
      </c>
      <c r="N27" s="31">
        <f ca="1">'Module C Corrected'!DF27-'Module C Initial'!DF27</f>
        <v>0</v>
      </c>
      <c r="O27" s="31">
        <f ca="1">'Module C Corrected'!DG27-'Module C Initial'!DG27</f>
        <v>0</v>
      </c>
      <c r="P27" s="31">
        <f ca="1">'Module C Corrected'!DH27-'Module C Initial'!DH27</f>
        <v>0</v>
      </c>
      <c r="Q27" s="32">
        <f ca="1">'Module C Corrected'!DI27-'Module C Initial'!DI27</f>
        <v>0</v>
      </c>
      <c r="R27" s="32">
        <f ca="1">'Module C Corrected'!DJ27-'Module C Initial'!DJ27</f>
        <v>0</v>
      </c>
      <c r="S27" s="32">
        <f ca="1">'Module C Corrected'!DK27-'Module C Initial'!DK27</f>
        <v>0</v>
      </c>
      <c r="T27" s="32">
        <f ca="1">'Module C Corrected'!DL27-'Module C Initial'!DL27</f>
        <v>0</v>
      </c>
      <c r="U27" s="32">
        <f ca="1">'Module C Corrected'!DM27-'Module C Initial'!DM27</f>
        <v>0</v>
      </c>
      <c r="V27" s="32">
        <f ca="1">'Module C Corrected'!DN27-'Module C Initial'!DN27</f>
        <v>0</v>
      </c>
      <c r="W27" s="32">
        <f ca="1">'Module C Corrected'!DO27-'Module C Initial'!DO27</f>
        <v>0</v>
      </c>
      <c r="X27" s="32">
        <f ca="1">'Module C Corrected'!DP27-'Module C Initial'!DP27</f>
        <v>0</v>
      </c>
      <c r="Y27" s="32">
        <f ca="1">'Module C Corrected'!DQ27-'Module C Initial'!DQ27</f>
        <v>0</v>
      </c>
      <c r="Z27" s="32">
        <f ca="1">'Module C Corrected'!DR27-'Module C Initial'!DR27</f>
        <v>0</v>
      </c>
      <c r="AA27" s="32">
        <f ca="1">'Module C Corrected'!DS27-'Module C Initial'!DS27</f>
        <v>0</v>
      </c>
      <c r="AB27" s="32">
        <f ca="1">'Module C Corrected'!DT27-'Module C Initial'!DT27</f>
        <v>0</v>
      </c>
      <c r="AC27" s="31">
        <f ca="1">'Module C Corrected'!DU27-'Module C Initial'!DU27</f>
        <v>0</v>
      </c>
      <c r="AD27" s="31">
        <f ca="1">'Module C Corrected'!DV27-'Module C Initial'!DV27</f>
        <v>0</v>
      </c>
      <c r="AE27" s="31">
        <f ca="1">'Module C Corrected'!DW27-'Module C Initial'!DW27</f>
        <v>0</v>
      </c>
      <c r="AF27" s="31">
        <f ca="1">'Module C Corrected'!DX27-'Module C Initial'!DX27</f>
        <v>0</v>
      </c>
      <c r="AG27" s="31">
        <f ca="1">'Module C Corrected'!DY27-'Module C Initial'!DY27</f>
        <v>0</v>
      </c>
      <c r="AH27" s="31">
        <f ca="1">'Module C Corrected'!DZ27-'Module C Initial'!DZ27</f>
        <v>0</v>
      </c>
      <c r="AI27" s="31">
        <f ca="1">'Module C Corrected'!EA27-'Module C Initial'!EA27</f>
        <v>0</v>
      </c>
      <c r="AJ27" s="31">
        <f ca="1">'Module C Corrected'!EB27-'Module C Initial'!EB27</f>
        <v>0</v>
      </c>
      <c r="AK27" s="31">
        <f ca="1">'Module C Corrected'!EC27-'Module C Initial'!EC27</f>
        <v>0</v>
      </c>
      <c r="AL27" s="31">
        <f ca="1">'Module C Corrected'!ED27-'Module C Initial'!ED27</f>
        <v>0</v>
      </c>
      <c r="AM27" s="31">
        <f ca="1">'Module C Corrected'!EE27-'Module C Initial'!EE27</f>
        <v>0</v>
      </c>
      <c r="AN27" s="31">
        <f ca="1">'Module C Corrected'!EF27-'Module C Initial'!EF27</f>
        <v>0</v>
      </c>
      <c r="AO27" s="32">
        <f t="shared" ca="1" si="7"/>
        <v>0</v>
      </c>
      <c r="AP27" s="32">
        <f t="shared" ca="1" si="7"/>
        <v>0</v>
      </c>
      <c r="AQ27" s="32">
        <f t="shared" ca="1" si="7"/>
        <v>0</v>
      </c>
      <c r="AR27" s="32">
        <f t="shared" ca="1" si="7"/>
        <v>0</v>
      </c>
      <c r="AS27" s="32">
        <f t="shared" ca="1" si="7"/>
        <v>0</v>
      </c>
      <c r="AT27" s="32">
        <f t="shared" ca="1" si="7"/>
        <v>0</v>
      </c>
      <c r="AU27" s="32">
        <f t="shared" ca="1" si="7"/>
        <v>0</v>
      </c>
      <c r="AV27" s="32">
        <f t="shared" ca="1" si="7"/>
        <v>0</v>
      </c>
      <c r="AW27" s="32">
        <f t="shared" ca="1" si="7"/>
        <v>0</v>
      </c>
      <c r="AX27" s="32">
        <f t="shared" ca="1" si="7"/>
        <v>0</v>
      </c>
      <c r="AY27" s="32">
        <f t="shared" ca="1" si="7"/>
        <v>0</v>
      </c>
      <c r="AZ27" s="32">
        <f t="shared" ca="1" si="7"/>
        <v>0</v>
      </c>
      <c r="BA27" s="55">
        <f t="shared" ca="1" si="8"/>
        <v>0</v>
      </c>
      <c r="BB27" s="55">
        <f t="shared" ca="1" si="8"/>
        <v>0</v>
      </c>
      <c r="BC27" s="55">
        <f t="shared" ca="1" si="8"/>
        <v>0</v>
      </c>
      <c r="BD27" s="55">
        <f t="shared" ca="1" si="8"/>
        <v>0</v>
      </c>
      <c r="BE27" s="55">
        <f t="shared" ca="1" si="8"/>
        <v>0</v>
      </c>
      <c r="BF27" s="55">
        <f t="shared" ca="1" si="8"/>
        <v>0</v>
      </c>
      <c r="BG27" s="55">
        <f t="shared" ca="1" si="8"/>
        <v>0</v>
      </c>
      <c r="BH27" s="55">
        <f t="shared" ca="1" si="8"/>
        <v>0</v>
      </c>
      <c r="BI27" s="55">
        <f t="shared" ca="1" si="8"/>
        <v>0</v>
      </c>
      <c r="BJ27" s="55">
        <f t="shared" ca="1" si="8"/>
        <v>0</v>
      </c>
      <c r="BK27" s="55">
        <f t="shared" ca="1" si="8"/>
        <v>0</v>
      </c>
      <c r="BL27" s="55">
        <f t="shared" ca="1" si="8"/>
        <v>0</v>
      </c>
      <c r="BM27" s="32">
        <f t="shared" ca="1" si="9"/>
        <v>0</v>
      </c>
      <c r="BN27" s="32">
        <f t="shared" ca="1" si="9"/>
        <v>0</v>
      </c>
      <c r="BO27" s="32">
        <f t="shared" ca="1" si="9"/>
        <v>0</v>
      </c>
      <c r="BP27" s="32">
        <f t="shared" ca="1" si="9"/>
        <v>0</v>
      </c>
      <c r="BQ27" s="32">
        <f t="shared" ca="1" si="9"/>
        <v>0</v>
      </c>
      <c r="BR27" s="32">
        <f t="shared" ca="1" si="9"/>
        <v>0</v>
      </c>
      <c r="BS27" s="32">
        <f t="shared" ca="1" si="9"/>
        <v>0</v>
      </c>
      <c r="BT27" s="32">
        <f t="shared" ca="1" si="9"/>
        <v>0</v>
      </c>
      <c r="BU27" s="32">
        <f t="shared" ca="1" si="9"/>
        <v>0</v>
      </c>
      <c r="BV27" s="32">
        <f t="shared" ca="1" si="9"/>
        <v>0</v>
      </c>
      <c r="BW27" s="32">
        <f t="shared" ca="1" si="9"/>
        <v>0</v>
      </c>
      <c r="BX27" s="32">
        <f t="shared" ca="1" si="9"/>
        <v>0</v>
      </c>
    </row>
    <row r="28" spans="1:76">
      <c r="A28" t="s">
        <v>508</v>
      </c>
      <c r="B28" s="1" t="s">
        <v>349</v>
      </c>
      <c r="C28" t="str">
        <f t="shared" ca="1" si="2"/>
        <v>SPCIMP</v>
      </c>
      <c r="D28" t="str">
        <f t="shared" ca="1" si="3"/>
        <v>Alberta-Saskatchewan Intertie - Import</v>
      </c>
      <c r="E28" s="31">
        <f ca="1">'Module C Corrected'!CW28-'Module C Initial'!CW28</f>
        <v>-0.16000000000000014</v>
      </c>
      <c r="F28" s="31">
        <f ca="1">'Module C Corrected'!CX28-'Module C Initial'!CX28</f>
        <v>0</v>
      </c>
      <c r="G28" s="31">
        <f ca="1">'Module C Corrected'!CY28-'Module C Initial'!CY28</f>
        <v>0</v>
      </c>
      <c r="H28" s="31">
        <f ca="1">'Module C Corrected'!CZ28-'Module C Initial'!CZ28</f>
        <v>0</v>
      </c>
      <c r="I28" s="31">
        <f ca="1">'Module C Corrected'!DA28-'Module C Initial'!DA28</f>
        <v>-0.41000000000000369</v>
      </c>
      <c r="J28" s="31">
        <f ca="1">'Module C Corrected'!DB28-'Module C Initial'!DB28</f>
        <v>-0.39000000000000057</v>
      </c>
      <c r="K28" s="31">
        <f ca="1">'Module C Corrected'!DC28-'Module C Initial'!DC28</f>
        <v>-2.2200000000000273</v>
      </c>
      <c r="L28" s="31">
        <f ca="1">'Module C Corrected'!DD28-'Module C Initial'!DD28</f>
        <v>0</v>
      </c>
      <c r="M28" s="31">
        <f ca="1">'Module C Corrected'!DE28-'Module C Initial'!DE28</f>
        <v>-0.10999999999999943</v>
      </c>
      <c r="N28" s="31">
        <f ca="1">'Module C Corrected'!DF28-'Module C Initial'!DF28</f>
        <v>0</v>
      </c>
      <c r="O28" s="31">
        <f ca="1">'Module C Corrected'!DG28-'Module C Initial'!DG28</f>
        <v>-4.6999999999999886</v>
      </c>
      <c r="P28" s="31">
        <f ca="1">'Module C Corrected'!DH28-'Module C Initial'!DH28</f>
        <v>-1.8500000000000227</v>
      </c>
      <c r="Q28" s="32">
        <f ca="1">'Module C Corrected'!DI28-'Module C Initial'!DI28</f>
        <v>-1.0000000000000009E-2</v>
      </c>
      <c r="R28" s="32">
        <f ca="1">'Module C Corrected'!DJ28-'Module C Initial'!DJ28</f>
        <v>0</v>
      </c>
      <c r="S28" s="32">
        <f ca="1">'Module C Corrected'!DK28-'Module C Initial'!DK28</f>
        <v>0</v>
      </c>
      <c r="T28" s="32">
        <f ca="1">'Module C Corrected'!DL28-'Module C Initial'!DL28</f>
        <v>0</v>
      </c>
      <c r="U28" s="32">
        <f ca="1">'Module C Corrected'!DM28-'Module C Initial'!DM28</f>
        <v>-2.0000000000000018E-2</v>
      </c>
      <c r="V28" s="32">
        <f ca="1">'Module C Corrected'!DN28-'Module C Initial'!DN28</f>
        <v>-2.0000000000000018E-2</v>
      </c>
      <c r="W28" s="32">
        <f ca="1">'Module C Corrected'!DO28-'Module C Initial'!DO28</f>
        <v>-0.10999999999999943</v>
      </c>
      <c r="X28" s="32">
        <f ca="1">'Module C Corrected'!DP28-'Module C Initial'!DP28</f>
        <v>0</v>
      </c>
      <c r="Y28" s="32">
        <f ca="1">'Module C Corrected'!DQ28-'Module C Initial'!DQ28</f>
        <v>0</v>
      </c>
      <c r="Z28" s="32">
        <f ca="1">'Module C Corrected'!DR28-'Module C Initial'!DR28</f>
        <v>0</v>
      </c>
      <c r="AA28" s="32">
        <f ca="1">'Module C Corrected'!DS28-'Module C Initial'!DS28</f>
        <v>-0.23000000000000043</v>
      </c>
      <c r="AB28" s="32">
        <f ca="1">'Module C Corrected'!DT28-'Module C Initial'!DT28</f>
        <v>-0.10000000000000053</v>
      </c>
      <c r="AC28" s="31">
        <f ca="1">'Module C Corrected'!DU28-'Module C Initial'!DU28</f>
        <v>-6.9999999999999396E-2</v>
      </c>
      <c r="AD28" s="31">
        <f ca="1">'Module C Corrected'!DV28-'Module C Initial'!DV28</f>
        <v>0</v>
      </c>
      <c r="AE28" s="31">
        <f ca="1">'Module C Corrected'!DW28-'Module C Initial'!DW28</f>
        <v>0</v>
      </c>
      <c r="AF28" s="31">
        <f ca="1">'Module C Corrected'!DX28-'Module C Initial'!DX28</f>
        <v>0</v>
      </c>
      <c r="AG28" s="31">
        <f ca="1">'Module C Corrected'!DY28-'Module C Initial'!DY28</f>
        <v>-0.16999999999999993</v>
      </c>
      <c r="AH28" s="31">
        <f ca="1">'Module C Corrected'!DZ28-'Module C Initial'!DZ28</f>
        <v>-0.15999999999999837</v>
      </c>
      <c r="AI28" s="31">
        <f ca="1">'Module C Corrected'!EA28-'Module C Initial'!EA28</f>
        <v>-0.89000000000000057</v>
      </c>
      <c r="AJ28" s="31">
        <f ca="1">'Module C Corrected'!EB28-'Module C Initial'!EB28</f>
        <v>0</v>
      </c>
      <c r="AK28" s="31">
        <f ca="1">'Module C Corrected'!EC28-'Module C Initial'!EC28</f>
        <v>-4.0000000000000036E-2</v>
      </c>
      <c r="AL28" s="31">
        <f ca="1">'Module C Corrected'!ED28-'Module C Initial'!ED28</f>
        <v>0</v>
      </c>
      <c r="AM28" s="31">
        <f ca="1">'Module C Corrected'!EE28-'Module C Initial'!EE28</f>
        <v>-1.7800000000000011</v>
      </c>
      <c r="AN28" s="31">
        <f ca="1">'Module C Corrected'!EF28-'Module C Initial'!EF28</f>
        <v>-0.68999999999999773</v>
      </c>
      <c r="AO28" s="32">
        <f t="shared" ca="1" si="7"/>
        <v>-0.23999999999999955</v>
      </c>
      <c r="AP28" s="32">
        <f t="shared" ca="1" si="7"/>
        <v>0</v>
      </c>
      <c r="AQ28" s="32">
        <f t="shared" ca="1" si="7"/>
        <v>0</v>
      </c>
      <c r="AR28" s="32">
        <f t="shared" ca="1" si="7"/>
        <v>0</v>
      </c>
      <c r="AS28" s="32">
        <f t="shared" ca="1" si="7"/>
        <v>-0.60000000000000364</v>
      </c>
      <c r="AT28" s="32">
        <f t="shared" ca="1" si="7"/>
        <v>-0.56999999999999895</v>
      </c>
      <c r="AU28" s="32">
        <f t="shared" ca="1" si="7"/>
        <v>-3.2200000000000273</v>
      </c>
      <c r="AV28" s="32">
        <f t="shared" ca="1" si="7"/>
        <v>0</v>
      </c>
      <c r="AW28" s="32">
        <f t="shared" ca="1" si="7"/>
        <v>-0.14999999999999947</v>
      </c>
      <c r="AX28" s="32">
        <f t="shared" ca="1" si="7"/>
        <v>0</v>
      </c>
      <c r="AY28" s="32">
        <f t="shared" ca="1" si="7"/>
        <v>-6.7099999999999902</v>
      </c>
      <c r="AZ28" s="32">
        <f t="shared" ca="1" si="7"/>
        <v>-2.640000000000021</v>
      </c>
      <c r="BA28" s="55">
        <f t="shared" ca="1" si="8"/>
        <v>0</v>
      </c>
      <c r="BB28" s="55">
        <f t="shared" ca="1" si="8"/>
        <v>0</v>
      </c>
      <c r="BC28" s="55">
        <f t="shared" ca="1" si="8"/>
        <v>0</v>
      </c>
      <c r="BD28" s="55">
        <f t="shared" ca="1" si="8"/>
        <v>0</v>
      </c>
      <c r="BE28" s="55">
        <f t="shared" ca="1" si="8"/>
        <v>0</v>
      </c>
      <c r="BF28" s="55">
        <f t="shared" ca="1" si="8"/>
        <v>0</v>
      </c>
      <c r="BG28" s="55">
        <f t="shared" ca="1" si="8"/>
        <v>-0.03</v>
      </c>
      <c r="BH28" s="55">
        <f t="shared" ca="1" si="8"/>
        <v>0</v>
      </c>
      <c r="BI28" s="55">
        <f t="shared" ca="1" si="8"/>
        <v>0</v>
      </c>
      <c r="BJ28" s="55">
        <f t="shared" ca="1" si="8"/>
        <v>0</v>
      </c>
      <c r="BK28" s="55">
        <f t="shared" ca="1" si="8"/>
        <v>-0.06</v>
      </c>
      <c r="BL28" s="55">
        <f t="shared" ca="1" si="8"/>
        <v>-0.02</v>
      </c>
      <c r="BM28" s="32">
        <f t="shared" ca="1" si="9"/>
        <v>-0.23999999999999955</v>
      </c>
      <c r="BN28" s="32">
        <f t="shared" ca="1" si="9"/>
        <v>0</v>
      </c>
      <c r="BO28" s="32">
        <f t="shared" ca="1" si="9"/>
        <v>0</v>
      </c>
      <c r="BP28" s="32">
        <f t="shared" ca="1" si="9"/>
        <v>0</v>
      </c>
      <c r="BQ28" s="32">
        <f t="shared" ca="1" si="9"/>
        <v>-0.60000000000000364</v>
      </c>
      <c r="BR28" s="32">
        <f t="shared" ca="1" si="9"/>
        <v>-0.56999999999999895</v>
      </c>
      <c r="BS28" s="32">
        <f t="shared" ca="1" si="9"/>
        <v>-3.2500000000000271</v>
      </c>
      <c r="BT28" s="32">
        <f t="shared" ca="1" si="9"/>
        <v>0</v>
      </c>
      <c r="BU28" s="32">
        <f t="shared" ca="1" si="9"/>
        <v>-0.14999999999999947</v>
      </c>
      <c r="BV28" s="32">
        <f t="shared" ca="1" si="9"/>
        <v>0</v>
      </c>
      <c r="BW28" s="32">
        <f t="shared" ca="1" si="9"/>
        <v>-6.7699999999999898</v>
      </c>
      <c r="BX28" s="32">
        <f t="shared" ca="1" si="9"/>
        <v>-2.660000000000021</v>
      </c>
    </row>
    <row r="29" spans="1:76">
      <c r="A29" t="s">
        <v>508</v>
      </c>
      <c r="B29" s="1" t="s">
        <v>293</v>
      </c>
      <c r="C29" t="str">
        <f t="shared" ca="1" si="2"/>
        <v>SPCEXP</v>
      </c>
      <c r="D29" t="str">
        <f t="shared" ca="1" si="3"/>
        <v>Alberta-Saskatchewan Intertie - Export</v>
      </c>
      <c r="E29" s="31">
        <f ca="1">'Module C Corrected'!CW29-'Module C Initial'!CW29</f>
        <v>0</v>
      </c>
      <c r="F29" s="31">
        <f ca="1">'Module C Corrected'!CX29-'Module C Initial'!CX29</f>
        <v>0</v>
      </c>
      <c r="G29" s="31">
        <f ca="1">'Module C Corrected'!CY29-'Module C Initial'!CY29</f>
        <v>0</v>
      </c>
      <c r="H29" s="31">
        <f ca="1">'Module C Corrected'!CZ29-'Module C Initial'!CZ29</f>
        <v>0</v>
      </c>
      <c r="I29" s="31">
        <f ca="1">'Module C Corrected'!DA29-'Module C Initial'!DA29</f>
        <v>0</v>
      </c>
      <c r="J29" s="31">
        <f ca="1">'Module C Corrected'!DB29-'Module C Initial'!DB29</f>
        <v>0</v>
      </c>
      <c r="K29" s="31">
        <f ca="1">'Module C Corrected'!DC29-'Module C Initial'!DC29</f>
        <v>0</v>
      </c>
      <c r="L29" s="31">
        <f ca="1">'Module C Corrected'!DD29-'Module C Initial'!DD29</f>
        <v>0</v>
      </c>
      <c r="M29" s="31">
        <f ca="1">'Module C Corrected'!DE29-'Module C Initial'!DE29</f>
        <v>0</v>
      </c>
      <c r="N29" s="31">
        <f ca="1">'Module C Corrected'!DF29-'Module C Initial'!DF29</f>
        <v>0</v>
      </c>
      <c r="O29" s="31">
        <f ca="1">'Module C Corrected'!DG29-'Module C Initial'!DG29</f>
        <v>0</v>
      </c>
      <c r="P29" s="31">
        <f ca="1">'Module C Corrected'!DH29-'Module C Initial'!DH29</f>
        <v>0</v>
      </c>
      <c r="Q29" s="32">
        <f ca="1">'Module C Corrected'!DI29-'Module C Initial'!DI29</f>
        <v>0</v>
      </c>
      <c r="R29" s="32">
        <f ca="1">'Module C Corrected'!DJ29-'Module C Initial'!DJ29</f>
        <v>0</v>
      </c>
      <c r="S29" s="32">
        <f ca="1">'Module C Corrected'!DK29-'Module C Initial'!DK29</f>
        <v>0</v>
      </c>
      <c r="T29" s="32">
        <f ca="1">'Module C Corrected'!DL29-'Module C Initial'!DL29</f>
        <v>0</v>
      </c>
      <c r="U29" s="32">
        <f ca="1">'Module C Corrected'!DM29-'Module C Initial'!DM29</f>
        <v>0</v>
      </c>
      <c r="V29" s="32">
        <f ca="1">'Module C Corrected'!DN29-'Module C Initial'!DN29</f>
        <v>0</v>
      </c>
      <c r="W29" s="32">
        <f ca="1">'Module C Corrected'!DO29-'Module C Initial'!DO29</f>
        <v>0</v>
      </c>
      <c r="X29" s="32">
        <f ca="1">'Module C Corrected'!DP29-'Module C Initial'!DP29</f>
        <v>0</v>
      </c>
      <c r="Y29" s="32">
        <f ca="1">'Module C Corrected'!DQ29-'Module C Initial'!DQ29</f>
        <v>0</v>
      </c>
      <c r="Z29" s="32">
        <f ca="1">'Module C Corrected'!DR29-'Module C Initial'!DR29</f>
        <v>0</v>
      </c>
      <c r="AA29" s="32">
        <f ca="1">'Module C Corrected'!DS29-'Module C Initial'!DS29</f>
        <v>0</v>
      </c>
      <c r="AB29" s="32">
        <f ca="1">'Module C Corrected'!DT29-'Module C Initial'!DT29</f>
        <v>0</v>
      </c>
      <c r="AC29" s="31">
        <f ca="1">'Module C Corrected'!DU29-'Module C Initial'!DU29</f>
        <v>0</v>
      </c>
      <c r="AD29" s="31">
        <f ca="1">'Module C Corrected'!DV29-'Module C Initial'!DV29</f>
        <v>0</v>
      </c>
      <c r="AE29" s="31">
        <f ca="1">'Module C Corrected'!DW29-'Module C Initial'!DW29</f>
        <v>0</v>
      </c>
      <c r="AF29" s="31">
        <f ca="1">'Module C Corrected'!DX29-'Module C Initial'!DX29</f>
        <v>0</v>
      </c>
      <c r="AG29" s="31">
        <f ca="1">'Module C Corrected'!DY29-'Module C Initial'!DY29</f>
        <v>0</v>
      </c>
      <c r="AH29" s="31">
        <f ca="1">'Module C Corrected'!DZ29-'Module C Initial'!DZ29</f>
        <v>0</v>
      </c>
      <c r="AI29" s="31">
        <f ca="1">'Module C Corrected'!EA29-'Module C Initial'!EA29</f>
        <v>0</v>
      </c>
      <c r="AJ29" s="31">
        <f ca="1">'Module C Corrected'!EB29-'Module C Initial'!EB29</f>
        <v>0</v>
      </c>
      <c r="AK29" s="31">
        <f ca="1">'Module C Corrected'!EC29-'Module C Initial'!EC29</f>
        <v>0</v>
      </c>
      <c r="AL29" s="31">
        <f ca="1">'Module C Corrected'!ED29-'Module C Initial'!ED29</f>
        <v>0</v>
      </c>
      <c r="AM29" s="31">
        <f ca="1">'Module C Corrected'!EE29-'Module C Initial'!EE29</f>
        <v>0</v>
      </c>
      <c r="AN29" s="31">
        <f ca="1">'Module C Corrected'!EF29-'Module C Initial'!EF29</f>
        <v>0</v>
      </c>
      <c r="AO29" s="32">
        <f t="shared" ca="1" si="7"/>
        <v>0</v>
      </c>
      <c r="AP29" s="32">
        <f t="shared" ca="1" si="7"/>
        <v>0</v>
      </c>
      <c r="AQ29" s="32">
        <f t="shared" ca="1" si="7"/>
        <v>0</v>
      </c>
      <c r="AR29" s="32">
        <f t="shared" ca="1" si="7"/>
        <v>0</v>
      </c>
      <c r="AS29" s="32">
        <f t="shared" ca="1" si="7"/>
        <v>0</v>
      </c>
      <c r="AT29" s="32">
        <f t="shared" ca="1" si="7"/>
        <v>0</v>
      </c>
      <c r="AU29" s="32">
        <f t="shared" ca="1" si="7"/>
        <v>0</v>
      </c>
      <c r="AV29" s="32">
        <f t="shared" ca="1" si="7"/>
        <v>0</v>
      </c>
      <c r="AW29" s="32">
        <f t="shared" ca="1" si="7"/>
        <v>0</v>
      </c>
      <c r="AX29" s="32">
        <f t="shared" ca="1" si="7"/>
        <v>0</v>
      </c>
      <c r="AY29" s="32">
        <f t="shared" ca="1" si="7"/>
        <v>0</v>
      </c>
      <c r="AZ29" s="32">
        <f t="shared" ca="1" si="7"/>
        <v>0</v>
      </c>
      <c r="BA29" s="55">
        <f t="shared" ca="1" si="8"/>
        <v>0</v>
      </c>
      <c r="BB29" s="55">
        <f t="shared" ca="1" si="8"/>
        <v>0</v>
      </c>
      <c r="BC29" s="55">
        <f t="shared" ca="1" si="8"/>
        <v>0</v>
      </c>
      <c r="BD29" s="55">
        <f t="shared" ca="1" si="8"/>
        <v>0</v>
      </c>
      <c r="BE29" s="55">
        <f t="shared" ca="1" si="8"/>
        <v>0</v>
      </c>
      <c r="BF29" s="55">
        <f t="shared" ca="1" si="8"/>
        <v>0</v>
      </c>
      <c r="BG29" s="55">
        <f t="shared" ca="1" si="8"/>
        <v>0</v>
      </c>
      <c r="BH29" s="55">
        <f t="shared" ca="1" si="8"/>
        <v>0</v>
      </c>
      <c r="BI29" s="55">
        <f t="shared" ca="1" si="8"/>
        <v>0</v>
      </c>
      <c r="BJ29" s="55">
        <f t="shared" ca="1" si="8"/>
        <v>0</v>
      </c>
      <c r="BK29" s="55">
        <f t="shared" ca="1" si="8"/>
        <v>0</v>
      </c>
      <c r="BL29" s="55">
        <f t="shared" ca="1" si="8"/>
        <v>0</v>
      </c>
      <c r="BM29" s="32">
        <f t="shared" ca="1" si="9"/>
        <v>0</v>
      </c>
      <c r="BN29" s="32">
        <f t="shared" ca="1" si="9"/>
        <v>0</v>
      </c>
      <c r="BO29" s="32">
        <f t="shared" ca="1" si="9"/>
        <v>0</v>
      </c>
      <c r="BP29" s="32">
        <f t="shared" ca="1" si="9"/>
        <v>0</v>
      </c>
      <c r="BQ29" s="32">
        <f t="shared" ca="1" si="9"/>
        <v>0</v>
      </c>
      <c r="BR29" s="32">
        <f t="shared" ca="1" si="9"/>
        <v>0</v>
      </c>
      <c r="BS29" s="32">
        <f t="shared" ca="1" si="9"/>
        <v>0</v>
      </c>
      <c r="BT29" s="32">
        <f t="shared" ca="1" si="9"/>
        <v>0</v>
      </c>
      <c r="BU29" s="32">
        <f t="shared" ca="1" si="9"/>
        <v>0</v>
      </c>
      <c r="BV29" s="32">
        <f t="shared" ca="1" si="9"/>
        <v>0</v>
      </c>
      <c r="BW29" s="32">
        <f t="shared" ca="1" si="9"/>
        <v>0</v>
      </c>
      <c r="BX29" s="32">
        <f t="shared" ca="1" si="9"/>
        <v>0</v>
      </c>
    </row>
    <row r="30" spans="1:76">
      <c r="A30" t="s">
        <v>519</v>
      </c>
      <c r="B30" s="1" t="s">
        <v>350</v>
      </c>
      <c r="C30" t="str">
        <f t="shared" ca="1" si="2"/>
        <v>BCHIMP</v>
      </c>
      <c r="D30" t="str">
        <f t="shared" ca="1" si="3"/>
        <v>Alberta-BC Intertie - Import</v>
      </c>
      <c r="E30" s="31">
        <f ca="1">'Module C Corrected'!CW30-'Module C Initial'!CW30</f>
        <v>21.650000000000546</v>
      </c>
      <c r="F30" s="31">
        <f ca="1">'Module C Corrected'!CX30-'Module C Initial'!CX30</f>
        <v>24.650000000000091</v>
      </c>
      <c r="G30" s="31">
        <f ca="1">'Module C Corrected'!CY30-'Module C Initial'!CY30</f>
        <v>29.460000000000036</v>
      </c>
      <c r="H30" s="31">
        <f ca="1">'Module C Corrected'!CZ30-'Module C Initial'!CZ30</f>
        <v>23.930000000000291</v>
      </c>
      <c r="I30" s="31">
        <f ca="1">'Module C Corrected'!DA30-'Module C Initial'!DA30</f>
        <v>19.079999999999927</v>
      </c>
      <c r="J30" s="31">
        <f ca="1">'Module C Corrected'!DB30-'Module C Initial'!DB30</f>
        <v>7.7300000000000182</v>
      </c>
      <c r="K30" s="31">
        <f ca="1">'Module C Corrected'!DC30-'Module C Initial'!DC30</f>
        <v>40.719999999999345</v>
      </c>
      <c r="L30" s="31">
        <f ca="1">'Module C Corrected'!DD30-'Module C Initial'!DD30</f>
        <v>23.539999999999964</v>
      </c>
      <c r="M30" s="31">
        <f ca="1">'Module C Corrected'!DE30-'Module C Initial'!DE30</f>
        <v>10.890000000000327</v>
      </c>
      <c r="N30" s="31">
        <f ca="1">'Module C Corrected'!DF30-'Module C Initial'!DF30</f>
        <v>33.960000000000036</v>
      </c>
      <c r="O30" s="31">
        <f ca="1">'Module C Corrected'!DG30-'Module C Initial'!DG30</f>
        <v>13.929999999999836</v>
      </c>
      <c r="P30" s="31">
        <f ca="1">'Module C Corrected'!DH30-'Module C Initial'!DH30</f>
        <v>11.949999999999818</v>
      </c>
      <c r="Q30" s="32">
        <f ca="1">'Module C Corrected'!DI30-'Module C Initial'!DI30</f>
        <v>1.0799999999999983</v>
      </c>
      <c r="R30" s="32">
        <f ca="1">'Module C Corrected'!DJ30-'Module C Initial'!DJ30</f>
        <v>1.2300000000000182</v>
      </c>
      <c r="S30" s="32">
        <f ca="1">'Module C Corrected'!DK30-'Module C Initial'!DK30</f>
        <v>1.4799999999999898</v>
      </c>
      <c r="T30" s="32">
        <f ca="1">'Module C Corrected'!DL30-'Module C Initial'!DL30</f>
        <v>1.2000000000000028</v>
      </c>
      <c r="U30" s="32">
        <f ca="1">'Module C Corrected'!DM30-'Module C Initial'!DM30</f>
        <v>0.95999999999999375</v>
      </c>
      <c r="V30" s="32">
        <f ca="1">'Module C Corrected'!DN30-'Module C Initial'!DN30</f>
        <v>0.38999999999999346</v>
      </c>
      <c r="W30" s="32">
        <f ca="1">'Module C Corrected'!DO30-'Module C Initial'!DO30</f>
        <v>2.0299999999999727</v>
      </c>
      <c r="X30" s="32">
        <f ca="1">'Module C Corrected'!DP30-'Module C Initial'!DP30</f>
        <v>1.1800000000000068</v>
      </c>
      <c r="Y30" s="32">
        <f ca="1">'Module C Corrected'!DQ30-'Module C Initial'!DQ30</f>
        <v>0.54999999999999716</v>
      </c>
      <c r="Z30" s="32">
        <f ca="1">'Module C Corrected'!DR30-'Module C Initial'!DR30</f>
        <v>1.7000000000000171</v>
      </c>
      <c r="AA30" s="32">
        <f ca="1">'Module C Corrected'!DS30-'Module C Initial'!DS30</f>
        <v>0.68999999999999773</v>
      </c>
      <c r="AB30" s="32">
        <f ca="1">'Module C Corrected'!DT30-'Module C Initial'!DT30</f>
        <v>0.60000000000000142</v>
      </c>
      <c r="AC30" s="31">
        <f ca="1">'Module C Corrected'!DU30-'Module C Initial'!DU30</f>
        <v>9.3199999999999363</v>
      </c>
      <c r="AD30" s="31">
        <f ca="1">'Module C Corrected'!DV30-'Module C Initial'!DV30</f>
        <v>10.480000000000018</v>
      </c>
      <c r="AE30" s="31">
        <f ca="1">'Module C Corrected'!DW30-'Module C Initial'!DW30</f>
        <v>12.3900000000001</v>
      </c>
      <c r="AF30" s="31">
        <f ca="1">'Module C Corrected'!DX30-'Module C Initial'!DX30</f>
        <v>9.9400000000000546</v>
      </c>
      <c r="AG30" s="31">
        <f ca="1">'Module C Corrected'!DY30-'Module C Initial'!DY30</f>
        <v>7.8299999999999272</v>
      </c>
      <c r="AH30" s="31">
        <f ca="1">'Module C Corrected'!DZ30-'Module C Initial'!DZ30</f>
        <v>3.1299999999999955</v>
      </c>
      <c r="AI30" s="31">
        <f ca="1">'Module C Corrected'!EA30-'Module C Initial'!EA30</f>
        <v>16.299999999999955</v>
      </c>
      <c r="AJ30" s="31">
        <f ca="1">'Module C Corrected'!EB30-'Module C Initial'!EB30</f>
        <v>9.3100000000000591</v>
      </c>
      <c r="AK30" s="31">
        <f ca="1">'Module C Corrected'!EC30-'Module C Initial'!EC30</f>
        <v>4.25</v>
      </c>
      <c r="AL30" s="31">
        <f ca="1">'Module C Corrected'!ED30-'Module C Initial'!ED30</f>
        <v>13.069999999999936</v>
      </c>
      <c r="AM30" s="31">
        <f ca="1">'Module C Corrected'!EE30-'Module C Initial'!EE30</f>
        <v>5.2899999999999636</v>
      </c>
      <c r="AN30" s="31">
        <f ca="1">'Module C Corrected'!EF30-'Module C Initial'!EF30</f>
        <v>4.4800000000000182</v>
      </c>
      <c r="AO30" s="32">
        <f t="shared" ca="1" si="7"/>
        <v>32.05000000000048</v>
      </c>
      <c r="AP30" s="32">
        <f t="shared" ca="1" si="7"/>
        <v>36.360000000000127</v>
      </c>
      <c r="AQ30" s="32">
        <f t="shared" ca="1" si="7"/>
        <v>43.330000000000126</v>
      </c>
      <c r="AR30" s="32">
        <f t="shared" ca="1" si="7"/>
        <v>35.070000000000348</v>
      </c>
      <c r="AS30" s="32">
        <f t="shared" ca="1" si="7"/>
        <v>27.869999999999848</v>
      </c>
      <c r="AT30" s="32">
        <f t="shared" ca="1" si="7"/>
        <v>11.250000000000007</v>
      </c>
      <c r="AU30" s="32">
        <f t="shared" ca="1" si="7"/>
        <v>59.049999999999272</v>
      </c>
      <c r="AV30" s="32">
        <f t="shared" ca="1" si="7"/>
        <v>34.03000000000003</v>
      </c>
      <c r="AW30" s="32">
        <f t="shared" ca="1" si="7"/>
        <v>15.690000000000325</v>
      </c>
      <c r="AX30" s="32">
        <f t="shared" ca="1" si="7"/>
        <v>48.72999999999999</v>
      </c>
      <c r="AY30" s="32">
        <f t="shared" ca="1" si="7"/>
        <v>19.909999999999798</v>
      </c>
      <c r="AZ30" s="32">
        <f t="shared" ca="1" si="7"/>
        <v>17.029999999999838</v>
      </c>
      <c r="BA30" s="55">
        <f t="shared" ca="1" si="8"/>
        <v>0.25</v>
      </c>
      <c r="BB30" s="55">
        <f t="shared" ca="1" si="8"/>
        <v>0.28999999999999998</v>
      </c>
      <c r="BC30" s="55">
        <f t="shared" ca="1" si="8"/>
        <v>0.35</v>
      </c>
      <c r="BD30" s="55">
        <f t="shared" ca="1" si="8"/>
        <v>0.28000000000000003</v>
      </c>
      <c r="BE30" s="55">
        <f t="shared" ca="1" si="8"/>
        <v>0.22</v>
      </c>
      <c r="BF30" s="55">
        <f t="shared" ca="1" si="8"/>
        <v>0.09</v>
      </c>
      <c r="BG30" s="55">
        <f t="shared" ca="1" si="8"/>
        <v>0.48</v>
      </c>
      <c r="BH30" s="55">
        <f t="shared" ca="1" si="8"/>
        <v>0.28000000000000003</v>
      </c>
      <c r="BI30" s="55">
        <f t="shared" ca="1" si="8"/>
        <v>0.13</v>
      </c>
      <c r="BJ30" s="55">
        <f t="shared" ca="1" si="8"/>
        <v>0.4</v>
      </c>
      <c r="BK30" s="55">
        <f t="shared" ca="1" si="8"/>
        <v>0.16</v>
      </c>
      <c r="BL30" s="55">
        <f t="shared" ca="1" si="8"/>
        <v>0.14000000000000001</v>
      </c>
      <c r="BM30" s="32">
        <f t="shared" ca="1" si="9"/>
        <v>32.30000000000048</v>
      </c>
      <c r="BN30" s="32">
        <f t="shared" ca="1" si="9"/>
        <v>36.650000000000126</v>
      </c>
      <c r="BO30" s="32">
        <f t="shared" ca="1" si="9"/>
        <v>43.680000000000128</v>
      </c>
      <c r="BP30" s="32">
        <f t="shared" ca="1" si="9"/>
        <v>35.35000000000035</v>
      </c>
      <c r="BQ30" s="32">
        <f t="shared" ca="1" si="9"/>
        <v>28.089999999999847</v>
      </c>
      <c r="BR30" s="32">
        <f t="shared" ca="1" si="9"/>
        <v>11.340000000000007</v>
      </c>
      <c r="BS30" s="32">
        <f t="shared" ca="1" si="9"/>
        <v>59.529999999999269</v>
      </c>
      <c r="BT30" s="32">
        <f t="shared" ca="1" si="9"/>
        <v>34.310000000000031</v>
      </c>
      <c r="BU30" s="32">
        <f t="shared" ca="1" si="9"/>
        <v>15.820000000000325</v>
      </c>
      <c r="BV30" s="32">
        <f t="shared" ca="1" si="9"/>
        <v>49.129999999999988</v>
      </c>
      <c r="BW30" s="32">
        <f t="shared" ca="1" si="9"/>
        <v>20.069999999999798</v>
      </c>
      <c r="BX30" s="32">
        <f t="shared" ca="1" si="9"/>
        <v>17.169999999999838</v>
      </c>
    </row>
    <row r="31" spans="1:76">
      <c r="A31" t="s">
        <v>426</v>
      </c>
      <c r="B31" s="1" t="s">
        <v>34</v>
      </c>
      <c r="C31" t="str">
        <f t="shared" ca="1" si="2"/>
        <v>CES1/CES2</v>
      </c>
      <c r="D31" t="str">
        <f t="shared" ca="1" si="3"/>
        <v>Calgary Energy Centre</v>
      </c>
      <c r="E31" s="31">
        <f ca="1">'Module C Corrected'!CW31-'Module C Initial'!CW31</f>
        <v>0</v>
      </c>
      <c r="F31" s="31">
        <f ca="1">'Module C Corrected'!CX31-'Module C Initial'!CX31</f>
        <v>0</v>
      </c>
      <c r="G31" s="31">
        <f ca="1">'Module C Corrected'!CY31-'Module C Initial'!CY31</f>
        <v>0</v>
      </c>
      <c r="H31" s="31">
        <f ca="1">'Module C Corrected'!CZ31-'Module C Initial'!CZ31</f>
        <v>0</v>
      </c>
      <c r="I31" s="31">
        <f ca="1">'Module C Corrected'!DA31-'Module C Initial'!DA31</f>
        <v>0</v>
      </c>
      <c r="J31" s="31">
        <f ca="1">'Module C Corrected'!DB31-'Module C Initial'!DB31</f>
        <v>0</v>
      </c>
      <c r="K31" s="31">
        <f ca="1">'Module C Corrected'!DC31-'Module C Initial'!DC31</f>
        <v>0</v>
      </c>
      <c r="L31" s="31">
        <f ca="1">'Module C Corrected'!DD31-'Module C Initial'!DD31</f>
        <v>-7154.9800000000396</v>
      </c>
      <c r="M31" s="31">
        <f ca="1">'Module C Corrected'!DE31-'Module C Initial'!DE31</f>
        <v>-1957.8300000000017</v>
      </c>
      <c r="N31" s="31">
        <f ca="1">'Module C Corrected'!DF31-'Module C Initial'!DF31</f>
        <v>-1914.5800000000017</v>
      </c>
      <c r="O31" s="31">
        <f ca="1">'Module C Corrected'!DG31-'Module C Initial'!DG31</f>
        <v>-1398.8699999999953</v>
      </c>
      <c r="P31" s="31">
        <f ca="1">'Module C Corrected'!DH31-'Module C Initial'!DH31</f>
        <v>-571.07000000000335</v>
      </c>
      <c r="Q31" s="32">
        <f ca="1">'Module C Corrected'!DI31-'Module C Initial'!DI31</f>
        <v>0</v>
      </c>
      <c r="R31" s="32">
        <f ca="1">'Module C Corrected'!DJ31-'Module C Initial'!DJ31</f>
        <v>0</v>
      </c>
      <c r="S31" s="32">
        <f ca="1">'Module C Corrected'!DK31-'Module C Initial'!DK31</f>
        <v>0</v>
      </c>
      <c r="T31" s="32">
        <f ca="1">'Module C Corrected'!DL31-'Module C Initial'!DL31</f>
        <v>0</v>
      </c>
      <c r="U31" s="32">
        <f ca="1">'Module C Corrected'!DM31-'Module C Initial'!DM31</f>
        <v>0</v>
      </c>
      <c r="V31" s="32">
        <f ca="1">'Module C Corrected'!DN31-'Module C Initial'!DN31</f>
        <v>0</v>
      </c>
      <c r="W31" s="32">
        <f ca="1">'Module C Corrected'!DO31-'Module C Initial'!DO31</f>
        <v>0</v>
      </c>
      <c r="X31" s="32">
        <f ca="1">'Module C Corrected'!DP31-'Module C Initial'!DP31</f>
        <v>-357.75</v>
      </c>
      <c r="Y31" s="32">
        <f ca="1">'Module C Corrected'!DQ31-'Module C Initial'!DQ31</f>
        <v>-97.889999999999873</v>
      </c>
      <c r="Z31" s="32">
        <f ca="1">'Module C Corrected'!DR31-'Module C Initial'!DR31</f>
        <v>-95.730000000000018</v>
      </c>
      <c r="AA31" s="32">
        <f ca="1">'Module C Corrected'!DS31-'Module C Initial'!DS31</f>
        <v>-69.940000000000055</v>
      </c>
      <c r="AB31" s="32">
        <f ca="1">'Module C Corrected'!DT31-'Module C Initial'!DT31</f>
        <v>-28.549999999999955</v>
      </c>
      <c r="AC31" s="31">
        <f ca="1">'Module C Corrected'!DU31-'Module C Initial'!DU31</f>
        <v>0</v>
      </c>
      <c r="AD31" s="31">
        <f ca="1">'Module C Corrected'!DV31-'Module C Initial'!DV31</f>
        <v>0</v>
      </c>
      <c r="AE31" s="31">
        <f ca="1">'Module C Corrected'!DW31-'Module C Initial'!DW31</f>
        <v>0</v>
      </c>
      <c r="AF31" s="31">
        <f ca="1">'Module C Corrected'!DX31-'Module C Initial'!DX31</f>
        <v>0</v>
      </c>
      <c r="AG31" s="31">
        <f ca="1">'Module C Corrected'!DY31-'Module C Initial'!DY31</f>
        <v>0</v>
      </c>
      <c r="AH31" s="31">
        <f ca="1">'Module C Corrected'!DZ31-'Module C Initial'!DZ31</f>
        <v>0</v>
      </c>
      <c r="AI31" s="31">
        <f ca="1">'Module C Corrected'!EA31-'Module C Initial'!EA31</f>
        <v>0</v>
      </c>
      <c r="AJ31" s="31">
        <f ca="1">'Module C Corrected'!EB31-'Module C Initial'!EB31</f>
        <v>-2827.6399999999994</v>
      </c>
      <c r="AK31" s="31">
        <f ca="1">'Module C Corrected'!EC31-'Module C Initial'!EC31</f>
        <v>-763.34000000000015</v>
      </c>
      <c r="AL31" s="31">
        <f ca="1">'Module C Corrected'!ED31-'Module C Initial'!ED31</f>
        <v>-736.63999999999942</v>
      </c>
      <c r="AM31" s="31">
        <f ca="1">'Module C Corrected'!EE31-'Module C Initial'!EE31</f>
        <v>-530.78999999999724</v>
      </c>
      <c r="AN31" s="31">
        <f ca="1">'Module C Corrected'!EF31-'Module C Initial'!EF31</f>
        <v>-213.76000000000113</v>
      </c>
      <c r="AO31" s="32">
        <f t="shared" ca="1" si="7"/>
        <v>0</v>
      </c>
      <c r="AP31" s="32">
        <f t="shared" ca="1" si="7"/>
        <v>0</v>
      </c>
      <c r="AQ31" s="32">
        <f t="shared" ca="1" si="7"/>
        <v>0</v>
      </c>
      <c r="AR31" s="32">
        <f t="shared" ca="1" si="7"/>
        <v>0</v>
      </c>
      <c r="AS31" s="32">
        <f t="shared" ca="1" si="7"/>
        <v>0</v>
      </c>
      <c r="AT31" s="32">
        <f t="shared" ca="1" si="7"/>
        <v>0</v>
      </c>
      <c r="AU31" s="32">
        <f t="shared" ca="1" si="7"/>
        <v>0</v>
      </c>
      <c r="AV31" s="32">
        <f t="shared" ca="1" si="7"/>
        <v>-10340.370000000039</v>
      </c>
      <c r="AW31" s="32">
        <f t="shared" ca="1" si="7"/>
        <v>-2819.0600000000018</v>
      </c>
      <c r="AX31" s="32">
        <f t="shared" ca="1" si="7"/>
        <v>-2746.9500000000012</v>
      </c>
      <c r="AY31" s="32">
        <f t="shared" ca="1" si="7"/>
        <v>-1999.5999999999926</v>
      </c>
      <c r="AZ31" s="32">
        <f t="shared" ca="1" si="7"/>
        <v>-813.38000000000443</v>
      </c>
      <c r="BA31" s="55">
        <f t="shared" ca="1" si="8"/>
        <v>0</v>
      </c>
      <c r="BB31" s="55">
        <f t="shared" ca="1" si="8"/>
        <v>0</v>
      </c>
      <c r="BC31" s="55">
        <f t="shared" ca="1" si="8"/>
        <v>0</v>
      </c>
      <c r="BD31" s="55">
        <f t="shared" ca="1" si="8"/>
        <v>0</v>
      </c>
      <c r="BE31" s="55">
        <f t="shared" ca="1" si="8"/>
        <v>0</v>
      </c>
      <c r="BF31" s="55">
        <f t="shared" ca="1" si="8"/>
        <v>0</v>
      </c>
      <c r="BG31" s="55">
        <f t="shared" ca="1" si="8"/>
        <v>0</v>
      </c>
      <c r="BH31" s="55">
        <f t="shared" ca="1" si="8"/>
        <v>-83.8</v>
      </c>
      <c r="BI31" s="55">
        <f t="shared" ca="1" si="8"/>
        <v>-22.93</v>
      </c>
      <c r="BJ31" s="55">
        <f t="shared" ca="1" si="8"/>
        <v>-22.42</v>
      </c>
      <c r="BK31" s="55">
        <f t="shared" ca="1" si="8"/>
        <v>-16.38</v>
      </c>
      <c r="BL31" s="55">
        <f t="shared" ca="1" si="8"/>
        <v>-6.69</v>
      </c>
      <c r="BM31" s="32">
        <f t="shared" ca="1" si="9"/>
        <v>0</v>
      </c>
      <c r="BN31" s="32">
        <f t="shared" ca="1" si="9"/>
        <v>0</v>
      </c>
      <c r="BO31" s="32">
        <f t="shared" ca="1" si="9"/>
        <v>0</v>
      </c>
      <c r="BP31" s="32">
        <f t="shared" ca="1" si="9"/>
        <v>0</v>
      </c>
      <c r="BQ31" s="32">
        <f t="shared" ca="1" si="9"/>
        <v>0</v>
      </c>
      <c r="BR31" s="32">
        <f t="shared" ca="1" si="9"/>
        <v>0</v>
      </c>
      <c r="BS31" s="32">
        <f t="shared" ca="1" si="9"/>
        <v>0</v>
      </c>
      <c r="BT31" s="32">
        <f t="shared" ca="1" si="9"/>
        <v>-10424.170000000038</v>
      </c>
      <c r="BU31" s="32">
        <f t="shared" ca="1" si="9"/>
        <v>-2841.9900000000016</v>
      </c>
      <c r="BV31" s="32">
        <f t="shared" ca="1" si="9"/>
        <v>-2769.3700000000013</v>
      </c>
      <c r="BW31" s="32">
        <f t="shared" ca="1" si="9"/>
        <v>-2015.9799999999927</v>
      </c>
      <c r="BX31" s="32">
        <f t="shared" ca="1" si="9"/>
        <v>-820.07000000000448</v>
      </c>
    </row>
    <row r="32" spans="1:76">
      <c r="A32" t="s">
        <v>538</v>
      </c>
      <c r="B32" s="1" t="s">
        <v>34</v>
      </c>
      <c r="C32" t="str">
        <f t="shared" ca="1" si="2"/>
        <v>CES1/CES2</v>
      </c>
      <c r="D32" t="str">
        <f t="shared" ca="1" si="3"/>
        <v>Calgary Energy Centre</v>
      </c>
      <c r="E32" s="31">
        <f ca="1">'Module C Corrected'!CW32-'Module C Initial'!CW32</f>
        <v>-4342.6000000000058</v>
      </c>
      <c r="F32" s="31">
        <f ca="1">'Module C Corrected'!CX32-'Module C Initial'!CX32</f>
        <v>-2436.6600000000035</v>
      </c>
      <c r="G32" s="31">
        <f ca="1">'Module C Corrected'!CY32-'Module C Initial'!CY32</f>
        <v>-2640.8300000000017</v>
      </c>
      <c r="H32" s="31">
        <f ca="1">'Module C Corrected'!CZ32-'Module C Initial'!CZ32</f>
        <v>-1500.2099999999991</v>
      </c>
      <c r="I32" s="31">
        <f ca="1">'Module C Corrected'!DA32-'Module C Initial'!DA32</f>
        <v>-1495.8500000000058</v>
      </c>
      <c r="J32" s="31">
        <f ca="1">'Module C Corrected'!DB32-'Module C Initial'!DB32</f>
        <v>-2349.0299999999988</v>
      </c>
      <c r="K32" s="31">
        <f ca="1">'Module C Corrected'!DC32-'Module C Initial'!DC32</f>
        <v>-18985.650000000023</v>
      </c>
      <c r="L32" s="31">
        <f ca="1">'Module C Corrected'!DD32-'Module C Initial'!DD32</f>
        <v>0</v>
      </c>
      <c r="M32" s="31">
        <f ca="1">'Module C Corrected'!DE32-'Module C Initial'!DE32</f>
        <v>0</v>
      </c>
      <c r="N32" s="31">
        <f ca="1">'Module C Corrected'!DF32-'Module C Initial'!DF32</f>
        <v>0</v>
      </c>
      <c r="O32" s="31">
        <f ca="1">'Module C Corrected'!DG32-'Module C Initial'!DG32</f>
        <v>0</v>
      </c>
      <c r="P32" s="31">
        <f ca="1">'Module C Corrected'!DH32-'Module C Initial'!DH32</f>
        <v>0</v>
      </c>
      <c r="Q32" s="32">
        <f ca="1">'Module C Corrected'!DI32-'Module C Initial'!DI32</f>
        <v>-217.1299999999992</v>
      </c>
      <c r="R32" s="32">
        <f ca="1">'Module C Corrected'!DJ32-'Module C Initial'!DJ32</f>
        <v>-121.82999999999993</v>
      </c>
      <c r="S32" s="32">
        <f ca="1">'Module C Corrected'!DK32-'Module C Initial'!DK32</f>
        <v>-132.03999999999996</v>
      </c>
      <c r="T32" s="32">
        <f ca="1">'Module C Corrected'!DL32-'Module C Initial'!DL32</f>
        <v>-75.009999999999764</v>
      </c>
      <c r="U32" s="32">
        <f ca="1">'Module C Corrected'!DM32-'Module C Initial'!DM32</f>
        <v>-74.789999999999964</v>
      </c>
      <c r="V32" s="32">
        <f ca="1">'Module C Corrected'!DN32-'Module C Initial'!DN32</f>
        <v>-117.45000000000073</v>
      </c>
      <c r="W32" s="32">
        <f ca="1">'Module C Corrected'!DO32-'Module C Initial'!DO32</f>
        <v>-949.28000000000611</v>
      </c>
      <c r="X32" s="32">
        <f ca="1">'Module C Corrected'!DP32-'Module C Initial'!DP32</f>
        <v>0</v>
      </c>
      <c r="Y32" s="32">
        <f ca="1">'Module C Corrected'!DQ32-'Module C Initial'!DQ32</f>
        <v>0</v>
      </c>
      <c r="Z32" s="32">
        <f ca="1">'Module C Corrected'!DR32-'Module C Initial'!DR32</f>
        <v>0</v>
      </c>
      <c r="AA32" s="32">
        <f ca="1">'Module C Corrected'!DS32-'Module C Initial'!DS32</f>
        <v>0</v>
      </c>
      <c r="AB32" s="32">
        <f ca="1">'Module C Corrected'!DT32-'Module C Initial'!DT32</f>
        <v>0</v>
      </c>
      <c r="AC32" s="31">
        <f ca="1">'Module C Corrected'!DU32-'Module C Initial'!DU32</f>
        <v>-1868.4499999999971</v>
      </c>
      <c r="AD32" s="31">
        <f ca="1">'Module C Corrected'!DV32-'Module C Initial'!DV32</f>
        <v>-1035.9799999999959</v>
      </c>
      <c r="AE32" s="31">
        <f ca="1">'Module C Corrected'!DW32-'Module C Initial'!DW32</f>
        <v>-1110.6299999999974</v>
      </c>
      <c r="AF32" s="31">
        <f ca="1">'Module C Corrected'!DX32-'Module C Initial'!DX32</f>
        <v>-623.28000000000247</v>
      </c>
      <c r="AG32" s="31">
        <f ca="1">'Module C Corrected'!DY32-'Module C Initial'!DY32</f>
        <v>-614.09999999999854</v>
      </c>
      <c r="AH32" s="31">
        <f ca="1">'Module C Corrected'!DZ32-'Module C Initial'!DZ32</f>
        <v>-952.38000000000466</v>
      </c>
      <c r="AI32" s="31">
        <f ca="1">'Module C Corrected'!EA32-'Module C Initial'!EA32</f>
        <v>-7603.890000000014</v>
      </c>
      <c r="AJ32" s="31">
        <f ca="1">'Module C Corrected'!EB32-'Module C Initial'!EB32</f>
        <v>0</v>
      </c>
      <c r="AK32" s="31">
        <f ca="1">'Module C Corrected'!EC32-'Module C Initial'!EC32</f>
        <v>0</v>
      </c>
      <c r="AL32" s="31">
        <f ca="1">'Module C Corrected'!ED32-'Module C Initial'!ED32</f>
        <v>0</v>
      </c>
      <c r="AM32" s="31">
        <f ca="1">'Module C Corrected'!EE32-'Module C Initial'!EE32</f>
        <v>0</v>
      </c>
      <c r="AN32" s="31">
        <f ca="1">'Module C Corrected'!EF32-'Module C Initial'!EF32</f>
        <v>0</v>
      </c>
      <c r="AO32" s="32">
        <f t="shared" ca="1" si="7"/>
        <v>-6428.1800000000021</v>
      </c>
      <c r="AP32" s="32">
        <f t="shared" ca="1" si="7"/>
        <v>-3594.4699999999993</v>
      </c>
      <c r="AQ32" s="32">
        <f t="shared" ca="1" si="7"/>
        <v>-3883.4999999999991</v>
      </c>
      <c r="AR32" s="32">
        <f t="shared" ca="1" si="7"/>
        <v>-2198.5000000000014</v>
      </c>
      <c r="AS32" s="32">
        <f t="shared" ca="1" si="7"/>
        <v>-2184.7400000000043</v>
      </c>
      <c r="AT32" s="32">
        <f t="shared" ca="1" si="7"/>
        <v>-3418.8600000000042</v>
      </c>
      <c r="AU32" s="32">
        <f t="shared" ca="1" si="7"/>
        <v>-27538.820000000043</v>
      </c>
      <c r="AV32" s="32">
        <f t="shared" ca="1" si="7"/>
        <v>0</v>
      </c>
      <c r="AW32" s="32">
        <f t="shared" ca="1" si="7"/>
        <v>0</v>
      </c>
      <c r="AX32" s="32">
        <f t="shared" ca="1" si="7"/>
        <v>0</v>
      </c>
      <c r="AY32" s="32">
        <f t="shared" ca="1" si="7"/>
        <v>0</v>
      </c>
      <c r="AZ32" s="32">
        <f t="shared" ca="1" si="7"/>
        <v>0</v>
      </c>
      <c r="BA32" s="55">
        <f t="shared" ca="1" si="8"/>
        <v>-50.86</v>
      </c>
      <c r="BB32" s="55">
        <f t="shared" ca="1" si="8"/>
        <v>-28.54</v>
      </c>
      <c r="BC32" s="55">
        <f t="shared" ca="1" si="8"/>
        <v>-30.93</v>
      </c>
      <c r="BD32" s="55">
        <f t="shared" ca="1" si="8"/>
        <v>-17.57</v>
      </c>
      <c r="BE32" s="55">
        <f t="shared" ca="1" si="8"/>
        <v>-17.52</v>
      </c>
      <c r="BF32" s="55">
        <f t="shared" ca="1" si="8"/>
        <v>-27.51</v>
      </c>
      <c r="BG32" s="55">
        <f t="shared" ca="1" si="8"/>
        <v>-222.36</v>
      </c>
      <c r="BH32" s="55">
        <f t="shared" ca="1" si="8"/>
        <v>0</v>
      </c>
      <c r="BI32" s="55">
        <f t="shared" ca="1" si="8"/>
        <v>0</v>
      </c>
      <c r="BJ32" s="55">
        <f t="shared" ca="1" si="8"/>
        <v>0</v>
      </c>
      <c r="BK32" s="55">
        <f t="shared" ca="1" si="8"/>
        <v>0</v>
      </c>
      <c r="BL32" s="55">
        <f t="shared" ca="1" si="8"/>
        <v>0</v>
      </c>
      <c r="BM32" s="32">
        <f t="shared" ca="1" si="9"/>
        <v>-6479.0400000000018</v>
      </c>
      <c r="BN32" s="32">
        <f t="shared" ca="1" si="9"/>
        <v>-3623.0099999999993</v>
      </c>
      <c r="BO32" s="32">
        <f t="shared" ca="1" si="9"/>
        <v>-3914.4299999999989</v>
      </c>
      <c r="BP32" s="32">
        <f t="shared" ca="1" si="9"/>
        <v>-2216.0700000000015</v>
      </c>
      <c r="BQ32" s="32">
        <f t="shared" ca="1" si="9"/>
        <v>-2202.2600000000043</v>
      </c>
      <c r="BR32" s="32">
        <f t="shared" ca="1" si="9"/>
        <v>-3446.3700000000044</v>
      </c>
      <c r="BS32" s="32">
        <f t="shared" ca="1" si="9"/>
        <v>-27761.180000000044</v>
      </c>
      <c r="BT32" s="32">
        <f t="shared" ca="1" si="9"/>
        <v>0</v>
      </c>
      <c r="BU32" s="32">
        <f t="shared" ca="1" si="9"/>
        <v>0</v>
      </c>
      <c r="BV32" s="32">
        <f t="shared" ca="1" si="9"/>
        <v>0</v>
      </c>
      <c r="BW32" s="32">
        <f t="shared" ca="1" si="9"/>
        <v>0</v>
      </c>
      <c r="BX32" s="32">
        <f t="shared" ca="1" si="9"/>
        <v>0</v>
      </c>
    </row>
    <row r="33" spans="1:76">
      <c r="A33" t="s">
        <v>426</v>
      </c>
      <c r="B33" s="1" t="s">
        <v>35</v>
      </c>
      <c r="C33" t="str">
        <f t="shared" ca="1" si="2"/>
        <v>CES1/CES2</v>
      </c>
      <c r="D33" t="str">
        <f t="shared" ca="1" si="3"/>
        <v>Calgary Energy Centre</v>
      </c>
      <c r="E33" s="31">
        <f ca="1">'Module C Corrected'!CW33-'Module C Initial'!CW33</f>
        <v>0</v>
      </c>
      <c r="F33" s="31">
        <f ca="1">'Module C Corrected'!CX33-'Module C Initial'!CX33</f>
        <v>0</v>
      </c>
      <c r="G33" s="31">
        <f ca="1">'Module C Corrected'!CY33-'Module C Initial'!CY33</f>
        <v>0</v>
      </c>
      <c r="H33" s="31">
        <f ca="1">'Module C Corrected'!CZ33-'Module C Initial'!CZ33</f>
        <v>0</v>
      </c>
      <c r="I33" s="31">
        <f ca="1">'Module C Corrected'!DA33-'Module C Initial'!DA33</f>
        <v>0</v>
      </c>
      <c r="J33" s="31">
        <f ca="1">'Module C Corrected'!DB33-'Module C Initial'!DB33</f>
        <v>0</v>
      </c>
      <c r="K33" s="31">
        <f ca="1">'Module C Corrected'!DC33-'Module C Initial'!DC33</f>
        <v>0</v>
      </c>
      <c r="L33" s="31">
        <f ca="1">'Module C Corrected'!DD33-'Module C Initial'!DD33</f>
        <v>-4771.0100000000093</v>
      </c>
      <c r="M33" s="31">
        <f ca="1">'Module C Corrected'!DE33-'Module C Initial'!DE33</f>
        <v>-1234.9099999999889</v>
      </c>
      <c r="N33" s="31">
        <f ca="1">'Module C Corrected'!DF33-'Module C Initial'!DF33</f>
        <v>-1220</v>
      </c>
      <c r="O33" s="31">
        <f ca="1">'Module C Corrected'!DG33-'Module C Initial'!DG33</f>
        <v>-833.47000000000116</v>
      </c>
      <c r="P33" s="31">
        <f ca="1">'Module C Corrected'!DH33-'Module C Initial'!DH33</f>
        <v>-316.02000000000044</v>
      </c>
      <c r="Q33" s="32">
        <f ca="1">'Module C Corrected'!DI33-'Module C Initial'!DI33</f>
        <v>0</v>
      </c>
      <c r="R33" s="32">
        <f ca="1">'Module C Corrected'!DJ33-'Module C Initial'!DJ33</f>
        <v>0</v>
      </c>
      <c r="S33" s="32">
        <f ca="1">'Module C Corrected'!DK33-'Module C Initial'!DK33</f>
        <v>0</v>
      </c>
      <c r="T33" s="32">
        <f ca="1">'Module C Corrected'!DL33-'Module C Initial'!DL33</f>
        <v>0</v>
      </c>
      <c r="U33" s="32">
        <f ca="1">'Module C Corrected'!DM33-'Module C Initial'!DM33</f>
        <v>0</v>
      </c>
      <c r="V33" s="32">
        <f ca="1">'Module C Corrected'!DN33-'Module C Initial'!DN33</f>
        <v>0</v>
      </c>
      <c r="W33" s="32">
        <f ca="1">'Module C Corrected'!DO33-'Module C Initial'!DO33</f>
        <v>0</v>
      </c>
      <c r="X33" s="32">
        <f ca="1">'Module C Corrected'!DP33-'Module C Initial'!DP33</f>
        <v>-238.54999999999927</v>
      </c>
      <c r="Y33" s="32">
        <f ca="1">'Module C Corrected'!DQ33-'Module C Initial'!DQ33</f>
        <v>-61.740000000000236</v>
      </c>
      <c r="Z33" s="32">
        <f ca="1">'Module C Corrected'!DR33-'Module C Initial'!DR33</f>
        <v>-61</v>
      </c>
      <c r="AA33" s="32">
        <f ca="1">'Module C Corrected'!DS33-'Module C Initial'!DS33</f>
        <v>-41.680000000000064</v>
      </c>
      <c r="AB33" s="32">
        <f ca="1">'Module C Corrected'!DT33-'Module C Initial'!DT33</f>
        <v>-15.800000000000068</v>
      </c>
      <c r="AC33" s="31">
        <f ca="1">'Module C Corrected'!DU33-'Module C Initial'!DU33</f>
        <v>0</v>
      </c>
      <c r="AD33" s="31">
        <f ca="1">'Module C Corrected'!DV33-'Module C Initial'!DV33</f>
        <v>0</v>
      </c>
      <c r="AE33" s="31">
        <f ca="1">'Module C Corrected'!DW33-'Module C Initial'!DW33</f>
        <v>0</v>
      </c>
      <c r="AF33" s="31">
        <f ca="1">'Module C Corrected'!DX33-'Module C Initial'!DX33</f>
        <v>0</v>
      </c>
      <c r="AG33" s="31">
        <f ca="1">'Module C Corrected'!DY33-'Module C Initial'!DY33</f>
        <v>0</v>
      </c>
      <c r="AH33" s="31">
        <f ca="1">'Module C Corrected'!DZ33-'Module C Initial'!DZ33</f>
        <v>0</v>
      </c>
      <c r="AI33" s="31">
        <f ca="1">'Module C Corrected'!EA33-'Module C Initial'!EA33</f>
        <v>0</v>
      </c>
      <c r="AJ33" s="31">
        <f ca="1">'Module C Corrected'!EB33-'Module C Initial'!EB33</f>
        <v>-1885.4900000000052</v>
      </c>
      <c r="AK33" s="31">
        <f ca="1">'Module C Corrected'!EC33-'Module C Initial'!EC33</f>
        <v>-481.47999999999956</v>
      </c>
      <c r="AL33" s="31">
        <f ca="1">'Module C Corrected'!ED33-'Module C Initial'!ED33</f>
        <v>-469.39999999999782</v>
      </c>
      <c r="AM33" s="31">
        <f ca="1">'Module C Corrected'!EE33-'Module C Initial'!EE33</f>
        <v>-316.2599999999984</v>
      </c>
      <c r="AN33" s="31">
        <f ca="1">'Module C Corrected'!EF33-'Module C Initial'!EF33</f>
        <v>-118.28999999999996</v>
      </c>
      <c r="AO33" s="32">
        <f t="shared" ca="1" si="7"/>
        <v>0</v>
      </c>
      <c r="AP33" s="32">
        <f t="shared" ca="1" si="7"/>
        <v>0</v>
      </c>
      <c r="AQ33" s="32">
        <f t="shared" ca="1" si="7"/>
        <v>0</v>
      </c>
      <c r="AR33" s="32">
        <f t="shared" ca="1" si="7"/>
        <v>0</v>
      </c>
      <c r="AS33" s="32">
        <f t="shared" ca="1" si="7"/>
        <v>0</v>
      </c>
      <c r="AT33" s="32">
        <f t="shared" ca="1" si="7"/>
        <v>0</v>
      </c>
      <c r="AU33" s="32">
        <f t="shared" ca="1" si="7"/>
        <v>0</v>
      </c>
      <c r="AV33" s="32">
        <f t="shared" ca="1" si="7"/>
        <v>-6895.0500000000138</v>
      </c>
      <c r="AW33" s="32">
        <f t="shared" ca="1" si="7"/>
        <v>-1778.1299999999887</v>
      </c>
      <c r="AX33" s="32">
        <f t="shared" ca="1" si="7"/>
        <v>-1750.3999999999978</v>
      </c>
      <c r="AY33" s="32">
        <f t="shared" ca="1" si="7"/>
        <v>-1191.4099999999996</v>
      </c>
      <c r="AZ33" s="32">
        <f t="shared" ca="1" si="7"/>
        <v>-450.11000000000047</v>
      </c>
      <c r="BA33" s="55">
        <f t="shared" ca="1" si="8"/>
        <v>0</v>
      </c>
      <c r="BB33" s="55">
        <f t="shared" ca="1" si="8"/>
        <v>0</v>
      </c>
      <c r="BC33" s="55">
        <f t="shared" ca="1" si="8"/>
        <v>0</v>
      </c>
      <c r="BD33" s="55">
        <f t="shared" ca="1" si="8"/>
        <v>0</v>
      </c>
      <c r="BE33" s="55">
        <f t="shared" ca="1" si="8"/>
        <v>0</v>
      </c>
      <c r="BF33" s="55">
        <f t="shared" ca="1" si="8"/>
        <v>0</v>
      </c>
      <c r="BG33" s="55">
        <f t="shared" ca="1" si="8"/>
        <v>0</v>
      </c>
      <c r="BH33" s="55">
        <f t="shared" ca="1" si="8"/>
        <v>-55.88</v>
      </c>
      <c r="BI33" s="55">
        <f t="shared" ca="1" si="8"/>
        <v>-14.46</v>
      </c>
      <c r="BJ33" s="55">
        <f t="shared" ca="1" si="8"/>
        <v>-14.29</v>
      </c>
      <c r="BK33" s="55">
        <f t="shared" ca="1" si="8"/>
        <v>-9.76</v>
      </c>
      <c r="BL33" s="55">
        <f t="shared" ca="1" si="8"/>
        <v>-3.7</v>
      </c>
      <c r="BM33" s="32">
        <f t="shared" ca="1" si="9"/>
        <v>0</v>
      </c>
      <c r="BN33" s="32">
        <f t="shared" ca="1" si="9"/>
        <v>0</v>
      </c>
      <c r="BO33" s="32">
        <f t="shared" ca="1" si="9"/>
        <v>0</v>
      </c>
      <c r="BP33" s="32">
        <f t="shared" ca="1" si="9"/>
        <v>0</v>
      </c>
      <c r="BQ33" s="32">
        <f t="shared" ca="1" si="9"/>
        <v>0</v>
      </c>
      <c r="BR33" s="32">
        <f t="shared" ca="1" si="9"/>
        <v>0</v>
      </c>
      <c r="BS33" s="32">
        <f t="shared" ca="1" si="9"/>
        <v>0</v>
      </c>
      <c r="BT33" s="32">
        <f t="shared" ca="1" si="9"/>
        <v>-6950.9300000000139</v>
      </c>
      <c r="BU33" s="32">
        <f t="shared" ca="1" si="9"/>
        <v>-1792.5899999999888</v>
      </c>
      <c r="BV33" s="32">
        <f t="shared" ca="1" si="9"/>
        <v>-1764.6899999999978</v>
      </c>
      <c r="BW33" s="32">
        <f t="shared" ca="1" si="9"/>
        <v>-1201.1699999999996</v>
      </c>
      <c r="BX33" s="32">
        <f t="shared" ca="1" si="9"/>
        <v>-453.81000000000046</v>
      </c>
    </row>
    <row r="34" spans="1:76">
      <c r="A34" t="s">
        <v>538</v>
      </c>
      <c r="B34" s="1" t="s">
        <v>35</v>
      </c>
      <c r="C34" t="str">
        <f t="shared" ca="1" si="2"/>
        <v>CES1/CES2</v>
      </c>
      <c r="D34" t="str">
        <f t="shared" ca="1" si="3"/>
        <v>Calgary Energy Centre</v>
      </c>
      <c r="E34" s="31">
        <f ca="1">'Module C Corrected'!CW34-'Module C Initial'!CW34</f>
        <v>-2549.1499999999942</v>
      </c>
      <c r="F34" s="31">
        <f ca="1">'Module C Corrected'!CX34-'Module C Initial'!CX34</f>
        <v>-1309.4599999999991</v>
      </c>
      <c r="G34" s="31">
        <f ca="1">'Module C Corrected'!CY34-'Module C Initial'!CY34</f>
        <v>-1556.2799999999988</v>
      </c>
      <c r="H34" s="31">
        <f ca="1">'Module C Corrected'!CZ34-'Module C Initial'!CZ34</f>
        <v>-884.26000000000568</v>
      </c>
      <c r="I34" s="31">
        <f ca="1">'Module C Corrected'!DA34-'Module C Initial'!DA34</f>
        <v>-927.0199999999968</v>
      </c>
      <c r="J34" s="31">
        <f ca="1">'Module C Corrected'!DB34-'Module C Initial'!DB34</f>
        <v>-1505.9199999999983</v>
      </c>
      <c r="K34" s="31">
        <f ca="1">'Module C Corrected'!DC34-'Module C Initial'!DC34</f>
        <v>-13018.069999999949</v>
      </c>
      <c r="L34" s="31">
        <f ca="1">'Module C Corrected'!DD34-'Module C Initial'!DD34</f>
        <v>0</v>
      </c>
      <c r="M34" s="31">
        <f ca="1">'Module C Corrected'!DE34-'Module C Initial'!DE34</f>
        <v>0</v>
      </c>
      <c r="N34" s="31">
        <f ca="1">'Module C Corrected'!DF34-'Module C Initial'!DF34</f>
        <v>0</v>
      </c>
      <c r="O34" s="31">
        <f ca="1">'Module C Corrected'!DG34-'Module C Initial'!DG34</f>
        <v>0</v>
      </c>
      <c r="P34" s="31">
        <f ca="1">'Module C Corrected'!DH34-'Module C Initial'!DH34</f>
        <v>0</v>
      </c>
      <c r="Q34" s="32">
        <f ca="1">'Module C Corrected'!DI34-'Module C Initial'!DI34</f>
        <v>-127.44999999999982</v>
      </c>
      <c r="R34" s="32">
        <f ca="1">'Module C Corrected'!DJ34-'Module C Initial'!DJ34</f>
        <v>-65.4699999999998</v>
      </c>
      <c r="S34" s="32">
        <f ca="1">'Module C Corrected'!DK34-'Module C Initial'!DK34</f>
        <v>-77.820000000000164</v>
      </c>
      <c r="T34" s="32">
        <f ca="1">'Module C Corrected'!DL34-'Module C Initial'!DL34</f>
        <v>-44.220000000000027</v>
      </c>
      <c r="U34" s="32">
        <f ca="1">'Module C Corrected'!DM34-'Module C Initial'!DM34</f>
        <v>-46.349999999999909</v>
      </c>
      <c r="V34" s="32">
        <f ca="1">'Module C Corrected'!DN34-'Module C Initial'!DN34</f>
        <v>-75.289999999999964</v>
      </c>
      <c r="W34" s="32">
        <f ca="1">'Module C Corrected'!DO34-'Module C Initial'!DO34</f>
        <v>-650.90000000000146</v>
      </c>
      <c r="X34" s="32">
        <f ca="1">'Module C Corrected'!DP34-'Module C Initial'!DP34</f>
        <v>0</v>
      </c>
      <c r="Y34" s="32">
        <f ca="1">'Module C Corrected'!DQ34-'Module C Initial'!DQ34</f>
        <v>0</v>
      </c>
      <c r="Z34" s="32">
        <f ca="1">'Module C Corrected'!DR34-'Module C Initial'!DR34</f>
        <v>0</v>
      </c>
      <c r="AA34" s="32">
        <f ca="1">'Module C Corrected'!DS34-'Module C Initial'!DS34</f>
        <v>0</v>
      </c>
      <c r="AB34" s="32">
        <f ca="1">'Module C Corrected'!DT34-'Module C Initial'!DT34</f>
        <v>0</v>
      </c>
      <c r="AC34" s="31">
        <f ca="1">'Module C Corrected'!DU34-'Module C Initial'!DU34</f>
        <v>-1096.8000000000029</v>
      </c>
      <c r="AD34" s="31">
        <f ca="1">'Module C Corrected'!DV34-'Module C Initial'!DV34</f>
        <v>-556.7400000000016</v>
      </c>
      <c r="AE34" s="31">
        <f ca="1">'Module C Corrected'!DW34-'Module C Initial'!DW34</f>
        <v>-654.51000000000204</v>
      </c>
      <c r="AF34" s="31">
        <f ca="1">'Module C Corrected'!DX34-'Module C Initial'!DX34</f>
        <v>-367.38000000000102</v>
      </c>
      <c r="AG34" s="31">
        <f ca="1">'Module C Corrected'!DY34-'Module C Initial'!DY34</f>
        <v>-380.57000000000153</v>
      </c>
      <c r="AH34" s="31">
        <f ca="1">'Module C Corrected'!DZ34-'Module C Initial'!DZ34</f>
        <v>-610.56000000000131</v>
      </c>
      <c r="AI34" s="31">
        <f ca="1">'Module C Corrected'!EA34-'Module C Initial'!EA34</f>
        <v>-5213.8299999999872</v>
      </c>
      <c r="AJ34" s="31">
        <f ca="1">'Module C Corrected'!EB34-'Module C Initial'!EB34</f>
        <v>0</v>
      </c>
      <c r="AK34" s="31">
        <f ca="1">'Module C Corrected'!EC34-'Module C Initial'!EC34</f>
        <v>0</v>
      </c>
      <c r="AL34" s="31">
        <f ca="1">'Module C Corrected'!ED34-'Module C Initial'!ED34</f>
        <v>0</v>
      </c>
      <c r="AM34" s="31">
        <f ca="1">'Module C Corrected'!EE34-'Module C Initial'!EE34</f>
        <v>0</v>
      </c>
      <c r="AN34" s="31">
        <f ca="1">'Module C Corrected'!EF34-'Module C Initial'!EF34</f>
        <v>0</v>
      </c>
      <c r="AO34" s="32">
        <f t="shared" ca="1" si="7"/>
        <v>-3773.3999999999969</v>
      </c>
      <c r="AP34" s="32">
        <f t="shared" ca="1" si="7"/>
        <v>-1931.6700000000005</v>
      </c>
      <c r="AQ34" s="32">
        <f t="shared" ca="1" si="7"/>
        <v>-2288.610000000001</v>
      </c>
      <c r="AR34" s="32">
        <f t="shared" ca="1" si="7"/>
        <v>-1295.8600000000067</v>
      </c>
      <c r="AS34" s="32">
        <f t="shared" ca="1" si="7"/>
        <v>-1353.9399999999982</v>
      </c>
      <c r="AT34" s="32">
        <f t="shared" ca="1" si="7"/>
        <v>-2191.7699999999995</v>
      </c>
      <c r="AU34" s="32">
        <f t="shared" ca="1" si="7"/>
        <v>-18882.799999999937</v>
      </c>
      <c r="AV34" s="32">
        <f t="shared" ca="1" si="7"/>
        <v>0</v>
      </c>
      <c r="AW34" s="32">
        <f t="shared" ca="1" si="7"/>
        <v>0</v>
      </c>
      <c r="AX34" s="32">
        <f t="shared" ca="1" si="7"/>
        <v>0</v>
      </c>
      <c r="AY34" s="32">
        <f t="shared" ca="1" si="7"/>
        <v>0</v>
      </c>
      <c r="AZ34" s="32">
        <f t="shared" ca="1" si="7"/>
        <v>0</v>
      </c>
      <c r="BA34" s="55">
        <f t="shared" ca="1" si="8"/>
        <v>-29.86</v>
      </c>
      <c r="BB34" s="55">
        <f t="shared" ca="1" si="8"/>
        <v>-15.34</v>
      </c>
      <c r="BC34" s="55">
        <f t="shared" ca="1" si="8"/>
        <v>-18.23</v>
      </c>
      <c r="BD34" s="55">
        <f t="shared" ca="1" si="8"/>
        <v>-10.36</v>
      </c>
      <c r="BE34" s="55">
        <f t="shared" ca="1" si="8"/>
        <v>-10.86</v>
      </c>
      <c r="BF34" s="55">
        <f t="shared" ca="1" si="8"/>
        <v>-17.64</v>
      </c>
      <c r="BG34" s="55">
        <f t="shared" ca="1" si="8"/>
        <v>-152.47</v>
      </c>
      <c r="BH34" s="55">
        <f t="shared" ca="1" si="8"/>
        <v>0</v>
      </c>
      <c r="BI34" s="55">
        <f t="shared" ca="1" si="8"/>
        <v>0</v>
      </c>
      <c r="BJ34" s="55">
        <f t="shared" ca="1" si="8"/>
        <v>0</v>
      </c>
      <c r="BK34" s="55">
        <f t="shared" ca="1" si="8"/>
        <v>0</v>
      </c>
      <c r="BL34" s="55">
        <f t="shared" ca="1" si="8"/>
        <v>0</v>
      </c>
      <c r="BM34" s="32">
        <f t="shared" ca="1" si="9"/>
        <v>-3803.259999999997</v>
      </c>
      <c r="BN34" s="32">
        <f t="shared" ca="1" si="9"/>
        <v>-1947.0100000000004</v>
      </c>
      <c r="BO34" s="32">
        <f t="shared" ca="1" si="9"/>
        <v>-2306.8400000000011</v>
      </c>
      <c r="BP34" s="32">
        <f t="shared" ca="1" si="9"/>
        <v>-1306.2200000000066</v>
      </c>
      <c r="BQ34" s="32">
        <f t="shared" ca="1" si="9"/>
        <v>-1364.7999999999981</v>
      </c>
      <c r="BR34" s="32">
        <f t="shared" ca="1" si="9"/>
        <v>-2209.4099999999994</v>
      </c>
      <c r="BS34" s="32">
        <f t="shared" ca="1" si="9"/>
        <v>-19035.269999999939</v>
      </c>
      <c r="BT34" s="32">
        <f t="shared" ca="1" si="9"/>
        <v>0</v>
      </c>
      <c r="BU34" s="32">
        <f t="shared" ca="1" si="9"/>
        <v>0</v>
      </c>
      <c r="BV34" s="32">
        <f t="shared" ca="1" si="9"/>
        <v>0</v>
      </c>
      <c r="BW34" s="32">
        <f t="shared" ca="1" si="9"/>
        <v>0</v>
      </c>
      <c r="BX34" s="32">
        <f t="shared" ca="1" si="9"/>
        <v>0</v>
      </c>
    </row>
    <row r="35" spans="1:76">
      <c r="A35" t="s">
        <v>515</v>
      </c>
      <c r="B35" s="1" t="s">
        <v>351</v>
      </c>
      <c r="C35" t="str">
        <f t="shared" ca="1" si="2"/>
        <v>BCHIMP</v>
      </c>
      <c r="D35" t="str">
        <f t="shared" ca="1" si="3"/>
        <v>Alberta-BC Intertie - Import</v>
      </c>
      <c r="E35" s="31">
        <f ca="1">'Module C Corrected'!CW35-'Module C Initial'!CW35</f>
        <v>0</v>
      </c>
      <c r="F35" s="31">
        <f ca="1">'Module C Corrected'!CX35-'Module C Initial'!CX35</f>
        <v>0</v>
      </c>
      <c r="G35" s="31">
        <f ca="1">'Module C Corrected'!CY35-'Module C Initial'!CY35</f>
        <v>0</v>
      </c>
      <c r="H35" s="31">
        <f ca="1">'Module C Corrected'!CZ35-'Module C Initial'!CZ35</f>
        <v>0</v>
      </c>
      <c r="I35" s="31">
        <f ca="1">'Module C Corrected'!DA35-'Module C Initial'!DA35</f>
        <v>0</v>
      </c>
      <c r="J35" s="31">
        <f ca="1">'Module C Corrected'!DB35-'Module C Initial'!DB35</f>
        <v>0</v>
      </c>
      <c r="K35" s="31">
        <f ca="1">'Module C Corrected'!DC35-'Module C Initial'!DC35</f>
        <v>0</v>
      </c>
      <c r="L35" s="31">
        <f ca="1">'Module C Corrected'!DD35-'Module C Initial'!DD35</f>
        <v>0</v>
      </c>
      <c r="M35" s="31">
        <f ca="1">'Module C Corrected'!DE35-'Module C Initial'!DE35</f>
        <v>0</v>
      </c>
      <c r="N35" s="31">
        <f ca="1">'Module C Corrected'!DF35-'Module C Initial'!DF35</f>
        <v>21.569999999999709</v>
      </c>
      <c r="O35" s="31">
        <f ca="1">'Module C Corrected'!DG35-'Module C Initial'!DG35</f>
        <v>8.9499999999999318</v>
      </c>
      <c r="P35" s="31">
        <f ca="1">'Module C Corrected'!DH35-'Module C Initial'!DH35</f>
        <v>22.369999999999891</v>
      </c>
      <c r="Q35" s="32">
        <f ca="1">'Module C Corrected'!DI35-'Module C Initial'!DI35</f>
        <v>0</v>
      </c>
      <c r="R35" s="32">
        <f ca="1">'Module C Corrected'!DJ35-'Module C Initial'!DJ35</f>
        <v>0</v>
      </c>
      <c r="S35" s="32">
        <f ca="1">'Module C Corrected'!DK35-'Module C Initial'!DK35</f>
        <v>0</v>
      </c>
      <c r="T35" s="32">
        <f ca="1">'Module C Corrected'!DL35-'Module C Initial'!DL35</f>
        <v>0</v>
      </c>
      <c r="U35" s="32">
        <f ca="1">'Module C Corrected'!DM35-'Module C Initial'!DM35</f>
        <v>0</v>
      </c>
      <c r="V35" s="32">
        <f ca="1">'Module C Corrected'!DN35-'Module C Initial'!DN35</f>
        <v>0</v>
      </c>
      <c r="W35" s="32">
        <f ca="1">'Module C Corrected'!DO35-'Module C Initial'!DO35</f>
        <v>0</v>
      </c>
      <c r="X35" s="32">
        <f ca="1">'Module C Corrected'!DP35-'Module C Initial'!DP35</f>
        <v>0</v>
      </c>
      <c r="Y35" s="32">
        <f ca="1">'Module C Corrected'!DQ35-'Module C Initial'!DQ35</f>
        <v>0</v>
      </c>
      <c r="Z35" s="32">
        <f ca="1">'Module C Corrected'!DR35-'Module C Initial'!DR35</f>
        <v>1.0799999999999983</v>
      </c>
      <c r="AA35" s="32">
        <f ca="1">'Module C Corrected'!DS35-'Module C Initial'!DS35</f>
        <v>0.43999999999999773</v>
      </c>
      <c r="AB35" s="32">
        <f ca="1">'Module C Corrected'!DT35-'Module C Initial'!DT35</f>
        <v>1.1099999999999994</v>
      </c>
      <c r="AC35" s="31">
        <f ca="1">'Module C Corrected'!DU35-'Module C Initial'!DU35</f>
        <v>0</v>
      </c>
      <c r="AD35" s="31">
        <f ca="1">'Module C Corrected'!DV35-'Module C Initial'!DV35</f>
        <v>0</v>
      </c>
      <c r="AE35" s="31">
        <f ca="1">'Module C Corrected'!DW35-'Module C Initial'!DW35</f>
        <v>0</v>
      </c>
      <c r="AF35" s="31">
        <f ca="1">'Module C Corrected'!DX35-'Module C Initial'!DX35</f>
        <v>0</v>
      </c>
      <c r="AG35" s="31">
        <f ca="1">'Module C Corrected'!DY35-'Module C Initial'!DY35</f>
        <v>0</v>
      </c>
      <c r="AH35" s="31">
        <f ca="1">'Module C Corrected'!DZ35-'Module C Initial'!DZ35</f>
        <v>0</v>
      </c>
      <c r="AI35" s="31">
        <f ca="1">'Module C Corrected'!EA35-'Module C Initial'!EA35</f>
        <v>0</v>
      </c>
      <c r="AJ35" s="31">
        <f ca="1">'Module C Corrected'!EB35-'Module C Initial'!EB35</f>
        <v>0</v>
      </c>
      <c r="AK35" s="31">
        <f ca="1">'Module C Corrected'!EC35-'Module C Initial'!EC35</f>
        <v>0</v>
      </c>
      <c r="AL35" s="31">
        <f ca="1">'Module C Corrected'!ED35-'Module C Initial'!ED35</f>
        <v>8.2999999999999545</v>
      </c>
      <c r="AM35" s="31">
        <f ca="1">'Module C Corrected'!EE35-'Module C Initial'!EE35</f>
        <v>3.4000000000000341</v>
      </c>
      <c r="AN35" s="31">
        <f ca="1">'Module C Corrected'!EF35-'Module C Initial'!EF35</f>
        <v>8.3799999999999955</v>
      </c>
      <c r="AO35" s="32">
        <f t="shared" ca="1" si="7"/>
        <v>0</v>
      </c>
      <c r="AP35" s="32">
        <f t="shared" ca="1" si="7"/>
        <v>0</v>
      </c>
      <c r="AQ35" s="32">
        <f t="shared" ca="1" si="7"/>
        <v>0</v>
      </c>
      <c r="AR35" s="32">
        <f t="shared" ca="1" si="7"/>
        <v>0</v>
      </c>
      <c r="AS35" s="32">
        <f t="shared" ca="1" si="7"/>
        <v>0</v>
      </c>
      <c r="AT35" s="32">
        <f t="shared" ca="1" si="7"/>
        <v>0</v>
      </c>
      <c r="AU35" s="32">
        <f t="shared" ca="1" si="7"/>
        <v>0</v>
      </c>
      <c r="AV35" s="32">
        <f t="shared" ca="1" si="7"/>
        <v>0</v>
      </c>
      <c r="AW35" s="32">
        <f t="shared" ca="1" si="7"/>
        <v>0</v>
      </c>
      <c r="AX35" s="32">
        <f t="shared" ca="1" si="7"/>
        <v>30.949999999999662</v>
      </c>
      <c r="AY35" s="32">
        <f t="shared" ca="1" si="7"/>
        <v>12.789999999999964</v>
      </c>
      <c r="AZ35" s="32">
        <f t="shared" ca="1" si="7"/>
        <v>31.859999999999886</v>
      </c>
      <c r="BA35" s="55">
        <f t="shared" ca="1" si="8"/>
        <v>0</v>
      </c>
      <c r="BB35" s="55">
        <f t="shared" ca="1" si="8"/>
        <v>0</v>
      </c>
      <c r="BC35" s="55">
        <f t="shared" ca="1" si="8"/>
        <v>0</v>
      </c>
      <c r="BD35" s="55">
        <f t="shared" ca="1" si="8"/>
        <v>0</v>
      </c>
      <c r="BE35" s="55">
        <f t="shared" ca="1" si="8"/>
        <v>0</v>
      </c>
      <c r="BF35" s="55">
        <f t="shared" ca="1" si="8"/>
        <v>0</v>
      </c>
      <c r="BG35" s="55">
        <f t="shared" ca="1" si="8"/>
        <v>0</v>
      </c>
      <c r="BH35" s="55">
        <f t="shared" ca="1" si="8"/>
        <v>0</v>
      </c>
      <c r="BI35" s="55">
        <f t="shared" ca="1" si="8"/>
        <v>0</v>
      </c>
      <c r="BJ35" s="55">
        <f t="shared" ca="1" si="8"/>
        <v>0.25</v>
      </c>
      <c r="BK35" s="55">
        <f t="shared" ca="1" si="8"/>
        <v>0.1</v>
      </c>
      <c r="BL35" s="55">
        <f t="shared" ca="1" si="8"/>
        <v>0.26</v>
      </c>
      <c r="BM35" s="32">
        <f t="shared" ca="1" si="9"/>
        <v>0</v>
      </c>
      <c r="BN35" s="32">
        <f t="shared" ca="1" si="9"/>
        <v>0</v>
      </c>
      <c r="BO35" s="32">
        <f t="shared" ca="1" si="9"/>
        <v>0</v>
      </c>
      <c r="BP35" s="32">
        <f t="shared" ca="1" si="9"/>
        <v>0</v>
      </c>
      <c r="BQ35" s="32">
        <f t="shared" ca="1" si="9"/>
        <v>0</v>
      </c>
      <c r="BR35" s="32">
        <f t="shared" ca="1" si="9"/>
        <v>0</v>
      </c>
      <c r="BS35" s="32">
        <f t="shared" ca="1" si="9"/>
        <v>0</v>
      </c>
      <c r="BT35" s="32">
        <f t="shared" ca="1" si="9"/>
        <v>0</v>
      </c>
      <c r="BU35" s="32">
        <f t="shared" ca="1" si="9"/>
        <v>0</v>
      </c>
      <c r="BV35" s="32">
        <f t="shared" ca="1" si="9"/>
        <v>31.199999999999662</v>
      </c>
      <c r="BW35" s="32">
        <f t="shared" ca="1" si="9"/>
        <v>12.889999999999963</v>
      </c>
      <c r="BX35" s="32">
        <f t="shared" ca="1" si="9"/>
        <v>32.119999999999884</v>
      </c>
    </row>
    <row r="36" spans="1:76">
      <c r="A36" t="s">
        <v>515</v>
      </c>
      <c r="B36" s="1" t="s">
        <v>294</v>
      </c>
      <c r="C36" t="str">
        <f t="shared" ca="1" si="2"/>
        <v>BCHEXP</v>
      </c>
      <c r="D36" t="str">
        <f t="shared" ca="1" si="3"/>
        <v>Alberta-BC Intertie - Export</v>
      </c>
      <c r="E36" s="31">
        <f ca="1">'Module C Corrected'!CW36-'Module C Initial'!CW36</f>
        <v>0</v>
      </c>
      <c r="F36" s="31">
        <f ca="1">'Module C Corrected'!CX36-'Module C Initial'!CX36</f>
        <v>0</v>
      </c>
      <c r="G36" s="31">
        <f ca="1">'Module C Corrected'!CY36-'Module C Initial'!CY36</f>
        <v>0</v>
      </c>
      <c r="H36" s="31">
        <f ca="1">'Module C Corrected'!CZ36-'Module C Initial'!CZ36</f>
        <v>0</v>
      </c>
      <c r="I36" s="31">
        <f ca="1">'Module C Corrected'!DA36-'Module C Initial'!DA36</f>
        <v>0</v>
      </c>
      <c r="J36" s="31">
        <f ca="1">'Module C Corrected'!DB36-'Module C Initial'!DB36</f>
        <v>0</v>
      </c>
      <c r="K36" s="31">
        <f ca="1">'Module C Corrected'!DC36-'Module C Initial'!DC36</f>
        <v>0</v>
      </c>
      <c r="L36" s="31">
        <f ca="1">'Module C Corrected'!DD36-'Module C Initial'!DD36</f>
        <v>0</v>
      </c>
      <c r="M36" s="31">
        <f ca="1">'Module C Corrected'!DE36-'Module C Initial'!DE36</f>
        <v>0</v>
      </c>
      <c r="N36" s="31">
        <f ca="1">'Module C Corrected'!DF36-'Module C Initial'!DF36</f>
        <v>0</v>
      </c>
      <c r="O36" s="31">
        <f ca="1">'Module C Corrected'!DG36-'Module C Initial'!DG36</f>
        <v>0</v>
      </c>
      <c r="P36" s="31">
        <f ca="1">'Module C Corrected'!DH36-'Module C Initial'!DH36</f>
        <v>0</v>
      </c>
      <c r="Q36" s="32">
        <f ca="1">'Module C Corrected'!DI36-'Module C Initial'!DI36</f>
        <v>0</v>
      </c>
      <c r="R36" s="32">
        <f ca="1">'Module C Corrected'!DJ36-'Module C Initial'!DJ36</f>
        <v>0</v>
      </c>
      <c r="S36" s="32">
        <f ca="1">'Module C Corrected'!DK36-'Module C Initial'!DK36</f>
        <v>0</v>
      </c>
      <c r="T36" s="32">
        <f ca="1">'Module C Corrected'!DL36-'Module C Initial'!DL36</f>
        <v>0</v>
      </c>
      <c r="U36" s="32">
        <f ca="1">'Module C Corrected'!DM36-'Module C Initial'!DM36</f>
        <v>0</v>
      </c>
      <c r="V36" s="32">
        <f ca="1">'Module C Corrected'!DN36-'Module C Initial'!DN36</f>
        <v>0</v>
      </c>
      <c r="W36" s="32">
        <f ca="1">'Module C Corrected'!DO36-'Module C Initial'!DO36</f>
        <v>0</v>
      </c>
      <c r="X36" s="32">
        <f ca="1">'Module C Corrected'!DP36-'Module C Initial'!DP36</f>
        <v>0</v>
      </c>
      <c r="Y36" s="32">
        <f ca="1">'Module C Corrected'!DQ36-'Module C Initial'!DQ36</f>
        <v>0</v>
      </c>
      <c r="Z36" s="32">
        <f ca="1">'Module C Corrected'!DR36-'Module C Initial'!DR36</f>
        <v>0</v>
      </c>
      <c r="AA36" s="32">
        <f ca="1">'Module C Corrected'!DS36-'Module C Initial'!DS36</f>
        <v>0</v>
      </c>
      <c r="AB36" s="32">
        <f ca="1">'Module C Corrected'!DT36-'Module C Initial'!DT36</f>
        <v>0</v>
      </c>
      <c r="AC36" s="31">
        <f ca="1">'Module C Corrected'!DU36-'Module C Initial'!DU36</f>
        <v>0</v>
      </c>
      <c r="AD36" s="31">
        <f ca="1">'Module C Corrected'!DV36-'Module C Initial'!DV36</f>
        <v>0</v>
      </c>
      <c r="AE36" s="31">
        <f ca="1">'Module C Corrected'!DW36-'Module C Initial'!DW36</f>
        <v>0</v>
      </c>
      <c r="AF36" s="31">
        <f ca="1">'Module C Corrected'!DX36-'Module C Initial'!DX36</f>
        <v>0</v>
      </c>
      <c r="AG36" s="31">
        <f ca="1">'Module C Corrected'!DY36-'Module C Initial'!DY36</f>
        <v>0</v>
      </c>
      <c r="AH36" s="31">
        <f ca="1">'Module C Corrected'!DZ36-'Module C Initial'!DZ36</f>
        <v>0</v>
      </c>
      <c r="AI36" s="31">
        <f ca="1">'Module C Corrected'!EA36-'Module C Initial'!EA36</f>
        <v>0</v>
      </c>
      <c r="AJ36" s="31">
        <f ca="1">'Module C Corrected'!EB36-'Module C Initial'!EB36</f>
        <v>0</v>
      </c>
      <c r="AK36" s="31">
        <f ca="1">'Module C Corrected'!EC36-'Module C Initial'!EC36</f>
        <v>0</v>
      </c>
      <c r="AL36" s="31">
        <f ca="1">'Module C Corrected'!ED36-'Module C Initial'!ED36</f>
        <v>0</v>
      </c>
      <c r="AM36" s="31">
        <f ca="1">'Module C Corrected'!EE36-'Module C Initial'!EE36</f>
        <v>0</v>
      </c>
      <c r="AN36" s="31">
        <f ca="1">'Module C Corrected'!EF36-'Module C Initial'!EF36</f>
        <v>0</v>
      </c>
      <c r="AO36" s="32">
        <f t="shared" ca="1" si="7"/>
        <v>0</v>
      </c>
      <c r="AP36" s="32">
        <f t="shared" ca="1" si="7"/>
        <v>0</v>
      </c>
      <c r="AQ36" s="32">
        <f t="shared" ca="1" si="7"/>
        <v>0</v>
      </c>
      <c r="AR36" s="32">
        <f t="shared" ca="1" si="7"/>
        <v>0</v>
      </c>
      <c r="AS36" s="32">
        <f t="shared" ca="1" si="7"/>
        <v>0</v>
      </c>
      <c r="AT36" s="32">
        <f t="shared" ca="1" si="7"/>
        <v>0</v>
      </c>
      <c r="AU36" s="32">
        <f t="shared" ca="1" si="7"/>
        <v>0</v>
      </c>
      <c r="AV36" s="32">
        <f t="shared" ca="1" si="7"/>
        <v>0</v>
      </c>
      <c r="AW36" s="32">
        <f t="shared" ca="1" si="7"/>
        <v>0</v>
      </c>
      <c r="AX36" s="32">
        <f t="shared" ca="1" si="7"/>
        <v>0</v>
      </c>
      <c r="AY36" s="32">
        <f t="shared" ca="1" si="7"/>
        <v>0</v>
      </c>
      <c r="AZ36" s="32">
        <f t="shared" ca="1" si="7"/>
        <v>0</v>
      </c>
      <c r="BA36" s="55">
        <f t="shared" ca="1" si="8"/>
        <v>0</v>
      </c>
      <c r="BB36" s="55">
        <f t="shared" ca="1" si="8"/>
        <v>0</v>
      </c>
      <c r="BC36" s="55">
        <f t="shared" ca="1" si="8"/>
        <v>0</v>
      </c>
      <c r="BD36" s="55">
        <f t="shared" ca="1" si="8"/>
        <v>0</v>
      </c>
      <c r="BE36" s="55">
        <f t="shared" ca="1" si="8"/>
        <v>0</v>
      </c>
      <c r="BF36" s="55">
        <f t="shared" ca="1" si="8"/>
        <v>0</v>
      </c>
      <c r="BG36" s="55">
        <f t="shared" ca="1" si="8"/>
        <v>0</v>
      </c>
      <c r="BH36" s="55">
        <f t="shared" ca="1" si="8"/>
        <v>0</v>
      </c>
      <c r="BI36" s="55">
        <f t="shared" ca="1" si="8"/>
        <v>0</v>
      </c>
      <c r="BJ36" s="55">
        <f t="shared" ca="1" si="8"/>
        <v>0</v>
      </c>
      <c r="BK36" s="55">
        <f t="shared" ca="1" si="8"/>
        <v>0</v>
      </c>
      <c r="BL36" s="55">
        <f t="shared" ca="1" si="8"/>
        <v>0</v>
      </c>
      <c r="BM36" s="32">
        <f t="shared" ca="1" si="9"/>
        <v>0</v>
      </c>
      <c r="BN36" s="32">
        <f t="shared" ca="1" si="9"/>
        <v>0</v>
      </c>
      <c r="BO36" s="32">
        <f t="shared" ca="1" si="9"/>
        <v>0</v>
      </c>
      <c r="BP36" s="32">
        <f t="shared" ca="1" si="9"/>
        <v>0</v>
      </c>
      <c r="BQ36" s="32">
        <f t="shared" ca="1" si="9"/>
        <v>0</v>
      </c>
      <c r="BR36" s="32">
        <f t="shared" ca="1" si="9"/>
        <v>0</v>
      </c>
      <c r="BS36" s="32">
        <f t="shared" ca="1" si="9"/>
        <v>0</v>
      </c>
      <c r="BT36" s="32">
        <f t="shared" ca="1" si="9"/>
        <v>0</v>
      </c>
      <c r="BU36" s="32">
        <f t="shared" ca="1" si="9"/>
        <v>0</v>
      </c>
      <c r="BV36" s="32">
        <f t="shared" ca="1" si="9"/>
        <v>0</v>
      </c>
      <c r="BW36" s="32">
        <f t="shared" ca="1" si="9"/>
        <v>0</v>
      </c>
      <c r="BX36" s="32">
        <f t="shared" ca="1" si="9"/>
        <v>0</v>
      </c>
    </row>
    <row r="37" spans="1:76">
      <c r="A37" t="s">
        <v>427</v>
      </c>
      <c r="B37" s="1" t="s">
        <v>44</v>
      </c>
      <c r="C37" t="str">
        <f t="shared" ca="1" si="2"/>
        <v>CMH1</v>
      </c>
      <c r="D37" t="str">
        <f t="shared" ca="1" si="3"/>
        <v>City of Medicine Hat</v>
      </c>
      <c r="E37" s="31">
        <f ca="1">'Module C Corrected'!CW37-'Module C Initial'!CW37</f>
        <v>0</v>
      </c>
      <c r="F37" s="31">
        <f ca="1">'Module C Corrected'!CX37-'Module C Initial'!CX37</f>
        <v>0</v>
      </c>
      <c r="G37" s="31">
        <f ca="1">'Module C Corrected'!CY37-'Module C Initial'!CY37</f>
        <v>0</v>
      </c>
      <c r="H37" s="31">
        <f ca="1">'Module C Corrected'!CZ37-'Module C Initial'!CZ37</f>
        <v>0</v>
      </c>
      <c r="I37" s="31">
        <f ca="1">'Module C Corrected'!DA37-'Module C Initial'!DA37</f>
        <v>0</v>
      </c>
      <c r="J37" s="31">
        <f ca="1">'Module C Corrected'!DB37-'Module C Initial'!DB37</f>
        <v>0</v>
      </c>
      <c r="K37" s="31">
        <f ca="1">'Module C Corrected'!DC37-'Module C Initial'!DC37</f>
        <v>0</v>
      </c>
      <c r="L37" s="31">
        <f ca="1">'Module C Corrected'!DD37-'Module C Initial'!DD37</f>
        <v>0</v>
      </c>
      <c r="M37" s="31">
        <f ca="1">'Module C Corrected'!DE37-'Module C Initial'!DE37</f>
        <v>0</v>
      </c>
      <c r="N37" s="31">
        <f ca="1">'Module C Corrected'!DF37-'Module C Initial'!DF37</f>
        <v>0</v>
      </c>
      <c r="O37" s="31">
        <f ca="1">'Module C Corrected'!DG37-'Module C Initial'!DG37</f>
        <v>0</v>
      </c>
      <c r="P37" s="31">
        <f ca="1">'Module C Corrected'!DH37-'Module C Initial'!DH37</f>
        <v>0</v>
      </c>
      <c r="Q37" s="32">
        <f ca="1">'Module C Corrected'!DI37-'Module C Initial'!DI37</f>
        <v>0</v>
      </c>
      <c r="R37" s="32">
        <f ca="1">'Module C Corrected'!DJ37-'Module C Initial'!DJ37</f>
        <v>0</v>
      </c>
      <c r="S37" s="32">
        <f ca="1">'Module C Corrected'!DK37-'Module C Initial'!DK37</f>
        <v>0</v>
      </c>
      <c r="T37" s="32">
        <f ca="1">'Module C Corrected'!DL37-'Module C Initial'!DL37</f>
        <v>0</v>
      </c>
      <c r="U37" s="32">
        <f ca="1">'Module C Corrected'!DM37-'Module C Initial'!DM37</f>
        <v>0</v>
      </c>
      <c r="V37" s="32">
        <f ca="1">'Module C Corrected'!DN37-'Module C Initial'!DN37</f>
        <v>0</v>
      </c>
      <c r="W37" s="32">
        <f ca="1">'Module C Corrected'!DO37-'Module C Initial'!DO37</f>
        <v>0</v>
      </c>
      <c r="X37" s="32">
        <f ca="1">'Module C Corrected'!DP37-'Module C Initial'!DP37</f>
        <v>0</v>
      </c>
      <c r="Y37" s="32">
        <f ca="1">'Module C Corrected'!DQ37-'Module C Initial'!DQ37</f>
        <v>0</v>
      </c>
      <c r="Z37" s="32">
        <f ca="1">'Module C Corrected'!DR37-'Module C Initial'!DR37</f>
        <v>0</v>
      </c>
      <c r="AA37" s="32">
        <f ca="1">'Module C Corrected'!DS37-'Module C Initial'!DS37</f>
        <v>0</v>
      </c>
      <c r="AB37" s="32">
        <f ca="1">'Module C Corrected'!DT37-'Module C Initial'!DT37</f>
        <v>0</v>
      </c>
      <c r="AC37" s="31">
        <f ca="1">'Module C Corrected'!DU37-'Module C Initial'!DU37</f>
        <v>0</v>
      </c>
      <c r="AD37" s="31">
        <f ca="1">'Module C Corrected'!DV37-'Module C Initial'!DV37</f>
        <v>0</v>
      </c>
      <c r="AE37" s="31">
        <f ca="1">'Module C Corrected'!DW37-'Module C Initial'!DW37</f>
        <v>0</v>
      </c>
      <c r="AF37" s="31">
        <f ca="1">'Module C Corrected'!DX37-'Module C Initial'!DX37</f>
        <v>0</v>
      </c>
      <c r="AG37" s="31">
        <f ca="1">'Module C Corrected'!DY37-'Module C Initial'!DY37</f>
        <v>0</v>
      </c>
      <c r="AH37" s="31">
        <f ca="1">'Module C Corrected'!DZ37-'Module C Initial'!DZ37</f>
        <v>0</v>
      </c>
      <c r="AI37" s="31">
        <f ca="1">'Module C Corrected'!EA37-'Module C Initial'!EA37</f>
        <v>0</v>
      </c>
      <c r="AJ37" s="31">
        <f ca="1">'Module C Corrected'!EB37-'Module C Initial'!EB37</f>
        <v>0</v>
      </c>
      <c r="AK37" s="31">
        <f ca="1">'Module C Corrected'!EC37-'Module C Initial'!EC37</f>
        <v>0</v>
      </c>
      <c r="AL37" s="31">
        <f ca="1">'Module C Corrected'!ED37-'Module C Initial'!ED37</f>
        <v>0</v>
      </c>
      <c r="AM37" s="31">
        <f ca="1">'Module C Corrected'!EE37-'Module C Initial'!EE37</f>
        <v>0</v>
      </c>
      <c r="AN37" s="31">
        <f ca="1">'Module C Corrected'!EF37-'Module C Initial'!EF37</f>
        <v>0</v>
      </c>
      <c r="AO37" s="32">
        <f t="shared" ca="1" si="7"/>
        <v>0</v>
      </c>
      <c r="AP37" s="32">
        <f t="shared" ca="1" si="7"/>
        <v>0</v>
      </c>
      <c r="AQ37" s="32">
        <f t="shared" ca="1" si="7"/>
        <v>0</v>
      </c>
      <c r="AR37" s="32">
        <f t="shared" ca="1" si="7"/>
        <v>0</v>
      </c>
      <c r="AS37" s="32">
        <f t="shared" ca="1" si="7"/>
        <v>0</v>
      </c>
      <c r="AT37" s="32">
        <f t="shared" ca="1" si="7"/>
        <v>0</v>
      </c>
      <c r="AU37" s="32">
        <f t="shared" ca="1" si="7"/>
        <v>0</v>
      </c>
      <c r="AV37" s="32">
        <f t="shared" ca="1" si="7"/>
        <v>0</v>
      </c>
      <c r="AW37" s="32">
        <f t="shared" ca="1" si="7"/>
        <v>0</v>
      </c>
      <c r="AX37" s="32">
        <f t="shared" ca="1" si="7"/>
        <v>0</v>
      </c>
      <c r="AY37" s="32">
        <f t="shared" ca="1" si="7"/>
        <v>0</v>
      </c>
      <c r="AZ37" s="32">
        <f t="shared" ca="1" si="7"/>
        <v>0</v>
      </c>
      <c r="BA37" s="55">
        <f t="shared" ca="1" si="8"/>
        <v>0</v>
      </c>
      <c r="BB37" s="55">
        <f t="shared" ca="1" si="8"/>
        <v>0</v>
      </c>
      <c r="BC37" s="55">
        <f t="shared" ca="1" si="8"/>
        <v>0</v>
      </c>
      <c r="BD37" s="55">
        <f t="shared" ca="1" si="8"/>
        <v>0</v>
      </c>
      <c r="BE37" s="55">
        <f t="shared" ca="1" si="8"/>
        <v>0</v>
      </c>
      <c r="BF37" s="55">
        <f t="shared" ca="1" si="8"/>
        <v>0</v>
      </c>
      <c r="BG37" s="55">
        <f t="shared" ca="1" si="8"/>
        <v>0</v>
      </c>
      <c r="BH37" s="55">
        <f t="shared" ca="1" si="8"/>
        <v>0</v>
      </c>
      <c r="BI37" s="55">
        <f t="shared" ca="1" si="8"/>
        <v>0</v>
      </c>
      <c r="BJ37" s="55">
        <f t="shared" ca="1" si="8"/>
        <v>0</v>
      </c>
      <c r="BK37" s="55">
        <f t="shared" ca="1" si="8"/>
        <v>0</v>
      </c>
      <c r="BL37" s="55">
        <f t="shared" ca="1" si="8"/>
        <v>0</v>
      </c>
      <c r="BM37" s="32">
        <f t="shared" ca="1" si="9"/>
        <v>0</v>
      </c>
      <c r="BN37" s="32">
        <f t="shared" ca="1" si="9"/>
        <v>0</v>
      </c>
      <c r="BO37" s="32">
        <f t="shared" ca="1" si="9"/>
        <v>0</v>
      </c>
      <c r="BP37" s="32">
        <f t="shared" ca="1" si="9"/>
        <v>0</v>
      </c>
      <c r="BQ37" s="32">
        <f t="shared" ca="1" si="9"/>
        <v>0</v>
      </c>
      <c r="BR37" s="32">
        <f t="shared" ca="1" si="9"/>
        <v>0</v>
      </c>
      <c r="BS37" s="32">
        <f t="shared" ca="1" si="9"/>
        <v>0</v>
      </c>
      <c r="BT37" s="32">
        <f t="shared" ca="1" si="9"/>
        <v>0</v>
      </c>
      <c r="BU37" s="32">
        <f t="shared" ca="1" si="9"/>
        <v>0</v>
      </c>
      <c r="BV37" s="32">
        <f t="shared" ca="1" si="9"/>
        <v>0</v>
      </c>
      <c r="BW37" s="32">
        <f t="shared" ca="1" si="9"/>
        <v>0</v>
      </c>
      <c r="BX37" s="32">
        <f t="shared" ca="1" si="9"/>
        <v>0</v>
      </c>
    </row>
    <row r="38" spans="1:76">
      <c r="A38" t="s">
        <v>422</v>
      </c>
      <c r="B38" s="1" t="s">
        <v>159</v>
      </c>
      <c r="C38" t="str">
        <f t="shared" ca="1" si="2"/>
        <v>CR1</v>
      </c>
      <c r="D38" t="str">
        <f t="shared" ca="1" si="3"/>
        <v>Castle River #1 Wind Facility</v>
      </c>
      <c r="E38" s="31">
        <f ca="1">'Module C Corrected'!CW38-'Module C Initial'!CW38</f>
        <v>710.09000000000015</v>
      </c>
      <c r="F38" s="31">
        <f ca="1">'Module C Corrected'!CX38-'Module C Initial'!CX38</f>
        <v>446.38999999999942</v>
      </c>
      <c r="G38" s="31">
        <f ca="1">'Module C Corrected'!CY38-'Module C Initial'!CY38</f>
        <v>659.27999999999884</v>
      </c>
      <c r="H38" s="31">
        <f ca="1">'Module C Corrected'!CZ38-'Module C Initial'!CZ38</f>
        <v>358.3799999999992</v>
      </c>
      <c r="I38" s="31">
        <f ca="1">'Module C Corrected'!DA38-'Module C Initial'!DA38</f>
        <v>227.60999999999967</v>
      </c>
      <c r="J38" s="31">
        <f ca="1">'Module C Corrected'!DB38-'Module C Initial'!DB38</f>
        <v>299.98999999999978</v>
      </c>
      <c r="K38" s="31">
        <f ca="1">'Module C Corrected'!DC38-'Module C Initial'!DC38</f>
        <v>691.39999999999782</v>
      </c>
      <c r="L38" s="31">
        <f ca="1">'Module C Corrected'!DD38-'Module C Initial'!DD38</f>
        <v>268.31999999999971</v>
      </c>
      <c r="M38" s="31">
        <f ca="1">'Module C Corrected'!DE38-'Module C Initial'!DE38</f>
        <v>261.43999999999869</v>
      </c>
      <c r="N38" s="31">
        <f ca="1">'Module C Corrected'!DF38-'Module C Initial'!DF38</f>
        <v>607.42000000000007</v>
      </c>
      <c r="O38" s="31">
        <f ca="1">'Module C Corrected'!DG38-'Module C Initial'!DG38</f>
        <v>526.97999999999956</v>
      </c>
      <c r="P38" s="31">
        <f ca="1">'Module C Corrected'!DH38-'Module C Initial'!DH38</f>
        <v>598.36000000000058</v>
      </c>
      <c r="Q38" s="32">
        <f ca="1">'Module C Corrected'!DI38-'Module C Initial'!DI38</f>
        <v>35.509999999999991</v>
      </c>
      <c r="R38" s="32">
        <f ca="1">'Module C Corrected'!DJ38-'Module C Initial'!DJ38</f>
        <v>22.319999999999936</v>
      </c>
      <c r="S38" s="32">
        <f ca="1">'Module C Corrected'!DK38-'Module C Initial'!DK38</f>
        <v>32.960000000000036</v>
      </c>
      <c r="T38" s="32">
        <f ca="1">'Module C Corrected'!DL38-'Module C Initial'!DL38</f>
        <v>17.919999999999959</v>
      </c>
      <c r="U38" s="32">
        <f ca="1">'Module C Corrected'!DM38-'Module C Initial'!DM38</f>
        <v>11.380000000000024</v>
      </c>
      <c r="V38" s="32">
        <f ca="1">'Module C Corrected'!DN38-'Module C Initial'!DN38</f>
        <v>15</v>
      </c>
      <c r="W38" s="32">
        <f ca="1">'Module C Corrected'!DO38-'Module C Initial'!DO38</f>
        <v>34.57000000000005</v>
      </c>
      <c r="X38" s="32">
        <f ca="1">'Module C Corrected'!DP38-'Module C Initial'!DP38</f>
        <v>13.419999999999987</v>
      </c>
      <c r="Y38" s="32">
        <f ca="1">'Module C Corrected'!DQ38-'Module C Initial'!DQ38</f>
        <v>13.079999999999984</v>
      </c>
      <c r="Z38" s="32">
        <f ca="1">'Module C Corrected'!DR38-'Module C Initial'!DR38</f>
        <v>30.370000000000005</v>
      </c>
      <c r="AA38" s="32">
        <f ca="1">'Module C Corrected'!DS38-'Module C Initial'!DS38</f>
        <v>26.350000000000023</v>
      </c>
      <c r="AB38" s="32">
        <f ca="1">'Module C Corrected'!DT38-'Module C Initial'!DT38</f>
        <v>29.919999999999959</v>
      </c>
      <c r="AC38" s="31">
        <f ca="1">'Module C Corrected'!DU38-'Module C Initial'!DU38</f>
        <v>305.52999999999975</v>
      </c>
      <c r="AD38" s="31">
        <f ca="1">'Module C Corrected'!DV38-'Module C Initial'!DV38</f>
        <v>189.78999999999996</v>
      </c>
      <c r="AE38" s="31">
        <f ca="1">'Module C Corrected'!DW38-'Module C Initial'!DW38</f>
        <v>277.27000000000044</v>
      </c>
      <c r="AF38" s="31">
        <f ca="1">'Module C Corrected'!DX38-'Module C Initial'!DX38</f>
        <v>148.90000000000009</v>
      </c>
      <c r="AG38" s="31">
        <f ca="1">'Module C Corrected'!DY38-'Module C Initial'!DY38</f>
        <v>93.439999999999827</v>
      </c>
      <c r="AH38" s="31">
        <f ca="1">'Module C Corrected'!DZ38-'Module C Initial'!DZ38</f>
        <v>121.63000000000011</v>
      </c>
      <c r="AI38" s="31">
        <f ca="1">'Module C Corrected'!EA38-'Module C Initial'!EA38</f>
        <v>276.91000000000076</v>
      </c>
      <c r="AJ38" s="31">
        <f ca="1">'Module C Corrected'!EB38-'Module C Initial'!EB38</f>
        <v>106.03999999999996</v>
      </c>
      <c r="AK38" s="31">
        <f ca="1">'Module C Corrected'!EC38-'Module C Initial'!EC38</f>
        <v>101.93000000000006</v>
      </c>
      <c r="AL38" s="31">
        <f ca="1">'Module C Corrected'!ED38-'Module C Initial'!ED38</f>
        <v>233.71000000000004</v>
      </c>
      <c r="AM38" s="31">
        <f ca="1">'Module C Corrected'!EE38-'Module C Initial'!EE38</f>
        <v>199.96000000000004</v>
      </c>
      <c r="AN38" s="31">
        <f ca="1">'Module C Corrected'!EF38-'Module C Initial'!EF38</f>
        <v>223.97000000000025</v>
      </c>
      <c r="AO38" s="32">
        <f t="shared" ca="1" si="7"/>
        <v>1051.1299999999999</v>
      </c>
      <c r="AP38" s="32">
        <f t="shared" ca="1" si="7"/>
        <v>658.49999999999932</v>
      </c>
      <c r="AQ38" s="32">
        <f t="shared" ca="1" si="7"/>
        <v>969.50999999999931</v>
      </c>
      <c r="AR38" s="32">
        <f t="shared" ca="1" si="7"/>
        <v>525.19999999999925</v>
      </c>
      <c r="AS38" s="32">
        <f t="shared" ca="1" si="7"/>
        <v>332.4299999999995</v>
      </c>
      <c r="AT38" s="32">
        <f t="shared" ca="1" si="7"/>
        <v>436.61999999999989</v>
      </c>
      <c r="AU38" s="32">
        <f t="shared" ca="1" si="7"/>
        <v>1002.8799999999986</v>
      </c>
      <c r="AV38" s="32">
        <f t="shared" ca="1" si="7"/>
        <v>387.77999999999963</v>
      </c>
      <c r="AW38" s="32">
        <f t="shared" ca="1" si="7"/>
        <v>376.44999999999874</v>
      </c>
      <c r="AX38" s="32">
        <f t="shared" ca="1" si="7"/>
        <v>871.50000000000011</v>
      </c>
      <c r="AY38" s="32">
        <f t="shared" ca="1" si="7"/>
        <v>753.28999999999962</v>
      </c>
      <c r="AZ38" s="32">
        <f t="shared" ca="1" si="7"/>
        <v>852.2500000000008</v>
      </c>
      <c r="BA38" s="55">
        <f t="shared" ca="1" si="8"/>
        <v>8.32</v>
      </c>
      <c r="BB38" s="55">
        <f t="shared" ca="1" si="8"/>
        <v>5.23</v>
      </c>
      <c r="BC38" s="55">
        <f t="shared" ca="1" si="8"/>
        <v>7.72</v>
      </c>
      <c r="BD38" s="55">
        <f t="shared" ca="1" si="8"/>
        <v>4.2</v>
      </c>
      <c r="BE38" s="55">
        <f t="shared" ca="1" si="8"/>
        <v>2.67</v>
      </c>
      <c r="BF38" s="55">
        <f t="shared" ca="1" si="8"/>
        <v>3.51</v>
      </c>
      <c r="BG38" s="55">
        <f t="shared" ca="1" si="8"/>
        <v>8.1</v>
      </c>
      <c r="BH38" s="55">
        <f t="shared" ca="1" si="8"/>
        <v>3.14</v>
      </c>
      <c r="BI38" s="55">
        <f t="shared" ca="1" si="8"/>
        <v>3.06</v>
      </c>
      <c r="BJ38" s="55">
        <f t="shared" ca="1" si="8"/>
        <v>7.11</v>
      </c>
      <c r="BK38" s="55">
        <f t="shared" ca="1" si="8"/>
        <v>6.17</v>
      </c>
      <c r="BL38" s="55">
        <f t="shared" ca="1" si="8"/>
        <v>7.01</v>
      </c>
      <c r="BM38" s="32">
        <f t="shared" ca="1" si="9"/>
        <v>1059.4499999999998</v>
      </c>
      <c r="BN38" s="32">
        <f t="shared" ca="1" si="9"/>
        <v>663.72999999999934</v>
      </c>
      <c r="BO38" s="32">
        <f t="shared" ca="1" si="9"/>
        <v>977.22999999999934</v>
      </c>
      <c r="BP38" s="32">
        <f t="shared" ca="1" si="9"/>
        <v>529.3999999999993</v>
      </c>
      <c r="BQ38" s="32">
        <f t="shared" ca="1" si="9"/>
        <v>335.09999999999951</v>
      </c>
      <c r="BR38" s="32">
        <f t="shared" ca="1" si="9"/>
        <v>440.12999999999988</v>
      </c>
      <c r="BS38" s="32">
        <f t="shared" ca="1" si="9"/>
        <v>1010.9799999999987</v>
      </c>
      <c r="BT38" s="32">
        <f t="shared" ca="1" si="9"/>
        <v>390.91999999999962</v>
      </c>
      <c r="BU38" s="32">
        <f t="shared" ca="1" si="9"/>
        <v>379.50999999999874</v>
      </c>
      <c r="BV38" s="32">
        <f t="shared" ca="1" si="9"/>
        <v>878.61000000000013</v>
      </c>
      <c r="BW38" s="32">
        <f t="shared" ca="1" si="9"/>
        <v>759.45999999999958</v>
      </c>
      <c r="BX38" s="32">
        <f t="shared" ca="1" si="9"/>
        <v>859.26000000000079</v>
      </c>
    </row>
    <row r="39" spans="1:76">
      <c r="A39" t="s">
        <v>485</v>
      </c>
      <c r="B39" s="1" t="s">
        <v>218</v>
      </c>
      <c r="C39" t="str">
        <f t="shared" ca="1" si="2"/>
        <v>CRE1</v>
      </c>
      <c r="D39" t="str">
        <f t="shared" ca="1" si="3"/>
        <v>Cowley Ridge Expansion #1 Wind Facility</v>
      </c>
      <c r="E39" s="31">
        <f ca="1">'Module C Corrected'!CW39-'Module C Initial'!CW39</f>
        <v>0</v>
      </c>
      <c r="F39" s="31">
        <f ca="1">'Module C Corrected'!CX39-'Module C Initial'!CX39</f>
        <v>0</v>
      </c>
      <c r="G39" s="31">
        <f ca="1">'Module C Corrected'!CY39-'Module C Initial'!CY39</f>
        <v>0</v>
      </c>
      <c r="H39" s="31">
        <f ca="1">'Module C Corrected'!CZ39-'Module C Initial'!CZ39</f>
        <v>0</v>
      </c>
      <c r="I39" s="31">
        <f ca="1">'Module C Corrected'!DA39-'Module C Initial'!DA39</f>
        <v>0</v>
      </c>
      <c r="J39" s="31">
        <f ca="1">'Module C Corrected'!DB39-'Module C Initial'!DB39</f>
        <v>0</v>
      </c>
      <c r="K39" s="31">
        <f ca="1">'Module C Corrected'!DC39-'Module C Initial'!DC39</f>
        <v>0</v>
      </c>
      <c r="L39" s="31">
        <f ca="1">'Module C Corrected'!DD39-'Module C Initial'!DD39</f>
        <v>0</v>
      </c>
      <c r="M39" s="31">
        <f ca="1">'Module C Corrected'!DE39-'Module C Initial'!DE39</f>
        <v>0</v>
      </c>
      <c r="N39" s="31">
        <f ca="1">'Module C Corrected'!DF39-'Module C Initial'!DF39</f>
        <v>0</v>
      </c>
      <c r="O39" s="31">
        <f ca="1">'Module C Corrected'!DG39-'Module C Initial'!DG39</f>
        <v>0</v>
      </c>
      <c r="P39" s="31">
        <f ca="1">'Module C Corrected'!DH39-'Module C Initial'!DH39</f>
        <v>0</v>
      </c>
      <c r="Q39" s="32">
        <f ca="1">'Module C Corrected'!DI39-'Module C Initial'!DI39</f>
        <v>0</v>
      </c>
      <c r="R39" s="32">
        <f ca="1">'Module C Corrected'!DJ39-'Module C Initial'!DJ39</f>
        <v>0</v>
      </c>
      <c r="S39" s="32">
        <f ca="1">'Module C Corrected'!DK39-'Module C Initial'!DK39</f>
        <v>0</v>
      </c>
      <c r="T39" s="32">
        <f ca="1">'Module C Corrected'!DL39-'Module C Initial'!DL39</f>
        <v>0</v>
      </c>
      <c r="U39" s="32">
        <f ca="1">'Module C Corrected'!DM39-'Module C Initial'!DM39</f>
        <v>0</v>
      </c>
      <c r="V39" s="32">
        <f ca="1">'Module C Corrected'!DN39-'Module C Initial'!DN39</f>
        <v>0</v>
      </c>
      <c r="W39" s="32">
        <f ca="1">'Module C Corrected'!DO39-'Module C Initial'!DO39</f>
        <v>0</v>
      </c>
      <c r="X39" s="32">
        <f ca="1">'Module C Corrected'!DP39-'Module C Initial'!DP39</f>
        <v>0</v>
      </c>
      <c r="Y39" s="32">
        <f ca="1">'Module C Corrected'!DQ39-'Module C Initial'!DQ39</f>
        <v>0</v>
      </c>
      <c r="Z39" s="32">
        <f ca="1">'Module C Corrected'!DR39-'Module C Initial'!DR39</f>
        <v>0</v>
      </c>
      <c r="AA39" s="32">
        <f ca="1">'Module C Corrected'!DS39-'Module C Initial'!DS39</f>
        <v>0</v>
      </c>
      <c r="AB39" s="32">
        <f ca="1">'Module C Corrected'!DT39-'Module C Initial'!DT39</f>
        <v>0</v>
      </c>
      <c r="AC39" s="31">
        <f ca="1">'Module C Corrected'!DU39-'Module C Initial'!DU39</f>
        <v>0</v>
      </c>
      <c r="AD39" s="31">
        <f ca="1">'Module C Corrected'!DV39-'Module C Initial'!DV39</f>
        <v>0</v>
      </c>
      <c r="AE39" s="31">
        <f ca="1">'Module C Corrected'!DW39-'Module C Initial'!DW39</f>
        <v>0</v>
      </c>
      <c r="AF39" s="31">
        <f ca="1">'Module C Corrected'!DX39-'Module C Initial'!DX39</f>
        <v>0</v>
      </c>
      <c r="AG39" s="31">
        <f ca="1">'Module C Corrected'!DY39-'Module C Initial'!DY39</f>
        <v>0</v>
      </c>
      <c r="AH39" s="31">
        <f ca="1">'Module C Corrected'!DZ39-'Module C Initial'!DZ39</f>
        <v>0</v>
      </c>
      <c r="AI39" s="31">
        <f ca="1">'Module C Corrected'!EA39-'Module C Initial'!EA39</f>
        <v>0</v>
      </c>
      <c r="AJ39" s="31">
        <f ca="1">'Module C Corrected'!EB39-'Module C Initial'!EB39</f>
        <v>0</v>
      </c>
      <c r="AK39" s="31">
        <f ca="1">'Module C Corrected'!EC39-'Module C Initial'!EC39</f>
        <v>0</v>
      </c>
      <c r="AL39" s="31">
        <f ca="1">'Module C Corrected'!ED39-'Module C Initial'!ED39</f>
        <v>0</v>
      </c>
      <c r="AM39" s="31">
        <f ca="1">'Module C Corrected'!EE39-'Module C Initial'!EE39</f>
        <v>0</v>
      </c>
      <c r="AN39" s="31">
        <f ca="1">'Module C Corrected'!EF39-'Module C Initial'!EF39</f>
        <v>0</v>
      </c>
      <c r="AO39" s="32">
        <f t="shared" ca="1" si="7"/>
        <v>0</v>
      </c>
      <c r="AP39" s="32">
        <f t="shared" ca="1" si="7"/>
        <v>0</v>
      </c>
      <c r="AQ39" s="32">
        <f t="shared" ca="1" si="7"/>
        <v>0</v>
      </c>
      <c r="AR39" s="32">
        <f t="shared" ca="1" si="7"/>
        <v>0</v>
      </c>
      <c r="AS39" s="32">
        <f t="shared" ca="1" si="7"/>
        <v>0</v>
      </c>
      <c r="AT39" s="32">
        <f t="shared" ca="1" si="7"/>
        <v>0</v>
      </c>
      <c r="AU39" s="32">
        <f t="shared" ca="1" si="7"/>
        <v>0</v>
      </c>
      <c r="AV39" s="32">
        <f t="shared" ca="1" si="7"/>
        <v>0</v>
      </c>
      <c r="AW39" s="32">
        <f t="shared" ca="1" si="7"/>
        <v>0</v>
      </c>
      <c r="AX39" s="32">
        <f t="shared" ca="1" si="7"/>
        <v>0</v>
      </c>
      <c r="AY39" s="32">
        <f t="shared" ca="1" si="7"/>
        <v>0</v>
      </c>
      <c r="AZ39" s="32">
        <f t="shared" ca="1" si="7"/>
        <v>0</v>
      </c>
      <c r="BA39" s="55">
        <f t="shared" ca="1" si="8"/>
        <v>0</v>
      </c>
      <c r="BB39" s="55">
        <f t="shared" ca="1" si="8"/>
        <v>0</v>
      </c>
      <c r="BC39" s="55">
        <f t="shared" ca="1" si="8"/>
        <v>0</v>
      </c>
      <c r="BD39" s="55">
        <f t="shared" ca="1" si="8"/>
        <v>0</v>
      </c>
      <c r="BE39" s="55">
        <f t="shared" ca="1" si="8"/>
        <v>0</v>
      </c>
      <c r="BF39" s="55">
        <f t="shared" ca="1" si="8"/>
        <v>0</v>
      </c>
      <c r="BG39" s="55">
        <f t="shared" ca="1" si="8"/>
        <v>0</v>
      </c>
      <c r="BH39" s="55">
        <f t="shared" ca="1" si="8"/>
        <v>0</v>
      </c>
      <c r="BI39" s="55">
        <f t="shared" ca="1" si="8"/>
        <v>0</v>
      </c>
      <c r="BJ39" s="55">
        <f t="shared" ca="1" si="8"/>
        <v>0</v>
      </c>
      <c r="BK39" s="55">
        <f t="shared" ca="1" si="8"/>
        <v>0</v>
      </c>
      <c r="BL39" s="55">
        <f t="shared" ca="1" si="8"/>
        <v>0</v>
      </c>
      <c r="BM39" s="32">
        <f t="shared" ca="1" si="9"/>
        <v>0</v>
      </c>
      <c r="BN39" s="32">
        <f t="shared" ca="1" si="9"/>
        <v>0</v>
      </c>
      <c r="BO39" s="32">
        <f t="shared" ca="1" si="9"/>
        <v>0</v>
      </c>
      <c r="BP39" s="32">
        <f t="shared" ca="1" si="9"/>
        <v>0</v>
      </c>
      <c r="BQ39" s="32">
        <f t="shared" ca="1" si="9"/>
        <v>0</v>
      </c>
      <c r="BR39" s="32">
        <f t="shared" ca="1" si="9"/>
        <v>0</v>
      </c>
      <c r="BS39" s="32">
        <f t="shared" ca="1" si="9"/>
        <v>0</v>
      </c>
      <c r="BT39" s="32">
        <f t="shared" ca="1" si="9"/>
        <v>0</v>
      </c>
      <c r="BU39" s="32">
        <f t="shared" ca="1" si="9"/>
        <v>0</v>
      </c>
      <c r="BV39" s="32">
        <f t="shared" ca="1" si="9"/>
        <v>0</v>
      </c>
      <c r="BW39" s="32">
        <f t="shared" ca="1" si="9"/>
        <v>0</v>
      </c>
      <c r="BX39" s="32">
        <f t="shared" ca="1" si="9"/>
        <v>0</v>
      </c>
    </row>
    <row r="40" spans="1:76">
      <c r="A40" t="s">
        <v>485</v>
      </c>
      <c r="B40" s="1" t="s">
        <v>220</v>
      </c>
      <c r="C40" t="str">
        <f t="shared" ca="1" si="2"/>
        <v>CRE2</v>
      </c>
      <c r="D40" t="str">
        <f t="shared" ca="1" si="3"/>
        <v>Cowley Ridge Expansion #2 Wind Facility</v>
      </c>
      <c r="E40" s="31">
        <f ca="1">'Module C Corrected'!CW40-'Module C Initial'!CW40</f>
        <v>0</v>
      </c>
      <c r="F40" s="31">
        <f ca="1">'Module C Corrected'!CX40-'Module C Initial'!CX40</f>
        <v>0</v>
      </c>
      <c r="G40" s="31">
        <f ca="1">'Module C Corrected'!CY40-'Module C Initial'!CY40</f>
        <v>0</v>
      </c>
      <c r="H40" s="31">
        <f ca="1">'Module C Corrected'!CZ40-'Module C Initial'!CZ40</f>
        <v>0</v>
      </c>
      <c r="I40" s="31">
        <f ca="1">'Module C Corrected'!DA40-'Module C Initial'!DA40</f>
        <v>0</v>
      </c>
      <c r="J40" s="31">
        <f ca="1">'Module C Corrected'!DB40-'Module C Initial'!DB40</f>
        <v>0</v>
      </c>
      <c r="K40" s="31">
        <f ca="1">'Module C Corrected'!DC40-'Module C Initial'!DC40</f>
        <v>0</v>
      </c>
      <c r="L40" s="31">
        <f ca="1">'Module C Corrected'!DD40-'Module C Initial'!DD40</f>
        <v>0</v>
      </c>
      <c r="M40" s="31">
        <f ca="1">'Module C Corrected'!DE40-'Module C Initial'!DE40</f>
        <v>0</v>
      </c>
      <c r="N40" s="31">
        <f ca="1">'Module C Corrected'!DF40-'Module C Initial'!DF40</f>
        <v>0</v>
      </c>
      <c r="O40" s="31">
        <f ca="1">'Module C Corrected'!DG40-'Module C Initial'!DG40</f>
        <v>0</v>
      </c>
      <c r="P40" s="31">
        <f ca="1">'Module C Corrected'!DH40-'Module C Initial'!DH40</f>
        <v>0</v>
      </c>
      <c r="Q40" s="32">
        <f ca="1">'Module C Corrected'!DI40-'Module C Initial'!DI40</f>
        <v>0</v>
      </c>
      <c r="R40" s="32">
        <f ca="1">'Module C Corrected'!DJ40-'Module C Initial'!DJ40</f>
        <v>0</v>
      </c>
      <c r="S40" s="32">
        <f ca="1">'Module C Corrected'!DK40-'Module C Initial'!DK40</f>
        <v>0</v>
      </c>
      <c r="T40" s="32">
        <f ca="1">'Module C Corrected'!DL40-'Module C Initial'!DL40</f>
        <v>0</v>
      </c>
      <c r="U40" s="32">
        <f ca="1">'Module C Corrected'!DM40-'Module C Initial'!DM40</f>
        <v>0</v>
      </c>
      <c r="V40" s="32">
        <f ca="1">'Module C Corrected'!DN40-'Module C Initial'!DN40</f>
        <v>0</v>
      </c>
      <c r="W40" s="32">
        <f ca="1">'Module C Corrected'!DO40-'Module C Initial'!DO40</f>
        <v>0</v>
      </c>
      <c r="X40" s="32">
        <f ca="1">'Module C Corrected'!DP40-'Module C Initial'!DP40</f>
        <v>0</v>
      </c>
      <c r="Y40" s="32">
        <f ca="1">'Module C Corrected'!DQ40-'Module C Initial'!DQ40</f>
        <v>0</v>
      </c>
      <c r="Z40" s="32">
        <f ca="1">'Module C Corrected'!DR40-'Module C Initial'!DR40</f>
        <v>0</v>
      </c>
      <c r="AA40" s="32">
        <f ca="1">'Module C Corrected'!DS40-'Module C Initial'!DS40</f>
        <v>0</v>
      </c>
      <c r="AB40" s="32">
        <f ca="1">'Module C Corrected'!DT40-'Module C Initial'!DT40</f>
        <v>0</v>
      </c>
      <c r="AC40" s="31">
        <f ca="1">'Module C Corrected'!DU40-'Module C Initial'!DU40</f>
        <v>0</v>
      </c>
      <c r="AD40" s="31">
        <f ca="1">'Module C Corrected'!DV40-'Module C Initial'!DV40</f>
        <v>0</v>
      </c>
      <c r="AE40" s="31">
        <f ca="1">'Module C Corrected'!DW40-'Module C Initial'!DW40</f>
        <v>0</v>
      </c>
      <c r="AF40" s="31">
        <f ca="1">'Module C Corrected'!DX40-'Module C Initial'!DX40</f>
        <v>0</v>
      </c>
      <c r="AG40" s="31">
        <f ca="1">'Module C Corrected'!DY40-'Module C Initial'!DY40</f>
        <v>0</v>
      </c>
      <c r="AH40" s="31">
        <f ca="1">'Module C Corrected'!DZ40-'Module C Initial'!DZ40</f>
        <v>0</v>
      </c>
      <c r="AI40" s="31">
        <f ca="1">'Module C Corrected'!EA40-'Module C Initial'!EA40</f>
        <v>0</v>
      </c>
      <c r="AJ40" s="31">
        <f ca="1">'Module C Corrected'!EB40-'Module C Initial'!EB40</f>
        <v>0</v>
      </c>
      <c r="AK40" s="31">
        <f ca="1">'Module C Corrected'!EC40-'Module C Initial'!EC40</f>
        <v>0</v>
      </c>
      <c r="AL40" s="31">
        <f ca="1">'Module C Corrected'!ED40-'Module C Initial'!ED40</f>
        <v>0</v>
      </c>
      <c r="AM40" s="31">
        <f ca="1">'Module C Corrected'!EE40-'Module C Initial'!EE40</f>
        <v>0</v>
      </c>
      <c r="AN40" s="31">
        <f ca="1">'Module C Corrected'!EF40-'Module C Initial'!EF40</f>
        <v>0</v>
      </c>
      <c r="AO40" s="32">
        <f t="shared" ca="1" si="7"/>
        <v>0</v>
      </c>
      <c r="AP40" s="32">
        <f t="shared" ca="1" si="7"/>
        <v>0</v>
      </c>
      <c r="AQ40" s="32">
        <f t="shared" ca="1" si="7"/>
        <v>0</v>
      </c>
      <c r="AR40" s="32">
        <f t="shared" ca="1" si="7"/>
        <v>0</v>
      </c>
      <c r="AS40" s="32">
        <f t="shared" ca="1" si="7"/>
        <v>0</v>
      </c>
      <c r="AT40" s="32">
        <f t="shared" ca="1" si="7"/>
        <v>0</v>
      </c>
      <c r="AU40" s="32">
        <f t="shared" ca="1" si="7"/>
        <v>0</v>
      </c>
      <c r="AV40" s="32">
        <f t="shared" ca="1" si="7"/>
        <v>0</v>
      </c>
      <c r="AW40" s="32">
        <f t="shared" ca="1" si="7"/>
        <v>0</v>
      </c>
      <c r="AX40" s="32">
        <f t="shared" ca="1" si="7"/>
        <v>0</v>
      </c>
      <c r="AY40" s="32">
        <f t="shared" ca="1" si="7"/>
        <v>0</v>
      </c>
      <c r="AZ40" s="32">
        <f t="shared" ca="1" si="7"/>
        <v>0</v>
      </c>
      <c r="BA40" s="55">
        <f t="shared" ca="1" si="8"/>
        <v>0</v>
      </c>
      <c r="BB40" s="55">
        <f t="shared" ca="1" si="8"/>
        <v>0</v>
      </c>
      <c r="BC40" s="55">
        <f t="shared" ca="1" si="8"/>
        <v>0</v>
      </c>
      <c r="BD40" s="55">
        <f t="shared" ca="1" si="8"/>
        <v>0</v>
      </c>
      <c r="BE40" s="55">
        <f t="shared" ca="1" si="8"/>
        <v>0</v>
      </c>
      <c r="BF40" s="55">
        <f t="shared" ca="1" si="8"/>
        <v>0</v>
      </c>
      <c r="BG40" s="55">
        <f t="shared" ca="1" si="8"/>
        <v>0</v>
      </c>
      <c r="BH40" s="55">
        <f t="shared" ca="1" si="8"/>
        <v>0</v>
      </c>
      <c r="BI40" s="55">
        <f t="shared" ca="1" si="8"/>
        <v>0</v>
      </c>
      <c r="BJ40" s="55">
        <f t="shared" ca="1" si="8"/>
        <v>0</v>
      </c>
      <c r="BK40" s="55">
        <f t="shared" ca="1" si="8"/>
        <v>0</v>
      </c>
      <c r="BL40" s="55">
        <f t="shared" ca="1" si="8"/>
        <v>0</v>
      </c>
      <c r="BM40" s="32">
        <f t="shared" ca="1" si="9"/>
        <v>0</v>
      </c>
      <c r="BN40" s="32">
        <f t="shared" ca="1" si="9"/>
        <v>0</v>
      </c>
      <c r="BO40" s="32">
        <f t="shared" ca="1" si="9"/>
        <v>0</v>
      </c>
      <c r="BP40" s="32">
        <f t="shared" ca="1" si="9"/>
        <v>0</v>
      </c>
      <c r="BQ40" s="32">
        <f t="shared" ca="1" si="9"/>
        <v>0</v>
      </c>
      <c r="BR40" s="32">
        <f t="shared" ca="1" si="9"/>
        <v>0</v>
      </c>
      <c r="BS40" s="32">
        <f t="shared" ca="1" si="9"/>
        <v>0</v>
      </c>
      <c r="BT40" s="32">
        <f t="shared" ca="1" si="9"/>
        <v>0</v>
      </c>
      <c r="BU40" s="32">
        <f t="shared" ca="1" si="9"/>
        <v>0</v>
      </c>
      <c r="BV40" s="32">
        <f t="shared" ca="1" si="9"/>
        <v>0</v>
      </c>
      <c r="BW40" s="32">
        <f t="shared" ca="1" si="9"/>
        <v>0</v>
      </c>
      <c r="BX40" s="32">
        <f t="shared" ca="1" si="9"/>
        <v>0</v>
      </c>
    </row>
    <row r="41" spans="1:76">
      <c r="A41" t="s">
        <v>485</v>
      </c>
      <c r="B41" s="1" t="s">
        <v>160</v>
      </c>
      <c r="C41" t="str">
        <f t="shared" ca="1" si="2"/>
        <v>CRE3</v>
      </c>
      <c r="D41" t="str">
        <f t="shared" ca="1" si="3"/>
        <v>Cowley North Wind Facility</v>
      </c>
      <c r="E41" s="31">
        <f ca="1">'Module C Corrected'!CW41-'Module C Initial'!CW41</f>
        <v>601.72999999999956</v>
      </c>
      <c r="F41" s="31">
        <f ca="1">'Module C Corrected'!CX41-'Module C Initial'!CX41</f>
        <v>416.71999999999889</v>
      </c>
      <c r="G41" s="31">
        <f ca="1">'Module C Corrected'!CY41-'Module C Initial'!CY41</f>
        <v>558.9900000000016</v>
      </c>
      <c r="H41" s="31">
        <f ca="1">'Module C Corrected'!CZ41-'Module C Initial'!CZ41</f>
        <v>305.65999999999985</v>
      </c>
      <c r="I41" s="31">
        <f ca="1">'Module C Corrected'!DA41-'Module C Initial'!DA41</f>
        <v>215.63000000000011</v>
      </c>
      <c r="J41" s="31">
        <f ca="1">'Module C Corrected'!DB41-'Module C Initial'!DB41</f>
        <v>288.98999999999978</v>
      </c>
      <c r="K41" s="31">
        <f ca="1">'Module C Corrected'!DC41-'Module C Initial'!DC41</f>
        <v>717.22999999999956</v>
      </c>
      <c r="L41" s="31">
        <f ca="1">'Module C Corrected'!DD41-'Module C Initial'!DD41</f>
        <v>245.35999999999876</v>
      </c>
      <c r="M41" s="31">
        <f ca="1">'Module C Corrected'!DE41-'Module C Initial'!DE41</f>
        <v>240.69999999999891</v>
      </c>
      <c r="N41" s="31">
        <f ca="1">'Module C Corrected'!DF41-'Module C Initial'!DF41</f>
        <v>610.33000000000175</v>
      </c>
      <c r="O41" s="31">
        <f ca="1">'Module C Corrected'!DG41-'Module C Initial'!DG41</f>
        <v>439.44999999999891</v>
      </c>
      <c r="P41" s="31">
        <f ca="1">'Module C Corrected'!DH41-'Module C Initial'!DH41</f>
        <v>669.45000000000073</v>
      </c>
      <c r="Q41" s="32">
        <f ca="1">'Module C Corrected'!DI41-'Module C Initial'!DI41</f>
        <v>30.079999999999984</v>
      </c>
      <c r="R41" s="32">
        <f ca="1">'Module C Corrected'!DJ41-'Module C Initial'!DJ41</f>
        <v>20.830000000000013</v>
      </c>
      <c r="S41" s="32">
        <f ca="1">'Module C Corrected'!DK41-'Module C Initial'!DK41</f>
        <v>27.949999999999989</v>
      </c>
      <c r="T41" s="32">
        <f ca="1">'Module C Corrected'!DL41-'Module C Initial'!DL41</f>
        <v>15.289999999999992</v>
      </c>
      <c r="U41" s="32">
        <f ca="1">'Module C Corrected'!DM41-'Module C Initial'!DM41</f>
        <v>10.780000000000001</v>
      </c>
      <c r="V41" s="32">
        <f ca="1">'Module C Corrected'!DN41-'Module C Initial'!DN41</f>
        <v>14.449999999999989</v>
      </c>
      <c r="W41" s="32">
        <f ca="1">'Module C Corrected'!DO41-'Module C Initial'!DO41</f>
        <v>35.870000000000005</v>
      </c>
      <c r="X41" s="32">
        <f ca="1">'Module C Corrected'!DP41-'Module C Initial'!DP41</f>
        <v>12.269999999999982</v>
      </c>
      <c r="Y41" s="32">
        <f ca="1">'Module C Corrected'!DQ41-'Module C Initial'!DQ41</f>
        <v>12.04000000000002</v>
      </c>
      <c r="Z41" s="32">
        <f ca="1">'Module C Corrected'!DR41-'Module C Initial'!DR41</f>
        <v>30.509999999999991</v>
      </c>
      <c r="AA41" s="32">
        <f ca="1">'Module C Corrected'!DS41-'Module C Initial'!DS41</f>
        <v>21.97</v>
      </c>
      <c r="AB41" s="32">
        <f ca="1">'Module C Corrected'!DT41-'Module C Initial'!DT41</f>
        <v>33.479999999999961</v>
      </c>
      <c r="AC41" s="31">
        <f ca="1">'Module C Corrected'!DU41-'Module C Initial'!DU41</f>
        <v>258.89999999999964</v>
      </c>
      <c r="AD41" s="31">
        <f ca="1">'Module C Corrected'!DV41-'Module C Initial'!DV41</f>
        <v>177.18000000000006</v>
      </c>
      <c r="AE41" s="31">
        <f ca="1">'Module C Corrected'!DW41-'Module C Initial'!DW41</f>
        <v>235.09000000000015</v>
      </c>
      <c r="AF41" s="31">
        <f ca="1">'Module C Corrected'!DX41-'Module C Initial'!DX41</f>
        <v>126.99000000000001</v>
      </c>
      <c r="AG41" s="31">
        <f ca="1">'Module C Corrected'!DY41-'Module C Initial'!DY41</f>
        <v>88.520000000000095</v>
      </c>
      <c r="AH41" s="31">
        <f ca="1">'Module C Corrected'!DZ41-'Module C Initial'!DZ41</f>
        <v>117.17000000000007</v>
      </c>
      <c r="AI41" s="31">
        <f ca="1">'Module C Corrected'!EA41-'Module C Initial'!EA41</f>
        <v>287.25999999999976</v>
      </c>
      <c r="AJ41" s="31">
        <f ca="1">'Module C Corrected'!EB41-'Module C Initial'!EB41</f>
        <v>96.970000000000027</v>
      </c>
      <c r="AK41" s="31">
        <f ca="1">'Module C Corrected'!EC41-'Module C Initial'!EC41</f>
        <v>93.850000000000136</v>
      </c>
      <c r="AL41" s="31">
        <f ca="1">'Module C Corrected'!ED41-'Module C Initial'!ED41</f>
        <v>234.82999999999993</v>
      </c>
      <c r="AM41" s="31">
        <f ca="1">'Module C Corrected'!EE41-'Module C Initial'!EE41</f>
        <v>166.74</v>
      </c>
      <c r="AN41" s="31">
        <f ca="1">'Module C Corrected'!EF41-'Module C Initial'!EF41</f>
        <v>250.58999999999969</v>
      </c>
      <c r="AO41" s="32">
        <f t="shared" ref="AO41:AZ62" ca="1" si="10">E41+Q41+AC41</f>
        <v>890.70999999999913</v>
      </c>
      <c r="AP41" s="32">
        <f t="shared" ca="1" si="10"/>
        <v>614.729999999999</v>
      </c>
      <c r="AQ41" s="32">
        <f t="shared" ca="1" si="10"/>
        <v>822.03000000000179</v>
      </c>
      <c r="AR41" s="32">
        <f t="shared" ca="1" si="10"/>
        <v>447.93999999999983</v>
      </c>
      <c r="AS41" s="32">
        <f t="shared" ca="1" si="10"/>
        <v>314.93000000000018</v>
      </c>
      <c r="AT41" s="32">
        <f t="shared" ca="1" si="10"/>
        <v>420.60999999999984</v>
      </c>
      <c r="AU41" s="32">
        <f t="shared" ca="1" si="10"/>
        <v>1040.3599999999992</v>
      </c>
      <c r="AV41" s="32">
        <f t="shared" ca="1" si="10"/>
        <v>354.59999999999877</v>
      </c>
      <c r="AW41" s="32">
        <f t="shared" ca="1" si="10"/>
        <v>346.58999999999907</v>
      </c>
      <c r="AX41" s="32">
        <f t="shared" ca="1" si="10"/>
        <v>875.67000000000166</v>
      </c>
      <c r="AY41" s="32">
        <f t="shared" ca="1" si="10"/>
        <v>628.15999999999894</v>
      </c>
      <c r="AZ41" s="32">
        <f t="shared" ca="1" si="10"/>
        <v>953.52000000000044</v>
      </c>
      <c r="BA41" s="55">
        <f t="shared" ref="BA41:BL62" ca="1" si="11">ROUND(E41*BA$3,2)</f>
        <v>7.05</v>
      </c>
      <c r="BB41" s="55">
        <f t="shared" ca="1" si="11"/>
        <v>4.88</v>
      </c>
      <c r="BC41" s="55">
        <f t="shared" ca="1" si="11"/>
        <v>6.55</v>
      </c>
      <c r="BD41" s="55">
        <f t="shared" ca="1" si="11"/>
        <v>3.58</v>
      </c>
      <c r="BE41" s="55">
        <f t="shared" ca="1" si="11"/>
        <v>2.5299999999999998</v>
      </c>
      <c r="BF41" s="55">
        <f t="shared" ca="1" si="11"/>
        <v>3.38</v>
      </c>
      <c r="BG41" s="55">
        <f t="shared" ca="1" si="11"/>
        <v>8.4</v>
      </c>
      <c r="BH41" s="55">
        <f t="shared" ca="1" si="11"/>
        <v>2.87</v>
      </c>
      <c r="BI41" s="55">
        <f t="shared" ca="1" si="11"/>
        <v>2.82</v>
      </c>
      <c r="BJ41" s="55">
        <f t="shared" ca="1" si="11"/>
        <v>7.15</v>
      </c>
      <c r="BK41" s="55">
        <f t="shared" ca="1" si="11"/>
        <v>5.15</v>
      </c>
      <c r="BL41" s="55">
        <f t="shared" ca="1" si="11"/>
        <v>7.84</v>
      </c>
      <c r="BM41" s="32">
        <f t="shared" ref="BM41:BX62" ca="1" si="12">AO41+BA41</f>
        <v>897.75999999999908</v>
      </c>
      <c r="BN41" s="32">
        <f t="shared" ca="1" si="12"/>
        <v>619.60999999999899</v>
      </c>
      <c r="BO41" s="32">
        <f t="shared" ca="1" si="12"/>
        <v>828.58000000000175</v>
      </c>
      <c r="BP41" s="32">
        <f t="shared" ca="1" si="12"/>
        <v>451.51999999999981</v>
      </c>
      <c r="BQ41" s="32">
        <f t="shared" ca="1" si="12"/>
        <v>317.46000000000015</v>
      </c>
      <c r="BR41" s="32">
        <f t="shared" ca="1" si="12"/>
        <v>423.98999999999984</v>
      </c>
      <c r="BS41" s="32">
        <f t="shared" ca="1" si="12"/>
        <v>1048.7599999999993</v>
      </c>
      <c r="BT41" s="32">
        <f t="shared" ca="1" si="12"/>
        <v>357.46999999999878</v>
      </c>
      <c r="BU41" s="32">
        <f t="shared" ca="1" si="12"/>
        <v>349.40999999999906</v>
      </c>
      <c r="BV41" s="32">
        <f t="shared" ca="1" si="12"/>
        <v>882.82000000000164</v>
      </c>
      <c r="BW41" s="32">
        <f t="shared" ca="1" si="12"/>
        <v>633.30999999999892</v>
      </c>
      <c r="BX41" s="32">
        <f t="shared" ca="1" si="12"/>
        <v>961.36000000000047</v>
      </c>
    </row>
    <row r="42" spans="1:76">
      <c r="A42" t="s">
        <v>511</v>
      </c>
      <c r="B42" s="1" t="s">
        <v>352</v>
      </c>
      <c r="C42" t="str">
        <f t="shared" ca="1" si="2"/>
        <v>BCHIMP</v>
      </c>
      <c r="D42" t="str">
        <f t="shared" ca="1" si="3"/>
        <v>Alberta-BC Intertie - Import</v>
      </c>
      <c r="E42" s="31">
        <f ca="1">'Module C Corrected'!CW42-'Module C Initial'!CW42</f>
        <v>0</v>
      </c>
      <c r="F42" s="31">
        <f ca="1">'Module C Corrected'!CX42-'Module C Initial'!CX42</f>
        <v>0</v>
      </c>
      <c r="G42" s="31">
        <f ca="1">'Module C Corrected'!CY42-'Module C Initial'!CY42</f>
        <v>0</v>
      </c>
      <c r="H42" s="31">
        <f ca="1">'Module C Corrected'!CZ42-'Module C Initial'!CZ42</f>
        <v>0</v>
      </c>
      <c r="I42" s="31">
        <f ca="1">'Module C Corrected'!DA42-'Module C Initial'!DA42</f>
        <v>0</v>
      </c>
      <c r="J42" s="31">
        <f ca="1">'Module C Corrected'!DB42-'Module C Initial'!DB42</f>
        <v>0</v>
      </c>
      <c r="K42" s="31">
        <f ca="1">'Module C Corrected'!DC42-'Module C Initial'!DC42</f>
        <v>0</v>
      </c>
      <c r="L42" s="31">
        <f ca="1">'Module C Corrected'!DD42-'Module C Initial'!DD42</f>
        <v>8.1699999999998454</v>
      </c>
      <c r="M42" s="31">
        <f ca="1">'Module C Corrected'!DE42-'Module C Initial'!DE42</f>
        <v>0</v>
      </c>
      <c r="N42" s="31">
        <f ca="1">'Module C Corrected'!DF42-'Module C Initial'!DF42</f>
        <v>0</v>
      </c>
      <c r="O42" s="31">
        <f ca="1">'Module C Corrected'!DG42-'Module C Initial'!DG42</f>
        <v>0</v>
      </c>
      <c r="P42" s="31">
        <f ca="1">'Module C Corrected'!DH42-'Module C Initial'!DH42</f>
        <v>0</v>
      </c>
      <c r="Q42" s="32">
        <f ca="1">'Module C Corrected'!DI42-'Module C Initial'!DI42</f>
        <v>0</v>
      </c>
      <c r="R42" s="32">
        <f ca="1">'Module C Corrected'!DJ42-'Module C Initial'!DJ42</f>
        <v>0</v>
      </c>
      <c r="S42" s="32">
        <f ca="1">'Module C Corrected'!DK42-'Module C Initial'!DK42</f>
        <v>0</v>
      </c>
      <c r="T42" s="32">
        <f ca="1">'Module C Corrected'!DL42-'Module C Initial'!DL42</f>
        <v>0</v>
      </c>
      <c r="U42" s="32">
        <f ca="1">'Module C Corrected'!DM42-'Module C Initial'!DM42</f>
        <v>0</v>
      </c>
      <c r="V42" s="32">
        <f ca="1">'Module C Corrected'!DN42-'Module C Initial'!DN42</f>
        <v>0</v>
      </c>
      <c r="W42" s="32">
        <f ca="1">'Module C Corrected'!DO42-'Module C Initial'!DO42</f>
        <v>0</v>
      </c>
      <c r="X42" s="32">
        <f ca="1">'Module C Corrected'!DP42-'Module C Initial'!DP42</f>
        <v>0.40999999999999659</v>
      </c>
      <c r="Y42" s="32">
        <f ca="1">'Module C Corrected'!DQ42-'Module C Initial'!DQ42</f>
        <v>0</v>
      </c>
      <c r="Z42" s="32">
        <f ca="1">'Module C Corrected'!DR42-'Module C Initial'!DR42</f>
        <v>0</v>
      </c>
      <c r="AA42" s="32">
        <f ca="1">'Module C Corrected'!DS42-'Module C Initial'!DS42</f>
        <v>0</v>
      </c>
      <c r="AB42" s="32">
        <f ca="1">'Module C Corrected'!DT42-'Module C Initial'!DT42</f>
        <v>0</v>
      </c>
      <c r="AC42" s="31">
        <f ca="1">'Module C Corrected'!DU42-'Module C Initial'!DU42</f>
        <v>0</v>
      </c>
      <c r="AD42" s="31">
        <f ca="1">'Module C Corrected'!DV42-'Module C Initial'!DV42</f>
        <v>0</v>
      </c>
      <c r="AE42" s="31">
        <f ca="1">'Module C Corrected'!DW42-'Module C Initial'!DW42</f>
        <v>0</v>
      </c>
      <c r="AF42" s="31">
        <f ca="1">'Module C Corrected'!DX42-'Module C Initial'!DX42</f>
        <v>0</v>
      </c>
      <c r="AG42" s="31">
        <f ca="1">'Module C Corrected'!DY42-'Module C Initial'!DY42</f>
        <v>0</v>
      </c>
      <c r="AH42" s="31">
        <f ca="1">'Module C Corrected'!DZ42-'Module C Initial'!DZ42</f>
        <v>0</v>
      </c>
      <c r="AI42" s="31">
        <f ca="1">'Module C Corrected'!EA42-'Module C Initial'!EA42</f>
        <v>0</v>
      </c>
      <c r="AJ42" s="31">
        <f ca="1">'Module C Corrected'!EB42-'Module C Initial'!EB42</f>
        <v>3.2300000000000182</v>
      </c>
      <c r="AK42" s="31">
        <f ca="1">'Module C Corrected'!EC42-'Module C Initial'!EC42</f>
        <v>0</v>
      </c>
      <c r="AL42" s="31">
        <f ca="1">'Module C Corrected'!ED42-'Module C Initial'!ED42</f>
        <v>0</v>
      </c>
      <c r="AM42" s="31">
        <f ca="1">'Module C Corrected'!EE42-'Module C Initial'!EE42</f>
        <v>0</v>
      </c>
      <c r="AN42" s="31">
        <f ca="1">'Module C Corrected'!EF42-'Module C Initial'!EF42</f>
        <v>0</v>
      </c>
      <c r="AO42" s="32">
        <f t="shared" ca="1" si="10"/>
        <v>0</v>
      </c>
      <c r="AP42" s="32">
        <f t="shared" ca="1" si="10"/>
        <v>0</v>
      </c>
      <c r="AQ42" s="32">
        <f t="shared" ca="1" si="10"/>
        <v>0</v>
      </c>
      <c r="AR42" s="32">
        <f t="shared" ca="1" si="10"/>
        <v>0</v>
      </c>
      <c r="AS42" s="32">
        <f t="shared" ca="1" si="10"/>
        <v>0</v>
      </c>
      <c r="AT42" s="32">
        <f t="shared" ca="1" si="10"/>
        <v>0</v>
      </c>
      <c r="AU42" s="32">
        <f t="shared" ca="1" si="10"/>
        <v>0</v>
      </c>
      <c r="AV42" s="32">
        <f t="shared" ca="1" si="10"/>
        <v>11.80999999999986</v>
      </c>
      <c r="AW42" s="32">
        <f t="shared" ca="1" si="10"/>
        <v>0</v>
      </c>
      <c r="AX42" s="32">
        <f t="shared" ca="1" si="10"/>
        <v>0</v>
      </c>
      <c r="AY42" s="32">
        <f t="shared" ca="1" si="10"/>
        <v>0</v>
      </c>
      <c r="AZ42" s="32">
        <f t="shared" ca="1" si="10"/>
        <v>0</v>
      </c>
      <c r="BA42" s="55">
        <f t="shared" ca="1" si="11"/>
        <v>0</v>
      </c>
      <c r="BB42" s="55">
        <f t="shared" ca="1" si="11"/>
        <v>0</v>
      </c>
      <c r="BC42" s="55">
        <f t="shared" ca="1" si="11"/>
        <v>0</v>
      </c>
      <c r="BD42" s="55">
        <f t="shared" ca="1" si="11"/>
        <v>0</v>
      </c>
      <c r="BE42" s="55">
        <f t="shared" ca="1" si="11"/>
        <v>0</v>
      </c>
      <c r="BF42" s="55">
        <f t="shared" ca="1" si="11"/>
        <v>0</v>
      </c>
      <c r="BG42" s="55">
        <f t="shared" ca="1" si="11"/>
        <v>0</v>
      </c>
      <c r="BH42" s="55">
        <f t="shared" ca="1" si="11"/>
        <v>0.1</v>
      </c>
      <c r="BI42" s="55">
        <f t="shared" ca="1" si="11"/>
        <v>0</v>
      </c>
      <c r="BJ42" s="55">
        <f t="shared" ca="1" si="11"/>
        <v>0</v>
      </c>
      <c r="BK42" s="55">
        <f t="shared" ca="1" si="11"/>
        <v>0</v>
      </c>
      <c r="BL42" s="55">
        <f t="shared" ca="1" si="11"/>
        <v>0</v>
      </c>
      <c r="BM42" s="32">
        <f t="shared" ca="1" si="12"/>
        <v>0</v>
      </c>
      <c r="BN42" s="32">
        <f t="shared" ca="1" si="12"/>
        <v>0</v>
      </c>
      <c r="BO42" s="32">
        <f t="shared" ca="1" si="12"/>
        <v>0</v>
      </c>
      <c r="BP42" s="32">
        <f t="shared" ca="1" si="12"/>
        <v>0</v>
      </c>
      <c r="BQ42" s="32">
        <f t="shared" ca="1" si="12"/>
        <v>0</v>
      </c>
      <c r="BR42" s="32">
        <f t="shared" ca="1" si="12"/>
        <v>0</v>
      </c>
      <c r="BS42" s="32">
        <f t="shared" ca="1" si="12"/>
        <v>0</v>
      </c>
      <c r="BT42" s="32">
        <f t="shared" ca="1" si="12"/>
        <v>11.90999999999986</v>
      </c>
      <c r="BU42" s="32">
        <f t="shared" ca="1" si="12"/>
        <v>0</v>
      </c>
      <c r="BV42" s="32">
        <f t="shared" ca="1" si="12"/>
        <v>0</v>
      </c>
      <c r="BW42" s="32">
        <f t="shared" ca="1" si="12"/>
        <v>0</v>
      </c>
      <c r="BX42" s="32">
        <f t="shared" ca="1" si="12"/>
        <v>0</v>
      </c>
    </row>
    <row r="43" spans="1:76">
      <c r="A43" t="s">
        <v>511</v>
      </c>
      <c r="B43" s="1" t="s">
        <v>354</v>
      </c>
      <c r="C43" t="str">
        <f t="shared" ca="1" si="2"/>
        <v>SPCIMP</v>
      </c>
      <c r="D43" t="str">
        <f t="shared" ca="1" si="3"/>
        <v>Alberta-Saskatchewan Intertie - Import</v>
      </c>
      <c r="E43" s="31">
        <f ca="1">'Module C Corrected'!CW43-'Module C Initial'!CW43</f>
        <v>0</v>
      </c>
      <c r="F43" s="31">
        <f ca="1">'Module C Corrected'!CX43-'Module C Initial'!CX43</f>
        <v>0</v>
      </c>
      <c r="G43" s="31">
        <f ca="1">'Module C Corrected'!CY43-'Module C Initial'!CY43</f>
        <v>0</v>
      </c>
      <c r="H43" s="31">
        <f ca="1">'Module C Corrected'!CZ43-'Module C Initial'!CZ43</f>
        <v>0</v>
      </c>
      <c r="I43" s="31">
        <f ca="1">'Module C Corrected'!DA43-'Module C Initial'!DA43</f>
        <v>0</v>
      </c>
      <c r="J43" s="31">
        <f ca="1">'Module C Corrected'!DB43-'Module C Initial'!DB43</f>
        <v>-0.25</v>
      </c>
      <c r="K43" s="31">
        <f ca="1">'Module C Corrected'!DC43-'Module C Initial'!DC43</f>
        <v>0</v>
      </c>
      <c r="L43" s="31">
        <f ca="1">'Module C Corrected'!DD43-'Module C Initial'!DD43</f>
        <v>0</v>
      </c>
      <c r="M43" s="31">
        <f ca="1">'Module C Corrected'!DE43-'Module C Initial'!DE43</f>
        <v>0</v>
      </c>
      <c r="N43" s="31">
        <f ca="1">'Module C Corrected'!DF43-'Module C Initial'!DF43</f>
        <v>0</v>
      </c>
      <c r="O43" s="31">
        <f ca="1">'Module C Corrected'!DG43-'Module C Initial'!DG43</f>
        <v>0</v>
      </c>
      <c r="P43" s="31">
        <f ca="1">'Module C Corrected'!DH43-'Module C Initial'!DH43</f>
        <v>0</v>
      </c>
      <c r="Q43" s="32">
        <f ca="1">'Module C Corrected'!DI43-'Module C Initial'!DI43</f>
        <v>0</v>
      </c>
      <c r="R43" s="32">
        <f ca="1">'Module C Corrected'!DJ43-'Module C Initial'!DJ43</f>
        <v>0</v>
      </c>
      <c r="S43" s="32">
        <f ca="1">'Module C Corrected'!DK43-'Module C Initial'!DK43</f>
        <v>0</v>
      </c>
      <c r="T43" s="32">
        <f ca="1">'Module C Corrected'!DL43-'Module C Initial'!DL43</f>
        <v>0</v>
      </c>
      <c r="U43" s="32">
        <f ca="1">'Module C Corrected'!DM43-'Module C Initial'!DM43</f>
        <v>0</v>
      </c>
      <c r="V43" s="32">
        <f ca="1">'Module C Corrected'!DN43-'Module C Initial'!DN43</f>
        <v>-1.0000000000000009E-2</v>
      </c>
      <c r="W43" s="32">
        <f ca="1">'Module C Corrected'!DO43-'Module C Initial'!DO43</f>
        <v>0</v>
      </c>
      <c r="X43" s="32">
        <f ca="1">'Module C Corrected'!DP43-'Module C Initial'!DP43</f>
        <v>0</v>
      </c>
      <c r="Y43" s="32">
        <f ca="1">'Module C Corrected'!DQ43-'Module C Initial'!DQ43</f>
        <v>0</v>
      </c>
      <c r="Z43" s="32">
        <f ca="1">'Module C Corrected'!DR43-'Module C Initial'!DR43</f>
        <v>0</v>
      </c>
      <c r="AA43" s="32">
        <f ca="1">'Module C Corrected'!DS43-'Module C Initial'!DS43</f>
        <v>0</v>
      </c>
      <c r="AB43" s="32">
        <f ca="1">'Module C Corrected'!DT43-'Module C Initial'!DT43</f>
        <v>0</v>
      </c>
      <c r="AC43" s="31">
        <f ca="1">'Module C Corrected'!DU43-'Module C Initial'!DU43</f>
        <v>0</v>
      </c>
      <c r="AD43" s="31">
        <f ca="1">'Module C Corrected'!DV43-'Module C Initial'!DV43</f>
        <v>0</v>
      </c>
      <c r="AE43" s="31">
        <f ca="1">'Module C Corrected'!DW43-'Module C Initial'!DW43</f>
        <v>0</v>
      </c>
      <c r="AF43" s="31">
        <f ca="1">'Module C Corrected'!DX43-'Module C Initial'!DX43</f>
        <v>0</v>
      </c>
      <c r="AG43" s="31">
        <f ca="1">'Module C Corrected'!DY43-'Module C Initial'!DY43</f>
        <v>0</v>
      </c>
      <c r="AH43" s="31">
        <f ca="1">'Module C Corrected'!DZ43-'Module C Initial'!DZ43</f>
        <v>-9.9999999999999645E-2</v>
      </c>
      <c r="AI43" s="31">
        <f ca="1">'Module C Corrected'!EA43-'Module C Initial'!EA43</f>
        <v>0</v>
      </c>
      <c r="AJ43" s="31">
        <f ca="1">'Module C Corrected'!EB43-'Module C Initial'!EB43</f>
        <v>0</v>
      </c>
      <c r="AK43" s="31">
        <f ca="1">'Module C Corrected'!EC43-'Module C Initial'!EC43</f>
        <v>0</v>
      </c>
      <c r="AL43" s="31">
        <f ca="1">'Module C Corrected'!ED43-'Module C Initial'!ED43</f>
        <v>0</v>
      </c>
      <c r="AM43" s="31">
        <f ca="1">'Module C Corrected'!EE43-'Module C Initial'!EE43</f>
        <v>0</v>
      </c>
      <c r="AN43" s="31">
        <f ca="1">'Module C Corrected'!EF43-'Module C Initial'!EF43</f>
        <v>0</v>
      </c>
      <c r="AO43" s="32">
        <f t="shared" ca="1" si="10"/>
        <v>0</v>
      </c>
      <c r="AP43" s="32">
        <f t="shared" ca="1" si="10"/>
        <v>0</v>
      </c>
      <c r="AQ43" s="32">
        <f t="shared" ca="1" si="10"/>
        <v>0</v>
      </c>
      <c r="AR43" s="32">
        <f t="shared" ca="1" si="10"/>
        <v>0</v>
      </c>
      <c r="AS43" s="32">
        <f t="shared" ca="1" si="10"/>
        <v>0</v>
      </c>
      <c r="AT43" s="32">
        <f t="shared" ca="1" si="10"/>
        <v>-0.35999999999999965</v>
      </c>
      <c r="AU43" s="32">
        <f t="shared" ca="1" si="10"/>
        <v>0</v>
      </c>
      <c r="AV43" s="32">
        <f t="shared" ca="1" si="10"/>
        <v>0</v>
      </c>
      <c r="AW43" s="32">
        <f t="shared" ca="1" si="10"/>
        <v>0</v>
      </c>
      <c r="AX43" s="32">
        <f t="shared" ca="1" si="10"/>
        <v>0</v>
      </c>
      <c r="AY43" s="32">
        <f t="shared" ca="1" si="10"/>
        <v>0</v>
      </c>
      <c r="AZ43" s="32">
        <f t="shared" ca="1" si="10"/>
        <v>0</v>
      </c>
      <c r="BA43" s="55">
        <f t="shared" ca="1" si="11"/>
        <v>0</v>
      </c>
      <c r="BB43" s="55">
        <f t="shared" ca="1" si="11"/>
        <v>0</v>
      </c>
      <c r="BC43" s="55">
        <f t="shared" ca="1" si="11"/>
        <v>0</v>
      </c>
      <c r="BD43" s="55">
        <f t="shared" ca="1" si="11"/>
        <v>0</v>
      </c>
      <c r="BE43" s="55">
        <f t="shared" ca="1" si="11"/>
        <v>0</v>
      </c>
      <c r="BF43" s="55">
        <f t="shared" ca="1" si="11"/>
        <v>0</v>
      </c>
      <c r="BG43" s="55">
        <f t="shared" ca="1" si="11"/>
        <v>0</v>
      </c>
      <c r="BH43" s="55">
        <f t="shared" ca="1" si="11"/>
        <v>0</v>
      </c>
      <c r="BI43" s="55">
        <f t="shared" ca="1" si="11"/>
        <v>0</v>
      </c>
      <c r="BJ43" s="55">
        <f t="shared" ca="1" si="11"/>
        <v>0</v>
      </c>
      <c r="BK43" s="55">
        <f t="shared" ca="1" si="11"/>
        <v>0</v>
      </c>
      <c r="BL43" s="55">
        <f t="shared" ca="1" si="11"/>
        <v>0</v>
      </c>
      <c r="BM43" s="32">
        <f t="shared" ca="1" si="12"/>
        <v>0</v>
      </c>
      <c r="BN43" s="32">
        <f t="shared" ca="1" si="12"/>
        <v>0</v>
      </c>
      <c r="BO43" s="32">
        <f t="shared" ca="1" si="12"/>
        <v>0</v>
      </c>
      <c r="BP43" s="32">
        <f t="shared" ca="1" si="12"/>
        <v>0</v>
      </c>
      <c r="BQ43" s="32">
        <f t="shared" ca="1" si="12"/>
        <v>0</v>
      </c>
      <c r="BR43" s="32">
        <f t="shared" ca="1" si="12"/>
        <v>-0.35999999999999965</v>
      </c>
      <c r="BS43" s="32">
        <f t="shared" ca="1" si="12"/>
        <v>0</v>
      </c>
      <c r="BT43" s="32">
        <f t="shared" ca="1" si="12"/>
        <v>0</v>
      </c>
      <c r="BU43" s="32">
        <f t="shared" ca="1" si="12"/>
        <v>0</v>
      </c>
      <c r="BV43" s="32">
        <f t="shared" ca="1" si="12"/>
        <v>0</v>
      </c>
      <c r="BW43" s="32">
        <f t="shared" ca="1" si="12"/>
        <v>0</v>
      </c>
      <c r="BX43" s="32">
        <f t="shared" ca="1" si="12"/>
        <v>0</v>
      </c>
    </row>
    <row r="44" spans="1:76">
      <c r="A44" t="s">
        <v>428</v>
      </c>
      <c r="B44" s="1" t="s">
        <v>57</v>
      </c>
      <c r="C44" t="str">
        <f t="shared" ca="1" si="2"/>
        <v>DAI1</v>
      </c>
      <c r="D44" t="str">
        <f t="shared" ca="1" si="3"/>
        <v>Daishowa-Marubeni</v>
      </c>
      <c r="E44" s="31">
        <f ca="1">'Module C Corrected'!CW44-'Module C Initial'!CW44</f>
        <v>0</v>
      </c>
      <c r="F44" s="31">
        <f ca="1">'Module C Corrected'!CX44-'Module C Initial'!CX44</f>
        <v>0</v>
      </c>
      <c r="G44" s="31">
        <f ca="1">'Module C Corrected'!CY44-'Module C Initial'!CY44</f>
        <v>0</v>
      </c>
      <c r="H44" s="31">
        <f ca="1">'Module C Corrected'!CZ44-'Module C Initial'!CZ44</f>
        <v>0</v>
      </c>
      <c r="I44" s="31">
        <f ca="1">'Module C Corrected'!DA44-'Module C Initial'!DA44</f>
        <v>0</v>
      </c>
      <c r="J44" s="31">
        <f ca="1">'Module C Corrected'!DB44-'Module C Initial'!DB44</f>
        <v>0</v>
      </c>
      <c r="K44" s="31">
        <f ca="1">'Module C Corrected'!DC44-'Module C Initial'!DC44</f>
        <v>0</v>
      </c>
      <c r="L44" s="31">
        <f ca="1">'Module C Corrected'!DD44-'Module C Initial'!DD44</f>
        <v>0</v>
      </c>
      <c r="M44" s="31">
        <f ca="1">'Module C Corrected'!DE44-'Module C Initial'!DE44</f>
        <v>0</v>
      </c>
      <c r="N44" s="31">
        <f ca="1">'Module C Corrected'!DF44-'Module C Initial'!DF44</f>
        <v>0</v>
      </c>
      <c r="O44" s="31">
        <f ca="1">'Module C Corrected'!DG44-'Module C Initial'!DG44</f>
        <v>0</v>
      </c>
      <c r="P44" s="31">
        <f ca="1">'Module C Corrected'!DH44-'Module C Initial'!DH44</f>
        <v>0</v>
      </c>
      <c r="Q44" s="32">
        <f ca="1">'Module C Corrected'!DI44-'Module C Initial'!DI44</f>
        <v>0</v>
      </c>
      <c r="R44" s="32">
        <f ca="1">'Module C Corrected'!DJ44-'Module C Initial'!DJ44</f>
        <v>0</v>
      </c>
      <c r="S44" s="32">
        <f ca="1">'Module C Corrected'!DK44-'Module C Initial'!DK44</f>
        <v>0</v>
      </c>
      <c r="T44" s="32">
        <f ca="1">'Module C Corrected'!DL44-'Module C Initial'!DL44</f>
        <v>0</v>
      </c>
      <c r="U44" s="32">
        <f ca="1">'Module C Corrected'!DM44-'Module C Initial'!DM44</f>
        <v>0</v>
      </c>
      <c r="V44" s="32">
        <f ca="1">'Module C Corrected'!DN44-'Module C Initial'!DN44</f>
        <v>0</v>
      </c>
      <c r="W44" s="32">
        <f ca="1">'Module C Corrected'!DO44-'Module C Initial'!DO44</f>
        <v>0</v>
      </c>
      <c r="X44" s="32">
        <f ca="1">'Module C Corrected'!DP44-'Module C Initial'!DP44</f>
        <v>0</v>
      </c>
      <c r="Y44" s="32">
        <f ca="1">'Module C Corrected'!DQ44-'Module C Initial'!DQ44</f>
        <v>0</v>
      </c>
      <c r="Z44" s="32">
        <f ca="1">'Module C Corrected'!DR44-'Module C Initial'!DR44</f>
        <v>0</v>
      </c>
      <c r="AA44" s="32">
        <f ca="1">'Module C Corrected'!DS44-'Module C Initial'!DS44</f>
        <v>0</v>
      </c>
      <c r="AB44" s="32">
        <f ca="1">'Module C Corrected'!DT44-'Module C Initial'!DT44</f>
        <v>0</v>
      </c>
      <c r="AC44" s="31">
        <f ca="1">'Module C Corrected'!DU44-'Module C Initial'!DU44</f>
        <v>0</v>
      </c>
      <c r="AD44" s="31">
        <f ca="1">'Module C Corrected'!DV44-'Module C Initial'!DV44</f>
        <v>0</v>
      </c>
      <c r="AE44" s="31">
        <f ca="1">'Module C Corrected'!DW44-'Module C Initial'!DW44</f>
        <v>0</v>
      </c>
      <c r="AF44" s="31">
        <f ca="1">'Module C Corrected'!DX44-'Module C Initial'!DX44</f>
        <v>0</v>
      </c>
      <c r="AG44" s="31">
        <f ca="1">'Module C Corrected'!DY44-'Module C Initial'!DY44</f>
        <v>0</v>
      </c>
      <c r="AH44" s="31">
        <f ca="1">'Module C Corrected'!DZ44-'Module C Initial'!DZ44</f>
        <v>0</v>
      </c>
      <c r="AI44" s="31">
        <f ca="1">'Module C Corrected'!EA44-'Module C Initial'!EA44</f>
        <v>0</v>
      </c>
      <c r="AJ44" s="31">
        <f ca="1">'Module C Corrected'!EB44-'Module C Initial'!EB44</f>
        <v>0</v>
      </c>
      <c r="AK44" s="31">
        <f ca="1">'Module C Corrected'!EC44-'Module C Initial'!EC44</f>
        <v>0</v>
      </c>
      <c r="AL44" s="31">
        <f ca="1">'Module C Corrected'!ED44-'Module C Initial'!ED44</f>
        <v>0</v>
      </c>
      <c r="AM44" s="31">
        <f ca="1">'Module C Corrected'!EE44-'Module C Initial'!EE44</f>
        <v>0</v>
      </c>
      <c r="AN44" s="31">
        <f ca="1">'Module C Corrected'!EF44-'Module C Initial'!EF44</f>
        <v>0</v>
      </c>
      <c r="AO44" s="32">
        <f t="shared" ca="1" si="10"/>
        <v>0</v>
      </c>
      <c r="AP44" s="32">
        <f t="shared" ca="1" si="10"/>
        <v>0</v>
      </c>
      <c r="AQ44" s="32">
        <f t="shared" ca="1" si="10"/>
        <v>0</v>
      </c>
      <c r="AR44" s="32">
        <f t="shared" ca="1" si="10"/>
        <v>0</v>
      </c>
      <c r="AS44" s="32">
        <f t="shared" ca="1" si="10"/>
        <v>0</v>
      </c>
      <c r="AT44" s="32">
        <f t="shared" ca="1" si="10"/>
        <v>0</v>
      </c>
      <c r="AU44" s="32">
        <f t="shared" ca="1" si="10"/>
        <v>0</v>
      </c>
      <c r="AV44" s="32">
        <f t="shared" ca="1" si="10"/>
        <v>0</v>
      </c>
      <c r="AW44" s="32">
        <f t="shared" ca="1" si="10"/>
        <v>0</v>
      </c>
      <c r="AX44" s="32">
        <f t="shared" ca="1" si="10"/>
        <v>0</v>
      </c>
      <c r="AY44" s="32">
        <f t="shared" ca="1" si="10"/>
        <v>0</v>
      </c>
      <c r="AZ44" s="32">
        <f t="shared" ca="1" si="10"/>
        <v>0</v>
      </c>
      <c r="BA44" s="55">
        <f t="shared" ca="1" si="11"/>
        <v>0</v>
      </c>
      <c r="BB44" s="55">
        <f t="shared" ca="1" si="11"/>
        <v>0</v>
      </c>
      <c r="BC44" s="55">
        <f t="shared" ca="1" si="11"/>
        <v>0</v>
      </c>
      <c r="BD44" s="55">
        <f t="shared" ca="1" si="11"/>
        <v>0</v>
      </c>
      <c r="BE44" s="55">
        <f t="shared" ca="1" si="11"/>
        <v>0</v>
      </c>
      <c r="BF44" s="55">
        <f t="shared" ca="1" si="11"/>
        <v>0</v>
      </c>
      <c r="BG44" s="55">
        <f t="shared" ca="1" si="11"/>
        <v>0</v>
      </c>
      <c r="BH44" s="55">
        <f t="shared" ca="1" si="11"/>
        <v>0</v>
      </c>
      <c r="BI44" s="55">
        <f t="shared" ca="1" si="11"/>
        <v>0</v>
      </c>
      <c r="BJ44" s="55">
        <f t="shared" ca="1" si="11"/>
        <v>0</v>
      </c>
      <c r="BK44" s="55">
        <f t="shared" ca="1" si="11"/>
        <v>0</v>
      </c>
      <c r="BL44" s="55">
        <f t="shared" ca="1" si="11"/>
        <v>0</v>
      </c>
      <c r="BM44" s="32">
        <f t="shared" ca="1" si="12"/>
        <v>0</v>
      </c>
      <c r="BN44" s="32">
        <f t="shared" ca="1" si="12"/>
        <v>0</v>
      </c>
      <c r="BO44" s="32">
        <f t="shared" ca="1" si="12"/>
        <v>0</v>
      </c>
      <c r="BP44" s="32">
        <f t="shared" ca="1" si="12"/>
        <v>0</v>
      </c>
      <c r="BQ44" s="32">
        <f t="shared" ca="1" si="12"/>
        <v>0</v>
      </c>
      <c r="BR44" s="32">
        <f t="shared" ca="1" si="12"/>
        <v>0</v>
      </c>
      <c r="BS44" s="32">
        <f t="shared" ca="1" si="12"/>
        <v>0</v>
      </c>
      <c r="BT44" s="32">
        <f t="shared" ca="1" si="12"/>
        <v>0</v>
      </c>
      <c r="BU44" s="32">
        <f t="shared" ca="1" si="12"/>
        <v>0</v>
      </c>
      <c r="BV44" s="32">
        <f t="shared" ca="1" si="12"/>
        <v>0</v>
      </c>
      <c r="BW44" s="32">
        <f t="shared" ca="1" si="12"/>
        <v>0</v>
      </c>
      <c r="BX44" s="32">
        <f t="shared" ca="1" si="12"/>
        <v>0</v>
      </c>
    </row>
    <row r="45" spans="1:76">
      <c r="A45" t="s">
        <v>429</v>
      </c>
      <c r="B45" s="1" t="s">
        <v>58</v>
      </c>
      <c r="C45" t="str">
        <f t="shared" ca="1" si="2"/>
        <v>DOWGEN15M</v>
      </c>
      <c r="D45" t="str">
        <f t="shared" ca="1" si="3"/>
        <v>Dow Hydrocarbon Industrial Complex</v>
      </c>
      <c r="E45" s="31">
        <f ca="1">'Module C Corrected'!CW45-'Module C Initial'!CW45</f>
        <v>0</v>
      </c>
      <c r="F45" s="31">
        <f ca="1">'Module C Corrected'!CX45-'Module C Initial'!CX45</f>
        <v>0</v>
      </c>
      <c r="G45" s="31">
        <f ca="1">'Module C Corrected'!CY45-'Module C Initial'!CY45</f>
        <v>0</v>
      </c>
      <c r="H45" s="31">
        <f ca="1">'Module C Corrected'!CZ45-'Module C Initial'!CZ45</f>
        <v>0</v>
      </c>
      <c r="I45" s="31">
        <f ca="1">'Module C Corrected'!DA45-'Module C Initial'!DA45</f>
        <v>0</v>
      </c>
      <c r="J45" s="31">
        <f ca="1">'Module C Corrected'!DB45-'Module C Initial'!DB45</f>
        <v>0</v>
      </c>
      <c r="K45" s="31">
        <f ca="1">'Module C Corrected'!DC45-'Module C Initial'!DC45</f>
        <v>0</v>
      </c>
      <c r="L45" s="31">
        <f ca="1">'Module C Corrected'!DD45-'Module C Initial'!DD45</f>
        <v>0</v>
      </c>
      <c r="M45" s="31">
        <f ca="1">'Module C Corrected'!DE45-'Module C Initial'!DE45</f>
        <v>0</v>
      </c>
      <c r="N45" s="31">
        <f ca="1">'Module C Corrected'!DF45-'Module C Initial'!DF45</f>
        <v>0</v>
      </c>
      <c r="O45" s="31">
        <f ca="1">'Module C Corrected'!DG45-'Module C Initial'!DG45</f>
        <v>0</v>
      </c>
      <c r="P45" s="31">
        <f ca="1">'Module C Corrected'!DH45-'Module C Initial'!DH45</f>
        <v>0</v>
      </c>
      <c r="Q45" s="32">
        <f ca="1">'Module C Corrected'!DI45-'Module C Initial'!DI45</f>
        <v>0</v>
      </c>
      <c r="R45" s="32">
        <f ca="1">'Module C Corrected'!DJ45-'Module C Initial'!DJ45</f>
        <v>0</v>
      </c>
      <c r="S45" s="32">
        <f ca="1">'Module C Corrected'!DK45-'Module C Initial'!DK45</f>
        <v>0</v>
      </c>
      <c r="T45" s="32">
        <f ca="1">'Module C Corrected'!DL45-'Module C Initial'!DL45</f>
        <v>0</v>
      </c>
      <c r="U45" s="32">
        <f ca="1">'Module C Corrected'!DM45-'Module C Initial'!DM45</f>
        <v>0</v>
      </c>
      <c r="V45" s="32">
        <f ca="1">'Module C Corrected'!DN45-'Module C Initial'!DN45</f>
        <v>0</v>
      </c>
      <c r="W45" s="32">
        <f ca="1">'Module C Corrected'!DO45-'Module C Initial'!DO45</f>
        <v>0</v>
      </c>
      <c r="X45" s="32">
        <f ca="1">'Module C Corrected'!DP45-'Module C Initial'!DP45</f>
        <v>0</v>
      </c>
      <c r="Y45" s="32">
        <f ca="1">'Module C Corrected'!DQ45-'Module C Initial'!DQ45</f>
        <v>0</v>
      </c>
      <c r="Z45" s="32">
        <f ca="1">'Module C Corrected'!DR45-'Module C Initial'!DR45</f>
        <v>0</v>
      </c>
      <c r="AA45" s="32">
        <f ca="1">'Module C Corrected'!DS45-'Module C Initial'!DS45</f>
        <v>0</v>
      </c>
      <c r="AB45" s="32">
        <f ca="1">'Module C Corrected'!DT45-'Module C Initial'!DT45</f>
        <v>0</v>
      </c>
      <c r="AC45" s="31">
        <f ca="1">'Module C Corrected'!DU45-'Module C Initial'!DU45</f>
        <v>0</v>
      </c>
      <c r="AD45" s="31">
        <f ca="1">'Module C Corrected'!DV45-'Module C Initial'!DV45</f>
        <v>0</v>
      </c>
      <c r="AE45" s="31">
        <f ca="1">'Module C Corrected'!DW45-'Module C Initial'!DW45</f>
        <v>0</v>
      </c>
      <c r="AF45" s="31">
        <f ca="1">'Module C Corrected'!DX45-'Module C Initial'!DX45</f>
        <v>0</v>
      </c>
      <c r="AG45" s="31">
        <f ca="1">'Module C Corrected'!DY45-'Module C Initial'!DY45</f>
        <v>0</v>
      </c>
      <c r="AH45" s="31">
        <f ca="1">'Module C Corrected'!DZ45-'Module C Initial'!DZ45</f>
        <v>0</v>
      </c>
      <c r="AI45" s="31">
        <f ca="1">'Module C Corrected'!EA45-'Module C Initial'!EA45</f>
        <v>0</v>
      </c>
      <c r="AJ45" s="31">
        <f ca="1">'Module C Corrected'!EB45-'Module C Initial'!EB45</f>
        <v>0</v>
      </c>
      <c r="AK45" s="31">
        <f ca="1">'Module C Corrected'!EC45-'Module C Initial'!EC45</f>
        <v>0</v>
      </c>
      <c r="AL45" s="31">
        <f ca="1">'Module C Corrected'!ED45-'Module C Initial'!ED45</f>
        <v>0</v>
      </c>
      <c r="AM45" s="31">
        <f ca="1">'Module C Corrected'!EE45-'Module C Initial'!EE45</f>
        <v>0</v>
      </c>
      <c r="AN45" s="31">
        <f ca="1">'Module C Corrected'!EF45-'Module C Initial'!EF45</f>
        <v>0</v>
      </c>
      <c r="AO45" s="32">
        <f t="shared" ca="1" si="10"/>
        <v>0</v>
      </c>
      <c r="AP45" s="32">
        <f t="shared" ca="1" si="10"/>
        <v>0</v>
      </c>
      <c r="AQ45" s="32">
        <f t="shared" ca="1" si="10"/>
        <v>0</v>
      </c>
      <c r="AR45" s="32">
        <f t="shared" ca="1" si="10"/>
        <v>0</v>
      </c>
      <c r="AS45" s="32">
        <f t="shared" ca="1" si="10"/>
        <v>0</v>
      </c>
      <c r="AT45" s="32">
        <f t="shared" ca="1" si="10"/>
        <v>0</v>
      </c>
      <c r="AU45" s="32">
        <f t="shared" ca="1" si="10"/>
        <v>0</v>
      </c>
      <c r="AV45" s="32">
        <f t="shared" ca="1" si="10"/>
        <v>0</v>
      </c>
      <c r="AW45" s="32">
        <f t="shared" ca="1" si="10"/>
        <v>0</v>
      </c>
      <c r="AX45" s="32">
        <f t="shared" ca="1" si="10"/>
        <v>0</v>
      </c>
      <c r="AY45" s="32">
        <f t="shared" ca="1" si="10"/>
        <v>0</v>
      </c>
      <c r="AZ45" s="32">
        <f t="shared" ca="1" si="10"/>
        <v>0</v>
      </c>
      <c r="BA45" s="55">
        <f t="shared" ca="1" si="11"/>
        <v>0</v>
      </c>
      <c r="BB45" s="55">
        <f t="shared" ca="1" si="11"/>
        <v>0</v>
      </c>
      <c r="BC45" s="55">
        <f t="shared" ca="1" si="11"/>
        <v>0</v>
      </c>
      <c r="BD45" s="55">
        <f t="shared" ca="1" si="11"/>
        <v>0</v>
      </c>
      <c r="BE45" s="55">
        <f t="shared" ca="1" si="11"/>
        <v>0</v>
      </c>
      <c r="BF45" s="55">
        <f t="shared" ca="1" si="11"/>
        <v>0</v>
      </c>
      <c r="BG45" s="55">
        <f t="shared" ca="1" si="11"/>
        <v>0</v>
      </c>
      <c r="BH45" s="55">
        <f t="shared" ca="1" si="11"/>
        <v>0</v>
      </c>
      <c r="BI45" s="55">
        <f t="shared" ca="1" si="11"/>
        <v>0</v>
      </c>
      <c r="BJ45" s="55">
        <f t="shared" ca="1" si="11"/>
        <v>0</v>
      </c>
      <c r="BK45" s="55">
        <f t="shared" ca="1" si="11"/>
        <v>0</v>
      </c>
      <c r="BL45" s="55">
        <f t="shared" ca="1" si="11"/>
        <v>0</v>
      </c>
      <c r="BM45" s="32">
        <f t="shared" ca="1" si="12"/>
        <v>0</v>
      </c>
      <c r="BN45" s="32">
        <f t="shared" ca="1" si="12"/>
        <v>0</v>
      </c>
      <c r="BO45" s="32">
        <f t="shared" ca="1" si="12"/>
        <v>0</v>
      </c>
      <c r="BP45" s="32">
        <f t="shared" ca="1" si="12"/>
        <v>0</v>
      </c>
      <c r="BQ45" s="32">
        <f t="shared" ca="1" si="12"/>
        <v>0</v>
      </c>
      <c r="BR45" s="32">
        <f t="shared" ca="1" si="12"/>
        <v>0</v>
      </c>
      <c r="BS45" s="32">
        <f t="shared" ca="1" si="12"/>
        <v>0</v>
      </c>
      <c r="BT45" s="32">
        <f t="shared" ca="1" si="12"/>
        <v>0</v>
      </c>
      <c r="BU45" s="32">
        <f t="shared" ca="1" si="12"/>
        <v>0</v>
      </c>
      <c r="BV45" s="32">
        <f t="shared" ca="1" si="12"/>
        <v>0</v>
      </c>
      <c r="BW45" s="32">
        <f t="shared" ca="1" si="12"/>
        <v>0</v>
      </c>
      <c r="BX45" s="32">
        <f t="shared" ca="1" si="12"/>
        <v>0</v>
      </c>
    </row>
    <row r="46" spans="1:76">
      <c r="A46" t="s">
        <v>420</v>
      </c>
      <c r="B46" s="1" t="s">
        <v>525</v>
      </c>
      <c r="C46" t="str">
        <f t="shared" ca="1" si="2"/>
        <v>DOWLOD15M</v>
      </c>
      <c r="D46" t="str">
        <f t="shared" ca="1" si="3"/>
        <v>FortisAlberta DOS - DOW Fort Saskatchewan (166S)</v>
      </c>
      <c r="E46" s="31">
        <f ca="1">'Module C Corrected'!CW46-'Module C Initial'!CW46</f>
        <v>0</v>
      </c>
      <c r="F46" s="31">
        <f ca="1">'Module C Corrected'!CX46-'Module C Initial'!CX46</f>
        <v>0</v>
      </c>
      <c r="G46" s="31">
        <f ca="1">'Module C Corrected'!CY46-'Module C Initial'!CY46</f>
        <v>0</v>
      </c>
      <c r="H46" s="31">
        <f ca="1">'Module C Corrected'!CZ46-'Module C Initial'!CZ46</f>
        <v>0</v>
      </c>
      <c r="I46" s="31">
        <f ca="1">'Module C Corrected'!DA46-'Module C Initial'!DA46</f>
        <v>0</v>
      </c>
      <c r="J46" s="31">
        <f ca="1">'Module C Corrected'!DB46-'Module C Initial'!DB46</f>
        <v>0</v>
      </c>
      <c r="K46" s="31">
        <f ca="1">'Module C Corrected'!DC46-'Module C Initial'!DC46</f>
        <v>0</v>
      </c>
      <c r="L46" s="31">
        <f ca="1">'Module C Corrected'!DD46-'Module C Initial'!DD46</f>
        <v>0</v>
      </c>
      <c r="M46" s="31">
        <f ca="1">'Module C Corrected'!DE46-'Module C Initial'!DE46</f>
        <v>0</v>
      </c>
      <c r="N46" s="31">
        <f ca="1">'Module C Corrected'!DF46-'Module C Initial'!DF46</f>
        <v>0</v>
      </c>
      <c r="O46" s="31">
        <f ca="1">'Module C Corrected'!DG46-'Module C Initial'!DG46</f>
        <v>0</v>
      </c>
      <c r="P46" s="31">
        <f ca="1">'Module C Corrected'!DH46-'Module C Initial'!DH46</f>
        <v>0</v>
      </c>
      <c r="Q46" s="32">
        <f ca="1">'Module C Corrected'!DI46-'Module C Initial'!DI46</f>
        <v>0</v>
      </c>
      <c r="R46" s="32">
        <f ca="1">'Module C Corrected'!DJ46-'Module C Initial'!DJ46</f>
        <v>0</v>
      </c>
      <c r="S46" s="32">
        <f ca="1">'Module C Corrected'!DK46-'Module C Initial'!DK46</f>
        <v>0</v>
      </c>
      <c r="T46" s="32">
        <f ca="1">'Module C Corrected'!DL46-'Module C Initial'!DL46</f>
        <v>0</v>
      </c>
      <c r="U46" s="32">
        <f ca="1">'Module C Corrected'!DM46-'Module C Initial'!DM46</f>
        <v>0</v>
      </c>
      <c r="V46" s="32">
        <f ca="1">'Module C Corrected'!DN46-'Module C Initial'!DN46</f>
        <v>0</v>
      </c>
      <c r="W46" s="32">
        <f ca="1">'Module C Corrected'!DO46-'Module C Initial'!DO46</f>
        <v>0</v>
      </c>
      <c r="X46" s="32">
        <f ca="1">'Module C Corrected'!DP46-'Module C Initial'!DP46</f>
        <v>0</v>
      </c>
      <c r="Y46" s="32">
        <f ca="1">'Module C Corrected'!DQ46-'Module C Initial'!DQ46</f>
        <v>0</v>
      </c>
      <c r="Z46" s="32">
        <f ca="1">'Module C Corrected'!DR46-'Module C Initial'!DR46</f>
        <v>0</v>
      </c>
      <c r="AA46" s="32">
        <f ca="1">'Module C Corrected'!DS46-'Module C Initial'!DS46</f>
        <v>0</v>
      </c>
      <c r="AB46" s="32">
        <f ca="1">'Module C Corrected'!DT46-'Module C Initial'!DT46</f>
        <v>0</v>
      </c>
      <c r="AC46" s="31">
        <f ca="1">'Module C Corrected'!DU46-'Module C Initial'!DU46</f>
        <v>0</v>
      </c>
      <c r="AD46" s="31">
        <f ca="1">'Module C Corrected'!DV46-'Module C Initial'!DV46</f>
        <v>0</v>
      </c>
      <c r="AE46" s="31">
        <f ca="1">'Module C Corrected'!DW46-'Module C Initial'!DW46</f>
        <v>0</v>
      </c>
      <c r="AF46" s="31">
        <f ca="1">'Module C Corrected'!DX46-'Module C Initial'!DX46</f>
        <v>0</v>
      </c>
      <c r="AG46" s="31">
        <f ca="1">'Module C Corrected'!DY46-'Module C Initial'!DY46</f>
        <v>0</v>
      </c>
      <c r="AH46" s="31">
        <f ca="1">'Module C Corrected'!DZ46-'Module C Initial'!DZ46</f>
        <v>0</v>
      </c>
      <c r="AI46" s="31">
        <f ca="1">'Module C Corrected'!EA46-'Module C Initial'!EA46</f>
        <v>0</v>
      </c>
      <c r="AJ46" s="31">
        <f ca="1">'Module C Corrected'!EB46-'Module C Initial'!EB46</f>
        <v>0</v>
      </c>
      <c r="AK46" s="31">
        <f ca="1">'Module C Corrected'!EC46-'Module C Initial'!EC46</f>
        <v>0</v>
      </c>
      <c r="AL46" s="31">
        <f ca="1">'Module C Corrected'!ED46-'Module C Initial'!ED46</f>
        <v>0</v>
      </c>
      <c r="AM46" s="31">
        <f ca="1">'Module C Corrected'!EE46-'Module C Initial'!EE46</f>
        <v>0</v>
      </c>
      <c r="AN46" s="31">
        <f ca="1">'Module C Corrected'!EF46-'Module C Initial'!EF46</f>
        <v>0</v>
      </c>
      <c r="AO46" s="32">
        <f t="shared" ca="1" si="10"/>
        <v>0</v>
      </c>
      <c r="AP46" s="32">
        <f t="shared" ca="1" si="10"/>
        <v>0</v>
      </c>
      <c r="AQ46" s="32">
        <f t="shared" ca="1" si="10"/>
        <v>0</v>
      </c>
      <c r="AR46" s="32">
        <f t="shared" ca="1" si="10"/>
        <v>0</v>
      </c>
      <c r="AS46" s="32">
        <f t="shared" ca="1" si="10"/>
        <v>0</v>
      </c>
      <c r="AT46" s="32">
        <f t="shared" ca="1" si="10"/>
        <v>0</v>
      </c>
      <c r="AU46" s="32">
        <f t="shared" ca="1" si="10"/>
        <v>0</v>
      </c>
      <c r="AV46" s="32">
        <f t="shared" ca="1" si="10"/>
        <v>0</v>
      </c>
      <c r="AW46" s="32">
        <f t="shared" ca="1" si="10"/>
        <v>0</v>
      </c>
      <c r="AX46" s="32">
        <f t="shared" ca="1" si="10"/>
        <v>0</v>
      </c>
      <c r="AY46" s="32">
        <f t="shared" ca="1" si="10"/>
        <v>0</v>
      </c>
      <c r="AZ46" s="32">
        <f t="shared" ca="1" si="10"/>
        <v>0</v>
      </c>
      <c r="BA46" s="55">
        <f t="shared" ca="1" si="11"/>
        <v>0</v>
      </c>
      <c r="BB46" s="55">
        <f t="shared" ca="1" si="11"/>
        <v>0</v>
      </c>
      <c r="BC46" s="55">
        <f t="shared" ca="1" si="11"/>
        <v>0</v>
      </c>
      <c r="BD46" s="55">
        <f t="shared" ca="1" si="11"/>
        <v>0</v>
      </c>
      <c r="BE46" s="55">
        <f t="shared" ca="1" si="11"/>
        <v>0</v>
      </c>
      <c r="BF46" s="55">
        <f t="shared" ca="1" si="11"/>
        <v>0</v>
      </c>
      <c r="BG46" s="55">
        <f t="shared" ca="1" si="11"/>
        <v>0</v>
      </c>
      <c r="BH46" s="55">
        <f t="shared" ca="1" si="11"/>
        <v>0</v>
      </c>
      <c r="BI46" s="55">
        <f t="shared" ca="1" si="11"/>
        <v>0</v>
      </c>
      <c r="BJ46" s="55">
        <f t="shared" ca="1" si="11"/>
        <v>0</v>
      </c>
      <c r="BK46" s="55">
        <f t="shared" ca="1" si="11"/>
        <v>0</v>
      </c>
      <c r="BL46" s="55">
        <f t="shared" ca="1" si="11"/>
        <v>0</v>
      </c>
      <c r="BM46" s="32">
        <f t="shared" ca="1" si="12"/>
        <v>0</v>
      </c>
      <c r="BN46" s="32">
        <f t="shared" ca="1" si="12"/>
        <v>0</v>
      </c>
      <c r="BO46" s="32">
        <f t="shared" ca="1" si="12"/>
        <v>0</v>
      </c>
      <c r="BP46" s="32">
        <f t="shared" ca="1" si="12"/>
        <v>0</v>
      </c>
      <c r="BQ46" s="32">
        <f t="shared" ca="1" si="12"/>
        <v>0</v>
      </c>
      <c r="BR46" s="32">
        <f t="shared" ca="1" si="12"/>
        <v>0</v>
      </c>
      <c r="BS46" s="32">
        <f t="shared" ca="1" si="12"/>
        <v>0</v>
      </c>
      <c r="BT46" s="32">
        <f t="shared" ca="1" si="12"/>
        <v>0</v>
      </c>
      <c r="BU46" s="32">
        <f t="shared" ca="1" si="12"/>
        <v>0</v>
      </c>
      <c r="BV46" s="32">
        <f t="shared" ca="1" si="12"/>
        <v>0</v>
      </c>
      <c r="BW46" s="32">
        <f t="shared" ca="1" si="12"/>
        <v>0</v>
      </c>
      <c r="BX46" s="32">
        <f t="shared" ca="1" si="12"/>
        <v>0</v>
      </c>
    </row>
    <row r="47" spans="1:76">
      <c r="A47" t="s">
        <v>430</v>
      </c>
      <c r="B47" s="1" t="s">
        <v>32</v>
      </c>
      <c r="C47" t="str">
        <f t="shared" ca="1" si="2"/>
        <v>DRW1</v>
      </c>
      <c r="D47" t="str">
        <f t="shared" ca="1" si="3"/>
        <v>Drywood #1</v>
      </c>
      <c r="E47" s="31">
        <f ca="1">'Module C Corrected'!CW47-'Module C Initial'!CW47</f>
        <v>0</v>
      </c>
      <c r="F47" s="31">
        <f ca="1">'Module C Corrected'!CX47-'Module C Initial'!CX47</f>
        <v>0</v>
      </c>
      <c r="G47" s="31">
        <f ca="1">'Module C Corrected'!CY47-'Module C Initial'!CY47</f>
        <v>0</v>
      </c>
      <c r="H47" s="31">
        <f ca="1">'Module C Corrected'!CZ47-'Module C Initial'!CZ47</f>
        <v>0</v>
      </c>
      <c r="I47" s="31">
        <f ca="1">'Module C Corrected'!DA47-'Module C Initial'!DA47</f>
        <v>0</v>
      </c>
      <c r="J47" s="31">
        <f ca="1">'Module C Corrected'!DB47-'Module C Initial'!DB47</f>
        <v>0</v>
      </c>
      <c r="K47" s="31">
        <f ca="1">'Module C Corrected'!DC47-'Module C Initial'!DC47</f>
        <v>0</v>
      </c>
      <c r="L47" s="31">
        <f ca="1">'Module C Corrected'!DD47-'Module C Initial'!DD47</f>
        <v>0</v>
      </c>
      <c r="M47" s="31">
        <f ca="1">'Module C Corrected'!DE47-'Module C Initial'!DE47</f>
        <v>0</v>
      </c>
      <c r="N47" s="31">
        <f ca="1">'Module C Corrected'!DF47-'Module C Initial'!DF47</f>
        <v>8.8499999999999943</v>
      </c>
      <c r="O47" s="31">
        <f ca="1">'Module C Corrected'!DG47-'Module C Initial'!DG47</f>
        <v>121.91999999999985</v>
      </c>
      <c r="P47" s="31">
        <f ca="1">'Module C Corrected'!DH47-'Module C Initial'!DH47</f>
        <v>282.7800000000002</v>
      </c>
      <c r="Q47" s="32">
        <f ca="1">'Module C Corrected'!DI47-'Module C Initial'!DI47</f>
        <v>0</v>
      </c>
      <c r="R47" s="32">
        <f ca="1">'Module C Corrected'!DJ47-'Module C Initial'!DJ47</f>
        <v>0</v>
      </c>
      <c r="S47" s="32">
        <f ca="1">'Module C Corrected'!DK47-'Module C Initial'!DK47</f>
        <v>0</v>
      </c>
      <c r="T47" s="32">
        <f ca="1">'Module C Corrected'!DL47-'Module C Initial'!DL47</f>
        <v>0</v>
      </c>
      <c r="U47" s="32">
        <f ca="1">'Module C Corrected'!DM47-'Module C Initial'!DM47</f>
        <v>0</v>
      </c>
      <c r="V47" s="32">
        <f ca="1">'Module C Corrected'!DN47-'Module C Initial'!DN47</f>
        <v>0</v>
      </c>
      <c r="W47" s="32">
        <f ca="1">'Module C Corrected'!DO47-'Module C Initial'!DO47</f>
        <v>0</v>
      </c>
      <c r="X47" s="32">
        <f ca="1">'Module C Corrected'!DP47-'Module C Initial'!DP47</f>
        <v>0</v>
      </c>
      <c r="Y47" s="32">
        <f ca="1">'Module C Corrected'!DQ47-'Module C Initial'!DQ47</f>
        <v>0</v>
      </c>
      <c r="Z47" s="32">
        <f ca="1">'Module C Corrected'!DR47-'Module C Initial'!DR47</f>
        <v>0.44999999999999996</v>
      </c>
      <c r="AA47" s="32">
        <f ca="1">'Module C Corrected'!DS47-'Module C Initial'!DS47</f>
        <v>6.0999999999999979</v>
      </c>
      <c r="AB47" s="32">
        <f ca="1">'Module C Corrected'!DT47-'Module C Initial'!DT47</f>
        <v>14.139999999999993</v>
      </c>
      <c r="AC47" s="31">
        <f ca="1">'Module C Corrected'!DU47-'Module C Initial'!DU47</f>
        <v>0</v>
      </c>
      <c r="AD47" s="31">
        <f ca="1">'Module C Corrected'!DV47-'Module C Initial'!DV47</f>
        <v>0</v>
      </c>
      <c r="AE47" s="31">
        <f ca="1">'Module C Corrected'!DW47-'Module C Initial'!DW47</f>
        <v>0</v>
      </c>
      <c r="AF47" s="31">
        <f ca="1">'Module C Corrected'!DX47-'Module C Initial'!DX47</f>
        <v>0</v>
      </c>
      <c r="AG47" s="31">
        <f ca="1">'Module C Corrected'!DY47-'Module C Initial'!DY47</f>
        <v>0</v>
      </c>
      <c r="AH47" s="31">
        <f ca="1">'Module C Corrected'!DZ47-'Module C Initial'!DZ47</f>
        <v>0</v>
      </c>
      <c r="AI47" s="31">
        <f ca="1">'Module C Corrected'!EA47-'Module C Initial'!EA47</f>
        <v>0</v>
      </c>
      <c r="AJ47" s="31">
        <f ca="1">'Module C Corrected'!EB47-'Module C Initial'!EB47</f>
        <v>0</v>
      </c>
      <c r="AK47" s="31">
        <f ca="1">'Module C Corrected'!EC47-'Module C Initial'!EC47</f>
        <v>0</v>
      </c>
      <c r="AL47" s="31">
        <f ca="1">'Module C Corrected'!ED47-'Module C Initial'!ED47</f>
        <v>3.41</v>
      </c>
      <c r="AM47" s="31">
        <f ca="1">'Module C Corrected'!EE47-'Module C Initial'!EE47</f>
        <v>46.260000000000019</v>
      </c>
      <c r="AN47" s="31">
        <f ca="1">'Module C Corrected'!EF47-'Module C Initial'!EF47</f>
        <v>105.85000000000002</v>
      </c>
      <c r="AO47" s="32">
        <f t="shared" ca="1" si="10"/>
        <v>0</v>
      </c>
      <c r="AP47" s="32">
        <f t="shared" ca="1" si="10"/>
        <v>0</v>
      </c>
      <c r="AQ47" s="32">
        <f t="shared" ca="1" si="10"/>
        <v>0</v>
      </c>
      <c r="AR47" s="32">
        <f t="shared" ca="1" si="10"/>
        <v>0</v>
      </c>
      <c r="AS47" s="32">
        <f t="shared" ca="1" si="10"/>
        <v>0</v>
      </c>
      <c r="AT47" s="32">
        <f t="shared" ca="1" si="10"/>
        <v>0</v>
      </c>
      <c r="AU47" s="32">
        <f t="shared" ca="1" si="10"/>
        <v>0</v>
      </c>
      <c r="AV47" s="32">
        <f t="shared" ca="1" si="10"/>
        <v>0</v>
      </c>
      <c r="AW47" s="32">
        <f t="shared" ca="1" si="10"/>
        <v>0</v>
      </c>
      <c r="AX47" s="32">
        <f t="shared" ca="1" si="10"/>
        <v>12.709999999999994</v>
      </c>
      <c r="AY47" s="32">
        <f t="shared" ca="1" si="10"/>
        <v>174.27999999999986</v>
      </c>
      <c r="AZ47" s="32">
        <f t="shared" ca="1" si="10"/>
        <v>402.77000000000021</v>
      </c>
      <c r="BA47" s="55">
        <f t="shared" ca="1" si="11"/>
        <v>0</v>
      </c>
      <c r="BB47" s="55">
        <f t="shared" ca="1" si="11"/>
        <v>0</v>
      </c>
      <c r="BC47" s="55">
        <f t="shared" ca="1" si="11"/>
        <v>0</v>
      </c>
      <c r="BD47" s="55">
        <f t="shared" ca="1" si="11"/>
        <v>0</v>
      </c>
      <c r="BE47" s="55">
        <f t="shared" ca="1" si="11"/>
        <v>0</v>
      </c>
      <c r="BF47" s="55">
        <f t="shared" ca="1" si="11"/>
        <v>0</v>
      </c>
      <c r="BG47" s="55">
        <f t="shared" ca="1" si="11"/>
        <v>0</v>
      </c>
      <c r="BH47" s="55">
        <f t="shared" ca="1" si="11"/>
        <v>0</v>
      </c>
      <c r="BI47" s="55">
        <f t="shared" ca="1" si="11"/>
        <v>0</v>
      </c>
      <c r="BJ47" s="55">
        <f t="shared" ca="1" si="11"/>
        <v>0.1</v>
      </c>
      <c r="BK47" s="55">
        <f t="shared" ca="1" si="11"/>
        <v>1.43</v>
      </c>
      <c r="BL47" s="55">
        <f t="shared" ca="1" si="11"/>
        <v>3.31</v>
      </c>
      <c r="BM47" s="32">
        <f t="shared" ca="1" si="12"/>
        <v>0</v>
      </c>
      <c r="BN47" s="32">
        <f t="shared" ca="1" si="12"/>
        <v>0</v>
      </c>
      <c r="BO47" s="32">
        <f t="shared" ca="1" si="12"/>
        <v>0</v>
      </c>
      <c r="BP47" s="32">
        <f t="shared" ca="1" si="12"/>
        <v>0</v>
      </c>
      <c r="BQ47" s="32">
        <f t="shared" ca="1" si="12"/>
        <v>0</v>
      </c>
      <c r="BR47" s="32">
        <f t="shared" ca="1" si="12"/>
        <v>0</v>
      </c>
      <c r="BS47" s="32">
        <f t="shared" ca="1" si="12"/>
        <v>0</v>
      </c>
      <c r="BT47" s="32">
        <f t="shared" ca="1" si="12"/>
        <v>0</v>
      </c>
      <c r="BU47" s="32">
        <f t="shared" ca="1" si="12"/>
        <v>0</v>
      </c>
      <c r="BV47" s="32">
        <f t="shared" ca="1" si="12"/>
        <v>12.809999999999993</v>
      </c>
      <c r="BW47" s="32">
        <f t="shared" ca="1" si="12"/>
        <v>175.70999999999987</v>
      </c>
      <c r="BX47" s="32">
        <f t="shared" ca="1" si="12"/>
        <v>406.08000000000021</v>
      </c>
    </row>
    <row r="48" spans="1:76">
      <c r="A48" t="s">
        <v>539</v>
      </c>
      <c r="B48" s="1" t="s">
        <v>32</v>
      </c>
      <c r="C48" t="str">
        <f t="shared" ca="1" si="2"/>
        <v>DRW1</v>
      </c>
      <c r="D48" t="str">
        <f t="shared" ca="1" si="3"/>
        <v>Drywood #1</v>
      </c>
      <c r="E48" s="31">
        <f ca="1">'Module C Corrected'!CW48-'Module C Initial'!CW48</f>
        <v>0</v>
      </c>
      <c r="F48" s="31">
        <f ca="1">'Module C Corrected'!CX48-'Module C Initial'!CX48</f>
        <v>0</v>
      </c>
      <c r="G48" s="31">
        <f ca="1">'Module C Corrected'!CY48-'Module C Initial'!CY48</f>
        <v>0</v>
      </c>
      <c r="H48" s="31">
        <f ca="1">'Module C Corrected'!CZ48-'Module C Initial'!CZ48</f>
        <v>0</v>
      </c>
      <c r="I48" s="31">
        <f ca="1">'Module C Corrected'!DA48-'Module C Initial'!DA48</f>
        <v>0</v>
      </c>
      <c r="J48" s="31">
        <f ca="1">'Module C Corrected'!DB48-'Module C Initial'!DB48</f>
        <v>0</v>
      </c>
      <c r="K48" s="31">
        <f ca="1">'Module C Corrected'!DC48-'Module C Initial'!DC48</f>
        <v>0</v>
      </c>
      <c r="L48" s="31">
        <f ca="1">'Module C Corrected'!DD48-'Module C Initial'!DD48</f>
        <v>0</v>
      </c>
      <c r="M48" s="31">
        <f ca="1">'Module C Corrected'!DE48-'Module C Initial'!DE48</f>
        <v>0</v>
      </c>
      <c r="N48" s="31">
        <f ca="1">'Module C Corrected'!DF48-'Module C Initial'!DF48</f>
        <v>0</v>
      </c>
      <c r="O48" s="31">
        <f ca="1">'Module C Corrected'!DG48-'Module C Initial'!DG48</f>
        <v>0</v>
      </c>
      <c r="P48" s="31">
        <f ca="1">'Module C Corrected'!DH48-'Module C Initial'!DH48</f>
        <v>0</v>
      </c>
      <c r="Q48" s="32">
        <f ca="1">'Module C Corrected'!DI48-'Module C Initial'!DI48</f>
        <v>0</v>
      </c>
      <c r="R48" s="32">
        <f ca="1">'Module C Corrected'!DJ48-'Module C Initial'!DJ48</f>
        <v>0</v>
      </c>
      <c r="S48" s="32">
        <f ca="1">'Module C Corrected'!DK48-'Module C Initial'!DK48</f>
        <v>0</v>
      </c>
      <c r="T48" s="32">
        <f ca="1">'Module C Corrected'!DL48-'Module C Initial'!DL48</f>
        <v>0</v>
      </c>
      <c r="U48" s="32">
        <f ca="1">'Module C Corrected'!DM48-'Module C Initial'!DM48</f>
        <v>0</v>
      </c>
      <c r="V48" s="32">
        <f ca="1">'Module C Corrected'!DN48-'Module C Initial'!DN48</f>
        <v>0</v>
      </c>
      <c r="W48" s="32">
        <f ca="1">'Module C Corrected'!DO48-'Module C Initial'!DO48</f>
        <v>0</v>
      </c>
      <c r="X48" s="32">
        <f ca="1">'Module C Corrected'!DP48-'Module C Initial'!DP48</f>
        <v>0</v>
      </c>
      <c r="Y48" s="32">
        <f ca="1">'Module C Corrected'!DQ48-'Module C Initial'!DQ48</f>
        <v>0</v>
      </c>
      <c r="Z48" s="32">
        <f ca="1">'Module C Corrected'!DR48-'Module C Initial'!DR48</f>
        <v>0</v>
      </c>
      <c r="AA48" s="32">
        <f ca="1">'Module C Corrected'!DS48-'Module C Initial'!DS48</f>
        <v>0</v>
      </c>
      <c r="AB48" s="32">
        <f ca="1">'Module C Corrected'!DT48-'Module C Initial'!DT48</f>
        <v>0</v>
      </c>
      <c r="AC48" s="31">
        <f ca="1">'Module C Corrected'!DU48-'Module C Initial'!DU48</f>
        <v>0</v>
      </c>
      <c r="AD48" s="31">
        <f ca="1">'Module C Corrected'!DV48-'Module C Initial'!DV48</f>
        <v>0</v>
      </c>
      <c r="AE48" s="31">
        <f ca="1">'Module C Corrected'!DW48-'Module C Initial'!DW48</f>
        <v>0</v>
      </c>
      <c r="AF48" s="31">
        <f ca="1">'Module C Corrected'!DX48-'Module C Initial'!DX48</f>
        <v>0</v>
      </c>
      <c r="AG48" s="31">
        <f ca="1">'Module C Corrected'!DY48-'Module C Initial'!DY48</f>
        <v>0</v>
      </c>
      <c r="AH48" s="31">
        <f ca="1">'Module C Corrected'!DZ48-'Module C Initial'!DZ48</f>
        <v>0</v>
      </c>
      <c r="AI48" s="31">
        <f ca="1">'Module C Corrected'!EA48-'Module C Initial'!EA48</f>
        <v>0</v>
      </c>
      <c r="AJ48" s="31">
        <f ca="1">'Module C Corrected'!EB48-'Module C Initial'!EB48</f>
        <v>0</v>
      </c>
      <c r="AK48" s="31">
        <f ca="1">'Module C Corrected'!EC48-'Module C Initial'!EC48</f>
        <v>0</v>
      </c>
      <c r="AL48" s="31">
        <f ca="1">'Module C Corrected'!ED48-'Module C Initial'!ED48</f>
        <v>0</v>
      </c>
      <c r="AM48" s="31">
        <f ca="1">'Module C Corrected'!EE48-'Module C Initial'!EE48</f>
        <v>0</v>
      </c>
      <c r="AN48" s="31">
        <f ca="1">'Module C Corrected'!EF48-'Module C Initial'!EF48</f>
        <v>0</v>
      </c>
      <c r="AO48" s="32">
        <f t="shared" ca="1" si="10"/>
        <v>0</v>
      </c>
      <c r="AP48" s="32">
        <f t="shared" ca="1" si="10"/>
        <v>0</v>
      </c>
      <c r="AQ48" s="32">
        <f t="shared" ca="1" si="10"/>
        <v>0</v>
      </c>
      <c r="AR48" s="32">
        <f t="shared" ca="1" si="10"/>
        <v>0</v>
      </c>
      <c r="AS48" s="32">
        <f t="shared" ca="1" si="10"/>
        <v>0</v>
      </c>
      <c r="AT48" s="32">
        <f t="shared" ca="1" si="10"/>
        <v>0</v>
      </c>
      <c r="AU48" s="32">
        <f t="shared" ca="1" si="10"/>
        <v>0</v>
      </c>
      <c r="AV48" s="32">
        <f t="shared" ca="1" si="10"/>
        <v>0</v>
      </c>
      <c r="AW48" s="32">
        <f t="shared" ca="1" si="10"/>
        <v>0</v>
      </c>
      <c r="AX48" s="32">
        <f t="shared" ca="1" si="10"/>
        <v>0</v>
      </c>
      <c r="AY48" s="32">
        <f t="shared" ca="1" si="10"/>
        <v>0</v>
      </c>
      <c r="AZ48" s="32">
        <f t="shared" ca="1" si="10"/>
        <v>0</v>
      </c>
      <c r="BA48" s="55">
        <f t="shared" ca="1" si="11"/>
        <v>0</v>
      </c>
      <c r="BB48" s="55">
        <f t="shared" ca="1" si="11"/>
        <v>0</v>
      </c>
      <c r="BC48" s="55">
        <f t="shared" ca="1" si="11"/>
        <v>0</v>
      </c>
      <c r="BD48" s="55">
        <f t="shared" ca="1" si="11"/>
        <v>0</v>
      </c>
      <c r="BE48" s="55">
        <f t="shared" ca="1" si="11"/>
        <v>0</v>
      </c>
      <c r="BF48" s="55">
        <f t="shared" ca="1" si="11"/>
        <v>0</v>
      </c>
      <c r="BG48" s="55">
        <f t="shared" ca="1" si="11"/>
        <v>0</v>
      </c>
      <c r="BH48" s="55">
        <f t="shared" ca="1" si="11"/>
        <v>0</v>
      </c>
      <c r="BI48" s="55">
        <f t="shared" ca="1" si="11"/>
        <v>0</v>
      </c>
      <c r="BJ48" s="55">
        <f t="shared" ca="1" si="11"/>
        <v>0</v>
      </c>
      <c r="BK48" s="55">
        <f t="shared" ca="1" si="11"/>
        <v>0</v>
      </c>
      <c r="BL48" s="55">
        <f t="shared" ca="1" si="11"/>
        <v>0</v>
      </c>
      <c r="BM48" s="32">
        <f t="shared" ca="1" si="12"/>
        <v>0</v>
      </c>
      <c r="BN48" s="32">
        <f t="shared" ca="1" si="12"/>
        <v>0</v>
      </c>
      <c r="BO48" s="32">
        <f t="shared" ca="1" si="12"/>
        <v>0</v>
      </c>
      <c r="BP48" s="32">
        <f t="shared" ca="1" si="12"/>
        <v>0</v>
      </c>
      <c r="BQ48" s="32">
        <f t="shared" ca="1" si="12"/>
        <v>0</v>
      </c>
      <c r="BR48" s="32">
        <f t="shared" ca="1" si="12"/>
        <v>0</v>
      </c>
      <c r="BS48" s="32">
        <f t="shared" ca="1" si="12"/>
        <v>0</v>
      </c>
      <c r="BT48" s="32">
        <f t="shared" ca="1" si="12"/>
        <v>0</v>
      </c>
      <c r="BU48" s="32">
        <f t="shared" ca="1" si="12"/>
        <v>0</v>
      </c>
      <c r="BV48" s="32">
        <f t="shared" ca="1" si="12"/>
        <v>0</v>
      </c>
      <c r="BW48" s="32">
        <f t="shared" ca="1" si="12"/>
        <v>0</v>
      </c>
      <c r="BX48" s="32">
        <f t="shared" ca="1" si="12"/>
        <v>0</v>
      </c>
    </row>
    <row r="49" spans="1:76">
      <c r="A49" t="s">
        <v>486</v>
      </c>
      <c r="B49" s="1" t="s">
        <v>78</v>
      </c>
      <c r="C49" t="str">
        <f t="shared" ca="1" si="2"/>
        <v>EC01</v>
      </c>
      <c r="D49" t="str">
        <f t="shared" ca="1" si="3"/>
        <v>Cavalier</v>
      </c>
      <c r="E49" s="31">
        <f ca="1">'Module C Corrected'!CW49-'Module C Initial'!CW49</f>
        <v>0</v>
      </c>
      <c r="F49" s="31">
        <f ca="1">'Module C Corrected'!CX49-'Module C Initial'!CX49</f>
        <v>0</v>
      </c>
      <c r="G49" s="31">
        <f ca="1">'Module C Corrected'!CY49-'Module C Initial'!CY49</f>
        <v>0</v>
      </c>
      <c r="H49" s="31">
        <f ca="1">'Module C Corrected'!CZ49-'Module C Initial'!CZ49</f>
        <v>0</v>
      </c>
      <c r="I49" s="31">
        <f ca="1">'Module C Corrected'!DA49-'Module C Initial'!DA49</f>
        <v>0</v>
      </c>
      <c r="J49" s="31">
        <f ca="1">'Module C Corrected'!DB49-'Module C Initial'!DB49</f>
        <v>0</v>
      </c>
      <c r="K49" s="31">
        <f ca="1">'Module C Corrected'!DC49-'Module C Initial'!DC49</f>
        <v>0</v>
      </c>
      <c r="L49" s="31">
        <f ca="1">'Module C Corrected'!DD49-'Module C Initial'!DD49</f>
        <v>0</v>
      </c>
      <c r="M49" s="31">
        <f ca="1">'Module C Corrected'!DE49-'Module C Initial'!DE49</f>
        <v>0</v>
      </c>
      <c r="N49" s="31">
        <f ca="1">'Module C Corrected'!DF49-'Module C Initial'!DF49</f>
        <v>0</v>
      </c>
      <c r="O49" s="31">
        <f ca="1">'Module C Corrected'!DG49-'Module C Initial'!DG49</f>
        <v>0</v>
      </c>
      <c r="P49" s="31">
        <f ca="1">'Module C Corrected'!DH49-'Module C Initial'!DH49</f>
        <v>0</v>
      </c>
      <c r="Q49" s="32">
        <f ca="1">'Module C Corrected'!DI49-'Module C Initial'!DI49</f>
        <v>0</v>
      </c>
      <c r="R49" s="32">
        <f ca="1">'Module C Corrected'!DJ49-'Module C Initial'!DJ49</f>
        <v>0</v>
      </c>
      <c r="S49" s="32">
        <f ca="1">'Module C Corrected'!DK49-'Module C Initial'!DK49</f>
        <v>0</v>
      </c>
      <c r="T49" s="32">
        <f ca="1">'Module C Corrected'!DL49-'Module C Initial'!DL49</f>
        <v>0</v>
      </c>
      <c r="U49" s="32">
        <f ca="1">'Module C Corrected'!DM49-'Module C Initial'!DM49</f>
        <v>0</v>
      </c>
      <c r="V49" s="32">
        <f ca="1">'Module C Corrected'!DN49-'Module C Initial'!DN49</f>
        <v>0</v>
      </c>
      <c r="W49" s="32">
        <f ca="1">'Module C Corrected'!DO49-'Module C Initial'!DO49</f>
        <v>0</v>
      </c>
      <c r="X49" s="32">
        <f ca="1">'Module C Corrected'!DP49-'Module C Initial'!DP49</f>
        <v>0</v>
      </c>
      <c r="Y49" s="32">
        <f ca="1">'Module C Corrected'!DQ49-'Module C Initial'!DQ49</f>
        <v>0</v>
      </c>
      <c r="Z49" s="32">
        <f ca="1">'Module C Corrected'!DR49-'Module C Initial'!DR49</f>
        <v>0</v>
      </c>
      <c r="AA49" s="32">
        <f ca="1">'Module C Corrected'!DS49-'Module C Initial'!DS49</f>
        <v>0</v>
      </c>
      <c r="AB49" s="32">
        <f ca="1">'Module C Corrected'!DT49-'Module C Initial'!DT49</f>
        <v>0</v>
      </c>
      <c r="AC49" s="31">
        <f ca="1">'Module C Corrected'!DU49-'Module C Initial'!DU49</f>
        <v>0</v>
      </c>
      <c r="AD49" s="31">
        <f ca="1">'Module C Corrected'!DV49-'Module C Initial'!DV49</f>
        <v>0</v>
      </c>
      <c r="AE49" s="31">
        <f ca="1">'Module C Corrected'!DW49-'Module C Initial'!DW49</f>
        <v>0</v>
      </c>
      <c r="AF49" s="31">
        <f ca="1">'Module C Corrected'!DX49-'Module C Initial'!DX49</f>
        <v>0</v>
      </c>
      <c r="AG49" s="31">
        <f ca="1">'Module C Corrected'!DY49-'Module C Initial'!DY49</f>
        <v>0</v>
      </c>
      <c r="AH49" s="31">
        <f ca="1">'Module C Corrected'!DZ49-'Module C Initial'!DZ49</f>
        <v>0</v>
      </c>
      <c r="AI49" s="31">
        <f ca="1">'Module C Corrected'!EA49-'Module C Initial'!EA49</f>
        <v>0</v>
      </c>
      <c r="AJ49" s="31">
        <f ca="1">'Module C Corrected'!EB49-'Module C Initial'!EB49</f>
        <v>0</v>
      </c>
      <c r="AK49" s="31">
        <f ca="1">'Module C Corrected'!EC49-'Module C Initial'!EC49</f>
        <v>0</v>
      </c>
      <c r="AL49" s="31">
        <f ca="1">'Module C Corrected'!ED49-'Module C Initial'!ED49</f>
        <v>0</v>
      </c>
      <c r="AM49" s="31">
        <f ca="1">'Module C Corrected'!EE49-'Module C Initial'!EE49</f>
        <v>0</v>
      </c>
      <c r="AN49" s="31">
        <f ca="1">'Module C Corrected'!EF49-'Module C Initial'!EF49</f>
        <v>0</v>
      </c>
      <c r="AO49" s="32">
        <f t="shared" ca="1" si="10"/>
        <v>0</v>
      </c>
      <c r="AP49" s="32">
        <f t="shared" ca="1" si="10"/>
        <v>0</v>
      </c>
      <c r="AQ49" s="32">
        <f t="shared" ca="1" si="10"/>
        <v>0</v>
      </c>
      <c r="AR49" s="32">
        <f t="shared" ca="1" si="10"/>
        <v>0</v>
      </c>
      <c r="AS49" s="32">
        <f t="shared" ca="1" si="10"/>
        <v>0</v>
      </c>
      <c r="AT49" s="32">
        <f t="shared" ca="1" si="10"/>
        <v>0</v>
      </c>
      <c r="AU49" s="32">
        <f t="shared" ca="1" si="10"/>
        <v>0</v>
      </c>
      <c r="AV49" s="32">
        <f t="shared" ca="1" si="10"/>
        <v>0</v>
      </c>
      <c r="AW49" s="32">
        <f t="shared" ca="1" si="10"/>
        <v>0</v>
      </c>
      <c r="AX49" s="32">
        <f t="shared" ca="1" si="10"/>
        <v>0</v>
      </c>
      <c r="AY49" s="32">
        <f t="shared" ca="1" si="10"/>
        <v>0</v>
      </c>
      <c r="AZ49" s="32">
        <f t="shared" ca="1" si="10"/>
        <v>0</v>
      </c>
      <c r="BA49" s="55">
        <f t="shared" ca="1" si="11"/>
        <v>0</v>
      </c>
      <c r="BB49" s="55">
        <f t="shared" ca="1" si="11"/>
        <v>0</v>
      </c>
      <c r="BC49" s="55">
        <f t="shared" ca="1" si="11"/>
        <v>0</v>
      </c>
      <c r="BD49" s="55">
        <f t="shared" ca="1" si="11"/>
        <v>0</v>
      </c>
      <c r="BE49" s="55">
        <f t="shared" ca="1" si="11"/>
        <v>0</v>
      </c>
      <c r="BF49" s="55">
        <f t="shared" ca="1" si="11"/>
        <v>0</v>
      </c>
      <c r="BG49" s="55">
        <f t="shared" ca="1" si="11"/>
        <v>0</v>
      </c>
      <c r="BH49" s="55">
        <f t="shared" ca="1" si="11"/>
        <v>0</v>
      </c>
      <c r="BI49" s="55">
        <f t="shared" ca="1" si="11"/>
        <v>0</v>
      </c>
      <c r="BJ49" s="55">
        <f t="shared" ca="1" si="11"/>
        <v>0</v>
      </c>
      <c r="BK49" s="55">
        <f t="shared" ca="1" si="11"/>
        <v>0</v>
      </c>
      <c r="BL49" s="55">
        <f t="shared" ca="1" si="11"/>
        <v>0</v>
      </c>
      <c r="BM49" s="32">
        <f t="shared" ca="1" si="12"/>
        <v>0</v>
      </c>
      <c r="BN49" s="32">
        <f t="shared" ca="1" si="12"/>
        <v>0</v>
      </c>
      <c r="BO49" s="32">
        <f t="shared" ca="1" si="12"/>
        <v>0</v>
      </c>
      <c r="BP49" s="32">
        <f t="shared" ca="1" si="12"/>
        <v>0</v>
      </c>
      <c r="BQ49" s="32">
        <f t="shared" ca="1" si="12"/>
        <v>0</v>
      </c>
      <c r="BR49" s="32">
        <f t="shared" ca="1" si="12"/>
        <v>0</v>
      </c>
      <c r="BS49" s="32">
        <f t="shared" ca="1" si="12"/>
        <v>0</v>
      </c>
      <c r="BT49" s="32">
        <f t="shared" ca="1" si="12"/>
        <v>0</v>
      </c>
      <c r="BU49" s="32">
        <f t="shared" ca="1" si="12"/>
        <v>0</v>
      </c>
      <c r="BV49" s="32">
        <f t="shared" ca="1" si="12"/>
        <v>0</v>
      </c>
      <c r="BW49" s="32">
        <f t="shared" ca="1" si="12"/>
        <v>0</v>
      </c>
      <c r="BX49" s="32">
        <f t="shared" ca="1" si="12"/>
        <v>0</v>
      </c>
    </row>
    <row r="50" spans="1:76">
      <c r="A50" t="s">
        <v>486</v>
      </c>
      <c r="B50" s="1" t="s">
        <v>73</v>
      </c>
      <c r="C50" t="str">
        <f t="shared" ca="1" si="2"/>
        <v>EC04</v>
      </c>
      <c r="D50" t="str">
        <f t="shared" ca="1" si="3"/>
        <v>Foster Creek Industrial System</v>
      </c>
      <c r="E50" s="31">
        <f ca="1">'Module C Corrected'!CW50-'Module C Initial'!CW50</f>
        <v>308.05999999999767</v>
      </c>
      <c r="F50" s="31">
        <f ca="1">'Module C Corrected'!CX50-'Module C Initial'!CX50</f>
        <v>330.42999999999302</v>
      </c>
      <c r="G50" s="31">
        <f ca="1">'Module C Corrected'!CY50-'Module C Initial'!CY50</f>
        <v>258.17999999999302</v>
      </c>
      <c r="H50" s="31">
        <f ca="1">'Module C Corrected'!CZ50-'Module C Initial'!CZ50</f>
        <v>215.45000000001164</v>
      </c>
      <c r="I50" s="31">
        <f ca="1">'Module C Corrected'!DA50-'Module C Initial'!DA50</f>
        <v>199.55999999999767</v>
      </c>
      <c r="J50" s="31">
        <f ca="1">'Module C Corrected'!DB50-'Module C Initial'!DB50</f>
        <v>187.87999999997555</v>
      </c>
      <c r="K50" s="31">
        <f ca="1">'Module C Corrected'!DC50-'Module C Initial'!DC50</f>
        <v>493.10999999998603</v>
      </c>
      <c r="L50" s="31">
        <f ca="1">'Module C Corrected'!DD50-'Module C Initial'!DD50</f>
        <v>239.5</v>
      </c>
      <c r="M50" s="31">
        <f ca="1">'Module C Corrected'!DE50-'Module C Initial'!DE50</f>
        <v>165.90999999997439</v>
      </c>
      <c r="N50" s="31">
        <f ca="1">'Module C Corrected'!DF50-'Module C Initial'!DF50</f>
        <v>276.5</v>
      </c>
      <c r="O50" s="31">
        <f ca="1">'Module C Corrected'!DG50-'Module C Initial'!DG50</f>
        <v>240.26000000000931</v>
      </c>
      <c r="P50" s="31">
        <f ca="1">'Module C Corrected'!DH50-'Module C Initial'!DH50</f>
        <v>301.25</v>
      </c>
      <c r="Q50" s="32">
        <f ca="1">'Module C Corrected'!DI50-'Module C Initial'!DI50</f>
        <v>15.410000000000082</v>
      </c>
      <c r="R50" s="32">
        <f ca="1">'Module C Corrected'!DJ50-'Module C Initial'!DJ50</f>
        <v>16.519999999999982</v>
      </c>
      <c r="S50" s="32">
        <f ca="1">'Module C Corrected'!DK50-'Module C Initial'!DK50</f>
        <v>12.910000000000082</v>
      </c>
      <c r="T50" s="32">
        <f ca="1">'Module C Corrected'!DL50-'Module C Initial'!DL50</f>
        <v>10.769999999999982</v>
      </c>
      <c r="U50" s="32">
        <f ca="1">'Module C Corrected'!DM50-'Module C Initial'!DM50</f>
        <v>9.9799999999997908</v>
      </c>
      <c r="V50" s="32">
        <f ca="1">'Module C Corrected'!DN50-'Module C Initial'!DN50</f>
        <v>9.3899999999998727</v>
      </c>
      <c r="W50" s="32">
        <f ca="1">'Module C Corrected'!DO50-'Module C Initial'!DO50</f>
        <v>24.660000000000764</v>
      </c>
      <c r="X50" s="32">
        <f ca="1">'Module C Corrected'!DP50-'Module C Initial'!DP50</f>
        <v>11.980000000000018</v>
      </c>
      <c r="Y50" s="32">
        <f ca="1">'Module C Corrected'!DQ50-'Module C Initial'!DQ50</f>
        <v>8.2999999999999545</v>
      </c>
      <c r="Z50" s="32">
        <f ca="1">'Module C Corrected'!DR50-'Module C Initial'!DR50</f>
        <v>13.820000000000164</v>
      </c>
      <c r="AA50" s="32">
        <f ca="1">'Module C Corrected'!DS50-'Module C Initial'!DS50</f>
        <v>12.009999999999991</v>
      </c>
      <c r="AB50" s="32">
        <f ca="1">'Module C Corrected'!DT50-'Module C Initial'!DT50</f>
        <v>15.059999999999945</v>
      </c>
      <c r="AC50" s="31">
        <f ca="1">'Module C Corrected'!DU50-'Module C Initial'!DU50</f>
        <v>132.54000000000087</v>
      </c>
      <c r="AD50" s="31">
        <f ca="1">'Module C Corrected'!DV50-'Module C Initial'!DV50</f>
        <v>140.47999999999956</v>
      </c>
      <c r="AE50" s="31">
        <f ca="1">'Module C Corrected'!DW50-'Module C Initial'!DW50</f>
        <v>108.57999999999993</v>
      </c>
      <c r="AF50" s="31">
        <f ca="1">'Module C Corrected'!DX50-'Module C Initial'!DX50</f>
        <v>89.510000000000218</v>
      </c>
      <c r="AG50" s="31">
        <f ca="1">'Module C Corrected'!DY50-'Module C Initial'!DY50</f>
        <v>81.930000000000291</v>
      </c>
      <c r="AH50" s="31">
        <f ca="1">'Module C Corrected'!DZ50-'Module C Initial'!DZ50</f>
        <v>76.170000000000073</v>
      </c>
      <c r="AI50" s="31">
        <f ca="1">'Module C Corrected'!EA50-'Module C Initial'!EA50</f>
        <v>197.5</v>
      </c>
      <c r="AJ50" s="31">
        <f ca="1">'Module C Corrected'!EB50-'Module C Initial'!EB50</f>
        <v>94.649999999997817</v>
      </c>
      <c r="AK50" s="31">
        <f ca="1">'Module C Corrected'!EC50-'Module C Initial'!EC50</f>
        <v>64.690000000000509</v>
      </c>
      <c r="AL50" s="31">
        <f ca="1">'Module C Corrected'!ED50-'Module C Initial'!ED50</f>
        <v>106.39000000000124</v>
      </c>
      <c r="AM50" s="31">
        <f ca="1">'Module C Corrected'!EE50-'Module C Initial'!EE50</f>
        <v>91.170000000000073</v>
      </c>
      <c r="AN50" s="31">
        <f ca="1">'Module C Corrected'!EF50-'Module C Initial'!EF50</f>
        <v>112.76000000000204</v>
      </c>
      <c r="AO50" s="32">
        <f t="shared" ca="1" si="10"/>
        <v>456.00999999999863</v>
      </c>
      <c r="AP50" s="32">
        <f t="shared" ca="1" si="10"/>
        <v>487.42999999999256</v>
      </c>
      <c r="AQ50" s="32">
        <f t="shared" ca="1" si="10"/>
        <v>379.66999999999302</v>
      </c>
      <c r="AR50" s="32">
        <f t="shared" ca="1" si="10"/>
        <v>315.73000000001184</v>
      </c>
      <c r="AS50" s="32">
        <f t="shared" ca="1" si="10"/>
        <v>291.46999999999775</v>
      </c>
      <c r="AT50" s="32">
        <f t="shared" ca="1" si="10"/>
        <v>273.4399999999755</v>
      </c>
      <c r="AU50" s="32">
        <f t="shared" ca="1" si="10"/>
        <v>715.26999999998679</v>
      </c>
      <c r="AV50" s="32">
        <f t="shared" ca="1" si="10"/>
        <v>346.12999999999784</v>
      </c>
      <c r="AW50" s="32">
        <f t="shared" ca="1" si="10"/>
        <v>238.89999999997485</v>
      </c>
      <c r="AX50" s="32">
        <f t="shared" ca="1" si="10"/>
        <v>396.7100000000014</v>
      </c>
      <c r="AY50" s="32">
        <f t="shared" ca="1" si="10"/>
        <v>343.44000000000938</v>
      </c>
      <c r="AZ50" s="32">
        <f t="shared" ca="1" si="10"/>
        <v>429.07000000000198</v>
      </c>
      <c r="BA50" s="55">
        <f t="shared" ca="1" si="11"/>
        <v>3.61</v>
      </c>
      <c r="BB50" s="55">
        <f t="shared" ca="1" si="11"/>
        <v>3.87</v>
      </c>
      <c r="BC50" s="55">
        <f t="shared" ca="1" si="11"/>
        <v>3.02</v>
      </c>
      <c r="BD50" s="55">
        <f t="shared" ca="1" si="11"/>
        <v>2.52</v>
      </c>
      <c r="BE50" s="55">
        <f t="shared" ca="1" si="11"/>
        <v>2.34</v>
      </c>
      <c r="BF50" s="55">
        <f t="shared" ca="1" si="11"/>
        <v>2.2000000000000002</v>
      </c>
      <c r="BG50" s="55">
        <f t="shared" ca="1" si="11"/>
        <v>5.78</v>
      </c>
      <c r="BH50" s="55">
        <f t="shared" ca="1" si="11"/>
        <v>2.81</v>
      </c>
      <c r="BI50" s="55">
        <f t="shared" ca="1" si="11"/>
        <v>1.94</v>
      </c>
      <c r="BJ50" s="55">
        <f t="shared" ca="1" si="11"/>
        <v>3.24</v>
      </c>
      <c r="BK50" s="55">
        <f t="shared" ca="1" si="11"/>
        <v>2.81</v>
      </c>
      <c r="BL50" s="55">
        <f t="shared" ca="1" si="11"/>
        <v>3.53</v>
      </c>
      <c r="BM50" s="32">
        <f t="shared" ca="1" si="12"/>
        <v>459.61999999999864</v>
      </c>
      <c r="BN50" s="32">
        <f t="shared" ca="1" si="12"/>
        <v>491.29999999999256</v>
      </c>
      <c r="BO50" s="32">
        <f t="shared" ca="1" si="12"/>
        <v>382.68999999999301</v>
      </c>
      <c r="BP50" s="32">
        <f t="shared" ca="1" si="12"/>
        <v>318.25000000001182</v>
      </c>
      <c r="BQ50" s="32">
        <f t="shared" ca="1" si="12"/>
        <v>293.80999999999773</v>
      </c>
      <c r="BR50" s="32">
        <f t="shared" ca="1" si="12"/>
        <v>275.63999999997549</v>
      </c>
      <c r="BS50" s="32">
        <f t="shared" ca="1" si="12"/>
        <v>721.04999999998677</v>
      </c>
      <c r="BT50" s="32">
        <f t="shared" ca="1" si="12"/>
        <v>348.93999999999784</v>
      </c>
      <c r="BU50" s="32">
        <f t="shared" ca="1" si="12"/>
        <v>240.83999999997485</v>
      </c>
      <c r="BV50" s="32">
        <f t="shared" ca="1" si="12"/>
        <v>399.95000000000141</v>
      </c>
      <c r="BW50" s="32">
        <f t="shared" ca="1" si="12"/>
        <v>346.25000000000938</v>
      </c>
      <c r="BX50" s="32">
        <f t="shared" ca="1" si="12"/>
        <v>432.60000000000196</v>
      </c>
    </row>
    <row r="51" spans="1:76">
      <c r="A51" t="s">
        <v>431</v>
      </c>
      <c r="B51" s="1" t="s">
        <v>74</v>
      </c>
      <c r="C51" t="str">
        <f t="shared" ca="1" si="2"/>
        <v>BCHIMP</v>
      </c>
      <c r="D51" t="str">
        <f t="shared" ca="1" si="3"/>
        <v>Alberta-BC Intertie - Import</v>
      </c>
      <c r="E51" s="31">
        <f ca="1">'Module C Corrected'!CW51-'Module C Initial'!CW51</f>
        <v>346.18999999999505</v>
      </c>
      <c r="F51" s="31">
        <f ca="1">'Module C Corrected'!CX51-'Module C Initial'!CX51</f>
        <v>101.51000000000022</v>
      </c>
      <c r="G51" s="31">
        <f ca="1">'Module C Corrected'!CY51-'Module C Initial'!CY51</f>
        <v>400.73999999999796</v>
      </c>
      <c r="H51" s="31">
        <f ca="1">'Module C Corrected'!CZ51-'Module C Initial'!CZ51</f>
        <v>249.45000000000073</v>
      </c>
      <c r="I51" s="31">
        <f ca="1">'Module C Corrected'!DA51-'Module C Initial'!DA51</f>
        <v>399.07999999999447</v>
      </c>
      <c r="J51" s="31">
        <f ca="1">'Module C Corrected'!DB51-'Module C Initial'!DB51</f>
        <v>124.40999999999985</v>
      </c>
      <c r="K51" s="31">
        <f ca="1">'Module C Corrected'!DC51-'Module C Initial'!DC51</f>
        <v>280.5</v>
      </c>
      <c r="L51" s="31">
        <f ca="1">'Module C Corrected'!DD51-'Module C Initial'!DD51</f>
        <v>135.95000000000073</v>
      </c>
      <c r="M51" s="31">
        <f ca="1">'Module C Corrected'!DE51-'Module C Initial'!DE51</f>
        <v>158.7599999999984</v>
      </c>
      <c r="N51" s="31">
        <f ca="1">'Module C Corrected'!DF51-'Module C Initial'!DF51</f>
        <v>158.93000000000029</v>
      </c>
      <c r="O51" s="31">
        <f ca="1">'Module C Corrected'!DG51-'Module C Initial'!DG51</f>
        <v>26.4699999999998</v>
      </c>
      <c r="P51" s="31">
        <f ca="1">'Module C Corrected'!DH51-'Module C Initial'!DH51</f>
        <v>62.970000000000255</v>
      </c>
      <c r="Q51" s="32">
        <f ca="1">'Module C Corrected'!DI51-'Module C Initial'!DI51</f>
        <v>17.309999999999945</v>
      </c>
      <c r="R51" s="32">
        <f ca="1">'Module C Corrected'!DJ51-'Module C Initial'!DJ51</f>
        <v>5.0800000000000409</v>
      </c>
      <c r="S51" s="32">
        <f ca="1">'Module C Corrected'!DK51-'Module C Initial'!DK51</f>
        <v>20.039999999999964</v>
      </c>
      <c r="T51" s="32">
        <f ca="1">'Module C Corrected'!DL51-'Module C Initial'!DL51</f>
        <v>12.470000000000027</v>
      </c>
      <c r="U51" s="32">
        <f ca="1">'Module C Corrected'!DM51-'Module C Initial'!DM51</f>
        <v>19.950000000000045</v>
      </c>
      <c r="V51" s="32">
        <f ca="1">'Module C Corrected'!DN51-'Module C Initial'!DN51</f>
        <v>6.2300000000000182</v>
      </c>
      <c r="W51" s="32">
        <f ca="1">'Module C Corrected'!DO51-'Module C Initial'!DO51</f>
        <v>14.020000000000209</v>
      </c>
      <c r="X51" s="32">
        <f ca="1">'Module C Corrected'!DP51-'Module C Initial'!DP51</f>
        <v>6.7900000000000773</v>
      </c>
      <c r="Y51" s="32">
        <f ca="1">'Module C Corrected'!DQ51-'Module C Initial'!DQ51</f>
        <v>7.9399999999999409</v>
      </c>
      <c r="Z51" s="32">
        <f ca="1">'Module C Corrected'!DR51-'Module C Initial'!DR51</f>
        <v>7.9399999999999409</v>
      </c>
      <c r="AA51" s="32">
        <f ca="1">'Module C Corrected'!DS51-'Module C Initial'!DS51</f>
        <v>1.3299999999999841</v>
      </c>
      <c r="AB51" s="32">
        <f ca="1">'Module C Corrected'!DT51-'Module C Initial'!DT51</f>
        <v>3.1500000000000341</v>
      </c>
      <c r="AC51" s="31">
        <f ca="1">'Module C Corrected'!DU51-'Module C Initial'!DU51</f>
        <v>148.95000000000073</v>
      </c>
      <c r="AD51" s="31">
        <f ca="1">'Module C Corrected'!DV51-'Module C Initial'!DV51</f>
        <v>43.150000000000546</v>
      </c>
      <c r="AE51" s="31">
        <f ca="1">'Module C Corrected'!DW51-'Module C Initial'!DW51</f>
        <v>168.53999999999724</v>
      </c>
      <c r="AF51" s="31">
        <f ca="1">'Module C Corrected'!DX51-'Module C Initial'!DX51</f>
        <v>103.63000000000102</v>
      </c>
      <c r="AG51" s="31">
        <f ca="1">'Module C Corrected'!DY51-'Module C Initial'!DY51</f>
        <v>163.84000000000015</v>
      </c>
      <c r="AH51" s="31">
        <f ca="1">'Module C Corrected'!DZ51-'Module C Initial'!DZ51</f>
        <v>50.4399999999996</v>
      </c>
      <c r="AI51" s="31">
        <f ca="1">'Module C Corrected'!EA51-'Module C Initial'!EA51</f>
        <v>112.34000000000015</v>
      </c>
      <c r="AJ51" s="31">
        <f ca="1">'Module C Corrected'!EB51-'Module C Initial'!EB51</f>
        <v>53.730000000000473</v>
      </c>
      <c r="AK51" s="31">
        <f ca="1">'Module C Corrected'!EC51-'Module C Initial'!EC51</f>
        <v>61.900000000000546</v>
      </c>
      <c r="AL51" s="31">
        <f ca="1">'Module C Corrected'!ED51-'Module C Initial'!ED51</f>
        <v>61.149999999999636</v>
      </c>
      <c r="AM51" s="31">
        <f ca="1">'Module C Corrected'!EE51-'Module C Initial'!EE51</f>
        <v>10.049999999999955</v>
      </c>
      <c r="AN51" s="31">
        <f ca="1">'Module C Corrected'!EF51-'Module C Initial'!EF51</f>
        <v>23.570000000000164</v>
      </c>
      <c r="AO51" s="32">
        <f t="shared" ca="1" si="10"/>
        <v>512.44999999999573</v>
      </c>
      <c r="AP51" s="32">
        <f t="shared" ca="1" si="10"/>
        <v>149.7400000000008</v>
      </c>
      <c r="AQ51" s="32">
        <f t="shared" ca="1" si="10"/>
        <v>589.31999999999516</v>
      </c>
      <c r="AR51" s="32">
        <f t="shared" ca="1" si="10"/>
        <v>365.55000000000177</v>
      </c>
      <c r="AS51" s="32">
        <f t="shared" ca="1" si="10"/>
        <v>582.86999999999466</v>
      </c>
      <c r="AT51" s="32">
        <f t="shared" ca="1" si="10"/>
        <v>181.07999999999947</v>
      </c>
      <c r="AU51" s="32">
        <f t="shared" ca="1" si="10"/>
        <v>406.86000000000035</v>
      </c>
      <c r="AV51" s="32">
        <f t="shared" ca="1" si="10"/>
        <v>196.47000000000128</v>
      </c>
      <c r="AW51" s="32">
        <f t="shared" ca="1" si="10"/>
        <v>228.59999999999889</v>
      </c>
      <c r="AX51" s="32">
        <f t="shared" ca="1" si="10"/>
        <v>228.01999999999987</v>
      </c>
      <c r="AY51" s="32">
        <f t="shared" ca="1" si="10"/>
        <v>37.849999999999739</v>
      </c>
      <c r="AZ51" s="32">
        <f t="shared" ca="1" si="10"/>
        <v>89.690000000000452</v>
      </c>
      <c r="BA51" s="55">
        <f t="shared" ca="1" si="11"/>
        <v>4.05</v>
      </c>
      <c r="BB51" s="55">
        <f t="shared" ca="1" si="11"/>
        <v>1.19</v>
      </c>
      <c r="BC51" s="55">
        <f t="shared" ca="1" si="11"/>
        <v>4.6900000000000004</v>
      </c>
      <c r="BD51" s="55">
        <f t="shared" ca="1" si="11"/>
        <v>2.92</v>
      </c>
      <c r="BE51" s="55">
        <f t="shared" ca="1" si="11"/>
        <v>4.67</v>
      </c>
      <c r="BF51" s="55">
        <f t="shared" ca="1" si="11"/>
        <v>1.46</v>
      </c>
      <c r="BG51" s="55">
        <f t="shared" ca="1" si="11"/>
        <v>3.29</v>
      </c>
      <c r="BH51" s="55">
        <f t="shared" ca="1" si="11"/>
        <v>1.59</v>
      </c>
      <c r="BI51" s="55">
        <f t="shared" ca="1" si="11"/>
        <v>1.86</v>
      </c>
      <c r="BJ51" s="55">
        <f t="shared" ca="1" si="11"/>
        <v>1.86</v>
      </c>
      <c r="BK51" s="55">
        <f t="shared" ca="1" si="11"/>
        <v>0.31</v>
      </c>
      <c r="BL51" s="55">
        <f t="shared" ca="1" si="11"/>
        <v>0.74</v>
      </c>
      <c r="BM51" s="32">
        <f t="shared" ca="1" si="12"/>
        <v>516.49999999999568</v>
      </c>
      <c r="BN51" s="32">
        <f t="shared" ca="1" si="12"/>
        <v>150.9300000000008</v>
      </c>
      <c r="BO51" s="32">
        <f t="shared" ca="1" si="12"/>
        <v>594.00999999999522</v>
      </c>
      <c r="BP51" s="32">
        <f t="shared" ca="1" si="12"/>
        <v>368.47000000000179</v>
      </c>
      <c r="BQ51" s="32">
        <f t="shared" ca="1" si="12"/>
        <v>587.53999999999462</v>
      </c>
      <c r="BR51" s="32">
        <f t="shared" ca="1" si="12"/>
        <v>182.53999999999948</v>
      </c>
      <c r="BS51" s="32">
        <f t="shared" ca="1" si="12"/>
        <v>410.15000000000038</v>
      </c>
      <c r="BT51" s="32">
        <f t="shared" ca="1" si="12"/>
        <v>198.06000000000128</v>
      </c>
      <c r="BU51" s="32">
        <f t="shared" ca="1" si="12"/>
        <v>230.4599999999989</v>
      </c>
      <c r="BV51" s="32">
        <f t="shared" ca="1" si="12"/>
        <v>229.87999999999988</v>
      </c>
      <c r="BW51" s="32">
        <f t="shared" ca="1" si="12"/>
        <v>38.159999999999741</v>
      </c>
      <c r="BX51" s="32">
        <f t="shared" ca="1" si="12"/>
        <v>90.430000000000447</v>
      </c>
    </row>
    <row r="52" spans="1:76">
      <c r="A52" t="s">
        <v>431</v>
      </c>
      <c r="B52" s="1" t="s">
        <v>76</v>
      </c>
      <c r="C52" t="str">
        <f t="shared" ca="1" si="2"/>
        <v>SPCIMP</v>
      </c>
      <c r="D52" t="str">
        <f t="shared" ca="1" si="3"/>
        <v>Alberta-Saskatchewan Intertie - Import</v>
      </c>
      <c r="E52" s="31">
        <f ca="1">'Module C Corrected'!CW52-'Module C Initial'!CW52</f>
        <v>-4.8399999999999181</v>
      </c>
      <c r="F52" s="31">
        <f ca="1">'Module C Corrected'!CX52-'Module C Initial'!CX52</f>
        <v>0</v>
      </c>
      <c r="G52" s="31">
        <f ca="1">'Module C Corrected'!CY52-'Module C Initial'!CY52</f>
        <v>-13.3599999999999</v>
      </c>
      <c r="H52" s="31">
        <f ca="1">'Module C Corrected'!CZ52-'Module C Initial'!CZ52</f>
        <v>0</v>
      </c>
      <c r="I52" s="31">
        <f ca="1">'Module C Corrected'!DA52-'Module C Initial'!DA52</f>
        <v>-34.520000000000437</v>
      </c>
      <c r="J52" s="31">
        <f ca="1">'Module C Corrected'!DB52-'Module C Initial'!DB52</f>
        <v>0</v>
      </c>
      <c r="K52" s="31">
        <f ca="1">'Module C Corrected'!DC52-'Module C Initial'!DC52</f>
        <v>-6.7699999999999818</v>
      </c>
      <c r="L52" s="31">
        <f ca="1">'Module C Corrected'!DD52-'Module C Initial'!DD52</f>
        <v>-3.7899999999999636</v>
      </c>
      <c r="M52" s="31">
        <f ca="1">'Module C Corrected'!DE52-'Module C Initial'!DE52</f>
        <v>0</v>
      </c>
      <c r="N52" s="31">
        <f ca="1">'Module C Corrected'!DF52-'Module C Initial'!DF52</f>
        <v>-0.56000000000000227</v>
      </c>
      <c r="O52" s="31">
        <f ca="1">'Module C Corrected'!DG52-'Module C Initial'!DG52</f>
        <v>0</v>
      </c>
      <c r="P52" s="31">
        <f ca="1">'Module C Corrected'!DH52-'Module C Initial'!DH52</f>
        <v>-8.1100000000001273</v>
      </c>
      <c r="Q52" s="32">
        <f ca="1">'Module C Corrected'!DI52-'Module C Initial'!DI52</f>
        <v>-0.23999999999999844</v>
      </c>
      <c r="R52" s="32">
        <f ca="1">'Module C Corrected'!DJ52-'Module C Initial'!DJ52</f>
        <v>0</v>
      </c>
      <c r="S52" s="32">
        <f ca="1">'Module C Corrected'!DK52-'Module C Initial'!DK52</f>
        <v>-0.67000000000000171</v>
      </c>
      <c r="T52" s="32">
        <f ca="1">'Module C Corrected'!DL52-'Module C Initial'!DL52</f>
        <v>0</v>
      </c>
      <c r="U52" s="32">
        <f ca="1">'Module C Corrected'!DM52-'Module C Initial'!DM52</f>
        <v>-1.730000000000004</v>
      </c>
      <c r="V52" s="32">
        <f ca="1">'Module C Corrected'!DN52-'Module C Initial'!DN52</f>
        <v>0</v>
      </c>
      <c r="W52" s="32">
        <f ca="1">'Module C Corrected'!DO52-'Module C Initial'!DO52</f>
        <v>-0.33999999999999986</v>
      </c>
      <c r="X52" s="32">
        <f ca="1">'Module C Corrected'!DP52-'Module C Initial'!DP52</f>
        <v>-0.1899999999999995</v>
      </c>
      <c r="Y52" s="32">
        <f ca="1">'Module C Corrected'!DQ52-'Module C Initial'!DQ52</f>
        <v>0</v>
      </c>
      <c r="Z52" s="32">
        <f ca="1">'Module C Corrected'!DR52-'Module C Initial'!DR52</f>
        <v>-2.0000000000000018E-2</v>
      </c>
      <c r="AA52" s="32">
        <f ca="1">'Module C Corrected'!DS52-'Module C Initial'!DS52</f>
        <v>0</v>
      </c>
      <c r="AB52" s="32">
        <f ca="1">'Module C Corrected'!DT52-'Module C Initial'!DT52</f>
        <v>-0.40000000000000213</v>
      </c>
      <c r="AC52" s="31">
        <f ca="1">'Module C Corrected'!DU52-'Module C Initial'!DU52</f>
        <v>-2.0900000000000034</v>
      </c>
      <c r="AD52" s="31">
        <f ca="1">'Module C Corrected'!DV52-'Module C Initial'!DV52</f>
        <v>0</v>
      </c>
      <c r="AE52" s="31">
        <f ca="1">'Module C Corrected'!DW52-'Module C Initial'!DW52</f>
        <v>-5.6200000000000045</v>
      </c>
      <c r="AF52" s="31">
        <f ca="1">'Module C Corrected'!DX52-'Module C Initial'!DX52</f>
        <v>0</v>
      </c>
      <c r="AG52" s="31">
        <f ca="1">'Module C Corrected'!DY52-'Module C Initial'!DY52</f>
        <v>-14.180000000000064</v>
      </c>
      <c r="AH52" s="31">
        <f ca="1">'Module C Corrected'!DZ52-'Module C Initial'!DZ52</f>
        <v>0</v>
      </c>
      <c r="AI52" s="31">
        <f ca="1">'Module C Corrected'!EA52-'Module C Initial'!EA52</f>
        <v>-2.710000000000008</v>
      </c>
      <c r="AJ52" s="31">
        <f ca="1">'Module C Corrected'!EB52-'Module C Initial'!EB52</f>
        <v>-1.4900000000000091</v>
      </c>
      <c r="AK52" s="31">
        <f ca="1">'Module C Corrected'!EC52-'Module C Initial'!EC52</f>
        <v>0</v>
      </c>
      <c r="AL52" s="31">
        <f ca="1">'Module C Corrected'!ED52-'Module C Initial'!ED52</f>
        <v>-0.22000000000000064</v>
      </c>
      <c r="AM52" s="31">
        <f ca="1">'Module C Corrected'!EE52-'Module C Initial'!EE52</f>
        <v>0</v>
      </c>
      <c r="AN52" s="31">
        <f ca="1">'Module C Corrected'!EF52-'Module C Initial'!EF52</f>
        <v>-3.0300000000000011</v>
      </c>
      <c r="AO52" s="32">
        <f t="shared" ca="1" si="10"/>
        <v>-7.16999999999992</v>
      </c>
      <c r="AP52" s="32">
        <f t="shared" ca="1" si="10"/>
        <v>0</v>
      </c>
      <c r="AQ52" s="32">
        <f t="shared" ca="1" si="10"/>
        <v>-19.649999999999906</v>
      </c>
      <c r="AR52" s="32">
        <f t="shared" ca="1" si="10"/>
        <v>0</v>
      </c>
      <c r="AS52" s="32">
        <f t="shared" ca="1" si="10"/>
        <v>-50.430000000000504</v>
      </c>
      <c r="AT52" s="32">
        <f t="shared" ca="1" si="10"/>
        <v>0</v>
      </c>
      <c r="AU52" s="32">
        <f t="shared" ca="1" si="10"/>
        <v>-9.8199999999999896</v>
      </c>
      <c r="AV52" s="32">
        <f t="shared" ca="1" si="10"/>
        <v>-5.4699999999999722</v>
      </c>
      <c r="AW52" s="32">
        <f t="shared" ca="1" si="10"/>
        <v>0</v>
      </c>
      <c r="AX52" s="32">
        <f t="shared" ca="1" si="10"/>
        <v>-0.80000000000000293</v>
      </c>
      <c r="AY52" s="32">
        <f t="shared" ca="1" si="10"/>
        <v>0</v>
      </c>
      <c r="AZ52" s="32">
        <f t="shared" ca="1" si="10"/>
        <v>-11.540000000000131</v>
      </c>
      <c r="BA52" s="55">
        <f t="shared" ca="1" si="11"/>
        <v>-0.06</v>
      </c>
      <c r="BB52" s="55">
        <f t="shared" ca="1" si="11"/>
        <v>0</v>
      </c>
      <c r="BC52" s="55">
        <f t="shared" ca="1" si="11"/>
        <v>-0.16</v>
      </c>
      <c r="BD52" s="55">
        <f t="shared" ca="1" si="11"/>
        <v>0</v>
      </c>
      <c r="BE52" s="55">
        <f t="shared" ca="1" si="11"/>
        <v>-0.4</v>
      </c>
      <c r="BF52" s="55">
        <f t="shared" ca="1" si="11"/>
        <v>0</v>
      </c>
      <c r="BG52" s="55">
        <f t="shared" ca="1" si="11"/>
        <v>-0.08</v>
      </c>
      <c r="BH52" s="55">
        <f t="shared" ca="1" si="11"/>
        <v>-0.04</v>
      </c>
      <c r="BI52" s="55">
        <f t="shared" ca="1" si="11"/>
        <v>0</v>
      </c>
      <c r="BJ52" s="55">
        <f t="shared" ca="1" si="11"/>
        <v>-0.01</v>
      </c>
      <c r="BK52" s="55">
        <f t="shared" ca="1" si="11"/>
        <v>0</v>
      </c>
      <c r="BL52" s="55">
        <f t="shared" ca="1" si="11"/>
        <v>-0.09</v>
      </c>
      <c r="BM52" s="32">
        <f t="shared" ca="1" si="12"/>
        <v>-7.2299999999999196</v>
      </c>
      <c r="BN52" s="32">
        <f t="shared" ca="1" si="12"/>
        <v>0</v>
      </c>
      <c r="BO52" s="32">
        <f t="shared" ca="1" si="12"/>
        <v>-19.809999999999906</v>
      </c>
      <c r="BP52" s="32">
        <f t="shared" ca="1" si="12"/>
        <v>0</v>
      </c>
      <c r="BQ52" s="32">
        <f t="shared" ca="1" si="12"/>
        <v>-50.830000000000503</v>
      </c>
      <c r="BR52" s="32">
        <f t="shared" ca="1" si="12"/>
        <v>0</v>
      </c>
      <c r="BS52" s="32">
        <f t="shared" ca="1" si="12"/>
        <v>-9.8999999999999897</v>
      </c>
      <c r="BT52" s="32">
        <f t="shared" ca="1" si="12"/>
        <v>-5.5099999999999723</v>
      </c>
      <c r="BU52" s="32">
        <f t="shared" ca="1" si="12"/>
        <v>0</v>
      </c>
      <c r="BV52" s="32">
        <f t="shared" ca="1" si="12"/>
        <v>-0.81000000000000294</v>
      </c>
      <c r="BW52" s="32">
        <f t="shared" ca="1" si="12"/>
        <v>0</v>
      </c>
      <c r="BX52" s="32">
        <f t="shared" ca="1" si="12"/>
        <v>-11.63000000000013</v>
      </c>
    </row>
    <row r="53" spans="1:76">
      <c r="A53" t="s">
        <v>432</v>
      </c>
      <c r="B53" s="1" t="s">
        <v>66</v>
      </c>
      <c r="C53" t="str">
        <f t="shared" ca="1" si="2"/>
        <v>BCHIMP</v>
      </c>
      <c r="D53" t="str">
        <f t="shared" ca="1" si="3"/>
        <v>Alberta-BC Intertie - Import</v>
      </c>
      <c r="E53" s="31">
        <f ca="1">'Module C Corrected'!CW53-'Module C Initial'!CW53</f>
        <v>25.389999999999418</v>
      </c>
      <c r="F53" s="31">
        <f ca="1">'Module C Corrected'!CX53-'Module C Initial'!CX53</f>
        <v>18.800000000000182</v>
      </c>
      <c r="G53" s="31">
        <f ca="1">'Module C Corrected'!CY53-'Module C Initial'!CY53</f>
        <v>8.5399999999999636</v>
      </c>
      <c r="H53" s="31">
        <f ca="1">'Module C Corrected'!CZ53-'Module C Initial'!CZ53</f>
        <v>13.880000000000109</v>
      </c>
      <c r="I53" s="31">
        <f ca="1">'Module C Corrected'!DA53-'Module C Initial'!DA53</f>
        <v>28.869999999999891</v>
      </c>
      <c r="J53" s="31">
        <f ca="1">'Module C Corrected'!DB53-'Module C Initial'!DB53</f>
        <v>191.70000000000437</v>
      </c>
      <c r="K53" s="31">
        <f ca="1">'Module C Corrected'!DC53-'Module C Initial'!DC53</f>
        <v>73.090000000000146</v>
      </c>
      <c r="L53" s="31">
        <f ca="1">'Module C Corrected'!DD53-'Module C Initial'!DD53</f>
        <v>58.179999999999382</v>
      </c>
      <c r="M53" s="31">
        <f ca="1">'Module C Corrected'!DE53-'Module C Initial'!DE53</f>
        <v>32.029999999999745</v>
      </c>
      <c r="N53" s="31">
        <f ca="1">'Module C Corrected'!DF53-'Module C Initial'!DF53</f>
        <v>9.4499999999998181</v>
      </c>
      <c r="O53" s="31">
        <f ca="1">'Module C Corrected'!DG53-'Module C Initial'!DG53</f>
        <v>81.380000000001019</v>
      </c>
      <c r="P53" s="31">
        <f ca="1">'Module C Corrected'!DH53-'Module C Initial'!DH53</f>
        <v>130.71999999999753</v>
      </c>
      <c r="Q53" s="32">
        <f ca="1">'Module C Corrected'!DI53-'Module C Initial'!DI53</f>
        <v>1.2700000000000102</v>
      </c>
      <c r="R53" s="32">
        <f ca="1">'Module C Corrected'!DJ53-'Module C Initial'!DJ53</f>
        <v>0.93999999999999773</v>
      </c>
      <c r="S53" s="32">
        <f ca="1">'Module C Corrected'!DK53-'Module C Initial'!DK53</f>
        <v>0.42000000000000171</v>
      </c>
      <c r="T53" s="32">
        <f ca="1">'Module C Corrected'!DL53-'Module C Initial'!DL53</f>
        <v>0.68999999999999773</v>
      </c>
      <c r="U53" s="32">
        <f ca="1">'Module C Corrected'!DM53-'Module C Initial'!DM53</f>
        <v>1.4499999999999886</v>
      </c>
      <c r="V53" s="32">
        <f ca="1">'Module C Corrected'!DN53-'Module C Initial'!DN53</f>
        <v>9.5900000000000318</v>
      </c>
      <c r="W53" s="32">
        <f ca="1">'Module C Corrected'!DO53-'Module C Initial'!DO53</f>
        <v>3.6500000000000341</v>
      </c>
      <c r="X53" s="32">
        <f ca="1">'Module C Corrected'!DP53-'Module C Initial'!DP53</f>
        <v>2.8999999999999773</v>
      </c>
      <c r="Y53" s="32">
        <f ca="1">'Module C Corrected'!DQ53-'Module C Initial'!DQ53</f>
        <v>1.6000000000000227</v>
      </c>
      <c r="Z53" s="32">
        <f ca="1">'Module C Corrected'!DR53-'Module C Initial'!DR53</f>
        <v>0.46999999999999886</v>
      </c>
      <c r="AA53" s="32">
        <f ca="1">'Module C Corrected'!DS53-'Module C Initial'!DS53</f>
        <v>4.0699999999999932</v>
      </c>
      <c r="AB53" s="32">
        <f ca="1">'Module C Corrected'!DT53-'Module C Initial'!DT53</f>
        <v>6.5400000000000773</v>
      </c>
      <c r="AC53" s="31">
        <f ca="1">'Module C Corrected'!DU53-'Module C Initial'!DU53</f>
        <v>10.920000000000073</v>
      </c>
      <c r="AD53" s="31">
        <f ca="1">'Module C Corrected'!DV53-'Module C Initial'!DV53</f>
        <v>7.9900000000000091</v>
      </c>
      <c r="AE53" s="31">
        <f ca="1">'Module C Corrected'!DW53-'Module C Initial'!DW53</f>
        <v>3.6000000000000227</v>
      </c>
      <c r="AF53" s="31">
        <f ca="1">'Module C Corrected'!DX53-'Module C Initial'!DX53</f>
        <v>5.7600000000001046</v>
      </c>
      <c r="AG53" s="31">
        <f ca="1">'Module C Corrected'!DY53-'Module C Initial'!DY53</f>
        <v>11.850000000000136</v>
      </c>
      <c r="AH53" s="31">
        <f ca="1">'Module C Corrected'!DZ53-'Module C Initial'!DZ53</f>
        <v>77.720000000000255</v>
      </c>
      <c r="AI53" s="31">
        <f ca="1">'Module C Corrected'!EA53-'Module C Initial'!EA53</f>
        <v>29.269999999999982</v>
      </c>
      <c r="AJ53" s="31">
        <f ca="1">'Module C Corrected'!EB53-'Module C Initial'!EB53</f>
        <v>22.990000000000236</v>
      </c>
      <c r="AK53" s="31">
        <f ca="1">'Module C Corrected'!EC53-'Module C Initial'!EC53</f>
        <v>12.490000000000009</v>
      </c>
      <c r="AL53" s="31">
        <f ca="1">'Module C Corrected'!ED53-'Module C Initial'!ED53</f>
        <v>3.6399999999999864</v>
      </c>
      <c r="AM53" s="31">
        <f ca="1">'Module C Corrected'!EE53-'Module C Initial'!EE53</f>
        <v>30.880000000000109</v>
      </c>
      <c r="AN53" s="31">
        <f ca="1">'Module C Corrected'!EF53-'Module C Initial'!EF53</f>
        <v>48.930000000000291</v>
      </c>
      <c r="AO53" s="32">
        <f t="shared" ca="1" si="10"/>
        <v>37.579999999999501</v>
      </c>
      <c r="AP53" s="32">
        <f t="shared" ca="1" si="10"/>
        <v>27.730000000000189</v>
      </c>
      <c r="AQ53" s="32">
        <f t="shared" ca="1" si="10"/>
        <v>12.559999999999988</v>
      </c>
      <c r="AR53" s="32">
        <f t="shared" ca="1" si="10"/>
        <v>20.330000000000211</v>
      </c>
      <c r="AS53" s="32">
        <f t="shared" ca="1" si="10"/>
        <v>42.170000000000016</v>
      </c>
      <c r="AT53" s="32">
        <f t="shared" ca="1" si="10"/>
        <v>279.01000000000465</v>
      </c>
      <c r="AU53" s="32">
        <f t="shared" ca="1" si="10"/>
        <v>106.01000000000016</v>
      </c>
      <c r="AV53" s="32">
        <f t="shared" ca="1" si="10"/>
        <v>84.069999999999595</v>
      </c>
      <c r="AW53" s="32">
        <f t="shared" ca="1" si="10"/>
        <v>46.119999999999777</v>
      </c>
      <c r="AX53" s="32">
        <f t="shared" ca="1" si="10"/>
        <v>13.559999999999803</v>
      </c>
      <c r="AY53" s="32">
        <f t="shared" ca="1" si="10"/>
        <v>116.33000000000112</v>
      </c>
      <c r="AZ53" s="32">
        <f t="shared" ca="1" si="10"/>
        <v>186.18999999999789</v>
      </c>
      <c r="BA53" s="55">
        <f t="shared" ca="1" si="11"/>
        <v>0.3</v>
      </c>
      <c r="BB53" s="55">
        <f t="shared" ca="1" si="11"/>
        <v>0.22</v>
      </c>
      <c r="BC53" s="55">
        <f t="shared" ca="1" si="11"/>
        <v>0.1</v>
      </c>
      <c r="BD53" s="55">
        <f t="shared" ca="1" si="11"/>
        <v>0.16</v>
      </c>
      <c r="BE53" s="55">
        <f t="shared" ca="1" si="11"/>
        <v>0.34</v>
      </c>
      <c r="BF53" s="55">
        <f t="shared" ca="1" si="11"/>
        <v>2.25</v>
      </c>
      <c r="BG53" s="55">
        <f t="shared" ca="1" si="11"/>
        <v>0.86</v>
      </c>
      <c r="BH53" s="55">
        <f t="shared" ca="1" si="11"/>
        <v>0.68</v>
      </c>
      <c r="BI53" s="55">
        <f t="shared" ca="1" si="11"/>
        <v>0.38</v>
      </c>
      <c r="BJ53" s="55">
        <f t="shared" ca="1" si="11"/>
        <v>0.11</v>
      </c>
      <c r="BK53" s="55">
        <f t="shared" ca="1" si="11"/>
        <v>0.95</v>
      </c>
      <c r="BL53" s="55">
        <f t="shared" ca="1" si="11"/>
        <v>1.53</v>
      </c>
      <c r="BM53" s="32">
        <f t="shared" ca="1" si="12"/>
        <v>37.879999999999498</v>
      </c>
      <c r="BN53" s="32">
        <f t="shared" ca="1" si="12"/>
        <v>27.950000000000188</v>
      </c>
      <c r="BO53" s="32">
        <f t="shared" ca="1" si="12"/>
        <v>12.659999999999988</v>
      </c>
      <c r="BP53" s="32">
        <f t="shared" ca="1" si="12"/>
        <v>20.490000000000212</v>
      </c>
      <c r="BQ53" s="32">
        <f t="shared" ca="1" si="12"/>
        <v>42.510000000000019</v>
      </c>
      <c r="BR53" s="32">
        <f t="shared" ca="1" si="12"/>
        <v>281.26000000000465</v>
      </c>
      <c r="BS53" s="32">
        <f t="shared" ca="1" si="12"/>
        <v>106.87000000000016</v>
      </c>
      <c r="BT53" s="32">
        <f t="shared" ca="1" si="12"/>
        <v>84.749999999999602</v>
      </c>
      <c r="BU53" s="32">
        <f t="shared" ca="1" si="12"/>
        <v>46.49999999999978</v>
      </c>
      <c r="BV53" s="32">
        <f t="shared" ca="1" si="12"/>
        <v>13.669999999999803</v>
      </c>
      <c r="BW53" s="32">
        <f t="shared" ca="1" si="12"/>
        <v>117.28000000000112</v>
      </c>
      <c r="BX53" s="32">
        <f t="shared" ca="1" si="12"/>
        <v>187.7199999999979</v>
      </c>
    </row>
    <row r="54" spans="1:76">
      <c r="A54" t="s">
        <v>432</v>
      </c>
      <c r="B54" s="1" t="s">
        <v>67</v>
      </c>
      <c r="C54" t="str">
        <f t="shared" ca="1" si="2"/>
        <v>BCHEXP</v>
      </c>
      <c r="D54" t="str">
        <f t="shared" ca="1" si="3"/>
        <v>Alberta-BC Intertie - Export</v>
      </c>
      <c r="E54" s="31">
        <f ca="1">'Module C Corrected'!CW54-'Module C Initial'!CW54</f>
        <v>0</v>
      </c>
      <c r="F54" s="31">
        <f ca="1">'Module C Corrected'!CX54-'Module C Initial'!CX54</f>
        <v>0</v>
      </c>
      <c r="G54" s="31">
        <f ca="1">'Module C Corrected'!CY54-'Module C Initial'!CY54</f>
        <v>0</v>
      </c>
      <c r="H54" s="31">
        <f ca="1">'Module C Corrected'!CZ54-'Module C Initial'!CZ54</f>
        <v>0</v>
      </c>
      <c r="I54" s="31">
        <f ca="1">'Module C Corrected'!DA54-'Module C Initial'!DA54</f>
        <v>0</v>
      </c>
      <c r="J54" s="31">
        <f ca="1">'Module C Corrected'!DB54-'Module C Initial'!DB54</f>
        <v>0</v>
      </c>
      <c r="K54" s="31">
        <f ca="1">'Module C Corrected'!DC54-'Module C Initial'!DC54</f>
        <v>0</v>
      </c>
      <c r="L54" s="31">
        <f ca="1">'Module C Corrected'!DD54-'Module C Initial'!DD54</f>
        <v>0</v>
      </c>
      <c r="M54" s="31">
        <f ca="1">'Module C Corrected'!DE54-'Module C Initial'!DE54</f>
        <v>0</v>
      </c>
      <c r="N54" s="31">
        <f ca="1">'Module C Corrected'!DF54-'Module C Initial'!DF54</f>
        <v>0</v>
      </c>
      <c r="O54" s="31">
        <f ca="1">'Module C Corrected'!DG54-'Module C Initial'!DG54</f>
        <v>0</v>
      </c>
      <c r="P54" s="31">
        <f ca="1">'Module C Corrected'!DH54-'Module C Initial'!DH54</f>
        <v>0</v>
      </c>
      <c r="Q54" s="32">
        <f ca="1">'Module C Corrected'!DI54-'Module C Initial'!DI54</f>
        <v>0</v>
      </c>
      <c r="R54" s="32">
        <f ca="1">'Module C Corrected'!DJ54-'Module C Initial'!DJ54</f>
        <v>0</v>
      </c>
      <c r="S54" s="32">
        <f ca="1">'Module C Corrected'!DK54-'Module C Initial'!DK54</f>
        <v>0</v>
      </c>
      <c r="T54" s="32">
        <f ca="1">'Module C Corrected'!DL54-'Module C Initial'!DL54</f>
        <v>0</v>
      </c>
      <c r="U54" s="32">
        <f ca="1">'Module C Corrected'!DM54-'Module C Initial'!DM54</f>
        <v>0</v>
      </c>
      <c r="V54" s="32">
        <f ca="1">'Module C Corrected'!DN54-'Module C Initial'!DN54</f>
        <v>0</v>
      </c>
      <c r="W54" s="32">
        <f ca="1">'Module C Corrected'!DO54-'Module C Initial'!DO54</f>
        <v>0</v>
      </c>
      <c r="X54" s="32">
        <f ca="1">'Module C Corrected'!DP54-'Module C Initial'!DP54</f>
        <v>0</v>
      </c>
      <c r="Y54" s="32">
        <f ca="1">'Module C Corrected'!DQ54-'Module C Initial'!DQ54</f>
        <v>0</v>
      </c>
      <c r="Z54" s="32">
        <f ca="1">'Module C Corrected'!DR54-'Module C Initial'!DR54</f>
        <v>0</v>
      </c>
      <c r="AA54" s="32">
        <f ca="1">'Module C Corrected'!DS54-'Module C Initial'!DS54</f>
        <v>0</v>
      </c>
      <c r="AB54" s="32">
        <f ca="1">'Module C Corrected'!DT54-'Module C Initial'!DT54</f>
        <v>0</v>
      </c>
      <c r="AC54" s="31">
        <f ca="1">'Module C Corrected'!DU54-'Module C Initial'!DU54</f>
        <v>0</v>
      </c>
      <c r="AD54" s="31">
        <f ca="1">'Module C Corrected'!DV54-'Module C Initial'!DV54</f>
        <v>0</v>
      </c>
      <c r="AE54" s="31">
        <f ca="1">'Module C Corrected'!DW54-'Module C Initial'!DW54</f>
        <v>0</v>
      </c>
      <c r="AF54" s="31">
        <f ca="1">'Module C Corrected'!DX54-'Module C Initial'!DX54</f>
        <v>0</v>
      </c>
      <c r="AG54" s="31">
        <f ca="1">'Module C Corrected'!DY54-'Module C Initial'!DY54</f>
        <v>0</v>
      </c>
      <c r="AH54" s="31">
        <f ca="1">'Module C Corrected'!DZ54-'Module C Initial'!DZ54</f>
        <v>0</v>
      </c>
      <c r="AI54" s="31">
        <f ca="1">'Module C Corrected'!EA54-'Module C Initial'!EA54</f>
        <v>0</v>
      </c>
      <c r="AJ54" s="31">
        <f ca="1">'Module C Corrected'!EB54-'Module C Initial'!EB54</f>
        <v>0</v>
      </c>
      <c r="AK54" s="31">
        <f ca="1">'Module C Corrected'!EC54-'Module C Initial'!EC54</f>
        <v>0</v>
      </c>
      <c r="AL54" s="31">
        <f ca="1">'Module C Corrected'!ED54-'Module C Initial'!ED54</f>
        <v>0</v>
      </c>
      <c r="AM54" s="31">
        <f ca="1">'Module C Corrected'!EE54-'Module C Initial'!EE54</f>
        <v>0</v>
      </c>
      <c r="AN54" s="31">
        <f ca="1">'Module C Corrected'!EF54-'Module C Initial'!EF54</f>
        <v>0</v>
      </c>
      <c r="AO54" s="32">
        <f t="shared" ca="1" si="10"/>
        <v>0</v>
      </c>
      <c r="AP54" s="32">
        <f t="shared" ca="1" si="10"/>
        <v>0</v>
      </c>
      <c r="AQ54" s="32">
        <f t="shared" ca="1" si="10"/>
        <v>0</v>
      </c>
      <c r="AR54" s="32">
        <f t="shared" ca="1" si="10"/>
        <v>0</v>
      </c>
      <c r="AS54" s="32">
        <f t="shared" ca="1" si="10"/>
        <v>0</v>
      </c>
      <c r="AT54" s="32">
        <f t="shared" ca="1" si="10"/>
        <v>0</v>
      </c>
      <c r="AU54" s="32">
        <f t="shared" ca="1" si="10"/>
        <v>0</v>
      </c>
      <c r="AV54" s="32">
        <f t="shared" ca="1" si="10"/>
        <v>0</v>
      </c>
      <c r="AW54" s="32">
        <f t="shared" ca="1" si="10"/>
        <v>0</v>
      </c>
      <c r="AX54" s="32">
        <f t="shared" ca="1" si="10"/>
        <v>0</v>
      </c>
      <c r="AY54" s="32">
        <f t="shared" ca="1" si="10"/>
        <v>0</v>
      </c>
      <c r="AZ54" s="32">
        <f t="shared" ca="1" si="10"/>
        <v>0</v>
      </c>
      <c r="BA54" s="55">
        <f t="shared" ca="1" si="11"/>
        <v>0</v>
      </c>
      <c r="BB54" s="55">
        <f t="shared" ca="1" si="11"/>
        <v>0</v>
      </c>
      <c r="BC54" s="55">
        <f t="shared" ca="1" si="11"/>
        <v>0</v>
      </c>
      <c r="BD54" s="55">
        <f t="shared" ca="1" si="11"/>
        <v>0</v>
      </c>
      <c r="BE54" s="55">
        <f t="shared" ca="1" si="11"/>
        <v>0</v>
      </c>
      <c r="BF54" s="55">
        <f t="shared" ca="1" si="11"/>
        <v>0</v>
      </c>
      <c r="BG54" s="55">
        <f t="shared" ca="1" si="11"/>
        <v>0</v>
      </c>
      <c r="BH54" s="55">
        <f t="shared" ca="1" si="11"/>
        <v>0</v>
      </c>
      <c r="BI54" s="55">
        <f t="shared" ca="1" si="11"/>
        <v>0</v>
      </c>
      <c r="BJ54" s="55">
        <f t="shared" ca="1" si="11"/>
        <v>0</v>
      </c>
      <c r="BK54" s="55">
        <f t="shared" ca="1" si="11"/>
        <v>0</v>
      </c>
      <c r="BL54" s="55">
        <f t="shared" ca="1" si="11"/>
        <v>0</v>
      </c>
      <c r="BM54" s="32">
        <f t="shared" ca="1" si="12"/>
        <v>0</v>
      </c>
      <c r="BN54" s="32">
        <f t="shared" ca="1" si="12"/>
        <v>0</v>
      </c>
      <c r="BO54" s="32">
        <f t="shared" ca="1" si="12"/>
        <v>0</v>
      </c>
      <c r="BP54" s="32">
        <f t="shared" ca="1" si="12"/>
        <v>0</v>
      </c>
      <c r="BQ54" s="32">
        <f t="shared" ca="1" si="12"/>
        <v>0</v>
      </c>
      <c r="BR54" s="32">
        <f t="shared" ca="1" si="12"/>
        <v>0</v>
      </c>
      <c r="BS54" s="32">
        <f t="shared" ca="1" si="12"/>
        <v>0</v>
      </c>
      <c r="BT54" s="32">
        <f t="shared" ca="1" si="12"/>
        <v>0</v>
      </c>
      <c r="BU54" s="32">
        <f t="shared" ca="1" si="12"/>
        <v>0</v>
      </c>
      <c r="BV54" s="32">
        <f t="shared" ca="1" si="12"/>
        <v>0</v>
      </c>
      <c r="BW54" s="32">
        <f t="shared" ca="1" si="12"/>
        <v>0</v>
      </c>
      <c r="BX54" s="32">
        <f t="shared" ca="1" si="12"/>
        <v>0</v>
      </c>
    </row>
    <row r="55" spans="1:76">
      <c r="A55" t="s">
        <v>431</v>
      </c>
      <c r="B55" s="1" t="s">
        <v>77</v>
      </c>
      <c r="C55" t="str">
        <f t="shared" ca="1" si="2"/>
        <v>BCHEXP</v>
      </c>
      <c r="D55" t="str">
        <f t="shared" ca="1" si="3"/>
        <v>Alberta-BC Intertie - Export</v>
      </c>
      <c r="E55" s="31">
        <f ca="1">'Module C Corrected'!CW55-'Module C Initial'!CW55</f>
        <v>0</v>
      </c>
      <c r="F55" s="31">
        <f ca="1">'Module C Corrected'!CX55-'Module C Initial'!CX55</f>
        <v>0</v>
      </c>
      <c r="G55" s="31">
        <f ca="1">'Module C Corrected'!CY55-'Module C Initial'!CY55</f>
        <v>0</v>
      </c>
      <c r="H55" s="31">
        <f ca="1">'Module C Corrected'!CZ55-'Module C Initial'!CZ55</f>
        <v>0</v>
      </c>
      <c r="I55" s="31">
        <f ca="1">'Module C Corrected'!DA55-'Module C Initial'!DA55</f>
        <v>0</v>
      </c>
      <c r="J55" s="31">
        <f ca="1">'Module C Corrected'!DB55-'Module C Initial'!DB55</f>
        <v>0</v>
      </c>
      <c r="K55" s="31">
        <f ca="1">'Module C Corrected'!DC55-'Module C Initial'!DC55</f>
        <v>0</v>
      </c>
      <c r="L55" s="31">
        <f ca="1">'Module C Corrected'!DD55-'Module C Initial'!DD55</f>
        <v>0</v>
      </c>
      <c r="M55" s="31">
        <f ca="1">'Module C Corrected'!DE55-'Module C Initial'!DE55</f>
        <v>0</v>
      </c>
      <c r="N55" s="31">
        <f ca="1">'Module C Corrected'!DF55-'Module C Initial'!DF55</f>
        <v>0</v>
      </c>
      <c r="O55" s="31">
        <f ca="1">'Module C Corrected'!DG55-'Module C Initial'!DG55</f>
        <v>0</v>
      </c>
      <c r="P55" s="31">
        <f ca="1">'Module C Corrected'!DH55-'Module C Initial'!DH55</f>
        <v>0</v>
      </c>
      <c r="Q55" s="32">
        <f ca="1">'Module C Corrected'!DI55-'Module C Initial'!DI55</f>
        <v>0</v>
      </c>
      <c r="R55" s="32">
        <f ca="1">'Module C Corrected'!DJ55-'Module C Initial'!DJ55</f>
        <v>0</v>
      </c>
      <c r="S55" s="32">
        <f ca="1">'Module C Corrected'!DK55-'Module C Initial'!DK55</f>
        <v>0</v>
      </c>
      <c r="T55" s="32">
        <f ca="1">'Module C Corrected'!DL55-'Module C Initial'!DL55</f>
        <v>0</v>
      </c>
      <c r="U55" s="32">
        <f ca="1">'Module C Corrected'!DM55-'Module C Initial'!DM55</f>
        <v>0</v>
      </c>
      <c r="V55" s="32">
        <f ca="1">'Module C Corrected'!DN55-'Module C Initial'!DN55</f>
        <v>0</v>
      </c>
      <c r="W55" s="32">
        <f ca="1">'Module C Corrected'!DO55-'Module C Initial'!DO55</f>
        <v>0</v>
      </c>
      <c r="X55" s="32">
        <f ca="1">'Module C Corrected'!DP55-'Module C Initial'!DP55</f>
        <v>0</v>
      </c>
      <c r="Y55" s="32">
        <f ca="1">'Module C Corrected'!DQ55-'Module C Initial'!DQ55</f>
        <v>0</v>
      </c>
      <c r="Z55" s="32">
        <f ca="1">'Module C Corrected'!DR55-'Module C Initial'!DR55</f>
        <v>0</v>
      </c>
      <c r="AA55" s="32">
        <f ca="1">'Module C Corrected'!DS55-'Module C Initial'!DS55</f>
        <v>0</v>
      </c>
      <c r="AB55" s="32">
        <f ca="1">'Module C Corrected'!DT55-'Module C Initial'!DT55</f>
        <v>0</v>
      </c>
      <c r="AC55" s="31">
        <f ca="1">'Module C Corrected'!DU55-'Module C Initial'!DU55</f>
        <v>0</v>
      </c>
      <c r="AD55" s="31">
        <f ca="1">'Module C Corrected'!DV55-'Module C Initial'!DV55</f>
        <v>0</v>
      </c>
      <c r="AE55" s="31">
        <f ca="1">'Module C Corrected'!DW55-'Module C Initial'!DW55</f>
        <v>0</v>
      </c>
      <c r="AF55" s="31">
        <f ca="1">'Module C Corrected'!DX55-'Module C Initial'!DX55</f>
        <v>0</v>
      </c>
      <c r="AG55" s="31">
        <f ca="1">'Module C Corrected'!DY55-'Module C Initial'!DY55</f>
        <v>0</v>
      </c>
      <c r="AH55" s="31">
        <f ca="1">'Module C Corrected'!DZ55-'Module C Initial'!DZ55</f>
        <v>0</v>
      </c>
      <c r="AI55" s="31">
        <f ca="1">'Module C Corrected'!EA55-'Module C Initial'!EA55</f>
        <v>0</v>
      </c>
      <c r="AJ55" s="31">
        <f ca="1">'Module C Corrected'!EB55-'Module C Initial'!EB55</f>
        <v>0</v>
      </c>
      <c r="AK55" s="31">
        <f ca="1">'Module C Corrected'!EC55-'Module C Initial'!EC55</f>
        <v>0</v>
      </c>
      <c r="AL55" s="31">
        <f ca="1">'Module C Corrected'!ED55-'Module C Initial'!ED55</f>
        <v>0</v>
      </c>
      <c r="AM55" s="31">
        <f ca="1">'Module C Corrected'!EE55-'Module C Initial'!EE55</f>
        <v>0</v>
      </c>
      <c r="AN55" s="31">
        <f ca="1">'Module C Corrected'!EF55-'Module C Initial'!EF55</f>
        <v>0</v>
      </c>
      <c r="AO55" s="32">
        <f t="shared" ca="1" si="10"/>
        <v>0</v>
      </c>
      <c r="AP55" s="32">
        <f t="shared" ca="1" si="10"/>
        <v>0</v>
      </c>
      <c r="AQ55" s="32">
        <f t="shared" ca="1" si="10"/>
        <v>0</v>
      </c>
      <c r="AR55" s="32">
        <f t="shared" ca="1" si="10"/>
        <v>0</v>
      </c>
      <c r="AS55" s="32">
        <f t="shared" ca="1" si="10"/>
        <v>0</v>
      </c>
      <c r="AT55" s="32">
        <f t="shared" ca="1" si="10"/>
        <v>0</v>
      </c>
      <c r="AU55" s="32">
        <f t="shared" ca="1" si="10"/>
        <v>0</v>
      </c>
      <c r="AV55" s="32">
        <f t="shared" ca="1" si="10"/>
        <v>0</v>
      </c>
      <c r="AW55" s="32">
        <f t="shared" ca="1" si="10"/>
        <v>0</v>
      </c>
      <c r="AX55" s="32">
        <f t="shared" ca="1" si="10"/>
        <v>0</v>
      </c>
      <c r="AY55" s="32">
        <f t="shared" ca="1" si="10"/>
        <v>0</v>
      </c>
      <c r="AZ55" s="32">
        <f t="shared" ca="1" si="10"/>
        <v>0</v>
      </c>
      <c r="BA55" s="55">
        <f t="shared" ca="1" si="11"/>
        <v>0</v>
      </c>
      <c r="BB55" s="55">
        <f t="shared" ca="1" si="11"/>
        <v>0</v>
      </c>
      <c r="BC55" s="55">
        <f t="shared" ca="1" si="11"/>
        <v>0</v>
      </c>
      <c r="BD55" s="55">
        <f t="shared" ca="1" si="11"/>
        <v>0</v>
      </c>
      <c r="BE55" s="55">
        <f t="shared" ca="1" si="11"/>
        <v>0</v>
      </c>
      <c r="BF55" s="55">
        <f t="shared" ca="1" si="11"/>
        <v>0</v>
      </c>
      <c r="BG55" s="55">
        <f t="shared" ca="1" si="11"/>
        <v>0</v>
      </c>
      <c r="BH55" s="55">
        <f t="shared" ca="1" si="11"/>
        <v>0</v>
      </c>
      <c r="BI55" s="55">
        <f t="shared" ca="1" si="11"/>
        <v>0</v>
      </c>
      <c r="BJ55" s="55">
        <f t="shared" ca="1" si="11"/>
        <v>0</v>
      </c>
      <c r="BK55" s="55">
        <f t="shared" ca="1" si="11"/>
        <v>0</v>
      </c>
      <c r="BL55" s="55">
        <f t="shared" ca="1" si="11"/>
        <v>0</v>
      </c>
      <c r="BM55" s="32">
        <f t="shared" ca="1" si="12"/>
        <v>0</v>
      </c>
      <c r="BN55" s="32">
        <f t="shared" ca="1" si="12"/>
        <v>0</v>
      </c>
      <c r="BO55" s="32">
        <f t="shared" ca="1" si="12"/>
        <v>0</v>
      </c>
      <c r="BP55" s="32">
        <f t="shared" ca="1" si="12"/>
        <v>0</v>
      </c>
      <c r="BQ55" s="32">
        <f t="shared" ca="1" si="12"/>
        <v>0</v>
      </c>
      <c r="BR55" s="32">
        <f t="shared" ca="1" si="12"/>
        <v>0</v>
      </c>
      <c r="BS55" s="32">
        <f t="shared" ca="1" si="12"/>
        <v>0</v>
      </c>
      <c r="BT55" s="32">
        <f t="shared" ca="1" si="12"/>
        <v>0</v>
      </c>
      <c r="BU55" s="32">
        <f t="shared" ca="1" si="12"/>
        <v>0</v>
      </c>
      <c r="BV55" s="32">
        <f t="shared" ca="1" si="12"/>
        <v>0</v>
      </c>
      <c r="BW55" s="32">
        <f t="shared" ca="1" si="12"/>
        <v>0</v>
      </c>
      <c r="BX55" s="32">
        <f t="shared" ca="1" si="12"/>
        <v>0</v>
      </c>
    </row>
    <row r="56" spans="1:76">
      <c r="A56" t="s">
        <v>431</v>
      </c>
      <c r="B56" s="1" t="s">
        <v>305</v>
      </c>
      <c r="C56" t="str">
        <f t="shared" ca="1" si="2"/>
        <v>SPCEXP</v>
      </c>
      <c r="D56" t="str">
        <f t="shared" ca="1" si="3"/>
        <v>Alberta-Saskatchewan Intertie - Export</v>
      </c>
      <c r="E56" s="31">
        <f ca="1">'Module C Corrected'!CW56-'Module C Initial'!CW56</f>
        <v>0</v>
      </c>
      <c r="F56" s="31">
        <f ca="1">'Module C Corrected'!CX56-'Module C Initial'!CX56</f>
        <v>0</v>
      </c>
      <c r="G56" s="31">
        <f ca="1">'Module C Corrected'!CY56-'Module C Initial'!CY56</f>
        <v>0</v>
      </c>
      <c r="H56" s="31">
        <f ca="1">'Module C Corrected'!CZ56-'Module C Initial'!CZ56</f>
        <v>0</v>
      </c>
      <c r="I56" s="31">
        <f ca="1">'Module C Corrected'!DA56-'Module C Initial'!DA56</f>
        <v>0</v>
      </c>
      <c r="J56" s="31">
        <f ca="1">'Module C Corrected'!DB56-'Module C Initial'!DB56</f>
        <v>0</v>
      </c>
      <c r="K56" s="31">
        <f ca="1">'Module C Corrected'!DC56-'Module C Initial'!DC56</f>
        <v>0</v>
      </c>
      <c r="L56" s="31">
        <f ca="1">'Module C Corrected'!DD56-'Module C Initial'!DD56</f>
        <v>0</v>
      </c>
      <c r="M56" s="31">
        <f ca="1">'Module C Corrected'!DE56-'Module C Initial'!DE56</f>
        <v>0</v>
      </c>
      <c r="N56" s="31">
        <f ca="1">'Module C Corrected'!DF56-'Module C Initial'!DF56</f>
        <v>0</v>
      </c>
      <c r="O56" s="31">
        <f ca="1">'Module C Corrected'!DG56-'Module C Initial'!DG56</f>
        <v>0</v>
      </c>
      <c r="P56" s="31">
        <f ca="1">'Module C Corrected'!DH56-'Module C Initial'!DH56</f>
        <v>0</v>
      </c>
      <c r="Q56" s="32">
        <f ca="1">'Module C Corrected'!DI56-'Module C Initial'!DI56</f>
        <v>0</v>
      </c>
      <c r="R56" s="32">
        <f ca="1">'Module C Corrected'!DJ56-'Module C Initial'!DJ56</f>
        <v>0</v>
      </c>
      <c r="S56" s="32">
        <f ca="1">'Module C Corrected'!DK56-'Module C Initial'!DK56</f>
        <v>0</v>
      </c>
      <c r="T56" s="32">
        <f ca="1">'Module C Corrected'!DL56-'Module C Initial'!DL56</f>
        <v>0</v>
      </c>
      <c r="U56" s="32">
        <f ca="1">'Module C Corrected'!DM56-'Module C Initial'!DM56</f>
        <v>0</v>
      </c>
      <c r="V56" s="32">
        <f ca="1">'Module C Corrected'!DN56-'Module C Initial'!DN56</f>
        <v>0</v>
      </c>
      <c r="W56" s="32">
        <f ca="1">'Module C Corrected'!DO56-'Module C Initial'!DO56</f>
        <v>0</v>
      </c>
      <c r="X56" s="32">
        <f ca="1">'Module C Corrected'!DP56-'Module C Initial'!DP56</f>
        <v>0</v>
      </c>
      <c r="Y56" s="32">
        <f ca="1">'Module C Corrected'!DQ56-'Module C Initial'!DQ56</f>
        <v>0</v>
      </c>
      <c r="Z56" s="32">
        <f ca="1">'Module C Corrected'!DR56-'Module C Initial'!DR56</f>
        <v>0</v>
      </c>
      <c r="AA56" s="32">
        <f ca="1">'Module C Corrected'!DS56-'Module C Initial'!DS56</f>
        <v>0</v>
      </c>
      <c r="AB56" s="32">
        <f ca="1">'Module C Corrected'!DT56-'Module C Initial'!DT56</f>
        <v>0</v>
      </c>
      <c r="AC56" s="31">
        <f ca="1">'Module C Corrected'!DU56-'Module C Initial'!DU56</f>
        <v>0</v>
      </c>
      <c r="AD56" s="31">
        <f ca="1">'Module C Corrected'!DV56-'Module C Initial'!DV56</f>
        <v>0</v>
      </c>
      <c r="AE56" s="31">
        <f ca="1">'Module C Corrected'!DW56-'Module C Initial'!DW56</f>
        <v>0</v>
      </c>
      <c r="AF56" s="31">
        <f ca="1">'Module C Corrected'!DX56-'Module C Initial'!DX56</f>
        <v>0</v>
      </c>
      <c r="AG56" s="31">
        <f ca="1">'Module C Corrected'!DY56-'Module C Initial'!DY56</f>
        <v>0</v>
      </c>
      <c r="AH56" s="31">
        <f ca="1">'Module C Corrected'!DZ56-'Module C Initial'!DZ56</f>
        <v>0</v>
      </c>
      <c r="AI56" s="31">
        <f ca="1">'Module C Corrected'!EA56-'Module C Initial'!EA56</f>
        <v>0</v>
      </c>
      <c r="AJ56" s="31">
        <f ca="1">'Module C Corrected'!EB56-'Module C Initial'!EB56</f>
        <v>0</v>
      </c>
      <c r="AK56" s="31">
        <f ca="1">'Module C Corrected'!EC56-'Module C Initial'!EC56</f>
        <v>0</v>
      </c>
      <c r="AL56" s="31">
        <f ca="1">'Module C Corrected'!ED56-'Module C Initial'!ED56</f>
        <v>0</v>
      </c>
      <c r="AM56" s="31">
        <f ca="1">'Module C Corrected'!EE56-'Module C Initial'!EE56</f>
        <v>0</v>
      </c>
      <c r="AN56" s="31">
        <f ca="1">'Module C Corrected'!EF56-'Module C Initial'!EF56</f>
        <v>0</v>
      </c>
      <c r="AO56" s="32">
        <f t="shared" ca="1" si="10"/>
        <v>0</v>
      </c>
      <c r="AP56" s="32">
        <f t="shared" ca="1" si="10"/>
        <v>0</v>
      </c>
      <c r="AQ56" s="32">
        <f t="shared" ca="1" si="10"/>
        <v>0</v>
      </c>
      <c r="AR56" s="32">
        <f t="shared" ca="1" si="10"/>
        <v>0</v>
      </c>
      <c r="AS56" s="32">
        <f t="shared" ca="1" si="10"/>
        <v>0</v>
      </c>
      <c r="AT56" s="32">
        <f t="shared" ca="1" si="10"/>
        <v>0</v>
      </c>
      <c r="AU56" s="32">
        <f t="shared" ca="1" si="10"/>
        <v>0</v>
      </c>
      <c r="AV56" s="32">
        <f t="shared" ca="1" si="10"/>
        <v>0</v>
      </c>
      <c r="AW56" s="32">
        <f t="shared" ca="1" si="10"/>
        <v>0</v>
      </c>
      <c r="AX56" s="32">
        <f t="shared" ca="1" si="10"/>
        <v>0</v>
      </c>
      <c r="AY56" s="32">
        <f t="shared" ca="1" si="10"/>
        <v>0</v>
      </c>
      <c r="AZ56" s="32">
        <f t="shared" ca="1" si="10"/>
        <v>0</v>
      </c>
      <c r="BA56" s="55">
        <f t="shared" ca="1" si="11"/>
        <v>0</v>
      </c>
      <c r="BB56" s="55">
        <f t="shared" ca="1" si="11"/>
        <v>0</v>
      </c>
      <c r="BC56" s="55">
        <f t="shared" ca="1" si="11"/>
        <v>0</v>
      </c>
      <c r="BD56" s="55">
        <f t="shared" ca="1" si="11"/>
        <v>0</v>
      </c>
      <c r="BE56" s="55">
        <f t="shared" ca="1" si="11"/>
        <v>0</v>
      </c>
      <c r="BF56" s="55">
        <f t="shared" ca="1" si="11"/>
        <v>0</v>
      </c>
      <c r="BG56" s="55">
        <f t="shared" ca="1" si="11"/>
        <v>0</v>
      </c>
      <c r="BH56" s="55">
        <f t="shared" ca="1" si="11"/>
        <v>0</v>
      </c>
      <c r="BI56" s="55">
        <f t="shared" ca="1" si="11"/>
        <v>0</v>
      </c>
      <c r="BJ56" s="55">
        <f t="shared" ca="1" si="11"/>
        <v>0</v>
      </c>
      <c r="BK56" s="55">
        <f t="shared" ca="1" si="11"/>
        <v>0</v>
      </c>
      <c r="BL56" s="55">
        <f t="shared" ca="1" si="11"/>
        <v>0</v>
      </c>
      <c r="BM56" s="32">
        <f t="shared" ca="1" si="12"/>
        <v>0</v>
      </c>
      <c r="BN56" s="32">
        <f t="shared" ca="1" si="12"/>
        <v>0</v>
      </c>
      <c r="BO56" s="32">
        <f t="shared" ca="1" si="12"/>
        <v>0</v>
      </c>
      <c r="BP56" s="32">
        <f t="shared" ca="1" si="12"/>
        <v>0</v>
      </c>
      <c r="BQ56" s="32">
        <f t="shared" ca="1" si="12"/>
        <v>0</v>
      </c>
      <c r="BR56" s="32">
        <f t="shared" ca="1" si="12"/>
        <v>0</v>
      </c>
      <c r="BS56" s="32">
        <f t="shared" ca="1" si="12"/>
        <v>0</v>
      </c>
      <c r="BT56" s="32">
        <f t="shared" ca="1" si="12"/>
        <v>0</v>
      </c>
      <c r="BU56" s="32">
        <f t="shared" ca="1" si="12"/>
        <v>0</v>
      </c>
      <c r="BV56" s="32">
        <f t="shared" ca="1" si="12"/>
        <v>0</v>
      </c>
      <c r="BW56" s="32">
        <f t="shared" ca="1" si="12"/>
        <v>0</v>
      </c>
      <c r="BX56" s="32">
        <f t="shared" ca="1" si="12"/>
        <v>0</v>
      </c>
    </row>
    <row r="57" spans="1:76">
      <c r="A57" t="s">
        <v>431</v>
      </c>
      <c r="B57" s="1" t="s">
        <v>59</v>
      </c>
      <c r="C57" t="str">
        <f t="shared" ca="1" si="2"/>
        <v>ENC1</v>
      </c>
      <c r="D57" t="str">
        <f t="shared" ca="1" si="3"/>
        <v>Clover Bar #1</v>
      </c>
      <c r="E57" s="31">
        <f ca="1">'Module C Corrected'!CW57-'Module C Initial'!CW57</f>
        <v>0</v>
      </c>
      <c r="F57" s="31">
        <f ca="1">'Module C Corrected'!CX57-'Module C Initial'!CX57</f>
        <v>0</v>
      </c>
      <c r="G57" s="31">
        <f ca="1">'Module C Corrected'!CY57-'Module C Initial'!CY57</f>
        <v>0</v>
      </c>
      <c r="H57" s="31">
        <f ca="1">'Module C Corrected'!CZ57-'Module C Initial'!CZ57</f>
        <v>0</v>
      </c>
      <c r="I57" s="31">
        <f ca="1">'Module C Corrected'!DA57-'Module C Initial'!DA57</f>
        <v>0</v>
      </c>
      <c r="J57" s="31">
        <f ca="1">'Module C Corrected'!DB57-'Module C Initial'!DB57</f>
        <v>0</v>
      </c>
      <c r="K57" s="31">
        <f ca="1">'Module C Corrected'!DC57-'Module C Initial'!DC57</f>
        <v>0</v>
      </c>
      <c r="L57" s="31">
        <f ca="1">'Module C Corrected'!DD57-'Module C Initial'!DD57</f>
        <v>0</v>
      </c>
      <c r="M57" s="31">
        <f ca="1">'Module C Corrected'!DE57-'Module C Initial'!DE57</f>
        <v>0</v>
      </c>
      <c r="N57" s="31">
        <f ca="1">'Module C Corrected'!DF57-'Module C Initial'!DF57</f>
        <v>0</v>
      </c>
      <c r="O57" s="31">
        <f ca="1">'Module C Corrected'!DG57-'Module C Initial'!DG57</f>
        <v>0</v>
      </c>
      <c r="P57" s="31">
        <f ca="1">'Module C Corrected'!DH57-'Module C Initial'!DH57</f>
        <v>0</v>
      </c>
      <c r="Q57" s="32">
        <f ca="1">'Module C Corrected'!DI57-'Module C Initial'!DI57</f>
        <v>0</v>
      </c>
      <c r="R57" s="32">
        <f ca="1">'Module C Corrected'!DJ57-'Module C Initial'!DJ57</f>
        <v>0</v>
      </c>
      <c r="S57" s="32">
        <f ca="1">'Module C Corrected'!DK57-'Module C Initial'!DK57</f>
        <v>0</v>
      </c>
      <c r="T57" s="32">
        <f ca="1">'Module C Corrected'!DL57-'Module C Initial'!DL57</f>
        <v>0</v>
      </c>
      <c r="U57" s="32">
        <f ca="1">'Module C Corrected'!DM57-'Module C Initial'!DM57</f>
        <v>0</v>
      </c>
      <c r="V57" s="32">
        <f ca="1">'Module C Corrected'!DN57-'Module C Initial'!DN57</f>
        <v>0</v>
      </c>
      <c r="W57" s="32">
        <f ca="1">'Module C Corrected'!DO57-'Module C Initial'!DO57</f>
        <v>0</v>
      </c>
      <c r="X57" s="32">
        <f ca="1">'Module C Corrected'!DP57-'Module C Initial'!DP57</f>
        <v>0</v>
      </c>
      <c r="Y57" s="32">
        <f ca="1">'Module C Corrected'!DQ57-'Module C Initial'!DQ57</f>
        <v>0</v>
      </c>
      <c r="Z57" s="32">
        <f ca="1">'Module C Corrected'!DR57-'Module C Initial'!DR57</f>
        <v>0</v>
      </c>
      <c r="AA57" s="32">
        <f ca="1">'Module C Corrected'!DS57-'Module C Initial'!DS57</f>
        <v>0</v>
      </c>
      <c r="AB57" s="32">
        <f ca="1">'Module C Corrected'!DT57-'Module C Initial'!DT57</f>
        <v>0</v>
      </c>
      <c r="AC57" s="31">
        <f ca="1">'Module C Corrected'!DU57-'Module C Initial'!DU57</f>
        <v>0</v>
      </c>
      <c r="AD57" s="31">
        <f ca="1">'Module C Corrected'!DV57-'Module C Initial'!DV57</f>
        <v>0</v>
      </c>
      <c r="AE57" s="31">
        <f ca="1">'Module C Corrected'!DW57-'Module C Initial'!DW57</f>
        <v>0</v>
      </c>
      <c r="AF57" s="31">
        <f ca="1">'Module C Corrected'!DX57-'Module C Initial'!DX57</f>
        <v>0</v>
      </c>
      <c r="AG57" s="31">
        <f ca="1">'Module C Corrected'!DY57-'Module C Initial'!DY57</f>
        <v>0</v>
      </c>
      <c r="AH57" s="31">
        <f ca="1">'Module C Corrected'!DZ57-'Module C Initial'!DZ57</f>
        <v>0</v>
      </c>
      <c r="AI57" s="31">
        <f ca="1">'Module C Corrected'!EA57-'Module C Initial'!EA57</f>
        <v>0</v>
      </c>
      <c r="AJ57" s="31">
        <f ca="1">'Module C Corrected'!EB57-'Module C Initial'!EB57</f>
        <v>0</v>
      </c>
      <c r="AK57" s="31">
        <f ca="1">'Module C Corrected'!EC57-'Module C Initial'!EC57</f>
        <v>0</v>
      </c>
      <c r="AL57" s="31">
        <f ca="1">'Module C Corrected'!ED57-'Module C Initial'!ED57</f>
        <v>0</v>
      </c>
      <c r="AM57" s="31">
        <f ca="1">'Module C Corrected'!EE57-'Module C Initial'!EE57</f>
        <v>0</v>
      </c>
      <c r="AN57" s="31">
        <f ca="1">'Module C Corrected'!EF57-'Module C Initial'!EF57</f>
        <v>0</v>
      </c>
      <c r="AO57" s="32">
        <f t="shared" ca="1" si="10"/>
        <v>0</v>
      </c>
      <c r="AP57" s="32">
        <f t="shared" ca="1" si="10"/>
        <v>0</v>
      </c>
      <c r="AQ57" s="32">
        <f t="shared" ca="1" si="10"/>
        <v>0</v>
      </c>
      <c r="AR57" s="32">
        <f t="shared" ca="1" si="10"/>
        <v>0</v>
      </c>
      <c r="AS57" s="32">
        <f t="shared" ca="1" si="10"/>
        <v>0</v>
      </c>
      <c r="AT57" s="32">
        <f t="shared" ca="1" si="10"/>
        <v>0</v>
      </c>
      <c r="AU57" s="32">
        <f t="shared" ca="1" si="10"/>
        <v>0</v>
      </c>
      <c r="AV57" s="32">
        <f t="shared" ca="1" si="10"/>
        <v>0</v>
      </c>
      <c r="AW57" s="32">
        <f t="shared" ca="1" si="10"/>
        <v>0</v>
      </c>
      <c r="AX57" s="32">
        <f t="shared" ca="1" si="10"/>
        <v>0</v>
      </c>
      <c r="AY57" s="32">
        <f t="shared" ca="1" si="10"/>
        <v>0</v>
      </c>
      <c r="AZ57" s="32">
        <f t="shared" ca="1" si="10"/>
        <v>0</v>
      </c>
      <c r="BA57" s="55">
        <f t="shared" ca="1" si="11"/>
        <v>0</v>
      </c>
      <c r="BB57" s="55">
        <f t="shared" ca="1" si="11"/>
        <v>0</v>
      </c>
      <c r="BC57" s="55">
        <f t="shared" ca="1" si="11"/>
        <v>0</v>
      </c>
      <c r="BD57" s="55">
        <f t="shared" ca="1" si="11"/>
        <v>0</v>
      </c>
      <c r="BE57" s="55">
        <f t="shared" ca="1" si="11"/>
        <v>0</v>
      </c>
      <c r="BF57" s="55">
        <f t="shared" ca="1" si="11"/>
        <v>0</v>
      </c>
      <c r="BG57" s="55">
        <f t="shared" ca="1" si="11"/>
        <v>0</v>
      </c>
      <c r="BH57" s="55">
        <f t="shared" ca="1" si="11"/>
        <v>0</v>
      </c>
      <c r="BI57" s="55">
        <f t="shared" ca="1" si="11"/>
        <v>0</v>
      </c>
      <c r="BJ57" s="55">
        <f t="shared" ca="1" si="11"/>
        <v>0</v>
      </c>
      <c r="BK57" s="55">
        <f t="shared" ca="1" si="11"/>
        <v>0</v>
      </c>
      <c r="BL57" s="55">
        <f t="shared" ca="1" si="11"/>
        <v>0</v>
      </c>
      <c r="BM57" s="32">
        <f t="shared" ca="1" si="12"/>
        <v>0</v>
      </c>
      <c r="BN57" s="32">
        <f t="shared" ca="1" si="12"/>
        <v>0</v>
      </c>
      <c r="BO57" s="32">
        <f t="shared" ca="1" si="12"/>
        <v>0</v>
      </c>
      <c r="BP57" s="32">
        <f t="shared" ca="1" si="12"/>
        <v>0</v>
      </c>
      <c r="BQ57" s="32">
        <f t="shared" ca="1" si="12"/>
        <v>0</v>
      </c>
      <c r="BR57" s="32">
        <f t="shared" ca="1" si="12"/>
        <v>0</v>
      </c>
      <c r="BS57" s="32">
        <f t="shared" ca="1" si="12"/>
        <v>0</v>
      </c>
      <c r="BT57" s="32">
        <f t="shared" ca="1" si="12"/>
        <v>0</v>
      </c>
      <c r="BU57" s="32">
        <f t="shared" ca="1" si="12"/>
        <v>0</v>
      </c>
      <c r="BV57" s="32">
        <f t="shared" ca="1" si="12"/>
        <v>0</v>
      </c>
      <c r="BW57" s="32">
        <f t="shared" ca="1" si="12"/>
        <v>0</v>
      </c>
      <c r="BX57" s="32">
        <f t="shared" ca="1" si="12"/>
        <v>0</v>
      </c>
    </row>
    <row r="58" spans="1:76">
      <c r="A58" t="s">
        <v>433</v>
      </c>
      <c r="B58" s="1" t="s">
        <v>106</v>
      </c>
      <c r="C58" t="str">
        <f t="shared" ca="1" si="2"/>
        <v>FNG1</v>
      </c>
      <c r="D58" t="str">
        <f t="shared" ca="1" si="3"/>
        <v>Fort Nelson</v>
      </c>
      <c r="E58" s="31">
        <f ca="1">'Module C Corrected'!CW58-'Module C Initial'!CW58</f>
        <v>0</v>
      </c>
      <c r="F58" s="31">
        <f ca="1">'Module C Corrected'!CX58-'Module C Initial'!CX58</f>
        <v>0</v>
      </c>
      <c r="G58" s="31">
        <f ca="1">'Module C Corrected'!CY58-'Module C Initial'!CY58</f>
        <v>0</v>
      </c>
      <c r="H58" s="31">
        <f ca="1">'Module C Corrected'!CZ58-'Module C Initial'!CZ58</f>
        <v>0</v>
      </c>
      <c r="I58" s="31">
        <f ca="1">'Module C Corrected'!DA58-'Module C Initial'!DA58</f>
        <v>0</v>
      </c>
      <c r="J58" s="31">
        <f ca="1">'Module C Corrected'!DB58-'Module C Initial'!DB58</f>
        <v>0</v>
      </c>
      <c r="K58" s="31">
        <f ca="1">'Module C Corrected'!DC58-'Module C Initial'!DC58</f>
        <v>0</v>
      </c>
      <c r="L58" s="31">
        <f ca="1">'Module C Corrected'!DD58-'Module C Initial'!DD58</f>
        <v>0</v>
      </c>
      <c r="M58" s="31">
        <f ca="1">'Module C Corrected'!DE58-'Module C Initial'!DE58</f>
        <v>0</v>
      </c>
      <c r="N58" s="31">
        <f ca="1">'Module C Corrected'!DF58-'Module C Initial'!DF58</f>
        <v>0</v>
      </c>
      <c r="O58" s="31">
        <f ca="1">'Module C Corrected'!DG58-'Module C Initial'!DG58</f>
        <v>0</v>
      </c>
      <c r="P58" s="31">
        <f ca="1">'Module C Corrected'!DH58-'Module C Initial'!DH58</f>
        <v>0</v>
      </c>
      <c r="Q58" s="32">
        <f ca="1">'Module C Corrected'!DI58-'Module C Initial'!DI58</f>
        <v>0</v>
      </c>
      <c r="R58" s="32">
        <f ca="1">'Module C Corrected'!DJ58-'Module C Initial'!DJ58</f>
        <v>0</v>
      </c>
      <c r="S58" s="32">
        <f ca="1">'Module C Corrected'!DK58-'Module C Initial'!DK58</f>
        <v>0</v>
      </c>
      <c r="T58" s="32">
        <f ca="1">'Module C Corrected'!DL58-'Module C Initial'!DL58</f>
        <v>0</v>
      </c>
      <c r="U58" s="32">
        <f ca="1">'Module C Corrected'!DM58-'Module C Initial'!DM58</f>
        <v>0</v>
      </c>
      <c r="V58" s="32">
        <f ca="1">'Module C Corrected'!DN58-'Module C Initial'!DN58</f>
        <v>0</v>
      </c>
      <c r="W58" s="32">
        <f ca="1">'Module C Corrected'!DO58-'Module C Initial'!DO58</f>
        <v>0</v>
      </c>
      <c r="X58" s="32">
        <f ca="1">'Module C Corrected'!DP58-'Module C Initial'!DP58</f>
        <v>0</v>
      </c>
      <c r="Y58" s="32">
        <f ca="1">'Module C Corrected'!DQ58-'Module C Initial'!DQ58</f>
        <v>0</v>
      </c>
      <c r="Z58" s="32">
        <f ca="1">'Module C Corrected'!DR58-'Module C Initial'!DR58</f>
        <v>0</v>
      </c>
      <c r="AA58" s="32">
        <f ca="1">'Module C Corrected'!DS58-'Module C Initial'!DS58</f>
        <v>0</v>
      </c>
      <c r="AB58" s="32">
        <f ca="1">'Module C Corrected'!DT58-'Module C Initial'!DT58</f>
        <v>0</v>
      </c>
      <c r="AC58" s="31">
        <f ca="1">'Module C Corrected'!DU58-'Module C Initial'!DU58</f>
        <v>0</v>
      </c>
      <c r="AD58" s="31">
        <f ca="1">'Module C Corrected'!DV58-'Module C Initial'!DV58</f>
        <v>0</v>
      </c>
      <c r="AE58" s="31">
        <f ca="1">'Module C Corrected'!DW58-'Module C Initial'!DW58</f>
        <v>0</v>
      </c>
      <c r="AF58" s="31">
        <f ca="1">'Module C Corrected'!DX58-'Module C Initial'!DX58</f>
        <v>0</v>
      </c>
      <c r="AG58" s="31">
        <f ca="1">'Module C Corrected'!DY58-'Module C Initial'!DY58</f>
        <v>0</v>
      </c>
      <c r="AH58" s="31">
        <f ca="1">'Module C Corrected'!DZ58-'Module C Initial'!DZ58</f>
        <v>0</v>
      </c>
      <c r="AI58" s="31">
        <f ca="1">'Module C Corrected'!EA58-'Module C Initial'!EA58</f>
        <v>0</v>
      </c>
      <c r="AJ58" s="31">
        <f ca="1">'Module C Corrected'!EB58-'Module C Initial'!EB58</f>
        <v>0</v>
      </c>
      <c r="AK58" s="31">
        <f ca="1">'Module C Corrected'!EC58-'Module C Initial'!EC58</f>
        <v>0</v>
      </c>
      <c r="AL58" s="31">
        <f ca="1">'Module C Corrected'!ED58-'Module C Initial'!ED58</f>
        <v>0</v>
      </c>
      <c r="AM58" s="31">
        <f ca="1">'Module C Corrected'!EE58-'Module C Initial'!EE58</f>
        <v>0</v>
      </c>
      <c r="AN58" s="31">
        <f ca="1">'Module C Corrected'!EF58-'Module C Initial'!EF58</f>
        <v>0</v>
      </c>
      <c r="AO58" s="32">
        <f t="shared" ca="1" si="10"/>
        <v>0</v>
      </c>
      <c r="AP58" s="32">
        <f t="shared" ca="1" si="10"/>
        <v>0</v>
      </c>
      <c r="AQ58" s="32">
        <f t="shared" ca="1" si="10"/>
        <v>0</v>
      </c>
      <c r="AR58" s="32">
        <f t="shared" ca="1" si="10"/>
        <v>0</v>
      </c>
      <c r="AS58" s="32">
        <f t="shared" ca="1" si="10"/>
        <v>0</v>
      </c>
      <c r="AT58" s="32">
        <f t="shared" ca="1" si="10"/>
        <v>0</v>
      </c>
      <c r="AU58" s="32">
        <f t="shared" ca="1" si="10"/>
        <v>0</v>
      </c>
      <c r="AV58" s="32">
        <f t="shared" ca="1" si="10"/>
        <v>0</v>
      </c>
      <c r="AW58" s="32">
        <f t="shared" ca="1" si="10"/>
        <v>0</v>
      </c>
      <c r="AX58" s="32">
        <f t="shared" ca="1" si="10"/>
        <v>0</v>
      </c>
      <c r="AY58" s="32">
        <f t="shared" ca="1" si="10"/>
        <v>0</v>
      </c>
      <c r="AZ58" s="32">
        <f t="shared" ca="1" si="10"/>
        <v>0</v>
      </c>
      <c r="BA58" s="55">
        <f t="shared" ca="1" si="11"/>
        <v>0</v>
      </c>
      <c r="BB58" s="55">
        <f t="shared" ca="1" si="11"/>
        <v>0</v>
      </c>
      <c r="BC58" s="55">
        <f t="shared" ca="1" si="11"/>
        <v>0</v>
      </c>
      <c r="BD58" s="55">
        <f t="shared" ca="1" si="11"/>
        <v>0</v>
      </c>
      <c r="BE58" s="55">
        <f t="shared" ca="1" si="11"/>
        <v>0</v>
      </c>
      <c r="BF58" s="55">
        <f t="shared" ca="1" si="11"/>
        <v>0</v>
      </c>
      <c r="BG58" s="55">
        <f t="shared" ca="1" si="11"/>
        <v>0</v>
      </c>
      <c r="BH58" s="55">
        <f t="shared" ca="1" si="11"/>
        <v>0</v>
      </c>
      <c r="BI58" s="55">
        <f t="shared" ca="1" si="11"/>
        <v>0</v>
      </c>
      <c r="BJ58" s="55">
        <f t="shared" ca="1" si="11"/>
        <v>0</v>
      </c>
      <c r="BK58" s="55">
        <f t="shared" ca="1" si="11"/>
        <v>0</v>
      </c>
      <c r="BL58" s="55">
        <f t="shared" ca="1" si="11"/>
        <v>0</v>
      </c>
      <c r="BM58" s="32">
        <f t="shared" ca="1" si="12"/>
        <v>0</v>
      </c>
      <c r="BN58" s="32">
        <f t="shared" ca="1" si="12"/>
        <v>0</v>
      </c>
      <c r="BO58" s="32">
        <f t="shared" ca="1" si="12"/>
        <v>0</v>
      </c>
      <c r="BP58" s="32">
        <f t="shared" ca="1" si="12"/>
        <v>0</v>
      </c>
      <c r="BQ58" s="32">
        <f t="shared" ca="1" si="12"/>
        <v>0</v>
      </c>
      <c r="BR58" s="32">
        <f t="shared" ca="1" si="12"/>
        <v>0</v>
      </c>
      <c r="BS58" s="32">
        <f t="shared" ca="1" si="12"/>
        <v>0</v>
      </c>
      <c r="BT58" s="32">
        <f t="shared" ca="1" si="12"/>
        <v>0</v>
      </c>
      <c r="BU58" s="32">
        <f t="shared" ca="1" si="12"/>
        <v>0</v>
      </c>
      <c r="BV58" s="32">
        <f t="shared" ca="1" si="12"/>
        <v>0</v>
      </c>
      <c r="BW58" s="32">
        <f t="shared" ca="1" si="12"/>
        <v>0</v>
      </c>
      <c r="BX58" s="32">
        <f t="shared" ca="1" si="12"/>
        <v>0</v>
      </c>
    </row>
    <row r="59" spans="1:76">
      <c r="A59" t="s">
        <v>423</v>
      </c>
      <c r="B59" s="1" t="s">
        <v>127</v>
      </c>
      <c r="C59" t="str">
        <f t="shared" ca="1" si="2"/>
        <v>GHO</v>
      </c>
      <c r="D59" t="str">
        <f t="shared" ca="1" si="3"/>
        <v>Ghost Hydro Facility</v>
      </c>
      <c r="E59" s="31">
        <f ca="1">'Module C Corrected'!CW59-'Module C Initial'!CW59</f>
        <v>0</v>
      </c>
      <c r="F59" s="31">
        <f ca="1">'Module C Corrected'!CX59-'Module C Initial'!CX59</f>
        <v>0</v>
      </c>
      <c r="G59" s="31">
        <f ca="1">'Module C Corrected'!CY59-'Module C Initial'!CY59</f>
        <v>0</v>
      </c>
      <c r="H59" s="31">
        <f ca="1">'Module C Corrected'!CZ59-'Module C Initial'!CZ59</f>
        <v>0</v>
      </c>
      <c r="I59" s="31">
        <f ca="1">'Module C Corrected'!DA59-'Module C Initial'!DA59</f>
        <v>0</v>
      </c>
      <c r="J59" s="31">
        <f ca="1">'Module C Corrected'!DB59-'Module C Initial'!DB59</f>
        <v>0</v>
      </c>
      <c r="K59" s="31">
        <f ca="1">'Module C Corrected'!DC59-'Module C Initial'!DC59</f>
        <v>0</v>
      </c>
      <c r="L59" s="31">
        <f ca="1">'Module C Corrected'!DD59-'Module C Initial'!DD59</f>
        <v>0</v>
      </c>
      <c r="M59" s="31">
        <f ca="1">'Module C Corrected'!DE59-'Module C Initial'!DE59</f>
        <v>0</v>
      </c>
      <c r="N59" s="31">
        <f ca="1">'Module C Corrected'!DF59-'Module C Initial'!DF59</f>
        <v>0</v>
      </c>
      <c r="O59" s="31">
        <f ca="1">'Module C Corrected'!DG59-'Module C Initial'!DG59</f>
        <v>0</v>
      </c>
      <c r="P59" s="31">
        <f ca="1">'Module C Corrected'!DH59-'Module C Initial'!DH59</f>
        <v>0</v>
      </c>
      <c r="Q59" s="32">
        <f ca="1">'Module C Corrected'!DI59-'Module C Initial'!DI59</f>
        <v>0</v>
      </c>
      <c r="R59" s="32">
        <f ca="1">'Module C Corrected'!DJ59-'Module C Initial'!DJ59</f>
        <v>0</v>
      </c>
      <c r="S59" s="32">
        <f ca="1">'Module C Corrected'!DK59-'Module C Initial'!DK59</f>
        <v>0</v>
      </c>
      <c r="T59" s="32">
        <f ca="1">'Module C Corrected'!DL59-'Module C Initial'!DL59</f>
        <v>0</v>
      </c>
      <c r="U59" s="32">
        <f ca="1">'Module C Corrected'!DM59-'Module C Initial'!DM59</f>
        <v>0</v>
      </c>
      <c r="V59" s="32">
        <f ca="1">'Module C Corrected'!DN59-'Module C Initial'!DN59</f>
        <v>0</v>
      </c>
      <c r="W59" s="32">
        <f ca="1">'Module C Corrected'!DO59-'Module C Initial'!DO59</f>
        <v>0</v>
      </c>
      <c r="X59" s="32">
        <f ca="1">'Module C Corrected'!DP59-'Module C Initial'!DP59</f>
        <v>0</v>
      </c>
      <c r="Y59" s="32">
        <f ca="1">'Module C Corrected'!DQ59-'Module C Initial'!DQ59</f>
        <v>0</v>
      </c>
      <c r="Z59" s="32">
        <f ca="1">'Module C Corrected'!DR59-'Module C Initial'!DR59</f>
        <v>0</v>
      </c>
      <c r="AA59" s="32">
        <f ca="1">'Module C Corrected'!DS59-'Module C Initial'!DS59</f>
        <v>0</v>
      </c>
      <c r="AB59" s="32">
        <f ca="1">'Module C Corrected'!DT59-'Module C Initial'!DT59</f>
        <v>0</v>
      </c>
      <c r="AC59" s="31">
        <f ca="1">'Module C Corrected'!DU59-'Module C Initial'!DU59</f>
        <v>0</v>
      </c>
      <c r="AD59" s="31">
        <f ca="1">'Module C Corrected'!DV59-'Module C Initial'!DV59</f>
        <v>0</v>
      </c>
      <c r="AE59" s="31">
        <f ca="1">'Module C Corrected'!DW59-'Module C Initial'!DW59</f>
        <v>0</v>
      </c>
      <c r="AF59" s="31">
        <f ca="1">'Module C Corrected'!DX59-'Module C Initial'!DX59</f>
        <v>0</v>
      </c>
      <c r="AG59" s="31">
        <f ca="1">'Module C Corrected'!DY59-'Module C Initial'!DY59</f>
        <v>0</v>
      </c>
      <c r="AH59" s="31">
        <f ca="1">'Module C Corrected'!DZ59-'Module C Initial'!DZ59</f>
        <v>0</v>
      </c>
      <c r="AI59" s="31">
        <f ca="1">'Module C Corrected'!EA59-'Module C Initial'!EA59</f>
        <v>0</v>
      </c>
      <c r="AJ59" s="31">
        <f ca="1">'Module C Corrected'!EB59-'Module C Initial'!EB59</f>
        <v>0</v>
      </c>
      <c r="AK59" s="31">
        <f ca="1">'Module C Corrected'!EC59-'Module C Initial'!EC59</f>
        <v>0</v>
      </c>
      <c r="AL59" s="31">
        <f ca="1">'Module C Corrected'!ED59-'Module C Initial'!ED59</f>
        <v>0</v>
      </c>
      <c r="AM59" s="31">
        <f ca="1">'Module C Corrected'!EE59-'Module C Initial'!EE59</f>
        <v>0</v>
      </c>
      <c r="AN59" s="31">
        <f ca="1">'Module C Corrected'!EF59-'Module C Initial'!EF59</f>
        <v>0</v>
      </c>
      <c r="AO59" s="32">
        <f t="shared" ca="1" si="10"/>
        <v>0</v>
      </c>
      <c r="AP59" s="32">
        <f t="shared" ca="1" si="10"/>
        <v>0</v>
      </c>
      <c r="AQ59" s="32">
        <f t="shared" ca="1" si="10"/>
        <v>0</v>
      </c>
      <c r="AR59" s="32">
        <f t="shared" ca="1" si="10"/>
        <v>0</v>
      </c>
      <c r="AS59" s="32">
        <f t="shared" ca="1" si="10"/>
        <v>0</v>
      </c>
      <c r="AT59" s="32">
        <f t="shared" ca="1" si="10"/>
        <v>0</v>
      </c>
      <c r="AU59" s="32">
        <f t="shared" ca="1" si="10"/>
        <v>0</v>
      </c>
      <c r="AV59" s="32">
        <f t="shared" ca="1" si="10"/>
        <v>0</v>
      </c>
      <c r="AW59" s="32">
        <f t="shared" ca="1" si="10"/>
        <v>0</v>
      </c>
      <c r="AX59" s="32">
        <f t="shared" ca="1" si="10"/>
        <v>0</v>
      </c>
      <c r="AY59" s="32">
        <f t="shared" ca="1" si="10"/>
        <v>0</v>
      </c>
      <c r="AZ59" s="32">
        <f t="shared" ca="1" si="10"/>
        <v>0</v>
      </c>
      <c r="BA59" s="55">
        <f t="shared" ca="1" si="11"/>
        <v>0</v>
      </c>
      <c r="BB59" s="55">
        <f t="shared" ca="1" si="11"/>
        <v>0</v>
      </c>
      <c r="BC59" s="55">
        <f t="shared" ca="1" si="11"/>
        <v>0</v>
      </c>
      <c r="BD59" s="55">
        <f t="shared" ca="1" si="11"/>
        <v>0</v>
      </c>
      <c r="BE59" s="55">
        <f t="shared" ca="1" si="11"/>
        <v>0</v>
      </c>
      <c r="BF59" s="55">
        <f t="shared" ca="1" si="11"/>
        <v>0</v>
      </c>
      <c r="BG59" s="55">
        <f t="shared" ca="1" si="11"/>
        <v>0</v>
      </c>
      <c r="BH59" s="55">
        <f t="shared" ca="1" si="11"/>
        <v>0</v>
      </c>
      <c r="BI59" s="55">
        <f t="shared" ca="1" si="11"/>
        <v>0</v>
      </c>
      <c r="BJ59" s="55">
        <f t="shared" ca="1" si="11"/>
        <v>0</v>
      </c>
      <c r="BK59" s="55">
        <f t="shared" ca="1" si="11"/>
        <v>0</v>
      </c>
      <c r="BL59" s="55">
        <f t="shared" ca="1" si="11"/>
        <v>0</v>
      </c>
      <c r="BM59" s="32">
        <f t="shared" ca="1" si="12"/>
        <v>0</v>
      </c>
      <c r="BN59" s="32">
        <f t="shared" ca="1" si="12"/>
        <v>0</v>
      </c>
      <c r="BO59" s="32">
        <f t="shared" ca="1" si="12"/>
        <v>0</v>
      </c>
      <c r="BP59" s="32">
        <f t="shared" ca="1" si="12"/>
        <v>0</v>
      </c>
      <c r="BQ59" s="32">
        <f t="shared" ca="1" si="12"/>
        <v>0</v>
      </c>
      <c r="BR59" s="32">
        <f t="shared" ca="1" si="12"/>
        <v>0</v>
      </c>
      <c r="BS59" s="32">
        <f t="shared" ca="1" si="12"/>
        <v>0</v>
      </c>
      <c r="BT59" s="32">
        <f t="shared" ca="1" si="12"/>
        <v>0</v>
      </c>
      <c r="BU59" s="32">
        <f t="shared" ca="1" si="12"/>
        <v>0</v>
      </c>
      <c r="BV59" s="32">
        <f t="shared" ca="1" si="12"/>
        <v>0</v>
      </c>
      <c r="BW59" s="32">
        <f t="shared" ca="1" si="12"/>
        <v>0</v>
      </c>
      <c r="BX59" s="32">
        <f t="shared" ca="1" si="12"/>
        <v>0</v>
      </c>
    </row>
    <row r="60" spans="1:76">
      <c r="A60" t="s">
        <v>520</v>
      </c>
      <c r="B60" s="1" t="s">
        <v>46</v>
      </c>
      <c r="C60" t="str">
        <f t="shared" ca="1" si="2"/>
        <v>GN1</v>
      </c>
      <c r="D60" t="str">
        <f t="shared" ca="1" si="3"/>
        <v>Genesee #1</v>
      </c>
      <c r="E60" s="31">
        <f ca="1">'Module C Corrected'!CW60-'Module C Initial'!CW60</f>
        <v>-1723.2099999999627</v>
      </c>
      <c r="F60" s="31">
        <f ca="1">'Module C Corrected'!CX60-'Module C Initial'!CX60</f>
        <v>-1887.3699999998789</v>
      </c>
      <c r="G60" s="31">
        <f ca="1">'Module C Corrected'!CY60-'Module C Initial'!CY60</f>
        <v>-1300.2700000000186</v>
      </c>
      <c r="H60" s="31">
        <f ca="1">'Module C Corrected'!CZ60-'Module C Initial'!CZ60</f>
        <v>-1405.9899999999907</v>
      </c>
      <c r="I60" s="31">
        <f ca="1">'Module C Corrected'!DA60-'Module C Initial'!DA60</f>
        <v>-1112.609999999986</v>
      </c>
      <c r="J60" s="31">
        <f ca="1">'Module C Corrected'!DB60-'Module C Initial'!DB60</f>
        <v>-1372.9000000001397</v>
      </c>
      <c r="K60" s="31">
        <f ca="1">'Module C Corrected'!DC60-'Module C Initial'!DC60</f>
        <v>-4181.5</v>
      </c>
      <c r="L60" s="31">
        <f ca="1">'Module C Corrected'!DD60-'Module C Initial'!DD60</f>
        <v>-1794.7199999999721</v>
      </c>
      <c r="M60" s="31">
        <f ca="1">'Module C Corrected'!DE60-'Module C Initial'!DE60</f>
        <v>-823.17000000004191</v>
      </c>
      <c r="N60" s="31">
        <f ca="1">'Module C Corrected'!DF60-'Module C Initial'!DF60</f>
        <v>-1433.7900000000373</v>
      </c>
      <c r="O60" s="31">
        <f ca="1">'Module C Corrected'!DG60-'Module C Initial'!DG60</f>
        <v>-1487.4699999999721</v>
      </c>
      <c r="P60" s="31">
        <f ca="1">'Module C Corrected'!DH60-'Module C Initial'!DH60</f>
        <v>-1864.0399999998044</v>
      </c>
      <c r="Q60" s="32">
        <f ca="1">'Module C Corrected'!DI60-'Module C Initial'!DI60</f>
        <v>-86.159999999999854</v>
      </c>
      <c r="R60" s="32">
        <f ca="1">'Module C Corrected'!DJ60-'Module C Initial'!DJ60</f>
        <v>-94.369999999998981</v>
      </c>
      <c r="S60" s="32">
        <f ca="1">'Module C Corrected'!DK60-'Module C Initial'!DK60</f>
        <v>-65.010000000000218</v>
      </c>
      <c r="T60" s="32">
        <f ca="1">'Module C Corrected'!DL60-'Module C Initial'!DL60</f>
        <v>-70.300000000001091</v>
      </c>
      <c r="U60" s="32">
        <f ca="1">'Module C Corrected'!DM60-'Module C Initial'!DM60</f>
        <v>-55.6299999999992</v>
      </c>
      <c r="V60" s="32">
        <f ca="1">'Module C Corrected'!DN60-'Module C Initial'!DN60</f>
        <v>-68.650000000001455</v>
      </c>
      <c r="W60" s="32">
        <f ca="1">'Module C Corrected'!DO60-'Module C Initial'!DO60</f>
        <v>-209.06999999999971</v>
      </c>
      <c r="X60" s="32">
        <f ca="1">'Module C Corrected'!DP60-'Module C Initial'!DP60</f>
        <v>-89.729999999999563</v>
      </c>
      <c r="Y60" s="32">
        <f ca="1">'Module C Corrected'!DQ60-'Module C Initial'!DQ60</f>
        <v>-41.159999999999854</v>
      </c>
      <c r="Z60" s="32">
        <f ca="1">'Module C Corrected'!DR60-'Module C Initial'!DR60</f>
        <v>-71.690000000000509</v>
      </c>
      <c r="AA60" s="32">
        <f ca="1">'Module C Corrected'!DS60-'Module C Initial'!DS60</f>
        <v>-74.3799999999992</v>
      </c>
      <c r="AB60" s="32">
        <f ca="1">'Module C Corrected'!DT60-'Module C Initial'!DT60</f>
        <v>-93.200000000000728</v>
      </c>
      <c r="AC60" s="31">
        <f ca="1">'Module C Corrected'!DU60-'Module C Initial'!DU60</f>
        <v>-741.42999999999302</v>
      </c>
      <c r="AD60" s="31">
        <f ca="1">'Module C Corrected'!DV60-'Module C Initial'!DV60</f>
        <v>-802.44000000000233</v>
      </c>
      <c r="AE60" s="31">
        <f ca="1">'Module C Corrected'!DW60-'Module C Initial'!DW60</f>
        <v>-546.83999999999651</v>
      </c>
      <c r="AF60" s="31">
        <f ca="1">'Module C Corrected'!DX60-'Module C Initial'!DX60</f>
        <v>-584.13999999999942</v>
      </c>
      <c r="AG60" s="31">
        <f ca="1">'Module C Corrected'!DY60-'Module C Initial'!DY60</f>
        <v>-456.76999999998952</v>
      </c>
      <c r="AH60" s="31">
        <f ca="1">'Module C Corrected'!DZ60-'Module C Initial'!DZ60</f>
        <v>-556.63000000000466</v>
      </c>
      <c r="AI60" s="31">
        <f ca="1">'Module C Corrected'!EA60-'Module C Initial'!EA60</f>
        <v>-1674.7200000000303</v>
      </c>
      <c r="AJ60" s="31">
        <f ca="1">'Module C Corrected'!EB60-'Module C Initial'!EB60</f>
        <v>-709.27000000001863</v>
      </c>
      <c r="AK60" s="31">
        <f ca="1">'Module C Corrected'!EC60-'Module C Initial'!EC60</f>
        <v>-320.94000000000233</v>
      </c>
      <c r="AL60" s="31">
        <f ca="1">'Module C Corrected'!ED60-'Module C Initial'!ED60</f>
        <v>-551.65000000000873</v>
      </c>
      <c r="AM60" s="31">
        <f ca="1">'Module C Corrected'!EE60-'Module C Initial'!EE60</f>
        <v>-564.41999999999825</v>
      </c>
      <c r="AN60" s="31">
        <f ca="1">'Module C Corrected'!EF60-'Module C Initial'!EF60</f>
        <v>-697.72000000000116</v>
      </c>
      <c r="AO60" s="32">
        <f t="shared" ca="1" si="10"/>
        <v>-2550.7999999999556</v>
      </c>
      <c r="AP60" s="32">
        <f t="shared" ca="1" si="10"/>
        <v>-2784.1799999998802</v>
      </c>
      <c r="AQ60" s="32">
        <f t="shared" ca="1" si="10"/>
        <v>-1912.1200000000154</v>
      </c>
      <c r="AR60" s="32">
        <f t="shared" ca="1" si="10"/>
        <v>-2060.4299999999912</v>
      </c>
      <c r="AS60" s="32">
        <f t="shared" ca="1" si="10"/>
        <v>-1625.0099999999748</v>
      </c>
      <c r="AT60" s="32">
        <f t="shared" ca="1" si="10"/>
        <v>-1998.1800000001458</v>
      </c>
      <c r="AU60" s="32">
        <f t="shared" ca="1" si="10"/>
        <v>-6065.29000000003</v>
      </c>
      <c r="AV60" s="32">
        <f t="shared" ca="1" si="10"/>
        <v>-2593.7199999999903</v>
      </c>
      <c r="AW60" s="32">
        <f t="shared" ca="1" si="10"/>
        <v>-1185.2700000000441</v>
      </c>
      <c r="AX60" s="32">
        <f t="shared" ca="1" si="10"/>
        <v>-2057.1300000000465</v>
      </c>
      <c r="AY60" s="32">
        <f t="shared" ca="1" si="10"/>
        <v>-2126.2699999999695</v>
      </c>
      <c r="AZ60" s="32">
        <f t="shared" ca="1" si="10"/>
        <v>-2654.9599999998063</v>
      </c>
      <c r="BA60" s="55">
        <f t="shared" ca="1" si="11"/>
        <v>-20.18</v>
      </c>
      <c r="BB60" s="55">
        <f t="shared" ca="1" si="11"/>
        <v>-22.11</v>
      </c>
      <c r="BC60" s="55">
        <f t="shared" ca="1" si="11"/>
        <v>-15.23</v>
      </c>
      <c r="BD60" s="55">
        <f t="shared" ca="1" si="11"/>
        <v>-16.47</v>
      </c>
      <c r="BE60" s="55">
        <f t="shared" ca="1" si="11"/>
        <v>-13.03</v>
      </c>
      <c r="BF60" s="55">
        <f t="shared" ca="1" si="11"/>
        <v>-16.079999999999998</v>
      </c>
      <c r="BG60" s="55">
        <f t="shared" ca="1" si="11"/>
        <v>-48.97</v>
      </c>
      <c r="BH60" s="55">
        <f t="shared" ca="1" si="11"/>
        <v>-21.02</v>
      </c>
      <c r="BI60" s="55">
        <f t="shared" ca="1" si="11"/>
        <v>-9.64</v>
      </c>
      <c r="BJ60" s="55">
        <f t="shared" ca="1" si="11"/>
        <v>-16.79</v>
      </c>
      <c r="BK60" s="55">
        <f t="shared" ca="1" si="11"/>
        <v>-17.420000000000002</v>
      </c>
      <c r="BL60" s="55">
        <f t="shared" ca="1" si="11"/>
        <v>-21.83</v>
      </c>
      <c r="BM60" s="32">
        <f t="shared" ca="1" si="12"/>
        <v>-2570.9799999999555</v>
      </c>
      <c r="BN60" s="32">
        <f t="shared" ca="1" si="12"/>
        <v>-2806.2899999998804</v>
      </c>
      <c r="BO60" s="32">
        <f t="shared" ca="1" si="12"/>
        <v>-1927.3500000000154</v>
      </c>
      <c r="BP60" s="32">
        <f t="shared" ca="1" si="12"/>
        <v>-2076.899999999991</v>
      </c>
      <c r="BQ60" s="32">
        <f t="shared" ca="1" si="12"/>
        <v>-1638.0399999999747</v>
      </c>
      <c r="BR60" s="32">
        <f t="shared" ca="1" si="12"/>
        <v>-2014.2600000001457</v>
      </c>
      <c r="BS60" s="32">
        <f t="shared" ca="1" si="12"/>
        <v>-6114.2600000000302</v>
      </c>
      <c r="BT60" s="32">
        <f t="shared" ca="1" si="12"/>
        <v>-2614.7399999999902</v>
      </c>
      <c r="BU60" s="32">
        <f t="shared" ca="1" si="12"/>
        <v>-1194.9100000000442</v>
      </c>
      <c r="BV60" s="32">
        <f t="shared" ca="1" si="12"/>
        <v>-2073.9200000000465</v>
      </c>
      <c r="BW60" s="32">
        <f t="shared" ca="1" si="12"/>
        <v>-2143.6899999999696</v>
      </c>
      <c r="BX60" s="32">
        <f t="shared" ca="1" si="12"/>
        <v>-2676.7899999998062</v>
      </c>
    </row>
    <row r="61" spans="1:76">
      <c r="A61" t="s">
        <v>520</v>
      </c>
      <c r="B61" s="1" t="s">
        <v>47</v>
      </c>
      <c r="C61" t="str">
        <f t="shared" ca="1" si="2"/>
        <v>GN2</v>
      </c>
      <c r="D61" t="str">
        <f t="shared" ca="1" si="3"/>
        <v>Genesee #2</v>
      </c>
      <c r="E61" s="31">
        <f ca="1">'Module C Corrected'!CW61-'Module C Initial'!CW61</f>
        <v>0</v>
      </c>
      <c r="F61" s="31">
        <f ca="1">'Module C Corrected'!CX61-'Module C Initial'!CX61</f>
        <v>0</v>
      </c>
      <c r="G61" s="31">
        <f ca="1">'Module C Corrected'!CY61-'Module C Initial'!CY61</f>
        <v>0</v>
      </c>
      <c r="H61" s="31">
        <f ca="1">'Module C Corrected'!CZ61-'Module C Initial'!CZ61</f>
        <v>0</v>
      </c>
      <c r="I61" s="31">
        <f ca="1">'Module C Corrected'!DA61-'Module C Initial'!DA61</f>
        <v>0</v>
      </c>
      <c r="J61" s="31">
        <f ca="1">'Module C Corrected'!DB61-'Module C Initial'!DB61</f>
        <v>0</v>
      </c>
      <c r="K61" s="31">
        <f ca="1">'Module C Corrected'!DC61-'Module C Initial'!DC61</f>
        <v>0</v>
      </c>
      <c r="L61" s="31">
        <f ca="1">'Module C Corrected'!DD61-'Module C Initial'!DD61</f>
        <v>0</v>
      </c>
      <c r="M61" s="31">
        <f ca="1">'Module C Corrected'!DE61-'Module C Initial'!DE61</f>
        <v>0</v>
      </c>
      <c r="N61" s="31">
        <f ca="1">'Module C Corrected'!DF61-'Module C Initial'!DF61</f>
        <v>0</v>
      </c>
      <c r="O61" s="31">
        <f ca="1">'Module C Corrected'!DG61-'Module C Initial'!DG61</f>
        <v>0</v>
      </c>
      <c r="P61" s="31">
        <f ca="1">'Module C Corrected'!DH61-'Module C Initial'!DH61</f>
        <v>0</v>
      </c>
      <c r="Q61" s="32">
        <f ca="1">'Module C Corrected'!DI61-'Module C Initial'!DI61</f>
        <v>0</v>
      </c>
      <c r="R61" s="32">
        <f ca="1">'Module C Corrected'!DJ61-'Module C Initial'!DJ61</f>
        <v>0</v>
      </c>
      <c r="S61" s="32">
        <f ca="1">'Module C Corrected'!DK61-'Module C Initial'!DK61</f>
        <v>0</v>
      </c>
      <c r="T61" s="32">
        <f ca="1">'Module C Corrected'!DL61-'Module C Initial'!DL61</f>
        <v>0</v>
      </c>
      <c r="U61" s="32">
        <f ca="1">'Module C Corrected'!DM61-'Module C Initial'!DM61</f>
        <v>0</v>
      </c>
      <c r="V61" s="32">
        <f ca="1">'Module C Corrected'!DN61-'Module C Initial'!DN61</f>
        <v>0</v>
      </c>
      <c r="W61" s="32">
        <f ca="1">'Module C Corrected'!DO61-'Module C Initial'!DO61</f>
        <v>0</v>
      </c>
      <c r="X61" s="32">
        <f ca="1">'Module C Corrected'!DP61-'Module C Initial'!DP61</f>
        <v>0</v>
      </c>
      <c r="Y61" s="32">
        <f ca="1">'Module C Corrected'!DQ61-'Module C Initial'!DQ61</f>
        <v>0</v>
      </c>
      <c r="Z61" s="32">
        <f ca="1">'Module C Corrected'!DR61-'Module C Initial'!DR61</f>
        <v>0</v>
      </c>
      <c r="AA61" s="32">
        <f ca="1">'Module C Corrected'!DS61-'Module C Initial'!DS61</f>
        <v>0</v>
      </c>
      <c r="AB61" s="32">
        <f ca="1">'Module C Corrected'!DT61-'Module C Initial'!DT61</f>
        <v>0</v>
      </c>
      <c r="AC61" s="31">
        <f ca="1">'Module C Corrected'!DU61-'Module C Initial'!DU61</f>
        <v>0</v>
      </c>
      <c r="AD61" s="31">
        <f ca="1">'Module C Corrected'!DV61-'Module C Initial'!DV61</f>
        <v>0</v>
      </c>
      <c r="AE61" s="31">
        <f ca="1">'Module C Corrected'!DW61-'Module C Initial'!DW61</f>
        <v>0</v>
      </c>
      <c r="AF61" s="31">
        <f ca="1">'Module C Corrected'!DX61-'Module C Initial'!DX61</f>
        <v>0</v>
      </c>
      <c r="AG61" s="31">
        <f ca="1">'Module C Corrected'!DY61-'Module C Initial'!DY61</f>
        <v>0</v>
      </c>
      <c r="AH61" s="31">
        <f ca="1">'Module C Corrected'!DZ61-'Module C Initial'!DZ61</f>
        <v>0</v>
      </c>
      <c r="AI61" s="31">
        <f ca="1">'Module C Corrected'!EA61-'Module C Initial'!EA61</f>
        <v>0</v>
      </c>
      <c r="AJ61" s="31">
        <f ca="1">'Module C Corrected'!EB61-'Module C Initial'!EB61</f>
        <v>0</v>
      </c>
      <c r="AK61" s="31">
        <f ca="1">'Module C Corrected'!EC61-'Module C Initial'!EC61</f>
        <v>0</v>
      </c>
      <c r="AL61" s="31">
        <f ca="1">'Module C Corrected'!ED61-'Module C Initial'!ED61</f>
        <v>0</v>
      </c>
      <c r="AM61" s="31">
        <f ca="1">'Module C Corrected'!EE61-'Module C Initial'!EE61</f>
        <v>0</v>
      </c>
      <c r="AN61" s="31">
        <f ca="1">'Module C Corrected'!EF61-'Module C Initial'!EF61</f>
        <v>0</v>
      </c>
      <c r="AO61" s="32">
        <f t="shared" ca="1" si="10"/>
        <v>0</v>
      </c>
      <c r="AP61" s="32">
        <f t="shared" ca="1" si="10"/>
        <v>0</v>
      </c>
      <c r="AQ61" s="32">
        <f t="shared" ca="1" si="10"/>
        <v>0</v>
      </c>
      <c r="AR61" s="32">
        <f t="shared" ca="1" si="10"/>
        <v>0</v>
      </c>
      <c r="AS61" s="32">
        <f t="shared" ca="1" si="10"/>
        <v>0</v>
      </c>
      <c r="AT61" s="32">
        <f t="shared" ca="1" si="10"/>
        <v>0</v>
      </c>
      <c r="AU61" s="32">
        <f t="shared" ca="1" si="10"/>
        <v>0</v>
      </c>
      <c r="AV61" s="32">
        <f t="shared" ca="1" si="10"/>
        <v>0</v>
      </c>
      <c r="AW61" s="32">
        <f t="shared" ca="1" si="10"/>
        <v>0</v>
      </c>
      <c r="AX61" s="32">
        <f t="shared" ca="1" si="10"/>
        <v>0</v>
      </c>
      <c r="AY61" s="32">
        <f t="shared" ca="1" si="10"/>
        <v>0</v>
      </c>
      <c r="AZ61" s="32">
        <f t="shared" ca="1" si="10"/>
        <v>0</v>
      </c>
      <c r="BA61" s="55">
        <f t="shared" ca="1" si="11"/>
        <v>0</v>
      </c>
      <c r="BB61" s="55">
        <f t="shared" ca="1" si="11"/>
        <v>0</v>
      </c>
      <c r="BC61" s="55">
        <f t="shared" ca="1" si="11"/>
        <v>0</v>
      </c>
      <c r="BD61" s="55">
        <f t="shared" ca="1" si="11"/>
        <v>0</v>
      </c>
      <c r="BE61" s="55">
        <f t="shared" ca="1" si="11"/>
        <v>0</v>
      </c>
      <c r="BF61" s="55">
        <f t="shared" ca="1" si="11"/>
        <v>0</v>
      </c>
      <c r="BG61" s="55">
        <f t="shared" ca="1" si="11"/>
        <v>0</v>
      </c>
      <c r="BH61" s="55">
        <f t="shared" ca="1" si="11"/>
        <v>0</v>
      </c>
      <c r="BI61" s="55">
        <f t="shared" ca="1" si="11"/>
        <v>0</v>
      </c>
      <c r="BJ61" s="55">
        <f t="shared" ca="1" si="11"/>
        <v>0</v>
      </c>
      <c r="BK61" s="55">
        <f t="shared" ca="1" si="11"/>
        <v>0</v>
      </c>
      <c r="BL61" s="55">
        <f t="shared" ca="1" si="11"/>
        <v>0</v>
      </c>
      <c r="BM61" s="32">
        <f t="shared" ca="1" si="12"/>
        <v>0</v>
      </c>
      <c r="BN61" s="32">
        <f t="shared" ca="1" si="12"/>
        <v>0</v>
      </c>
      <c r="BO61" s="32">
        <f t="shared" ca="1" si="12"/>
        <v>0</v>
      </c>
      <c r="BP61" s="32">
        <f t="shared" ca="1" si="12"/>
        <v>0</v>
      </c>
      <c r="BQ61" s="32">
        <f t="shared" ca="1" si="12"/>
        <v>0</v>
      </c>
      <c r="BR61" s="32">
        <f t="shared" ca="1" si="12"/>
        <v>0</v>
      </c>
      <c r="BS61" s="32">
        <f t="shared" ca="1" si="12"/>
        <v>0</v>
      </c>
      <c r="BT61" s="32">
        <f t="shared" ca="1" si="12"/>
        <v>0</v>
      </c>
      <c r="BU61" s="32">
        <f t="shared" ca="1" si="12"/>
        <v>0</v>
      </c>
      <c r="BV61" s="32">
        <f t="shared" ca="1" si="12"/>
        <v>0</v>
      </c>
      <c r="BW61" s="32">
        <f t="shared" ca="1" si="12"/>
        <v>0</v>
      </c>
      <c r="BX61" s="32">
        <f t="shared" ca="1" si="12"/>
        <v>0</v>
      </c>
    </row>
    <row r="62" spans="1:76">
      <c r="A62" t="s">
        <v>520</v>
      </c>
      <c r="B62" s="1" t="s">
        <v>79</v>
      </c>
      <c r="C62" t="str">
        <f t="shared" ca="1" si="2"/>
        <v>GN3</v>
      </c>
      <c r="D62" t="str">
        <f t="shared" ca="1" si="3"/>
        <v>Genesee #3</v>
      </c>
      <c r="E62" s="31">
        <f ca="1">'Module C Corrected'!CW62-'Module C Initial'!CW62</f>
        <v>-1996.5999999998603</v>
      </c>
      <c r="F62" s="31">
        <f ca="1">'Module C Corrected'!CX62-'Module C Initial'!CX62</f>
        <v>-2159.4399999999441</v>
      </c>
      <c r="G62" s="31">
        <f ca="1">'Module C Corrected'!CY62-'Module C Initial'!CY62</f>
        <v>-1609.5800000000745</v>
      </c>
      <c r="H62" s="31">
        <f ca="1">'Module C Corrected'!CZ62-'Module C Initial'!CZ62</f>
        <v>-1394.5</v>
      </c>
      <c r="I62" s="31">
        <f ca="1">'Module C Corrected'!DA62-'Module C Initial'!DA62</f>
        <v>-1566.9099999999162</v>
      </c>
      <c r="J62" s="31">
        <f ca="1">'Module C Corrected'!DB62-'Module C Initial'!DB62</f>
        <v>-1528.2600000000093</v>
      </c>
      <c r="K62" s="31">
        <f ca="1">'Module C Corrected'!DC62-'Module C Initial'!DC62</f>
        <v>-4481.8599999998696</v>
      </c>
      <c r="L62" s="31">
        <f ca="1">'Module C Corrected'!DD62-'Module C Initial'!DD62</f>
        <v>-2129.8900000001304</v>
      </c>
      <c r="M62" s="31">
        <f ca="1">'Module C Corrected'!DE62-'Module C Initial'!DE62</f>
        <v>-1478.4599999999627</v>
      </c>
      <c r="N62" s="31">
        <f ca="1">'Module C Corrected'!DF62-'Module C Initial'!DF62</f>
        <v>-1329.9399999999441</v>
      </c>
      <c r="O62" s="31">
        <f ca="1">'Module C Corrected'!DG62-'Module C Initial'!DG62</f>
        <v>-1733.8999999999069</v>
      </c>
      <c r="P62" s="31">
        <f ca="1">'Module C Corrected'!DH62-'Module C Initial'!DH62</f>
        <v>-2190.6100000001024</v>
      </c>
      <c r="Q62" s="32">
        <f ca="1">'Module C Corrected'!DI62-'Module C Initial'!DI62</f>
        <v>-99.829999999999927</v>
      </c>
      <c r="R62" s="32">
        <f ca="1">'Module C Corrected'!DJ62-'Module C Initial'!DJ62</f>
        <v>-107.97000000000116</v>
      </c>
      <c r="S62" s="32">
        <f ca="1">'Module C Corrected'!DK62-'Module C Initial'!DK62</f>
        <v>-80.480000000001382</v>
      </c>
      <c r="T62" s="32">
        <f ca="1">'Module C Corrected'!DL62-'Module C Initial'!DL62</f>
        <v>-69.720000000001164</v>
      </c>
      <c r="U62" s="32">
        <f ca="1">'Module C Corrected'!DM62-'Module C Initial'!DM62</f>
        <v>-78.350000000000364</v>
      </c>
      <c r="V62" s="32">
        <f ca="1">'Module C Corrected'!DN62-'Module C Initial'!DN62</f>
        <v>-76.410000000001673</v>
      </c>
      <c r="W62" s="32">
        <f ca="1">'Module C Corrected'!DO62-'Module C Initial'!DO62</f>
        <v>-224.10000000000582</v>
      </c>
      <c r="X62" s="32">
        <f ca="1">'Module C Corrected'!DP62-'Module C Initial'!DP62</f>
        <v>-106.4900000000016</v>
      </c>
      <c r="Y62" s="32">
        <f ca="1">'Module C Corrected'!DQ62-'Module C Initial'!DQ62</f>
        <v>-73.920000000000073</v>
      </c>
      <c r="Z62" s="32">
        <f ca="1">'Module C Corrected'!DR62-'Module C Initial'!DR62</f>
        <v>-66.5</v>
      </c>
      <c r="AA62" s="32">
        <f ca="1">'Module C Corrected'!DS62-'Module C Initial'!DS62</f>
        <v>-86.690000000000509</v>
      </c>
      <c r="AB62" s="32">
        <f ca="1">'Module C Corrected'!DT62-'Module C Initial'!DT62</f>
        <v>-109.52999999999884</v>
      </c>
      <c r="AC62" s="31">
        <f ca="1">'Module C Corrected'!DU62-'Module C Initial'!DU62</f>
        <v>-859.05999999999767</v>
      </c>
      <c r="AD62" s="31">
        <f ca="1">'Module C Corrected'!DV62-'Module C Initial'!DV62</f>
        <v>-918.11999999999534</v>
      </c>
      <c r="AE62" s="31">
        <f ca="1">'Module C Corrected'!DW62-'Module C Initial'!DW62</f>
        <v>-676.93000000000757</v>
      </c>
      <c r="AF62" s="31">
        <f ca="1">'Module C Corrected'!DX62-'Module C Initial'!DX62</f>
        <v>-579.36999999999534</v>
      </c>
      <c r="AG62" s="31">
        <f ca="1">'Module C Corrected'!DY62-'Module C Initial'!DY62</f>
        <v>-643.27000000000407</v>
      </c>
      <c r="AH62" s="31">
        <f ca="1">'Module C Corrected'!DZ62-'Module C Initial'!DZ62</f>
        <v>-619.6200000000099</v>
      </c>
      <c r="AI62" s="31">
        <f ca="1">'Module C Corrected'!EA62-'Module C Initial'!EA62</f>
        <v>-1795.0199999999604</v>
      </c>
      <c r="AJ62" s="31">
        <f ca="1">'Module C Corrected'!EB62-'Module C Initial'!EB62</f>
        <v>-841.73000000001048</v>
      </c>
      <c r="AK62" s="31">
        <f ca="1">'Module C Corrected'!EC62-'Module C Initial'!EC62</f>
        <v>-576.44000000000233</v>
      </c>
      <c r="AL62" s="31">
        <f ca="1">'Module C Corrected'!ED62-'Module C Initial'!ED62</f>
        <v>-511.69999999999709</v>
      </c>
      <c r="AM62" s="31">
        <f ca="1">'Module C Corrected'!EE62-'Module C Initial'!EE62</f>
        <v>-657.91999999999825</v>
      </c>
      <c r="AN62" s="31">
        <f ca="1">'Module C Corrected'!EF62-'Module C Initial'!EF62</f>
        <v>-819.95999999999185</v>
      </c>
      <c r="AO62" s="32">
        <f t="shared" ca="1" si="10"/>
        <v>-2955.4899999998579</v>
      </c>
      <c r="AP62" s="32">
        <f t="shared" ca="1" si="10"/>
        <v>-3185.5299999999406</v>
      </c>
      <c r="AQ62" s="32">
        <f t="shared" ca="1" si="10"/>
        <v>-2366.9900000000835</v>
      </c>
      <c r="AR62" s="32">
        <f t="shared" ref="AR62:AZ90" ca="1" si="13">H62+T62+AF62</f>
        <v>-2043.5899999999965</v>
      </c>
      <c r="AS62" s="32">
        <f t="shared" ca="1" si="13"/>
        <v>-2288.5299999999206</v>
      </c>
      <c r="AT62" s="32">
        <f t="shared" ca="1" si="13"/>
        <v>-2224.2900000000209</v>
      </c>
      <c r="AU62" s="32">
        <f t="shared" ca="1" si="13"/>
        <v>-6500.9799999998359</v>
      </c>
      <c r="AV62" s="32">
        <f t="shared" ca="1" si="13"/>
        <v>-3078.1100000001425</v>
      </c>
      <c r="AW62" s="32">
        <f t="shared" ca="1" si="13"/>
        <v>-2128.8199999999651</v>
      </c>
      <c r="AX62" s="32">
        <f t="shared" ca="1" si="13"/>
        <v>-1908.1399999999412</v>
      </c>
      <c r="AY62" s="32">
        <f t="shared" ca="1" si="13"/>
        <v>-2478.5099999999056</v>
      </c>
      <c r="AZ62" s="32">
        <f t="shared" ca="1" si="13"/>
        <v>-3120.1000000000931</v>
      </c>
      <c r="BA62" s="55">
        <f t="shared" ca="1" si="11"/>
        <v>-23.38</v>
      </c>
      <c r="BB62" s="55">
        <f t="shared" ca="1" si="11"/>
        <v>-25.29</v>
      </c>
      <c r="BC62" s="55">
        <f t="shared" ca="1" si="11"/>
        <v>-18.850000000000001</v>
      </c>
      <c r="BD62" s="55">
        <f t="shared" ref="BD62:BL90" ca="1" si="14">ROUND(H62*BD$3,2)</f>
        <v>-16.329999999999998</v>
      </c>
      <c r="BE62" s="55">
        <f t="shared" ca="1" si="14"/>
        <v>-18.350000000000001</v>
      </c>
      <c r="BF62" s="55">
        <f t="shared" ca="1" si="14"/>
        <v>-17.899999999999999</v>
      </c>
      <c r="BG62" s="55">
        <f t="shared" ca="1" si="14"/>
        <v>-52.49</v>
      </c>
      <c r="BH62" s="55">
        <f t="shared" ca="1" si="14"/>
        <v>-24.95</v>
      </c>
      <c r="BI62" s="55">
        <f t="shared" ca="1" si="14"/>
        <v>-17.32</v>
      </c>
      <c r="BJ62" s="55">
        <f t="shared" ca="1" si="14"/>
        <v>-15.58</v>
      </c>
      <c r="BK62" s="55">
        <f t="shared" ca="1" si="14"/>
        <v>-20.309999999999999</v>
      </c>
      <c r="BL62" s="55">
        <f t="shared" ca="1" si="14"/>
        <v>-25.66</v>
      </c>
      <c r="BM62" s="32">
        <f t="shared" ca="1" si="12"/>
        <v>-2978.869999999858</v>
      </c>
      <c r="BN62" s="32">
        <f t="shared" ca="1" si="12"/>
        <v>-3210.8199999999406</v>
      </c>
      <c r="BO62" s="32">
        <f t="shared" ca="1" si="12"/>
        <v>-2385.8400000000834</v>
      </c>
      <c r="BP62" s="32">
        <f t="shared" ref="BP62:BX90" ca="1" si="15">AR62+BD62</f>
        <v>-2059.9199999999964</v>
      </c>
      <c r="BQ62" s="32">
        <f t="shared" ca="1" si="15"/>
        <v>-2306.8799999999205</v>
      </c>
      <c r="BR62" s="32">
        <f t="shared" ca="1" si="15"/>
        <v>-2242.190000000021</v>
      </c>
      <c r="BS62" s="32">
        <f t="shared" ca="1" si="15"/>
        <v>-6553.4699999998356</v>
      </c>
      <c r="BT62" s="32">
        <f t="shared" ca="1" si="15"/>
        <v>-3103.0600000001423</v>
      </c>
      <c r="BU62" s="32">
        <f t="shared" ca="1" si="15"/>
        <v>-2146.1399999999653</v>
      </c>
      <c r="BV62" s="32">
        <f t="shared" ca="1" si="15"/>
        <v>-1923.7199999999411</v>
      </c>
      <c r="BW62" s="32">
        <f t="shared" ca="1" si="15"/>
        <v>-2498.8199999999056</v>
      </c>
      <c r="BX62" s="32">
        <f t="shared" ca="1" si="15"/>
        <v>-3145.760000000093</v>
      </c>
    </row>
    <row r="63" spans="1:76">
      <c r="A63" t="s">
        <v>512</v>
      </c>
      <c r="B63" s="1" t="s">
        <v>43</v>
      </c>
      <c r="C63" t="str">
        <f t="shared" ca="1" si="2"/>
        <v>GPEC</v>
      </c>
      <c r="D63" t="str">
        <f t="shared" ca="1" si="3"/>
        <v>Grande Prairie EcoPower Industrial System</v>
      </c>
      <c r="E63" s="31">
        <f ca="1">'Module C Corrected'!CW63-'Module C Initial'!CW63</f>
        <v>0</v>
      </c>
      <c r="F63" s="31">
        <f ca="1">'Module C Corrected'!CX63-'Module C Initial'!CX63</f>
        <v>0</v>
      </c>
      <c r="G63" s="31">
        <f ca="1">'Module C Corrected'!CY63-'Module C Initial'!CY63</f>
        <v>0</v>
      </c>
      <c r="H63" s="31">
        <f ca="1">'Module C Corrected'!CZ63-'Module C Initial'!CZ63</f>
        <v>0</v>
      </c>
      <c r="I63" s="31">
        <f ca="1">'Module C Corrected'!DA63-'Module C Initial'!DA63</f>
        <v>0</v>
      </c>
      <c r="J63" s="31">
        <f ca="1">'Module C Corrected'!DB63-'Module C Initial'!DB63</f>
        <v>0</v>
      </c>
      <c r="K63" s="31">
        <f ca="1">'Module C Corrected'!DC63-'Module C Initial'!DC63</f>
        <v>0</v>
      </c>
      <c r="L63" s="31">
        <f ca="1">'Module C Corrected'!DD63-'Module C Initial'!DD63</f>
        <v>0</v>
      </c>
      <c r="M63" s="31">
        <f ca="1">'Module C Corrected'!DE63-'Module C Initial'!DE63</f>
        <v>0</v>
      </c>
      <c r="N63" s="31">
        <f ca="1">'Module C Corrected'!DF63-'Module C Initial'!DF63</f>
        <v>0</v>
      </c>
      <c r="O63" s="31">
        <f ca="1">'Module C Corrected'!DG63-'Module C Initial'!DG63</f>
        <v>0</v>
      </c>
      <c r="P63" s="31">
        <f ca="1">'Module C Corrected'!DH63-'Module C Initial'!DH63</f>
        <v>0</v>
      </c>
      <c r="Q63" s="32">
        <f ca="1">'Module C Corrected'!DI63-'Module C Initial'!DI63</f>
        <v>0</v>
      </c>
      <c r="R63" s="32">
        <f ca="1">'Module C Corrected'!DJ63-'Module C Initial'!DJ63</f>
        <v>0</v>
      </c>
      <c r="S63" s="32">
        <f ca="1">'Module C Corrected'!DK63-'Module C Initial'!DK63</f>
        <v>0</v>
      </c>
      <c r="T63" s="32">
        <f ca="1">'Module C Corrected'!DL63-'Module C Initial'!DL63</f>
        <v>0</v>
      </c>
      <c r="U63" s="32">
        <f ca="1">'Module C Corrected'!DM63-'Module C Initial'!DM63</f>
        <v>0</v>
      </c>
      <c r="V63" s="32">
        <f ca="1">'Module C Corrected'!DN63-'Module C Initial'!DN63</f>
        <v>0</v>
      </c>
      <c r="W63" s="32">
        <f ca="1">'Module C Corrected'!DO63-'Module C Initial'!DO63</f>
        <v>0</v>
      </c>
      <c r="X63" s="32">
        <f ca="1">'Module C Corrected'!DP63-'Module C Initial'!DP63</f>
        <v>0</v>
      </c>
      <c r="Y63" s="32">
        <f ca="1">'Module C Corrected'!DQ63-'Module C Initial'!DQ63</f>
        <v>0</v>
      </c>
      <c r="Z63" s="32">
        <f ca="1">'Module C Corrected'!DR63-'Module C Initial'!DR63</f>
        <v>0</v>
      </c>
      <c r="AA63" s="32">
        <f ca="1">'Module C Corrected'!DS63-'Module C Initial'!DS63</f>
        <v>0</v>
      </c>
      <c r="AB63" s="32">
        <f ca="1">'Module C Corrected'!DT63-'Module C Initial'!DT63</f>
        <v>0</v>
      </c>
      <c r="AC63" s="31">
        <f ca="1">'Module C Corrected'!DU63-'Module C Initial'!DU63</f>
        <v>0</v>
      </c>
      <c r="AD63" s="31">
        <f ca="1">'Module C Corrected'!DV63-'Module C Initial'!DV63</f>
        <v>0</v>
      </c>
      <c r="AE63" s="31">
        <f ca="1">'Module C Corrected'!DW63-'Module C Initial'!DW63</f>
        <v>0</v>
      </c>
      <c r="AF63" s="31">
        <f ca="1">'Module C Corrected'!DX63-'Module C Initial'!DX63</f>
        <v>0</v>
      </c>
      <c r="AG63" s="31">
        <f ca="1">'Module C Corrected'!DY63-'Module C Initial'!DY63</f>
        <v>0</v>
      </c>
      <c r="AH63" s="31">
        <f ca="1">'Module C Corrected'!DZ63-'Module C Initial'!DZ63</f>
        <v>0</v>
      </c>
      <c r="AI63" s="31">
        <f ca="1">'Module C Corrected'!EA63-'Module C Initial'!EA63</f>
        <v>0</v>
      </c>
      <c r="AJ63" s="31">
        <f ca="1">'Module C Corrected'!EB63-'Module C Initial'!EB63</f>
        <v>0</v>
      </c>
      <c r="AK63" s="31">
        <f ca="1">'Module C Corrected'!EC63-'Module C Initial'!EC63</f>
        <v>0</v>
      </c>
      <c r="AL63" s="31">
        <f ca="1">'Module C Corrected'!ED63-'Module C Initial'!ED63</f>
        <v>0</v>
      </c>
      <c r="AM63" s="31">
        <f ca="1">'Module C Corrected'!EE63-'Module C Initial'!EE63</f>
        <v>0</v>
      </c>
      <c r="AN63" s="31">
        <f ca="1">'Module C Corrected'!EF63-'Module C Initial'!EF63</f>
        <v>0</v>
      </c>
      <c r="AO63" s="32">
        <f t="shared" ref="AO63:AT119" ca="1" si="16">E63+Q63+AC63</f>
        <v>0</v>
      </c>
      <c r="AP63" s="32">
        <f t="shared" ca="1" si="16"/>
        <v>0</v>
      </c>
      <c r="AQ63" s="32">
        <f t="shared" ca="1" si="16"/>
        <v>0</v>
      </c>
      <c r="AR63" s="32">
        <f t="shared" ca="1" si="13"/>
        <v>0</v>
      </c>
      <c r="AS63" s="32">
        <f t="shared" ca="1" si="13"/>
        <v>0</v>
      </c>
      <c r="AT63" s="32">
        <f t="shared" ca="1" si="13"/>
        <v>0</v>
      </c>
      <c r="AU63" s="32">
        <f t="shared" ca="1" si="13"/>
        <v>0</v>
      </c>
      <c r="AV63" s="32">
        <f t="shared" ca="1" si="13"/>
        <v>0</v>
      </c>
      <c r="AW63" s="32">
        <f t="shared" ca="1" si="13"/>
        <v>0</v>
      </c>
      <c r="AX63" s="32">
        <f t="shared" ca="1" si="13"/>
        <v>0</v>
      </c>
      <c r="AY63" s="32">
        <f t="shared" ca="1" si="13"/>
        <v>0</v>
      </c>
      <c r="AZ63" s="32">
        <f t="shared" ca="1" si="13"/>
        <v>0</v>
      </c>
      <c r="BA63" s="55">
        <f t="shared" ref="BA63:BF119" ca="1" si="17">ROUND(E63*BA$3,2)</f>
        <v>0</v>
      </c>
      <c r="BB63" s="55">
        <f t="shared" ca="1" si="17"/>
        <v>0</v>
      </c>
      <c r="BC63" s="55">
        <f t="shared" ca="1" si="17"/>
        <v>0</v>
      </c>
      <c r="BD63" s="55">
        <f t="shared" ca="1" si="14"/>
        <v>0</v>
      </c>
      <c r="BE63" s="55">
        <f t="shared" ca="1" si="14"/>
        <v>0</v>
      </c>
      <c r="BF63" s="55">
        <f t="shared" ca="1" si="14"/>
        <v>0</v>
      </c>
      <c r="BG63" s="55">
        <f t="shared" ca="1" si="14"/>
        <v>0</v>
      </c>
      <c r="BH63" s="55">
        <f t="shared" ca="1" si="14"/>
        <v>0</v>
      </c>
      <c r="BI63" s="55">
        <f t="shared" ca="1" si="14"/>
        <v>0</v>
      </c>
      <c r="BJ63" s="55">
        <f t="shared" ca="1" si="14"/>
        <v>0</v>
      </c>
      <c r="BK63" s="55">
        <f t="shared" ca="1" si="14"/>
        <v>0</v>
      </c>
      <c r="BL63" s="55">
        <f t="shared" ca="1" si="14"/>
        <v>0</v>
      </c>
      <c r="BM63" s="32">
        <f t="shared" ref="BM63:BR119" ca="1" si="18">AO63+BA63</f>
        <v>0</v>
      </c>
      <c r="BN63" s="32">
        <f t="shared" ca="1" si="18"/>
        <v>0</v>
      </c>
      <c r="BO63" s="32">
        <f t="shared" ca="1" si="18"/>
        <v>0</v>
      </c>
      <c r="BP63" s="32">
        <f t="shared" ca="1" si="15"/>
        <v>0</v>
      </c>
      <c r="BQ63" s="32">
        <f t="shared" ca="1" si="15"/>
        <v>0</v>
      </c>
      <c r="BR63" s="32">
        <f t="shared" ca="1" si="15"/>
        <v>0</v>
      </c>
      <c r="BS63" s="32">
        <f t="shared" ca="1" si="15"/>
        <v>0</v>
      </c>
      <c r="BT63" s="32">
        <f t="shared" ca="1" si="15"/>
        <v>0</v>
      </c>
      <c r="BU63" s="32">
        <f t="shared" ca="1" si="15"/>
        <v>0</v>
      </c>
      <c r="BV63" s="32">
        <f t="shared" ca="1" si="15"/>
        <v>0</v>
      </c>
      <c r="BW63" s="32">
        <f t="shared" ca="1" si="15"/>
        <v>0</v>
      </c>
      <c r="BX63" s="32">
        <f t="shared" ca="1" si="15"/>
        <v>0</v>
      </c>
    </row>
    <row r="64" spans="1:76">
      <c r="A64" t="s">
        <v>441</v>
      </c>
      <c r="B64" s="1" t="s">
        <v>119</v>
      </c>
      <c r="C64" t="str">
        <f t="shared" ca="1" si="2"/>
        <v>GWW1</v>
      </c>
      <c r="D64" t="str">
        <f t="shared" ca="1" si="3"/>
        <v>Soderglen Wind Facility</v>
      </c>
      <c r="E64" s="31">
        <f ca="1">'Module C Corrected'!CW64-'Module C Initial'!CW64</f>
        <v>1148.6399999999994</v>
      </c>
      <c r="F64" s="31">
        <f ca="1">'Module C Corrected'!CX64-'Module C Initial'!CX64</f>
        <v>631.9900000000016</v>
      </c>
      <c r="G64" s="31">
        <f ca="1">'Module C Corrected'!CY64-'Module C Initial'!CY64</f>
        <v>1068.8399999999965</v>
      </c>
      <c r="H64" s="31">
        <f ca="1">'Module C Corrected'!CZ64-'Module C Initial'!CZ64</f>
        <v>587.79000000000087</v>
      </c>
      <c r="I64" s="31">
        <f ca="1">'Module C Corrected'!DA64-'Module C Initial'!DA64</f>
        <v>427.68999999999505</v>
      </c>
      <c r="J64" s="31">
        <f ca="1">'Module C Corrected'!DB64-'Module C Initial'!DB64</f>
        <v>521.31999999999971</v>
      </c>
      <c r="K64" s="31">
        <f ca="1">'Module C Corrected'!DC64-'Module C Initial'!DC64</f>
        <v>1200.6299999999974</v>
      </c>
      <c r="L64" s="31">
        <f ca="1">'Module C Corrected'!DD64-'Module C Initial'!DD64</f>
        <v>456.92999999999665</v>
      </c>
      <c r="M64" s="31">
        <f ca="1">'Module C Corrected'!DE64-'Module C Initial'!DE64</f>
        <v>482.2400000000016</v>
      </c>
      <c r="N64" s="31">
        <f ca="1">'Module C Corrected'!DF64-'Module C Initial'!DF64</f>
        <v>1053.2699999999968</v>
      </c>
      <c r="O64" s="31">
        <f ca="1">'Module C Corrected'!DG64-'Module C Initial'!DG64</f>
        <v>801.19000000000233</v>
      </c>
      <c r="P64" s="31">
        <f ca="1">'Module C Corrected'!DH64-'Module C Initial'!DH64</f>
        <v>1022.5800000000017</v>
      </c>
      <c r="Q64" s="32">
        <f ca="1">'Module C Corrected'!DI64-'Module C Initial'!DI64</f>
        <v>57.429999999999836</v>
      </c>
      <c r="R64" s="32">
        <f ca="1">'Module C Corrected'!DJ64-'Module C Initial'!DJ64</f>
        <v>31.600000000000136</v>
      </c>
      <c r="S64" s="32">
        <f ca="1">'Module C Corrected'!DK64-'Module C Initial'!DK64</f>
        <v>53.440000000000055</v>
      </c>
      <c r="T64" s="32">
        <f ca="1">'Module C Corrected'!DL64-'Module C Initial'!DL64</f>
        <v>29.389999999999873</v>
      </c>
      <c r="U64" s="32">
        <f ca="1">'Module C Corrected'!DM64-'Module C Initial'!DM64</f>
        <v>21.3900000000001</v>
      </c>
      <c r="V64" s="32">
        <f ca="1">'Module C Corrected'!DN64-'Module C Initial'!DN64</f>
        <v>26.059999999999945</v>
      </c>
      <c r="W64" s="32">
        <f ca="1">'Module C Corrected'!DO64-'Module C Initial'!DO64</f>
        <v>60.0300000000002</v>
      </c>
      <c r="X64" s="32">
        <f ca="1">'Module C Corrected'!DP64-'Module C Initial'!DP64</f>
        <v>22.839999999999918</v>
      </c>
      <c r="Y64" s="32">
        <f ca="1">'Module C Corrected'!DQ64-'Module C Initial'!DQ64</f>
        <v>24.120000000000005</v>
      </c>
      <c r="Z64" s="32">
        <f ca="1">'Module C Corrected'!DR64-'Module C Initial'!DR64</f>
        <v>52.659999999999854</v>
      </c>
      <c r="AA64" s="32">
        <f ca="1">'Module C Corrected'!DS64-'Module C Initial'!DS64</f>
        <v>40.060000000000173</v>
      </c>
      <c r="AB64" s="32">
        <f ca="1">'Module C Corrected'!DT64-'Module C Initial'!DT64</f>
        <v>51.129999999999654</v>
      </c>
      <c r="AC64" s="31">
        <f ca="1">'Module C Corrected'!DU64-'Module C Initial'!DU64</f>
        <v>494.22000000000116</v>
      </c>
      <c r="AD64" s="31">
        <f ca="1">'Module C Corrected'!DV64-'Module C Initial'!DV64</f>
        <v>268.69999999999891</v>
      </c>
      <c r="AE64" s="31">
        <f ca="1">'Module C Corrected'!DW64-'Module C Initial'!DW64</f>
        <v>449.52000000000044</v>
      </c>
      <c r="AF64" s="31">
        <f ca="1">'Module C Corrected'!DX64-'Module C Initial'!DX64</f>
        <v>244.21000000000095</v>
      </c>
      <c r="AG64" s="31">
        <f ca="1">'Module C Corrected'!DY64-'Module C Initial'!DY64</f>
        <v>175.59000000000015</v>
      </c>
      <c r="AH64" s="31">
        <f ca="1">'Module C Corrected'!DZ64-'Module C Initial'!DZ64</f>
        <v>211.36000000000058</v>
      </c>
      <c r="AI64" s="31">
        <f ca="1">'Module C Corrected'!EA64-'Module C Initial'!EA64</f>
        <v>480.86000000000058</v>
      </c>
      <c r="AJ64" s="31">
        <f ca="1">'Module C Corrected'!EB64-'Module C Initial'!EB64</f>
        <v>180.57999999999993</v>
      </c>
      <c r="AK64" s="31">
        <f ca="1">'Module C Corrected'!EC64-'Module C Initial'!EC64</f>
        <v>188.01999999999953</v>
      </c>
      <c r="AL64" s="31">
        <f ca="1">'Module C Corrected'!ED64-'Module C Initial'!ED64</f>
        <v>405.25</v>
      </c>
      <c r="AM64" s="31">
        <f ca="1">'Module C Corrected'!EE64-'Module C Initial'!EE64</f>
        <v>304.0099999999984</v>
      </c>
      <c r="AN64" s="31">
        <f ca="1">'Module C Corrected'!EF64-'Module C Initial'!EF64</f>
        <v>382.7599999999984</v>
      </c>
      <c r="AO64" s="32">
        <f t="shared" ca="1" si="16"/>
        <v>1700.2900000000004</v>
      </c>
      <c r="AP64" s="32">
        <f t="shared" ca="1" si="16"/>
        <v>932.29000000000065</v>
      </c>
      <c r="AQ64" s="32">
        <f t="shared" ca="1" si="16"/>
        <v>1571.799999999997</v>
      </c>
      <c r="AR64" s="32">
        <f t="shared" ca="1" si="13"/>
        <v>861.39000000000169</v>
      </c>
      <c r="AS64" s="32">
        <f t="shared" ca="1" si="13"/>
        <v>624.6699999999953</v>
      </c>
      <c r="AT64" s="32">
        <f t="shared" ca="1" si="13"/>
        <v>758.74000000000024</v>
      </c>
      <c r="AU64" s="32">
        <f t="shared" ca="1" si="13"/>
        <v>1741.5199999999982</v>
      </c>
      <c r="AV64" s="32">
        <f t="shared" ca="1" si="13"/>
        <v>660.3499999999965</v>
      </c>
      <c r="AW64" s="32">
        <f t="shared" ca="1" si="13"/>
        <v>694.38000000000113</v>
      </c>
      <c r="AX64" s="32">
        <f t="shared" ca="1" si="13"/>
        <v>1511.1799999999967</v>
      </c>
      <c r="AY64" s="32">
        <f t="shared" ca="1" si="13"/>
        <v>1145.2600000000009</v>
      </c>
      <c r="AZ64" s="32">
        <f t="shared" ca="1" si="13"/>
        <v>1456.4699999999998</v>
      </c>
      <c r="BA64" s="55">
        <f t="shared" ca="1" si="17"/>
        <v>13.45</v>
      </c>
      <c r="BB64" s="55">
        <f t="shared" ca="1" si="17"/>
        <v>7.4</v>
      </c>
      <c r="BC64" s="55">
        <f t="shared" ca="1" si="17"/>
        <v>12.52</v>
      </c>
      <c r="BD64" s="55">
        <f t="shared" ca="1" si="14"/>
        <v>6.88</v>
      </c>
      <c r="BE64" s="55">
        <f t="shared" ca="1" si="14"/>
        <v>5.01</v>
      </c>
      <c r="BF64" s="55">
        <f t="shared" ca="1" si="14"/>
        <v>6.11</v>
      </c>
      <c r="BG64" s="55">
        <f t="shared" ca="1" si="14"/>
        <v>14.06</v>
      </c>
      <c r="BH64" s="55">
        <f t="shared" ca="1" si="14"/>
        <v>5.35</v>
      </c>
      <c r="BI64" s="55">
        <f t="shared" ca="1" si="14"/>
        <v>5.65</v>
      </c>
      <c r="BJ64" s="55">
        <f t="shared" ca="1" si="14"/>
        <v>12.34</v>
      </c>
      <c r="BK64" s="55">
        <f t="shared" ca="1" si="14"/>
        <v>9.3800000000000008</v>
      </c>
      <c r="BL64" s="55">
        <f t="shared" ca="1" si="14"/>
        <v>11.98</v>
      </c>
      <c r="BM64" s="32">
        <f t="shared" ca="1" si="18"/>
        <v>1713.7400000000005</v>
      </c>
      <c r="BN64" s="32">
        <f t="shared" ca="1" si="18"/>
        <v>939.69000000000062</v>
      </c>
      <c r="BO64" s="32">
        <f t="shared" ca="1" si="18"/>
        <v>1584.319999999997</v>
      </c>
      <c r="BP64" s="32">
        <f t="shared" ca="1" si="15"/>
        <v>868.27000000000169</v>
      </c>
      <c r="BQ64" s="32">
        <f t="shared" ca="1" si="15"/>
        <v>629.67999999999529</v>
      </c>
      <c r="BR64" s="32">
        <f t="shared" ca="1" si="15"/>
        <v>764.85000000000025</v>
      </c>
      <c r="BS64" s="32">
        <f t="shared" ca="1" si="15"/>
        <v>1755.5799999999981</v>
      </c>
      <c r="BT64" s="32">
        <f t="shared" ca="1" si="15"/>
        <v>665.69999999999652</v>
      </c>
      <c r="BU64" s="32">
        <f t="shared" ca="1" si="15"/>
        <v>700.03000000000111</v>
      </c>
      <c r="BV64" s="32">
        <f t="shared" ca="1" si="15"/>
        <v>1523.5199999999966</v>
      </c>
      <c r="BW64" s="32">
        <f t="shared" ca="1" si="15"/>
        <v>1154.640000000001</v>
      </c>
      <c r="BX64" s="32">
        <f t="shared" ca="1" si="15"/>
        <v>1468.4499999999998</v>
      </c>
    </row>
    <row r="65" spans="1:76">
      <c r="A65" t="s">
        <v>540</v>
      </c>
      <c r="B65" s="1" t="s">
        <v>92</v>
      </c>
      <c r="C65" t="str">
        <f t="shared" ca="1" si="2"/>
        <v>HRM</v>
      </c>
      <c r="D65" t="str">
        <f t="shared" ca="1" si="3"/>
        <v>H. R. Milner</v>
      </c>
      <c r="E65" s="31">
        <f ca="1">'Module C Corrected'!CW65-'Module C Initial'!CW65</f>
        <v>0</v>
      </c>
      <c r="F65" s="31">
        <f ca="1">'Module C Corrected'!CX65-'Module C Initial'!CX65</f>
        <v>0</v>
      </c>
      <c r="G65" s="31">
        <f ca="1">'Module C Corrected'!CY65-'Module C Initial'!CY65</f>
        <v>0</v>
      </c>
      <c r="H65" s="31">
        <f ca="1">'Module C Corrected'!CZ65-'Module C Initial'!CZ65</f>
        <v>0</v>
      </c>
      <c r="I65" s="31">
        <f ca="1">'Module C Corrected'!DA65-'Module C Initial'!DA65</f>
        <v>0</v>
      </c>
      <c r="J65" s="31">
        <f ca="1">'Module C Corrected'!DB65-'Module C Initial'!DB65</f>
        <v>0</v>
      </c>
      <c r="K65" s="31">
        <f ca="1">'Module C Corrected'!DC65-'Module C Initial'!DC65</f>
        <v>0</v>
      </c>
      <c r="L65" s="31">
        <f ca="1">'Module C Corrected'!DD65-'Module C Initial'!DD65</f>
        <v>0</v>
      </c>
      <c r="M65" s="31">
        <f ca="1">'Module C Corrected'!DE65-'Module C Initial'!DE65</f>
        <v>0</v>
      </c>
      <c r="N65" s="31">
        <f ca="1">'Module C Corrected'!DF65-'Module C Initial'!DF65</f>
        <v>0</v>
      </c>
      <c r="O65" s="31">
        <f ca="1">'Module C Corrected'!DG65-'Module C Initial'!DG65</f>
        <v>0</v>
      </c>
      <c r="P65" s="31">
        <f ca="1">'Module C Corrected'!DH65-'Module C Initial'!DH65</f>
        <v>0</v>
      </c>
      <c r="Q65" s="32">
        <f ca="1">'Module C Corrected'!DI65-'Module C Initial'!DI65</f>
        <v>0</v>
      </c>
      <c r="R65" s="32">
        <f ca="1">'Module C Corrected'!DJ65-'Module C Initial'!DJ65</f>
        <v>0</v>
      </c>
      <c r="S65" s="32">
        <f ca="1">'Module C Corrected'!DK65-'Module C Initial'!DK65</f>
        <v>0</v>
      </c>
      <c r="T65" s="32">
        <f ca="1">'Module C Corrected'!DL65-'Module C Initial'!DL65</f>
        <v>0</v>
      </c>
      <c r="U65" s="32">
        <f ca="1">'Module C Corrected'!DM65-'Module C Initial'!DM65</f>
        <v>0</v>
      </c>
      <c r="V65" s="32">
        <f ca="1">'Module C Corrected'!DN65-'Module C Initial'!DN65</f>
        <v>0</v>
      </c>
      <c r="W65" s="32">
        <f ca="1">'Module C Corrected'!DO65-'Module C Initial'!DO65</f>
        <v>0</v>
      </c>
      <c r="X65" s="32">
        <f ca="1">'Module C Corrected'!DP65-'Module C Initial'!DP65</f>
        <v>0</v>
      </c>
      <c r="Y65" s="32">
        <f ca="1">'Module C Corrected'!DQ65-'Module C Initial'!DQ65</f>
        <v>0</v>
      </c>
      <c r="Z65" s="32">
        <f ca="1">'Module C Corrected'!DR65-'Module C Initial'!DR65</f>
        <v>0</v>
      </c>
      <c r="AA65" s="32">
        <f ca="1">'Module C Corrected'!DS65-'Module C Initial'!DS65</f>
        <v>0</v>
      </c>
      <c r="AB65" s="32">
        <f ca="1">'Module C Corrected'!DT65-'Module C Initial'!DT65</f>
        <v>0</v>
      </c>
      <c r="AC65" s="31">
        <f ca="1">'Module C Corrected'!DU65-'Module C Initial'!DU65</f>
        <v>0</v>
      </c>
      <c r="AD65" s="31">
        <f ca="1">'Module C Corrected'!DV65-'Module C Initial'!DV65</f>
        <v>0</v>
      </c>
      <c r="AE65" s="31">
        <f ca="1">'Module C Corrected'!DW65-'Module C Initial'!DW65</f>
        <v>0</v>
      </c>
      <c r="AF65" s="31">
        <f ca="1">'Module C Corrected'!DX65-'Module C Initial'!DX65</f>
        <v>0</v>
      </c>
      <c r="AG65" s="31">
        <f ca="1">'Module C Corrected'!DY65-'Module C Initial'!DY65</f>
        <v>0</v>
      </c>
      <c r="AH65" s="31">
        <f ca="1">'Module C Corrected'!DZ65-'Module C Initial'!DZ65</f>
        <v>0</v>
      </c>
      <c r="AI65" s="31">
        <f ca="1">'Module C Corrected'!EA65-'Module C Initial'!EA65</f>
        <v>0</v>
      </c>
      <c r="AJ65" s="31">
        <f ca="1">'Module C Corrected'!EB65-'Module C Initial'!EB65</f>
        <v>0</v>
      </c>
      <c r="AK65" s="31">
        <f ca="1">'Module C Corrected'!EC65-'Module C Initial'!EC65</f>
        <v>0</v>
      </c>
      <c r="AL65" s="31">
        <f ca="1">'Module C Corrected'!ED65-'Module C Initial'!ED65</f>
        <v>0</v>
      </c>
      <c r="AM65" s="31">
        <f ca="1">'Module C Corrected'!EE65-'Module C Initial'!EE65</f>
        <v>0</v>
      </c>
      <c r="AN65" s="31">
        <f ca="1">'Module C Corrected'!EF65-'Module C Initial'!EF65</f>
        <v>0</v>
      </c>
      <c r="AO65" s="32">
        <f t="shared" ca="1" si="16"/>
        <v>0</v>
      </c>
      <c r="AP65" s="32">
        <f t="shared" ca="1" si="16"/>
        <v>0</v>
      </c>
      <c r="AQ65" s="32">
        <f t="shared" ca="1" si="16"/>
        <v>0</v>
      </c>
      <c r="AR65" s="32">
        <f t="shared" ca="1" si="13"/>
        <v>0</v>
      </c>
      <c r="AS65" s="32">
        <f t="shared" ca="1" si="13"/>
        <v>0</v>
      </c>
      <c r="AT65" s="32">
        <f t="shared" ca="1" si="13"/>
        <v>0</v>
      </c>
      <c r="AU65" s="32">
        <f t="shared" ca="1" si="13"/>
        <v>0</v>
      </c>
      <c r="AV65" s="32">
        <f t="shared" ca="1" si="13"/>
        <v>0</v>
      </c>
      <c r="AW65" s="32">
        <f t="shared" ca="1" si="13"/>
        <v>0</v>
      </c>
      <c r="AX65" s="32">
        <f t="shared" ca="1" si="13"/>
        <v>0</v>
      </c>
      <c r="AY65" s="32">
        <f t="shared" ca="1" si="13"/>
        <v>0</v>
      </c>
      <c r="AZ65" s="32">
        <f t="shared" ca="1" si="13"/>
        <v>0</v>
      </c>
      <c r="BA65" s="55">
        <f t="shared" ca="1" si="17"/>
        <v>0</v>
      </c>
      <c r="BB65" s="55">
        <f t="shared" ca="1" si="17"/>
        <v>0</v>
      </c>
      <c r="BC65" s="55">
        <f t="shared" ca="1" si="17"/>
        <v>0</v>
      </c>
      <c r="BD65" s="55">
        <f t="shared" ca="1" si="14"/>
        <v>0</v>
      </c>
      <c r="BE65" s="55">
        <f t="shared" ca="1" si="14"/>
        <v>0</v>
      </c>
      <c r="BF65" s="55">
        <f t="shared" ca="1" si="14"/>
        <v>0</v>
      </c>
      <c r="BG65" s="55">
        <f t="shared" ca="1" si="14"/>
        <v>0</v>
      </c>
      <c r="BH65" s="55">
        <f t="shared" ca="1" si="14"/>
        <v>0</v>
      </c>
      <c r="BI65" s="55">
        <f t="shared" ca="1" si="14"/>
        <v>0</v>
      </c>
      <c r="BJ65" s="55">
        <f t="shared" ca="1" si="14"/>
        <v>0</v>
      </c>
      <c r="BK65" s="55">
        <f t="shared" ca="1" si="14"/>
        <v>0</v>
      </c>
      <c r="BL65" s="55">
        <f t="shared" ca="1" si="14"/>
        <v>0</v>
      </c>
      <c r="BM65" s="32">
        <f t="shared" ca="1" si="18"/>
        <v>0</v>
      </c>
      <c r="BN65" s="32">
        <f t="shared" ca="1" si="18"/>
        <v>0</v>
      </c>
      <c r="BO65" s="32">
        <f t="shared" ca="1" si="18"/>
        <v>0</v>
      </c>
      <c r="BP65" s="32">
        <f t="shared" ca="1" si="15"/>
        <v>0</v>
      </c>
      <c r="BQ65" s="32">
        <f t="shared" ca="1" si="15"/>
        <v>0</v>
      </c>
      <c r="BR65" s="32">
        <f t="shared" ca="1" si="15"/>
        <v>0</v>
      </c>
      <c r="BS65" s="32">
        <f t="shared" ca="1" si="15"/>
        <v>0</v>
      </c>
      <c r="BT65" s="32">
        <f t="shared" ca="1" si="15"/>
        <v>0</v>
      </c>
      <c r="BU65" s="32">
        <f t="shared" ca="1" si="15"/>
        <v>0</v>
      </c>
      <c r="BV65" s="32">
        <f t="shared" ca="1" si="15"/>
        <v>0</v>
      </c>
      <c r="BW65" s="32">
        <f t="shared" ca="1" si="15"/>
        <v>0</v>
      </c>
      <c r="BX65" s="32">
        <f t="shared" ca="1" si="15"/>
        <v>0</v>
      </c>
    </row>
    <row r="66" spans="1:76">
      <c r="A66" t="s">
        <v>434</v>
      </c>
      <c r="B66" s="1" t="s">
        <v>92</v>
      </c>
      <c r="C66" t="str">
        <f t="shared" ca="1" si="2"/>
        <v>HRM</v>
      </c>
      <c r="D66" t="str">
        <f t="shared" ca="1" si="3"/>
        <v>H. R. Milner</v>
      </c>
      <c r="E66" s="31">
        <f ca="1">'Module C Corrected'!CW66-'Module C Initial'!CW66</f>
        <v>0</v>
      </c>
      <c r="F66" s="31">
        <f ca="1">'Module C Corrected'!CX66-'Module C Initial'!CX66</f>
        <v>0</v>
      </c>
      <c r="G66" s="31">
        <f ca="1">'Module C Corrected'!CY66-'Module C Initial'!CY66</f>
        <v>0</v>
      </c>
      <c r="H66" s="31">
        <f ca="1">'Module C Corrected'!CZ66-'Module C Initial'!CZ66</f>
        <v>0</v>
      </c>
      <c r="I66" s="31">
        <f ca="1">'Module C Corrected'!DA66-'Module C Initial'!DA66</f>
        <v>0</v>
      </c>
      <c r="J66" s="31">
        <f ca="1">'Module C Corrected'!DB66-'Module C Initial'!DB66</f>
        <v>0</v>
      </c>
      <c r="K66" s="31">
        <f ca="1">'Module C Corrected'!DC66-'Module C Initial'!DC66</f>
        <v>0</v>
      </c>
      <c r="L66" s="31">
        <f ca="1">'Module C Corrected'!DD66-'Module C Initial'!DD66</f>
        <v>0</v>
      </c>
      <c r="M66" s="31">
        <f ca="1">'Module C Corrected'!DE66-'Module C Initial'!DE66</f>
        <v>0</v>
      </c>
      <c r="N66" s="31">
        <f ca="1">'Module C Corrected'!DF66-'Module C Initial'!DF66</f>
        <v>0</v>
      </c>
      <c r="O66" s="31">
        <f ca="1">'Module C Corrected'!DG66-'Module C Initial'!DG66</f>
        <v>0</v>
      </c>
      <c r="P66" s="31">
        <f ca="1">'Module C Corrected'!DH66-'Module C Initial'!DH66</f>
        <v>0</v>
      </c>
      <c r="Q66" s="32">
        <f ca="1">'Module C Corrected'!DI66-'Module C Initial'!DI66</f>
        <v>0</v>
      </c>
      <c r="R66" s="32">
        <f ca="1">'Module C Corrected'!DJ66-'Module C Initial'!DJ66</f>
        <v>0</v>
      </c>
      <c r="S66" s="32">
        <f ca="1">'Module C Corrected'!DK66-'Module C Initial'!DK66</f>
        <v>0</v>
      </c>
      <c r="T66" s="32">
        <f ca="1">'Module C Corrected'!DL66-'Module C Initial'!DL66</f>
        <v>0</v>
      </c>
      <c r="U66" s="32">
        <f ca="1">'Module C Corrected'!DM66-'Module C Initial'!DM66</f>
        <v>0</v>
      </c>
      <c r="V66" s="32">
        <f ca="1">'Module C Corrected'!DN66-'Module C Initial'!DN66</f>
        <v>0</v>
      </c>
      <c r="W66" s="32">
        <f ca="1">'Module C Corrected'!DO66-'Module C Initial'!DO66</f>
        <v>0</v>
      </c>
      <c r="X66" s="32">
        <f ca="1">'Module C Corrected'!DP66-'Module C Initial'!DP66</f>
        <v>0</v>
      </c>
      <c r="Y66" s="32">
        <f ca="1">'Module C Corrected'!DQ66-'Module C Initial'!DQ66</f>
        <v>0</v>
      </c>
      <c r="Z66" s="32">
        <f ca="1">'Module C Corrected'!DR66-'Module C Initial'!DR66</f>
        <v>0</v>
      </c>
      <c r="AA66" s="32">
        <f ca="1">'Module C Corrected'!DS66-'Module C Initial'!DS66</f>
        <v>0</v>
      </c>
      <c r="AB66" s="32">
        <f ca="1">'Module C Corrected'!DT66-'Module C Initial'!DT66</f>
        <v>0</v>
      </c>
      <c r="AC66" s="31">
        <f ca="1">'Module C Corrected'!DU66-'Module C Initial'!DU66</f>
        <v>0</v>
      </c>
      <c r="AD66" s="31">
        <f ca="1">'Module C Corrected'!DV66-'Module C Initial'!DV66</f>
        <v>0</v>
      </c>
      <c r="AE66" s="31">
        <f ca="1">'Module C Corrected'!DW66-'Module C Initial'!DW66</f>
        <v>0</v>
      </c>
      <c r="AF66" s="31">
        <f ca="1">'Module C Corrected'!DX66-'Module C Initial'!DX66</f>
        <v>0</v>
      </c>
      <c r="AG66" s="31">
        <f ca="1">'Module C Corrected'!DY66-'Module C Initial'!DY66</f>
        <v>0</v>
      </c>
      <c r="AH66" s="31">
        <f ca="1">'Module C Corrected'!DZ66-'Module C Initial'!DZ66</f>
        <v>0</v>
      </c>
      <c r="AI66" s="31">
        <f ca="1">'Module C Corrected'!EA66-'Module C Initial'!EA66</f>
        <v>0</v>
      </c>
      <c r="AJ66" s="31">
        <f ca="1">'Module C Corrected'!EB66-'Module C Initial'!EB66</f>
        <v>0</v>
      </c>
      <c r="AK66" s="31">
        <f ca="1">'Module C Corrected'!EC66-'Module C Initial'!EC66</f>
        <v>0</v>
      </c>
      <c r="AL66" s="31">
        <f ca="1">'Module C Corrected'!ED66-'Module C Initial'!ED66</f>
        <v>0</v>
      </c>
      <c r="AM66" s="31">
        <f ca="1">'Module C Corrected'!EE66-'Module C Initial'!EE66</f>
        <v>0</v>
      </c>
      <c r="AN66" s="31">
        <f ca="1">'Module C Corrected'!EF66-'Module C Initial'!EF66</f>
        <v>0</v>
      </c>
      <c r="AO66" s="32">
        <f t="shared" ca="1" si="16"/>
        <v>0</v>
      </c>
      <c r="AP66" s="32">
        <f t="shared" ca="1" si="16"/>
        <v>0</v>
      </c>
      <c r="AQ66" s="32">
        <f t="shared" ca="1" si="16"/>
        <v>0</v>
      </c>
      <c r="AR66" s="32">
        <f t="shared" ca="1" si="13"/>
        <v>0</v>
      </c>
      <c r="AS66" s="32">
        <f t="shared" ca="1" si="13"/>
        <v>0</v>
      </c>
      <c r="AT66" s="32">
        <f t="shared" ca="1" si="13"/>
        <v>0</v>
      </c>
      <c r="AU66" s="32">
        <f t="shared" ca="1" si="13"/>
        <v>0</v>
      </c>
      <c r="AV66" s="32">
        <f t="shared" ca="1" si="13"/>
        <v>0</v>
      </c>
      <c r="AW66" s="32">
        <f t="shared" ca="1" si="13"/>
        <v>0</v>
      </c>
      <c r="AX66" s="32">
        <f t="shared" ca="1" si="13"/>
        <v>0</v>
      </c>
      <c r="AY66" s="32">
        <f t="shared" ca="1" si="13"/>
        <v>0</v>
      </c>
      <c r="AZ66" s="32">
        <f t="shared" ca="1" si="13"/>
        <v>0</v>
      </c>
      <c r="BA66" s="55">
        <f t="shared" ca="1" si="17"/>
        <v>0</v>
      </c>
      <c r="BB66" s="55">
        <f t="shared" ca="1" si="17"/>
        <v>0</v>
      </c>
      <c r="BC66" s="55">
        <f t="shared" ca="1" si="17"/>
        <v>0</v>
      </c>
      <c r="BD66" s="55">
        <f t="shared" ca="1" si="14"/>
        <v>0</v>
      </c>
      <c r="BE66" s="55">
        <f t="shared" ca="1" si="14"/>
        <v>0</v>
      </c>
      <c r="BF66" s="55">
        <f t="shared" ca="1" si="14"/>
        <v>0</v>
      </c>
      <c r="BG66" s="55">
        <f t="shared" ca="1" si="14"/>
        <v>0</v>
      </c>
      <c r="BH66" s="55">
        <f t="shared" ca="1" si="14"/>
        <v>0</v>
      </c>
      <c r="BI66" s="55">
        <f t="shared" ca="1" si="14"/>
        <v>0</v>
      </c>
      <c r="BJ66" s="55">
        <f t="shared" ca="1" si="14"/>
        <v>0</v>
      </c>
      <c r="BK66" s="55">
        <f t="shared" ca="1" si="14"/>
        <v>0</v>
      </c>
      <c r="BL66" s="55">
        <f t="shared" ca="1" si="14"/>
        <v>0</v>
      </c>
      <c r="BM66" s="32">
        <f t="shared" ca="1" si="18"/>
        <v>0</v>
      </c>
      <c r="BN66" s="32">
        <f t="shared" ca="1" si="18"/>
        <v>0</v>
      </c>
      <c r="BO66" s="32">
        <f t="shared" ca="1" si="18"/>
        <v>0</v>
      </c>
      <c r="BP66" s="32">
        <f t="shared" ca="1" si="15"/>
        <v>0</v>
      </c>
      <c r="BQ66" s="32">
        <f t="shared" ca="1" si="15"/>
        <v>0</v>
      </c>
      <c r="BR66" s="32">
        <f t="shared" ca="1" si="15"/>
        <v>0</v>
      </c>
      <c r="BS66" s="32">
        <f t="shared" ca="1" si="15"/>
        <v>0</v>
      </c>
      <c r="BT66" s="32">
        <f t="shared" ca="1" si="15"/>
        <v>0</v>
      </c>
      <c r="BU66" s="32">
        <f t="shared" ca="1" si="15"/>
        <v>0</v>
      </c>
      <c r="BV66" s="32">
        <f t="shared" ca="1" si="15"/>
        <v>0</v>
      </c>
      <c r="BW66" s="32">
        <f t="shared" ca="1" si="15"/>
        <v>0</v>
      </c>
      <c r="BX66" s="32">
        <f t="shared" ca="1" si="15"/>
        <v>0</v>
      </c>
    </row>
    <row r="67" spans="1:76">
      <c r="A67" t="s">
        <v>423</v>
      </c>
      <c r="B67" s="1" t="s">
        <v>128</v>
      </c>
      <c r="C67" t="str">
        <f t="shared" ca="1" si="2"/>
        <v>HSH</v>
      </c>
      <c r="D67" t="str">
        <f t="shared" ca="1" si="3"/>
        <v>Horseshoe Hydro Facility</v>
      </c>
      <c r="E67" s="31">
        <f ca="1">'Module C Corrected'!CW67-'Module C Initial'!CW67</f>
        <v>0</v>
      </c>
      <c r="F67" s="31">
        <f ca="1">'Module C Corrected'!CX67-'Module C Initial'!CX67</f>
        <v>0</v>
      </c>
      <c r="G67" s="31">
        <f ca="1">'Module C Corrected'!CY67-'Module C Initial'!CY67</f>
        <v>0</v>
      </c>
      <c r="H67" s="31">
        <f ca="1">'Module C Corrected'!CZ67-'Module C Initial'!CZ67</f>
        <v>0</v>
      </c>
      <c r="I67" s="31">
        <f ca="1">'Module C Corrected'!DA67-'Module C Initial'!DA67</f>
        <v>0</v>
      </c>
      <c r="J67" s="31">
        <f ca="1">'Module C Corrected'!DB67-'Module C Initial'!DB67</f>
        <v>0</v>
      </c>
      <c r="K67" s="31">
        <f ca="1">'Module C Corrected'!DC67-'Module C Initial'!DC67</f>
        <v>0</v>
      </c>
      <c r="L67" s="31">
        <f ca="1">'Module C Corrected'!DD67-'Module C Initial'!DD67</f>
        <v>0</v>
      </c>
      <c r="M67" s="31">
        <f ca="1">'Module C Corrected'!DE67-'Module C Initial'!DE67</f>
        <v>0</v>
      </c>
      <c r="N67" s="31">
        <f ca="1">'Module C Corrected'!DF67-'Module C Initial'!DF67</f>
        <v>0</v>
      </c>
      <c r="O67" s="31">
        <f ca="1">'Module C Corrected'!DG67-'Module C Initial'!DG67</f>
        <v>0</v>
      </c>
      <c r="P67" s="31">
        <f ca="1">'Module C Corrected'!DH67-'Module C Initial'!DH67</f>
        <v>0</v>
      </c>
      <c r="Q67" s="32">
        <f ca="1">'Module C Corrected'!DI67-'Module C Initial'!DI67</f>
        <v>0</v>
      </c>
      <c r="R67" s="32">
        <f ca="1">'Module C Corrected'!DJ67-'Module C Initial'!DJ67</f>
        <v>0</v>
      </c>
      <c r="S67" s="32">
        <f ca="1">'Module C Corrected'!DK67-'Module C Initial'!DK67</f>
        <v>0</v>
      </c>
      <c r="T67" s="32">
        <f ca="1">'Module C Corrected'!DL67-'Module C Initial'!DL67</f>
        <v>0</v>
      </c>
      <c r="U67" s="32">
        <f ca="1">'Module C Corrected'!DM67-'Module C Initial'!DM67</f>
        <v>0</v>
      </c>
      <c r="V67" s="32">
        <f ca="1">'Module C Corrected'!DN67-'Module C Initial'!DN67</f>
        <v>0</v>
      </c>
      <c r="W67" s="32">
        <f ca="1">'Module C Corrected'!DO67-'Module C Initial'!DO67</f>
        <v>0</v>
      </c>
      <c r="X67" s="32">
        <f ca="1">'Module C Corrected'!DP67-'Module C Initial'!DP67</f>
        <v>0</v>
      </c>
      <c r="Y67" s="32">
        <f ca="1">'Module C Corrected'!DQ67-'Module C Initial'!DQ67</f>
        <v>0</v>
      </c>
      <c r="Z67" s="32">
        <f ca="1">'Module C Corrected'!DR67-'Module C Initial'!DR67</f>
        <v>0</v>
      </c>
      <c r="AA67" s="32">
        <f ca="1">'Module C Corrected'!DS67-'Module C Initial'!DS67</f>
        <v>0</v>
      </c>
      <c r="AB67" s="32">
        <f ca="1">'Module C Corrected'!DT67-'Module C Initial'!DT67</f>
        <v>0</v>
      </c>
      <c r="AC67" s="31">
        <f ca="1">'Module C Corrected'!DU67-'Module C Initial'!DU67</f>
        <v>0</v>
      </c>
      <c r="AD67" s="31">
        <f ca="1">'Module C Corrected'!DV67-'Module C Initial'!DV67</f>
        <v>0</v>
      </c>
      <c r="AE67" s="31">
        <f ca="1">'Module C Corrected'!DW67-'Module C Initial'!DW67</f>
        <v>0</v>
      </c>
      <c r="AF67" s="31">
        <f ca="1">'Module C Corrected'!DX67-'Module C Initial'!DX67</f>
        <v>0</v>
      </c>
      <c r="AG67" s="31">
        <f ca="1">'Module C Corrected'!DY67-'Module C Initial'!DY67</f>
        <v>0</v>
      </c>
      <c r="AH67" s="31">
        <f ca="1">'Module C Corrected'!DZ67-'Module C Initial'!DZ67</f>
        <v>0</v>
      </c>
      <c r="AI67" s="31">
        <f ca="1">'Module C Corrected'!EA67-'Module C Initial'!EA67</f>
        <v>0</v>
      </c>
      <c r="AJ67" s="31">
        <f ca="1">'Module C Corrected'!EB67-'Module C Initial'!EB67</f>
        <v>0</v>
      </c>
      <c r="AK67" s="31">
        <f ca="1">'Module C Corrected'!EC67-'Module C Initial'!EC67</f>
        <v>0</v>
      </c>
      <c r="AL67" s="31">
        <f ca="1">'Module C Corrected'!ED67-'Module C Initial'!ED67</f>
        <v>0</v>
      </c>
      <c r="AM67" s="31">
        <f ca="1">'Module C Corrected'!EE67-'Module C Initial'!EE67</f>
        <v>0</v>
      </c>
      <c r="AN67" s="31">
        <f ca="1">'Module C Corrected'!EF67-'Module C Initial'!EF67</f>
        <v>0</v>
      </c>
      <c r="AO67" s="32">
        <f t="shared" ca="1" si="16"/>
        <v>0</v>
      </c>
      <c r="AP67" s="32">
        <f t="shared" ca="1" si="16"/>
        <v>0</v>
      </c>
      <c r="AQ67" s="32">
        <f t="shared" ca="1" si="16"/>
        <v>0</v>
      </c>
      <c r="AR67" s="32">
        <f t="shared" ca="1" si="13"/>
        <v>0</v>
      </c>
      <c r="AS67" s="32">
        <f t="shared" ca="1" si="13"/>
        <v>0</v>
      </c>
      <c r="AT67" s="32">
        <f t="shared" ca="1" si="13"/>
        <v>0</v>
      </c>
      <c r="AU67" s="32">
        <f t="shared" ca="1" si="13"/>
        <v>0</v>
      </c>
      <c r="AV67" s="32">
        <f t="shared" ca="1" si="13"/>
        <v>0</v>
      </c>
      <c r="AW67" s="32">
        <f t="shared" ca="1" si="13"/>
        <v>0</v>
      </c>
      <c r="AX67" s="32">
        <f t="shared" ca="1" si="13"/>
        <v>0</v>
      </c>
      <c r="AY67" s="32">
        <f t="shared" ca="1" si="13"/>
        <v>0</v>
      </c>
      <c r="AZ67" s="32">
        <f t="shared" ca="1" si="13"/>
        <v>0</v>
      </c>
      <c r="BA67" s="55">
        <f t="shared" ca="1" si="17"/>
        <v>0</v>
      </c>
      <c r="BB67" s="55">
        <f t="shared" ca="1" si="17"/>
        <v>0</v>
      </c>
      <c r="BC67" s="55">
        <f t="shared" ca="1" si="17"/>
        <v>0</v>
      </c>
      <c r="BD67" s="55">
        <f t="shared" ca="1" si="14"/>
        <v>0</v>
      </c>
      <c r="BE67" s="55">
        <f t="shared" ca="1" si="14"/>
        <v>0</v>
      </c>
      <c r="BF67" s="55">
        <f t="shared" ca="1" si="14"/>
        <v>0</v>
      </c>
      <c r="BG67" s="55">
        <f t="shared" ca="1" si="14"/>
        <v>0</v>
      </c>
      <c r="BH67" s="55">
        <f t="shared" ca="1" si="14"/>
        <v>0</v>
      </c>
      <c r="BI67" s="55">
        <f t="shared" ca="1" si="14"/>
        <v>0</v>
      </c>
      <c r="BJ67" s="55">
        <f t="shared" ca="1" si="14"/>
        <v>0</v>
      </c>
      <c r="BK67" s="55">
        <f t="shared" ca="1" si="14"/>
        <v>0</v>
      </c>
      <c r="BL67" s="55">
        <f t="shared" ca="1" si="14"/>
        <v>0</v>
      </c>
      <c r="BM67" s="32">
        <f t="shared" ca="1" si="18"/>
        <v>0</v>
      </c>
      <c r="BN67" s="32">
        <f t="shared" ca="1" si="18"/>
        <v>0</v>
      </c>
      <c r="BO67" s="32">
        <f t="shared" ca="1" si="18"/>
        <v>0</v>
      </c>
      <c r="BP67" s="32">
        <f t="shared" ca="1" si="15"/>
        <v>0</v>
      </c>
      <c r="BQ67" s="32">
        <f t="shared" ca="1" si="15"/>
        <v>0</v>
      </c>
      <c r="BR67" s="32">
        <f t="shared" ca="1" si="15"/>
        <v>0</v>
      </c>
      <c r="BS67" s="32">
        <f t="shared" ca="1" si="15"/>
        <v>0</v>
      </c>
      <c r="BT67" s="32">
        <f t="shared" ca="1" si="15"/>
        <v>0</v>
      </c>
      <c r="BU67" s="32">
        <f t="shared" ca="1" si="15"/>
        <v>0</v>
      </c>
      <c r="BV67" s="32">
        <f t="shared" ca="1" si="15"/>
        <v>0</v>
      </c>
      <c r="BW67" s="32">
        <f t="shared" ca="1" si="15"/>
        <v>0</v>
      </c>
      <c r="BX67" s="32">
        <f t="shared" ca="1" si="15"/>
        <v>0</v>
      </c>
    </row>
    <row r="68" spans="1:76">
      <c r="A68" t="s">
        <v>422</v>
      </c>
      <c r="B68" s="1" t="s">
        <v>161</v>
      </c>
      <c r="C68" t="str">
        <f t="shared" ca="1" si="2"/>
        <v>IEW1</v>
      </c>
      <c r="D68" t="str">
        <f t="shared" ca="1" si="3"/>
        <v>Summerview 1 Wind Facility</v>
      </c>
      <c r="E68" s="31">
        <f ca="1">'Module C Corrected'!CW68-'Module C Initial'!CW68</f>
        <v>1743.5200000000004</v>
      </c>
      <c r="F68" s="31">
        <f ca="1">'Module C Corrected'!CX68-'Module C Initial'!CX68</f>
        <v>1072.9299999999985</v>
      </c>
      <c r="G68" s="31">
        <f ca="1">'Module C Corrected'!CY68-'Module C Initial'!CY68</f>
        <v>1831.9700000000012</v>
      </c>
      <c r="H68" s="31">
        <f ca="1">'Module C Corrected'!CZ68-'Module C Initial'!CZ68</f>
        <v>928.45999999999913</v>
      </c>
      <c r="I68" s="31">
        <f ca="1">'Module C Corrected'!DA68-'Module C Initial'!DA68</f>
        <v>709.59000000000106</v>
      </c>
      <c r="J68" s="31">
        <f ca="1">'Module C Corrected'!DB68-'Module C Initial'!DB68</f>
        <v>929.98999999999978</v>
      </c>
      <c r="K68" s="31">
        <f ca="1">'Module C Corrected'!DC68-'Module C Initial'!DC68</f>
        <v>2056.6500000000015</v>
      </c>
      <c r="L68" s="31">
        <f ca="1">'Module C Corrected'!DD68-'Module C Initial'!DD68</f>
        <v>615.85999999999876</v>
      </c>
      <c r="M68" s="31">
        <f ca="1">'Module C Corrected'!DE68-'Module C Initial'!DE68</f>
        <v>787.59000000000015</v>
      </c>
      <c r="N68" s="31">
        <f ca="1">'Module C Corrected'!DF68-'Module C Initial'!DF68</f>
        <v>1976.1100000000006</v>
      </c>
      <c r="O68" s="31">
        <f ca="1">'Module C Corrected'!DG68-'Module C Initial'!DG68</f>
        <v>1150.4599999999991</v>
      </c>
      <c r="P68" s="31">
        <f ca="1">'Module C Corrected'!DH68-'Module C Initial'!DH68</f>
        <v>1647.1500000000015</v>
      </c>
      <c r="Q68" s="32">
        <f ca="1">'Module C Corrected'!DI68-'Module C Initial'!DI68</f>
        <v>87.180000000000064</v>
      </c>
      <c r="R68" s="32">
        <f ca="1">'Module C Corrected'!DJ68-'Module C Initial'!DJ68</f>
        <v>53.650000000000091</v>
      </c>
      <c r="S68" s="32">
        <f ca="1">'Module C Corrected'!DK68-'Module C Initial'!DK68</f>
        <v>91.590000000000146</v>
      </c>
      <c r="T68" s="32">
        <f ca="1">'Module C Corrected'!DL68-'Module C Initial'!DL68</f>
        <v>46.420000000000073</v>
      </c>
      <c r="U68" s="32">
        <f ca="1">'Module C Corrected'!DM68-'Module C Initial'!DM68</f>
        <v>35.480000000000018</v>
      </c>
      <c r="V68" s="32">
        <f ca="1">'Module C Corrected'!DN68-'Module C Initial'!DN68</f>
        <v>46.5</v>
      </c>
      <c r="W68" s="32">
        <f ca="1">'Module C Corrected'!DO68-'Module C Initial'!DO68</f>
        <v>102.83000000000004</v>
      </c>
      <c r="X68" s="32">
        <f ca="1">'Module C Corrected'!DP68-'Module C Initial'!DP68</f>
        <v>30.800000000000011</v>
      </c>
      <c r="Y68" s="32">
        <f ca="1">'Module C Corrected'!DQ68-'Module C Initial'!DQ68</f>
        <v>39.379999999999995</v>
      </c>
      <c r="Z68" s="32">
        <f ca="1">'Module C Corrected'!DR68-'Module C Initial'!DR68</f>
        <v>98.800000000000182</v>
      </c>
      <c r="AA68" s="32">
        <f ca="1">'Module C Corrected'!DS68-'Module C Initial'!DS68</f>
        <v>57.519999999999982</v>
      </c>
      <c r="AB68" s="32">
        <f ca="1">'Module C Corrected'!DT68-'Module C Initial'!DT68</f>
        <v>82.350000000000136</v>
      </c>
      <c r="AC68" s="31">
        <f ca="1">'Module C Corrected'!DU68-'Module C Initial'!DU68</f>
        <v>750.17000000000007</v>
      </c>
      <c r="AD68" s="31">
        <f ca="1">'Module C Corrected'!DV68-'Module C Initial'!DV68</f>
        <v>456.17000000000007</v>
      </c>
      <c r="AE68" s="31">
        <f ca="1">'Module C Corrected'!DW68-'Module C Initial'!DW68</f>
        <v>770.45000000000073</v>
      </c>
      <c r="AF68" s="31">
        <f ca="1">'Module C Corrected'!DX68-'Module C Initial'!DX68</f>
        <v>385.73999999999978</v>
      </c>
      <c r="AG68" s="31">
        <f ca="1">'Module C Corrected'!DY68-'Module C Initial'!DY68</f>
        <v>291.30999999999995</v>
      </c>
      <c r="AH68" s="31">
        <f ca="1">'Module C Corrected'!DZ68-'Module C Initial'!DZ68</f>
        <v>377.04999999999927</v>
      </c>
      <c r="AI68" s="31">
        <f ca="1">'Module C Corrected'!EA68-'Module C Initial'!EA68</f>
        <v>823.69999999999982</v>
      </c>
      <c r="AJ68" s="31">
        <f ca="1">'Module C Corrected'!EB68-'Module C Initial'!EB68</f>
        <v>243.38999999999987</v>
      </c>
      <c r="AK68" s="31">
        <f ca="1">'Module C Corrected'!EC68-'Module C Initial'!EC68</f>
        <v>307.07000000000016</v>
      </c>
      <c r="AL68" s="31">
        <f ca="1">'Module C Corrected'!ED68-'Module C Initial'!ED68</f>
        <v>760.31999999999971</v>
      </c>
      <c r="AM68" s="31">
        <f ca="1">'Module C Corrected'!EE68-'Module C Initial'!EE68</f>
        <v>436.52999999999975</v>
      </c>
      <c r="AN68" s="31">
        <f ca="1">'Module C Corrected'!EF68-'Module C Initial'!EF68</f>
        <v>616.54000000000087</v>
      </c>
      <c r="AO68" s="32">
        <f t="shared" ca="1" si="16"/>
        <v>2580.8700000000008</v>
      </c>
      <c r="AP68" s="32">
        <f t="shared" ca="1" si="16"/>
        <v>1582.7499999999986</v>
      </c>
      <c r="AQ68" s="32">
        <f t="shared" ca="1" si="16"/>
        <v>2694.010000000002</v>
      </c>
      <c r="AR68" s="32">
        <f t="shared" ca="1" si="13"/>
        <v>1360.619999999999</v>
      </c>
      <c r="AS68" s="32">
        <f t="shared" ca="1" si="13"/>
        <v>1036.380000000001</v>
      </c>
      <c r="AT68" s="32">
        <f t="shared" ca="1" si="13"/>
        <v>1353.5399999999991</v>
      </c>
      <c r="AU68" s="32">
        <f t="shared" ca="1" si="13"/>
        <v>2983.1800000000012</v>
      </c>
      <c r="AV68" s="32">
        <f t="shared" ca="1" si="13"/>
        <v>890.04999999999859</v>
      </c>
      <c r="AW68" s="32">
        <f t="shared" ca="1" si="13"/>
        <v>1134.0400000000004</v>
      </c>
      <c r="AX68" s="32">
        <f t="shared" ca="1" si="13"/>
        <v>2835.2300000000005</v>
      </c>
      <c r="AY68" s="32">
        <f t="shared" ca="1" si="13"/>
        <v>1644.5099999999989</v>
      </c>
      <c r="AZ68" s="32">
        <f t="shared" ca="1" si="13"/>
        <v>2346.0400000000027</v>
      </c>
      <c r="BA68" s="55">
        <f t="shared" ca="1" si="17"/>
        <v>20.420000000000002</v>
      </c>
      <c r="BB68" s="55">
        <f t="shared" ca="1" si="17"/>
        <v>12.57</v>
      </c>
      <c r="BC68" s="55">
        <f t="shared" ca="1" si="17"/>
        <v>21.46</v>
      </c>
      <c r="BD68" s="55">
        <f t="shared" ca="1" si="14"/>
        <v>10.87</v>
      </c>
      <c r="BE68" s="55">
        <f t="shared" ca="1" si="14"/>
        <v>8.31</v>
      </c>
      <c r="BF68" s="55">
        <f t="shared" ca="1" si="14"/>
        <v>10.89</v>
      </c>
      <c r="BG68" s="55">
        <f t="shared" ca="1" si="14"/>
        <v>24.09</v>
      </c>
      <c r="BH68" s="55">
        <f t="shared" ca="1" si="14"/>
        <v>7.21</v>
      </c>
      <c r="BI68" s="55">
        <f t="shared" ca="1" si="14"/>
        <v>9.2200000000000006</v>
      </c>
      <c r="BJ68" s="55">
        <f t="shared" ca="1" si="14"/>
        <v>23.14</v>
      </c>
      <c r="BK68" s="55">
        <f t="shared" ca="1" si="14"/>
        <v>13.47</v>
      </c>
      <c r="BL68" s="55">
        <f t="shared" ca="1" si="14"/>
        <v>19.29</v>
      </c>
      <c r="BM68" s="32">
        <f t="shared" ca="1" si="18"/>
        <v>2601.2900000000009</v>
      </c>
      <c r="BN68" s="32">
        <f t="shared" ca="1" si="18"/>
        <v>1595.3199999999986</v>
      </c>
      <c r="BO68" s="32">
        <f t="shared" ca="1" si="18"/>
        <v>2715.4700000000021</v>
      </c>
      <c r="BP68" s="32">
        <f t="shared" ca="1" si="15"/>
        <v>1371.4899999999989</v>
      </c>
      <c r="BQ68" s="32">
        <f t="shared" ca="1" si="15"/>
        <v>1044.690000000001</v>
      </c>
      <c r="BR68" s="32">
        <f t="shared" ca="1" si="15"/>
        <v>1364.4299999999992</v>
      </c>
      <c r="BS68" s="32">
        <f t="shared" ca="1" si="15"/>
        <v>3007.2700000000013</v>
      </c>
      <c r="BT68" s="32">
        <f t="shared" ca="1" si="15"/>
        <v>897.25999999999863</v>
      </c>
      <c r="BU68" s="32">
        <f t="shared" ca="1" si="15"/>
        <v>1143.2600000000004</v>
      </c>
      <c r="BV68" s="32">
        <f t="shared" ca="1" si="15"/>
        <v>2858.3700000000003</v>
      </c>
      <c r="BW68" s="32">
        <f t="shared" ca="1" si="15"/>
        <v>1657.9799999999989</v>
      </c>
      <c r="BX68" s="32">
        <f t="shared" ca="1" si="15"/>
        <v>2365.3300000000027</v>
      </c>
    </row>
    <row r="69" spans="1:76">
      <c r="A69" t="s">
        <v>423</v>
      </c>
      <c r="B69" s="1" t="s">
        <v>129</v>
      </c>
      <c r="C69" t="str">
        <f t="shared" ref="C69:C132" ca="1" si="19">VLOOKUP($B69,LocationLookup,2,FALSE)</f>
        <v>INT</v>
      </c>
      <c r="D69" t="str">
        <f t="shared" ref="D69:D132" ca="1" si="20">VLOOKUP($C69,LossFactorLookup,2,FALSE)</f>
        <v>Interlakes Hydro Facility</v>
      </c>
      <c r="E69" s="31">
        <f ca="1">'Module C Corrected'!CW69-'Module C Initial'!CW69</f>
        <v>62.289999999999964</v>
      </c>
      <c r="F69" s="31">
        <f ca="1">'Module C Corrected'!CX69-'Module C Initial'!CX69</f>
        <v>53.880000000001019</v>
      </c>
      <c r="G69" s="31">
        <f ca="1">'Module C Corrected'!CY69-'Module C Initial'!CY69</f>
        <v>13.059999999999945</v>
      </c>
      <c r="H69" s="31">
        <f ca="1">'Module C Corrected'!CZ69-'Module C Initial'!CZ69</f>
        <v>9.0299999999999727</v>
      </c>
      <c r="I69" s="31">
        <f ca="1">'Module C Corrected'!DA69-'Module C Initial'!DA69</f>
        <v>21.370000000000118</v>
      </c>
      <c r="J69" s="31">
        <f ca="1">'Module C Corrected'!DB69-'Module C Initial'!DB69</f>
        <v>4.3100000000000023</v>
      </c>
      <c r="K69" s="31">
        <f ca="1">'Module C Corrected'!DC69-'Module C Initial'!DC69</f>
        <v>156.70000000000073</v>
      </c>
      <c r="L69" s="31">
        <f ca="1">'Module C Corrected'!DD69-'Module C Initial'!DD69</f>
        <v>59.990000000000236</v>
      </c>
      <c r="M69" s="31">
        <f ca="1">'Module C Corrected'!DE69-'Module C Initial'!DE69</f>
        <v>25.120000000000346</v>
      </c>
      <c r="N69" s="31">
        <f ca="1">'Module C Corrected'!DF69-'Module C Initial'!DF69</f>
        <v>35.840000000000146</v>
      </c>
      <c r="O69" s="31">
        <f ca="1">'Module C Corrected'!DG69-'Module C Initial'!DG69</f>
        <v>52.369999999999891</v>
      </c>
      <c r="P69" s="31">
        <f ca="1">'Module C Corrected'!DH69-'Module C Initial'!DH69</f>
        <v>62.160000000000764</v>
      </c>
      <c r="Q69" s="32">
        <f ca="1">'Module C Corrected'!DI69-'Module C Initial'!DI69</f>
        <v>3.1100000000000136</v>
      </c>
      <c r="R69" s="32">
        <f ca="1">'Module C Corrected'!DJ69-'Module C Initial'!DJ69</f>
        <v>2.6899999999999977</v>
      </c>
      <c r="S69" s="32">
        <f ca="1">'Module C Corrected'!DK69-'Module C Initial'!DK69</f>
        <v>0.64999999999999858</v>
      </c>
      <c r="T69" s="32">
        <f ca="1">'Module C Corrected'!DL69-'Module C Initial'!DL69</f>
        <v>0.45000000000000284</v>
      </c>
      <c r="U69" s="32">
        <f ca="1">'Module C Corrected'!DM69-'Module C Initial'!DM69</f>
        <v>1.0699999999999932</v>
      </c>
      <c r="V69" s="32">
        <f ca="1">'Module C Corrected'!DN69-'Module C Initial'!DN69</f>
        <v>0.22000000000000064</v>
      </c>
      <c r="W69" s="32">
        <f ca="1">'Module C Corrected'!DO69-'Module C Initial'!DO69</f>
        <v>7.8299999999999272</v>
      </c>
      <c r="X69" s="32">
        <f ca="1">'Module C Corrected'!DP69-'Module C Initial'!DP69</f>
        <v>3</v>
      </c>
      <c r="Y69" s="32">
        <f ca="1">'Module C Corrected'!DQ69-'Module C Initial'!DQ69</f>
        <v>1.25</v>
      </c>
      <c r="Z69" s="32">
        <f ca="1">'Module C Corrected'!DR69-'Module C Initial'!DR69</f>
        <v>1.8000000000000114</v>
      </c>
      <c r="AA69" s="32">
        <f ca="1">'Module C Corrected'!DS69-'Module C Initial'!DS69</f>
        <v>2.6200000000000045</v>
      </c>
      <c r="AB69" s="32">
        <f ca="1">'Module C Corrected'!DT69-'Module C Initial'!DT69</f>
        <v>3.1099999999999852</v>
      </c>
      <c r="AC69" s="31">
        <f ca="1">'Module C Corrected'!DU69-'Module C Initial'!DU69</f>
        <v>26.800000000000182</v>
      </c>
      <c r="AD69" s="31">
        <f ca="1">'Module C Corrected'!DV69-'Module C Initial'!DV69</f>
        <v>22.910000000000082</v>
      </c>
      <c r="AE69" s="31">
        <f ca="1">'Module C Corrected'!DW69-'Module C Initial'!DW69</f>
        <v>5.5</v>
      </c>
      <c r="AF69" s="31">
        <f ca="1">'Module C Corrected'!DX69-'Module C Initial'!DX69</f>
        <v>3.75</v>
      </c>
      <c r="AG69" s="31">
        <f ca="1">'Module C Corrected'!DY69-'Module C Initial'!DY69</f>
        <v>8.7700000000000955</v>
      </c>
      <c r="AH69" s="31">
        <f ca="1">'Module C Corrected'!DZ69-'Module C Initial'!DZ69</f>
        <v>1.75</v>
      </c>
      <c r="AI69" s="31">
        <f ca="1">'Module C Corrected'!EA69-'Module C Initial'!EA69</f>
        <v>62.760000000000218</v>
      </c>
      <c r="AJ69" s="31">
        <f ca="1">'Module C Corrected'!EB69-'Module C Initial'!EB69</f>
        <v>23.710000000000036</v>
      </c>
      <c r="AK69" s="31">
        <f ca="1">'Module C Corrected'!EC69-'Module C Initial'!EC69</f>
        <v>9.7899999999999636</v>
      </c>
      <c r="AL69" s="31">
        <f ca="1">'Module C Corrected'!ED69-'Module C Initial'!ED69</f>
        <v>13.789999999999964</v>
      </c>
      <c r="AM69" s="31">
        <f ca="1">'Module C Corrected'!EE69-'Module C Initial'!EE69</f>
        <v>19.870000000000118</v>
      </c>
      <c r="AN69" s="31">
        <f ca="1">'Module C Corrected'!EF69-'Module C Initial'!EF69</f>
        <v>23.269999999999982</v>
      </c>
      <c r="AO69" s="32">
        <f t="shared" ca="1" si="16"/>
        <v>92.200000000000159</v>
      </c>
      <c r="AP69" s="32">
        <f t="shared" ca="1" si="16"/>
        <v>79.480000000001098</v>
      </c>
      <c r="AQ69" s="32">
        <f t="shared" ca="1" si="16"/>
        <v>19.209999999999944</v>
      </c>
      <c r="AR69" s="32">
        <f t="shared" ca="1" si="13"/>
        <v>13.229999999999976</v>
      </c>
      <c r="AS69" s="32">
        <f t="shared" ca="1" si="13"/>
        <v>31.210000000000207</v>
      </c>
      <c r="AT69" s="32">
        <f t="shared" ca="1" si="13"/>
        <v>6.2800000000000029</v>
      </c>
      <c r="AU69" s="32">
        <f t="shared" ca="1" si="13"/>
        <v>227.29000000000087</v>
      </c>
      <c r="AV69" s="32">
        <f t="shared" ca="1" si="13"/>
        <v>86.700000000000273</v>
      </c>
      <c r="AW69" s="32">
        <f t="shared" ca="1" si="13"/>
        <v>36.160000000000309</v>
      </c>
      <c r="AX69" s="32">
        <f t="shared" ca="1" si="13"/>
        <v>51.430000000000121</v>
      </c>
      <c r="AY69" s="32">
        <f t="shared" ca="1" si="13"/>
        <v>74.860000000000014</v>
      </c>
      <c r="AZ69" s="32">
        <f t="shared" ca="1" si="13"/>
        <v>88.540000000000731</v>
      </c>
      <c r="BA69" s="55">
        <f t="shared" ca="1" si="17"/>
        <v>0.73</v>
      </c>
      <c r="BB69" s="55">
        <f t="shared" ca="1" si="17"/>
        <v>0.63</v>
      </c>
      <c r="BC69" s="55">
        <f t="shared" ca="1" si="17"/>
        <v>0.15</v>
      </c>
      <c r="BD69" s="55">
        <f t="shared" ca="1" si="14"/>
        <v>0.11</v>
      </c>
      <c r="BE69" s="55">
        <f t="shared" ca="1" si="14"/>
        <v>0.25</v>
      </c>
      <c r="BF69" s="55">
        <f t="shared" ca="1" si="14"/>
        <v>0.05</v>
      </c>
      <c r="BG69" s="55">
        <f t="shared" ca="1" si="14"/>
        <v>1.84</v>
      </c>
      <c r="BH69" s="55">
        <f t="shared" ca="1" si="14"/>
        <v>0.7</v>
      </c>
      <c r="BI69" s="55">
        <f t="shared" ca="1" si="14"/>
        <v>0.28999999999999998</v>
      </c>
      <c r="BJ69" s="55">
        <f t="shared" ca="1" si="14"/>
        <v>0.42</v>
      </c>
      <c r="BK69" s="55">
        <f t="shared" ca="1" si="14"/>
        <v>0.61</v>
      </c>
      <c r="BL69" s="55">
        <f t="shared" ca="1" si="14"/>
        <v>0.73</v>
      </c>
      <c r="BM69" s="32">
        <f t="shared" ca="1" si="18"/>
        <v>92.930000000000163</v>
      </c>
      <c r="BN69" s="32">
        <f t="shared" ca="1" si="18"/>
        <v>80.110000000001094</v>
      </c>
      <c r="BO69" s="32">
        <f t="shared" ca="1" si="18"/>
        <v>19.359999999999943</v>
      </c>
      <c r="BP69" s="32">
        <f t="shared" ca="1" si="15"/>
        <v>13.339999999999975</v>
      </c>
      <c r="BQ69" s="32">
        <f t="shared" ca="1" si="15"/>
        <v>31.460000000000207</v>
      </c>
      <c r="BR69" s="32">
        <f t="shared" ca="1" si="15"/>
        <v>6.3300000000000027</v>
      </c>
      <c r="BS69" s="32">
        <f t="shared" ca="1" si="15"/>
        <v>229.13000000000088</v>
      </c>
      <c r="BT69" s="32">
        <f t="shared" ca="1" si="15"/>
        <v>87.400000000000276</v>
      </c>
      <c r="BU69" s="32">
        <f t="shared" ca="1" si="15"/>
        <v>36.450000000000308</v>
      </c>
      <c r="BV69" s="32">
        <f t="shared" ca="1" si="15"/>
        <v>51.850000000000122</v>
      </c>
      <c r="BW69" s="32">
        <f t="shared" ca="1" si="15"/>
        <v>75.470000000000013</v>
      </c>
      <c r="BX69" s="32">
        <f t="shared" ca="1" si="15"/>
        <v>89.270000000000735</v>
      </c>
    </row>
    <row r="70" spans="1:76">
      <c r="A70" t="s">
        <v>435</v>
      </c>
      <c r="B70" s="1" t="s">
        <v>81</v>
      </c>
      <c r="C70" t="str">
        <f t="shared" ca="1" si="19"/>
        <v>IOR1</v>
      </c>
      <c r="D70" t="str">
        <f t="shared" ca="1" si="20"/>
        <v>Cold Lake Industrial System</v>
      </c>
      <c r="E70" s="31">
        <f ca="1">'Module C Corrected'!CW70-'Module C Initial'!CW70</f>
        <v>243.55999999999767</v>
      </c>
      <c r="F70" s="31">
        <f ca="1">'Module C Corrected'!CX70-'Module C Initial'!CX70</f>
        <v>272.57000000000698</v>
      </c>
      <c r="G70" s="31">
        <f ca="1">'Module C Corrected'!CY70-'Module C Initial'!CY70</f>
        <v>231.95000000001164</v>
      </c>
      <c r="H70" s="31">
        <f ca="1">'Module C Corrected'!CZ70-'Module C Initial'!CZ70</f>
        <v>208.45000000001164</v>
      </c>
      <c r="I70" s="31">
        <f ca="1">'Module C Corrected'!DA70-'Module C Initial'!DA70</f>
        <v>170.52999999999884</v>
      </c>
      <c r="J70" s="31">
        <f ca="1">'Module C Corrected'!DB70-'Module C Initial'!DB70</f>
        <v>155.52999999999884</v>
      </c>
      <c r="K70" s="31">
        <f ca="1">'Module C Corrected'!DC70-'Module C Initial'!DC70</f>
        <v>350.07000000000698</v>
      </c>
      <c r="L70" s="31">
        <f ca="1">'Module C Corrected'!DD70-'Module C Initial'!DD70</f>
        <v>220.95000000001164</v>
      </c>
      <c r="M70" s="31">
        <f ca="1">'Module C Corrected'!DE70-'Module C Initial'!DE70</f>
        <v>122.58000000000175</v>
      </c>
      <c r="N70" s="31">
        <f ca="1">'Module C Corrected'!DF70-'Module C Initial'!DF70</f>
        <v>233.29000000000815</v>
      </c>
      <c r="O70" s="31">
        <f ca="1">'Module C Corrected'!DG70-'Module C Initial'!DG70</f>
        <v>196.48999999999069</v>
      </c>
      <c r="P70" s="31">
        <f ca="1">'Module C Corrected'!DH70-'Module C Initial'!DH70</f>
        <v>260.1699999999837</v>
      </c>
      <c r="Q70" s="32">
        <f ca="1">'Module C Corrected'!DI70-'Module C Initial'!DI70</f>
        <v>12.17999999999995</v>
      </c>
      <c r="R70" s="32">
        <f ca="1">'Module C Corrected'!DJ70-'Module C Initial'!DJ70</f>
        <v>13.629999999999995</v>
      </c>
      <c r="S70" s="32">
        <f ca="1">'Module C Corrected'!DK70-'Module C Initial'!DK70</f>
        <v>11.600000000000023</v>
      </c>
      <c r="T70" s="32">
        <f ca="1">'Module C Corrected'!DL70-'Module C Initial'!DL70</f>
        <v>10.420000000000002</v>
      </c>
      <c r="U70" s="32">
        <f ca="1">'Module C Corrected'!DM70-'Module C Initial'!DM70</f>
        <v>8.5200000000000102</v>
      </c>
      <c r="V70" s="32">
        <f ca="1">'Module C Corrected'!DN70-'Module C Initial'!DN70</f>
        <v>7.7700000000000102</v>
      </c>
      <c r="W70" s="32">
        <f ca="1">'Module C Corrected'!DO70-'Module C Initial'!DO70</f>
        <v>17.5</v>
      </c>
      <c r="X70" s="32">
        <f ca="1">'Module C Corrected'!DP70-'Module C Initial'!DP70</f>
        <v>11.049999999999983</v>
      </c>
      <c r="Y70" s="32">
        <f ca="1">'Module C Corrected'!DQ70-'Module C Initial'!DQ70</f>
        <v>6.1299999999999955</v>
      </c>
      <c r="Z70" s="32">
        <f ca="1">'Module C Corrected'!DR70-'Module C Initial'!DR70</f>
        <v>11.670000000000016</v>
      </c>
      <c r="AA70" s="32">
        <f ca="1">'Module C Corrected'!DS70-'Module C Initial'!DS70</f>
        <v>9.8299999999999841</v>
      </c>
      <c r="AB70" s="32">
        <f ca="1">'Module C Corrected'!DT70-'Module C Initial'!DT70</f>
        <v>13.009999999999991</v>
      </c>
      <c r="AC70" s="31">
        <f ca="1">'Module C Corrected'!DU70-'Module C Initial'!DU70</f>
        <v>104.78999999999996</v>
      </c>
      <c r="AD70" s="31">
        <f ca="1">'Module C Corrected'!DV70-'Module C Initial'!DV70</f>
        <v>115.89000000000033</v>
      </c>
      <c r="AE70" s="31">
        <f ca="1">'Module C Corrected'!DW70-'Module C Initial'!DW70</f>
        <v>97.549999999999272</v>
      </c>
      <c r="AF70" s="31">
        <f ca="1">'Module C Corrected'!DX70-'Module C Initial'!DX70</f>
        <v>86.610000000000014</v>
      </c>
      <c r="AG70" s="31">
        <f ca="1">'Module C Corrected'!DY70-'Module C Initial'!DY70</f>
        <v>70.009999999999991</v>
      </c>
      <c r="AH70" s="31">
        <f ca="1">'Module C Corrected'!DZ70-'Module C Initial'!DZ70</f>
        <v>63.050000000000068</v>
      </c>
      <c r="AI70" s="31">
        <f ca="1">'Module C Corrected'!EA70-'Module C Initial'!EA70</f>
        <v>140.20000000000005</v>
      </c>
      <c r="AJ70" s="31">
        <f ca="1">'Module C Corrected'!EB70-'Module C Initial'!EB70</f>
        <v>87.319999999999936</v>
      </c>
      <c r="AK70" s="31">
        <f ca="1">'Module C Corrected'!EC70-'Module C Initial'!EC70</f>
        <v>47.790000000000077</v>
      </c>
      <c r="AL70" s="31">
        <f ca="1">'Module C Corrected'!ED70-'Module C Initial'!ED70</f>
        <v>89.760000000000218</v>
      </c>
      <c r="AM70" s="31">
        <f ca="1">'Module C Corrected'!EE70-'Module C Initial'!EE70</f>
        <v>74.559999999999945</v>
      </c>
      <c r="AN70" s="31">
        <f ca="1">'Module C Corrected'!EF70-'Module C Initial'!EF70</f>
        <v>97.380000000000109</v>
      </c>
      <c r="AO70" s="32">
        <f t="shared" ca="1" si="16"/>
        <v>360.52999999999759</v>
      </c>
      <c r="AP70" s="32">
        <f t="shared" ca="1" si="16"/>
        <v>402.09000000000731</v>
      </c>
      <c r="AQ70" s="32">
        <f t="shared" ca="1" si="16"/>
        <v>341.10000000001094</v>
      </c>
      <c r="AR70" s="32">
        <f t="shared" ca="1" si="13"/>
        <v>305.48000000001167</v>
      </c>
      <c r="AS70" s="32">
        <f t="shared" ca="1" si="13"/>
        <v>249.05999999999884</v>
      </c>
      <c r="AT70" s="32">
        <f t="shared" ca="1" si="13"/>
        <v>226.34999999999891</v>
      </c>
      <c r="AU70" s="32">
        <f t="shared" ca="1" si="13"/>
        <v>507.77000000000703</v>
      </c>
      <c r="AV70" s="32">
        <f t="shared" ca="1" si="13"/>
        <v>319.32000000001153</v>
      </c>
      <c r="AW70" s="32">
        <f t="shared" ca="1" si="13"/>
        <v>176.50000000000182</v>
      </c>
      <c r="AX70" s="32">
        <f t="shared" ca="1" si="13"/>
        <v>334.72000000000838</v>
      </c>
      <c r="AY70" s="32">
        <f t="shared" ca="1" si="13"/>
        <v>280.87999999999062</v>
      </c>
      <c r="AZ70" s="32">
        <f t="shared" ca="1" si="13"/>
        <v>370.5599999999838</v>
      </c>
      <c r="BA70" s="55">
        <f t="shared" ca="1" si="17"/>
        <v>2.85</v>
      </c>
      <c r="BB70" s="55">
        <f t="shared" ca="1" si="17"/>
        <v>3.19</v>
      </c>
      <c r="BC70" s="55">
        <f t="shared" ca="1" si="17"/>
        <v>2.72</v>
      </c>
      <c r="BD70" s="55">
        <f t="shared" ca="1" si="14"/>
        <v>2.44</v>
      </c>
      <c r="BE70" s="55">
        <f t="shared" ca="1" si="14"/>
        <v>2</v>
      </c>
      <c r="BF70" s="55">
        <f t="shared" ca="1" si="14"/>
        <v>1.82</v>
      </c>
      <c r="BG70" s="55">
        <f t="shared" ca="1" si="14"/>
        <v>4.0999999999999996</v>
      </c>
      <c r="BH70" s="55">
        <f t="shared" ca="1" si="14"/>
        <v>2.59</v>
      </c>
      <c r="BI70" s="55">
        <f t="shared" ca="1" si="14"/>
        <v>1.44</v>
      </c>
      <c r="BJ70" s="55">
        <f t="shared" ca="1" si="14"/>
        <v>2.73</v>
      </c>
      <c r="BK70" s="55">
        <f t="shared" ca="1" si="14"/>
        <v>2.2999999999999998</v>
      </c>
      <c r="BL70" s="55">
        <f t="shared" ca="1" si="14"/>
        <v>3.05</v>
      </c>
      <c r="BM70" s="32">
        <f t="shared" ca="1" si="18"/>
        <v>363.37999999999761</v>
      </c>
      <c r="BN70" s="32">
        <f t="shared" ca="1" si="18"/>
        <v>405.28000000000731</v>
      </c>
      <c r="BO70" s="32">
        <f t="shared" ca="1" si="18"/>
        <v>343.82000000001096</v>
      </c>
      <c r="BP70" s="32">
        <f t="shared" ca="1" si="15"/>
        <v>307.92000000001167</v>
      </c>
      <c r="BQ70" s="32">
        <f t="shared" ca="1" si="15"/>
        <v>251.05999999999884</v>
      </c>
      <c r="BR70" s="32">
        <f t="shared" ca="1" si="15"/>
        <v>228.16999999999891</v>
      </c>
      <c r="BS70" s="32">
        <f t="shared" ca="1" si="15"/>
        <v>511.87000000000705</v>
      </c>
      <c r="BT70" s="32">
        <f t="shared" ca="1" si="15"/>
        <v>321.91000000001151</v>
      </c>
      <c r="BU70" s="32">
        <f t="shared" ca="1" si="15"/>
        <v>177.94000000000182</v>
      </c>
      <c r="BV70" s="32">
        <f t="shared" ca="1" si="15"/>
        <v>337.4500000000084</v>
      </c>
      <c r="BW70" s="32">
        <f t="shared" ca="1" si="15"/>
        <v>283.17999999999063</v>
      </c>
      <c r="BX70" s="32">
        <f t="shared" ca="1" si="15"/>
        <v>373.60999999998381</v>
      </c>
    </row>
    <row r="71" spans="1:76">
      <c r="A71" t="s">
        <v>423</v>
      </c>
      <c r="B71" s="1" t="s">
        <v>130</v>
      </c>
      <c r="C71" t="str">
        <f t="shared" ca="1" si="19"/>
        <v>KAN</v>
      </c>
      <c r="D71" t="str">
        <f t="shared" ca="1" si="20"/>
        <v>Kananaskis Hydro Facility</v>
      </c>
      <c r="E71" s="31">
        <f ca="1">'Module C Corrected'!CW71-'Module C Initial'!CW71</f>
        <v>0</v>
      </c>
      <c r="F71" s="31">
        <f ca="1">'Module C Corrected'!CX71-'Module C Initial'!CX71</f>
        <v>0</v>
      </c>
      <c r="G71" s="31">
        <f ca="1">'Module C Corrected'!CY71-'Module C Initial'!CY71</f>
        <v>0</v>
      </c>
      <c r="H71" s="31">
        <f ca="1">'Module C Corrected'!CZ71-'Module C Initial'!CZ71</f>
        <v>0</v>
      </c>
      <c r="I71" s="31">
        <f ca="1">'Module C Corrected'!DA71-'Module C Initial'!DA71</f>
        <v>0</v>
      </c>
      <c r="J71" s="31">
        <f ca="1">'Module C Corrected'!DB71-'Module C Initial'!DB71</f>
        <v>0</v>
      </c>
      <c r="K71" s="31">
        <f ca="1">'Module C Corrected'!DC71-'Module C Initial'!DC71</f>
        <v>0</v>
      </c>
      <c r="L71" s="31">
        <f ca="1">'Module C Corrected'!DD71-'Module C Initial'!DD71</f>
        <v>0</v>
      </c>
      <c r="M71" s="31">
        <f ca="1">'Module C Corrected'!DE71-'Module C Initial'!DE71</f>
        <v>0</v>
      </c>
      <c r="N71" s="31">
        <f ca="1">'Module C Corrected'!DF71-'Module C Initial'!DF71</f>
        <v>0</v>
      </c>
      <c r="O71" s="31">
        <f ca="1">'Module C Corrected'!DG71-'Module C Initial'!DG71</f>
        <v>0</v>
      </c>
      <c r="P71" s="31">
        <f ca="1">'Module C Corrected'!DH71-'Module C Initial'!DH71</f>
        <v>0</v>
      </c>
      <c r="Q71" s="32">
        <f ca="1">'Module C Corrected'!DI71-'Module C Initial'!DI71</f>
        <v>0</v>
      </c>
      <c r="R71" s="32">
        <f ca="1">'Module C Corrected'!DJ71-'Module C Initial'!DJ71</f>
        <v>0</v>
      </c>
      <c r="S71" s="32">
        <f ca="1">'Module C Corrected'!DK71-'Module C Initial'!DK71</f>
        <v>0</v>
      </c>
      <c r="T71" s="32">
        <f ca="1">'Module C Corrected'!DL71-'Module C Initial'!DL71</f>
        <v>0</v>
      </c>
      <c r="U71" s="32">
        <f ca="1">'Module C Corrected'!DM71-'Module C Initial'!DM71</f>
        <v>0</v>
      </c>
      <c r="V71" s="32">
        <f ca="1">'Module C Corrected'!DN71-'Module C Initial'!DN71</f>
        <v>0</v>
      </c>
      <c r="W71" s="32">
        <f ca="1">'Module C Corrected'!DO71-'Module C Initial'!DO71</f>
        <v>0</v>
      </c>
      <c r="X71" s="32">
        <f ca="1">'Module C Corrected'!DP71-'Module C Initial'!DP71</f>
        <v>0</v>
      </c>
      <c r="Y71" s="32">
        <f ca="1">'Module C Corrected'!DQ71-'Module C Initial'!DQ71</f>
        <v>0</v>
      </c>
      <c r="Z71" s="32">
        <f ca="1">'Module C Corrected'!DR71-'Module C Initial'!DR71</f>
        <v>0</v>
      </c>
      <c r="AA71" s="32">
        <f ca="1">'Module C Corrected'!DS71-'Module C Initial'!DS71</f>
        <v>0</v>
      </c>
      <c r="AB71" s="32">
        <f ca="1">'Module C Corrected'!DT71-'Module C Initial'!DT71</f>
        <v>0</v>
      </c>
      <c r="AC71" s="31">
        <f ca="1">'Module C Corrected'!DU71-'Module C Initial'!DU71</f>
        <v>0</v>
      </c>
      <c r="AD71" s="31">
        <f ca="1">'Module C Corrected'!DV71-'Module C Initial'!DV71</f>
        <v>0</v>
      </c>
      <c r="AE71" s="31">
        <f ca="1">'Module C Corrected'!DW71-'Module C Initial'!DW71</f>
        <v>0</v>
      </c>
      <c r="AF71" s="31">
        <f ca="1">'Module C Corrected'!DX71-'Module C Initial'!DX71</f>
        <v>0</v>
      </c>
      <c r="AG71" s="31">
        <f ca="1">'Module C Corrected'!DY71-'Module C Initial'!DY71</f>
        <v>0</v>
      </c>
      <c r="AH71" s="31">
        <f ca="1">'Module C Corrected'!DZ71-'Module C Initial'!DZ71</f>
        <v>0</v>
      </c>
      <c r="AI71" s="31">
        <f ca="1">'Module C Corrected'!EA71-'Module C Initial'!EA71</f>
        <v>0</v>
      </c>
      <c r="AJ71" s="31">
        <f ca="1">'Module C Corrected'!EB71-'Module C Initial'!EB71</f>
        <v>0</v>
      </c>
      <c r="AK71" s="31">
        <f ca="1">'Module C Corrected'!EC71-'Module C Initial'!EC71</f>
        <v>0</v>
      </c>
      <c r="AL71" s="31">
        <f ca="1">'Module C Corrected'!ED71-'Module C Initial'!ED71</f>
        <v>0</v>
      </c>
      <c r="AM71" s="31">
        <f ca="1">'Module C Corrected'!EE71-'Module C Initial'!EE71</f>
        <v>0</v>
      </c>
      <c r="AN71" s="31">
        <f ca="1">'Module C Corrected'!EF71-'Module C Initial'!EF71</f>
        <v>0</v>
      </c>
      <c r="AO71" s="32">
        <f t="shared" ca="1" si="16"/>
        <v>0</v>
      </c>
      <c r="AP71" s="32">
        <f t="shared" ca="1" si="16"/>
        <v>0</v>
      </c>
      <c r="AQ71" s="32">
        <f t="shared" ca="1" si="16"/>
        <v>0</v>
      </c>
      <c r="AR71" s="32">
        <f t="shared" ca="1" si="13"/>
        <v>0</v>
      </c>
      <c r="AS71" s="32">
        <f t="shared" ca="1" si="13"/>
        <v>0</v>
      </c>
      <c r="AT71" s="32">
        <f t="shared" ca="1" si="13"/>
        <v>0</v>
      </c>
      <c r="AU71" s="32">
        <f t="shared" ca="1" si="13"/>
        <v>0</v>
      </c>
      <c r="AV71" s="32">
        <f t="shared" ca="1" si="13"/>
        <v>0</v>
      </c>
      <c r="AW71" s="32">
        <f t="shared" ca="1" si="13"/>
        <v>0</v>
      </c>
      <c r="AX71" s="32">
        <f t="shared" ca="1" si="13"/>
        <v>0</v>
      </c>
      <c r="AY71" s="32">
        <f t="shared" ca="1" si="13"/>
        <v>0</v>
      </c>
      <c r="AZ71" s="32">
        <f t="shared" ca="1" si="13"/>
        <v>0</v>
      </c>
      <c r="BA71" s="55">
        <f t="shared" ca="1" si="17"/>
        <v>0</v>
      </c>
      <c r="BB71" s="55">
        <f t="shared" ca="1" si="17"/>
        <v>0</v>
      </c>
      <c r="BC71" s="55">
        <f t="shared" ca="1" si="17"/>
        <v>0</v>
      </c>
      <c r="BD71" s="55">
        <f t="shared" ca="1" si="14"/>
        <v>0</v>
      </c>
      <c r="BE71" s="55">
        <f t="shared" ca="1" si="14"/>
        <v>0</v>
      </c>
      <c r="BF71" s="55">
        <f t="shared" ca="1" si="14"/>
        <v>0</v>
      </c>
      <c r="BG71" s="55">
        <f t="shared" ca="1" si="14"/>
        <v>0</v>
      </c>
      <c r="BH71" s="55">
        <f t="shared" ca="1" si="14"/>
        <v>0</v>
      </c>
      <c r="BI71" s="55">
        <f t="shared" ca="1" si="14"/>
        <v>0</v>
      </c>
      <c r="BJ71" s="55">
        <f t="shared" ca="1" si="14"/>
        <v>0</v>
      </c>
      <c r="BK71" s="55">
        <f t="shared" ca="1" si="14"/>
        <v>0</v>
      </c>
      <c r="BL71" s="55">
        <f t="shared" ca="1" si="14"/>
        <v>0</v>
      </c>
      <c r="BM71" s="32">
        <f t="shared" ca="1" si="18"/>
        <v>0</v>
      </c>
      <c r="BN71" s="32">
        <f t="shared" ca="1" si="18"/>
        <v>0</v>
      </c>
      <c r="BO71" s="32">
        <f t="shared" ca="1" si="18"/>
        <v>0</v>
      </c>
      <c r="BP71" s="32">
        <f t="shared" ca="1" si="15"/>
        <v>0</v>
      </c>
      <c r="BQ71" s="32">
        <f t="shared" ca="1" si="15"/>
        <v>0</v>
      </c>
      <c r="BR71" s="32">
        <f t="shared" ca="1" si="15"/>
        <v>0</v>
      </c>
      <c r="BS71" s="32">
        <f t="shared" ca="1" si="15"/>
        <v>0</v>
      </c>
      <c r="BT71" s="32">
        <f t="shared" ca="1" si="15"/>
        <v>0</v>
      </c>
      <c r="BU71" s="32">
        <f t="shared" ca="1" si="15"/>
        <v>0</v>
      </c>
      <c r="BV71" s="32">
        <f t="shared" ca="1" si="15"/>
        <v>0</v>
      </c>
      <c r="BW71" s="32">
        <f t="shared" ca="1" si="15"/>
        <v>0</v>
      </c>
      <c r="BX71" s="32">
        <f t="shared" ca="1" si="15"/>
        <v>0</v>
      </c>
    </row>
    <row r="72" spans="1:76">
      <c r="A72" t="s">
        <v>421</v>
      </c>
      <c r="B72" s="1" t="s">
        <v>63</v>
      </c>
      <c r="C72" t="str">
        <f t="shared" ca="1" si="19"/>
        <v>KH1</v>
      </c>
      <c r="D72" t="str">
        <f t="shared" ca="1" si="20"/>
        <v>Keephills #1</v>
      </c>
      <c r="E72" s="31">
        <f ca="1">'Module C Corrected'!CW72-'Module C Initial'!CW72</f>
        <v>-1697.3100000000559</v>
      </c>
      <c r="F72" s="31">
        <f ca="1">'Module C Corrected'!CX72-'Module C Initial'!CX72</f>
        <v>-1849.7399999999907</v>
      </c>
      <c r="G72" s="31">
        <f ca="1">'Module C Corrected'!CY72-'Module C Initial'!CY72</f>
        <v>-1595.0900000000838</v>
      </c>
      <c r="H72" s="31">
        <f ca="1">'Module C Corrected'!CZ72-'Module C Initial'!CZ72</f>
        <v>-1402.8000000000466</v>
      </c>
      <c r="I72" s="31">
        <f ca="1">'Module C Corrected'!DA72-'Module C Initial'!DA72</f>
        <v>-1342.910000000149</v>
      </c>
      <c r="J72" s="31">
        <f ca="1">'Module C Corrected'!DB72-'Module C Initial'!DB72</f>
        <v>-1192</v>
      </c>
      <c r="K72" s="31">
        <f ca="1">'Module C Corrected'!DC72-'Module C Initial'!DC72</f>
        <v>-3942.2900000000373</v>
      </c>
      <c r="L72" s="31">
        <f ca="1">'Module C Corrected'!DD72-'Module C Initial'!DD72</f>
        <v>-1770.9299999999348</v>
      </c>
      <c r="M72" s="31">
        <f ca="1">'Module C Corrected'!DE72-'Module C Initial'!DE72</f>
        <v>-1341.4699999999721</v>
      </c>
      <c r="N72" s="31">
        <f ca="1">'Module C Corrected'!DF72-'Module C Initial'!DF72</f>
        <v>-1670.5799999998417</v>
      </c>
      <c r="O72" s="31">
        <f ca="1">'Module C Corrected'!DG72-'Module C Initial'!DG72</f>
        <v>-1391.5700000000652</v>
      </c>
      <c r="P72" s="31">
        <f ca="1">'Module C Corrected'!DH72-'Module C Initial'!DH72</f>
        <v>-1742.0300000000279</v>
      </c>
      <c r="Q72" s="32">
        <f ca="1">'Module C Corrected'!DI72-'Module C Initial'!DI72</f>
        <v>-84.860000000000582</v>
      </c>
      <c r="R72" s="32">
        <f ca="1">'Module C Corrected'!DJ72-'Module C Initial'!DJ72</f>
        <v>-92.479999999999563</v>
      </c>
      <c r="S72" s="32">
        <f ca="1">'Module C Corrected'!DK72-'Module C Initial'!DK72</f>
        <v>-79.760000000000218</v>
      </c>
      <c r="T72" s="32">
        <f ca="1">'Module C Corrected'!DL72-'Module C Initial'!DL72</f>
        <v>-70.139999999999418</v>
      </c>
      <c r="U72" s="32">
        <f ca="1">'Module C Corrected'!DM72-'Module C Initial'!DM72</f>
        <v>-67.140000000001237</v>
      </c>
      <c r="V72" s="32">
        <f ca="1">'Module C Corrected'!DN72-'Module C Initial'!DN72</f>
        <v>-59.600000000000364</v>
      </c>
      <c r="W72" s="32">
        <f ca="1">'Module C Corrected'!DO72-'Module C Initial'!DO72</f>
        <v>-197.11999999999534</v>
      </c>
      <c r="X72" s="32">
        <f ca="1">'Module C Corrected'!DP72-'Module C Initial'!DP72</f>
        <v>-88.549999999999272</v>
      </c>
      <c r="Y72" s="32">
        <f ca="1">'Module C Corrected'!DQ72-'Module C Initial'!DQ72</f>
        <v>-67.069999999999709</v>
      </c>
      <c r="Z72" s="32">
        <f ca="1">'Module C Corrected'!DR72-'Module C Initial'!DR72</f>
        <v>-83.530000000000655</v>
      </c>
      <c r="AA72" s="32">
        <f ca="1">'Module C Corrected'!DS72-'Module C Initial'!DS72</f>
        <v>-69.579999999999927</v>
      </c>
      <c r="AB72" s="32">
        <f ca="1">'Module C Corrected'!DT72-'Module C Initial'!DT72</f>
        <v>-87.100000000000364</v>
      </c>
      <c r="AC72" s="31">
        <f ca="1">'Module C Corrected'!DU72-'Module C Initial'!DU72</f>
        <v>-730.2899999999936</v>
      </c>
      <c r="AD72" s="31">
        <f ca="1">'Module C Corrected'!DV72-'Module C Initial'!DV72</f>
        <v>-786.44999999999709</v>
      </c>
      <c r="AE72" s="31">
        <f ca="1">'Module C Corrected'!DW72-'Module C Initial'!DW72</f>
        <v>-670.83000000000175</v>
      </c>
      <c r="AF72" s="31">
        <f ca="1">'Module C Corrected'!DX72-'Module C Initial'!DX72</f>
        <v>-582.80999999999767</v>
      </c>
      <c r="AG72" s="31">
        <f ca="1">'Module C Corrected'!DY72-'Module C Initial'!DY72</f>
        <v>-551.30999999999767</v>
      </c>
      <c r="AH72" s="31">
        <f ca="1">'Module C Corrected'!DZ72-'Module C Initial'!DZ72</f>
        <v>-483.27999999999884</v>
      </c>
      <c r="AI72" s="31">
        <f ca="1">'Module C Corrected'!EA72-'Module C Initial'!EA72</f>
        <v>-1578.9099999999744</v>
      </c>
      <c r="AJ72" s="31">
        <f ca="1">'Module C Corrected'!EB72-'Module C Initial'!EB72</f>
        <v>-699.86999999999534</v>
      </c>
      <c r="AK72" s="31">
        <f ca="1">'Module C Corrected'!EC72-'Module C Initial'!EC72</f>
        <v>-523.03000000001339</v>
      </c>
      <c r="AL72" s="31">
        <f ca="1">'Module C Corrected'!ED72-'Module C Initial'!ED72</f>
        <v>-642.75999999999476</v>
      </c>
      <c r="AM72" s="31">
        <f ca="1">'Module C Corrected'!EE72-'Module C Initial'!EE72</f>
        <v>-528.02000000000407</v>
      </c>
      <c r="AN72" s="31">
        <f ca="1">'Module C Corrected'!EF72-'Module C Initial'!EF72</f>
        <v>-652.05000000000291</v>
      </c>
      <c r="AO72" s="32">
        <f t="shared" ca="1" si="16"/>
        <v>-2512.4600000000501</v>
      </c>
      <c r="AP72" s="32">
        <f t="shared" ca="1" si="16"/>
        <v>-2728.6699999999873</v>
      </c>
      <c r="AQ72" s="32">
        <f t="shared" ca="1" si="16"/>
        <v>-2345.6800000000858</v>
      </c>
      <c r="AR72" s="32">
        <f t="shared" ca="1" si="13"/>
        <v>-2055.7500000000437</v>
      </c>
      <c r="AS72" s="32">
        <f t="shared" ca="1" si="13"/>
        <v>-1961.3600000001479</v>
      </c>
      <c r="AT72" s="32">
        <f t="shared" ca="1" si="13"/>
        <v>-1734.8799999999992</v>
      </c>
      <c r="AU72" s="32">
        <f t="shared" ca="1" si="13"/>
        <v>-5718.320000000007</v>
      </c>
      <c r="AV72" s="32">
        <f t="shared" ca="1" si="13"/>
        <v>-2559.3499999999294</v>
      </c>
      <c r="AW72" s="32">
        <f t="shared" ca="1" si="13"/>
        <v>-1931.5699999999852</v>
      </c>
      <c r="AX72" s="32">
        <f t="shared" ca="1" si="13"/>
        <v>-2396.8699999998371</v>
      </c>
      <c r="AY72" s="32">
        <f t="shared" ca="1" si="13"/>
        <v>-1989.1700000000692</v>
      </c>
      <c r="AZ72" s="32">
        <f t="shared" ca="1" si="13"/>
        <v>-2481.1800000000312</v>
      </c>
      <c r="BA72" s="55">
        <f t="shared" ca="1" si="17"/>
        <v>-19.88</v>
      </c>
      <c r="BB72" s="55">
        <f t="shared" ca="1" si="17"/>
        <v>-21.66</v>
      </c>
      <c r="BC72" s="55">
        <f t="shared" ca="1" si="17"/>
        <v>-18.68</v>
      </c>
      <c r="BD72" s="55">
        <f t="shared" ca="1" si="14"/>
        <v>-16.43</v>
      </c>
      <c r="BE72" s="55">
        <f t="shared" ca="1" si="14"/>
        <v>-15.73</v>
      </c>
      <c r="BF72" s="55">
        <f t="shared" ca="1" si="14"/>
        <v>-13.96</v>
      </c>
      <c r="BG72" s="55">
        <f t="shared" ca="1" si="14"/>
        <v>-46.17</v>
      </c>
      <c r="BH72" s="55">
        <f t="shared" ca="1" si="14"/>
        <v>-20.74</v>
      </c>
      <c r="BI72" s="55">
        <f t="shared" ca="1" si="14"/>
        <v>-15.71</v>
      </c>
      <c r="BJ72" s="55">
        <f t="shared" ca="1" si="14"/>
        <v>-19.57</v>
      </c>
      <c r="BK72" s="55">
        <f t="shared" ca="1" si="14"/>
        <v>-16.3</v>
      </c>
      <c r="BL72" s="55">
        <f t="shared" ca="1" si="14"/>
        <v>-20.399999999999999</v>
      </c>
      <c r="BM72" s="32">
        <f t="shared" ca="1" si="18"/>
        <v>-2532.3400000000502</v>
      </c>
      <c r="BN72" s="32">
        <f t="shared" ca="1" si="18"/>
        <v>-2750.3299999999872</v>
      </c>
      <c r="BO72" s="32">
        <f t="shared" ca="1" si="18"/>
        <v>-2364.3600000000856</v>
      </c>
      <c r="BP72" s="32">
        <f t="shared" ca="1" si="15"/>
        <v>-2072.1800000000435</v>
      </c>
      <c r="BQ72" s="32">
        <f t="shared" ca="1" si="15"/>
        <v>-1977.0900000001479</v>
      </c>
      <c r="BR72" s="32">
        <f t="shared" ca="1" si="15"/>
        <v>-1748.8399999999992</v>
      </c>
      <c r="BS72" s="32">
        <f t="shared" ca="1" si="15"/>
        <v>-5764.4900000000071</v>
      </c>
      <c r="BT72" s="32">
        <f t="shared" ca="1" si="15"/>
        <v>-2580.0899999999292</v>
      </c>
      <c r="BU72" s="32">
        <f t="shared" ca="1" si="15"/>
        <v>-1947.2799999999852</v>
      </c>
      <c r="BV72" s="32">
        <f t="shared" ca="1" si="15"/>
        <v>-2416.4399999998373</v>
      </c>
      <c r="BW72" s="32">
        <f t="shared" ca="1" si="15"/>
        <v>-2005.4700000000691</v>
      </c>
      <c r="BX72" s="32">
        <f t="shared" ca="1" si="15"/>
        <v>-2501.5800000000313</v>
      </c>
    </row>
    <row r="73" spans="1:76">
      <c r="A73" t="s">
        <v>421</v>
      </c>
      <c r="B73" s="1" t="s">
        <v>64</v>
      </c>
      <c r="C73" t="str">
        <f t="shared" ca="1" si="19"/>
        <v>KH2</v>
      </c>
      <c r="D73" t="str">
        <f t="shared" ca="1" si="20"/>
        <v>Keephills #2</v>
      </c>
      <c r="E73" s="31">
        <f ca="1">'Module C Corrected'!CW73-'Module C Initial'!CW73</f>
        <v>0</v>
      </c>
      <c r="F73" s="31">
        <f ca="1">'Module C Corrected'!CX73-'Module C Initial'!CX73</f>
        <v>0</v>
      </c>
      <c r="G73" s="31">
        <f ca="1">'Module C Corrected'!CY73-'Module C Initial'!CY73</f>
        <v>0</v>
      </c>
      <c r="H73" s="31">
        <f ca="1">'Module C Corrected'!CZ73-'Module C Initial'!CZ73</f>
        <v>0</v>
      </c>
      <c r="I73" s="31">
        <f ca="1">'Module C Corrected'!DA73-'Module C Initial'!DA73</f>
        <v>0</v>
      </c>
      <c r="J73" s="31">
        <f ca="1">'Module C Corrected'!DB73-'Module C Initial'!DB73</f>
        <v>0</v>
      </c>
      <c r="K73" s="31">
        <f ca="1">'Module C Corrected'!DC73-'Module C Initial'!DC73</f>
        <v>0</v>
      </c>
      <c r="L73" s="31">
        <f ca="1">'Module C Corrected'!DD73-'Module C Initial'!DD73</f>
        <v>0</v>
      </c>
      <c r="M73" s="31">
        <f ca="1">'Module C Corrected'!DE73-'Module C Initial'!DE73</f>
        <v>0</v>
      </c>
      <c r="N73" s="31">
        <f ca="1">'Module C Corrected'!DF73-'Module C Initial'!DF73</f>
        <v>0</v>
      </c>
      <c r="O73" s="31">
        <f ca="1">'Module C Corrected'!DG73-'Module C Initial'!DG73</f>
        <v>0</v>
      </c>
      <c r="P73" s="31">
        <f ca="1">'Module C Corrected'!DH73-'Module C Initial'!DH73</f>
        <v>0</v>
      </c>
      <c r="Q73" s="32">
        <f ca="1">'Module C Corrected'!DI73-'Module C Initial'!DI73</f>
        <v>0</v>
      </c>
      <c r="R73" s="32">
        <f ca="1">'Module C Corrected'!DJ73-'Module C Initial'!DJ73</f>
        <v>0</v>
      </c>
      <c r="S73" s="32">
        <f ca="1">'Module C Corrected'!DK73-'Module C Initial'!DK73</f>
        <v>0</v>
      </c>
      <c r="T73" s="32">
        <f ca="1">'Module C Corrected'!DL73-'Module C Initial'!DL73</f>
        <v>0</v>
      </c>
      <c r="U73" s="32">
        <f ca="1">'Module C Corrected'!DM73-'Module C Initial'!DM73</f>
        <v>0</v>
      </c>
      <c r="V73" s="32">
        <f ca="1">'Module C Corrected'!DN73-'Module C Initial'!DN73</f>
        <v>0</v>
      </c>
      <c r="W73" s="32">
        <f ca="1">'Module C Corrected'!DO73-'Module C Initial'!DO73</f>
        <v>0</v>
      </c>
      <c r="X73" s="32">
        <f ca="1">'Module C Corrected'!DP73-'Module C Initial'!DP73</f>
        <v>0</v>
      </c>
      <c r="Y73" s="32">
        <f ca="1">'Module C Corrected'!DQ73-'Module C Initial'!DQ73</f>
        <v>0</v>
      </c>
      <c r="Z73" s="32">
        <f ca="1">'Module C Corrected'!DR73-'Module C Initial'!DR73</f>
        <v>0</v>
      </c>
      <c r="AA73" s="32">
        <f ca="1">'Module C Corrected'!DS73-'Module C Initial'!DS73</f>
        <v>0</v>
      </c>
      <c r="AB73" s="32">
        <f ca="1">'Module C Corrected'!DT73-'Module C Initial'!DT73</f>
        <v>0</v>
      </c>
      <c r="AC73" s="31">
        <f ca="1">'Module C Corrected'!DU73-'Module C Initial'!DU73</f>
        <v>0</v>
      </c>
      <c r="AD73" s="31">
        <f ca="1">'Module C Corrected'!DV73-'Module C Initial'!DV73</f>
        <v>0</v>
      </c>
      <c r="AE73" s="31">
        <f ca="1">'Module C Corrected'!DW73-'Module C Initial'!DW73</f>
        <v>0</v>
      </c>
      <c r="AF73" s="31">
        <f ca="1">'Module C Corrected'!DX73-'Module C Initial'!DX73</f>
        <v>0</v>
      </c>
      <c r="AG73" s="31">
        <f ca="1">'Module C Corrected'!DY73-'Module C Initial'!DY73</f>
        <v>0</v>
      </c>
      <c r="AH73" s="31">
        <f ca="1">'Module C Corrected'!DZ73-'Module C Initial'!DZ73</f>
        <v>0</v>
      </c>
      <c r="AI73" s="31">
        <f ca="1">'Module C Corrected'!EA73-'Module C Initial'!EA73</f>
        <v>0</v>
      </c>
      <c r="AJ73" s="31">
        <f ca="1">'Module C Corrected'!EB73-'Module C Initial'!EB73</f>
        <v>0</v>
      </c>
      <c r="AK73" s="31">
        <f ca="1">'Module C Corrected'!EC73-'Module C Initial'!EC73</f>
        <v>0</v>
      </c>
      <c r="AL73" s="31">
        <f ca="1">'Module C Corrected'!ED73-'Module C Initial'!ED73</f>
        <v>0</v>
      </c>
      <c r="AM73" s="31">
        <f ca="1">'Module C Corrected'!EE73-'Module C Initial'!EE73</f>
        <v>0</v>
      </c>
      <c r="AN73" s="31">
        <f ca="1">'Module C Corrected'!EF73-'Module C Initial'!EF73</f>
        <v>0</v>
      </c>
      <c r="AO73" s="32">
        <f t="shared" ca="1" si="16"/>
        <v>0</v>
      </c>
      <c r="AP73" s="32">
        <f t="shared" ca="1" si="16"/>
        <v>0</v>
      </c>
      <c r="AQ73" s="32">
        <f t="shared" ca="1" si="16"/>
        <v>0</v>
      </c>
      <c r="AR73" s="32">
        <f t="shared" ca="1" si="13"/>
        <v>0</v>
      </c>
      <c r="AS73" s="32">
        <f t="shared" ca="1" si="13"/>
        <v>0</v>
      </c>
      <c r="AT73" s="32">
        <f t="shared" ca="1" si="13"/>
        <v>0</v>
      </c>
      <c r="AU73" s="32">
        <f t="shared" ca="1" si="13"/>
        <v>0</v>
      </c>
      <c r="AV73" s="32">
        <f t="shared" ca="1" si="13"/>
        <v>0</v>
      </c>
      <c r="AW73" s="32">
        <f t="shared" ca="1" si="13"/>
        <v>0</v>
      </c>
      <c r="AX73" s="32">
        <f t="shared" ca="1" si="13"/>
        <v>0</v>
      </c>
      <c r="AY73" s="32">
        <f t="shared" ca="1" si="13"/>
        <v>0</v>
      </c>
      <c r="AZ73" s="32">
        <f t="shared" ca="1" si="13"/>
        <v>0</v>
      </c>
      <c r="BA73" s="55">
        <f t="shared" ca="1" si="17"/>
        <v>0</v>
      </c>
      <c r="BB73" s="55">
        <f t="shared" ca="1" si="17"/>
        <v>0</v>
      </c>
      <c r="BC73" s="55">
        <f t="shared" ca="1" si="17"/>
        <v>0</v>
      </c>
      <c r="BD73" s="55">
        <f t="shared" ca="1" si="14"/>
        <v>0</v>
      </c>
      <c r="BE73" s="55">
        <f t="shared" ca="1" si="14"/>
        <v>0</v>
      </c>
      <c r="BF73" s="55">
        <f t="shared" ca="1" si="14"/>
        <v>0</v>
      </c>
      <c r="BG73" s="55">
        <f t="shared" ca="1" si="14"/>
        <v>0</v>
      </c>
      <c r="BH73" s="55">
        <f t="shared" ca="1" si="14"/>
        <v>0</v>
      </c>
      <c r="BI73" s="55">
        <f t="shared" ca="1" si="14"/>
        <v>0</v>
      </c>
      <c r="BJ73" s="55">
        <f t="shared" ca="1" si="14"/>
        <v>0</v>
      </c>
      <c r="BK73" s="55">
        <f t="shared" ca="1" si="14"/>
        <v>0</v>
      </c>
      <c r="BL73" s="55">
        <f t="shared" ca="1" si="14"/>
        <v>0</v>
      </c>
      <c r="BM73" s="32">
        <f t="shared" ca="1" si="18"/>
        <v>0</v>
      </c>
      <c r="BN73" s="32">
        <f t="shared" ca="1" si="18"/>
        <v>0</v>
      </c>
      <c r="BO73" s="32">
        <f t="shared" ca="1" si="18"/>
        <v>0</v>
      </c>
      <c r="BP73" s="32">
        <f t="shared" ca="1" si="15"/>
        <v>0</v>
      </c>
      <c r="BQ73" s="32">
        <f t="shared" ca="1" si="15"/>
        <v>0</v>
      </c>
      <c r="BR73" s="32">
        <f t="shared" ca="1" si="15"/>
        <v>0</v>
      </c>
      <c r="BS73" s="32">
        <f t="shared" ca="1" si="15"/>
        <v>0</v>
      </c>
      <c r="BT73" s="32">
        <f t="shared" ca="1" si="15"/>
        <v>0</v>
      </c>
      <c r="BU73" s="32">
        <f t="shared" ca="1" si="15"/>
        <v>0</v>
      </c>
      <c r="BV73" s="32">
        <f t="shared" ca="1" si="15"/>
        <v>0</v>
      </c>
      <c r="BW73" s="32">
        <f t="shared" ca="1" si="15"/>
        <v>0</v>
      </c>
      <c r="BX73" s="32">
        <f t="shared" ca="1" si="15"/>
        <v>0</v>
      </c>
    </row>
    <row r="74" spans="1:76">
      <c r="A74" t="s">
        <v>436</v>
      </c>
      <c r="B74" s="1" t="s">
        <v>88</v>
      </c>
      <c r="C74" t="str">
        <f t="shared" ca="1" si="19"/>
        <v>KHW1</v>
      </c>
      <c r="D74" t="str">
        <f t="shared" ca="1" si="20"/>
        <v>Kettles Hill Wind Facility</v>
      </c>
      <c r="E74" s="31">
        <f ca="1">'Module C Corrected'!CW74-'Module C Initial'!CW74</f>
        <v>281.19999999999936</v>
      </c>
      <c r="F74" s="31">
        <f ca="1">'Module C Corrected'!CX74-'Module C Initial'!CX74</f>
        <v>206.45000000000027</v>
      </c>
      <c r="G74" s="31">
        <f ca="1">'Module C Corrected'!CY74-'Module C Initial'!CY74</f>
        <v>419.88000000000011</v>
      </c>
      <c r="H74" s="31">
        <f ca="1">'Module C Corrected'!CZ74-'Module C Initial'!CZ74</f>
        <v>150.65999999999985</v>
      </c>
      <c r="I74" s="31">
        <f ca="1">'Module C Corrected'!DA74-'Module C Initial'!DA74</f>
        <v>98.139999999999986</v>
      </c>
      <c r="J74" s="31">
        <f ca="1">'Module C Corrected'!DB74-'Module C Initial'!DB74</f>
        <v>130.90999999999985</v>
      </c>
      <c r="K74" s="31">
        <f ca="1">'Module C Corrected'!DC74-'Module C Initial'!DC74</f>
        <v>1693.5500000000029</v>
      </c>
      <c r="L74" s="31">
        <f ca="1">'Module C Corrected'!DD74-'Module C Initial'!DD74</f>
        <v>727.96999999999935</v>
      </c>
      <c r="M74" s="31">
        <f ca="1">'Module C Corrected'!DE74-'Module C Initial'!DE74</f>
        <v>729.21999999999935</v>
      </c>
      <c r="N74" s="31">
        <f ca="1">'Module C Corrected'!DF74-'Module C Initial'!DF74</f>
        <v>1703.6800000000003</v>
      </c>
      <c r="O74" s="31">
        <f ca="1">'Module C Corrected'!DG74-'Module C Initial'!DG74</f>
        <v>1106.989999999998</v>
      </c>
      <c r="P74" s="31">
        <f ca="1">'Module C Corrected'!DH74-'Module C Initial'!DH74</f>
        <v>1676.5200000000041</v>
      </c>
      <c r="Q74" s="32">
        <f ca="1">'Module C Corrected'!DI74-'Module C Initial'!DI74</f>
        <v>14.059999999999974</v>
      </c>
      <c r="R74" s="32">
        <f ca="1">'Module C Corrected'!DJ74-'Module C Initial'!DJ74</f>
        <v>10.319999999999993</v>
      </c>
      <c r="S74" s="32">
        <f ca="1">'Module C Corrected'!DK74-'Module C Initial'!DK74</f>
        <v>20.989999999999952</v>
      </c>
      <c r="T74" s="32">
        <f ca="1">'Module C Corrected'!DL74-'Module C Initial'!DL74</f>
        <v>7.5300000000000011</v>
      </c>
      <c r="U74" s="32">
        <f ca="1">'Module C Corrected'!DM74-'Module C Initial'!DM74</f>
        <v>4.8999999999999986</v>
      </c>
      <c r="V74" s="32">
        <f ca="1">'Module C Corrected'!DN74-'Module C Initial'!DN74</f>
        <v>6.5400000000000063</v>
      </c>
      <c r="W74" s="32">
        <f ca="1">'Module C Corrected'!DO74-'Module C Initial'!DO74</f>
        <v>84.680000000000064</v>
      </c>
      <c r="X74" s="32">
        <f ca="1">'Module C Corrected'!DP74-'Module C Initial'!DP74</f>
        <v>36.399999999999977</v>
      </c>
      <c r="Y74" s="32">
        <f ca="1">'Module C Corrected'!DQ74-'Module C Initial'!DQ74</f>
        <v>36.45999999999998</v>
      </c>
      <c r="Z74" s="32">
        <f ca="1">'Module C Corrected'!DR74-'Module C Initial'!DR74</f>
        <v>85.180000000000064</v>
      </c>
      <c r="AA74" s="32">
        <f ca="1">'Module C Corrected'!DS74-'Module C Initial'!DS74</f>
        <v>55.350000000000023</v>
      </c>
      <c r="AB74" s="32">
        <f ca="1">'Module C Corrected'!DT74-'Module C Initial'!DT74</f>
        <v>83.82000000000005</v>
      </c>
      <c r="AC74" s="31">
        <f ca="1">'Module C Corrected'!DU74-'Module C Initial'!DU74</f>
        <v>120.99000000000001</v>
      </c>
      <c r="AD74" s="31">
        <f ca="1">'Module C Corrected'!DV74-'Module C Initial'!DV74</f>
        <v>87.779999999999973</v>
      </c>
      <c r="AE74" s="31">
        <f ca="1">'Module C Corrected'!DW74-'Module C Initial'!DW74</f>
        <v>176.58000000000038</v>
      </c>
      <c r="AF74" s="31">
        <f ca="1">'Module C Corrected'!DX74-'Module C Initial'!DX74</f>
        <v>62.589999999999918</v>
      </c>
      <c r="AG74" s="31">
        <f ca="1">'Module C Corrected'!DY74-'Module C Initial'!DY74</f>
        <v>40.29000000000002</v>
      </c>
      <c r="AH74" s="31">
        <f ca="1">'Module C Corrected'!DZ74-'Module C Initial'!DZ74</f>
        <v>53.069999999999936</v>
      </c>
      <c r="AI74" s="31">
        <f ca="1">'Module C Corrected'!EA74-'Module C Initial'!EA74</f>
        <v>678.28000000000065</v>
      </c>
      <c r="AJ74" s="31">
        <f ca="1">'Module C Corrected'!EB74-'Module C Initial'!EB74</f>
        <v>287.70000000000027</v>
      </c>
      <c r="AK74" s="31">
        <f ca="1">'Module C Corrected'!EC74-'Module C Initial'!EC74</f>
        <v>284.30999999999995</v>
      </c>
      <c r="AL74" s="31">
        <f ca="1">'Module C Corrected'!ED74-'Module C Initial'!ED74</f>
        <v>655.50000000000091</v>
      </c>
      <c r="AM74" s="31">
        <f ca="1">'Module C Corrected'!EE74-'Module C Initial'!EE74</f>
        <v>420.03999999999996</v>
      </c>
      <c r="AN74" s="31">
        <f ca="1">'Module C Corrected'!EF74-'Module C Initial'!EF74</f>
        <v>627.54</v>
      </c>
      <c r="AO74" s="32">
        <f t="shared" ca="1" si="16"/>
        <v>416.24999999999932</v>
      </c>
      <c r="AP74" s="32">
        <f t="shared" ca="1" si="16"/>
        <v>304.55000000000024</v>
      </c>
      <c r="AQ74" s="32">
        <f t="shared" ca="1" si="16"/>
        <v>617.4500000000005</v>
      </c>
      <c r="AR74" s="32">
        <f t="shared" ca="1" si="13"/>
        <v>220.77999999999977</v>
      </c>
      <c r="AS74" s="32">
        <f t="shared" ca="1" si="13"/>
        <v>143.33000000000001</v>
      </c>
      <c r="AT74" s="32">
        <f t="shared" ca="1" si="13"/>
        <v>190.51999999999981</v>
      </c>
      <c r="AU74" s="32">
        <f t="shared" ca="1" si="13"/>
        <v>2456.5100000000039</v>
      </c>
      <c r="AV74" s="32">
        <f t="shared" ca="1" si="13"/>
        <v>1052.0699999999997</v>
      </c>
      <c r="AW74" s="32">
        <f t="shared" ca="1" si="13"/>
        <v>1049.9899999999993</v>
      </c>
      <c r="AX74" s="32">
        <f t="shared" ca="1" si="13"/>
        <v>2444.3600000000015</v>
      </c>
      <c r="AY74" s="32">
        <f t="shared" ca="1" si="13"/>
        <v>1582.3799999999978</v>
      </c>
      <c r="AZ74" s="32">
        <f t="shared" ca="1" si="13"/>
        <v>2387.8800000000042</v>
      </c>
      <c r="BA74" s="55">
        <f t="shared" ca="1" si="17"/>
        <v>3.29</v>
      </c>
      <c r="BB74" s="55">
        <f t="shared" ca="1" si="17"/>
        <v>2.42</v>
      </c>
      <c r="BC74" s="55">
        <f t="shared" ca="1" si="17"/>
        <v>4.92</v>
      </c>
      <c r="BD74" s="55">
        <f t="shared" ca="1" si="14"/>
        <v>1.76</v>
      </c>
      <c r="BE74" s="55">
        <f t="shared" ca="1" si="14"/>
        <v>1.1499999999999999</v>
      </c>
      <c r="BF74" s="55">
        <f t="shared" ca="1" si="14"/>
        <v>1.53</v>
      </c>
      <c r="BG74" s="55">
        <f t="shared" ca="1" si="14"/>
        <v>19.84</v>
      </c>
      <c r="BH74" s="55">
        <f t="shared" ca="1" si="14"/>
        <v>8.5299999999999994</v>
      </c>
      <c r="BI74" s="55">
        <f t="shared" ca="1" si="14"/>
        <v>8.5399999999999991</v>
      </c>
      <c r="BJ74" s="55">
        <f t="shared" ca="1" si="14"/>
        <v>19.95</v>
      </c>
      <c r="BK74" s="55">
        <f t="shared" ca="1" si="14"/>
        <v>12.97</v>
      </c>
      <c r="BL74" s="55">
        <f t="shared" ca="1" si="14"/>
        <v>19.64</v>
      </c>
      <c r="BM74" s="32">
        <f t="shared" ca="1" si="18"/>
        <v>419.53999999999934</v>
      </c>
      <c r="BN74" s="32">
        <f t="shared" ca="1" si="18"/>
        <v>306.97000000000025</v>
      </c>
      <c r="BO74" s="32">
        <f t="shared" ca="1" si="18"/>
        <v>622.37000000000046</v>
      </c>
      <c r="BP74" s="32">
        <f t="shared" ca="1" si="15"/>
        <v>222.53999999999976</v>
      </c>
      <c r="BQ74" s="32">
        <f t="shared" ca="1" si="15"/>
        <v>144.48000000000002</v>
      </c>
      <c r="BR74" s="32">
        <f t="shared" ca="1" si="15"/>
        <v>192.04999999999981</v>
      </c>
      <c r="BS74" s="32">
        <f t="shared" ca="1" si="15"/>
        <v>2476.350000000004</v>
      </c>
      <c r="BT74" s="32">
        <f t="shared" ca="1" si="15"/>
        <v>1060.5999999999997</v>
      </c>
      <c r="BU74" s="32">
        <f t="shared" ca="1" si="15"/>
        <v>1058.5299999999993</v>
      </c>
      <c r="BV74" s="32">
        <f t="shared" ca="1" si="15"/>
        <v>2464.3100000000013</v>
      </c>
      <c r="BW74" s="32">
        <f t="shared" ca="1" si="15"/>
        <v>1595.3499999999979</v>
      </c>
      <c r="BX74" s="32">
        <f t="shared" ca="1" si="15"/>
        <v>2407.5200000000041</v>
      </c>
    </row>
    <row r="75" spans="1:76">
      <c r="A75" t="s">
        <v>437</v>
      </c>
      <c r="B75" s="1" t="s">
        <v>90</v>
      </c>
      <c r="C75" t="str">
        <f t="shared" ca="1" si="19"/>
        <v>SPCIMP</v>
      </c>
      <c r="D75" t="str">
        <f t="shared" ca="1" si="20"/>
        <v>Alberta-Saskatchewan Intertie - Import</v>
      </c>
      <c r="E75" s="31">
        <f ca="1">'Module C Corrected'!CW75-'Module C Initial'!CW75</f>
        <v>-18.169999999999845</v>
      </c>
      <c r="F75" s="31">
        <f ca="1">'Module C Corrected'!CX75-'Module C Initial'!CX75</f>
        <v>-28.010000000000218</v>
      </c>
      <c r="G75" s="31">
        <f ca="1">'Module C Corrected'!CY75-'Module C Initial'!CY75</f>
        <v>-13.519999999999982</v>
      </c>
      <c r="H75" s="31">
        <f ca="1">'Module C Corrected'!CZ75-'Module C Initial'!CZ75</f>
        <v>-10.799999999999955</v>
      </c>
      <c r="I75" s="31">
        <f ca="1">'Module C Corrected'!DA75-'Module C Initial'!DA75</f>
        <v>-4</v>
      </c>
      <c r="J75" s="31">
        <f ca="1">'Module C Corrected'!DB75-'Module C Initial'!DB75</f>
        <v>-14.470000000000027</v>
      </c>
      <c r="K75" s="31">
        <f ca="1">'Module C Corrected'!DC75-'Module C Initial'!DC75</f>
        <v>-13.7800000000002</v>
      </c>
      <c r="L75" s="31">
        <f ca="1">'Module C Corrected'!DD75-'Module C Initial'!DD75</f>
        <v>-1.2199999999999989</v>
      </c>
      <c r="M75" s="31">
        <f ca="1">'Module C Corrected'!DE75-'Module C Initial'!DE75</f>
        <v>-9.2599999999999909</v>
      </c>
      <c r="N75" s="31">
        <f ca="1">'Module C Corrected'!DF75-'Module C Initial'!DF75</f>
        <v>-150.97000000000116</v>
      </c>
      <c r="O75" s="31">
        <f ca="1">'Module C Corrected'!DG75-'Module C Initial'!DG75</f>
        <v>-137.22999999999956</v>
      </c>
      <c r="P75" s="31">
        <f ca="1">'Module C Corrected'!DH75-'Module C Initial'!DH75</f>
        <v>-71.279999999999745</v>
      </c>
      <c r="Q75" s="32">
        <f ca="1">'Module C Corrected'!DI75-'Module C Initial'!DI75</f>
        <v>-0.90999999999999659</v>
      </c>
      <c r="R75" s="32">
        <f ca="1">'Module C Corrected'!DJ75-'Module C Initial'!DJ75</f>
        <v>-1.4000000000000057</v>
      </c>
      <c r="S75" s="32">
        <f ca="1">'Module C Corrected'!DK75-'Module C Initial'!DK75</f>
        <v>-0.67000000000000171</v>
      </c>
      <c r="T75" s="32">
        <f ca="1">'Module C Corrected'!DL75-'Module C Initial'!DL75</f>
        <v>-0.53999999999999915</v>
      </c>
      <c r="U75" s="32">
        <f ca="1">'Module C Corrected'!DM75-'Module C Initial'!DM75</f>
        <v>-0.19999999999999929</v>
      </c>
      <c r="V75" s="32">
        <f ca="1">'Module C Corrected'!DN75-'Module C Initial'!DN75</f>
        <v>-0.71999999999999886</v>
      </c>
      <c r="W75" s="32">
        <f ca="1">'Module C Corrected'!DO75-'Module C Initial'!DO75</f>
        <v>-0.69000000000000483</v>
      </c>
      <c r="X75" s="32">
        <f ca="1">'Module C Corrected'!DP75-'Module C Initial'!DP75</f>
        <v>-6.0000000000000053E-2</v>
      </c>
      <c r="Y75" s="32">
        <f ca="1">'Module C Corrected'!DQ75-'Module C Initial'!DQ75</f>
        <v>-0.46999999999999886</v>
      </c>
      <c r="Z75" s="32">
        <f ca="1">'Module C Corrected'!DR75-'Module C Initial'!DR75</f>
        <v>-7.5499999999999545</v>
      </c>
      <c r="AA75" s="32">
        <f ca="1">'Module C Corrected'!DS75-'Module C Initial'!DS75</f>
        <v>-6.8600000000000136</v>
      </c>
      <c r="AB75" s="32">
        <f ca="1">'Module C Corrected'!DT75-'Module C Initial'!DT75</f>
        <v>-3.5699999999999932</v>
      </c>
      <c r="AC75" s="31">
        <f ca="1">'Module C Corrected'!DU75-'Module C Initial'!DU75</f>
        <v>-7.82000000000005</v>
      </c>
      <c r="AD75" s="31">
        <f ca="1">'Module C Corrected'!DV75-'Module C Initial'!DV75</f>
        <v>-11.909999999999968</v>
      </c>
      <c r="AE75" s="31">
        <f ca="1">'Module C Corrected'!DW75-'Module C Initial'!DW75</f>
        <v>-5.6899999999999977</v>
      </c>
      <c r="AF75" s="31">
        <f ca="1">'Module C Corrected'!DX75-'Module C Initial'!DX75</f>
        <v>-4.4900000000000091</v>
      </c>
      <c r="AG75" s="31">
        <f ca="1">'Module C Corrected'!DY75-'Module C Initial'!DY75</f>
        <v>-1.6400000000000006</v>
      </c>
      <c r="AH75" s="31">
        <f ca="1">'Module C Corrected'!DZ75-'Module C Initial'!DZ75</f>
        <v>-5.8700000000000045</v>
      </c>
      <c r="AI75" s="31">
        <f ca="1">'Module C Corrected'!EA75-'Module C Initial'!EA75</f>
        <v>-5.5199999999999818</v>
      </c>
      <c r="AJ75" s="31">
        <f ca="1">'Module C Corrected'!EB75-'Module C Initial'!EB75</f>
        <v>-0.48000000000000043</v>
      </c>
      <c r="AK75" s="31">
        <f ca="1">'Module C Corrected'!EC75-'Module C Initial'!EC75</f>
        <v>-3.6100000000000136</v>
      </c>
      <c r="AL75" s="31">
        <f ca="1">'Module C Corrected'!ED75-'Module C Initial'!ED75</f>
        <v>-58.089999999999236</v>
      </c>
      <c r="AM75" s="31">
        <f ca="1">'Module C Corrected'!EE75-'Module C Initial'!EE75</f>
        <v>-52.069999999999709</v>
      </c>
      <c r="AN75" s="31">
        <f ca="1">'Module C Corrected'!EF75-'Module C Initial'!EF75</f>
        <v>-26.680000000000064</v>
      </c>
      <c r="AO75" s="32">
        <f t="shared" ca="1" si="16"/>
        <v>-26.899999999999892</v>
      </c>
      <c r="AP75" s="32">
        <f t="shared" ca="1" si="16"/>
        <v>-41.320000000000192</v>
      </c>
      <c r="AQ75" s="32">
        <f t="shared" ca="1" si="16"/>
        <v>-19.879999999999981</v>
      </c>
      <c r="AR75" s="32">
        <f t="shared" ca="1" si="13"/>
        <v>-15.829999999999963</v>
      </c>
      <c r="AS75" s="32">
        <f t="shared" ca="1" si="13"/>
        <v>-5.84</v>
      </c>
      <c r="AT75" s="32">
        <f t="shared" ca="1" si="13"/>
        <v>-21.060000000000031</v>
      </c>
      <c r="AU75" s="32">
        <f t="shared" ca="1" si="13"/>
        <v>-19.990000000000187</v>
      </c>
      <c r="AV75" s="32">
        <f t="shared" ca="1" si="13"/>
        <v>-1.7599999999999993</v>
      </c>
      <c r="AW75" s="32">
        <f t="shared" ca="1" si="13"/>
        <v>-13.340000000000003</v>
      </c>
      <c r="AX75" s="32">
        <f t="shared" ca="1" si="13"/>
        <v>-216.61000000000035</v>
      </c>
      <c r="AY75" s="32">
        <f t="shared" ca="1" si="13"/>
        <v>-196.15999999999929</v>
      </c>
      <c r="AZ75" s="32">
        <f t="shared" ca="1" si="13"/>
        <v>-101.5299999999998</v>
      </c>
      <c r="BA75" s="55">
        <f t="shared" ca="1" si="17"/>
        <v>-0.21</v>
      </c>
      <c r="BB75" s="55">
        <f t="shared" ca="1" si="17"/>
        <v>-0.33</v>
      </c>
      <c r="BC75" s="55">
        <f t="shared" ca="1" si="17"/>
        <v>-0.16</v>
      </c>
      <c r="BD75" s="55">
        <f t="shared" ca="1" si="14"/>
        <v>-0.13</v>
      </c>
      <c r="BE75" s="55">
        <f t="shared" ca="1" si="14"/>
        <v>-0.05</v>
      </c>
      <c r="BF75" s="55">
        <f t="shared" ca="1" si="14"/>
        <v>-0.17</v>
      </c>
      <c r="BG75" s="55">
        <f t="shared" ca="1" si="14"/>
        <v>-0.16</v>
      </c>
      <c r="BH75" s="55">
        <f t="shared" ca="1" si="14"/>
        <v>-0.01</v>
      </c>
      <c r="BI75" s="55">
        <f t="shared" ca="1" si="14"/>
        <v>-0.11</v>
      </c>
      <c r="BJ75" s="55">
        <f t="shared" ca="1" si="14"/>
        <v>-1.77</v>
      </c>
      <c r="BK75" s="55">
        <f t="shared" ca="1" si="14"/>
        <v>-1.61</v>
      </c>
      <c r="BL75" s="55">
        <f t="shared" ca="1" si="14"/>
        <v>-0.83</v>
      </c>
      <c r="BM75" s="32">
        <f t="shared" ca="1" si="18"/>
        <v>-27.109999999999893</v>
      </c>
      <c r="BN75" s="32">
        <f t="shared" ca="1" si="18"/>
        <v>-41.65000000000019</v>
      </c>
      <c r="BO75" s="32">
        <f t="shared" ca="1" si="18"/>
        <v>-20.039999999999981</v>
      </c>
      <c r="BP75" s="32">
        <f t="shared" ca="1" si="15"/>
        <v>-15.959999999999964</v>
      </c>
      <c r="BQ75" s="32">
        <f t="shared" ca="1" si="15"/>
        <v>-5.89</v>
      </c>
      <c r="BR75" s="32">
        <f t="shared" ca="1" si="15"/>
        <v>-21.230000000000032</v>
      </c>
      <c r="BS75" s="32">
        <f t="shared" ca="1" si="15"/>
        <v>-20.150000000000187</v>
      </c>
      <c r="BT75" s="32">
        <f t="shared" ca="1" si="15"/>
        <v>-1.7699999999999994</v>
      </c>
      <c r="BU75" s="32">
        <f t="shared" ca="1" si="15"/>
        <v>-13.450000000000003</v>
      </c>
      <c r="BV75" s="32">
        <f t="shared" ca="1" si="15"/>
        <v>-218.38000000000036</v>
      </c>
      <c r="BW75" s="32">
        <f t="shared" ca="1" si="15"/>
        <v>-197.7699999999993</v>
      </c>
      <c r="BX75" s="32">
        <f t="shared" ca="1" si="15"/>
        <v>-102.3599999999998</v>
      </c>
    </row>
    <row r="76" spans="1:76">
      <c r="A76" t="s">
        <v>437</v>
      </c>
      <c r="B76" s="1" t="s">
        <v>310</v>
      </c>
      <c r="C76" t="str">
        <f t="shared" ca="1" si="19"/>
        <v>SPCEXP</v>
      </c>
      <c r="D76" t="str">
        <f t="shared" ca="1" si="20"/>
        <v>Alberta-Saskatchewan Intertie - Export</v>
      </c>
      <c r="E76" s="31">
        <f ca="1">'Module C Corrected'!CW76-'Module C Initial'!CW76</f>
        <v>0</v>
      </c>
      <c r="F76" s="31">
        <f ca="1">'Module C Corrected'!CX76-'Module C Initial'!CX76</f>
        <v>0</v>
      </c>
      <c r="G76" s="31">
        <f ca="1">'Module C Corrected'!CY76-'Module C Initial'!CY76</f>
        <v>0</v>
      </c>
      <c r="H76" s="31">
        <f ca="1">'Module C Corrected'!CZ76-'Module C Initial'!CZ76</f>
        <v>0</v>
      </c>
      <c r="I76" s="31">
        <f ca="1">'Module C Corrected'!DA76-'Module C Initial'!DA76</f>
        <v>0</v>
      </c>
      <c r="J76" s="31">
        <f ca="1">'Module C Corrected'!DB76-'Module C Initial'!DB76</f>
        <v>0</v>
      </c>
      <c r="K76" s="31">
        <f ca="1">'Module C Corrected'!DC76-'Module C Initial'!DC76</f>
        <v>0</v>
      </c>
      <c r="L76" s="31">
        <f ca="1">'Module C Corrected'!DD76-'Module C Initial'!DD76</f>
        <v>0</v>
      </c>
      <c r="M76" s="31">
        <f ca="1">'Module C Corrected'!DE76-'Module C Initial'!DE76</f>
        <v>0</v>
      </c>
      <c r="N76" s="31">
        <f ca="1">'Module C Corrected'!DF76-'Module C Initial'!DF76</f>
        <v>0</v>
      </c>
      <c r="O76" s="31">
        <f ca="1">'Module C Corrected'!DG76-'Module C Initial'!DG76</f>
        <v>0</v>
      </c>
      <c r="P76" s="31">
        <f ca="1">'Module C Corrected'!DH76-'Module C Initial'!DH76</f>
        <v>0</v>
      </c>
      <c r="Q76" s="32">
        <f ca="1">'Module C Corrected'!DI76-'Module C Initial'!DI76</f>
        <v>0</v>
      </c>
      <c r="R76" s="32">
        <f ca="1">'Module C Corrected'!DJ76-'Module C Initial'!DJ76</f>
        <v>0</v>
      </c>
      <c r="S76" s="32">
        <f ca="1">'Module C Corrected'!DK76-'Module C Initial'!DK76</f>
        <v>0</v>
      </c>
      <c r="T76" s="32">
        <f ca="1">'Module C Corrected'!DL76-'Module C Initial'!DL76</f>
        <v>0</v>
      </c>
      <c r="U76" s="32">
        <f ca="1">'Module C Corrected'!DM76-'Module C Initial'!DM76</f>
        <v>0</v>
      </c>
      <c r="V76" s="32">
        <f ca="1">'Module C Corrected'!DN76-'Module C Initial'!DN76</f>
        <v>0</v>
      </c>
      <c r="W76" s="32">
        <f ca="1">'Module C Corrected'!DO76-'Module C Initial'!DO76</f>
        <v>0</v>
      </c>
      <c r="X76" s="32">
        <f ca="1">'Module C Corrected'!DP76-'Module C Initial'!DP76</f>
        <v>0</v>
      </c>
      <c r="Y76" s="32">
        <f ca="1">'Module C Corrected'!DQ76-'Module C Initial'!DQ76</f>
        <v>0</v>
      </c>
      <c r="Z76" s="32">
        <f ca="1">'Module C Corrected'!DR76-'Module C Initial'!DR76</f>
        <v>0</v>
      </c>
      <c r="AA76" s="32">
        <f ca="1">'Module C Corrected'!DS76-'Module C Initial'!DS76</f>
        <v>0</v>
      </c>
      <c r="AB76" s="32">
        <f ca="1">'Module C Corrected'!DT76-'Module C Initial'!DT76</f>
        <v>0</v>
      </c>
      <c r="AC76" s="31">
        <f ca="1">'Module C Corrected'!DU76-'Module C Initial'!DU76</f>
        <v>0</v>
      </c>
      <c r="AD76" s="31">
        <f ca="1">'Module C Corrected'!DV76-'Module C Initial'!DV76</f>
        <v>0</v>
      </c>
      <c r="AE76" s="31">
        <f ca="1">'Module C Corrected'!DW76-'Module C Initial'!DW76</f>
        <v>0</v>
      </c>
      <c r="AF76" s="31">
        <f ca="1">'Module C Corrected'!DX76-'Module C Initial'!DX76</f>
        <v>0</v>
      </c>
      <c r="AG76" s="31">
        <f ca="1">'Module C Corrected'!DY76-'Module C Initial'!DY76</f>
        <v>0</v>
      </c>
      <c r="AH76" s="31">
        <f ca="1">'Module C Corrected'!DZ76-'Module C Initial'!DZ76</f>
        <v>0</v>
      </c>
      <c r="AI76" s="31">
        <f ca="1">'Module C Corrected'!EA76-'Module C Initial'!EA76</f>
        <v>0</v>
      </c>
      <c r="AJ76" s="31">
        <f ca="1">'Module C Corrected'!EB76-'Module C Initial'!EB76</f>
        <v>0</v>
      </c>
      <c r="AK76" s="31">
        <f ca="1">'Module C Corrected'!EC76-'Module C Initial'!EC76</f>
        <v>0</v>
      </c>
      <c r="AL76" s="31">
        <f ca="1">'Module C Corrected'!ED76-'Module C Initial'!ED76</f>
        <v>0</v>
      </c>
      <c r="AM76" s="31">
        <f ca="1">'Module C Corrected'!EE76-'Module C Initial'!EE76</f>
        <v>0</v>
      </c>
      <c r="AN76" s="31">
        <f ca="1">'Module C Corrected'!EF76-'Module C Initial'!EF76</f>
        <v>0</v>
      </c>
      <c r="AO76" s="32">
        <f t="shared" ca="1" si="16"/>
        <v>0</v>
      </c>
      <c r="AP76" s="32">
        <f t="shared" ca="1" si="16"/>
        <v>0</v>
      </c>
      <c r="AQ76" s="32">
        <f t="shared" ca="1" si="16"/>
        <v>0</v>
      </c>
      <c r="AR76" s="32">
        <f t="shared" ca="1" si="13"/>
        <v>0</v>
      </c>
      <c r="AS76" s="32">
        <f t="shared" ca="1" si="13"/>
        <v>0</v>
      </c>
      <c r="AT76" s="32">
        <f t="shared" ca="1" si="13"/>
        <v>0</v>
      </c>
      <c r="AU76" s="32">
        <f t="shared" ca="1" si="13"/>
        <v>0</v>
      </c>
      <c r="AV76" s="32">
        <f t="shared" ca="1" si="13"/>
        <v>0</v>
      </c>
      <c r="AW76" s="32">
        <f t="shared" ca="1" si="13"/>
        <v>0</v>
      </c>
      <c r="AX76" s="32">
        <f t="shared" ca="1" si="13"/>
        <v>0</v>
      </c>
      <c r="AY76" s="32">
        <f t="shared" ca="1" si="13"/>
        <v>0</v>
      </c>
      <c r="AZ76" s="32">
        <f t="shared" ca="1" si="13"/>
        <v>0</v>
      </c>
      <c r="BA76" s="55">
        <f t="shared" ca="1" si="17"/>
        <v>0</v>
      </c>
      <c r="BB76" s="55">
        <f t="shared" ca="1" si="17"/>
        <v>0</v>
      </c>
      <c r="BC76" s="55">
        <f t="shared" ca="1" si="17"/>
        <v>0</v>
      </c>
      <c r="BD76" s="55">
        <f t="shared" ca="1" si="14"/>
        <v>0</v>
      </c>
      <c r="BE76" s="55">
        <f t="shared" ca="1" si="14"/>
        <v>0</v>
      </c>
      <c r="BF76" s="55">
        <f t="shared" ca="1" si="14"/>
        <v>0</v>
      </c>
      <c r="BG76" s="55">
        <f t="shared" ca="1" si="14"/>
        <v>0</v>
      </c>
      <c r="BH76" s="55">
        <f t="shared" ca="1" si="14"/>
        <v>0</v>
      </c>
      <c r="BI76" s="55">
        <f t="shared" ca="1" si="14"/>
        <v>0</v>
      </c>
      <c r="BJ76" s="55">
        <f t="shared" ca="1" si="14"/>
        <v>0</v>
      </c>
      <c r="BK76" s="55">
        <f t="shared" ca="1" si="14"/>
        <v>0</v>
      </c>
      <c r="BL76" s="55">
        <f t="shared" ca="1" si="14"/>
        <v>0</v>
      </c>
      <c r="BM76" s="32">
        <f t="shared" ca="1" si="18"/>
        <v>0</v>
      </c>
      <c r="BN76" s="32">
        <f t="shared" ca="1" si="18"/>
        <v>0</v>
      </c>
      <c r="BO76" s="32">
        <f t="shared" ca="1" si="18"/>
        <v>0</v>
      </c>
      <c r="BP76" s="32">
        <f t="shared" ca="1" si="15"/>
        <v>0</v>
      </c>
      <c r="BQ76" s="32">
        <f t="shared" ca="1" si="15"/>
        <v>0</v>
      </c>
      <c r="BR76" s="32">
        <f t="shared" ca="1" si="15"/>
        <v>0</v>
      </c>
      <c r="BS76" s="32">
        <f t="shared" ca="1" si="15"/>
        <v>0</v>
      </c>
      <c r="BT76" s="32">
        <f t="shared" ca="1" si="15"/>
        <v>0</v>
      </c>
      <c r="BU76" s="32">
        <f t="shared" ca="1" si="15"/>
        <v>0</v>
      </c>
      <c r="BV76" s="32">
        <f t="shared" ca="1" si="15"/>
        <v>0</v>
      </c>
      <c r="BW76" s="32">
        <f t="shared" ca="1" si="15"/>
        <v>0</v>
      </c>
      <c r="BX76" s="32">
        <f t="shared" ca="1" si="15"/>
        <v>0</v>
      </c>
    </row>
    <row r="77" spans="1:76">
      <c r="A77" t="s">
        <v>521</v>
      </c>
      <c r="B77" s="1" t="s">
        <v>111</v>
      </c>
      <c r="C77" t="str">
        <f t="shared" ca="1" si="19"/>
        <v>MKR1</v>
      </c>
      <c r="D77" t="str">
        <f t="shared" ca="1" si="20"/>
        <v>Muskeg River Industrial System</v>
      </c>
      <c r="E77" s="31">
        <f ca="1">'Module C Corrected'!CW77-'Module C Initial'!CW77</f>
        <v>3318.1900000000023</v>
      </c>
      <c r="F77" s="31">
        <f ca="1">'Module C Corrected'!CX77-'Module C Initial'!CX77</f>
        <v>3519.0799999999435</v>
      </c>
      <c r="G77" s="31">
        <f ca="1">'Module C Corrected'!CY77-'Module C Initial'!CY77</f>
        <v>2983.6900000000023</v>
      </c>
      <c r="H77" s="31">
        <f ca="1">'Module C Corrected'!CZ77-'Module C Initial'!CZ77</f>
        <v>2422.9500000000116</v>
      </c>
      <c r="I77" s="31">
        <f ca="1">'Module C Corrected'!DA77-'Module C Initial'!DA77</f>
        <v>1521.2900000000081</v>
      </c>
      <c r="J77" s="31">
        <f ca="1">'Module C Corrected'!DB77-'Module C Initial'!DB77</f>
        <v>1964.2900000000081</v>
      </c>
      <c r="K77" s="31">
        <f ca="1">'Module C Corrected'!DC77-'Module C Initial'!DC77</f>
        <v>7317.4100000000326</v>
      </c>
      <c r="L77" s="31">
        <f ca="1">'Module C Corrected'!DD77-'Module C Initial'!DD77</f>
        <v>3714.7399999999907</v>
      </c>
      <c r="M77" s="31">
        <f ca="1">'Module C Corrected'!DE77-'Module C Initial'!DE77</f>
        <v>2310.4000000000233</v>
      </c>
      <c r="N77" s="31">
        <f ca="1">'Module C Corrected'!DF77-'Module C Initial'!DF77</f>
        <v>3679.9199999999837</v>
      </c>
      <c r="O77" s="31">
        <f ca="1">'Module C Corrected'!DG77-'Module C Initial'!DG77</f>
        <v>3344.2099999999773</v>
      </c>
      <c r="P77" s="31">
        <f ca="1">'Module C Corrected'!DH77-'Module C Initial'!DH77</f>
        <v>4159.1699999999837</v>
      </c>
      <c r="Q77" s="32">
        <f ca="1">'Module C Corrected'!DI77-'Module C Initial'!DI77</f>
        <v>165.90999999999985</v>
      </c>
      <c r="R77" s="32">
        <f ca="1">'Module C Corrected'!DJ77-'Module C Initial'!DJ77</f>
        <v>175.94999999999982</v>
      </c>
      <c r="S77" s="32">
        <f ca="1">'Module C Corrected'!DK77-'Module C Initial'!DK77</f>
        <v>149.1899999999996</v>
      </c>
      <c r="T77" s="32">
        <f ca="1">'Module C Corrected'!DL77-'Module C Initial'!DL77</f>
        <v>121.14999999999964</v>
      </c>
      <c r="U77" s="32">
        <f ca="1">'Module C Corrected'!DM77-'Module C Initial'!DM77</f>
        <v>76.070000000000164</v>
      </c>
      <c r="V77" s="32">
        <f ca="1">'Module C Corrected'!DN77-'Module C Initial'!DN77</f>
        <v>98.210000000000036</v>
      </c>
      <c r="W77" s="32">
        <f ca="1">'Module C Corrected'!DO77-'Module C Initial'!DO77</f>
        <v>365.86999999999898</v>
      </c>
      <c r="X77" s="32">
        <f ca="1">'Module C Corrected'!DP77-'Module C Initial'!DP77</f>
        <v>185.72999999999956</v>
      </c>
      <c r="Y77" s="32">
        <f ca="1">'Module C Corrected'!DQ77-'Module C Initial'!DQ77</f>
        <v>115.52000000000044</v>
      </c>
      <c r="Z77" s="32">
        <f ca="1">'Module C Corrected'!DR77-'Module C Initial'!DR77</f>
        <v>183.99000000000069</v>
      </c>
      <c r="AA77" s="32">
        <f ca="1">'Module C Corrected'!DS77-'Module C Initial'!DS77</f>
        <v>167.21000000000004</v>
      </c>
      <c r="AB77" s="32">
        <f ca="1">'Module C Corrected'!DT77-'Module C Initial'!DT77</f>
        <v>207.96000000000004</v>
      </c>
      <c r="AC77" s="31">
        <f ca="1">'Module C Corrected'!DU77-'Module C Initial'!DU77</f>
        <v>1427.6900000000023</v>
      </c>
      <c r="AD77" s="31">
        <f ca="1">'Module C Corrected'!DV77-'Module C Initial'!DV77</f>
        <v>1496.1900000000023</v>
      </c>
      <c r="AE77" s="31">
        <f ca="1">'Module C Corrected'!DW77-'Module C Initial'!DW77</f>
        <v>1254.8199999999997</v>
      </c>
      <c r="AF77" s="31">
        <f ca="1">'Module C Corrected'!DX77-'Module C Initial'!DX77</f>
        <v>1006.6500000000015</v>
      </c>
      <c r="AG77" s="31">
        <f ca="1">'Module C Corrected'!DY77-'Module C Initial'!DY77</f>
        <v>624.53999999999724</v>
      </c>
      <c r="AH77" s="31">
        <f ca="1">'Module C Corrected'!DZ77-'Module C Initial'!DZ77</f>
        <v>796.40000000000146</v>
      </c>
      <c r="AI77" s="31">
        <f ca="1">'Module C Corrected'!EA77-'Module C Initial'!EA77</f>
        <v>2930.679999999993</v>
      </c>
      <c r="AJ77" s="31">
        <f ca="1">'Module C Corrected'!EB77-'Module C Initial'!EB77</f>
        <v>1468.0599999999977</v>
      </c>
      <c r="AK77" s="31">
        <f ca="1">'Module C Corrected'!EC77-'Module C Initial'!EC77</f>
        <v>900.79999999999563</v>
      </c>
      <c r="AL77" s="31">
        <f ca="1">'Module C Corrected'!ED77-'Module C Initial'!ED77</f>
        <v>1415.8600000000006</v>
      </c>
      <c r="AM77" s="31">
        <f ca="1">'Module C Corrected'!EE77-'Module C Initial'!EE77</f>
        <v>1268.9500000000044</v>
      </c>
      <c r="AN77" s="31">
        <f ca="1">'Module C Corrected'!EF77-'Module C Initial'!EF77</f>
        <v>1556.8099999999977</v>
      </c>
      <c r="AO77" s="32">
        <f t="shared" ca="1" si="16"/>
        <v>4911.7900000000045</v>
      </c>
      <c r="AP77" s="32">
        <f t="shared" ca="1" si="16"/>
        <v>5191.2199999999457</v>
      </c>
      <c r="AQ77" s="32">
        <f t="shared" ca="1" si="16"/>
        <v>4387.7000000000016</v>
      </c>
      <c r="AR77" s="32">
        <f t="shared" ca="1" si="13"/>
        <v>3550.7500000000127</v>
      </c>
      <c r="AS77" s="32">
        <f t="shared" ca="1" si="13"/>
        <v>2221.9000000000055</v>
      </c>
      <c r="AT77" s="32">
        <f t="shared" ca="1" si="13"/>
        <v>2858.9000000000096</v>
      </c>
      <c r="AU77" s="32">
        <f t="shared" ca="1" si="13"/>
        <v>10613.960000000025</v>
      </c>
      <c r="AV77" s="32">
        <f t="shared" ca="1" si="13"/>
        <v>5368.5299999999879</v>
      </c>
      <c r="AW77" s="32">
        <f t="shared" ca="1" si="13"/>
        <v>3326.7200000000194</v>
      </c>
      <c r="AX77" s="32">
        <f t="shared" ca="1" si="13"/>
        <v>5279.769999999985</v>
      </c>
      <c r="AY77" s="32">
        <f t="shared" ca="1" si="13"/>
        <v>4780.3699999999817</v>
      </c>
      <c r="AZ77" s="32">
        <f t="shared" ca="1" si="13"/>
        <v>5923.9399999999814</v>
      </c>
      <c r="BA77" s="55">
        <f t="shared" ca="1" si="17"/>
        <v>38.86</v>
      </c>
      <c r="BB77" s="55">
        <f t="shared" ca="1" si="17"/>
        <v>41.22</v>
      </c>
      <c r="BC77" s="55">
        <f t="shared" ca="1" si="17"/>
        <v>34.950000000000003</v>
      </c>
      <c r="BD77" s="55">
        <f t="shared" ca="1" si="14"/>
        <v>28.38</v>
      </c>
      <c r="BE77" s="55">
        <f t="shared" ca="1" si="14"/>
        <v>17.82</v>
      </c>
      <c r="BF77" s="55">
        <f t="shared" ca="1" si="14"/>
        <v>23.01</v>
      </c>
      <c r="BG77" s="55">
        <f t="shared" ca="1" si="14"/>
        <v>85.7</v>
      </c>
      <c r="BH77" s="55">
        <f t="shared" ca="1" si="14"/>
        <v>43.51</v>
      </c>
      <c r="BI77" s="55">
        <f t="shared" ca="1" si="14"/>
        <v>27.06</v>
      </c>
      <c r="BJ77" s="55">
        <f t="shared" ca="1" si="14"/>
        <v>43.1</v>
      </c>
      <c r="BK77" s="55">
        <f t="shared" ca="1" si="14"/>
        <v>39.17</v>
      </c>
      <c r="BL77" s="55">
        <f t="shared" ca="1" si="14"/>
        <v>48.71</v>
      </c>
      <c r="BM77" s="32">
        <f t="shared" ca="1" si="18"/>
        <v>4950.6500000000042</v>
      </c>
      <c r="BN77" s="32">
        <f t="shared" ca="1" si="18"/>
        <v>5232.4399999999459</v>
      </c>
      <c r="BO77" s="32">
        <f t="shared" ca="1" si="18"/>
        <v>4422.6500000000015</v>
      </c>
      <c r="BP77" s="32">
        <f t="shared" ca="1" si="15"/>
        <v>3579.1300000000128</v>
      </c>
      <c r="BQ77" s="32">
        <f t="shared" ca="1" si="15"/>
        <v>2239.7200000000057</v>
      </c>
      <c r="BR77" s="32">
        <f t="shared" ca="1" si="15"/>
        <v>2881.9100000000099</v>
      </c>
      <c r="BS77" s="32">
        <f t="shared" ca="1" si="15"/>
        <v>10699.660000000025</v>
      </c>
      <c r="BT77" s="32">
        <f t="shared" ca="1" si="15"/>
        <v>5412.0399999999881</v>
      </c>
      <c r="BU77" s="32">
        <f t="shared" ca="1" si="15"/>
        <v>3353.7800000000193</v>
      </c>
      <c r="BV77" s="32">
        <f t="shared" ca="1" si="15"/>
        <v>5322.8699999999853</v>
      </c>
      <c r="BW77" s="32">
        <f t="shared" ca="1" si="15"/>
        <v>4819.5399999999818</v>
      </c>
      <c r="BX77" s="32">
        <f t="shared" ca="1" si="15"/>
        <v>5972.6499999999814</v>
      </c>
    </row>
    <row r="78" spans="1:76">
      <c r="A78" t="s">
        <v>424</v>
      </c>
      <c r="B78" s="1" t="s">
        <v>140</v>
      </c>
      <c r="C78" t="str">
        <f t="shared" ca="1" si="19"/>
        <v>MKRC</v>
      </c>
      <c r="D78" t="str">
        <f t="shared" ca="1" si="20"/>
        <v>MacKay River Industrial System</v>
      </c>
      <c r="E78" s="31">
        <f ca="1">'Module C Corrected'!CW78-'Module C Initial'!CW78</f>
        <v>-1668.4199999999837</v>
      </c>
      <c r="F78" s="31">
        <f ca="1">'Module C Corrected'!CX78-'Module C Initial'!CX78</f>
        <v>-1758.1600000000326</v>
      </c>
      <c r="G78" s="31">
        <f ca="1">'Module C Corrected'!CY78-'Module C Initial'!CY78</f>
        <v>-1489.289999999979</v>
      </c>
      <c r="H78" s="31">
        <f ca="1">'Module C Corrected'!CZ78-'Module C Initial'!CZ78</f>
        <v>-1180.320000000007</v>
      </c>
      <c r="I78" s="31">
        <f ca="1">'Module C Corrected'!DA78-'Module C Initial'!DA78</f>
        <v>-1106.7000000000116</v>
      </c>
      <c r="J78" s="31">
        <f ca="1">'Module C Corrected'!DB78-'Module C Initial'!DB78</f>
        <v>-1250.070000000007</v>
      </c>
      <c r="K78" s="31">
        <f ca="1">'Module C Corrected'!DC78-'Module C Initial'!DC78</f>
        <v>-3233.4799999999814</v>
      </c>
      <c r="L78" s="31">
        <f ca="1">'Module C Corrected'!DD78-'Module C Initial'!DD78</f>
        <v>-1537.609999999986</v>
      </c>
      <c r="M78" s="31">
        <f ca="1">'Module C Corrected'!DE78-'Module C Initial'!DE78</f>
        <v>-1302.460000000021</v>
      </c>
      <c r="N78" s="31">
        <f ca="1">'Module C Corrected'!DF78-'Module C Initial'!DF78</f>
        <v>-980.98000000001048</v>
      </c>
      <c r="O78" s="31">
        <f ca="1">'Module C Corrected'!DG78-'Module C Initial'!DG78</f>
        <v>-846.61000000001513</v>
      </c>
      <c r="P78" s="31">
        <f ca="1">'Module C Corrected'!DH78-'Module C Initial'!DH78</f>
        <v>-2099.7900000000373</v>
      </c>
      <c r="Q78" s="32">
        <f ca="1">'Module C Corrected'!DI78-'Module C Initial'!DI78</f>
        <v>-83.420000000000073</v>
      </c>
      <c r="R78" s="32">
        <f ca="1">'Module C Corrected'!DJ78-'Module C Initial'!DJ78</f>
        <v>-87.909999999999854</v>
      </c>
      <c r="S78" s="32">
        <f ca="1">'Module C Corrected'!DK78-'Module C Initial'!DK78</f>
        <v>-74.460000000000036</v>
      </c>
      <c r="T78" s="32">
        <f ca="1">'Module C Corrected'!DL78-'Module C Initial'!DL78</f>
        <v>-59.009999999999309</v>
      </c>
      <c r="U78" s="32">
        <f ca="1">'Module C Corrected'!DM78-'Module C Initial'!DM78</f>
        <v>-55.329999999999927</v>
      </c>
      <c r="V78" s="32">
        <f ca="1">'Module C Corrected'!DN78-'Module C Initial'!DN78</f>
        <v>-62.5</v>
      </c>
      <c r="W78" s="32">
        <f ca="1">'Module C Corrected'!DO78-'Module C Initial'!DO78</f>
        <v>-161.68000000000029</v>
      </c>
      <c r="X78" s="32">
        <f ca="1">'Module C Corrected'!DP78-'Module C Initial'!DP78</f>
        <v>-76.880000000001019</v>
      </c>
      <c r="Y78" s="32">
        <f ca="1">'Module C Corrected'!DQ78-'Module C Initial'!DQ78</f>
        <v>-65.119999999999891</v>
      </c>
      <c r="Z78" s="32">
        <f ca="1">'Module C Corrected'!DR78-'Module C Initial'!DR78</f>
        <v>-49.050000000000182</v>
      </c>
      <c r="AA78" s="32">
        <f ca="1">'Module C Corrected'!DS78-'Module C Initial'!DS78</f>
        <v>-42.329999999999927</v>
      </c>
      <c r="AB78" s="32">
        <f ca="1">'Module C Corrected'!DT78-'Module C Initial'!DT78</f>
        <v>-104.98999999999978</v>
      </c>
      <c r="AC78" s="31">
        <f ca="1">'Module C Corrected'!DU78-'Module C Initial'!DU78</f>
        <v>-717.86000000000058</v>
      </c>
      <c r="AD78" s="31">
        <f ca="1">'Module C Corrected'!DV78-'Module C Initial'!DV78</f>
        <v>-747.5</v>
      </c>
      <c r="AE78" s="31">
        <f ca="1">'Module C Corrected'!DW78-'Module C Initial'!DW78</f>
        <v>-626.33000000000175</v>
      </c>
      <c r="AF78" s="31">
        <f ca="1">'Module C Corrected'!DX78-'Module C Initial'!DX78</f>
        <v>-490.38000000000466</v>
      </c>
      <c r="AG78" s="31">
        <f ca="1">'Module C Corrected'!DY78-'Module C Initial'!DY78</f>
        <v>-454.33000000000175</v>
      </c>
      <c r="AH78" s="31">
        <f ca="1">'Module C Corrected'!DZ78-'Module C Initial'!DZ78</f>
        <v>-506.81999999999971</v>
      </c>
      <c r="AI78" s="31">
        <f ca="1">'Module C Corrected'!EA78-'Module C Initial'!EA78</f>
        <v>-1295.0299999999988</v>
      </c>
      <c r="AJ78" s="31">
        <f ca="1">'Module C Corrected'!EB78-'Module C Initial'!EB78</f>
        <v>-607.65999999998894</v>
      </c>
      <c r="AK78" s="31">
        <f ca="1">'Module C Corrected'!EC78-'Module C Initial'!EC78</f>
        <v>-507.81999999999971</v>
      </c>
      <c r="AL78" s="31">
        <f ca="1">'Module C Corrected'!ED78-'Module C Initial'!ED78</f>
        <v>-377.43000000000029</v>
      </c>
      <c r="AM78" s="31">
        <f ca="1">'Module C Corrected'!EE78-'Module C Initial'!EE78</f>
        <v>-321.23999999999796</v>
      </c>
      <c r="AN78" s="31">
        <f ca="1">'Module C Corrected'!EF78-'Module C Initial'!EF78</f>
        <v>-785.97000000000116</v>
      </c>
      <c r="AO78" s="32">
        <f t="shared" ca="1" si="16"/>
        <v>-2469.6999999999844</v>
      </c>
      <c r="AP78" s="32">
        <f t="shared" ca="1" si="16"/>
        <v>-2593.5700000000325</v>
      </c>
      <c r="AQ78" s="32">
        <f t="shared" ca="1" si="16"/>
        <v>-2190.0799999999808</v>
      </c>
      <c r="AR78" s="32">
        <f t="shared" ca="1" si="13"/>
        <v>-1729.710000000011</v>
      </c>
      <c r="AS78" s="32">
        <f t="shared" ca="1" si="13"/>
        <v>-1616.3600000000133</v>
      </c>
      <c r="AT78" s="32">
        <f t="shared" ca="1" si="13"/>
        <v>-1819.3900000000067</v>
      </c>
      <c r="AU78" s="32">
        <f t="shared" ca="1" si="13"/>
        <v>-4690.1899999999805</v>
      </c>
      <c r="AV78" s="32">
        <f t="shared" ca="1" si="13"/>
        <v>-2222.149999999976</v>
      </c>
      <c r="AW78" s="32">
        <f t="shared" ca="1" si="13"/>
        <v>-1875.4000000000206</v>
      </c>
      <c r="AX78" s="32">
        <f t="shared" ca="1" si="13"/>
        <v>-1407.460000000011</v>
      </c>
      <c r="AY78" s="32">
        <f t="shared" ca="1" si="13"/>
        <v>-1210.180000000013</v>
      </c>
      <c r="AZ78" s="32">
        <f t="shared" ca="1" si="13"/>
        <v>-2990.7500000000382</v>
      </c>
      <c r="BA78" s="55">
        <f t="shared" ca="1" si="17"/>
        <v>-19.54</v>
      </c>
      <c r="BB78" s="55">
        <f t="shared" ca="1" si="17"/>
        <v>-20.59</v>
      </c>
      <c r="BC78" s="55">
        <f t="shared" ca="1" si="17"/>
        <v>-17.440000000000001</v>
      </c>
      <c r="BD78" s="55">
        <f t="shared" ca="1" si="14"/>
        <v>-13.82</v>
      </c>
      <c r="BE78" s="55">
        <f t="shared" ca="1" si="14"/>
        <v>-12.96</v>
      </c>
      <c r="BF78" s="55">
        <f t="shared" ca="1" si="14"/>
        <v>-14.64</v>
      </c>
      <c r="BG78" s="55">
        <f t="shared" ca="1" si="14"/>
        <v>-37.869999999999997</v>
      </c>
      <c r="BH78" s="55">
        <f t="shared" ca="1" si="14"/>
        <v>-18.010000000000002</v>
      </c>
      <c r="BI78" s="55">
        <f t="shared" ca="1" si="14"/>
        <v>-15.25</v>
      </c>
      <c r="BJ78" s="55">
        <f t="shared" ca="1" si="14"/>
        <v>-11.49</v>
      </c>
      <c r="BK78" s="55">
        <f t="shared" ca="1" si="14"/>
        <v>-9.92</v>
      </c>
      <c r="BL78" s="55">
        <f t="shared" ca="1" si="14"/>
        <v>-24.59</v>
      </c>
      <c r="BM78" s="32">
        <f t="shared" ca="1" si="18"/>
        <v>-2489.2399999999843</v>
      </c>
      <c r="BN78" s="32">
        <f t="shared" ca="1" si="18"/>
        <v>-2614.1600000000326</v>
      </c>
      <c r="BO78" s="32">
        <f t="shared" ca="1" si="18"/>
        <v>-2207.5199999999809</v>
      </c>
      <c r="BP78" s="32">
        <f t="shared" ca="1" si="15"/>
        <v>-1743.5300000000109</v>
      </c>
      <c r="BQ78" s="32">
        <f t="shared" ca="1" si="15"/>
        <v>-1629.3200000000134</v>
      </c>
      <c r="BR78" s="32">
        <f t="shared" ca="1" si="15"/>
        <v>-1834.0300000000068</v>
      </c>
      <c r="BS78" s="32">
        <f t="shared" ca="1" si="15"/>
        <v>-4728.0599999999804</v>
      </c>
      <c r="BT78" s="32">
        <f t="shared" ca="1" si="15"/>
        <v>-2240.1599999999762</v>
      </c>
      <c r="BU78" s="32">
        <f t="shared" ca="1" si="15"/>
        <v>-1890.6500000000206</v>
      </c>
      <c r="BV78" s="32">
        <f t="shared" ca="1" si="15"/>
        <v>-1418.950000000011</v>
      </c>
      <c r="BW78" s="32">
        <f t="shared" ca="1" si="15"/>
        <v>-1220.1000000000131</v>
      </c>
      <c r="BX78" s="32">
        <f t="shared" ca="1" si="15"/>
        <v>-3015.3400000000383</v>
      </c>
    </row>
    <row r="79" spans="1:76">
      <c r="A79" t="s">
        <v>541</v>
      </c>
      <c r="B79" s="1" t="s">
        <v>367</v>
      </c>
      <c r="C79" t="str">
        <f t="shared" ca="1" si="19"/>
        <v>BCHIMP</v>
      </c>
      <c r="D79" t="str">
        <f t="shared" ca="1" si="20"/>
        <v>Alberta-BC Intertie - Import</v>
      </c>
      <c r="E79" s="31">
        <f ca="1">'Module C Corrected'!CW79-'Module C Initial'!CW79</f>
        <v>2.2400000000000091</v>
      </c>
      <c r="F79" s="31">
        <f ca="1">'Module C Corrected'!CX79-'Module C Initial'!CX79</f>
        <v>24.25</v>
      </c>
      <c r="G79" s="31">
        <f ca="1">'Module C Corrected'!CY79-'Module C Initial'!CY79</f>
        <v>0.53999999999999915</v>
      </c>
      <c r="H79" s="31">
        <f ca="1">'Module C Corrected'!CZ79-'Module C Initial'!CZ79</f>
        <v>0</v>
      </c>
      <c r="I79" s="31">
        <f ca="1">'Module C Corrected'!DA79-'Module C Initial'!DA79</f>
        <v>0</v>
      </c>
      <c r="J79" s="31">
        <f ca="1">'Module C Corrected'!DB79-'Module C Initial'!DB79</f>
        <v>1.7299999999999898</v>
      </c>
      <c r="K79" s="31">
        <f ca="1">'Module C Corrected'!DC79-'Module C Initial'!DC79</f>
        <v>0</v>
      </c>
      <c r="L79" s="31">
        <f ca="1">'Module C Corrected'!DD79-'Module C Initial'!DD79</f>
        <v>0</v>
      </c>
      <c r="M79" s="31">
        <f ca="1">'Module C Corrected'!DE79-'Module C Initial'!DE79</f>
        <v>0</v>
      </c>
      <c r="N79" s="31">
        <f ca="1">'Module C Corrected'!DF79-'Module C Initial'!DF79</f>
        <v>0</v>
      </c>
      <c r="O79" s="31">
        <f ca="1">'Module C Corrected'!DG79-'Module C Initial'!DG79</f>
        <v>0</v>
      </c>
      <c r="P79" s="31">
        <f ca="1">'Module C Corrected'!DH79-'Module C Initial'!DH79</f>
        <v>0</v>
      </c>
      <c r="Q79" s="32">
        <f ca="1">'Module C Corrected'!DI79-'Module C Initial'!DI79</f>
        <v>0.10999999999999943</v>
      </c>
      <c r="R79" s="32">
        <f ca="1">'Module C Corrected'!DJ79-'Module C Initial'!DJ79</f>
        <v>1.210000000000008</v>
      </c>
      <c r="S79" s="32">
        <f ca="1">'Module C Corrected'!DK79-'Module C Initial'!DK79</f>
        <v>2.0000000000000018E-2</v>
      </c>
      <c r="T79" s="32">
        <f ca="1">'Module C Corrected'!DL79-'Module C Initial'!DL79</f>
        <v>0</v>
      </c>
      <c r="U79" s="32">
        <f ca="1">'Module C Corrected'!DM79-'Module C Initial'!DM79</f>
        <v>0</v>
      </c>
      <c r="V79" s="32">
        <f ca="1">'Module C Corrected'!DN79-'Module C Initial'!DN79</f>
        <v>8.9999999999999858E-2</v>
      </c>
      <c r="W79" s="32">
        <f ca="1">'Module C Corrected'!DO79-'Module C Initial'!DO79</f>
        <v>0</v>
      </c>
      <c r="X79" s="32">
        <f ca="1">'Module C Corrected'!DP79-'Module C Initial'!DP79</f>
        <v>0</v>
      </c>
      <c r="Y79" s="32">
        <f ca="1">'Module C Corrected'!DQ79-'Module C Initial'!DQ79</f>
        <v>0</v>
      </c>
      <c r="Z79" s="32">
        <f ca="1">'Module C Corrected'!DR79-'Module C Initial'!DR79</f>
        <v>0</v>
      </c>
      <c r="AA79" s="32">
        <f ca="1">'Module C Corrected'!DS79-'Module C Initial'!DS79</f>
        <v>0</v>
      </c>
      <c r="AB79" s="32">
        <f ca="1">'Module C Corrected'!DT79-'Module C Initial'!DT79</f>
        <v>0</v>
      </c>
      <c r="AC79" s="31">
        <f ca="1">'Module C Corrected'!DU79-'Module C Initial'!DU79</f>
        <v>0.96000000000000796</v>
      </c>
      <c r="AD79" s="31">
        <f ca="1">'Module C Corrected'!DV79-'Module C Initial'!DV79</f>
        <v>10.310000000000173</v>
      </c>
      <c r="AE79" s="31">
        <f ca="1">'Module C Corrected'!DW79-'Module C Initial'!DW79</f>
        <v>0.23000000000000043</v>
      </c>
      <c r="AF79" s="31">
        <f ca="1">'Module C Corrected'!DX79-'Module C Initial'!DX79</f>
        <v>0</v>
      </c>
      <c r="AG79" s="31">
        <f ca="1">'Module C Corrected'!DY79-'Module C Initial'!DY79</f>
        <v>0</v>
      </c>
      <c r="AH79" s="31">
        <f ca="1">'Module C Corrected'!DZ79-'Module C Initial'!DZ79</f>
        <v>0.70000000000000284</v>
      </c>
      <c r="AI79" s="31">
        <f ca="1">'Module C Corrected'!EA79-'Module C Initial'!EA79</f>
        <v>0</v>
      </c>
      <c r="AJ79" s="31">
        <f ca="1">'Module C Corrected'!EB79-'Module C Initial'!EB79</f>
        <v>0</v>
      </c>
      <c r="AK79" s="31">
        <f ca="1">'Module C Corrected'!EC79-'Module C Initial'!EC79</f>
        <v>0</v>
      </c>
      <c r="AL79" s="31">
        <f ca="1">'Module C Corrected'!ED79-'Module C Initial'!ED79</f>
        <v>0</v>
      </c>
      <c r="AM79" s="31">
        <f ca="1">'Module C Corrected'!EE79-'Module C Initial'!EE79</f>
        <v>0</v>
      </c>
      <c r="AN79" s="31">
        <f ca="1">'Module C Corrected'!EF79-'Module C Initial'!EF79</f>
        <v>0</v>
      </c>
      <c r="AO79" s="32">
        <f t="shared" ca="1" si="16"/>
        <v>3.3100000000000165</v>
      </c>
      <c r="AP79" s="32">
        <f t="shared" ca="1" si="16"/>
        <v>35.770000000000181</v>
      </c>
      <c r="AQ79" s="32">
        <f t="shared" ca="1" si="16"/>
        <v>0.78999999999999959</v>
      </c>
      <c r="AR79" s="32">
        <f t="shared" ca="1" si="13"/>
        <v>0</v>
      </c>
      <c r="AS79" s="32">
        <f t="shared" ca="1" si="13"/>
        <v>0</v>
      </c>
      <c r="AT79" s="32">
        <f t="shared" ca="1" si="13"/>
        <v>2.5199999999999925</v>
      </c>
      <c r="AU79" s="32">
        <f t="shared" ca="1" si="13"/>
        <v>0</v>
      </c>
      <c r="AV79" s="32">
        <f t="shared" ca="1" si="13"/>
        <v>0</v>
      </c>
      <c r="AW79" s="32">
        <f t="shared" ca="1" si="13"/>
        <v>0</v>
      </c>
      <c r="AX79" s="32">
        <f t="shared" ca="1" si="13"/>
        <v>0</v>
      </c>
      <c r="AY79" s="32">
        <f t="shared" ca="1" si="13"/>
        <v>0</v>
      </c>
      <c r="AZ79" s="32">
        <f t="shared" ca="1" si="13"/>
        <v>0</v>
      </c>
      <c r="BA79" s="55">
        <f t="shared" ca="1" si="17"/>
        <v>0.03</v>
      </c>
      <c r="BB79" s="55">
        <f t="shared" ca="1" si="17"/>
        <v>0.28000000000000003</v>
      </c>
      <c r="BC79" s="55">
        <f t="shared" ca="1" si="17"/>
        <v>0.01</v>
      </c>
      <c r="BD79" s="55">
        <f t="shared" ca="1" si="14"/>
        <v>0</v>
      </c>
      <c r="BE79" s="55">
        <f t="shared" ca="1" si="14"/>
        <v>0</v>
      </c>
      <c r="BF79" s="55">
        <f t="shared" ca="1" si="14"/>
        <v>0.02</v>
      </c>
      <c r="BG79" s="55">
        <f t="shared" ca="1" si="14"/>
        <v>0</v>
      </c>
      <c r="BH79" s="55">
        <f t="shared" ca="1" si="14"/>
        <v>0</v>
      </c>
      <c r="BI79" s="55">
        <f t="shared" ca="1" si="14"/>
        <v>0</v>
      </c>
      <c r="BJ79" s="55">
        <f t="shared" ca="1" si="14"/>
        <v>0</v>
      </c>
      <c r="BK79" s="55">
        <f t="shared" ca="1" si="14"/>
        <v>0</v>
      </c>
      <c r="BL79" s="55">
        <f t="shared" ca="1" si="14"/>
        <v>0</v>
      </c>
      <c r="BM79" s="32">
        <f t="shared" ca="1" si="18"/>
        <v>3.3400000000000163</v>
      </c>
      <c r="BN79" s="32">
        <f t="shared" ca="1" si="18"/>
        <v>36.050000000000182</v>
      </c>
      <c r="BO79" s="32">
        <f t="shared" ca="1" si="18"/>
        <v>0.7999999999999996</v>
      </c>
      <c r="BP79" s="32">
        <f t="shared" ca="1" si="15"/>
        <v>0</v>
      </c>
      <c r="BQ79" s="32">
        <f t="shared" ca="1" si="15"/>
        <v>0</v>
      </c>
      <c r="BR79" s="32">
        <f t="shared" ca="1" si="15"/>
        <v>2.5399999999999925</v>
      </c>
      <c r="BS79" s="32">
        <f t="shared" ca="1" si="15"/>
        <v>0</v>
      </c>
      <c r="BT79" s="32">
        <f t="shared" ca="1" si="15"/>
        <v>0</v>
      </c>
      <c r="BU79" s="32">
        <f t="shared" ca="1" si="15"/>
        <v>0</v>
      </c>
      <c r="BV79" s="32">
        <f t="shared" ca="1" si="15"/>
        <v>0</v>
      </c>
      <c r="BW79" s="32">
        <f t="shared" ca="1" si="15"/>
        <v>0</v>
      </c>
      <c r="BX79" s="32">
        <f t="shared" ca="1" si="15"/>
        <v>0</v>
      </c>
    </row>
    <row r="80" spans="1:76">
      <c r="A80" t="s">
        <v>541</v>
      </c>
      <c r="B80" s="1" t="s">
        <v>368</v>
      </c>
      <c r="C80" t="str">
        <f t="shared" ca="1" si="19"/>
        <v>SPCIMP</v>
      </c>
      <c r="D80" t="str">
        <f t="shared" ca="1" si="20"/>
        <v>Alberta-Saskatchewan Intertie - Import</v>
      </c>
      <c r="E80" s="31">
        <f ca="1">'Module C Corrected'!CW80-'Module C Initial'!CW80</f>
        <v>-2.5500000000000114</v>
      </c>
      <c r="F80" s="31">
        <f ca="1">'Module C Corrected'!CX80-'Module C Initial'!CX80</f>
        <v>0</v>
      </c>
      <c r="G80" s="31">
        <f ca="1">'Module C Corrected'!CY80-'Module C Initial'!CY80</f>
        <v>0</v>
      </c>
      <c r="H80" s="31">
        <f ca="1">'Module C Corrected'!CZ80-'Module C Initial'!CZ80</f>
        <v>0</v>
      </c>
      <c r="I80" s="31">
        <f ca="1">'Module C Corrected'!DA80-'Module C Initial'!DA80</f>
        <v>0</v>
      </c>
      <c r="J80" s="31">
        <f ca="1">'Module C Corrected'!DB80-'Module C Initial'!DB80</f>
        <v>0</v>
      </c>
      <c r="K80" s="31">
        <f ca="1">'Module C Corrected'!DC80-'Module C Initial'!DC80</f>
        <v>0</v>
      </c>
      <c r="L80" s="31">
        <f ca="1">'Module C Corrected'!DD80-'Module C Initial'!DD80</f>
        <v>0</v>
      </c>
      <c r="M80" s="31">
        <f ca="1">'Module C Corrected'!DE80-'Module C Initial'!DE80</f>
        <v>0</v>
      </c>
      <c r="N80" s="31">
        <f ca="1">'Module C Corrected'!DF80-'Module C Initial'!DF80</f>
        <v>0</v>
      </c>
      <c r="O80" s="31">
        <f ca="1">'Module C Corrected'!DG80-'Module C Initial'!DG80</f>
        <v>-0.48000000000000398</v>
      </c>
      <c r="P80" s="31">
        <f ca="1">'Module C Corrected'!DH80-'Module C Initial'!DH80</f>
        <v>0</v>
      </c>
      <c r="Q80" s="32">
        <f ca="1">'Module C Corrected'!DI80-'Module C Initial'!DI80</f>
        <v>-0.13000000000000078</v>
      </c>
      <c r="R80" s="32">
        <f ca="1">'Module C Corrected'!DJ80-'Module C Initial'!DJ80</f>
        <v>0</v>
      </c>
      <c r="S80" s="32">
        <f ca="1">'Module C Corrected'!DK80-'Module C Initial'!DK80</f>
        <v>0</v>
      </c>
      <c r="T80" s="32">
        <f ca="1">'Module C Corrected'!DL80-'Module C Initial'!DL80</f>
        <v>0</v>
      </c>
      <c r="U80" s="32">
        <f ca="1">'Module C Corrected'!DM80-'Module C Initial'!DM80</f>
        <v>0</v>
      </c>
      <c r="V80" s="32">
        <f ca="1">'Module C Corrected'!DN80-'Module C Initial'!DN80</f>
        <v>0</v>
      </c>
      <c r="W80" s="32">
        <f ca="1">'Module C Corrected'!DO80-'Module C Initial'!DO80</f>
        <v>0</v>
      </c>
      <c r="X80" s="32">
        <f ca="1">'Module C Corrected'!DP80-'Module C Initial'!DP80</f>
        <v>0</v>
      </c>
      <c r="Y80" s="32">
        <f ca="1">'Module C Corrected'!DQ80-'Module C Initial'!DQ80</f>
        <v>0</v>
      </c>
      <c r="Z80" s="32">
        <f ca="1">'Module C Corrected'!DR80-'Module C Initial'!DR80</f>
        <v>0</v>
      </c>
      <c r="AA80" s="32">
        <f ca="1">'Module C Corrected'!DS80-'Module C Initial'!DS80</f>
        <v>-2.0000000000000018E-2</v>
      </c>
      <c r="AB80" s="32">
        <f ca="1">'Module C Corrected'!DT80-'Module C Initial'!DT80</f>
        <v>0</v>
      </c>
      <c r="AC80" s="31">
        <f ca="1">'Module C Corrected'!DU80-'Module C Initial'!DU80</f>
        <v>-1.0999999999999943</v>
      </c>
      <c r="AD80" s="31">
        <f ca="1">'Module C Corrected'!DV80-'Module C Initial'!DV80</f>
        <v>0</v>
      </c>
      <c r="AE80" s="31">
        <f ca="1">'Module C Corrected'!DW80-'Module C Initial'!DW80</f>
        <v>0</v>
      </c>
      <c r="AF80" s="31">
        <f ca="1">'Module C Corrected'!DX80-'Module C Initial'!DX80</f>
        <v>0</v>
      </c>
      <c r="AG80" s="31">
        <f ca="1">'Module C Corrected'!DY80-'Module C Initial'!DY80</f>
        <v>0</v>
      </c>
      <c r="AH80" s="31">
        <f ca="1">'Module C Corrected'!DZ80-'Module C Initial'!DZ80</f>
        <v>0</v>
      </c>
      <c r="AI80" s="31">
        <f ca="1">'Module C Corrected'!EA80-'Module C Initial'!EA80</f>
        <v>0</v>
      </c>
      <c r="AJ80" s="31">
        <f ca="1">'Module C Corrected'!EB80-'Module C Initial'!EB80</f>
        <v>0</v>
      </c>
      <c r="AK80" s="31">
        <f ca="1">'Module C Corrected'!EC80-'Module C Initial'!EC80</f>
        <v>0</v>
      </c>
      <c r="AL80" s="31">
        <f ca="1">'Module C Corrected'!ED80-'Module C Initial'!ED80</f>
        <v>0</v>
      </c>
      <c r="AM80" s="31">
        <f ca="1">'Module C Corrected'!EE80-'Module C Initial'!EE80</f>
        <v>-0.17999999999999972</v>
      </c>
      <c r="AN80" s="31">
        <f ca="1">'Module C Corrected'!EF80-'Module C Initial'!EF80</f>
        <v>0</v>
      </c>
      <c r="AO80" s="32">
        <f t="shared" ca="1" si="16"/>
        <v>-3.7800000000000065</v>
      </c>
      <c r="AP80" s="32">
        <f t="shared" ca="1" si="16"/>
        <v>0</v>
      </c>
      <c r="AQ80" s="32">
        <f t="shared" ca="1" si="16"/>
        <v>0</v>
      </c>
      <c r="AR80" s="32">
        <f t="shared" ca="1" si="13"/>
        <v>0</v>
      </c>
      <c r="AS80" s="32">
        <f t="shared" ca="1" si="13"/>
        <v>0</v>
      </c>
      <c r="AT80" s="32">
        <f t="shared" ca="1" si="13"/>
        <v>0</v>
      </c>
      <c r="AU80" s="32">
        <f t="shared" ca="1" si="13"/>
        <v>0</v>
      </c>
      <c r="AV80" s="32">
        <f t="shared" ca="1" si="13"/>
        <v>0</v>
      </c>
      <c r="AW80" s="32">
        <f t="shared" ca="1" si="13"/>
        <v>0</v>
      </c>
      <c r="AX80" s="32">
        <f t="shared" ca="1" si="13"/>
        <v>0</v>
      </c>
      <c r="AY80" s="32">
        <f t="shared" ca="1" si="13"/>
        <v>-0.68000000000000371</v>
      </c>
      <c r="AZ80" s="32">
        <f t="shared" ca="1" si="13"/>
        <v>0</v>
      </c>
      <c r="BA80" s="55">
        <f t="shared" ca="1" si="17"/>
        <v>-0.03</v>
      </c>
      <c r="BB80" s="55">
        <f t="shared" ca="1" si="17"/>
        <v>0</v>
      </c>
      <c r="BC80" s="55">
        <f t="shared" ca="1" si="17"/>
        <v>0</v>
      </c>
      <c r="BD80" s="55">
        <f t="shared" ca="1" si="14"/>
        <v>0</v>
      </c>
      <c r="BE80" s="55">
        <f t="shared" ca="1" si="14"/>
        <v>0</v>
      </c>
      <c r="BF80" s="55">
        <f t="shared" ca="1" si="14"/>
        <v>0</v>
      </c>
      <c r="BG80" s="55">
        <f t="shared" ca="1" si="14"/>
        <v>0</v>
      </c>
      <c r="BH80" s="55">
        <f t="shared" ca="1" si="14"/>
        <v>0</v>
      </c>
      <c r="BI80" s="55">
        <f t="shared" ca="1" si="14"/>
        <v>0</v>
      </c>
      <c r="BJ80" s="55">
        <f t="shared" ca="1" si="14"/>
        <v>0</v>
      </c>
      <c r="BK80" s="55">
        <f t="shared" ca="1" si="14"/>
        <v>-0.01</v>
      </c>
      <c r="BL80" s="55">
        <f t="shared" ca="1" si="14"/>
        <v>0</v>
      </c>
      <c r="BM80" s="32">
        <f t="shared" ca="1" si="18"/>
        <v>-3.8100000000000063</v>
      </c>
      <c r="BN80" s="32">
        <f t="shared" ca="1" si="18"/>
        <v>0</v>
      </c>
      <c r="BO80" s="32">
        <f t="shared" ca="1" si="18"/>
        <v>0</v>
      </c>
      <c r="BP80" s="32">
        <f t="shared" ca="1" si="15"/>
        <v>0</v>
      </c>
      <c r="BQ80" s="32">
        <f t="shared" ca="1" si="15"/>
        <v>0</v>
      </c>
      <c r="BR80" s="32">
        <f t="shared" ca="1" si="15"/>
        <v>0</v>
      </c>
      <c r="BS80" s="32">
        <f t="shared" ca="1" si="15"/>
        <v>0</v>
      </c>
      <c r="BT80" s="32">
        <f t="shared" ca="1" si="15"/>
        <v>0</v>
      </c>
      <c r="BU80" s="32">
        <f t="shared" ca="1" si="15"/>
        <v>0</v>
      </c>
      <c r="BV80" s="32">
        <f t="shared" ca="1" si="15"/>
        <v>0</v>
      </c>
      <c r="BW80" s="32">
        <f t="shared" ca="1" si="15"/>
        <v>-0.69000000000000372</v>
      </c>
      <c r="BX80" s="32">
        <f t="shared" ca="1" si="15"/>
        <v>0</v>
      </c>
    </row>
    <row r="81" spans="1:76">
      <c r="A81" t="s">
        <v>541</v>
      </c>
      <c r="B81" s="1" t="s">
        <v>314</v>
      </c>
      <c r="C81" t="str">
        <f t="shared" ca="1" si="19"/>
        <v>SPCEXP</v>
      </c>
      <c r="D81" t="str">
        <f t="shared" ca="1" si="20"/>
        <v>Alberta-Saskatchewan Intertie - Export</v>
      </c>
      <c r="E81" s="31">
        <f ca="1">'Module C Corrected'!CW81-'Module C Initial'!CW81</f>
        <v>0</v>
      </c>
      <c r="F81" s="31">
        <f ca="1">'Module C Corrected'!CX81-'Module C Initial'!CX81</f>
        <v>0</v>
      </c>
      <c r="G81" s="31">
        <f ca="1">'Module C Corrected'!CY81-'Module C Initial'!CY81</f>
        <v>0</v>
      </c>
      <c r="H81" s="31">
        <f ca="1">'Module C Corrected'!CZ81-'Module C Initial'!CZ81</f>
        <v>0</v>
      </c>
      <c r="I81" s="31">
        <f ca="1">'Module C Corrected'!DA81-'Module C Initial'!DA81</f>
        <v>0</v>
      </c>
      <c r="J81" s="31">
        <f ca="1">'Module C Corrected'!DB81-'Module C Initial'!DB81</f>
        <v>0</v>
      </c>
      <c r="K81" s="31">
        <f ca="1">'Module C Corrected'!DC81-'Module C Initial'!DC81</f>
        <v>0</v>
      </c>
      <c r="L81" s="31">
        <f ca="1">'Module C Corrected'!DD81-'Module C Initial'!DD81</f>
        <v>0</v>
      </c>
      <c r="M81" s="31">
        <f ca="1">'Module C Corrected'!DE81-'Module C Initial'!DE81</f>
        <v>0</v>
      </c>
      <c r="N81" s="31">
        <f ca="1">'Module C Corrected'!DF81-'Module C Initial'!DF81</f>
        <v>0</v>
      </c>
      <c r="O81" s="31">
        <f ca="1">'Module C Corrected'!DG81-'Module C Initial'!DG81</f>
        <v>0</v>
      </c>
      <c r="P81" s="31">
        <f ca="1">'Module C Corrected'!DH81-'Module C Initial'!DH81</f>
        <v>0</v>
      </c>
      <c r="Q81" s="32">
        <f ca="1">'Module C Corrected'!DI81-'Module C Initial'!DI81</f>
        <v>0</v>
      </c>
      <c r="R81" s="32">
        <f ca="1">'Module C Corrected'!DJ81-'Module C Initial'!DJ81</f>
        <v>0</v>
      </c>
      <c r="S81" s="32">
        <f ca="1">'Module C Corrected'!DK81-'Module C Initial'!DK81</f>
        <v>0</v>
      </c>
      <c r="T81" s="32">
        <f ca="1">'Module C Corrected'!DL81-'Module C Initial'!DL81</f>
        <v>0</v>
      </c>
      <c r="U81" s="32">
        <f ca="1">'Module C Corrected'!DM81-'Module C Initial'!DM81</f>
        <v>0</v>
      </c>
      <c r="V81" s="32">
        <f ca="1">'Module C Corrected'!DN81-'Module C Initial'!DN81</f>
        <v>0</v>
      </c>
      <c r="W81" s="32">
        <f ca="1">'Module C Corrected'!DO81-'Module C Initial'!DO81</f>
        <v>0</v>
      </c>
      <c r="X81" s="32">
        <f ca="1">'Module C Corrected'!DP81-'Module C Initial'!DP81</f>
        <v>0</v>
      </c>
      <c r="Y81" s="32">
        <f ca="1">'Module C Corrected'!DQ81-'Module C Initial'!DQ81</f>
        <v>0</v>
      </c>
      <c r="Z81" s="32">
        <f ca="1">'Module C Corrected'!DR81-'Module C Initial'!DR81</f>
        <v>0</v>
      </c>
      <c r="AA81" s="32">
        <f ca="1">'Module C Corrected'!DS81-'Module C Initial'!DS81</f>
        <v>0</v>
      </c>
      <c r="AB81" s="32">
        <f ca="1">'Module C Corrected'!DT81-'Module C Initial'!DT81</f>
        <v>0</v>
      </c>
      <c r="AC81" s="31">
        <f ca="1">'Module C Corrected'!DU81-'Module C Initial'!DU81</f>
        <v>0</v>
      </c>
      <c r="AD81" s="31">
        <f ca="1">'Module C Corrected'!DV81-'Module C Initial'!DV81</f>
        <v>0</v>
      </c>
      <c r="AE81" s="31">
        <f ca="1">'Module C Corrected'!DW81-'Module C Initial'!DW81</f>
        <v>0</v>
      </c>
      <c r="AF81" s="31">
        <f ca="1">'Module C Corrected'!DX81-'Module C Initial'!DX81</f>
        <v>0</v>
      </c>
      <c r="AG81" s="31">
        <f ca="1">'Module C Corrected'!DY81-'Module C Initial'!DY81</f>
        <v>0</v>
      </c>
      <c r="AH81" s="31">
        <f ca="1">'Module C Corrected'!DZ81-'Module C Initial'!DZ81</f>
        <v>0</v>
      </c>
      <c r="AI81" s="31">
        <f ca="1">'Module C Corrected'!EA81-'Module C Initial'!EA81</f>
        <v>0</v>
      </c>
      <c r="AJ81" s="31">
        <f ca="1">'Module C Corrected'!EB81-'Module C Initial'!EB81</f>
        <v>0</v>
      </c>
      <c r="AK81" s="31">
        <f ca="1">'Module C Corrected'!EC81-'Module C Initial'!EC81</f>
        <v>0</v>
      </c>
      <c r="AL81" s="31">
        <f ca="1">'Module C Corrected'!ED81-'Module C Initial'!ED81</f>
        <v>0</v>
      </c>
      <c r="AM81" s="31">
        <f ca="1">'Module C Corrected'!EE81-'Module C Initial'!EE81</f>
        <v>0</v>
      </c>
      <c r="AN81" s="31">
        <f ca="1">'Module C Corrected'!EF81-'Module C Initial'!EF81</f>
        <v>0</v>
      </c>
      <c r="AO81" s="32">
        <f t="shared" ca="1" si="16"/>
        <v>0</v>
      </c>
      <c r="AP81" s="32">
        <f t="shared" ca="1" si="16"/>
        <v>0</v>
      </c>
      <c r="AQ81" s="32">
        <f t="shared" ca="1" si="16"/>
        <v>0</v>
      </c>
      <c r="AR81" s="32">
        <f t="shared" ca="1" si="13"/>
        <v>0</v>
      </c>
      <c r="AS81" s="32">
        <f t="shared" ca="1" si="13"/>
        <v>0</v>
      </c>
      <c r="AT81" s="32">
        <f t="shared" ca="1" si="13"/>
        <v>0</v>
      </c>
      <c r="AU81" s="32">
        <f t="shared" ca="1" si="13"/>
        <v>0</v>
      </c>
      <c r="AV81" s="32">
        <f t="shared" ca="1" si="13"/>
        <v>0</v>
      </c>
      <c r="AW81" s="32">
        <f t="shared" ca="1" si="13"/>
        <v>0</v>
      </c>
      <c r="AX81" s="32">
        <f t="shared" ca="1" si="13"/>
        <v>0</v>
      </c>
      <c r="AY81" s="32">
        <f t="shared" ca="1" si="13"/>
        <v>0</v>
      </c>
      <c r="AZ81" s="32">
        <f t="shared" ca="1" si="13"/>
        <v>0</v>
      </c>
      <c r="BA81" s="55">
        <f t="shared" ca="1" si="17"/>
        <v>0</v>
      </c>
      <c r="BB81" s="55">
        <f t="shared" ca="1" si="17"/>
        <v>0</v>
      </c>
      <c r="BC81" s="55">
        <f t="shared" ca="1" si="17"/>
        <v>0</v>
      </c>
      <c r="BD81" s="55">
        <f t="shared" ca="1" si="14"/>
        <v>0</v>
      </c>
      <c r="BE81" s="55">
        <f t="shared" ca="1" si="14"/>
        <v>0</v>
      </c>
      <c r="BF81" s="55">
        <f t="shared" ca="1" si="14"/>
        <v>0</v>
      </c>
      <c r="BG81" s="55">
        <f t="shared" ca="1" si="14"/>
        <v>0</v>
      </c>
      <c r="BH81" s="55">
        <f t="shared" ca="1" si="14"/>
        <v>0</v>
      </c>
      <c r="BI81" s="55">
        <f t="shared" ca="1" si="14"/>
        <v>0</v>
      </c>
      <c r="BJ81" s="55">
        <f t="shared" ca="1" si="14"/>
        <v>0</v>
      </c>
      <c r="BK81" s="55">
        <f t="shared" ca="1" si="14"/>
        <v>0</v>
      </c>
      <c r="BL81" s="55">
        <f t="shared" ca="1" si="14"/>
        <v>0</v>
      </c>
      <c r="BM81" s="32">
        <f t="shared" ca="1" si="18"/>
        <v>0</v>
      </c>
      <c r="BN81" s="32">
        <f t="shared" ca="1" si="18"/>
        <v>0</v>
      </c>
      <c r="BO81" s="32">
        <f t="shared" ca="1" si="18"/>
        <v>0</v>
      </c>
      <c r="BP81" s="32">
        <f t="shared" ca="1" si="15"/>
        <v>0</v>
      </c>
      <c r="BQ81" s="32">
        <f t="shared" ca="1" si="15"/>
        <v>0</v>
      </c>
      <c r="BR81" s="32">
        <f t="shared" ca="1" si="15"/>
        <v>0</v>
      </c>
      <c r="BS81" s="32">
        <f t="shared" ca="1" si="15"/>
        <v>0</v>
      </c>
      <c r="BT81" s="32">
        <f t="shared" ca="1" si="15"/>
        <v>0</v>
      </c>
      <c r="BU81" s="32">
        <f t="shared" ca="1" si="15"/>
        <v>0</v>
      </c>
      <c r="BV81" s="32">
        <f t="shared" ca="1" si="15"/>
        <v>0</v>
      </c>
      <c r="BW81" s="32">
        <f t="shared" ca="1" si="15"/>
        <v>0</v>
      </c>
      <c r="BX81" s="32">
        <f t="shared" ca="1" si="15"/>
        <v>0</v>
      </c>
    </row>
    <row r="82" spans="1:76">
      <c r="A82" t="s">
        <v>438</v>
      </c>
      <c r="B82" s="1" t="s">
        <v>93</v>
      </c>
      <c r="C82" t="str">
        <f t="shared" ca="1" si="19"/>
        <v>BCHIMP</v>
      </c>
      <c r="D82" t="str">
        <f t="shared" ca="1" si="20"/>
        <v>Alberta-BC Intertie - Import</v>
      </c>
      <c r="E82" s="31">
        <f ca="1">'Module C Corrected'!CW82-'Module C Initial'!CW82</f>
        <v>8.6600000000000819</v>
      </c>
      <c r="F82" s="31">
        <f ca="1">'Module C Corrected'!CX82-'Module C Initial'!CX82</f>
        <v>84.579999999999927</v>
      </c>
      <c r="G82" s="31">
        <f ca="1">'Module C Corrected'!CY82-'Module C Initial'!CY82</f>
        <v>45.329999999999927</v>
      </c>
      <c r="H82" s="31">
        <f ca="1">'Module C Corrected'!CZ82-'Module C Initial'!CZ82</f>
        <v>6.4399999999999409</v>
      </c>
      <c r="I82" s="31">
        <f ca="1">'Module C Corrected'!DA82-'Module C Initial'!DA82</f>
        <v>3.2200000000000273</v>
      </c>
      <c r="J82" s="31">
        <f ca="1">'Module C Corrected'!DB82-'Module C Initial'!DB82</f>
        <v>1.589999999999975</v>
      </c>
      <c r="K82" s="31">
        <f ca="1">'Module C Corrected'!DC82-'Module C Initial'!DC82</f>
        <v>2.8999999999999773</v>
      </c>
      <c r="L82" s="31">
        <f ca="1">'Module C Corrected'!DD82-'Module C Initial'!DD82</f>
        <v>1.75</v>
      </c>
      <c r="M82" s="31">
        <f ca="1">'Module C Corrected'!DE82-'Module C Initial'!DE82</f>
        <v>1.9399999999999977</v>
      </c>
      <c r="N82" s="31">
        <f ca="1">'Module C Corrected'!DF82-'Module C Initial'!DF82</f>
        <v>10.860000000000127</v>
      </c>
      <c r="O82" s="31">
        <f ca="1">'Module C Corrected'!DG82-'Module C Initial'!DG82</f>
        <v>0.52000000000000313</v>
      </c>
      <c r="P82" s="31">
        <f ca="1">'Module C Corrected'!DH82-'Module C Initial'!DH82</f>
        <v>1.1999999999999886</v>
      </c>
      <c r="Q82" s="32">
        <f ca="1">'Module C Corrected'!DI82-'Module C Initial'!DI82</f>
        <v>0.43999999999999773</v>
      </c>
      <c r="R82" s="32">
        <f ca="1">'Module C Corrected'!DJ82-'Module C Initial'!DJ82</f>
        <v>4.2300000000000182</v>
      </c>
      <c r="S82" s="32">
        <f ca="1">'Module C Corrected'!DK82-'Module C Initial'!DK82</f>
        <v>2.2700000000000102</v>
      </c>
      <c r="T82" s="32">
        <f ca="1">'Module C Corrected'!DL82-'Module C Initial'!DL82</f>
        <v>0.31999999999999673</v>
      </c>
      <c r="U82" s="32">
        <f ca="1">'Module C Corrected'!DM82-'Module C Initial'!DM82</f>
        <v>0.16000000000000014</v>
      </c>
      <c r="V82" s="32">
        <f ca="1">'Module C Corrected'!DN82-'Module C Initial'!DN82</f>
        <v>8.0000000000000071E-2</v>
      </c>
      <c r="W82" s="32">
        <f ca="1">'Module C Corrected'!DO82-'Module C Initial'!DO82</f>
        <v>0.14000000000000057</v>
      </c>
      <c r="X82" s="32">
        <f ca="1">'Module C Corrected'!DP82-'Module C Initial'!DP82</f>
        <v>8.0000000000000071E-2</v>
      </c>
      <c r="Y82" s="32">
        <f ca="1">'Module C Corrected'!DQ82-'Module C Initial'!DQ82</f>
        <v>0.10000000000000142</v>
      </c>
      <c r="Z82" s="32">
        <f ca="1">'Module C Corrected'!DR82-'Module C Initial'!DR82</f>
        <v>0.53999999999999915</v>
      </c>
      <c r="AA82" s="32">
        <f ca="1">'Module C Corrected'!DS82-'Module C Initial'!DS82</f>
        <v>2.9999999999999805E-2</v>
      </c>
      <c r="AB82" s="32">
        <f ca="1">'Module C Corrected'!DT82-'Module C Initial'!DT82</f>
        <v>5.9999999999999609E-2</v>
      </c>
      <c r="AC82" s="31">
        <f ca="1">'Module C Corrected'!DU82-'Module C Initial'!DU82</f>
        <v>3.7200000000000273</v>
      </c>
      <c r="AD82" s="31">
        <f ca="1">'Module C Corrected'!DV82-'Module C Initial'!DV82</f>
        <v>35.960000000000036</v>
      </c>
      <c r="AE82" s="31">
        <f ca="1">'Module C Corrected'!DW82-'Module C Initial'!DW82</f>
        <v>19.059999999999945</v>
      </c>
      <c r="AF82" s="31">
        <f ca="1">'Module C Corrected'!DX82-'Module C Initial'!DX82</f>
        <v>2.6700000000000159</v>
      </c>
      <c r="AG82" s="31">
        <f ca="1">'Module C Corrected'!DY82-'Module C Initial'!DY82</f>
        <v>1.3199999999999932</v>
      </c>
      <c r="AH82" s="31">
        <f ca="1">'Module C Corrected'!DZ82-'Module C Initial'!DZ82</f>
        <v>0.64000000000000767</v>
      </c>
      <c r="AI82" s="31">
        <f ca="1">'Module C Corrected'!EA82-'Module C Initial'!EA82</f>
        <v>1.1599999999999966</v>
      </c>
      <c r="AJ82" s="31">
        <f ca="1">'Module C Corrected'!EB82-'Module C Initial'!EB82</f>
        <v>0.69000000000000483</v>
      </c>
      <c r="AK82" s="31">
        <f ca="1">'Module C Corrected'!EC82-'Module C Initial'!EC82</f>
        <v>0.76000000000000512</v>
      </c>
      <c r="AL82" s="31">
        <f ca="1">'Module C Corrected'!ED82-'Module C Initial'!ED82</f>
        <v>4.1800000000000068</v>
      </c>
      <c r="AM82" s="31">
        <f ca="1">'Module C Corrected'!EE82-'Module C Initial'!EE82</f>
        <v>0.19000000000000128</v>
      </c>
      <c r="AN82" s="31">
        <f ca="1">'Module C Corrected'!EF82-'Module C Initial'!EF82</f>
        <v>0.45000000000000284</v>
      </c>
      <c r="AO82" s="32">
        <f t="shared" ca="1" si="16"/>
        <v>12.820000000000107</v>
      </c>
      <c r="AP82" s="32">
        <f t="shared" ca="1" si="16"/>
        <v>124.76999999999998</v>
      </c>
      <c r="AQ82" s="32">
        <f t="shared" ca="1" si="16"/>
        <v>66.659999999999883</v>
      </c>
      <c r="AR82" s="32">
        <f t="shared" ca="1" si="13"/>
        <v>9.4299999999999535</v>
      </c>
      <c r="AS82" s="32">
        <f t="shared" ca="1" si="13"/>
        <v>4.7000000000000206</v>
      </c>
      <c r="AT82" s="32">
        <f t="shared" ca="1" si="13"/>
        <v>2.3099999999999827</v>
      </c>
      <c r="AU82" s="32">
        <f t="shared" ca="1" si="13"/>
        <v>4.1999999999999744</v>
      </c>
      <c r="AV82" s="32">
        <f t="shared" ca="1" si="13"/>
        <v>2.5200000000000049</v>
      </c>
      <c r="AW82" s="32">
        <f t="shared" ca="1" si="13"/>
        <v>2.8000000000000043</v>
      </c>
      <c r="AX82" s="32">
        <f t="shared" ca="1" si="13"/>
        <v>15.580000000000133</v>
      </c>
      <c r="AY82" s="32">
        <f t="shared" ca="1" si="13"/>
        <v>0.74000000000000421</v>
      </c>
      <c r="AZ82" s="32">
        <f t="shared" ca="1" si="13"/>
        <v>1.7099999999999911</v>
      </c>
      <c r="BA82" s="55">
        <f t="shared" ca="1" si="17"/>
        <v>0.1</v>
      </c>
      <c r="BB82" s="55">
        <f t="shared" ca="1" si="17"/>
        <v>0.99</v>
      </c>
      <c r="BC82" s="55">
        <f t="shared" ca="1" si="17"/>
        <v>0.53</v>
      </c>
      <c r="BD82" s="55">
        <f t="shared" ca="1" si="14"/>
        <v>0.08</v>
      </c>
      <c r="BE82" s="55">
        <f t="shared" ca="1" si="14"/>
        <v>0.04</v>
      </c>
      <c r="BF82" s="55">
        <f t="shared" ca="1" si="14"/>
        <v>0.02</v>
      </c>
      <c r="BG82" s="55">
        <f t="shared" ca="1" si="14"/>
        <v>0.03</v>
      </c>
      <c r="BH82" s="55">
        <f t="shared" ca="1" si="14"/>
        <v>0.02</v>
      </c>
      <c r="BI82" s="55">
        <f t="shared" ca="1" si="14"/>
        <v>0.02</v>
      </c>
      <c r="BJ82" s="55">
        <f t="shared" ca="1" si="14"/>
        <v>0.13</v>
      </c>
      <c r="BK82" s="55">
        <f t="shared" ca="1" si="14"/>
        <v>0.01</v>
      </c>
      <c r="BL82" s="55">
        <f t="shared" ca="1" si="14"/>
        <v>0.01</v>
      </c>
      <c r="BM82" s="32">
        <f t="shared" ca="1" si="18"/>
        <v>12.920000000000107</v>
      </c>
      <c r="BN82" s="32">
        <f t="shared" ca="1" si="18"/>
        <v>125.75999999999998</v>
      </c>
      <c r="BO82" s="32">
        <f t="shared" ca="1" si="18"/>
        <v>67.189999999999884</v>
      </c>
      <c r="BP82" s="32">
        <f t="shared" ca="1" si="15"/>
        <v>9.5099999999999536</v>
      </c>
      <c r="BQ82" s="32">
        <f t="shared" ca="1" si="15"/>
        <v>4.7400000000000206</v>
      </c>
      <c r="BR82" s="32">
        <f t="shared" ca="1" si="15"/>
        <v>2.3299999999999828</v>
      </c>
      <c r="BS82" s="32">
        <f t="shared" ca="1" si="15"/>
        <v>4.2299999999999747</v>
      </c>
      <c r="BT82" s="32">
        <f t="shared" ca="1" si="15"/>
        <v>2.5400000000000049</v>
      </c>
      <c r="BU82" s="32">
        <f t="shared" ca="1" si="15"/>
        <v>2.8200000000000043</v>
      </c>
      <c r="BV82" s="32">
        <f t="shared" ca="1" si="15"/>
        <v>15.710000000000134</v>
      </c>
      <c r="BW82" s="32">
        <f t="shared" ca="1" si="15"/>
        <v>0.75000000000000422</v>
      </c>
      <c r="BX82" s="32">
        <f t="shared" ca="1" si="15"/>
        <v>1.7199999999999911</v>
      </c>
    </row>
    <row r="83" spans="1:76">
      <c r="A83" t="s">
        <v>438</v>
      </c>
      <c r="B83" s="1" t="s">
        <v>95</v>
      </c>
      <c r="C83" t="str">
        <f t="shared" ca="1" si="19"/>
        <v>BCHEXP</v>
      </c>
      <c r="D83" t="str">
        <f t="shared" ca="1" si="20"/>
        <v>Alberta-BC Intertie - Export</v>
      </c>
      <c r="E83" s="31">
        <f ca="1">'Module C Corrected'!CW83-'Module C Initial'!CW83</f>
        <v>0</v>
      </c>
      <c r="F83" s="31">
        <f ca="1">'Module C Corrected'!CX83-'Module C Initial'!CX83</f>
        <v>0</v>
      </c>
      <c r="G83" s="31">
        <f ca="1">'Module C Corrected'!CY83-'Module C Initial'!CY83</f>
        <v>0</v>
      </c>
      <c r="H83" s="31">
        <f ca="1">'Module C Corrected'!CZ83-'Module C Initial'!CZ83</f>
        <v>0</v>
      </c>
      <c r="I83" s="31">
        <f ca="1">'Module C Corrected'!DA83-'Module C Initial'!DA83</f>
        <v>0</v>
      </c>
      <c r="J83" s="31">
        <f ca="1">'Module C Corrected'!DB83-'Module C Initial'!DB83</f>
        <v>0</v>
      </c>
      <c r="K83" s="31">
        <f ca="1">'Module C Corrected'!DC83-'Module C Initial'!DC83</f>
        <v>0</v>
      </c>
      <c r="L83" s="31">
        <f ca="1">'Module C Corrected'!DD83-'Module C Initial'!DD83</f>
        <v>0</v>
      </c>
      <c r="M83" s="31">
        <f ca="1">'Module C Corrected'!DE83-'Module C Initial'!DE83</f>
        <v>0</v>
      </c>
      <c r="N83" s="31">
        <f ca="1">'Module C Corrected'!DF83-'Module C Initial'!DF83</f>
        <v>0</v>
      </c>
      <c r="O83" s="31">
        <f ca="1">'Module C Corrected'!DG83-'Module C Initial'!DG83</f>
        <v>0</v>
      </c>
      <c r="P83" s="31">
        <f ca="1">'Module C Corrected'!DH83-'Module C Initial'!DH83</f>
        <v>0</v>
      </c>
      <c r="Q83" s="32">
        <f ca="1">'Module C Corrected'!DI83-'Module C Initial'!DI83</f>
        <v>0</v>
      </c>
      <c r="R83" s="32">
        <f ca="1">'Module C Corrected'!DJ83-'Module C Initial'!DJ83</f>
        <v>0</v>
      </c>
      <c r="S83" s="32">
        <f ca="1">'Module C Corrected'!DK83-'Module C Initial'!DK83</f>
        <v>0</v>
      </c>
      <c r="T83" s="32">
        <f ca="1">'Module C Corrected'!DL83-'Module C Initial'!DL83</f>
        <v>0</v>
      </c>
      <c r="U83" s="32">
        <f ca="1">'Module C Corrected'!DM83-'Module C Initial'!DM83</f>
        <v>0</v>
      </c>
      <c r="V83" s="32">
        <f ca="1">'Module C Corrected'!DN83-'Module C Initial'!DN83</f>
        <v>0</v>
      </c>
      <c r="W83" s="32">
        <f ca="1">'Module C Corrected'!DO83-'Module C Initial'!DO83</f>
        <v>0</v>
      </c>
      <c r="X83" s="32">
        <f ca="1">'Module C Corrected'!DP83-'Module C Initial'!DP83</f>
        <v>0</v>
      </c>
      <c r="Y83" s="32">
        <f ca="1">'Module C Corrected'!DQ83-'Module C Initial'!DQ83</f>
        <v>0</v>
      </c>
      <c r="Z83" s="32">
        <f ca="1">'Module C Corrected'!DR83-'Module C Initial'!DR83</f>
        <v>0</v>
      </c>
      <c r="AA83" s="32">
        <f ca="1">'Module C Corrected'!DS83-'Module C Initial'!DS83</f>
        <v>0</v>
      </c>
      <c r="AB83" s="32">
        <f ca="1">'Module C Corrected'!DT83-'Module C Initial'!DT83</f>
        <v>0</v>
      </c>
      <c r="AC83" s="31">
        <f ca="1">'Module C Corrected'!DU83-'Module C Initial'!DU83</f>
        <v>0</v>
      </c>
      <c r="AD83" s="31">
        <f ca="1">'Module C Corrected'!DV83-'Module C Initial'!DV83</f>
        <v>0</v>
      </c>
      <c r="AE83" s="31">
        <f ca="1">'Module C Corrected'!DW83-'Module C Initial'!DW83</f>
        <v>0</v>
      </c>
      <c r="AF83" s="31">
        <f ca="1">'Module C Corrected'!DX83-'Module C Initial'!DX83</f>
        <v>0</v>
      </c>
      <c r="AG83" s="31">
        <f ca="1">'Module C Corrected'!DY83-'Module C Initial'!DY83</f>
        <v>0</v>
      </c>
      <c r="AH83" s="31">
        <f ca="1">'Module C Corrected'!DZ83-'Module C Initial'!DZ83</f>
        <v>0</v>
      </c>
      <c r="AI83" s="31">
        <f ca="1">'Module C Corrected'!EA83-'Module C Initial'!EA83</f>
        <v>0</v>
      </c>
      <c r="AJ83" s="31">
        <f ca="1">'Module C Corrected'!EB83-'Module C Initial'!EB83</f>
        <v>0</v>
      </c>
      <c r="AK83" s="31">
        <f ca="1">'Module C Corrected'!EC83-'Module C Initial'!EC83</f>
        <v>0</v>
      </c>
      <c r="AL83" s="31">
        <f ca="1">'Module C Corrected'!ED83-'Module C Initial'!ED83</f>
        <v>0</v>
      </c>
      <c r="AM83" s="31">
        <f ca="1">'Module C Corrected'!EE83-'Module C Initial'!EE83</f>
        <v>0</v>
      </c>
      <c r="AN83" s="31">
        <f ca="1">'Module C Corrected'!EF83-'Module C Initial'!EF83</f>
        <v>0</v>
      </c>
      <c r="AO83" s="32">
        <f t="shared" ca="1" si="16"/>
        <v>0</v>
      </c>
      <c r="AP83" s="32">
        <f t="shared" ca="1" si="16"/>
        <v>0</v>
      </c>
      <c r="AQ83" s="32">
        <f t="shared" ca="1" si="16"/>
        <v>0</v>
      </c>
      <c r="AR83" s="32">
        <f t="shared" ca="1" si="13"/>
        <v>0</v>
      </c>
      <c r="AS83" s="32">
        <f t="shared" ca="1" si="13"/>
        <v>0</v>
      </c>
      <c r="AT83" s="32">
        <f t="shared" ca="1" si="13"/>
        <v>0</v>
      </c>
      <c r="AU83" s="32">
        <f t="shared" ca="1" si="13"/>
        <v>0</v>
      </c>
      <c r="AV83" s="32">
        <f t="shared" ca="1" si="13"/>
        <v>0</v>
      </c>
      <c r="AW83" s="32">
        <f t="shared" ca="1" si="13"/>
        <v>0</v>
      </c>
      <c r="AX83" s="32">
        <f t="shared" ca="1" si="13"/>
        <v>0</v>
      </c>
      <c r="AY83" s="32">
        <f t="shared" ca="1" si="13"/>
        <v>0</v>
      </c>
      <c r="AZ83" s="32">
        <f t="shared" ca="1" si="13"/>
        <v>0</v>
      </c>
      <c r="BA83" s="55">
        <f t="shared" ca="1" si="17"/>
        <v>0</v>
      </c>
      <c r="BB83" s="55">
        <f t="shared" ca="1" si="17"/>
        <v>0</v>
      </c>
      <c r="BC83" s="55">
        <f t="shared" ca="1" si="17"/>
        <v>0</v>
      </c>
      <c r="BD83" s="55">
        <f t="shared" ca="1" si="14"/>
        <v>0</v>
      </c>
      <c r="BE83" s="55">
        <f t="shared" ca="1" si="14"/>
        <v>0</v>
      </c>
      <c r="BF83" s="55">
        <f t="shared" ca="1" si="14"/>
        <v>0</v>
      </c>
      <c r="BG83" s="55">
        <f t="shared" ca="1" si="14"/>
        <v>0</v>
      </c>
      <c r="BH83" s="55">
        <f t="shared" ca="1" si="14"/>
        <v>0</v>
      </c>
      <c r="BI83" s="55">
        <f t="shared" ca="1" si="14"/>
        <v>0</v>
      </c>
      <c r="BJ83" s="55">
        <f t="shared" ca="1" si="14"/>
        <v>0</v>
      </c>
      <c r="BK83" s="55">
        <f t="shared" ca="1" si="14"/>
        <v>0</v>
      </c>
      <c r="BL83" s="55">
        <f t="shared" ca="1" si="14"/>
        <v>0</v>
      </c>
      <c r="BM83" s="32">
        <f t="shared" ca="1" si="18"/>
        <v>0</v>
      </c>
      <c r="BN83" s="32">
        <f t="shared" ca="1" si="18"/>
        <v>0</v>
      </c>
      <c r="BO83" s="32">
        <f t="shared" ca="1" si="18"/>
        <v>0</v>
      </c>
      <c r="BP83" s="32">
        <f t="shared" ca="1" si="15"/>
        <v>0</v>
      </c>
      <c r="BQ83" s="32">
        <f t="shared" ca="1" si="15"/>
        <v>0</v>
      </c>
      <c r="BR83" s="32">
        <f t="shared" ca="1" si="15"/>
        <v>0</v>
      </c>
      <c r="BS83" s="32">
        <f t="shared" ca="1" si="15"/>
        <v>0</v>
      </c>
      <c r="BT83" s="32">
        <f t="shared" ca="1" si="15"/>
        <v>0</v>
      </c>
      <c r="BU83" s="32">
        <f t="shared" ca="1" si="15"/>
        <v>0</v>
      </c>
      <c r="BV83" s="32">
        <f t="shared" ca="1" si="15"/>
        <v>0</v>
      </c>
      <c r="BW83" s="32">
        <f t="shared" ca="1" si="15"/>
        <v>0</v>
      </c>
      <c r="BX83" s="32">
        <f t="shared" ca="1" si="15"/>
        <v>0</v>
      </c>
    </row>
    <row r="84" spans="1:76">
      <c r="A84" t="s">
        <v>439</v>
      </c>
      <c r="B84" s="1" t="s">
        <v>22</v>
      </c>
      <c r="C84" t="str">
        <f t="shared" ca="1" si="19"/>
        <v>NOVAGEN15M</v>
      </c>
      <c r="D84" t="str">
        <f t="shared" ca="1" si="20"/>
        <v>Joffre Industrial System</v>
      </c>
      <c r="E84" s="31">
        <f ca="1">'Module C Corrected'!CW84-'Module C Initial'!CW84</f>
        <v>0</v>
      </c>
      <c r="F84" s="31">
        <f ca="1">'Module C Corrected'!CX84-'Module C Initial'!CX84</f>
        <v>0</v>
      </c>
      <c r="G84" s="31">
        <f ca="1">'Module C Corrected'!CY84-'Module C Initial'!CY84</f>
        <v>0</v>
      </c>
      <c r="H84" s="31">
        <f ca="1">'Module C Corrected'!CZ84-'Module C Initial'!CZ84</f>
        <v>0</v>
      </c>
      <c r="I84" s="31">
        <f ca="1">'Module C Corrected'!DA84-'Module C Initial'!DA84</f>
        <v>0</v>
      </c>
      <c r="J84" s="31">
        <f ca="1">'Module C Corrected'!DB84-'Module C Initial'!DB84</f>
        <v>0</v>
      </c>
      <c r="K84" s="31">
        <f ca="1">'Module C Corrected'!DC84-'Module C Initial'!DC84</f>
        <v>0</v>
      </c>
      <c r="L84" s="31">
        <f ca="1">'Module C Corrected'!DD84-'Module C Initial'!DD84</f>
        <v>0</v>
      </c>
      <c r="M84" s="31">
        <f ca="1">'Module C Corrected'!DE84-'Module C Initial'!DE84</f>
        <v>0</v>
      </c>
      <c r="N84" s="31">
        <f ca="1">'Module C Corrected'!DF84-'Module C Initial'!DF84</f>
        <v>0</v>
      </c>
      <c r="O84" s="31">
        <f ca="1">'Module C Corrected'!DG84-'Module C Initial'!DG84</f>
        <v>0</v>
      </c>
      <c r="P84" s="31">
        <f ca="1">'Module C Corrected'!DH84-'Module C Initial'!DH84</f>
        <v>0</v>
      </c>
      <c r="Q84" s="32">
        <f ca="1">'Module C Corrected'!DI84-'Module C Initial'!DI84</f>
        <v>0</v>
      </c>
      <c r="R84" s="32">
        <f ca="1">'Module C Corrected'!DJ84-'Module C Initial'!DJ84</f>
        <v>0</v>
      </c>
      <c r="S84" s="32">
        <f ca="1">'Module C Corrected'!DK84-'Module C Initial'!DK84</f>
        <v>0</v>
      </c>
      <c r="T84" s="32">
        <f ca="1">'Module C Corrected'!DL84-'Module C Initial'!DL84</f>
        <v>0</v>
      </c>
      <c r="U84" s="32">
        <f ca="1">'Module C Corrected'!DM84-'Module C Initial'!DM84</f>
        <v>0</v>
      </c>
      <c r="V84" s="32">
        <f ca="1">'Module C Corrected'!DN84-'Module C Initial'!DN84</f>
        <v>0</v>
      </c>
      <c r="W84" s="32">
        <f ca="1">'Module C Corrected'!DO84-'Module C Initial'!DO84</f>
        <v>0</v>
      </c>
      <c r="X84" s="32">
        <f ca="1">'Module C Corrected'!DP84-'Module C Initial'!DP84</f>
        <v>0</v>
      </c>
      <c r="Y84" s="32">
        <f ca="1">'Module C Corrected'!DQ84-'Module C Initial'!DQ84</f>
        <v>0</v>
      </c>
      <c r="Z84" s="32">
        <f ca="1">'Module C Corrected'!DR84-'Module C Initial'!DR84</f>
        <v>0</v>
      </c>
      <c r="AA84" s="32">
        <f ca="1">'Module C Corrected'!DS84-'Module C Initial'!DS84</f>
        <v>0</v>
      </c>
      <c r="AB84" s="32">
        <f ca="1">'Module C Corrected'!DT84-'Module C Initial'!DT84</f>
        <v>0</v>
      </c>
      <c r="AC84" s="31">
        <f ca="1">'Module C Corrected'!DU84-'Module C Initial'!DU84</f>
        <v>0</v>
      </c>
      <c r="AD84" s="31">
        <f ca="1">'Module C Corrected'!DV84-'Module C Initial'!DV84</f>
        <v>0</v>
      </c>
      <c r="AE84" s="31">
        <f ca="1">'Module C Corrected'!DW84-'Module C Initial'!DW84</f>
        <v>0</v>
      </c>
      <c r="AF84" s="31">
        <f ca="1">'Module C Corrected'!DX84-'Module C Initial'!DX84</f>
        <v>0</v>
      </c>
      <c r="AG84" s="31">
        <f ca="1">'Module C Corrected'!DY84-'Module C Initial'!DY84</f>
        <v>0</v>
      </c>
      <c r="AH84" s="31">
        <f ca="1">'Module C Corrected'!DZ84-'Module C Initial'!DZ84</f>
        <v>0</v>
      </c>
      <c r="AI84" s="31">
        <f ca="1">'Module C Corrected'!EA84-'Module C Initial'!EA84</f>
        <v>0</v>
      </c>
      <c r="AJ84" s="31">
        <f ca="1">'Module C Corrected'!EB84-'Module C Initial'!EB84</f>
        <v>0</v>
      </c>
      <c r="AK84" s="31">
        <f ca="1">'Module C Corrected'!EC84-'Module C Initial'!EC84</f>
        <v>0</v>
      </c>
      <c r="AL84" s="31">
        <f ca="1">'Module C Corrected'!ED84-'Module C Initial'!ED84</f>
        <v>0</v>
      </c>
      <c r="AM84" s="31">
        <f ca="1">'Module C Corrected'!EE84-'Module C Initial'!EE84</f>
        <v>0</v>
      </c>
      <c r="AN84" s="31">
        <f ca="1">'Module C Corrected'!EF84-'Module C Initial'!EF84</f>
        <v>0</v>
      </c>
      <c r="AO84" s="32">
        <f t="shared" ca="1" si="16"/>
        <v>0</v>
      </c>
      <c r="AP84" s="32">
        <f t="shared" ca="1" si="16"/>
        <v>0</v>
      </c>
      <c r="AQ84" s="32">
        <f t="shared" ca="1" si="16"/>
        <v>0</v>
      </c>
      <c r="AR84" s="32">
        <f t="shared" ca="1" si="13"/>
        <v>0</v>
      </c>
      <c r="AS84" s="32">
        <f t="shared" ca="1" si="13"/>
        <v>0</v>
      </c>
      <c r="AT84" s="32">
        <f t="shared" ca="1" si="13"/>
        <v>0</v>
      </c>
      <c r="AU84" s="32">
        <f t="shared" ca="1" si="13"/>
        <v>0</v>
      </c>
      <c r="AV84" s="32">
        <f t="shared" ca="1" si="13"/>
        <v>0</v>
      </c>
      <c r="AW84" s="32">
        <f t="shared" ca="1" si="13"/>
        <v>0</v>
      </c>
      <c r="AX84" s="32">
        <f t="shared" ca="1" si="13"/>
        <v>0</v>
      </c>
      <c r="AY84" s="32">
        <f t="shared" ca="1" si="13"/>
        <v>0</v>
      </c>
      <c r="AZ84" s="32">
        <f t="shared" ca="1" si="13"/>
        <v>0</v>
      </c>
      <c r="BA84" s="55">
        <f t="shared" ca="1" si="17"/>
        <v>0</v>
      </c>
      <c r="BB84" s="55">
        <f t="shared" ca="1" si="17"/>
        <v>0</v>
      </c>
      <c r="BC84" s="55">
        <f t="shared" ca="1" si="17"/>
        <v>0</v>
      </c>
      <c r="BD84" s="55">
        <f t="shared" ca="1" si="14"/>
        <v>0</v>
      </c>
      <c r="BE84" s="55">
        <f t="shared" ca="1" si="14"/>
        <v>0</v>
      </c>
      <c r="BF84" s="55">
        <f t="shared" ca="1" si="14"/>
        <v>0</v>
      </c>
      <c r="BG84" s="55">
        <f t="shared" ca="1" si="14"/>
        <v>0</v>
      </c>
      <c r="BH84" s="55">
        <f t="shared" ca="1" si="14"/>
        <v>0</v>
      </c>
      <c r="BI84" s="55">
        <f t="shared" ca="1" si="14"/>
        <v>0</v>
      </c>
      <c r="BJ84" s="55">
        <f t="shared" ca="1" si="14"/>
        <v>0</v>
      </c>
      <c r="BK84" s="55">
        <f t="shared" ca="1" si="14"/>
        <v>0</v>
      </c>
      <c r="BL84" s="55">
        <f t="shared" ca="1" si="14"/>
        <v>0</v>
      </c>
      <c r="BM84" s="32">
        <f t="shared" ca="1" si="18"/>
        <v>0</v>
      </c>
      <c r="BN84" s="32">
        <f t="shared" ca="1" si="18"/>
        <v>0</v>
      </c>
      <c r="BO84" s="32">
        <f t="shared" ca="1" si="18"/>
        <v>0</v>
      </c>
      <c r="BP84" s="32">
        <f t="shared" ca="1" si="15"/>
        <v>0</v>
      </c>
      <c r="BQ84" s="32">
        <f t="shared" ca="1" si="15"/>
        <v>0</v>
      </c>
      <c r="BR84" s="32">
        <f t="shared" ca="1" si="15"/>
        <v>0</v>
      </c>
      <c r="BS84" s="32">
        <f t="shared" ca="1" si="15"/>
        <v>0</v>
      </c>
      <c r="BT84" s="32">
        <f t="shared" ca="1" si="15"/>
        <v>0</v>
      </c>
      <c r="BU84" s="32">
        <f t="shared" ca="1" si="15"/>
        <v>0</v>
      </c>
      <c r="BV84" s="32">
        <f t="shared" ca="1" si="15"/>
        <v>0</v>
      </c>
      <c r="BW84" s="32">
        <f t="shared" ca="1" si="15"/>
        <v>0</v>
      </c>
      <c r="BX84" s="32">
        <f t="shared" ca="1" si="15"/>
        <v>0</v>
      </c>
    </row>
    <row r="85" spans="1:76">
      <c r="A85" t="s">
        <v>440</v>
      </c>
      <c r="B85" s="1" t="s">
        <v>101</v>
      </c>
      <c r="C85" t="str">
        <f t="shared" ca="1" si="19"/>
        <v>NPC1</v>
      </c>
      <c r="D85" t="str">
        <f t="shared" ca="1" si="20"/>
        <v>Northstone Power</v>
      </c>
      <c r="E85" s="31">
        <f ca="1">'Module C Corrected'!CW85-'Module C Initial'!CW85</f>
        <v>0</v>
      </c>
      <c r="F85" s="31">
        <f ca="1">'Module C Corrected'!CX85-'Module C Initial'!CX85</f>
        <v>0</v>
      </c>
      <c r="G85" s="31">
        <f ca="1">'Module C Corrected'!CY85-'Module C Initial'!CY85</f>
        <v>0</v>
      </c>
      <c r="H85" s="31">
        <f ca="1">'Module C Corrected'!CZ85-'Module C Initial'!CZ85</f>
        <v>0</v>
      </c>
      <c r="I85" s="31">
        <f ca="1">'Module C Corrected'!DA85-'Module C Initial'!DA85</f>
        <v>0</v>
      </c>
      <c r="J85" s="31">
        <f ca="1">'Module C Corrected'!DB85-'Module C Initial'!DB85</f>
        <v>0</v>
      </c>
      <c r="K85" s="31">
        <f ca="1">'Module C Corrected'!DC85-'Module C Initial'!DC85</f>
        <v>0</v>
      </c>
      <c r="L85" s="31">
        <f ca="1">'Module C Corrected'!DD85-'Module C Initial'!DD85</f>
        <v>0</v>
      </c>
      <c r="M85" s="31">
        <f ca="1">'Module C Corrected'!DE85-'Module C Initial'!DE85</f>
        <v>0</v>
      </c>
      <c r="N85" s="31">
        <f ca="1">'Module C Corrected'!DF85-'Module C Initial'!DF85</f>
        <v>0</v>
      </c>
      <c r="O85" s="31">
        <f ca="1">'Module C Corrected'!DG85-'Module C Initial'!DG85</f>
        <v>0</v>
      </c>
      <c r="P85" s="31">
        <f ca="1">'Module C Corrected'!DH85-'Module C Initial'!DH85</f>
        <v>0</v>
      </c>
      <c r="Q85" s="32">
        <f ca="1">'Module C Corrected'!DI85-'Module C Initial'!DI85</f>
        <v>0</v>
      </c>
      <c r="R85" s="32">
        <f ca="1">'Module C Corrected'!DJ85-'Module C Initial'!DJ85</f>
        <v>0</v>
      </c>
      <c r="S85" s="32">
        <f ca="1">'Module C Corrected'!DK85-'Module C Initial'!DK85</f>
        <v>0</v>
      </c>
      <c r="T85" s="32">
        <f ca="1">'Module C Corrected'!DL85-'Module C Initial'!DL85</f>
        <v>0</v>
      </c>
      <c r="U85" s="32">
        <f ca="1">'Module C Corrected'!DM85-'Module C Initial'!DM85</f>
        <v>0</v>
      </c>
      <c r="V85" s="32">
        <f ca="1">'Module C Corrected'!DN85-'Module C Initial'!DN85</f>
        <v>0</v>
      </c>
      <c r="W85" s="32">
        <f ca="1">'Module C Corrected'!DO85-'Module C Initial'!DO85</f>
        <v>0</v>
      </c>
      <c r="X85" s="32">
        <f ca="1">'Module C Corrected'!DP85-'Module C Initial'!DP85</f>
        <v>0</v>
      </c>
      <c r="Y85" s="32">
        <f ca="1">'Module C Corrected'!DQ85-'Module C Initial'!DQ85</f>
        <v>0</v>
      </c>
      <c r="Z85" s="32">
        <f ca="1">'Module C Corrected'!DR85-'Module C Initial'!DR85</f>
        <v>0</v>
      </c>
      <c r="AA85" s="32">
        <f ca="1">'Module C Corrected'!DS85-'Module C Initial'!DS85</f>
        <v>0</v>
      </c>
      <c r="AB85" s="32">
        <f ca="1">'Module C Corrected'!DT85-'Module C Initial'!DT85</f>
        <v>0</v>
      </c>
      <c r="AC85" s="31">
        <f ca="1">'Module C Corrected'!DU85-'Module C Initial'!DU85</f>
        <v>0</v>
      </c>
      <c r="AD85" s="31">
        <f ca="1">'Module C Corrected'!DV85-'Module C Initial'!DV85</f>
        <v>0</v>
      </c>
      <c r="AE85" s="31">
        <f ca="1">'Module C Corrected'!DW85-'Module C Initial'!DW85</f>
        <v>0</v>
      </c>
      <c r="AF85" s="31">
        <f ca="1">'Module C Corrected'!DX85-'Module C Initial'!DX85</f>
        <v>0</v>
      </c>
      <c r="AG85" s="31">
        <f ca="1">'Module C Corrected'!DY85-'Module C Initial'!DY85</f>
        <v>0</v>
      </c>
      <c r="AH85" s="31">
        <f ca="1">'Module C Corrected'!DZ85-'Module C Initial'!DZ85</f>
        <v>0</v>
      </c>
      <c r="AI85" s="31">
        <f ca="1">'Module C Corrected'!EA85-'Module C Initial'!EA85</f>
        <v>0</v>
      </c>
      <c r="AJ85" s="31">
        <f ca="1">'Module C Corrected'!EB85-'Module C Initial'!EB85</f>
        <v>0</v>
      </c>
      <c r="AK85" s="31">
        <f ca="1">'Module C Corrected'!EC85-'Module C Initial'!EC85</f>
        <v>0</v>
      </c>
      <c r="AL85" s="31">
        <f ca="1">'Module C Corrected'!ED85-'Module C Initial'!ED85</f>
        <v>0</v>
      </c>
      <c r="AM85" s="31">
        <f ca="1">'Module C Corrected'!EE85-'Module C Initial'!EE85</f>
        <v>0</v>
      </c>
      <c r="AN85" s="31">
        <f ca="1">'Module C Corrected'!EF85-'Module C Initial'!EF85</f>
        <v>0</v>
      </c>
      <c r="AO85" s="32">
        <f t="shared" ca="1" si="16"/>
        <v>0</v>
      </c>
      <c r="AP85" s="32">
        <f t="shared" ca="1" si="16"/>
        <v>0</v>
      </c>
      <c r="AQ85" s="32">
        <f t="shared" ca="1" si="16"/>
        <v>0</v>
      </c>
      <c r="AR85" s="32">
        <f t="shared" ca="1" si="13"/>
        <v>0</v>
      </c>
      <c r="AS85" s="32">
        <f t="shared" ca="1" si="13"/>
        <v>0</v>
      </c>
      <c r="AT85" s="32">
        <f t="shared" ca="1" si="13"/>
        <v>0</v>
      </c>
      <c r="AU85" s="32">
        <f t="shared" ca="1" si="13"/>
        <v>0</v>
      </c>
      <c r="AV85" s="32">
        <f t="shared" ca="1" si="13"/>
        <v>0</v>
      </c>
      <c r="AW85" s="32">
        <f t="shared" ca="1" si="13"/>
        <v>0</v>
      </c>
      <c r="AX85" s="32">
        <f t="shared" ca="1" si="13"/>
        <v>0</v>
      </c>
      <c r="AY85" s="32">
        <f t="shared" ca="1" si="13"/>
        <v>0</v>
      </c>
      <c r="AZ85" s="32">
        <f t="shared" ca="1" si="13"/>
        <v>0</v>
      </c>
      <c r="BA85" s="55">
        <f t="shared" ca="1" si="17"/>
        <v>0</v>
      </c>
      <c r="BB85" s="55">
        <f t="shared" ca="1" si="17"/>
        <v>0</v>
      </c>
      <c r="BC85" s="55">
        <f t="shared" ca="1" si="17"/>
        <v>0</v>
      </c>
      <c r="BD85" s="55">
        <f t="shared" ca="1" si="14"/>
        <v>0</v>
      </c>
      <c r="BE85" s="55">
        <f t="shared" ca="1" si="14"/>
        <v>0</v>
      </c>
      <c r="BF85" s="55">
        <f t="shared" ca="1" si="14"/>
        <v>0</v>
      </c>
      <c r="BG85" s="55">
        <f t="shared" ca="1" si="14"/>
        <v>0</v>
      </c>
      <c r="BH85" s="55">
        <f t="shared" ca="1" si="14"/>
        <v>0</v>
      </c>
      <c r="BI85" s="55">
        <f t="shared" ca="1" si="14"/>
        <v>0</v>
      </c>
      <c r="BJ85" s="55">
        <f t="shared" ca="1" si="14"/>
        <v>0</v>
      </c>
      <c r="BK85" s="55">
        <f t="shared" ca="1" si="14"/>
        <v>0</v>
      </c>
      <c r="BL85" s="55">
        <f t="shared" ca="1" si="14"/>
        <v>0</v>
      </c>
      <c r="BM85" s="32">
        <f t="shared" ca="1" si="18"/>
        <v>0</v>
      </c>
      <c r="BN85" s="32">
        <f t="shared" ca="1" si="18"/>
        <v>0</v>
      </c>
      <c r="BO85" s="32">
        <f t="shared" ca="1" si="18"/>
        <v>0</v>
      </c>
      <c r="BP85" s="32">
        <f t="shared" ca="1" si="15"/>
        <v>0</v>
      </c>
      <c r="BQ85" s="32">
        <f t="shared" ca="1" si="15"/>
        <v>0</v>
      </c>
      <c r="BR85" s="32">
        <f t="shared" ca="1" si="15"/>
        <v>0</v>
      </c>
      <c r="BS85" s="32">
        <f t="shared" ca="1" si="15"/>
        <v>0</v>
      </c>
      <c r="BT85" s="32">
        <f t="shared" ca="1" si="15"/>
        <v>0</v>
      </c>
      <c r="BU85" s="32">
        <f t="shared" ca="1" si="15"/>
        <v>0</v>
      </c>
      <c r="BV85" s="32">
        <f t="shared" ca="1" si="15"/>
        <v>0</v>
      </c>
      <c r="BW85" s="32">
        <f t="shared" ca="1" si="15"/>
        <v>0</v>
      </c>
      <c r="BX85" s="32">
        <f t="shared" ca="1" si="15"/>
        <v>0</v>
      </c>
    </row>
    <row r="86" spans="1:76">
      <c r="A86" t="s">
        <v>441</v>
      </c>
      <c r="B86" s="1" t="s">
        <v>103</v>
      </c>
      <c r="C86" t="str">
        <f t="shared" ca="1" si="19"/>
        <v>NX01</v>
      </c>
      <c r="D86" t="str">
        <f t="shared" ca="1" si="20"/>
        <v>Nexen Balzac</v>
      </c>
      <c r="E86" s="31">
        <f ca="1">'Module C Corrected'!CW86-'Module C Initial'!CW86</f>
        <v>0</v>
      </c>
      <c r="F86" s="31">
        <f ca="1">'Module C Corrected'!CX86-'Module C Initial'!CX86</f>
        <v>0</v>
      </c>
      <c r="G86" s="31">
        <f ca="1">'Module C Corrected'!CY86-'Module C Initial'!CY86</f>
        <v>0</v>
      </c>
      <c r="H86" s="31">
        <f ca="1">'Module C Corrected'!CZ86-'Module C Initial'!CZ86</f>
        <v>0</v>
      </c>
      <c r="I86" s="31">
        <f ca="1">'Module C Corrected'!DA86-'Module C Initial'!DA86</f>
        <v>0</v>
      </c>
      <c r="J86" s="31">
        <f ca="1">'Module C Corrected'!DB86-'Module C Initial'!DB86</f>
        <v>0</v>
      </c>
      <c r="K86" s="31">
        <f ca="1">'Module C Corrected'!DC86-'Module C Initial'!DC86</f>
        <v>0</v>
      </c>
      <c r="L86" s="31">
        <f ca="1">'Module C Corrected'!DD86-'Module C Initial'!DD86</f>
        <v>0</v>
      </c>
      <c r="M86" s="31">
        <f ca="1">'Module C Corrected'!DE86-'Module C Initial'!DE86</f>
        <v>0</v>
      </c>
      <c r="N86" s="31">
        <f ca="1">'Module C Corrected'!DF86-'Module C Initial'!DF86</f>
        <v>0</v>
      </c>
      <c r="O86" s="31">
        <f ca="1">'Module C Corrected'!DG86-'Module C Initial'!DG86</f>
        <v>0</v>
      </c>
      <c r="P86" s="31">
        <f ca="1">'Module C Corrected'!DH86-'Module C Initial'!DH86</f>
        <v>0</v>
      </c>
      <c r="Q86" s="32">
        <f ca="1">'Module C Corrected'!DI86-'Module C Initial'!DI86</f>
        <v>0</v>
      </c>
      <c r="R86" s="32">
        <f ca="1">'Module C Corrected'!DJ86-'Module C Initial'!DJ86</f>
        <v>0</v>
      </c>
      <c r="S86" s="32">
        <f ca="1">'Module C Corrected'!DK86-'Module C Initial'!DK86</f>
        <v>0</v>
      </c>
      <c r="T86" s="32">
        <f ca="1">'Module C Corrected'!DL86-'Module C Initial'!DL86</f>
        <v>0</v>
      </c>
      <c r="U86" s="32">
        <f ca="1">'Module C Corrected'!DM86-'Module C Initial'!DM86</f>
        <v>0</v>
      </c>
      <c r="V86" s="32">
        <f ca="1">'Module C Corrected'!DN86-'Module C Initial'!DN86</f>
        <v>0</v>
      </c>
      <c r="W86" s="32">
        <f ca="1">'Module C Corrected'!DO86-'Module C Initial'!DO86</f>
        <v>0</v>
      </c>
      <c r="X86" s="32">
        <f ca="1">'Module C Corrected'!DP86-'Module C Initial'!DP86</f>
        <v>0</v>
      </c>
      <c r="Y86" s="32">
        <f ca="1">'Module C Corrected'!DQ86-'Module C Initial'!DQ86</f>
        <v>0</v>
      </c>
      <c r="Z86" s="32">
        <f ca="1">'Module C Corrected'!DR86-'Module C Initial'!DR86</f>
        <v>0</v>
      </c>
      <c r="AA86" s="32">
        <f ca="1">'Module C Corrected'!DS86-'Module C Initial'!DS86</f>
        <v>0</v>
      </c>
      <c r="AB86" s="32">
        <f ca="1">'Module C Corrected'!DT86-'Module C Initial'!DT86</f>
        <v>0</v>
      </c>
      <c r="AC86" s="31">
        <f ca="1">'Module C Corrected'!DU86-'Module C Initial'!DU86</f>
        <v>0</v>
      </c>
      <c r="AD86" s="31">
        <f ca="1">'Module C Corrected'!DV86-'Module C Initial'!DV86</f>
        <v>0</v>
      </c>
      <c r="AE86" s="31">
        <f ca="1">'Module C Corrected'!DW86-'Module C Initial'!DW86</f>
        <v>0</v>
      </c>
      <c r="AF86" s="31">
        <f ca="1">'Module C Corrected'!DX86-'Module C Initial'!DX86</f>
        <v>0</v>
      </c>
      <c r="AG86" s="31">
        <f ca="1">'Module C Corrected'!DY86-'Module C Initial'!DY86</f>
        <v>0</v>
      </c>
      <c r="AH86" s="31">
        <f ca="1">'Module C Corrected'!DZ86-'Module C Initial'!DZ86</f>
        <v>0</v>
      </c>
      <c r="AI86" s="31">
        <f ca="1">'Module C Corrected'!EA86-'Module C Initial'!EA86</f>
        <v>0</v>
      </c>
      <c r="AJ86" s="31">
        <f ca="1">'Module C Corrected'!EB86-'Module C Initial'!EB86</f>
        <v>0</v>
      </c>
      <c r="AK86" s="31">
        <f ca="1">'Module C Corrected'!EC86-'Module C Initial'!EC86</f>
        <v>0</v>
      </c>
      <c r="AL86" s="31">
        <f ca="1">'Module C Corrected'!ED86-'Module C Initial'!ED86</f>
        <v>0</v>
      </c>
      <c r="AM86" s="31">
        <f ca="1">'Module C Corrected'!EE86-'Module C Initial'!EE86</f>
        <v>0</v>
      </c>
      <c r="AN86" s="31">
        <f ca="1">'Module C Corrected'!EF86-'Module C Initial'!EF86</f>
        <v>0</v>
      </c>
      <c r="AO86" s="32">
        <f t="shared" ca="1" si="16"/>
        <v>0</v>
      </c>
      <c r="AP86" s="32">
        <f t="shared" ca="1" si="16"/>
        <v>0</v>
      </c>
      <c r="AQ86" s="32">
        <f t="shared" ca="1" si="16"/>
        <v>0</v>
      </c>
      <c r="AR86" s="32">
        <f t="shared" ca="1" si="13"/>
        <v>0</v>
      </c>
      <c r="AS86" s="32">
        <f t="shared" ca="1" si="13"/>
        <v>0</v>
      </c>
      <c r="AT86" s="32">
        <f t="shared" ca="1" si="13"/>
        <v>0</v>
      </c>
      <c r="AU86" s="32">
        <f t="shared" ca="1" si="13"/>
        <v>0</v>
      </c>
      <c r="AV86" s="32">
        <f t="shared" ca="1" si="13"/>
        <v>0</v>
      </c>
      <c r="AW86" s="32">
        <f t="shared" ca="1" si="13"/>
        <v>0</v>
      </c>
      <c r="AX86" s="32">
        <f t="shared" ca="1" si="13"/>
        <v>0</v>
      </c>
      <c r="AY86" s="32">
        <f t="shared" ca="1" si="13"/>
        <v>0</v>
      </c>
      <c r="AZ86" s="32">
        <f t="shared" ca="1" si="13"/>
        <v>0</v>
      </c>
      <c r="BA86" s="55">
        <f t="shared" ca="1" si="17"/>
        <v>0</v>
      </c>
      <c r="BB86" s="55">
        <f t="shared" ca="1" si="17"/>
        <v>0</v>
      </c>
      <c r="BC86" s="55">
        <f t="shared" ca="1" si="17"/>
        <v>0</v>
      </c>
      <c r="BD86" s="55">
        <f t="shared" ca="1" si="14"/>
        <v>0</v>
      </c>
      <c r="BE86" s="55">
        <f t="shared" ca="1" si="14"/>
        <v>0</v>
      </c>
      <c r="BF86" s="55">
        <f t="shared" ca="1" si="14"/>
        <v>0</v>
      </c>
      <c r="BG86" s="55">
        <f t="shared" ca="1" si="14"/>
        <v>0</v>
      </c>
      <c r="BH86" s="55">
        <f t="shared" ca="1" si="14"/>
        <v>0</v>
      </c>
      <c r="BI86" s="55">
        <f t="shared" ca="1" si="14"/>
        <v>0</v>
      </c>
      <c r="BJ86" s="55">
        <f t="shared" ca="1" si="14"/>
        <v>0</v>
      </c>
      <c r="BK86" s="55">
        <f t="shared" ca="1" si="14"/>
        <v>0</v>
      </c>
      <c r="BL86" s="55">
        <f t="shared" ca="1" si="14"/>
        <v>0</v>
      </c>
      <c r="BM86" s="32">
        <f t="shared" ca="1" si="18"/>
        <v>0</v>
      </c>
      <c r="BN86" s="32">
        <f t="shared" ca="1" si="18"/>
        <v>0</v>
      </c>
      <c r="BO86" s="32">
        <f t="shared" ca="1" si="18"/>
        <v>0</v>
      </c>
      <c r="BP86" s="32">
        <f t="shared" ca="1" si="15"/>
        <v>0</v>
      </c>
      <c r="BQ86" s="32">
        <f t="shared" ca="1" si="15"/>
        <v>0</v>
      </c>
      <c r="BR86" s="32">
        <f t="shared" ca="1" si="15"/>
        <v>0</v>
      </c>
      <c r="BS86" s="32">
        <f t="shared" ca="1" si="15"/>
        <v>0</v>
      </c>
      <c r="BT86" s="32">
        <f t="shared" ca="1" si="15"/>
        <v>0</v>
      </c>
      <c r="BU86" s="32">
        <f t="shared" ca="1" si="15"/>
        <v>0</v>
      </c>
      <c r="BV86" s="32">
        <f t="shared" ca="1" si="15"/>
        <v>0</v>
      </c>
      <c r="BW86" s="32">
        <f t="shared" ca="1" si="15"/>
        <v>0</v>
      </c>
      <c r="BX86" s="32">
        <f t="shared" ca="1" si="15"/>
        <v>0</v>
      </c>
    </row>
    <row r="87" spans="1:76">
      <c r="A87" t="s">
        <v>441</v>
      </c>
      <c r="B87" s="1" t="s">
        <v>104</v>
      </c>
      <c r="C87" t="str">
        <f t="shared" ca="1" si="19"/>
        <v>NX02</v>
      </c>
      <c r="D87" t="str">
        <f t="shared" ca="1" si="20"/>
        <v>Nexen Long Lake Industrial System</v>
      </c>
      <c r="E87" s="31">
        <f ca="1">'Module C Corrected'!CW87-'Module C Initial'!CW87</f>
        <v>0</v>
      </c>
      <c r="F87" s="31">
        <f ca="1">'Module C Corrected'!CX87-'Module C Initial'!CX87</f>
        <v>0</v>
      </c>
      <c r="G87" s="31">
        <f ca="1">'Module C Corrected'!CY87-'Module C Initial'!CY87</f>
        <v>0</v>
      </c>
      <c r="H87" s="31">
        <f ca="1">'Module C Corrected'!CZ87-'Module C Initial'!CZ87</f>
        <v>0</v>
      </c>
      <c r="I87" s="31">
        <f ca="1">'Module C Corrected'!DA87-'Module C Initial'!DA87</f>
        <v>0</v>
      </c>
      <c r="J87" s="31">
        <f ca="1">'Module C Corrected'!DB87-'Module C Initial'!DB87</f>
        <v>0</v>
      </c>
      <c r="K87" s="31">
        <f ca="1">'Module C Corrected'!DC87-'Module C Initial'!DC87</f>
        <v>0</v>
      </c>
      <c r="L87" s="31">
        <f ca="1">'Module C Corrected'!DD87-'Module C Initial'!DD87</f>
        <v>0</v>
      </c>
      <c r="M87" s="31">
        <f ca="1">'Module C Corrected'!DE87-'Module C Initial'!DE87</f>
        <v>0</v>
      </c>
      <c r="N87" s="31">
        <f ca="1">'Module C Corrected'!DF87-'Module C Initial'!DF87</f>
        <v>0</v>
      </c>
      <c r="O87" s="31">
        <f ca="1">'Module C Corrected'!DG87-'Module C Initial'!DG87</f>
        <v>0</v>
      </c>
      <c r="P87" s="31">
        <f ca="1">'Module C Corrected'!DH87-'Module C Initial'!DH87</f>
        <v>0</v>
      </c>
      <c r="Q87" s="32">
        <f ca="1">'Module C Corrected'!DI87-'Module C Initial'!DI87</f>
        <v>0</v>
      </c>
      <c r="R87" s="32">
        <f ca="1">'Module C Corrected'!DJ87-'Module C Initial'!DJ87</f>
        <v>0</v>
      </c>
      <c r="S87" s="32">
        <f ca="1">'Module C Corrected'!DK87-'Module C Initial'!DK87</f>
        <v>0</v>
      </c>
      <c r="T87" s="32">
        <f ca="1">'Module C Corrected'!DL87-'Module C Initial'!DL87</f>
        <v>0</v>
      </c>
      <c r="U87" s="32">
        <f ca="1">'Module C Corrected'!DM87-'Module C Initial'!DM87</f>
        <v>0</v>
      </c>
      <c r="V87" s="32">
        <f ca="1">'Module C Corrected'!DN87-'Module C Initial'!DN87</f>
        <v>0</v>
      </c>
      <c r="W87" s="32">
        <f ca="1">'Module C Corrected'!DO87-'Module C Initial'!DO87</f>
        <v>0</v>
      </c>
      <c r="X87" s="32">
        <f ca="1">'Module C Corrected'!DP87-'Module C Initial'!DP87</f>
        <v>0</v>
      </c>
      <c r="Y87" s="32">
        <f ca="1">'Module C Corrected'!DQ87-'Module C Initial'!DQ87</f>
        <v>0</v>
      </c>
      <c r="Z87" s="32">
        <f ca="1">'Module C Corrected'!DR87-'Module C Initial'!DR87</f>
        <v>0</v>
      </c>
      <c r="AA87" s="32">
        <f ca="1">'Module C Corrected'!DS87-'Module C Initial'!DS87</f>
        <v>0</v>
      </c>
      <c r="AB87" s="32">
        <f ca="1">'Module C Corrected'!DT87-'Module C Initial'!DT87</f>
        <v>0</v>
      </c>
      <c r="AC87" s="31">
        <f ca="1">'Module C Corrected'!DU87-'Module C Initial'!DU87</f>
        <v>0</v>
      </c>
      <c r="AD87" s="31">
        <f ca="1">'Module C Corrected'!DV87-'Module C Initial'!DV87</f>
        <v>0</v>
      </c>
      <c r="AE87" s="31">
        <f ca="1">'Module C Corrected'!DW87-'Module C Initial'!DW87</f>
        <v>0</v>
      </c>
      <c r="AF87" s="31">
        <f ca="1">'Module C Corrected'!DX87-'Module C Initial'!DX87</f>
        <v>0</v>
      </c>
      <c r="AG87" s="31">
        <f ca="1">'Module C Corrected'!DY87-'Module C Initial'!DY87</f>
        <v>0</v>
      </c>
      <c r="AH87" s="31">
        <f ca="1">'Module C Corrected'!DZ87-'Module C Initial'!DZ87</f>
        <v>0</v>
      </c>
      <c r="AI87" s="31">
        <f ca="1">'Module C Corrected'!EA87-'Module C Initial'!EA87</f>
        <v>0</v>
      </c>
      <c r="AJ87" s="31">
        <f ca="1">'Module C Corrected'!EB87-'Module C Initial'!EB87</f>
        <v>0</v>
      </c>
      <c r="AK87" s="31">
        <f ca="1">'Module C Corrected'!EC87-'Module C Initial'!EC87</f>
        <v>0</v>
      </c>
      <c r="AL87" s="31">
        <f ca="1">'Module C Corrected'!ED87-'Module C Initial'!ED87</f>
        <v>0</v>
      </c>
      <c r="AM87" s="31">
        <f ca="1">'Module C Corrected'!EE87-'Module C Initial'!EE87</f>
        <v>0</v>
      </c>
      <c r="AN87" s="31">
        <f ca="1">'Module C Corrected'!EF87-'Module C Initial'!EF87</f>
        <v>0</v>
      </c>
      <c r="AO87" s="32">
        <f t="shared" ca="1" si="16"/>
        <v>0</v>
      </c>
      <c r="AP87" s="32">
        <f t="shared" ca="1" si="16"/>
        <v>0</v>
      </c>
      <c r="AQ87" s="32">
        <f t="shared" ca="1" si="16"/>
        <v>0</v>
      </c>
      <c r="AR87" s="32">
        <f t="shared" ca="1" si="13"/>
        <v>0</v>
      </c>
      <c r="AS87" s="32">
        <f t="shared" ca="1" si="13"/>
        <v>0</v>
      </c>
      <c r="AT87" s="32">
        <f t="shared" ca="1" si="13"/>
        <v>0</v>
      </c>
      <c r="AU87" s="32">
        <f t="shared" ca="1" si="13"/>
        <v>0</v>
      </c>
      <c r="AV87" s="32">
        <f t="shared" ca="1" si="13"/>
        <v>0</v>
      </c>
      <c r="AW87" s="32">
        <f t="shared" ca="1" si="13"/>
        <v>0</v>
      </c>
      <c r="AX87" s="32">
        <f t="shared" ca="1" si="13"/>
        <v>0</v>
      </c>
      <c r="AY87" s="32">
        <f t="shared" ca="1" si="13"/>
        <v>0</v>
      </c>
      <c r="AZ87" s="32">
        <f t="shared" ca="1" si="13"/>
        <v>0</v>
      </c>
      <c r="BA87" s="55">
        <f t="shared" ca="1" si="17"/>
        <v>0</v>
      </c>
      <c r="BB87" s="55">
        <f t="shared" ca="1" si="17"/>
        <v>0</v>
      </c>
      <c r="BC87" s="55">
        <f t="shared" ca="1" si="17"/>
        <v>0</v>
      </c>
      <c r="BD87" s="55">
        <f t="shared" ca="1" si="14"/>
        <v>0</v>
      </c>
      <c r="BE87" s="55">
        <f t="shared" ca="1" si="14"/>
        <v>0</v>
      </c>
      <c r="BF87" s="55">
        <f t="shared" ca="1" si="14"/>
        <v>0</v>
      </c>
      <c r="BG87" s="55">
        <f t="shared" ca="1" si="14"/>
        <v>0</v>
      </c>
      <c r="BH87" s="55">
        <f t="shared" ca="1" si="14"/>
        <v>0</v>
      </c>
      <c r="BI87" s="55">
        <f t="shared" ca="1" si="14"/>
        <v>0</v>
      </c>
      <c r="BJ87" s="55">
        <f t="shared" ca="1" si="14"/>
        <v>0</v>
      </c>
      <c r="BK87" s="55">
        <f t="shared" ca="1" si="14"/>
        <v>0</v>
      </c>
      <c r="BL87" s="55">
        <f t="shared" ca="1" si="14"/>
        <v>0</v>
      </c>
      <c r="BM87" s="32">
        <f t="shared" ca="1" si="18"/>
        <v>0</v>
      </c>
      <c r="BN87" s="32">
        <f t="shared" ca="1" si="18"/>
        <v>0</v>
      </c>
      <c r="BO87" s="32">
        <f t="shared" ca="1" si="18"/>
        <v>0</v>
      </c>
      <c r="BP87" s="32">
        <f t="shared" ca="1" si="15"/>
        <v>0</v>
      </c>
      <c r="BQ87" s="32">
        <f t="shared" ca="1" si="15"/>
        <v>0</v>
      </c>
      <c r="BR87" s="32">
        <f t="shared" ca="1" si="15"/>
        <v>0</v>
      </c>
      <c r="BS87" s="32">
        <f t="shared" ca="1" si="15"/>
        <v>0</v>
      </c>
      <c r="BT87" s="32">
        <f t="shared" ca="1" si="15"/>
        <v>0</v>
      </c>
      <c r="BU87" s="32">
        <f t="shared" ca="1" si="15"/>
        <v>0</v>
      </c>
      <c r="BV87" s="32">
        <f t="shared" ca="1" si="15"/>
        <v>0</v>
      </c>
      <c r="BW87" s="32">
        <f t="shared" ca="1" si="15"/>
        <v>0</v>
      </c>
      <c r="BX87" s="32">
        <f t="shared" ca="1" si="15"/>
        <v>0</v>
      </c>
    </row>
    <row r="88" spans="1:76">
      <c r="A88" t="s">
        <v>442</v>
      </c>
      <c r="B88" s="1" t="s">
        <v>49</v>
      </c>
      <c r="C88" t="str">
        <f t="shared" ca="1" si="19"/>
        <v>OMRH</v>
      </c>
      <c r="D88" t="str">
        <f t="shared" ca="1" si="20"/>
        <v>Oldman River Hydro Facility</v>
      </c>
      <c r="E88" s="31">
        <f ca="1">'Module C Corrected'!CW88-'Module C Initial'!CW88</f>
        <v>162</v>
      </c>
      <c r="F88" s="31">
        <f ca="1">'Module C Corrected'!CX88-'Module C Initial'!CX88</f>
        <v>107.11999999999989</v>
      </c>
      <c r="G88" s="31">
        <f ca="1">'Module C Corrected'!CY88-'Module C Initial'!CY88</f>
        <v>395.34000000000015</v>
      </c>
      <c r="H88" s="31">
        <f ca="1">'Module C Corrected'!CZ88-'Module C Initial'!CZ88</f>
        <v>528.12000000000262</v>
      </c>
      <c r="I88" s="31">
        <f ca="1">'Module C Corrected'!DA88-'Module C Initial'!DA88</f>
        <v>890.86000000000058</v>
      </c>
      <c r="J88" s="31">
        <f ca="1">'Module C Corrected'!DB88-'Module C Initial'!DB88</f>
        <v>882.59999999999854</v>
      </c>
      <c r="K88" s="31">
        <f ca="1">'Module C Corrected'!DC88-'Module C Initial'!DC88</f>
        <v>2739.0100000000093</v>
      </c>
      <c r="L88" s="31">
        <f ca="1">'Module C Corrected'!DD88-'Module C Initial'!DD88</f>
        <v>707.90000000000146</v>
      </c>
      <c r="M88" s="31">
        <f ca="1">'Module C Corrected'!DE88-'Module C Initial'!DE88</f>
        <v>393.52999999999884</v>
      </c>
      <c r="N88" s="31">
        <f ca="1">'Module C Corrected'!DF88-'Module C Initial'!DF88</f>
        <v>278.23999999999796</v>
      </c>
      <c r="O88" s="31">
        <f ca="1">'Module C Corrected'!DG88-'Module C Initial'!DG88</f>
        <v>107.79000000000087</v>
      </c>
      <c r="P88" s="31">
        <f ca="1">'Module C Corrected'!DH88-'Module C Initial'!DH88</f>
        <v>72.639999999999418</v>
      </c>
      <c r="Q88" s="32">
        <f ca="1">'Module C Corrected'!DI88-'Module C Initial'!DI88</f>
        <v>8.1000000000000227</v>
      </c>
      <c r="R88" s="32">
        <f ca="1">'Module C Corrected'!DJ88-'Module C Initial'!DJ88</f>
        <v>5.3500000000000227</v>
      </c>
      <c r="S88" s="32">
        <f ca="1">'Module C Corrected'!DK88-'Module C Initial'!DK88</f>
        <v>19.759999999999991</v>
      </c>
      <c r="T88" s="32">
        <f ca="1">'Module C Corrected'!DL88-'Module C Initial'!DL88</f>
        <v>26.410000000000082</v>
      </c>
      <c r="U88" s="32">
        <f ca="1">'Module C Corrected'!DM88-'Module C Initial'!DM88</f>
        <v>44.539999999999964</v>
      </c>
      <c r="V88" s="32">
        <f ca="1">'Module C Corrected'!DN88-'Module C Initial'!DN88</f>
        <v>44.130000000000109</v>
      </c>
      <c r="W88" s="32">
        <f ca="1">'Module C Corrected'!DO88-'Module C Initial'!DO88</f>
        <v>136.95000000000073</v>
      </c>
      <c r="X88" s="32">
        <f ca="1">'Module C Corrected'!DP88-'Module C Initial'!DP88</f>
        <v>35.400000000000091</v>
      </c>
      <c r="Y88" s="32">
        <f ca="1">'Module C Corrected'!DQ88-'Module C Initial'!DQ88</f>
        <v>19.679999999999836</v>
      </c>
      <c r="Z88" s="32">
        <f ca="1">'Module C Corrected'!DR88-'Module C Initial'!DR88</f>
        <v>13.910000000000082</v>
      </c>
      <c r="AA88" s="32">
        <f ca="1">'Module C Corrected'!DS88-'Module C Initial'!DS88</f>
        <v>5.3799999999999955</v>
      </c>
      <c r="AB88" s="32">
        <f ca="1">'Module C Corrected'!DT88-'Module C Initial'!DT88</f>
        <v>3.6299999999999955</v>
      </c>
      <c r="AC88" s="31">
        <f ca="1">'Module C Corrected'!DU88-'Module C Initial'!DU88</f>
        <v>69.700000000000728</v>
      </c>
      <c r="AD88" s="31">
        <f ca="1">'Module C Corrected'!DV88-'Module C Initial'!DV88</f>
        <v>45.550000000000182</v>
      </c>
      <c r="AE88" s="31">
        <f ca="1">'Module C Corrected'!DW88-'Module C Initial'!DW88</f>
        <v>166.26000000000022</v>
      </c>
      <c r="AF88" s="31">
        <f ca="1">'Module C Corrected'!DX88-'Module C Initial'!DX88</f>
        <v>219.42000000000007</v>
      </c>
      <c r="AG88" s="31">
        <f ca="1">'Module C Corrected'!DY88-'Module C Initial'!DY88</f>
        <v>365.72999999999956</v>
      </c>
      <c r="AH88" s="31">
        <f ca="1">'Module C Corrected'!DZ88-'Module C Initial'!DZ88</f>
        <v>357.84000000000015</v>
      </c>
      <c r="AI88" s="31">
        <f ca="1">'Module C Corrected'!EA88-'Module C Initial'!EA88</f>
        <v>1096.9900000000052</v>
      </c>
      <c r="AJ88" s="31">
        <f ca="1">'Module C Corrected'!EB88-'Module C Initial'!EB88</f>
        <v>279.7599999999984</v>
      </c>
      <c r="AK88" s="31">
        <f ca="1">'Module C Corrected'!EC88-'Module C Initial'!EC88</f>
        <v>153.42999999999847</v>
      </c>
      <c r="AL88" s="31">
        <f ca="1">'Module C Corrected'!ED88-'Module C Initial'!ED88</f>
        <v>107.05000000000018</v>
      </c>
      <c r="AM88" s="31">
        <f ca="1">'Module C Corrected'!EE88-'Module C Initial'!EE88</f>
        <v>40.899999999999636</v>
      </c>
      <c r="AN88" s="31">
        <f ca="1">'Module C Corrected'!EF88-'Module C Initial'!EF88</f>
        <v>27.189999999999827</v>
      </c>
      <c r="AO88" s="32">
        <f t="shared" ca="1" si="16"/>
        <v>239.80000000000075</v>
      </c>
      <c r="AP88" s="32">
        <f t="shared" ca="1" si="16"/>
        <v>158.0200000000001</v>
      </c>
      <c r="AQ88" s="32">
        <f t="shared" ca="1" si="16"/>
        <v>581.36000000000035</v>
      </c>
      <c r="AR88" s="32">
        <f t="shared" ca="1" si="13"/>
        <v>773.95000000000277</v>
      </c>
      <c r="AS88" s="32">
        <f t="shared" ca="1" si="13"/>
        <v>1301.1300000000001</v>
      </c>
      <c r="AT88" s="32">
        <f t="shared" ca="1" si="13"/>
        <v>1284.5699999999988</v>
      </c>
      <c r="AU88" s="32">
        <f t="shared" ca="1" si="13"/>
        <v>3972.9500000000153</v>
      </c>
      <c r="AV88" s="32">
        <f t="shared" ca="1" si="13"/>
        <v>1023.06</v>
      </c>
      <c r="AW88" s="32">
        <f t="shared" ca="1" si="13"/>
        <v>566.63999999999714</v>
      </c>
      <c r="AX88" s="32">
        <f t="shared" ca="1" si="13"/>
        <v>399.19999999999823</v>
      </c>
      <c r="AY88" s="32">
        <f t="shared" ca="1" si="13"/>
        <v>154.0700000000005</v>
      </c>
      <c r="AZ88" s="32">
        <f t="shared" ca="1" si="13"/>
        <v>103.45999999999924</v>
      </c>
      <c r="BA88" s="55">
        <f t="shared" ca="1" si="17"/>
        <v>1.9</v>
      </c>
      <c r="BB88" s="55">
        <f t="shared" ca="1" si="17"/>
        <v>1.25</v>
      </c>
      <c r="BC88" s="55">
        <f t="shared" ca="1" si="17"/>
        <v>4.63</v>
      </c>
      <c r="BD88" s="55">
        <f t="shared" ca="1" si="14"/>
        <v>6.19</v>
      </c>
      <c r="BE88" s="55">
        <f t="shared" ca="1" si="14"/>
        <v>10.43</v>
      </c>
      <c r="BF88" s="55">
        <f t="shared" ca="1" si="14"/>
        <v>10.34</v>
      </c>
      <c r="BG88" s="55">
        <f t="shared" ca="1" si="14"/>
        <v>32.08</v>
      </c>
      <c r="BH88" s="55">
        <f t="shared" ca="1" si="14"/>
        <v>8.2899999999999991</v>
      </c>
      <c r="BI88" s="55">
        <f t="shared" ca="1" si="14"/>
        <v>4.6100000000000003</v>
      </c>
      <c r="BJ88" s="55">
        <f t="shared" ca="1" si="14"/>
        <v>3.26</v>
      </c>
      <c r="BK88" s="55">
        <f t="shared" ca="1" si="14"/>
        <v>1.26</v>
      </c>
      <c r="BL88" s="55">
        <f t="shared" ca="1" si="14"/>
        <v>0.85</v>
      </c>
      <c r="BM88" s="32">
        <f t="shared" ca="1" si="18"/>
        <v>241.70000000000076</v>
      </c>
      <c r="BN88" s="32">
        <f t="shared" ca="1" si="18"/>
        <v>159.2700000000001</v>
      </c>
      <c r="BO88" s="32">
        <f t="shared" ca="1" si="18"/>
        <v>585.99000000000035</v>
      </c>
      <c r="BP88" s="32">
        <f t="shared" ca="1" si="15"/>
        <v>780.14000000000283</v>
      </c>
      <c r="BQ88" s="32">
        <f t="shared" ca="1" si="15"/>
        <v>1311.5600000000002</v>
      </c>
      <c r="BR88" s="32">
        <f t="shared" ca="1" si="15"/>
        <v>1294.9099999999987</v>
      </c>
      <c r="BS88" s="32">
        <f t="shared" ca="1" si="15"/>
        <v>4005.0300000000152</v>
      </c>
      <c r="BT88" s="32">
        <f t="shared" ca="1" si="15"/>
        <v>1031.3499999999999</v>
      </c>
      <c r="BU88" s="32">
        <f t="shared" ca="1" si="15"/>
        <v>571.24999999999716</v>
      </c>
      <c r="BV88" s="32">
        <f t="shared" ca="1" si="15"/>
        <v>402.45999999999822</v>
      </c>
      <c r="BW88" s="32">
        <f t="shared" ca="1" si="15"/>
        <v>155.3300000000005</v>
      </c>
      <c r="BX88" s="32">
        <f t="shared" ca="1" si="15"/>
        <v>104.30999999999923</v>
      </c>
    </row>
    <row r="89" spans="1:76">
      <c r="A89" t="s">
        <v>442</v>
      </c>
      <c r="B89" s="1" t="s">
        <v>50</v>
      </c>
      <c r="C89" t="str">
        <f t="shared" ca="1" si="19"/>
        <v>PH1</v>
      </c>
      <c r="D89" t="str">
        <f t="shared" ca="1" si="20"/>
        <v>Poplar Hill #1</v>
      </c>
      <c r="E89" s="31">
        <f ca="1">'Module C Corrected'!CW89-'Module C Initial'!CW89</f>
        <v>0</v>
      </c>
      <c r="F89" s="31">
        <f ca="1">'Module C Corrected'!CX89-'Module C Initial'!CX89</f>
        <v>0</v>
      </c>
      <c r="G89" s="31">
        <f ca="1">'Module C Corrected'!CY89-'Module C Initial'!CY89</f>
        <v>0</v>
      </c>
      <c r="H89" s="31">
        <f ca="1">'Module C Corrected'!CZ89-'Module C Initial'!CZ89</f>
        <v>0</v>
      </c>
      <c r="I89" s="31">
        <f ca="1">'Module C Corrected'!DA89-'Module C Initial'!DA89</f>
        <v>0</v>
      </c>
      <c r="J89" s="31">
        <f ca="1">'Module C Corrected'!DB89-'Module C Initial'!DB89</f>
        <v>0</v>
      </c>
      <c r="K89" s="31">
        <f ca="1">'Module C Corrected'!DC89-'Module C Initial'!DC89</f>
        <v>0</v>
      </c>
      <c r="L89" s="31">
        <f ca="1">'Module C Corrected'!DD89-'Module C Initial'!DD89</f>
        <v>0</v>
      </c>
      <c r="M89" s="31">
        <f ca="1">'Module C Corrected'!DE89-'Module C Initial'!DE89</f>
        <v>0</v>
      </c>
      <c r="N89" s="31">
        <f ca="1">'Module C Corrected'!DF89-'Module C Initial'!DF89</f>
        <v>0</v>
      </c>
      <c r="O89" s="31">
        <f ca="1">'Module C Corrected'!DG89-'Module C Initial'!DG89</f>
        <v>0</v>
      </c>
      <c r="P89" s="31">
        <f ca="1">'Module C Corrected'!DH89-'Module C Initial'!DH89</f>
        <v>0</v>
      </c>
      <c r="Q89" s="32">
        <f ca="1">'Module C Corrected'!DI89-'Module C Initial'!DI89</f>
        <v>0</v>
      </c>
      <c r="R89" s="32">
        <f ca="1">'Module C Corrected'!DJ89-'Module C Initial'!DJ89</f>
        <v>0</v>
      </c>
      <c r="S89" s="32">
        <f ca="1">'Module C Corrected'!DK89-'Module C Initial'!DK89</f>
        <v>0</v>
      </c>
      <c r="T89" s="32">
        <f ca="1">'Module C Corrected'!DL89-'Module C Initial'!DL89</f>
        <v>0</v>
      </c>
      <c r="U89" s="32">
        <f ca="1">'Module C Corrected'!DM89-'Module C Initial'!DM89</f>
        <v>0</v>
      </c>
      <c r="V89" s="32">
        <f ca="1">'Module C Corrected'!DN89-'Module C Initial'!DN89</f>
        <v>0</v>
      </c>
      <c r="W89" s="32">
        <f ca="1">'Module C Corrected'!DO89-'Module C Initial'!DO89</f>
        <v>0</v>
      </c>
      <c r="X89" s="32">
        <f ca="1">'Module C Corrected'!DP89-'Module C Initial'!DP89</f>
        <v>0</v>
      </c>
      <c r="Y89" s="32">
        <f ca="1">'Module C Corrected'!DQ89-'Module C Initial'!DQ89</f>
        <v>0</v>
      </c>
      <c r="Z89" s="32">
        <f ca="1">'Module C Corrected'!DR89-'Module C Initial'!DR89</f>
        <v>0</v>
      </c>
      <c r="AA89" s="32">
        <f ca="1">'Module C Corrected'!DS89-'Module C Initial'!DS89</f>
        <v>0</v>
      </c>
      <c r="AB89" s="32">
        <f ca="1">'Module C Corrected'!DT89-'Module C Initial'!DT89</f>
        <v>0</v>
      </c>
      <c r="AC89" s="31">
        <f ca="1">'Module C Corrected'!DU89-'Module C Initial'!DU89</f>
        <v>0</v>
      </c>
      <c r="AD89" s="31">
        <f ca="1">'Module C Corrected'!DV89-'Module C Initial'!DV89</f>
        <v>0</v>
      </c>
      <c r="AE89" s="31">
        <f ca="1">'Module C Corrected'!DW89-'Module C Initial'!DW89</f>
        <v>0</v>
      </c>
      <c r="AF89" s="31">
        <f ca="1">'Module C Corrected'!DX89-'Module C Initial'!DX89</f>
        <v>0</v>
      </c>
      <c r="AG89" s="31">
        <f ca="1">'Module C Corrected'!DY89-'Module C Initial'!DY89</f>
        <v>0</v>
      </c>
      <c r="AH89" s="31">
        <f ca="1">'Module C Corrected'!DZ89-'Module C Initial'!DZ89</f>
        <v>0</v>
      </c>
      <c r="AI89" s="31">
        <f ca="1">'Module C Corrected'!EA89-'Module C Initial'!EA89</f>
        <v>0</v>
      </c>
      <c r="AJ89" s="31">
        <f ca="1">'Module C Corrected'!EB89-'Module C Initial'!EB89</f>
        <v>0</v>
      </c>
      <c r="AK89" s="31">
        <f ca="1">'Module C Corrected'!EC89-'Module C Initial'!EC89</f>
        <v>0</v>
      </c>
      <c r="AL89" s="31">
        <f ca="1">'Module C Corrected'!ED89-'Module C Initial'!ED89</f>
        <v>0</v>
      </c>
      <c r="AM89" s="31">
        <f ca="1">'Module C Corrected'!EE89-'Module C Initial'!EE89</f>
        <v>0</v>
      </c>
      <c r="AN89" s="31">
        <f ca="1">'Module C Corrected'!EF89-'Module C Initial'!EF89</f>
        <v>0</v>
      </c>
      <c r="AO89" s="32">
        <f t="shared" ca="1" si="16"/>
        <v>0</v>
      </c>
      <c r="AP89" s="32">
        <f t="shared" ca="1" si="16"/>
        <v>0</v>
      </c>
      <c r="AQ89" s="32">
        <f t="shared" ca="1" si="16"/>
        <v>0</v>
      </c>
      <c r="AR89" s="32">
        <f t="shared" ca="1" si="13"/>
        <v>0</v>
      </c>
      <c r="AS89" s="32">
        <f t="shared" ca="1" si="13"/>
        <v>0</v>
      </c>
      <c r="AT89" s="32">
        <f t="shared" ca="1" si="13"/>
        <v>0</v>
      </c>
      <c r="AU89" s="32">
        <f t="shared" ca="1" si="13"/>
        <v>0</v>
      </c>
      <c r="AV89" s="32">
        <f t="shared" ca="1" si="13"/>
        <v>0</v>
      </c>
      <c r="AW89" s="32">
        <f t="shared" ca="1" si="13"/>
        <v>0</v>
      </c>
      <c r="AX89" s="32">
        <f t="shared" ca="1" si="13"/>
        <v>0</v>
      </c>
      <c r="AY89" s="32">
        <f t="shared" ca="1" si="13"/>
        <v>0</v>
      </c>
      <c r="AZ89" s="32">
        <f t="shared" ca="1" si="13"/>
        <v>0</v>
      </c>
      <c r="BA89" s="55">
        <f t="shared" ca="1" si="17"/>
        <v>0</v>
      </c>
      <c r="BB89" s="55">
        <f t="shared" ca="1" si="17"/>
        <v>0</v>
      </c>
      <c r="BC89" s="55">
        <f t="shared" ca="1" si="17"/>
        <v>0</v>
      </c>
      <c r="BD89" s="55">
        <f t="shared" ca="1" si="14"/>
        <v>0</v>
      </c>
      <c r="BE89" s="55">
        <f t="shared" ca="1" si="14"/>
        <v>0</v>
      </c>
      <c r="BF89" s="55">
        <f t="shared" ca="1" si="14"/>
        <v>0</v>
      </c>
      <c r="BG89" s="55">
        <f t="shared" ca="1" si="14"/>
        <v>0</v>
      </c>
      <c r="BH89" s="55">
        <f t="shared" ca="1" si="14"/>
        <v>0</v>
      </c>
      <c r="BI89" s="55">
        <f t="shared" ca="1" si="14"/>
        <v>0</v>
      </c>
      <c r="BJ89" s="55">
        <f t="shared" ca="1" si="14"/>
        <v>0</v>
      </c>
      <c r="BK89" s="55">
        <f t="shared" ca="1" si="14"/>
        <v>0</v>
      </c>
      <c r="BL89" s="55">
        <f t="shared" ca="1" si="14"/>
        <v>0</v>
      </c>
      <c r="BM89" s="32">
        <f t="shared" ca="1" si="18"/>
        <v>0</v>
      </c>
      <c r="BN89" s="32">
        <f t="shared" ca="1" si="18"/>
        <v>0</v>
      </c>
      <c r="BO89" s="32">
        <f t="shared" ca="1" si="18"/>
        <v>0</v>
      </c>
      <c r="BP89" s="32">
        <f t="shared" ca="1" si="15"/>
        <v>0</v>
      </c>
      <c r="BQ89" s="32">
        <f t="shared" ca="1" si="15"/>
        <v>0</v>
      </c>
      <c r="BR89" s="32">
        <f t="shared" ca="1" si="15"/>
        <v>0</v>
      </c>
      <c r="BS89" s="32">
        <f t="shared" ca="1" si="15"/>
        <v>0</v>
      </c>
      <c r="BT89" s="32">
        <f t="shared" ca="1" si="15"/>
        <v>0</v>
      </c>
      <c r="BU89" s="32">
        <f t="shared" ca="1" si="15"/>
        <v>0</v>
      </c>
      <c r="BV89" s="32">
        <f t="shared" ca="1" si="15"/>
        <v>0</v>
      </c>
      <c r="BW89" s="32">
        <f t="shared" ca="1" si="15"/>
        <v>0</v>
      </c>
      <c r="BX89" s="32">
        <f t="shared" ca="1" si="15"/>
        <v>0</v>
      </c>
    </row>
    <row r="90" spans="1:76">
      <c r="A90" t="s">
        <v>423</v>
      </c>
      <c r="B90" s="1" t="s">
        <v>131</v>
      </c>
      <c r="C90" t="str">
        <f t="shared" ca="1" si="19"/>
        <v>POC</v>
      </c>
      <c r="D90" t="str">
        <f t="shared" ca="1" si="20"/>
        <v>Pocaterra Hydro Facility</v>
      </c>
      <c r="E90" s="31">
        <f ca="1">'Module C Corrected'!CW90-'Module C Initial'!CW90</f>
        <v>69.18999999999869</v>
      </c>
      <c r="F90" s="31">
        <f ca="1">'Module C Corrected'!CX90-'Module C Initial'!CX90</f>
        <v>55.799999999999272</v>
      </c>
      <c r="G90" s="31">
        <f ca="1">'Module C Corrected'!CY90-'Module C Initial'!CY90</f>
        <v>42.780000000000655</v>
      </c>
      <c r="H90" s="31">
        <f ca="1">'Module C Corrected'!CZ90-'Module C Initial'!CZ90</f>
        <v>31.449999999999818</v>
      </c>
      <c r="I90" s="31">
        <f ca="1">'Module C Corrected'!DA90-'Module C Initial'!DA90</f>
        <v>39.6200000000008</v>
      </c>
      <c r="J90" s="31">
        <f ca="1">'Module C Corrected'!DB90-'Module C Initial'!DB90</f>
        <v>8.1099999999999</v>
      </c>
      <c r="K90" s="31">
        <f ca="1">'Module C Corrected'!DC90-'Module C Initial'!DC90</f>
        <v>110.77000000000044</v>
      </c>
      <c r="L90" s="31">
        <f ca="1">'Module C Corrected'!DD90-'Module C Initial'!DD90</f>
        <v>60.159999999999854</v>
      </c>
      <c r="M90" s="31">
        <f ca="1">'Module C Corrected'!DE90-'Module C Initial'!DE90</f>
        <v>20.509999999999309</v>
      </c>
      <c r="N90" s="31">
        <f ca="1">'Module C Corrected'!DF90-'Module C Initial'!DF90</f>
        <v>29.529999999999745</v>
      </c>
      <c r="O90" s="31">
        <f ca="1">'Module C Corrected'!DG90-'Module C Initial'!DG90</f>
        <v>50.430000000000291</v>
      </c>
      <c r="P90" s="31">
        <f ca="1">'Module C Corrected'!DH90-'Module C Initial'!DH90</f>
        <v>63.850000000000364</v>
      </c>
      <c r="Q90" s="32">
        <f ca="1">'Module C Corrected'!DI90-'Module C Initial'!DI90</f>
        <v>3.4600000000000364</v>
      </c>
      <c r="R90" s="32">
        <f ca="1">'Module C Corrected'!DJ90-'Module C Initial'!DJ90</f>
        <v>2.7900000000000773</v>
      </c>
      <c r="S90" s="32">
        <f ca="1">'Module C Corrected'!DK90-'Module C Initial'!DK90</f>
        <v>2.1400000000000432</v>
      </c>
      <c r="T90" s="32">
        <f ca="1">'Module C Corrected'!DL90-'Module C Initial'!DL90</f>
        <v>1.5699999999999932</v>
      </c>
      <c r="U90" s="32">
        <f ca="1">'Module C Corrected'!DM90-'Module C Initial'!DM90</f>
        <v>1.9800000000000182</v>
      </c>
      <c r="V90" s="32">
        <f ca="1">'Module C Corrected'!DN90-'Module C Initial'!DN90</f>
        <v>0.40000000000000568</v>
      </c>
      <c r="W90" s="32">
        <f ca="1">'Module C Corrected'!DO90-'Module C Initial'!DO90</f>
        <v>5.5399999999999636</v>
      </c>
      <c r="X90" s="32">
        <f ca="1">'Module C Corrected'!DP90-'Module C Initial'!DP90</f>
        <v>3.0099999999999909</v>
      </c>
      <c r="Y90" s="32">
        <f ca="1">'Module C Corrected'!DQ90-'Module C Initial'!DQ90</f>
        <v>1.0199999999999818</v>
      </c>
      <c r="Z90" s="32">
        <f ca="1">'Module C Corrected'!DR90-'Module C Initial'!DR90</f>
        <v>1.4799999999999613</v>
      </c>
      <c r="AA90" s="32">
        <f ca="1">'Module C Corrected'!DS90-'Module C Initial'!DS90</f>
        <v>2.5199999999999818</v>
      </c>
      <c r="AB90" s="32">
        <f ca="1">'Module C Corrected'!DT90-'Module C Initial'!DT90</f>
        <v>3.1899999999999409</v>
      </c>
      <c r="AC90" s="31">
        <f ca="1">'Module C Corrected'!DU90-'Module C Initial'!DU90</f>
        <v>29.770000000000437</v>
      </c>
      <c r="AD90" s="31">
        <f ca="1">'Module C Corrected'!DV90-'Module C Initial'!DV90</f>
        <v>23.719999999999345</v>
      </c>
      <c r="AE90" s="31">
        <f ca="1">'Module C Corrected'!DW90-'Module C Initial'!DW90</f>
        <v>17.989999999999782</v>
      </c>
      <c r="AF90" s="31">
        <f ca="1">'Module C Corrected'!DX90-'Module C Initial'!DX90</f>
        <v>13.069999999999709</v>
      </c>
      <c r="AG90" s="31">
        <f ca="1">'Module C Corrected'!DY90-'Module C Initial'!DY90</f>
        <v>16.259999999999764</v>
      </c>
      <c r="AH90" s="31">
        <f ca="1">'Module C Corrected'!DZ90-'Module C Initial'!DZ90</f>
        <v>3.2899999999999636</v>
      </c>
      <c r="AI90" s="31">
        <f ca="1">'Module C Corrected'!EA90-'Module C Initial'!EA90</f>
        <v>44.360000000000582</v>
      </c>
      <c r="AJ90" s="31">
        <f ca="1">'Module C Corrected'!EB90-'Module C Initial'!EB90</f>
        <v>23.779999999999745</v>
      </c>
      <c r="AK90" s="31">
        <f ca="1">'Module C Corrected'!EC90-'Module C Initial'!EC90</f>
        <v>8</v>
      </c>
      <c r="AL90" s="31">
        <f ca="1">'Module C Corrected'!ED90-'Module C Initial'!ED90</f>
        <v>11.360000000000127</v>
      </c>
      <c r="AM90" s="31">
        <f ca="1">'Module C Corrected'!EE90-'Module C Initial'!EE90</f>
        <v>19.140000000000327</v>
      </c>
      <c r="AN90" s="31">
        <f ca="1">'Module C Corrected'!EF90-'Module C Initial'!EF90</f>
        <v>23.900000000000546</v>
      </c>
      <c r="AO90" s="32">
        <f t="shared" ca="1" si="16"/>
        <v>102.41999999999916</v>
      </c>
      <c r="AP90" s="32">
        <f t="shared" ca="1" si="16"/>
        <v>82.309999999998695</v>
      </c>
      <c r="AQ90" s="32">
        <f t="shared" ca="1" si="16"/>
        <v>62.91000000000048</v>
      </c>
      <c r="AR90" s="32">
        <f t="shared" ca="1" si="13"/>
        <v>46.08999999999952</v>
      </c>
      <c r="AS90" s="32">
        <f t="shared" ca="1" si="13"/>
        <v>57.860000000000582</v>
      </c>
      <c r="AT90" s="32">
        <f t="shared" ca="1" si="13"/>
        <v>11.799999999999869</v>
      </c>
      <c r="AU90" s="32">
        <f t="shared" ref="AU90:AZ132" ca="1" si="21">K90+W90+AI90</f>
        <v>160.67000000000098</v>
      </c>
      <c r="AV90" s="32">
        <f t="shared" ca="1" si="21"/>
        <v>86.949999999999591</v>
      </c>
      <c r="AW90" s="32">
        <f t="shared" ca="1" si="21"/>
        <v>29.529999999999291</v>
      </c>
      <c r="AX90" s="32">
        <f t="shared" ca="1" si="21"/>
        <v>42.369999999999834</v>
      </c>
      <c r="AY90" s="32">
        <f t="shared" ca="1" si="21"/>
        <v>72.0900000000006</v>
      </c>
      <c r="AZ90" s="32">
        <f t="shared" ca="1" si="21"/>
        <v>90.94000000000085</v>
      </c>
      <c r="BA90" s="55">
        <f t="shared" ca="1" si="17"/>
        <v>0.81</v>
      </c>
      <c r="BB90" s="55">
        <f t="shared" ca="1" si="17"/>
        <v>0.65</v>
      </c>
      <c r="BC90" s="55">
        <f t="shared" ca="1" si="17"/>
        <v>0.5</v>
      </c>
      <c r="BD90" s="55">
        <f t="shared" ca="1" si="14"/>
        <v>0.37</v>
      </c>
      <c r="BE90" s="55">
        <f t="shared" ca="1" si="14"/>
        <v>0.46</v>
      </c>
      <c r="BF90" s="55">
        <f t="shared" ca="1" si="14"/>
        <v>0.09</v>
      </c>
      <c r="BG90" s="55">
        <f t="shared" ref="BG90:BL132" ca="1" si="22">ROUND(K90*BG$3,2)</f>
        <v>1.3</v>
      </c>
      <c r="BH90" s="55">
        <f t="shared" ca="1" si="22"/>
        <v>0.7</v>
      </c>
      <c r="BI90" s="55">
        <f t="shared" ca="1" si="22"/>
        <v>0.24</v>
      </c>
      <c r="BJ90" s="55">
        <f t="shared" ca="1" si="22"/>
        <v>0.35</v>
      </c>
      <c r="BK90" s="55">
        <f t="shared" ca="1" si="22"/>
        <v>0.59</v>
      </c>
      <c r="BL90" s="55">
        <f t="shared" ca="1" si="22"/>
        <v>0.75</v>
      </c>
      <c r="BM90" s="32">
        <f t="shared" ca="1" si="18"/>
        <v>103.22999999999917</v>
      </c>
      <c r="BN90" s="32">
        <f t="shared" ca="1" si="18"/>
        <v>82.959999999998701</v>
      </c>
      <c r="BO90" s="32">
        <f t="shared" ca="1" si="18"/>
        <v>63.41000000000048</v>
      </c>
      <c r="BP90" s="32">
        <f t="shared" ca="1" si="15"/>
        <v>46.459999999999518</v>
      </c>
      <c r="BQ90" s="32">
        <f t="shared" ca="1" si="15"/>
        <v>58.320000000000583</v>
      </c>
      <c r="BR90" s="32">
        <f t="shared" ca="1" si="15"/>
        <v>11.889999999999869</v>
      </c>
      <c r="BS90" s="32">
        <f t="shared" ref="BS90:BX132" ca="1" si="23">AU90+BG90</f>
        <v>161.97000000000099</v>
      </c>
      <c r="BT90" s="32">
        <f t="shared" ca="1" si="23"/>
        <v>87.649999999999594</v>
      </c>
      <c r="BU90" s="32">
        <f t="shared" ca="1" si="23"/>
        <v>29.769999999999289</v>
      </c>
      <c r="BV90" s="32">
        <f t="shared" ca="1" si="23"/>
        <v>42.719999999999835</v>
      </c>
      <c r="BW90" s="32">
        <f t="shared" ca="1" si="23"/>
        <v>72.680000000000604</v>
      </c>
      <c r="BX90" s="32">
        <f t="shared" ca="1" si="23"/>
        <v>91.69000000000085</v>
      </c>
    </row>
    <row r="91" spans="1:76">
      <c r="A91" t="s">
        <v>443</v>
      </c>
      <c r="B91" s="1" t="s">
        <v>11</v>
      </c>
      <c r="C91" t="str">
        <f t="shared" ca="1" si="19"/>
        <v>PR1</v>
      </c>
      <c r="D91" t="str">
        <f t="shared" ca="1" si="20"/>
        <v>Primrose #1</v>
      </c>
      <c r="E91" s="31">
        <f ca="1">'Module C Corrected'!CW91-'Module C Initial'!CW91</f>
        <v>0</v>
      </c>
      <c r="F91" s="31">
        <f ca="1">'Module C Corrected'!CX91-'Module C Initial'!CX91</f>
        <v>0</v>
      </c>
      <c r="G91" s="31">
        <f ca="1">'Module C Corrected'!CY91-'Module C Initial'!CY91</f>
        <v>0</v>
      </c>
      <c r="H91" s="31">
        <f ca="1">'Module C Corrected'!CZ91-'Module C Initial'!CZ91</f>
        <v>0</v>
      </c>
      <c r="I91" s="31">
        <f ca="1">'Module C Corrected'!DA91-'Module C Initial'!DA91</f>
        <v>0</v>
      </c>
      <c r="J91" s="31">
        <f ca="1">'Module C Corrected'!DB91-'Module C Initial'!DB91</f>
        <v>0</v>
      </c>
      <c r="K91" s="31">
        <f ca="1">'Module C Corrected'!DC91-'Module C Initial'!DC91</f>
        <v>0</v>
      </c>
      <c r="L91" s="31">
        <f ca="1">'Module C Corrected'!DD91-'Module C Initial'!DD91</f>
        <v>0</v>
      </c>
      <c r="M91" s="31">
        <f ca="1">'Module C Corrected'!DE91-'Module C Initial'!DE91</f>
        <v>0</v>
      </c>
      <c r="N91" s="31">
        <f ca="1">'Module C Corrected'!DF91-'Module C Initial'!DF91</f>
        <v>0</v>
      </c>
      <c r="O91" s="31">
        <f ca="1">'Module C Corrected'!DG91-'Module C Initial'!DG91</f>
        <v>0</v>
      </c>
      <c r="P91" s="31">
        <f ca="1">'Module C Corrected'!DH91-'Module C Initial'!DH91</f>
        <v>0</v>
      </c>
      <c r="Q91" s="32">
        <f ca="1">'Module C Corrected'!DI91-'Module C Initial'!DI91</f>
        <v>0</v>
      </c>
      <c r="R91" s="32">
        <f ca="1">'Module C Corrected'!DJ91-'Module C Initial'!DJ91</f>
        <v>0</v>
      </c>
      <c r="S91" s="32">
        <f ca="1">'Module C Corrected'!DK91-'Module C Initial'!DK91</f>
        <v>0</v>
      </c>
      <c r="T91" s="32">
        <f ca="1">'Module C Corrected'!DL91-'Module C Initial'!DL91</f>
        <v>0</v>
      </c>
      <c r="U91" s="32">
        <f ca="1">'Module C Corrected'!DM91-'Module C Initial'!DM91</f>
        <v>0</v>
      </c>
      <c r="V91" s="32">
        <f ca="1">'Module C Corrected'!DN91-'Module C Initial'!DN91</f>
        <v>0</v>
      </c>
      <c r="W91" s="32">
        <f ca="1">'Module C Corrected'!DO91-'Module C Initial'!DO91</f>
        <v>0</v>
      </c>
      <c r="X91" s="32">
        <f ca="1">'Module C Corrected'!DP91-'Module C Initial'!DP91</f>
        <v>0</v>
      </c>
      <c r="Y91" s="32">
        <f ca="1">'Module C Corrected'!DQ91-'Module C Initial'!DQ91</f>
        <v>0</v>
      </c>
      <c r="Z91" s="32">
        <f ca="1">'Module C Corrected'!DR91-'Module C Initial'!DR91</f>
        <v>0</v>
      </c>
      <c r="AA91" s="32">
        <f ca="1">'Module C Corrected'!DS91-'Module C Initial'!DS91</f>
        <v>0</v>
      </c>
      <c r="AB91" s="32">
        <f ca="1">'Module C Corrected'!DT91-'Module C Initial'!DT91</f>
        <v>0</v>
      </c>
      <c r="AC91" s="31">
        <f ca="1">'Module C Corrected'!DU91-'Module C Initial'!DU91</f>
        <v>0</v>
      </c>
      <c r="AD91" s="31">
        <f ca="1">'Module C Corrected'!DV91-'Module C Initial'!DV91</f>
        <v>0</v>
      </c>
      <c r="AE91" s="31">
        <f ca="1">'Module C Corrected'!DW91-'Module C Initial'!DW91</f>
        <v>0</v>
      </c>
      <c r="AF91" s="31">
        <f ca="1">'Module C Corrected'!DX91-'Module C Initial'!DX91</f>
        <v>0</v>
      </c>
      <c r="AG91" s="31">
        <f ca="1">'Module C Corrected'!DY91-'Module C Initial'!DY91</f>
        <v>0</v>
      </c>
      <c r="AH91" s="31">
        <f ca="1">'Module C Corrected'!DZ91-'Module C Initial'!DZ91</f>
        <v>0</v>
      </c>
      <c r="AI91" s="31">
        <f ca="1">'Module C Corrected'!EA91-'Module C Initial'!EA91</f>
        <v>0</v>
      </c>
      <c r="AJ91" s="31">
        <f ca="1">'Module C Corrected'!EB91-'Module C Initial'!EB91</f>
        <v>0</v>
      </c>
      <c r="AK91" s="31">
        <f ca="1">'Module C Corrected'!EC91-'Module C Initial'!EC91</f>
        <v>0</v>
      </c>
      <c r="AL91" s="31">
        <f ca="1">'Module C Corrected'!ED91-'Module C Initial'!ED91</f>
        <v>0</v>
      </c>
      <c r="AM91" s="31">
        <f ca="1">'Module C Corrected'!EE91-'Module C Initial'!EE91</f>
        <v>0</v>
      </c>
      <c r="AN91" s="31">
        <f ca="1">'Module C Corrected'!EF91-'Module C Initial'!EF91</f>
        <v>0</v>
      </c>
      <c r="AO91" s="32">
        <f t="shared" ca="1" si="16"/>
        <v>0</v>
      </c>
      <c r="AP91" s="32">
        <f t="shared" ca="1" si="16"/>
        <v>0</v>
      </c>
      <c r="AQ91" s="32">
        <f t="shared" ca="1" si="16"/>
        <v>0</v>
      </c>
      <c r="AR91" s="32">
        <f t="shared" ca="1" si="16"/>
        <v>0</v>
      </c>
      <c r="AS91" s="32">
        <f t="shared" ca="1" si="16"/>
        <v>0</v>
      </c>
      <c r="AT91" s="32">
        <f t="shared" ca="1" si="16"/>
        <v>0</v>
      </c>
      <c r="AU91" s="32">
        <f t="shared" ca="1" si="21"/>
        <v>0</v>
      </c>
      <c r="AV91" s="32">
        <f t="shared" ca="1" si="21"/>
        <v>0</v>
      </c>
      <c r="AW91" s="32">
        <f t="shared" ca="1" si="21"/>
        <v>0</v>
      </c>
      <c r="AX91" s="32">
        <f t="shared" ca="1" si="21"/>
        <v>0</v>
      </c>
      <c r="AY91" s="32">
        <f t="shared" ca="1" si="21"/>
        <v>0</v>
      </c>
      <c r="AZ91" s="32">
        <f t="shared" ca="1" si="21"/>
        <v>0</v>
      </c>
      <c r="BA91" s="55">
        <f t="shared" ca="1" si="17"/>
        <v>0</v>
      </c>
      <c r="BB91" s="55">
        <f t="shared" ca="1" si="17"/>
        <v>0</v>
      </c>
      <c r="BC91" s="55">
        <f t="shared" ca="1" si="17"/>
        <v>0</v>
      </c>
      <c r="BD91" s="55">
        <f t="shared" ca="1" si="17"/>
        <v>0</v>
      </c>
      <c r="BE91" s="55">
        <f t="shared" ca="1" si="17"/>
        <v>0</v>
      </c>
      <c r="BF91" s="55">
        <f t="shared" ca="1" si="17"/>
        <v>0</v>
      </c>
      <c r="BG91" s="55">
        <f t="shared" ca="1" si="22"/>
        <v>0</v>
      </c>
      <c r="BH91" s="55">
        <f t="shared" ca="1" si="22"/>
        <v>0</v>
      </c>
      <c r="BI91" s="55">
        <f t="shared" ca="1" si="22"/>
        <v>0</v>
      </c>
      <c r="BJ91" s="55">
        <f t="shared" ca="1" si="22"/>
        <v>0</v>
      </c>
      <c r="BK91" s="55">
        <f t="shared" ca="1" si="22"/>
        <v>0</v>
      </c>
      <c r="BL91" s="55">
        <f t="shared" ca="1" si="22"/>
        <v>0</v>
      </c>
      <c r="BM91" s="32">
        <f t="shared" ca="1" si="18"/>
        <v>0</v>
      </c>
      <c r="BN91" s="32">
        <f t="shared" ca="1" si="18"/>
        <v>0</v>
      </c>
      <c r="BO91" s="32">
        <f t="shared" ca="1" si="18"/>
        <v>0</v>
      </c>
      <c r="BP91" s="32">
        <f t="shared" ca="1" si="18"/>
        <v>0</v>
      </c>
      <c r="BQ91" s="32">
        <f t="shared" ca="1" si="18"/>
        <v>0</v>
      </c>
      <c r="BR91" s="32">
        <f t="shared" ca="1" si="18"/>
        <v>0</v>
      </c>
      <c r="BS91" s="32">
        <f t="shared" ca="1" si="23"/>
        <v>0</v>
      </c>
      <c r="BT91" s="32">
        <f t="shared" ca="1" si="23"/>
        <v>0</v>
      </c>
      <c r="BU91" s="32">
        <f t="shared" ca="1" si="23"/>
        <v>0</v>
      </c>
      <c r="BV91" s="32">
        <f t="shared" ca="1" si="23"/>
        <v>0</v>
      </c>
      <c r="BW91" s="32">
        <f t="shared" ca="1" si="23"/>
        <v>0</v>
      </c>
      <c r="BX91" s="32">
        <f t="shared" ca="1" si="23"/>
        <v>0</v>
      </c>
    </row>
    <row r="92" spans="1:76">
      <c r="A92" t="s">
        <v>433</v>
      </c>
      <c r="B92" s="1" t="s">
        <v>107</v>
      </c>
      <c r="C92" t="str">
        <f t="shared" ca="1" si="19"/>
        <v>BCHEXP</v>
      </c>
      <c r="D92" t="str">
        <f t="shared" ca="1" si="20"/>
        <v>Alberta-BC Intertie - Export</v>
      </c>
      <c r="E92" s="31">
        <f ca="1">'Module C Corrected'!CW92-'Module C Initial'!CW92</f>
        <v>0</v>
      </c>
      <c r="F92" s="31">
        <f ca="1">'Module C Corrected'!CX92-'Module C Initial'!CX92</f>
        <v>0</v>
      </c>
      <c r="G92" s="31">
        <f ca="1">'Module C Corrected'!CY92-'Module C Initial'!CY92</f>
        <v>0</v>
      </c>
      <c r="H92" s="31">
        <f ca="1">'Module C Corrected'!CZ92-'Module C Initial'!CZ92</f>
        <v>0</v>
      </c>
      <c r="I92" s="31">
        <f ca="1">'Module C Corrected'!DA92-'Module C Initial'!DA92</f>
        <v>0</v>
      </c>
      <c r="J92" s="31">
        <f ca="1">'Module C Corrected'!DB92-'Module C Initial'!DB92</f>
        <v>0</v>
      </c>
      <c r="K92" s="31">
        <f ca="1">'Module C Corrected'!DC92-'Module C Initial'!DC92</f>
        <v>0</v>
      </c>
      <c r="L92" s="31">
        <f ca="1">'Module C Corrected'!DD92-'Module C Initial'!DD92</f>
        <v>0</v>
      </c>
      <c r="M92" s="31">
        <f ca="1">'Module C Corrected'!DE92-'Module C Initial'!DE92</f>
        <v>0</v>
      </c>
      <c r="N92" s="31">
        <f ca="1">'Module C Corrected'!DF92-'Module C Initial'!DF92</f>
        <v>0</v>
      </c>
      <c r="O92" s="31">
        <f ca="1">'Module C Corrected'!DG92-'Module C Initial'!DG92</f>
        <v>0</v>
      </c>
      <c r="P92" s="31">
        <f ca="1">'Module C Corrected'!DH92-'Module C Initial'!DH92</f>
        <v>0</v>
      </c>
      <c r="Q92" s="32">
        <f ca="1">'Module C Corrected'!DI92-'Module C Initial'!DI92</f>
        <v>0</v>
      </c>
      <c r="R92" s="32">
        <f ca="1">'Module C Corrected'!DJ92-'Module C Initial'!DJ92</f>
        <v>0</v>
      </c>
      <c r="S92" s="32">
        <f ca="1">'Module C Corrected'!DK92-'Module C Initial'!DK92</f>
        <v>0</v>
      </c>
      <c r="T92" s="32">
        <f ca="1">'Module C Corrected'!DL92-'Module C Initial'!DL92</f>
        <v>0</v>
      </c>
      <c r="U92" s="32">
        <f ca="1">'Module C Corrected'!DM92-'Module C Initial'!DM92</f>
        <v>0</v>
      </c>
      <c r="V92" s="32">
        <f ca="1">'Module C Corrected'!DN92-'Module C Initial'!DN92</f>
        <v>0</v>
      </c>
      <c r="W92" s="32">
        <f ca="1">'Module C Corrected'!DO92-'Module C Initial'!DO92</f>
        <v>0</v>
      </c>
      <c r="X92" s="32">
        <f ca="1">'Module C Corrected'!DP92-'Module C Initial'!DP92</f>
        <v>0</v>
      </c>
      <c r="Y92" s="32">
        <f ca="1">'Module C Corrected'!DQ92-'Module C Initial'!DQ92</f>
        <v>0</v>
      </c>
      <c r="Z92" s="32">
        <f ca="1">'Module C Corrected'!DR92-'Module C Initial'!DR92</f>
        <v>0</v>
      </c>
      <c r="AA92" s="32">
        <f ca="1">'Module C Corrected'!DS92-'Module C Initial'!DS92</f>
        <v>0</v>
      </c>
      <c r="AB92" s="32">
        <f ca="1">'Module C Corrected'!DT92-'Module C Initial'!DT92</f>
        <v>0</v>
      </c>
      <c r="AC92" s="31">
        <f ca="1">'Module C Corrected'!DU92-'Module C Initial'!DU92</f>
        <v>0</v>
      </c>
      <c r="AD92" s="31">
        <f ca="1">'Module C Corrected'!DV92-'Module C Initial'!DV92</f>
        <v>0</v>
      </c>
      <c r="AE92" s="31">
        <f ca="1">'Module C Corrected'!DW92-'Module C Initial'!DW92</f>
        <v>0</v>
      </c>
      <c r="AF92" s="31">
        <f ca="1">'Module C Corrected'!DX92-'Module C Initial'!DX92</f>
        <v>0</v>
      </c>
      <c r="AG92" s="31">
        <f ca="1">'Module C Corrected'!DY92-'Module C Initial'!DY92</f>
        <v>0</v>
      </c>
      <c r="AH92" s="31">
        <f ca="1">'Module C Corrected'!DZ92-'Module C Initial'!DZ92</f>
        <v>0</v>
      </c>
      <c r="AI92" s="31">
        <f ca="1">'Module C Corrected'!EA92-'Module C Initial'!EA92</f>
        <v>0</v>
      </c>
      <c r="AJ92" s="31">
        <f ca="1">'Module C Corrected'!EB92-'Module C Initial'!EB92</f>
        <v>0</v>
      </c>
      <c r="AK92" s="31">
        <f ca="1">'Module C Corrected'!EC92-'Module C Initial'!EC92</f>
        <v>0</v>
      </c>
      <c r="AL92" s="31">
        <f ca="1">'Module C Corrected'!ED92-'Module C Initial'!ED92</f>
        <v>0</v>
      </c>
      <c r="AM92" s="31">
        <f ca="1">'Module C Corrected'!EE92-'Module C Initial'!EE92</f>
        <v>0</v>
      </c>
      <c r="AN92" s="31">
        <f ca="1">'Module C Corrected'!EF92-'Module C Initial'!EF92</f>
        <v>0</v>
      </c>
      <c r="AO92" s="32">
        <f t="shared" ca="1" si="16"/>
        <v>0</v>
      </c>
      <c r="AP92" s="32">
        <f t="shared" ca="1" si="16"/>
        <v>0</v>
      </c>
      <c r="AQ92" s="32">
        <f t="shared" ca="1" si="16"/>
        <v>0</v>
      </c>
      <c r="AR92" s="32">
        <f t="shared" ca="1" si="16"/>
        <v>0</v>
      </c>
      <c r="AS92" s="32">
        <f t="shared" ca="1" si="16"/>
        <v>0</v>
      </c>
      <c r="AT92" s="32">
        <f t="shared" ca="1" si="16"/>
        <v>0</v>
      </c>
      <c r="AU92" s="32">
        <f t="shared" ca="1" si="21"/>
        <v>0</v>
      </c>
      <c r="AV92" s="32">
        <f t="shared" ca="1" si="21"/>
        <v>0</v>
      </c>
      <c r="AW92" s="32">
        <f t="shared" ca="1" si="21"/>
        <v>0</v>
      </c>
      <c r="AX92" s="32">
        <f t="shared" ca="1" si="21"/>
        <v>0</v>
      </c>
      <c r="AY92" s="32">
        <f t="shared" ca="1" si="21"/>
        <v>0</v>
      </c>
      <c r="AZ92" s="32">
        <f t="shared" ca="1" si="21"/>
        <v>0</v>
      </c>
      <c r="BA92" s="55">
        <f t="shared" ca="1" si="17"/>
        <v>0</v>
      </c>
      <c r="BB92" s="55">
        <f t="shared" ca="1" si="17"/>
        <v>0</v>
      </c>
      <c r="BC92" s="55">
        <f t="shared" ca="1" si="17"/>
        <v>0</v>
      </c>
      <c r="BD92" s="55">
        <f t="shared" ca="1" si="17"/>
        <v>0</v>
      </c>
      <c r="BE92" s="55">
        <f t="shared" ca="1" si="17"/>
        <v>0</v>
      </c>
      <c r="BF92" s="55">
        <f t="shared" ca="1" si="17"/>
        <v>0</v>
      </c>
      <c r="BG92" s="55">
        <f t="shared" ca="1" si="22"/>
        <v>0</v>
      </c>
      <c r="BH92" s="55">
        <f t="shared" ca="1" si="22"/>
        <v>0</v>
      </c>
      <c r="BI92" s="55">
        <f t="shared" ca="1" si="22"/>
        <v>0</v>
      </c>
      <c r="BJ92" s="55">
        <f t="shared" ca="1" si="22"/>
        <v>0</v>
      </c>
      <c r="BK92" s="55">
        <f t="shared" ca="1" si="22"/>
        <v>0</v>
      </c>
      <c r="BL92" s="55">
        <f t="shared" ca="1" si="22"/>
        <v>0</v>
      </c>
      <c r="BM92" s="32">
        <f t="shared" ca="1" si="18"/>
        <v>0</v>
      </c>
      <c r="BN92" s="32">
        <f t="shared" ca="1" si="18"/>
        <v>0</v>
      </c>
      <c r="BO92" s="32">
        <f t="shared" ca="1" si="18"/>
        <v>0</v>
      </c>
      <c r="BP92" s="32">
        <f t="shared" ca="1" si="18"/>
        <v>0</v>
      </c>
      <c r="BQ92" s="32">
        <f t="shared" ca="1" si="18"/>
        <v>0</v>
      </c>
      <c r="BR92" s="32">
        <f t="shared" ca="1" si="18"/>
        <v>0</v>
      </c>
      <c r="BS92" s="32">
        <f t="shared" ca="1" si="23"/>
        <v>0</v>
      </c>
      <c r="BT92" s="32">
        <f t="shared" ca="1" si="23"/>
        <v>0</v>
      </c>
      <c r="BU92" s="32">
        <f t="shared" ca="1" si="23"/>
        <v>0</v>
      </c>
      <c r="BV92" s="32">
        <f t="shared" ca="1" si="23"/>
        <v>0</v>
      </c>
      <c r="BW92" s="32">
        <f t="shared" ca="1" si="23"/>
        <v>0</v>
      </c>
      <c r="BX92" s="32">
        <f t="shared" ca="1" si="23"/>
        <v>0</v>
      </c>
    </row>
    <row r="93" spans="1:76">
      <c r="A93" t="s">
        <v>433</v>
      </c>
      <c r="B93" s="1" t="s">
        <v>326</v>
      </c>
      <c r="C93" t="str">
        <f t="shared" ca="1" si="19"/>
        <v>SPCEXP</v>
      </c>
      <c r="D93" t="str">
        <f t="shared" ca="1" si="20"/>
        <v>Alberta-Saskatchewan Intertie - Export</v>
      </c>
      <c r="E93" s="31">
        <f ca="1">'Module C Corrected'!CW93-'Module C Initial'!CW93</f>
        <v>0</v>
      </c>
      <c r="F93" s="31">
        <f ca="1">'Module C Corrected'!CX93-'Module C Initial'!CX93</f>
        <v>0</v>
      </c>
      <c r="G93" s="31">
        <f ca="1">'Module C Corrected'!CY93-'Module C Initial'!CY93</f>
        <v>0</v>
      </c>
      <c r="H93" s="31">
        <f ca="1">'Module C Corrected'!CZ93-'Module C Initial'!CZ93</f>
        <v>0</v>
      </c>
      <c r="I93" s="31">
        <f ca="1">'Module C Corrected'!DA93-'Module C Initial'!DA93</f>
        <v>0</v>
      </c>
      <c r="J93" s="31">
        <f ca="1">'Module C Corrected'!DB93-'Module C Initial'!DB93</f>
        <v>0</v>
      </c>
      <c r="K93" s="31">
        <f ca="1">'Module C Corrected'!DC93-'Module C Initial'!DC93</f>
        <v>0</v>
      </c>
      <c r="L93" s="31">
        <f ca="1">'Module C Corrected'!DD93-'Module C Initial'!DD93</f>
        <v>0</v>
      </c>
      <c r="M93" s="31">
        <f ca="1">'Module C Corrected'!DE93-'Module C Initial'!DE93</f>
        <v>0</v>
      </c>
      <c r="N93" s="31">
        <f ca="1">'Module C Corrected'!DF93-'Module C Initial'!DF93</f>
        <v>0</v>
      </c>
      <c r="O93" s="31">
        <f ca="1">'Module C Corrected'!DG93-'Module C Initial'!DG93</f>
        <v>0</v>
      </c>
      <c r="P93" s="31">
        <f ca="1">'Module C Corrected'!DH93-'Module C Initial'!DH93</f>
        <v>0</v>
      </c>
      <c r="Q93" s="32">
        <f ca="1">'Module C Corrected'!DI93-'Module C Initial'!DI93</f>
        <v>0</v>
      </c>
      <c r="R93" s="32">
        <f ca="1">'Module C Corrected'!DJ93-'Module C Initial'!DJ93</f>
        <v>0</v>
      </c>
      <c r="S93" s="32">
        <f ca="1">'Module C Corrected'!DK93-'Module C Initial'!DK93</f>
        <v>0</v>
      </c>
      <c r="T93" s="32">
        <f ca="1">'Module C Corrected'!DL93-'Module C Initial'!DL93</f>
        <v>0</v>
      </c>
      <c r="U93" s="32">
        <f ca="1">'Module C Corrected'!DM93-'Module C Initial'!DM93</f>
        <v>0</v>
      </c>
      <c r="V93" s="32">
        <f ca="1">'Module C Corrected'!DN93-'Module C Initial'!DN93</f>
        <v>0</v>
      </c>
      <c r="W93" s="32">
        <f ca="1">'Module C Corrected'!DO93-'Module C Initial'!DO93</f>
        <v>0</v>
      </c>
      <c r="X93" s="32">
        <f ca="1">'Module C Corrected'!DP93-'Module C Initial'!DP93</f>
        <v>0</v>
      </c>
      <c r="Y93" s="32">
        <f ca="1">'Module C Corrected'!DQ93-'Module C Initial'!DQ93</f>
        <v>0</v>
      </c>
      <c r="Z93" s="32">
        <f ca="1">'Module C Corrected'!DR93-'Module C Initial'!DR93</f>
        <v>0</v>
      </c>
      <c r="AA93" s="32">
        <f ca="1">'Module C Corrected'!DS93-'Module C Initial'!DS93</f>
        <v>0</v>
      </c>
      <c r="AB93" s="32">
        <f ca="1">'Module C Corrected'!DT93-'Module C Initial'!DT93</f>
        <v>0</v>
      </c>
      <c r="AC93" s="31">
        <f ca="1">'Module C Corrected'!DU93-'Module C Initial'!DU93</f>
        <v>0</v>
      </c>
      <c r="AD93" s="31">
        <f ca="1">'Module C Corrected'!DV93-'Module C Initial'!DV93</f>
        <v>0</v>
      </c>
      <c r="AE93" s="31">
        <f ca="1">'Module C Corrected'!DW93-'Module C Initial'!DW93</f>
        <v>0</v>
      </c>
      <c r="AF93" s="31">
        <f ca="1">'Module C Corrected'!DX93-'Module C Initial'!DX93</f>
        <v>0</v>
      </c>
      <c r="AG93" s="31">
        <f ca="1">'Module C Corrected'!DY93-'Module C Initial'!DY93</f>
        <v>0</v>
      </c>
      <c r="AH93" s="31">
        <f ca="1">'Module C Corrected'!DZ93-'Module C Initial'!DZ93</f>
        <v>0</v>
      </c>
      <c r="AI93" s="31">
        <f ca="1">'Module C Corrected'!EA93-'Module C Initial'!EA93</f>
        <v>0</v>
      </c>
      <c r="AJ93" s="31">
        <f ca="1">'Module C Corrected'!EB93-'Module C Initial'!EB93</f>
        <v>0</v>
      </c>
      <c r="AK93" s="31">
        <f ca="1">'Module C Corrected'!EC93-'Module C Initial'!EC93</f>
        <v>0</v>
      </c>
      <c r="AL93" s="31">
        <f ca="1">'Module C Corrected'!ED93-'Module C Initial'!ED93</f>
        <v>0</v>
      </c>
      <c r="AM93" s="31">
        <f ca="1">'Module C Corrected'!EE93-'Module C Initial'!EE93</f>
        <v>0</v>
      </c>
      <c r="AN93" s="31">
        <f ca="1">'Module C Corrected'!EF93-'Module C Initial'!EF93</f>
        <v>0</v>
      </c>
      <c r="AO93" s="32">
        <f t="shared" ca="1" si="16"/>
        <v>0</v>
      </c>
      <c r="AP93" s="32">
        <f t="shared" ca="1" si="16"/>
        <v>0</v>
      </c>
      <c r="AQ93" s="32">
        <f t="shared" ca="1" si="16"/>
        <v>0</v>
      </c>
      <c r="AR93" s="32">
        <f t="shared" ca="1" si="16"/>
        <v>0</v>
      </c>
      <c r="AS93" s="32">
        <f t="shared" ca="1" si="16"/>
        <v>0</v>
      </c>
      <c r="AT93" s="32">
        <f t="shared" ca="1" si="16"/>
        <v>0</v>
      </c>
      <c r="AU93" s="32">
        <f t="shared" ca="1" si="21"/>
        <v>0</v>
      </c>
      <c r="AV93" s="32">
        <f t="shared" ca="1" si="21"/>
        <v>0</v>
      </c>
      <c r="AW93" s="32">
        <f t="shared" ca="1" si="21"/>
        <v>0</v>
      </c>
      <c r="AX93" s="32">
        <f t="shared" ca="1" si="21"/>
        <v>0</v>
      </c>
      <c r="AY93" s="32">
        <f t="shared" ca="1" si="21"/>
        <v>0</v>
      </c>
      <c r="AZ93" s="32">
        <f t="shared" ca="1" si="21"/>
        <v>0</v>
      </c>
      <c r="BA93" s="55">
        <f t="shared" ca="1" si="17"/>
        <v>0</v>
      </c>
      <c r="BB93" s="55">
        <f t="shared" ca="1" si="17"/>
        <v>0</v>
      </c>
      <c r="BC93" s="55">
        <f t="shared" ca="1" si="17"/>
        <v>0</v>
      </c>
      <c r="BD93" s="55">
        <f t="shared" ca="1" si="17"/>
        <v>0</v>
      </c>
      <c r="BE93" s="55">
        <f t="shared" ca="1" si="17"/>
        <v>0</v>
      </c>
      <c r="BF93" s="55">
        <f t="shared" ca="1" si="17"/>
        <v>0</v>
      </c>
      <c r="BG93" s="55">
        <f t="shared" ca="1" si="22"/>
        <v>0</v>
      </c>
      <c r="BH93" s="55">
        <f t="shared" ca="1" si="22"/>
        <v>0</v>
      </c>
      <c r="BI93" s="55">
        <f t="shared" ca="1" si="22"/>
        <v>0</v>
      </c>
      <c r="BJ93" s="55">
        <f t="shared" ca="1" si="22"/>
        <v>0</v>
      </c>
      <c r="BK93" s="55">
        <f t="shared" ca="1" si="22"/>
        <v>0</v>
      </c>
      <c r="BL93" s="55">
        <f t="shared" ca="1" si="22"/>
        <v>0</v>
      </c>
      <c r="BM93" s="32">
        <f t="shared" ca="1" si="18"/>
        <v>0</v>
      </c>
      <c r="BN93" s="32">
        <f t="shared" ca="1" si="18"/>
        <v>0</v>
      </c>
      <c r="BO93" s="32">
        <f t="shared" ca="1" si="18"/>
        <v>0</v>
      </c>
      <c r="BP93" s="32">
        <f t="shared" ca="1" si="18"/>
        <v>0</v>
      </c>
      <c r="BQ93" s="32">
        <f t="shared" ca="1" si="18"/>
        <v>0</v>
      </c>
      <c r="BR93" s="32">
        <f t="shared" ca="1" si="18"/>
        <v>0</v>
      </c>
      <c r="BS93" s="32">
        <f t="shared" ca="1" si="23"/>
        <v>0</v>
      </c>
      <c r="BT93" s="32">
        <f t="shared" ca="1" si="23"/>
        <v>0</v>
      </c>
      <c r="BU93" s="32">
        <f t="shared" ca="1" si="23"/>
        <v>0</v>
      </c>
      <c r="BV93" s="32">
        <f t="shared" ca="1" si="23"/>
        <v>0</v>
      </c>
      <c r="BW93" s="32">
        <f t="shared" ca="1" si="23"/>
        <v>0</v>
      </c>
      <c r="BX93" s="32">
        <f t="shared" ca="1" si="23"/>
        <v>0</v>
      </c>
    </row>
    <row r="94" spans="1:76">
      <c r="A94" t="s">
        <v>433</v>
      </c>
      <c r="B94" s="1" t="s">
        <v>108</v>
      </c>
      <c r="C94" t="str">
        <f t="shared" ca="1" si="19"/>
        <v>BCHIMP</v>
      </c>
      <c r="D94" t="str">
        <f t="shared" ca="1" si="20"/>
        <v>Alberta-BC Intertie - Import</v>
      </c>
      <c r="E94" s="31">
        <f ca="1">'Module C Corrected'!CW94-'Module C Initial'!CW94</f>
        <v>484.43999999999505</v>
      </c>
      <c r="F94" s="31">
        <f ca="1">'Module C Corrected'!CX94-'Module C Initial'!CX94</f>
        <v>141.88000000000102</v>
      </c>
      <c r="G94" s="31">
        <f ca="1">'Module C Corrected'!CY94-'Module C Initial'!CY94</f>
        <v>1446.4700000000012</v>
      </c>
      <c r="H94" s="31">
        <f ca="1">'Module C Corrected'!CZ94-'Module C Initial'!CZ94</f>
        <v>649.58000000000175</v>
      </c>
      <c r="I94" s="31">
        <f ca="1">'Module C Corrected'!DA94-'Module C Initial'!DA94</f>
        <v>805.59999999997672</v>
      </c>
      <c r="J94" s="31">
        <f ca="1">'Module C Corrected'!DB94-'Module C Initial'!DB94</f>
        <v>967.11999999999534</v>
      </c>
      <c r="K94" s="31">
        <f ca="1">'Module C Corrected'!DC94-'Module C Initial'!DC94</f>
        <v>7257.5100000000093</v>
      </c>
      <c r="L94" s="31">
        <f ca="1">'Module C Corrected'!DD94-'Module C Initial'!DD94</f>
        <v>2034.9400000000023</v>
      </c>
      <c r="M94" s="31">
        <f ca="1">'Module C Corrected'!DE94-'Module C Initial'!DE94</f>
        <v>459.02000000000407</v>
      </c>
      <c r="N94" s="31">
        <f ca="1">'Module C Corrected'!DF94-'Module C Initial'!DF94</f>
        <v>1195.1800000000221</v>
      </c>
      <c r="O94" s="31">
        <f ca="1">'Module C Corrected'!DG94-'Module C Initial'!DG94</f>
        <v>871.30000000001746</v>
      </c>
      <c r="P94" s="31">
        <f ca="1">'Module C Corrected'!DH94-'Module C Initial'!DH94</f>
        <v>1507.5799999999872</v>
      </c>
      <c r="Q94" s="32">
        <f ca="1">'Module C Corrected'!DI94-'Module C Initial'!DI94</f>
        <v>24.230000000000018</v>
      </c>
      <c r="R94" s="32">
        <f ca="1">'Module C Corrected'!DJ94-'Module C Initial'!DJ94</f>
        <v>7.0899999999999181</v>
      </c>
      <c r="S94" s="32">
        <f ca="1">'Module C Corrected'!DK94-'Module C Initial'!DK94</f>
        <v>72.320000000000618</v>
      </c>
      <c r="T94" s="32">
        <f ca="1">'Module C Corrected'!DL94-'Module C Initial'!DL94</f>
        <v>32.480000000000018</v>
      </c>
      <c r="U94" s="32">
        <f ca="1">'Module C Corrected'!DM94-'Module C Initial'!DM94</f>
        <v>40.279999999999745</v>
      </c>
      <c r="V94" s="32">
        <f ca="1">'Module C Corrected'!DN94-'Module C Initial'!DN94</f>
        <v>48.359999999999673</v>
      </c>
      <c r="W94" s="32">
        <f ca="1">'Module C Corrected'!DO94-'Module C Initial'!DO94</f>
        <v>362.88000000000466</v>
      </c>
      <c r="X94" s="32">
        <f ca="1">'Module C Corrected'!DP94-'Module C Initial'!DP94</f>
        <v>101.73999999999978</v>
      </c>
      <c r="Y94" s="32">
        <f ca="1">'Module C Corrected'!DQ94-'Module C Initial'!DQ94</f>
        <v>22.950000000000273</v>
      </c>
      <c r="Z94" s="32">
        <f ca="1">'Module C Corrected'!DR94-'Module C Initial'!DR94</f>
        <v>59.760000000000218</v>
      </c>
      <c r="AA94" s="32">
        <f ca="1">'Module C Corrected'!DS94-'Module C Initial'!DS94</f>
        <v>43.569999999999709</v>
      </c>
      <c r="AB94" s="32">
        <f ca="1">'Module C Corrected'!DT94-'Module C Initial'!DT94</f>
        <v>75.3799999999992</v>
      </c>
      <c r="AC94" s="31">
        <f ca="1">'Module C Corrected'!DU94-'Module C Initial'!DU94</f>
        <v>208.43999999999869</v>
      </c>
      <c r="AD94" s="31">
        <f ca="1">'Module C Corrected'!DV94-'Module C Initial'!DV94</f>
        <v>60.329999999999927</v>
      </c>
      <c r="AE94" s="31">
        <f ca="1">'Module C Corrected'!DW94-'Module C Initial'!DW94</f>
        <v>608.33000000000175</v>
      </c>
      <c r="AF94" s="31">
        <f ca="1">'Module C Corrected'!DX94-'Module C Initial'!DX94</f>
        <v>269.87999999999738</v>
      </c>
      <c r="AG94" s="31">
        <f ca="1">'Module C Corrected'!DY94-'Module C Initial'!DY94</f>
        <v>330.7300000000032</v>
      </c>
      <c r="AH94" s="31">
        <f ca="1">'Module C Corrected'!DZ94-'Module C Initial'!DZ94</f>
        <v>392.11000000000058</v>
      </c>
      <c r="AI94" s="31">
        <f ca="1">'Module C Corrected'!EA94-'Module C Initial'!EA94</f>
        <v>2906.6900000000023</v>
      </c>
      <c r="AJ94" s="31">
        <f ca="1">'Module C Corrected'!EB94-'Module C Initial'!EB94</f>
        <v>804.20999999999185</v>
      </c>
      <c r="AK94" s="31">
        <f ca="1">'Module C Corrected'!EC94-'Module C Initial'!EC94</f>
        <v>178.96999999999935</v>
      </c>
      <c r="AL94" s="31">
        <f ca="1">'Module C Corrected'!ED94-'Module C Initial'!ED94</f>
        <v>459.85000000000582</v>
      </c>
      <c r="AM94" s="31">
        <f ca="1">'Module C Corrected'!EE94-'Module C Initial'!EE94</f>
        <v>330.61000000000058</v>
      </c>
      <c r="AN94" s="31">
        <f ca="1">'Module C Corrected'!EF94-'Module C Initial'!EF94</f>
        <v>564.30000000000291</v>
      </c>
      <c r="AO94" s="32">
        <f t="shared" ca="1" si="16"/>
        <v>717.10999999999376</v>
      </c>
      <c r="AP94" s="32">
        <f t="shared" ca="1" si="16"/>
        <v>209.30000000000086</v>
      </c>
      <c r="AQ94" s="32">
        <f t="shared" ca="1" si="16"/>
        <v>2127.1200000000035</v>
      </c>
      <c r="AR94" s="32">
        <f t="shared" ca="1" si="16"/>
        <v>951.93999999999915</v>
      </c>
      <c r="AS94" s="32">
        <f t="shared" ca="1" si="16"/>
        <v>1176.6099999999797</v>
      </c>
      <c r="AT94" s="32">
        <f t="shared" ca="1" si="16"/>
        <v>1407.5899999999956</v>
      </c>
      <c r="AU94" s="32">
        <f t="shared" ca="1" si="21"/>
        <v>10527.080000000016</v>
      </c>
      <c r="AV94" s="32">
        <f t="shared" ca="1" si="21"/>
        <v>2940.889999999994</v>
      </c>
      <c r="AW94" s="32">
        <f t="shared" ca="1" si="21"/>
        <v>660.94000000000369</v>
      </c>
      <c r="AX94" s="32">
        <f t="shared" ca="1" si="21"/>
        <v>1714.7900000000282</v>
      </c>
      <c r="AY94" s="32">
        <f t="shared" ca="1" si="21"/>
        <v>1245.4800000000178</v>
      </c>
      <c r="AZ94" s="32">
        <f t="shared" ca="1" si="21"/>
        <v>2147.2599999999893</v>
      </c>
      <c r="BA94" s="55">
        <f t="shared" ca="1" si="17"/>
        <v>5.67</v>
      </c>
      <c r="BB94" s="55">
        <f t="shared" ca="1" si="17"/>
        <v>1.66</v>
      </c>
      <c r="BC94" s="55">
        <f t="shared" ca="1" si="17"/>
        <v>16.940000000000001</v>
      </c>
      <c r="BD94" s="55">
        <f t="shared" ca="1" si="17"/>
        <v>7.61</v>
      </c>
      <c r="BE94" s="55">
        <f t="shared" ca="1" si="17"/>
        <v>9.44</v>
      </c>
      <c r="BF94" s="55">
        <f t="shared" ca="1" si="17"/>
        <v>11.33</v>
      </c>
      <c r="BG94" s="55">
        <f t="shared" ca="1" si="22"/>
        <v>85</v>
      </c>
      <c r="BH94" s="55">
        <f t="shared" ca="1" si="22"/>
        <v>23.83</v>
      </c>
      <c r="BI94" s="55">
        <f t="shared" ca="1" si="22"/>
        <v>5.38</v>
      </c>
      <c r="BJ94" s="55">
        <f t="shared" ca="1" si="22"/>
        <v>14</v>
      </c>
      <c r="BK94" s="55">
        <f t="shared" ca="1" si="22"/>
        <v>10.199999999999999</v>
      </c>
      <c r="BL94" s="55">
        <f t="shared" ca="1" si="22"/>
        <v>17.66</v>
      </c>
      <c r="BM94" s="32">
        <f t="shared" ca="1" si="18"/>
        <v>722.77999999999372</v>
      </c>
      <c r="BN94" s="32">
        <f t="shared" ca="1" si="18"/>
        <v>210.96000000000086</v>
      </c>
      <c r="BO94" s="32">
        <f t="shared" ca="1" si="18"/>
        <v>2144.0600000000036</v>
      </c>
      <c r="BP94" s="32">
        <f t="shared" ca="1" si="18"/>
        <v>959.54999999999916</v>
      </c>
      <c r="BQ94" s="32">
        <f t="shared" ca="1" si="18"/>
        <v>1186.0499999999797</v>
      </c>
      <c r="BR94" s="32">
        <f t="shared" ca="1" si="18"/>
        <v>1418.9199999999955</v>
      </c>
      <c r="BS94" s="32">
        <f t="shared" ca="1" si="23"/>
        <v>10612.080000000016</v>
      </c>
      <c r="BT94" s="32">
        <f t="shared" ca="1" si="23"/>
        <v>2964.7199999999939</v>
      </c>
      <c r="BU94" s="32">
        <f t="shared" ca="1" si="23"/>
        <v>666.32000000000369</v>
      </c>
      <c r="BV94" s="32">
        <f t="shared" ca="1" si="23"/>
        <v>1728.7900000000282</v>
      </c>
      <c r="BW94" s="32">
        <f t="shared" ca="1" si="23"/>
        <v>1255.6800000000178</v>
      </c>
      <c r="BX94" s="32">
        <f t="shared" ca="1" si="23"/>
        <v>2164.9199999999892</v>
      </c>
    </row>
    <row r="95" spans="1:76">
      <c r="A95" t="s">
        <v>433</v>
      </c>
      <c r="B95" s="1" t="s">
        <v>381</v>
      </c>
      <c r="C95" t="str">
        <f t="shared" ca="1" si="19"/>
        <v>SPCIMP</v>
      </c>
      <c r="D95" t="str">
        <f t="shared" ca="1" si="20"/>
        <v>Alberta-Saskatchewan Intertie - Import</v>
      </c>
      <c r="E95" s="31">
        <f ca="1">'Module C Corrected'!CW95-'Module C Initial'!CW95</f>
        <v>-1.2999999999999972</v>
      </c>
      <c r="F95" s="31">
        <f ca="1">'Module C Corrected'!CX95-'Module C Initial'!CX95</f>
        <v>-1.8700000000000045</v>
      </c>
      <c r="G95" s="31">
        <f ca="1">'Module C Corrected'!CY95-'Module C Initial'!CY95</f>
        <v>-1.1900000000000119</v>
      </c>
      <c r="H95" s="31">
        <f ca="1">'Module C Corrected'!CZ95-'Module C Initial'!CZ95</f>
        <v>-5.9300000000000637</v>
      </c>
      <c r="I95" s="31">
        <f ca="1">'Module C Corrected'!DA95-'Module C Initial'!DA95</f>
        <v>-43.420000000000073</v>
      </c>
      <c r="J95" s="31">
        <f ca="1">'Module C Corrected'!DB95-'Module C Initial'!DB95</f>
        <v>-27.579999999999927</v>
      </c>
      <c r="K95" s="31">
        <f ca="1">'Module C Corrected'!DC95-'Module C Initial'!DC95</f>
        <v>-51.819999999999709</v>
      </c>
      <c r="L95" s="31">
        <f ca="1">'Module C Corrected'!DD95-'Module C Initial'!DD95</f>
        <v>-1.1000000000000085</v>
      </c>
      <c r="M95" s="31">
        <f ca="1">'Module C Corrected'!DE95-'Module C Initial'!DE95</f>
        <v>-31.080000000000382</v>
      </c>
      <c r="N95" s="31">
        <f ca="1">'Module C Corrected'!DF95-'Module C Initial'!DF95</f>
        <v>-48.649999999999636</v>
      </c>
      <c r="O95" s="31">
        <f ca="1">'Module C Corrected'!DG95-'Module C Initial'!DG95</f>
        <v>-131.47999999999956</v>
      </c>
      <c r="P95" s="31">
        <f ca="1">'Module C Corrected'!DH95-'Module C Initial'!DH95</f>
        <v>-83.739999999999782</v>
      </c>
      <c r="Q95" s="32">
        <f ca="1">'Module C Corrected'!DI95-'Module C Initial'!DI95</f>
        <v>-5.9999999999999609E-2</v>
      </c>
      <c r="R95" s="32">
        <f ca="1">'Module C Corrected'!DJ95-'Module C Initial'!DJ95</f>
        <v>-9.9999999999999645E-2</v>
      </c>
      <c r="S95" s="32">
        <f ca="1">'Module C Corrected'!DK95-'Module C Initial'!DK95</f>
        <v>-5.9999999999999609E-2</v>
      </c>
      <c r="T95" s="32">
        <f ca="1">'Module C Corrected'!DL95-'Module C Initial'!DL95</f>
        <v>-0.30000000000000071</v>
      </c>
      <c r="U95" s="32">
        <f ca="1">'Module C Corrected'!DM95-'Module C Initial'!DM95</f>
        <v>-2.1700000000000159</v>
      </c>
      <c r="V95" s="32">
        <f ca="1">'Module C Corrected'!DN95-'Module C Initial'!DN95</f>
        <v>-1.3799999999999955</v>
      </c>
      <c r="W95" s="32">
        <f ca="1">'Module C Corrected'!DO95-'Module C Initial'!DO95</f>
        <v>-2.5900000000000034</v>
      </c>
      <c r="X95" s="32">
        <f ca="1">'Module C Corrected'!DP95-'Module C Initial'!DP95</f>
        <v>-6.0000000000000053E-2</v>
      </c>
      <c r="Y95" s="32">
        <f ca="1">'Module C Corrected'!DQ95-'Module C Initial'!DQ95</f>
        <v>-1.5499999999999972</v>
      </c>
      <c r="Z95" s="32">
        <f ca="1">'Module C Corrected'!DR95-'Module C Initial'!DR95</f>
        <v>-2.4299999999999784</v>
      </c>
      <c r="AA95" s="32">
        <f ca="1">'Module C Corrected'!DS95-'Module C Initial'!DS95</f>
        <v>-6.5800000000000409</v>
      </c>
      <c r="AB95" s="32">
        <f ca="1">'Module C Corrected'!DT95-'Module C Initial'!DT95</f>
        <v>-4.1800000000000068</v>
      </c>
      <c r="AC95" s="31">
        <f ca="1">'Module C Corrected'!DU95-'Module C Initial'!DU95</f>
        <v>-0.56000000000000227</v>
      </c>
      <c r="AD95" s="31">
        <f ca="1">'Module C Corrected'!DV95-'Module C Initial'!DV95</f>
        <v>-0.78999999999999204</v>
      </c>
      <c r="AE95" s="31">
        <f ca="1">'Module C Corrected'!DW95-'Module C Initial'!DW95</f>
        <v>-0.5</v>
      </c>
      <c r="AF95" s="31">
        <f ca="1">'Module C Corrected'!DX95-'Module C Initial'!DX95</f>
        <v>-2.4699999999999989</v>
      </c>
      <c r="AG95" s="31">
        <f ca="1">'Module C Corrected'!DY95-'Module C Initial'!DY95</f>
        <v>-17.830000000000155</v>
      </c>
      <c r="AH95" s="31">
        <f ca="1">'Module C Corrected'!DZ95-'Module C Initial'!DZ95</f>
        <v>-11.17999999999995</v>
      </c>
      <c r="AI95" s="31">
        <f ca="1">'Module C Corrected'!EA95-'Module C Initial'!EA95</f>
        <v>-20.75</v>
      </c>
      <c r="AJ95" s="31">
        <f ca="1">'Module C Corrected'!EB95-'Module C Initial'!EB95</f>
        <v>-0.43999999999999773</v>
      </c>
      <c r="AK95" s="31">
        <f ca="1">'Module C Corrected'!EC95-'Module C Initial'!EC95</f>
        <v>-12.110000000000014</v>
      </c>
      <c r="AL95" s="31">
        <f ca="1">'Module C Corrected'!ED95-'Module C Initial'!ED95</f>
        <v>-18.720000000000027</v>
      </c>
      <c r="AM95" s="31">
        <f ca="1">'Module C Corrected'!EE95-'Module C Initial'!EE95</f>
        <v>-49.880000000000109</v>
      </c>
      <c r="AN95" s="31">
        <f ca="1">'Module C Corrected'!EF95-'Module C Initial'!EF95</f>
        <v>-31.350000000000364</v>
      </c>
      <c r="AO95" s="32">
        <f t="shared" ca="1" si="16"/>
        <v>-1.919999999999999</v>
      </c>
      <c r="AP95" s="32">
        <f t="shared" ca="1" si="16"/>
        <v>-2.7599999999999962</v>
      </c>
      <c r="AQ95" s="32">
        <f t="shared" ca="1" si="16"/>
        <v>-1.7500000000000115</v>
      </c>
      <c r="AR95" s="32">
        <f t="shared" ca="1" si="16"/>
        <v>-8.7000000000000632</v>
      </c>
      <c r="AS95" s="32">
        <f t="shared" ca="1" si="16"/>
        <v>-63.420000000000243</v>
      </c>
      <c r="AT95" s="32">
        <f t="shared" ca="1" si="16"/>
        <v>-40.139999999999873</v>
      </c>
      <c r="AU95" s="32">
        <f t="shared" ca="1" si="21"/>
        <v>-75.159999999999712</v>
      </c>
      <c r="AV95" s="32">
        <f t="shared" ca="1" si="21"/>
        <v>-1.6000000000000063</v>
      </c>
      <c r="AW95" s="32">
        <f t="shared" ca="1" si="21"/>
        <v>-44.740000000000393</v>
      </c>
      <c r="AX95" s="32">
        <f t="shared" ca="1" si="21"/>
        <v>-69.799999999999642</v>
      </c>
      <c r="AY95" s="32">
        <f t="shared" ca="1" si="21"/>
        <v>-187.93999999999971</v>
      </c>
      <c r="AZ95" s="32">
        <f t="shared" ca="1" si="21"/>
        <v>-119.27000000000015</v>
      </c>
      <c r="BA95" s="55">
        <f t="shared" ca="1" si="17"/>
        <v>-0.02</v>
      </c>
      <c r="BB95" s="55">
        <f t="shared" ca="1" si="17"/>
        <v>-0.02</v>
      </c>
      <c r="BC95" s="55">
        <f t="shared" ca="1" si="17"/>
        <v>-0.01</v>
      </c>
      <c r="BD95" s="55">
        <f t="shared" ca="1" si="17"/>
        <v>-7.0000000000000007E-2</v>
      </c>
      <c r="BE95" s="55">
        <f t="shared" ca="1" si="17"/>
        <v>-0.51</v>
      </c>
      <c r="BF95" s="55">
        <f t="shared" ca="1" si="17"/>
        <v>-0.32</v>
      </c>
      <c r="BG95" s="55">
        <f t="shared" ca="1" si="22"/>
        <v>-0.61</v>
      </c>
      <c r="BH95" s="55">
        <f t="shared" ca="1" si="22"/>
        <v>-0.01</v>
      </c>
      <c r="BI95" s="55">
        <f t="shared" ca="1" si="22"/>
        <v>-0.36</v>
      </c>
      <c r="BJ95" s="55">
        <f t="shared" ca="1" si="22"/>
        <v>-0.56999999999999995</v>
      </c>
      <c r="BK95" s="55">
        <f t="shared" ca="1" si="22"/>
        <v>-1.54</v>
      </c>
      <c r="BL95" s="55">
        <f t="shared" ca="1" si="22"/>
        <v>-0.98</v>
      </c>
      <c r="BM95" s="32">
        <f t="shared" ca="1" si="18"/>
        <v>-1.9399999999999991</v>
      </c>
      <c r="BN95" s="32">
        <f t="shared" ca="1" si="18"/>
        <v>-2.7799999999999963</v>
      </c>
      <c r="BO95" s="32">
        <f t="shared" ca="1" si="18"/>
        <v>-1.7600000000000116</v>
      </c>
      <c r="BP95" s="32">
        <f t="shared" ca="1" si="18"/>
        <v>-8.7700000000000635</v>
      </c>
      <c r="BQ95" s="32">
        <f t="shared" ca="1" si="18"/>
        <v>-63.930000000000241</v>
      </c>
      <c r="BR95" s="32">
        <f t="shared" ca="1" si="18"/>
        <v>-40.459999999999873</v>
      </c>
      <c r="BS95" s="32">
        <f t="shared" ca="1" si="23"/>
        <v>-75.769999999999712</v>
      </c>
      <c r="BT95" s="32">
        <f t="shared" ca="1" si="23"/>
        <v>-1.6100000000000063</v>
      </c>
      <c r="BU95" s="32">
        <f t="shared" ca="1" si="23"/>
        <v>-45.100000000000392</v>
      </c>
      <c r="BV95" s="32">
        <f t="shared" ca="1" si="23"/>
        <v>-70.369999999999635</v>
      </c>
      <c r="BW95" s="32">
        <f t="shared" ca="1" si="23"/>
        <v>-189.47999999999971</v>
      </c>
      <c r="BX95" s="32">
        <f t="shared" ca="1" si="23"/>
        <v>-120.25000000000016</v>
      </c>
    </row>
    <row r="96" spans="1:76">
      <c r="A96" t="s">
        <v>442</v>
      </c>
      <c r="B96" s="1" t="s">
        <v>259</v>
      </c>
      <c r="C96" t="str">
        <f t="shared" ca="1" si="19"/>
        <v>RB1</v>
      </c>
      <c r="D96" t="str">
        <f t="shared" ca="1" si="20"/>
        <v>Rainbow #1</v>
      </c>
      <c r="E96" s="31">
        <f ca="1">'Module C Corrected'!CW96-'Module C Initial'!CW96</f>
        <v>0</v>
      </c>
      <c r="F96" s="31">
        <f ca="1">'Module C Corrected'!CX96-'Module C Initial'!CX96</f>
        <v>0</v>
      </c>
      <c r="G96" s="31">
        <f ca="1">'Module C Corrected'!CY96-'Module C Initial'!CY96</f>
        <v>0</v>
      </c>
      <c r="H96" s="31">
        <f ca="1">'Module C Corrected'!CZ96-'Module C Initial'!CZ96</f>
        <v>0</v>
      </c>
      <c r="I96" s="31">
        <f ca="1">'Module C Corrected'!DA96-'Module C Initial'!DA96</f>
        <v>0</v>
      </c>
      <c r="J96" s="31">
        <f ca="1">'Module C Corrected'!DB96-'Module C Initial'!DB96</f>
        <v>0</v>
      </c>
      <c r="K96" s="31">
        <f ca="1">'Module C Corrected'!DC96-'Module C Initial'!DC96</f>
        <v>0</v>
      </c>
      <c r="L96" s="31">
        <f ca="1">'Module C Corrected'!DD96-'Module C Initial'!DD96</f>
        <v>0</v>
      </c>
      <c r="M96" s="31">
        <f ca="1">'Module C Corrected'!DE96-'Module C Initial'!DE96</f>
        <v>0</v>
      </c>
      <c r="N96" s="31">
        <f ca="1">'Module C Corrected'!DF96-'Module C Initial'!DF96</f>
        <v>0</v>
      </c>
      <c r="O96" s="31">
        <f ca="1">'Module C Corrected'!DG96-'Module C Initial'!DG96</f>
        <v>0</v>
      </c>
      <c r="P96" s="31">
        <f ca="1">'Module C Corrected'!DH96-'Module C Initial'!DH96</f>
        <v>0</v>
      </c>
      <c r="Q96" s="32">
        <f ca="1">'Module C Corrected'!DI96-'Module C Initial'!DI96</f>
        <v>0</v>
      </c>
      <c r="R96" s="32">
        <f ca="1">'Module C Corrected'!DJ96-'Module C Initial'!DJ96</f>
        <v>0</v>
      </c>
      <c r="S96" s="32">
        <f ca="1">'Module C Corrected'!DK96-'Module C Initial'!DK96</f>
        <v>0</v>
      </c>
      <c r="T96" s="32">
        <f ca="1">'Module C Corrected'!DL96-'Module C Initial'!DL96</f>
        <v>0</v>
      </c>
      <c r="U96" s="32">
        <f ca="1">'Module C Corrected'!DM96-'Module C Initial'!DM96</f>
        <v>0</v>
      </c>
      <c r="V96" s="32">
        <f ca="1">'Module C Corrected'!DN96-'Module C Initial'!DN96</f>
        <v>0</v>
      </c>
      <c r="W96" s="32">
        <f ca="1">'Module C Corrected'!DO96-'Module C Initial'!DO96</f>
        <v>0</v>
      </c>
      <c r="X96" s="32">
        <f ca="1">'Module C Corrected'!DP96-'Module C Initial'!DP96</f>
        <v>0</v>
      </c>
      <c r="Y96" s="32">
        <f ca="1">'Module C Corrected'!DQ96-'Module C Initial'!DQ96</f>
        <v>0</v>
      </c>
      <c r="Z96" s="32">
        <f ca="1">'Module C Corrected'!DR96-'Module C Initial'!DR96</f>
        <v>0</v>
      </c>
      <c r="AA96" s="32">
        <f ca="1">'Module C Corrected'!DS96-'Module C Initial'!DS96</f>
        <v>0</v>
      </c>
      <c r="AB96" s="32">
        <f ca="1">'Module C Corrected'!DT96-'Module C Initial'!DT96</f>
        <v>0</v>
      </c>
      <c r="AC96" s="31">
        <f ca="1">'Module C Corrected'!DU96-'Module C Initial'!DU96</f>
        <v>0</v>
      </c>
      <c r="AD96" s="31">
        <f ca="1">'Module C Corrected'!DV96-'Module C Initial'!DV96</f>
        <v>0</v>
      </c>
      <c r="AE96" s="31">
        <f ca="1">'Module C Corrected'!DW96-'Module C Initial'!DW96</f>
        <v>0</v>
      </c>
      <c r="AF96" s="31">
        <f ca="1">'Module C Corrected'!DX96-'Module C Initial'!DX96</f>
        <v>0</v>
      </c>
      <c r="AG96" s="31">
        <f ca="1">'Module C Corrected'!DY96-'Module C Initial'!DY96</f>
        <v>0</v>
      </c>
      <c r="AH96" s="31">
        <f ca="1">'Module C Corrected'!DZ96-'Module C Initial'!DZ96</f>
        <v>0</v>
      </c>
      <c r="AI96" s="31">
        <f ca="1">'Module C Corrected'!EA96-'Module C Initial'!EA96</f>
        <v>0</v>
      </c>
      <c r="AJ96" s="31">
        <f ca="1">'Module C Corrected'!EB96-'Module C Initial'!EB96</f>
        <v>0</v>
      </c>
      <c r="AK96" s="31">
        <f ca="1">'Module C Corrected'!EC96-'Module C Initial'!EC96</f>
        <v>0</v>
      </c>
      <c r="AL96" s="31">
        <f ca="1">'Module C Corrected'!ED96-'Module C Initial'!ED96</f>
        <v>0</v>
      </c>
      <c r="AM96" s="31">
        <f ca="1">'Module C Corrected'!EE96-'Module C Initial'!EE96</f>
        <v>0</v>
      </c>
      <c r="AN96" s="31">
        <f ca="1">'Module C Corrected'!EF96-'Module C Initial'!EF96</f>
        <v>0</v>
      </c>
      <c r="AO96" s="32">
        <f t="shared" ca="1" si="16"/>
        <v>0</v>
      </c>
      <c r="AP96" s="32">
        <f t="shared" ca="1" si="16"/>
        <v>0</v>
      </c>
      <c r="AQ96" s="32">
        <f t="shared" ca="1" si="16"/>
        <v>0</v>
      </c>
      <c r="AR96" s="32">
        <f t="shared" ca="1" si="16"/>
        <v>0</v>
      </c>
      <c r="AS96" s="32">
        <f t="shared" ca="1" si="16"/>
        <v>0</v>
      </c>
      <c r="AT96" s="32">
        <f t="shared" ca="1" si="16"/>
        <v>0</v>
      </c>
      <c r="AU96" s="32">
        <f t="shared" ca="1" si="21"/>
        <v>0</v>
      </c>
      <c r="AV96" s="32">
        <f t="shared" ca="1" si="21"/>
        <v>0</v>
      </c>
      <c r="AW96" s="32">
        <f t="shared" ca="1" si="21"/>
        <v>0</v>
      </c>
      <c r="AX96" s="32">
        <f t="shared" ca="1" si="21"/>
        <v>0</v>
      </c>
      <c r="AY96" s="32">
        <f t="shared" ca="1" si="21"/>
        <v>0</v>
      </c>
      <c r="AZ96" s="32">
        <f t="shared" ca="1" si="21"/>
        <v>0</v>
      </c>
      <c r="BA96" s="55">
        <f t="shared" ca="1" si="17"/>
        <v>0</v>
      </c>
      <c r="BB96" s="55">
        <f t="shared" ca="1" si="17"/>
        <v>0</v>
      </c>
      <c r="BC96" s="55">
        <f t="shared" ca="1" si="17"/>
        <v>0</v>
      </c>
      <c r="BD96" s="55">
        <f t="shared" ca="1" si="17"/>
        <v>0</v>
      </c>
      <c r="BE96" s="55">
        <f t="shared" ca="1" si="17"/>
        <v>0</v>
      </c>
      <c r="BF96" s="55">
        <f t="shared" ca="1" si="17"/>
        <v>0</v>
      </c>
      <c r="BG96" s="55">
        <f t="shared" ca="1" si="22"/>
        <v>0</v>
      </c>
      <c r="BH96" s="55">
        <f t="shared" ca="1" si="22"/>
        <v>0</v>
      </c>
      <c r="BI96" s="55">
        <f t="shared" ca="1" si="22"/>
        <v>0</v>
      </c>
      <c r="BJ96" s="55">
        <f t="shared" ca="1" si="22"/>
        <v>0</v>
      </c>
      <c r="BK96" s="55">
        <f t="shared" ca="1" si="22"/>
        <v>0</v>
      </c>
      <c r="BL96" s="55">
        <f t="shared" ca="1" si="22"/>
        <v>0</v>
      </c>
      <c r="BM96" s="32">
        <f t="shared" ca="1" si="18"/>
        <v>0</v>
      </c>
      <c r="BN96" s="32">
        <f t="shared" ca="1" si="18"/>
        <v>0</v>
      </c>
      <c r="BO96" s="32">
        <f t="shared" ca="1" si="18"/>
        <v>0</v>
      </c>
      <c r="BP96" s="32">
        <f t="shared" ca="1" si="18"/>
        <v>0</v>
      </c>
      <c r="BQ96" s="32">
        <f t="shared" ca="1" si="18"/>
        <v>0</v>
      </c>
      <c r="BR96" s="32">
        <f t="shared" ca="1" si="18"/>
        <v>0</v>
      </c>
      <c r="BS96" s="32">
        <f t="shared" ca="1" si="23"/>
        <v>0</v>
      </c>
      <c r="BT96" s="32">
        <f t="shared" ca="1" si="23"/>
        <v>0</v>
      </c>
      <c r="BU96" s="32">
        <f t="shared" ca="1" si="23"/>
        <v>0</v>
      </c>
      <c r="BV96" s="32">
        <f t="shared" ca="1" si="23"/>
        <v>0</v>
      </c>
      <c r="BW96" s="32">
        <f t="shared" ca="1" si="23"/>
        <v>0</v>
      </c>
      <c r="BX96" s="32">
        <f t="shared" ca="1" si="23"/>
        <v>0</v>
      </c>
    </row>
    <row r="97" spans="1:76">
      <c r="A97" t="s">
        <v>442</v>
      </c>
      <c r="B97" s="1" t="s">
        <v>261</v>
      </c>
      <c r="C97" t="str">
        <f t="shared" ca="1" si="19"/>
        <v>RB2</v>
      </c>
      <c r="D97" t="str">
        <f t="shared" ca="1" si="20"/>
        <v>Rainbow #2</v>
      </c>
      <c r="E97" s="31">
        <f ca="1">'Module C Corrected'!CW97-'Module C Initial'!CW97</f>
        <v>0</v>
      </c>
      <c r="F97" s="31">
        <f ca="1">'Module C Corrected'!CX97-'Module C Initial'!CX97</f>
        <v>0</v>
      </c>
      <c r="G97" s="31">
        <f ca="1">'Module C Corrected'!CY97-'Module C Initial'!CY97</f>
        <v>0</v>
      </c>
      <c r="H97" s="31">
        <f ca="1">'Module C Corrected'!CZ97-'Module C Initial'!CZ97</f>
        <v>0</v>
      </c>
      <c r="I97" s="31">
        <f ca="1">'Module C Corrected'!DA97-'Module C Initial'!DA97</f>
        <v>0</v>
      </c>
      <c r="J97" s="31">
        <f ca="1">'Module C Corrected'!DB97-'Module C Initial'!DB97</f>
        <v>0</v>
      </c>
      <c r="K97" s="31">
        <f ca="1">'Module C Corrected'!DC97-'Module C Initial'!DC97</f>
        <v>0</v>
      </c>
      <c r="L97" s="31">
        <f ca="1">'Module C Corrected'!DD97-'Module C Initial'!DD97</f>
        <v>0</v>
      </c>
      <c r="M97" s="31">
        <f ca="1">'Module C Corrected'!DE97-'Module C Initial'!DE97</f>
        <v>0</v>
      </c>
      <c r="N97" s="31">
        <f ca="1">'Module C Corrected'!DF97-'Module C Initial'!DF97</f>
        <v>0</v>
      </c>
      <c r="O97" s="31">
        <f ca="1">'Module C Corrected'!DG97-'Module C Initial'!DG97</f>
        <v>0</v>
      </c>
      <c r="P97" s="31">
        <f ca="1">'Module C Corrected'!DH97-'Module C Initial'!DH97</f>
        <v>0</v>
      </c>
      <c r="Q97" s="32">
        <f ca="1">'Module C Corrected'!DI97-'Module C Initial'!DI97</f>
        <v>0</v>
      </c>
      <c r="R97" s="32">
        <f ca="1">'Module C Corrected'!DJ97-'Module C Initial'!DJ97</f>
        <v>0</v>
      </c>
      <c r="S97" s="32">
        <f ca="1">'Module C Corrected'!DK97-'Module C Initial'!DK97</f>
        <v>0</v>
      </c>
      <c r="T97" s="32">
        <f ca="1">'Module C Corrected'!DL97-'Module C Initial'!DL97</f>
        <v>0</v>
      </c>
      <c r="U97" s="32">
        <f ca="1">'Module C Corrected'!DM97-'Module C Initial'!DM97</f>
        <v>0</v>
      </c>
      <c r="V97" s="32">
        <f ca="1">'Module C Corrected'!DN97-'Module C Initial'!DN97</f>
        <v>0</v>
      </c>
      <c r="W97" s="32">
        <f ca="1">'Module C Corrected'!DO97-'Module C Initial'!DO97</f>
        <v>0</v>
      </c>
      <c r="X97" s="32">
        <f ca="1">'Module C Corrected'!DP97-'Module C Initial'!DP97</f>
        <v>0</v>
      </c>
      <c r="Y97" s="32">
        <f ca="1">'Module C Corrected'!DQ97-'Module C Initial'!DQ97</f>
        <v>0</v>
      </c>
      <c r="Z97" s="32">
        <f ca="1">'Module C Corrected'!DR97-'Module C Initial'!DR97</f>
        <v>0</v>
      </c>
      <c r="AA97" s="32">
        <f ca="1">'Module C Corrected'!DS97-'Module C Initial'!DS97</f>
        <v>0</v>
      </c>
      <c r="AB97" s="32">
        <f ca="1">'Module C Corrected'!DT97-'Module C Initial'!DT97</f>
        <v>0</v>
      </c>
      <c r="AC97" s="31">
        <f ca="1">'Module C Corrected'!DU97-'Module C Initial'!DU97</f>
        <v>0</v>
      </c>
      <c r="AD97" s="31">
        <f ca="1">'Module C Corrected'!DV97-'Module C Initial'!DV97</f>
        <v>0</v>
      </c>
      <c r="AE97" s="31">
        <f ca="1">'Module C Corrected'!DW97-'Module C Initial'!DW97</f>
        <v>0</v>
      </c>
      <c r="AF97" s="31">
        <f ca="1">'Module C Corrected'!DX97-'Module C Initial'!DX97</f>
        <v>0</v>
      </c>
      <c r="AG97" s="31">
        <f ca="1">'Module C Corrected'!DY97-'Module C Initial'!DY97</f>
        <v>0</v>
      </c>
      <c r="AH97" s="31">
        <f ca="1">'Module C Corrected'!DZ97-'Module C Initial'!DZ97</f>
        <v>0</v>
      </c>
      <c r="AI97" s="31">
        <f ca="1">'Module C Corrected'!EA97-'Module C Initial'!EA97</f>
        <v>0</v>
      </c>
      <c r="AJ97" s="31">
        <f ca="1">'Module C Corrected'!EB97-'Module C Initial'!EB97</f>
        <v>0</v>
      </c>
      <c r="AK97" s="31">
        <f ca="1">'Module C Corrected'!EC97-'Module C Initial'!EC97</f>
        <v>0</v>
      </c>
      <c r="AL97" s="31">
        <f ca="1">'Module C Corrected'!ED97-'Module C Initial'!ED97</f>
        <v>0</v>
      </c>
      <c r="AM97" s="31">
        <f ca="1">'Module C Corrected'!EE97-'Module C Initial'!EE97</f>
        <v>0</v>
      </c>
      <c r="AN97" s="31">
        <f ca="1">'Module C Corrected'!EF97-'Module C Initial'!EF97</f>
        <v>0</v>
      </c>
      <c r="AO97" s="32">
        <f t="shared" ca="1" si="16"/>
        <v>0</v>
      </c>
      <c r="AP97" s="32">
        <f t="shared" ca="1" si="16"/>
        <v>0</v>
      </c>
      <c r="AQ97" s="32">
        <f t="shared" ca="1" si="16"/>
        <v>0</v>
      </c>
      <c r="AR97" s="32">
        <f t="shared" ca="1" si="16"/>
        <v>0</v>
      </c>
      <c r="AS97" s="32">
        <f t="shared" ca="1" si="16"/>
        <v>0</v>
      </c>
      <c r="AT97" s="32">
        <f t="shared" ca="1" si="16"/>
        <v>0</v>
      </c>
      <c r="AU97" s="32">
        <f t="shared" ca="1" si="21"/>
        <v>0</v>
      </c>
      <c r="AV97" s="32">
        <f t="shared" ca="1" si="21"/>
        <v>0</v>
      </c>
      <c r="AW97" s="32">
        <f t="shared" ca="1" si="21"/>
        <v>0</v>
      </c>
      <c r="AX97" s="32">
        <f t="shared" ca="1" si="21"/>
        <v>0</v>
      </c>
      <c r="AY97" s="32">
        <f t="shared" ca="1" si="21"/>
        <v>0</v>
      </c>
      <c r="AZ97" s="32">
        <f t="shared" ca="1" si="21"/>
        <v>0</v>
      </c>
      <c r="BA97" s="55">
        <f t="shared" ca="1" si="17"/>
        <v>0</v>
      </c>
      <c r="BB97" s="55">
        <f t="shared" ca="1" si="17"/>
        <v>0</v>
      </c>
      <c r="BC97" s="55">
        <f t="shared" ca="1" si="17"/>
        <v>0</v>
      </c>
      <c r="BD97" s="55">
        <f t="shared" ca="1" si="17"/>
        <v>0</v>
      </c>
      <c r="BE97" s="55">
        <f t="shared" ca="1" si="17"/>
        <v>0</v>
      </c>
      <c r="BF97" s="55">
        <f t="shared" ca="1" si="17"/>
        <v>0</v>
      </c>
      <c r="BG97" s="55">
        <f t="shared" ca="1" si="22"/>
        <v>0</v>
      </c>
      <c r="BH97" s="55">
        <f t="shared" ca="1" si="22"/>
        <v>0</v>
      </c>
      <c r="BI97" s="55">
        <f t="shared" ca="1" si="22"/>
        <v>0</v>
      </c>
      <c r="BJ97" s="55">
        <f t="shared" ca="1" si="22"/>
        <v>0</v>
      </c>
      <c r="BK97" s="55">
        <f t="shared" ca="1" si="22"/>
        <v>0</v>
      </c>
      <c r="BL97" s="55">
        <f t="shared" ca="1" si="22"/>
        <v>0</v>
      </c>
      <c r="BM97" s="32">
        <f t="shared" ca="1" si="18"/>
        <v>0</v>
      </c>
      <c r="BN97" s="32">
        <f t="shared" ca="1" si="18"/>
        <v>0</v>
      </c>
      <c r="BO97" s="32">
        <f t="shared" ca="1" si="18"/>
        <v>0</v>
      </c>
      <c r="BP97" s="32">
        <f t="shared" ca="1" si="18"/>
        <v>0</v>
      </c>
      <c r="BQ97" s="32">
        <f t="shared" ca="1" si="18"/>
        <v>0</v>
      </c>
      <c r="BR97" s="32">
        <f t="shared" ca="1" si="18"/>
        <v>0</v>
      </c>
      <c r="BS97" s="32">
        <f t="shared" ca="1" si="23"/>
        <v>0</v>
      </c>
      <c r="BT97" s="32">
        <f t="shared" ca="1" si="23"/>
        <v>0</v>
      </c>
      <c r="BU97" s="32">
        <f t="shared" ca="1" si="23"/>
        <v>0</v>
      </c>
      <c r="BV97" s="32">
        <f t="shared" ca="1" si="23"/>
        <v>0</v>
      </c>
      <c r="BW97" s="32">
        <f t="shared" ca="1" si="23"/>
        <v>0</v>
      </c>
      <c r="BX97" s="32">
        <f t="shared" ca="1" si="23"/>
        <v>0</v>
      </c>
    </row>
    <row r="98" spans="1:76">
      <c r="A98" t="s">
        <v>442</v>
      </c>
      <c r="B98" s="1" t="s">
        <v>263</v>
      </c>
      <c r="C98" t="str">
        <f t="shared" ca="1" si="19"/>
        <v>RB3</v>
      </c>
      <c r="D98" t="str">
        <f t="shared" ca="1" si="20"/>
        <v>Rainbow #3</v>
      </c>
      <c r="E98" s="31">
        <f ca="1">'Module C Corrected'!CW98-'Module C Initial'!CW98</f>
        <v>0</v>
      </c>
      <c r="F98" s="31">
        <f ca="1">'Module C Corrected'!CX98-'Module C Initial'!CX98</f>
        <v>0</v>
      </c>
      <c r="G98" s="31">
        <f ca="1">'Module C Corrected'!CY98-'Module C Initial'!CY98</f>
        <v>0</v>
      </c>
      <c r="H98" s="31">
        <f ca="1">'Module C Corrected'!CZ98-'Module C Initial'!CZ98</f>
        <v>0</v>
      </c>
      <c r="I98" s="31">
        <f ca="1">'Module C Corrected'!DA98-'Module C Initial'!DA98</f>
        <v>0</v>
      </c>
      <c r="J98" s="31">
        <f ca="1">'Module C Corrected'!DB98-'Module C Initial'!DB98</f>
        <v>0</v>
      </c>
      <c r="K98" s="31">
        <f ca="1">'Module C Corrected'!DC98-'Module C Initial'!DC98</f>
        <v>0</v>
      </c>
      <c r="L98" s="31">
        <f ca="1">'Module C Corrected'!DD98-'Module C Initial'!DD98</f>
        <v>0</v>
      </c>
      <c r="M98" s="31">
        <f ca="1">'Module C Corrected'!DE98-'Module C Initial'!DE98</f>
        <v>0</v>
      </c>
      <c r="N98" s="31">
        <f ca="1">'Module C Corrected'!DF98-'Module C Initial'!DF98</f>
        <v>0</v>
      </c>
      <c r="O98" s="31">
        <f ca="1">'Module C Corrected'!DG98-'Module C Initial'!DG98</f>
        <v>0</v>
      </c>
      <c r="P98" s="31">
        <f ca="1">'Module C Corrected'!DH98-'Module C Initial'!DH98</f>
        <v>0</v>
      </c>
      <c r="Q98" s="32">
        <f ca="1">'Module C Corrected'!DI98-'Module C Initial'!DI98</f>
        <v>0</v>
      </c>
      <c r="R98" s="32">
        <f ca="1">'Module C Corrected'!DJ98-'Module C Initial'!DJ98</f>
        <v>0</v>
      </c>
      <c r="S98" s="32">
        <f ca="1">'Module C Corrected'!DK98-'Module C Initial'!DK98</f>
        <v>0</v>
      </c>
      <c r="T98" s="32">
        <f ca="1">'Module C Corrected'!DL98-'Module C Initial'!DL98</f>
        <v>0</v>
      </c>
      <c r="U98" s="32">
        <f ca="1">'Module C Corrected'!DM98-'Module C Initial'!DM98</f>
        <v>0</v>
      </c>
      <c r="V98" s="32">
        <f ca="1">'Module C Corrected'!DN98-'Module C Initial'!DN98</f>
        <v>0</v>
      </c>
      <c r="W98" s="32">
        <f ca="1">'Module C Corrected'!DO98-'Module C Initial'!DO98</f>
        <v>0</v>
      </c>
      <c r="X98" s="32">
        <f ca="1">'Module C Corrected'!DP98-'Module C Initial'!DP98</f>
        <v>0</v>
      </c>
      <c r="Y98" s="32">
        <f ca="1">'Module C Corrected'!DQ98-'Module C Initial'!DQ98</f>
        <v>0</v>
      </c>
      <c r="Z98" s="32">
        <f ca="1">'Module C Corrected'!DR98-'Module C Initial'!DR98</f>
        <v>0</v>
      </c>
      <c r="AA98" s="32">
        <f ca="1">'Module C Corrected'!DS98-'Module C Initial'!DS98</f>
        <v>0</v>
      </c>
      <c r="AB98" s="32">
        <f ca="1">'Module C Corrected'!DT98-'Module C Initial'!DT98</f>
        <v>0</v>
      </c>
      <c r="AC98" s="31">
        <f ca="1">'Module C Corrected'!DU98-'Module C Initial'!DU98</f>
        <v>0</v>
      </c>
      <c r="AD98" s="31">
        <f ca="1">'Module C Corrected'!DV98-'Module C Initial'!DV98</f>
        <v>0</v>
      </c>
      <c r="AE98" s="31">
        <f ca="1">'Module C Corrected'!DW98-'Module C Initial'!DW98</f>
        <v>0</v>
      </c>
      <c r="AF98" s="31">
        <f ca="1">'Module C Corrected'!DX98-'Module C Initial'!DX98</f>
        <v>0</v>
      </c>
      <c r="AG98" s="31">
        <f ca="1">'Module C Corrected'!DY98-'Module C Initial'!DY98</f>
        <v>0</v>
      </c>
      <c r="AH98" s="31">
        <f ca="1">'Module C Corrected'!DZ98-'Module C Initial'!DZ98</f>
        <v>0</v>
      </c>
      <c r="AI98" s="31">
        <f ca="1">'Module C Corrected'!EA98-'Module C Initial'!EA98</f>
        <v>0</v>
      </c>
      <c r="AJ98" s="31">
        <f ca="1">'Module C Corrected'!EB98-'Module C Initial'!EB98</f>
        <v>0</v>
      </c>
      <c r="AK98" s="31">
        <f ca="1">'Module C Corrected'!EC98-'Module C Initial'!EC98</f>
        <v>0</v>
      </c>
      <c r="AL98" s="31">
        <f ca="1">'Module C Corrected'!ED98-'Module C Initial'!ED98</f>
        <v>0</v>
      </c>
      <c r="AM98" s="31">
        <f ca="1">'Module C Corrected'!EE98-'Module C Initial'!EE98</f>
        <v>0</v>
      </c>
      <c r="AN98" s="31">
        <f ca="1">'Module C Corrected'!EF98-'Module C Initial'!EF98</f>
        <v>0</v>
      </c>
      <c r="AO98" s="32">
        <f t="shared" ca="1" si="16"/>
        <v>0</v>
      </c>
      <c r="AP98" s="32">
        <f t="shared" ca="1" si="16"/>
        <v>0</v>
      </c>
      <c r="AQ98" s="32">
        <f t="shared" ca="1" si="16"/>
        <v>0</v>
      </c>
      <c r="AR98" s="32">
        <f t="shared" ca="1" si="16"/>
        <v>0</v>
      </c>
      <c r="AS98" s="32">
        <f t="shared" ca="1" si="16"/>
        <v>0</v>
      </c>
      <c r="AT98" s="32">
        <f t="shared" ca="1" si="16"/>
        <v>0</v>
      </c>
      <c r="AU98" s="32">
        <f t="shared" ca="1" si="21"/>
        <v>0</v>
      </c>
      <c r="AV98" s="32">
        <f t="shared" ca="1" si="21"/>
        <v>0</v>
      </c>
      <c r="AW98" s="32">
        <f t="shared" ca="1" si="21"/>
        <v>0</v>
      </c>
      <c r="AX98" s="32">
        <f t="shared" ca="1" si="21"/>
        <v>0</v>
      </c>
      <c r="AY98" s="32">
        <f t="shared" ca="1" si="21"/>
        <v>0</v>
      </c>
      <c r="AZ98" s="32">
        <f t="shared" ca="1" si="21"/>
        <v>0</v>
      </c>
      <c r="BA98" s="55">
        <f t="shared" ca="1" si="17"/>
        <v>0</v>
      </c>
      <c r="BB98" s="55">
        <f t="shared" ca="1" si="17"/>
        <v>0</v>
      </c>
      <c r="BC98" s="55">
        <f t="shared" ca="1" si="17"/>
        <v>0</v>
      </c>
      <c r="BD98" s="55">
        <f t="shared" ca="1" si="17"/>
        <v>0</v>
      </c>
      <c r="BE98" s="55">
        <f t="shared" ca="1" si="17"/>
        <v>0</v>
      </c>
      <c r="BF98" s="55">
        <f t="shared" ca="1" si="17"/>
        <v>0</v>
      </c>
      <c r="BG98" s="55">
        <f t="shared" ca="1" si="22"/>
        <v>0</v>
      </c>
      <c r="BH98" s="55">
        <f t="shared" ca="1" si="22"/>
        <v>0</v>
      </c>
      <c r="BI98" s="55">
        <f t="shared" ca="1" si="22"/>
        <v>0</v>
      </c>
      <c r="BJ98" s="55">
        <f t="shared" ca="1" si="22"/>
        <v>0</v>
      </c>
      <c r="BK98" s="55">
        <f t="shared" ca="1" si="22"/>
        <v>0</v>
      </c>
      <c r="BL98" s="55">
        <f t="shared" ca="1" si="22"/>
        <v>0</v>
      </c>
      <c r="BM98" s="32">
        <f t="shared" ca="1" si="18"/>
        <v>0</v>
      </c>
      <c r="BN98" s="32">
        <f t="shared" ca="1" si="18"/>
        <v>0</v>
      </c>
      <c r="BO98" s="32">
        <f t="shared" ca="1" si="18"/>
        <v>0</v>
      </c>
      <c r="BP98" s="32">
        <f t="shared" ca="1" si="18"/>
        <v>0</v>
      </c>
      <c r="BQ98" s="32">
        <f t="shared" ca="1" si="18"/>
        <v>0</v>
      </c>
      <c r="BR98" s="32">
        <f t="shared" ca="1" si="18"/>
        <v>0</v>
      </c>
      <c r="BS98" s="32">
        <f t="shared" ca="1" si="23"/>
        <v>0</v>
      </c>
      <c r="BT98" s="32">
        <f t="shared" ca="1" si="23"/>
        <v>0</v>
      </c>
      <c r="BU98" s="32">
        <f t="shared" ca="1" si="23"/>
        <v>0</v>
      </c>
      <c r="BV98" s="32">
        <f t="shared" ca="1" si="23"/>
        <v>0</v>
      </c>
      <c r="BW98" s="32">
        <f t="shared" ca="1" si="23"/>
        <v>0</v>
      </c>
      <c r="BX98" s="32">
        <f t="shared" ca="1" si="23"/>
        <v>0</v>
      </c>
    </row>
    <row r="99" spans="1:76">
      <c r="A99" t="s">
        <v>442</v>
      </c>
      <c r="B99" s="1" t="s">
        <v>51</v>
      </c>
      <c r="C99" t="str">
        <f t="shared" ca="1" si="19"/>
        <v>RB5</v>
      </c>
      <c r="D99" t="str">
        <f t="shared" ca="1" si="20"/>
        <v>Rainbow #5</v>
      </c>
      <c r="E99" s="31">
        <f ca="1">'Module C Corrected'!CW99-'Module C Initial'!CW99</f>
        <v>0</v>
      </c>
      <c r="F99" s="31">
        <f ca="1">'Module C Corrected'!CX99-'Module C Initial'!CX99</f>
        <v>0</v>
      </c>
      <c r="G99" s="31">
        <f ca="1">'Module C Corrected'!CY99-'Module C Initial'!CY99</f>
        <v>0</v>
      </c>
      <c r="H99" s="31">
        <f ca="1">'Module C Corrected'!CZ99-'Module C Initial'!CZ99</f>
        <v>0</v>
      </c>
      <c r="I99" s="31">
        <f ca="1">'Module C Corrected'!DA99-'Module C Initial'!DA99</f>
        <v>0</v>
      </c>
      <c r="J99" s="31">
        <f ca="1">'Module C Corrected'!DB99-'Module C Initial'!DB99</f>
        <v>0</v>
      </c>
      <c r="K99" s="31">
        <f ca="1">'Module C Corrected'!DC99-'Module C Initial'!DC99</f>
        <v>0</v>
      </c>
      <c r="L99" s="31">
        <f ca="1">'Module C Corrected'!DD99-'Module C Initial'!DD99</f>
        <v>0</v>
      </c>
      <c r="M99" s="31">
        <f ca="1">'Module C Corrected'!DE99-'Module C Initial'!DE99</f>
        <v>0</v>
      </c>
      <c r="N99" s="31">
        <f ca="1">'Module C Corrected'!DF99-'Module C Initial'!DF99</f>
        <v>0</v>
      </c>
      <c r="O99" s="31">
        <f ca="1">'Module C Corrected'!DG99-'Module C Initial'!DG99</f>
        <v>0</v>
      </c>
      <c r="P99" s="31">
        <f ca="1">'Module C Corrected'!DH99-'Module C Initial'!DH99</f>
        <v>0</v>
      </c>
      <c r="Q99" s="32">
        <f ca="1">'Module C Corrected'!DI99-'Module C Initial'!DI99</f>
        <v>0</v>
      </c>
      <c r="R99" s="32">
        <f ca="1">'Module C Corrected'!DJ99-'Module C Initial'!DJ99</f>
        <v>0</v>
      </c>
      <c r="S99" s="32">
        <f ca="1">'Module C Corrected'!DK99-'Module C Initial'!DK99</f>
        <v>0</v>
      </c>
      <c r="T99" s="32">
        <f ca="1">'Module C Corrected'!DL99-'Module C Initial'!DL99</f>
        <v>0</v>
      </c>
      <c r="U99" s="32">
        <f ca="1">'Module C Corrected'!DM99-'Module C Initial'!DM99</f>
        <v>0</v>
      </c>
      <c r="V99" s="32">
        <f ca="1">'Module C Corrected'!DN99-'Module C Initial'!DN99</f>
        <v>0</v>
      </c>
      <c r="W99" s="32">
        <f ca="1">'Module C Corrected'!DO99-'Module C Initial'!DO99</f>
        <v>0</v>
      </c>
      <c r="X99" s="32">
        <f ca="1">'Module C Corrected'!DP99-'Module C Initial'!DP99</f>
        <v>0</v>
      </c>
      <c r="Y99" s="32">
        <f ca="1">'Module C Corrected'!DQ99-'Module C Initial'!DQ99</f>
        <v>0</v>
      </c>
      <c r="Z99" s="32">
        <f ca="1">'Module C Corrected'!DR99-'Module C Initial'!DR99</f>
        <v>0</v>
      </c>
      <c r="AA99" s="32">
        <f ca="1">'Module C Corrected'!DS99-'Module C Initial'!DS99</f>
        <v>0</v>
      </c>
      <c r="AB99" s="32">
        <f ca="1">'Module C Corrected'!DT99-'Module C Initial'!DT99</f>
        <v>0</v>
      </c>
      <c r="AC99" s="31">
        <f ca="1">'Module C Corrected'!DU99-'Module C Initial'!DU99</f>
        <v>0</v>
      </c>
      <c r="AD99" s="31">
        <f ca="1">'Module C Corrected'!DV99-'Module C Initial'!DV99</f>
        <v>0</v>
      </c>
      <c r="AE99" s="31">
        <f ca="1">'Module C Corrected'!DW99-'Module C Initial'!DW99</f>
        <v>0</v>
      </c>
      <c r="AF99" s="31">
        <f ca="1">'Module C Corrected'!DX99-'Module C Initial'!DX99</f>
        <v>0</v>
      </c>
      <c r="AG99" s="31">
        <f ca="1">'Module C Corrected'!DY99-'Module C Initial'!DY99</f>
        <v>0</v>
      </c>
      <c r="AH99" s="31">
        <f ca="1">'Module C Corrected'!DZ99-'Module C Initial'!DZ99</f>
        <v>0</v>
      </c>
      <c r="AI99" s="31">
        <f ca="1">'Module C Corrected'!EA99-'Module C Initial'!EA99</f>
        <v>0</v>
      </c>
      <c r="AJ99" s="31">
        <f ca="1">'Module C Corrected'!EB99-'Module C Initial'!EB99</f>
        <v>0</v>
      </c>
      <c r="AK99" s="31">
        <f ca="1">'Module C Corrected'!EC99-'Module C Initial'!EC99</f>
        <v>0</v>
      </c>
      <c r="AL99" s="31">
        <f ca="1">'Module C Corrected'!ED99-'Module C Initial'!ED99</f>
        <v>0</v>
      </c>
      <c r="AM99" s="31">
        <f ca="1">'Module C Corrected'!EE99-'Module C Initial'!EE99</f>
        <v>0</v>
      </c>
      <c r="AN99" s="31">
        <f ca="1">'Module C Corrected'!EF99-'Module C Initial'!EF99</f>
        <v>0</v>
      </c>
      <c r="AO99" s="32">
        <f t="shared" ca="1" si="16"/>
        <v>0</v>
      </c>
      <c r="AP99" s="32">
        <f t="shared" ca="1" si="16"/>
        <v>0</v>
      </c>
      <c r="AQ99" s="32">
        <f t="shared" ca="1" si="16"/>
        <v>0</v>
      </c>
      <c r="AR99" s="32">
        <f t="shared" ca="1" si="16"/>
        <v>0</v>
      </c>
      <c r="AS99" s="32">
        <f t="shared" ca="1" si="16"/>
        <v>0</v>
      </c>
      <c r="AT99" s="32">
        <f t="shared" ca="1" si="16"/>
        <v>0</v>
      </c>
      <c r="AU99" s="32">
        <f t="shared" ca="1" si="21"/>
        <v>0</v>
      </c>
      <c r="AV99" s="32">
        <f t="shared" ca="1" si="21"/>
        <v>0</v>
      </c>
      <c r="AW99" s="32">
        <f t="shared" ca="1" si="21"/>
        <v>0</v>
      </c>
      <c r="AX99" s="32">
        <f t="shared" ca="1" si="21"/>
        <v>0</v>
      </c>
      <c r="AY99" s="32">
        <f t="shared" ca="1" si="21"/>
        <v>0</v>
      </c>
      <c r="AZ99" s="32">
        <f t="shared" ca="1" si="21"/>
        <v>0</v>
      </c>
      <c r="BA99" s="55">
        <f t="shared" ca="1" si="17"/>
        <v>0</v>
      </c>
      <c r="BB99" s="55">
        <f t="shared" ca="1" si="17"/>
        <v>0</v>
      </c>
      <c r="BC99" s="55">
        <f t="shared" ca="1" si="17"/>
        <v>0</v>
      </c>
      <c r="BD99" s="55">
        <f t="shared" ca="1" si="17"/>
        <v>0</v>
      </c>
      <c r="BE99" s="55">
        <f t="shared" ca="1" si="17"/>
        <v>0</v>
      </c>
      <c r="BF99" s="55">
        <f t="shared" ca="1" si="17"/>
        <v>0</v>
      </c>
      <c r="BG99" s="55">
        <f t="shared" ca="1" si="22"/>
        <v>0</v>
      </c>
      <c r="BH99" s="55">
        <f t="shared" ca="1" si="22"/>
        <v>0</v>
      </c>
      <c r="BI99" s="55">
        <f t="shared" ca="1" si="22"/>
        <v>0</v>
      </c>
      <c r="BJ99" s="55">
        <f t="shared" ca="1" si="22"/>
        <v>0</v>
      </c>
      <c r="BK99" s="55">
        <f t="shared" ca="1" si="22"/>
        <v>0</v>
      </c>
      <c r="BL99" s="55">
        <f t="shared" ca="1" si="22"/>
        <v>0</v>
      </c>
      <c r="BM99" s="32">
        <f t="shared" ca="1" si="18"/>
        <v>0</v>
      </c>
      <c r="BN99" s="32">
        <f t="shared" ca="1" si="18"/>
        <v>0</v>
      </c>
      <c r="BO99" s="32">
        <f t="shared" ca="1" si="18"/>
        <v>0</v>
      </c>
      <c r="BP99" s="32">
        <f t="shared" ca="1" si="18"/>
        <v>0</v>
      </c>
      <c r="BQ99" s="32">
        <f t="shared" ca="1" si="18"/>
        <v>0</v>
      </c>
      <c r="BR99" s="32">
        <f t="shared" ca="1" si="18"/>
        <v>0</v>
      </c>
      <c r="BS99" s="32">
        <f t="shared" ca="1" si="23"/>
        <v>0</v>
      </c>
      <c r="BT99" s="32">
        <f t="shared" ca="1" si="23"/>
        <v>0</v>
      </c>
      <c r="BU99" s="32">
        <f t="shared" ca="1" si="23"/>
        <v>0</v>
      </c>
      <c r="BV99" s="32">
        <f t="shared" ca="1" si="23"/>
        <v>0</v>
      </c>
      <c r="BW99" s="32">
        <f t="shared" ca="1" si="23"/>
        <v>0</v>
      </c>
      <c r="BX99" s="32">
        <f t="shared" ca="1" si="23"/>
        <v>0</v>
      </c>
    </row>
    <row r="100" spans="1:76">
      <c r="A100" t="s">
        <v>520</v>
      </c>
      <c r="B100" s="1" t="s">
        <v>531</v>
      </c>
      <c r="C100" t="str">
        <f t="shared" ca="1" si="19"/>
        <v>RG10</v>
      </c>
      <c r="D100" t="str">
        <f t="shared" ca="1" si="20"/>
        <v>Rossdale #10</v>
      </c>
      <c r="E100" s="31">
        <f ca="1">'Module C Corrected'!CW100-'Module C Initial'!CW100</f>
        <v>0</v>
      </c>
      <c r="F100" s="31">
        <f ca="1">'Module C Corrected'!CX100-'Module C Initial'!CX100</f>
        <v>0</v>
      </c>
      <c r="G100" s="31">
        <f ca="1">'Module C Corrected'!CY100-'Module C Initial'!CY100</f>
        <v>0</v>
      </c>
      <c r="H100" s="31">
        <f ca="1">'Module C Corrected'!CZ100-'Module C Initial'!CZ100</f>
        <v>0</v>
      </c>
      <c r="I100" s="31">
        <f ca="1">'Module C Corrected'!DA100-'Module C Initial'!DA100</f>
        <v>0</v>
      </c>
      <c r="J100" s="31">
        <f ca="1">'Module C Corrected'!DB100-'Module C Initial'!DB100</f>
        <v>0</v>
      </c>
      <c r="K100" s="31">
        <f ca="1">'Module C Corrected'!DC100-'Module C Initial'!DC100</f>
        <v>0</v>
      </c>
      <c r="L100" s="31">
        <f ca="1">'Module C Corrected'!DD100-'Module C Initial'!DD100</f>
        <v>0</v>
      </c>
      <c r="M100" s="31">
        <f ca="1">'Module C Corrected'!DE100-'Module C Initial'!DE100</f>
        <v>0</v>
      </c>
      <c r="N100" s="31">
        <f ca="1">'Module C Corrected'!DF100-'Module C Initial'!DF100</f>
        <v>0</v>
      </c>
      <c r="O100" s="31">
        <f ca="1">'Module C Corrected'!DG100-'Module C Initial'!DG100</f>
        <v>0</v>
      </c>
      <c r="P100" s="31">
        <f ca="1">'Module C Corrected'!DH100-'Module C Initial'!DH100</f>
        <v>0</v>
      </c>
      <c r="Q100" s="32">
        <f ca="1">'Module C Corrected'!DI100-'Module C Initial'!DI100</f>
        <v>0</v>
      </c>
      <c r="R100" s="32">
        <f ca="1">'Module C Corrected'!DJ100-'Module C Initial'!DJ100</f>
        <v>0</v>
      </c>
      <c r="S100" s="32">
        <f ca="1">'Module C Corrected'!DK100-'Module C Initial'!DK100</f>
        <v>0</v>
      </c>
      <c r="T100" s="32">
        <f ca="1">'Module C Corrected'!DL100-'Module C Initial'!DL100</f>
        <v>0</v>
      </c>
      <c r="U100" s="32">
        <f ca="1">'Module C Corrected'!DM100-'Module C Initial'!DM100</f>
        <v>0</v>
      </c>
      <c r="V100" s="32">
        <f ca="1">'Module C Corrected'!DN100-'Module C Initial'!DN100</f>
        <v>0</v>
      </c>
      <c r="W100" s="32">
        <f ca="1">'Module C Corrected'!DO100-'Module C Initial'!DO100</f>
        <v>0</v>
      </c>
      <c r="X100" s="32">
        <f ca="1">'Module C Corrected'!DP100-'Module C Initial'!DP100</f>
        <v>0</v>
      </c>
      <c r="Y100" s="32">
        <f ca="1">'Module C Corrected'!DQ100-'Module C Initial'!DQ100</f>
        <v>0</v>
      </c>
      <c r="Z100" s="32">
        <f ca="1">'Module C Corrected'!DR100-'Module C Initial'!DR100</f>
        <v>0</v>
      </c>
      <c r="AA100" s="32">
        <f ca="1">'Module C Corrected'!DS100-'Module C Initial'!DS100</f>
        <v>0</v>
      </c>
      <c r="AB100" s="32">
        <f ca="1">'Module C Corrected'!DT100-'Module C Initial'!DT100</f>
        <v>0</v>
      </c>
      <c r="AC100" s="31">
        <f ca="1">'Module C Corrected'!DU100-'Module C Initial'!DU100</f>
        <v>0</v>
      </c>
      <c r="AD100" s="31">
        <f ca="1">'Module C Corrected'!DV100-'Module C Initial'!DV100</f>
        <v>0</v>
      </c>
      <c r="AE100" s="31">
        <f ca="1">'Module C Corrected'!DW100-'Module C Initial'!DW100</f>
        <v>0</v>
      </c>
      <c r="AF100" s="31">
        <f ca="1">'Module C Corrected'!DX100-'Module C Initial'!DX100</f>
        <v>0</v>
      </c>
      <c r="AG100" s="31">
        <f ca="1">'Module C Corrected'!DY100-'Module C Initial'!DY100</f>
        <v>0</v>
      </c>
      <c r="AH100" s="31">
        <f ca="1">'Module C Corrected'!DZ100-'Module C Initial'!DZ100</f>
        <v>0</v>
      </c>
      <c r="AI100" s="31">
        <f ca="1">'Module C Corrected'!EA100-'Module C Initial'!EA100</f>
        <v>0</v>
      </c>
      <c r="AJ100" s="31">
        <f ca="1">'Module C Corrected'!EB100-'Module C Initial'!EB100</f>
        <v>0</v>
      </c>
      <c r="AK100" s="31">
        <f ca="1">'Module C Corrected'!EC100-'Module C Initial'!EC100</f>
        <v>0</v>
      </c>
      <c r="AL100" s="31">
        <f ca="1">'Module C Corrected'!ED100-'Module C Initial'!ED100</f>
        <v>0</v>
      </c>
      <c r="AM100" s="31">
        <f ca="1">'Module C Corrected'!EE100-'Module C Initial'!EE100</f>
        <v>0</v>
      </c>
      <c r="AN100" s="31">
        <f ca="1">'Module C Corrected'!EF100-'Module C Initial'!EF100</f>
        <v>0</v>
      </c>
      <c r="AO100" s="32">
        <f t="shared" ca="1" si="16"/>
        <v>0</v>
      </c>
      <c r="AP100" s="32">
        <f t="shared" ca="1" si="16"/>
        <v>0</v>
      </c>
      <c r="AQ100" s="32">
        <f t="shared" ca="1" si="16"/>
        <v>0</v>
      </c>
      <c r="AR100" s="32">
        <f t="shared" ca="1" si="16"/>
        <v>0</v>
      </c>
      <c r="AS100" s="32">
        <f t="shared" ca="1" si="16"/>
        <v>0</v>
      </c>
      <c r="AT100" s="32">
        <f t="shared" ca="1" si="16"/>
        <v>0</v>
      </c>
      <c r="AU100" s="32">
        <f t="shared" ca="1" si="21"/>
        <v>0</v>
      </c>
      <c r="AV100" s="32">
        <f t="shared" ca="1" si="21"/>
        <v>0</v>
      </c>
      <c r="AW100" s="32">
        <f t="shared" ca="1" si="21"/>
        <v>0</v>
      </c>
      <c r="AX100" s="32">
        <f t="shared" ca="1" si="21"/>
        <v>0</v>
      </c>
      <c r="AY100" s="32">
        <f t="shared" ca="1" si="21"/>
        <v>0</v>
      </c>
      <c r="AZ100" s="32">
        <f t="shared" ca="1" si="21"/>
        <v>0</v>
      </c>
      <c r="BA100" s="55">
        <f t="shared" ca="1" si="17"/>
        <v>0</v>
      </c>
      <c r="BB100" s="55">
        <f t="shared" ca="1" si="17"/>
        <v>0</v>
      </c>
      <c r="BC100" s="55">
        <f t="shared" ca="1" si="17"/>
        <v>0</v>
      </c>
      <c r="BD100" s="55">
        <f t="shared" ca="1" si="17"/>
        <v>0</v>
      </c>
      <c r="BE100" s="55">
        <f t="shared" ca="1" si="17"/>
        <v>0</v>
      </c>
      <c r="BF100" s="55">
        <f t="shared" ca="1" si="17"/>
        <v>0</v>
      </c>
      <c r="BG100" s="55">
        <f t="shared" ca="1" si="22"/>
        <v>0</v>
      </c>
      <c r="BH100" s="55">
        <f t="shared" ca="1" si="22"/>
        <v>0</v>
      </c>
      <c r="BI100" s="55">
        <f t="shared" ca="1" si="22"/>
        <v>0</v>
      </c>
      <c r="BJ100" s="55">
        <f t="shared" ca="1" si="22"/>
        <v>0</v>
      </c>
      <c r="BK100" s="55">
        <f t="shared" ca="1" si="22"/>
        <v>0</v>
      </c>
      <c r="BL100" s="55">
        <f t="shared" ca="1" si="22"/>
        <v>0</v>
      </c>
      <c r="BM100" s="32">
        <f t="shared" ca="1" si="18"/>
        <v>0</v>
      </c>
      <c r="BN100" s="32">
        <f t="shared" ca="1" si="18"/>
        <v>0</v>
      </c>
      <c r="BO100" s="32">
        <f t="shared" ca="1" si="18"/>
        <v>0</v>
      </c>
      <c r="BP100" s="32">
        <f t="shared" ca="1" si="18"/>
        <v>0</v>
      </c>
      <c r="BQ100" s="32">
        <f t="shared" ca="1" si="18"/>
        <v>0</v>
      </c>
      <c r="BR100" s="32">
        <f t="shared" ca="1" si="18"/>
        <v>0</v>
      </c>
      <c r="BS100" s="32">
        <f t="shared" ca="1" si="23"/>
        <v>0</v>
      </c>
      <c r="BT100" s="32">
        <f t="shared" ca="1" si="23"/>
        <v>0</v>
      </c>
      <c r="BU100" s="32">
        <f t="shared" ca="1" si="23"/>
        <v>0</v>
      </c>
      <c r="BV100" s="32">
        <f t="shared" ca="1" si="23"/>
        <v>0</v>
      </c>
      <c r="BW100" s="32">
        <f t="shared" ca="1" si="23"/>
        <v>0</v>
      </c>
      <c r="BX100" s="32">
        <f t="shared" ca="1" si="23"/>
        <v>0</v>
      </c>
    </row>
    <row r="101" spans="1:76">
      <c r="A101" t="s">
        <v>520</v>
      </c>
      <c r="B101" s="1" t="s">
        <v>527</v>
      </c>
      <c r="C101" t="str">
        <f t="shared" ca="1" si="19"/>
        <v>RG8</v>
      </c>
      <c r="D101" t="str">
        <f t="shared" ca="1" si="20"/>
        <v>Rossdale #8</v>
      </c>
      <c r="E101" s="31">
        <f ca="1">'Module C Corrected'!CW101-'Module C Initial'!CW101</f>
        <v>0</v>
      </c>
      <c r="F101" s="31">
        <f ca="1">'Module C Corrected'!CX101-'Module C Initial'!CX101</f>
        <v>0</v>
      </c>
      <c r="G101" s="31">
        <f ca="1">'Module C Corrected'!CY101-'Module C Initial'!CY101</f>
        <v>0</v>
      </c>
      <c r="H101" s="31">
        <f ca="1">'Module C Corrected'!CZ101-'Module C Initial'!CZ101</f>
        <v>0</v>
      </c>
      <c r="I101" s="31">
        <f ca="1">'Module C Corrected'!DA101-'Module C Initial'!DA101</f>
        <v>0</v>
      </c>
      <c r="J101" s="31">
        <f ca="1">'Module C Corrected'!DB101-'Module C Initial'!DB101</f>
        <v>0</v>
      </c>
      <c r="K101" s="31">
        <f ca="1">'Module C Corrected'!DC101-'Module C Initial'!DC101</f>
        <v>0</v>
      </c>
      <c r="L101" s="31">
        <f ca="1">'Module C Corrected'!DD101-'Module C Initial'!DD101</f>
        <v>0</v>
      </c>
      <c r="M101" s="31">
        <f ca="1">'Module C Corrected'!DE101-'Module C Initial'!DE101</f>
        <v>0</v>
      </c>
      <c r="N101" s="31">
        <f ca="1">'Module C Corrected'!DF101-'Module C Initial'!DF101</f>
        <v>0</v>
      </c>
      <c r="O101" s="31">
        <f ca="1">'Module C Corrected'!DG101-'Module C Initial'!DG101</f>
        <v>0</v>
      </c>
      <c r="P101" s="31">
        <f ca="1">'Module C Corrected'!DH101-'Module C Initial'!DH101</f>
        <v>0</v>
      </c>
      <c r="Q101" s="32">
        <f ca="1">'Module C Corrected'!DI101-'Module C Initial'!DI101</f>
        <v>0</v>
      </c>
      <c r="R101" s="32">
        <f ca="1">'Module C Corrected'!DJ101-'Module C Initial'!DJ101</f>
        <v>0</v>
      </c>
      <c r="S101" s="32">
        <f ca="1">'Module C Corrected'!DK101-'Module C Initial'!DK101</f>
        <v>0</v>
      </c>
      <c r="T101" s="32">
        <f ca="1">'Module C Corrected'!DL101-'Module C Initial'!DL101</f>
        <v>0</v>
      </c>
      <c r="U101" s="32">
        <f ca="1">'Module C Corrected'!DM101-'Module C Initial'!DM101</f>
        <v>0</v>
      </c>
      <c r="V101" s="32">
        <f ca="1">'Module C Corrected'!DN101-'Module C Initial'!DN101</f>
        <v>0</v>
      </c>
      <c r="W101" s="32">
        <f ca="1">'Module C Corrected'!DO101-'Module C Initial'!DO101</f>
        <v>0</v>
      </c>
      <c r="X101" s="32">
        <f ca="1">'Module C Corrected'!DP101-'Module C Initial'!DP101</f>
        <v>0</v>
      </c>
      <c r="Y101" s="32">
        <f ca="1">'Module C Corrected'!DQ101-'Module C Initial'!DQ101</f>
        <v>0</v>
      </c>
      <c r="Z101" s="32">
        <f ca="1">'Module C Corrected'!DR101-'Module C Initial'!DR101</f>
        <v>0</v>
      </c>
      <c r="AA101" s="32">
        <f ca="1">'Module C Corrected'!DS101-'Module C Initial'!DS101</f>
        <v>0</v>
      </c>
      <c r="AB101" s="32">
        <f ca="1">'Module C Corrected'!DT101-'Module C Initial'!DT101</f>
        <v>0</v>
      </c>
      <c r="AC101" s="31">
        <f ca="1">'Module C Corrected'!DU101-'Module C Initial'!DU101</f>
        <v>0</v>
      </c>
      <c r="AD101" s="31">
        <f ca="1">'Module C Corrected'!DV101-'Module C Initial'!DV101</f>
        <v>0</v>
      </c>
      <c r="AE101" s="31">
        <f ca="1">'Module C Corrected'!DW101-'Module C Initial'!DW101</f>
        <v>0</v>
      </c>
      <c r="AF101" s="31">
        <f ca="1">'Module C Corrected'!DX101-'Module C Initial'!DX101</f>
        <v>0</v>
      </c>
      <c r="AG101" s="31">
        <f ca="1">'Module C Corrected'!DY101-'Module C Initial'!DY101</f>
        <v>0</v>
      </c>
      <c r="AH101" s="31">
        <f ca="1">'Module C Corrected'!DZ101-'Module C Initial'!DZ101</f>
        <v>0</v>
      </c>
      <c r="AI101" s="31">
        <f ca="1">'Module C Corrected'!EA101-'Module C Initial'!EA101</f>
        <v>0</v>
      </c>
      <c r="AJ101" s="31">
        <f ca="1">'Module C Corrected'!EB101-'Module C Initial'!EB101</f>
        <v>0</v>
      </c>
      <c r="AK101" s="31">
        <f ca="1">'Module C Corrected'!EC101-'Module C Initial'!EC101</f>
        <v>0</v>
      </c>
      <c r="AL101" s="31">
        <f ca="1">'Module C Corrected'!ED101-'Module C Initial'!ED101</f>
        <v>0</v>
      </c>
      <c r="AM101" s="31">
        <f ca="1">'Module C Corrected'!EE101-'Module C Initial'!EE101</f>
        <v>0</v>
      </c>
      <c r="AN101" s="31">
        <f ca="1">'Module C Corrected'!EF101-'Module C Initial'!EF101</f>
        <v>0</v>
      </c>
      <c r="AO101" s="32">
        <f t="shared" ca="1" si="16"/>
        <v>0</v>
      </c>
      <c r="AP101" s="32">
        <f t="shared" ca="1" si="16"/>
        <v>0</v>
      </c>
      <c r="AQ101" s="32">
        <f t="shared" ca="1" si="16"/>
        <v>0</v>
      </c>
      <c r="AR101" s="32">
        <f t="shared" ca="1" si="16"/>
        <v>0</v>
      </c>
      <c r="AS101" s="32">
        <f t="shared" ca="1" si="16"/>
        <v>0</v>
      </c>
      <c r="AT101" s="32">
        <f t="shared" ca="1" si="16"/>
        <v>0</v>
      </c>
      <c r="AU101" s="32">
        <f t="shared" ca="1" si="21"/>
        <v>0</v>
      </c>
      <c r="AV101" s="32">
        <f t="shared" ca="1" si="21"/>
        <v>0</v>
      </c>
      <c r="AW101" s="32">
        <f t="shared" ca="1" si="21"/>
        <v>0</v>
      </c>
      <c r="AX101" s="32">
        <f t="shared" ca="1" si="21"/>
        <v>0</v>
      </c>
      <c r="AY101" s="32">
        <f t="shared" ca="1" si="21"/>
        <v>0</v>
      </c>
      <c r="AZ101" s="32">
        <f t="shared" ca="1" si="21"/>
        <v>0</v>
      </c>
      <c r="BA101" s="55">
        <f t="shared" ca="1" si="17"/>
        <v>0</v>
      </c>
      <c r="BB101" s="55">
        <f t="shared" ca="1" si="17"/>
        <v>0</v>
      </c>
      <c r="BC101" s="55">
        <f t="shared" ca="1" si="17"/>
        <v>0</v>
      </c>
      <c r="BD101" s="55">
        <f t="shared" ca="1" si="17"/>
        <v>0</v>
      </c>
      <c r="BE101" s="55">
        <f t="shared" ca="1" si="17"/>
        <v>0</v>
      </c>
      <c r="BF101" s="55">
        <f t="shared" ca="1" si="17"/>
        <v>0</v>
      </c>
      <c r="BG101" s="55">
        <f t="shared" ca="1" si="22"/>
        <v>0</v>
      </c>
      <c r="BH101" s="55">
        <f t="shared" ca="1" si="22"/>
        <v>0</v>
      </c>
      <c r="BI101" s="55">
        <f t="shared" ca="1" si="22"/>
        <v>0</v>
      </c>
      <c r="BJ101" s="55">
        <f t="shared" ca="1" si="22"/>
        <v>0</v>
      </c>
      <c r="BK101" s="55">
        <f t="shared" ca="1" si="22"/>
        <v>0</v>
      </c>
      <c r="BL101" s="55">
        <f t="shared" ca="1" si="22"/>
        <v>0</v>
      </c>
      <c r="BM101" s="32">
        <f t="shared" ca="1" si="18"/>
        <v>0</v>
      </c>
      <c r="BN101" s="32">
        <f t="shared" ca="1" si="18"/>
        <v>0</v>
      </c>
      <c r="BO101" s="32">
        <f t="shared" ca="1" si="18"/>
        <v>0</v>
      </c>
      <c r="BP101" s="32">
        <f t="shared" ca="1" si="18"/>
        <v>0</v>
      </c>
      <c r="BQ101" s="32">
        <f t="shared" ca="1" si="18"/>
        <v>0</v>
      </c>
      <c r="BR101" s="32">
        <f t="shared" ca="1" si="18"/>
        <v>0</v>
      </c>
      <c r="BS101" s="32">
        <f t="shared" ca="1" si="23"/>
        <v>0</v>
      </c>
      <c r="BT101" s="32">
        <f t="shared" ca="1" si="23"/>
        <v>0</v>
      </c>
      <c r="BU101" s="32">
        <f t="shared" ca="1" si="23"/>
        <v>0</v>
      </c>
      <c r="BV101" s="32">
        <f t="shared" ca="1" si="23"/>
        <v>0</v>
      </c>
      <c r="BW101" s="32">
        <f t="shared" ca="1" si="23"/>
        <v>0</v>
      </c>
      <c r="BX101" s="32">
        <f t="shared" ca="1" si="23"/>
        <v>0</v>
      </c>
    </row>
    <row r="102" spans="1:76">
      <c r="A102" t="s">
        <v>520</v>
      </c>
      <c r="B102" s="1" t="s">
        <v>529</v>
      </c>
      <c r="C102" t="str">
        <f t="shared" ca="1" si="19"/>
        <v>RG9</v>
      </c>
      <c r="D102" t="str">
        <f t="shared" ca="1" si="20"/>
        <v>Rossdale #9</v>
      </c>
      <c r="E102" s="31">
        <f ca="1">'Module C Corrected'!CW102-'Module C Initial'!CW102</f>
        <v>0</v>
      </c>
      <c r="F102" s="31">
        <f ca="1">'Module C Corrected'!CX102-'Module C Initial'!CX102</f>
        <v>0</v>
      </c>
      <c r="G102" s="31">
        <f ca="1">'Module C Corrected'!CY102-'Module C Initial'!CY102</f>
        <v>0</v>
      </c>
      <c r="H102" s="31">
        <f ca="1">'Module C Corrected'!CZ102-'Module C Initial'!CZ102</f>
        <v>0</v>
      </c>
      <c r="I102" s="31">
        <f ca="1">'Module C Corrected'!DA102-'Module C Initial'!DA102</f>
        <v>0</v>
      </c>
      <c r="J102" s="31">
        <f ca="1">'Module C Corrected'!DB102-'Module C Initial'!DB102</f>
        <v>0</v>
      </c>
      <c r="K102" s="31">
        <f ca="1">'Module C Corrected'!DC102-'Module C Initial'!DC102</f>
        <v>0</v>
      </c>
      <c r="L102" s="31">
        <f ca="1">'Module C Corrected'!DD102-'Module C Initial'!DD102</f>
        <v>0</v>
      </c>
      <c r="M102" s="31">
        <f ca="1">'Module C Corrected'!DE102-'Module C Initial'!DE102</f>
        <v>0</v>
      </c>
      <c r="N102" s="31">
        <f ca="1">'Module C Corrected'!DF102-'Module C Initial'!DF102</f>
        <v>0</v>
      </c>
      <c r="O102" s="31">
        <f ca="1">'Module C Corrected'!DG102-'Module C Initial'!DG102</f>
        <v>0</v>
      </c>
      <c r="P102" s="31">
        <f ca="1">'Module C Corrected'!DH102-'Module C Initial'!DH102</f>
        <v>0</v>
      </c>
      <c r="Q102" s="32">
        <f ca="1">'Module C Corrected'!DI102-'Module C Initial'!DI102</f>
        <v>0</v>
      </c>
      <c r="R102" s="32">
        <f ca="1">'Module C Corrected'!DJ102-'Module C Initial'!DJ102</f>
        <v>0</v>
      </c>
      <c r="S102" s="32">
        <f ca="1">'Module C Corrected'!DK102-'Module C Initial'!DK102</f>
        <v>0</v>
      </c>
      <c r="T102" s="32">
        <f ca="1">'Module C Corrected'!DL102-'Module C Initial'!DL102</f>
        <v>0</v>
      </c>
      <c r="U102" s="32">
        <f ca="1">'Module C Corrected'!DM102-'Module C Initial'!DM102</f>
        <v>0</v>
      </c>
      <c r="V102" s="32">
        <f ca="1">'Module C Corrected'!DN102-'Module C Initial'!DN102</f>
        <v>0</v>
      </c>
      <c r="W102" s="32">
        <f ca="1">'Module C Corrected'!DO102-'Module C Initial'!DO102</f>
        <v>0</v>
      </c>
      <c r="X102" s="32">
        <f ca="1">'Module C Corrected'!DP102-'Module C Initial'!DP102</f>
        <v>0</v>
      </c>
      <c r="Y102" s="32">
        <f ca="1">'Module C Corrected'!DQ102-'Module C Initial'!DQ102</f>
        <v>0</v>
      </c>
      <c r="Z102" s="32">
        <f ca="1">'Module C Corrected'!DR102-'Module C Initial'!DR102</f>
        <v>0</v>
      </c>
      <c r="AA102" s="32">
        <f ca="1">'Module C Corrected'!DS102-'Module C Initial'!DS102</f>
        <v>0</v>
      </c>
      <c r="AB102" s="32">
        <f ca="1">'Module C Corrected'!DT102-'Module C Initial'!DT102</f>
        <v>0</v>
      </c>
      <c r="AC102" s="31">
        <f ca="1">'Module C Corrected'!DU102-'Module C Initial'!DU102</f>
        <v>0</v>
      </c>
      <c r="AD102" s="31">
        <f ca="1">'Module C Corrected'!DV102-'Module C Initial'!DV102</f>
        <v>0</v>
      </c>
      <c r="AE102" s="31">
        <f ca="1">'Module C Corrected'!DW102-'Module C Initial'!DW102</f>
        <v>0</v>
      </c>
      <c r="AF102" s="31">
        <f ca="1">'Module C Corrected'!DX102-'Module C Initial'!DX102</f>
        <v>0</v>
      </c>
      <c r="AG102" s="31">
        <f ca="1">'Module C Corrected'!DY102-'Module C Initial'!DY102</f>
        <v>0</v>
      </c>
      <c r="AH102" s="31">
        <f ca="1">'Module C Corrected'!DZ102-'Module C Initial'!DZ102</f>
        <v>0</v>
      </c>
      <c r="AI102" s="31">
        <f ca="1">'Module C Corrected'!EA102-'Module C Initial'!EA102</f>
        <v>0</v>
      </c>
      <c r="AJ102" s="31">
        <f ca="1">'Module C Corrected'!EB102-'Module C Initial'!EB102</f>
        <v>0</v>
      </c>
      <c r="AK102" s="31">
        <f ca="1">'Module C Corrected'!EC102-'Module C Initial'!EC102</f>
        <v>0</v>
      </c>
      <c r="AL102" s="31">
        <f ca="1">'Module C Corrected'!ED102-'Module C Initial'!ED102</f>
        <v>0</v>
      </c>
      <c r="AM102" s="31">
        <f ca="1">'Module C Corrected'!EE102-'Module C Initial'!EE102</f>
        <v>0</v>
      </c>
      <c r="AN102" s="31">
        <f ca="1">'Module C Corrected'!EF102-'Module C Initial'!EF102</f>
        <v>0</v>
      </c>
      <c r="AO102" s="32">
        <f t="shared" ca="1" si="16"/>
        <v>0</v>
      </c>
      <c r="AP102" s="32">
        <f t="shared" ca="1" si="16"/>
        <v>0</v>
      </c>
      <c r="AQ102" s="32">
        <f t="shared" ca="1" si="16"/>
        <v>0</v>
      </c>
      <c r="AR102" s="32">
        <f t="shared" ca="1" si="16"/>
        <v>0</v>
      </c>
      <c r="AS102" s="32">
        <f t="shared" ca="1" si="16"/>
        <v>0</v>
      </c>
      <c r="AT102" s="32">
        <f t="shared" ca="1" si="16"/>
        <v>0</v>
      </c>
      <c r="AU102" s="32">
        <f t="shared" ca="1" si="21"/>
        <v>0</v>
      </c>
      <c r="AV102" s="32">
        <f t="shared" ca="1" si="21"/>
        <v>0</v>
      </c>
      <c r="AW102" s="32">
        <f t="shared" ca="1" si="21"/>
        <v>0</v>
      </c>
      <c r="AX102" s="32">
        <f t="shared" ca="1" si="21"/>
        <v>0</v>
      </c>
      <c r="AY102" s="32">
        <f t="shared" ca="1" si="21"/>
        <v>0</v>
      </c>
      <c r="AZ102" s="32">
        <f t="shared" ca="1" si="21"/>
        <v>0</v>
      </c>
      <c r="BA102" s="55">
        <f t="shared" ca="1" si="17"/>
        <v>0</v>
      </c>
      <c r="BB102" s="55">
        <f t="shared" ca="1" si="17"/>
        <v>0</v>
      </c>
      <c r="BC102" s="55">
        <f t="shared" ca="1" si="17"/>
        <v>0</v>
      </c>
      <c r="BD102" s="55">
        <f t="shared" ca="1" si="17"/>
        <v>0</v>
      </c>
      <c r="BE102" s="55">
        <f t="shared" ca="1" si="17"/>
        <v>0</v>
      </c>
      <c r="BF102" s="55">
        <f t="shared" ca="1" si="17"/>
        <v>0</v>
      </c>
      <c r="BG102" s="55">
        <f t="shared" ca="1" si="22"/>
        <v>0</v>
      </c>
      <c r="BH102" s="55">
        <f t="shared" ca="1" si="22"/>
        <v>0</v>
      </c>
      <c r="BI102" s="55">
        <f t="shared" ca="1" si="22"/>
        <v>0</v>
      </c>
      <c r="BJ102" s="55">
        <f t="shared" ca="1" si="22"/>
        <v>0</v>
      </c>
      <c r="BK102" s="55">
        <f t="shared" ca="1" si="22"/>
        <v>0</v>
      </c>
      <c r="BL102" s="55">
        <f t="shared" ca="1" si="22"/>
        <v>0</v>
      </c>
      <c r="BM102" s="32">
        <f t="shared" ca="1" si="18"/>
        <v>0</v>
      </c>
      <c r="BN102" s="32">
        <f t="shared" ca="1" si="18"/>
        <v>0</v>
      </c>
      <c r="BO102" s="32">
        <f t="shared" ca="1" si="18"/>
        <v>0</v>
      </c>
      <c r="BP102" s="32">
        <f t="shared" ca="1" si="18"/>
        <v>0</v>
      </c>
      <c r="BQ102" s="32">
        <f t="shared" ca="1" si="18"/>
        <v>0</v>
      </c>
      <c r="BR102" s="32">
        <f t="shared" ca="1" si="18"/>
        <v>0</v>
      </c>
      <c r="BS102" s="32">
        <f t="shared" ca="1" si="23"/>
        <v>0</v>
      </c>
      <c r="BT102" s="32">
        <f t="shared" ca="1" si="23"/>
        <v>0</v>
      </c>
      <c r="BU102" s="32">
        <f t="shared" ca="1" si="23"/>
        <v>0</v>
      </c>
      <c r="BV102" s="32">
        <f t="shared" ca="1" si="23"/>
        <v>0</v>
      </c>
      <c r="BW102" s="32">
        <f t="shared" ca="1" si="23"/>
        <v>0</v>
      </c>
      <c r="BX102" s="32">
        <f t="shared" ca="1" si="23"/>
        <v>0</v>
      </c>
    </row>
    <row r="103" spans="1:76">
      <c r="A103" t="s">
        <v>442</v>
      </c>
      <c r="B103" s="1" t="s">
        <v>52</v>
      </c>
      <c r="C103" t="str">
        <f t="shared" ca="1" si="19"/>
        <v>RL1</v>
      </c>
      <c r="D103" t="str">
        <f t="shared" ca="1" si="20"/>
        <v>Rainbow Lake #1</v>
      </c>
      <c r="E103" s="31">
        <f ca="1">'Module C Corrected'!CW103-'Module C Initial'!CW103</f>
        <v>0</v>
      </c>
      <c r="F103" s="31">
        <f ca="1">'Module C Corrected'!CX103-'Module C Initial'!CX103</f>
        <v>0</v>
      </c>
      <c r="G103" s="31">
        <f ca="1">'Module C Corrected'!CY103-'Module C Initial'!CY103</f>
        <v>0</v>
      </c>
      <c r="H103" s="31">
        <f ca="1">'Module C Corrected'!CZ103-'Module C Initial'!CZ103</f>
        <v>0</v>
      </c>
      <c r="I103" s="31">
        <f ca="1">'Module C Corrected'!DA103-'Module C Initial'!DA103</f>
        <v>0</v>
      </c>
      <c r="J103" s="31">
        <f ca="1">'Module C Corrected'!DB103-'Module C Initial'!DB103</f>
        <v>0</v>
      </c>
      <c r="K103" s="31">
        <f ca="1">'Module C Corrected'!DC103-'Module C Initial'!DC103</f>
        <v>0</v>
      </c>
      <c r="L103" s="31">
        <f ca="1">'Module C Corrected'!DD103-'Module C Initial'!DD103</f>
        <v>0</v>
      </c>
      <c r="M103" s="31">
        <f ca="1">'Module C Corrected'!DE103-'Module C Initial'!DE103</f>
        <v>0</v>
      </c>
      <c r="N103" s="31">
        <f ca="1">'Module C Corrected'!DF103-'Module C Initial'!DF103</f>
        <v>0</v>
      </c>
      <c r="O103" s="31">
        <f ca="1">'Module C Corrected'!DG103-'Module C Initial'!DG103</f>
        <v>0</v>
      </c>
      <c r="P103" s="31">
        <f ca="1">'Module C Corrected'!DH103-'Module C Initial'!DH103</f>
        <v>0</v>
      </c>
      <c r="Q103" s="32">
        <f ca="1">'Module C Corrected'!DI103-'Module C Initial'!DI103</f>
        <v>0</v>
      </c>
      <c r="R103" s="32">
        <f ca="1">'Module C Corrected'!DJ103-'Module C Initial'!DJ103</f>
        <v>0</v>
      </c>
      <c r="S103" s="32">
        <f ca="1">'Module C Corrected'!DK103-'Module C Initial'!DK103</f>
        <v>0</v>
      </c>
      <c r="T103" s="32">
        <f ca="1">'Module C Corrected'!DL103-'Module C Initial'!DL103</f>
        <v>0</v>
      </c>
      <c r="U103" s="32">
        <f ca="1">'Module C Corrected'!DM103-'Module C Initial'!DM103</f>
        <v>0</v>
      </c>
      <c r="V103" s="32">
        <f ca="1">'Module C Corrected'!DN103-'Module C Initial'!DN103</f>
        <v>0</v>
      </c>
      <c r="W103" s="32">
        <f ca="1">'Module C Corrected'!DO103-'Module C Initial'!DO103</f>
        <v>0</v>
      </c>
      <c r="X103" s="32">
        <f ca="1">'Module C Corrected'!DP103-'Module C Initial'!DP103</f>
        <v>0</v>
      </c>
      <c r="Y103" s="32">
        <f ca="1">'Module C Corrected'!DQ103-'Module C Initial'!DQ103</f>
        <v>0</v>
      </c>
      <c r="Z103" s="32">
        <f ca="1">'Module C Corrected'!DR103-'Module C Initial'!DR103</f>
        <v>0</v>
      </c>
      <c r="AA103" s="32">
        <f ca="1">'Module C Corrected'!DS103-'Module C Initial'!DS103</f>
        <v>0</v>
      </c>
      <c r="AB103" s="32">
        <f ca="1">'Module C Corrected'!DT103-'Module C Initial'!DT103</f>
        <v>0</v>
      </c>
      <c r="AC103" s="31">
        <f ca="1">'Module C Corrected'!DU103-'Module C Initial'!DU103</f>
        <v>0</v>
      </c>
      <c r="AD103" s="31">
        <f ca="1">'Module C Corrected'!DV103-'Module C Initial'!DV103</f>
        <v>0</v>
      </c>
      <c r="AE103" s="31">
        <f ca="1">'Module C Corrected'!DW103-'Module C Initial'!DW103</f>
        <v>0</v>
      </c>
      <c r="AF103" s="31">
        <f ca="1">'Module C Corrected'!DX103-'Module C Initial'!DX103</f>
        <v>0</v>
      </c>
      <c r="AG103" s="31">
        <f ca="1">'Module C Corrected'!DY103-'Module C Initial'!DY103</f>
        <v>0</v>
      </c>
      <c r="AH103" s="31">
        <f ca="1">'Module C Corrected'!DZ103-'Module C Initial'!DZ103</f>
        <v>0</v>
      </c>
      <c r="AI103" s="31">
        <f ca="1">'Module C Corrected'!EA103-'Module C Initial'!EA103</f>
        <v>0</v>
      </c>
      <c r="AJ103" s="31">
        <f ca="1">'Module C Corrected'!EB103-'Module C Initial'!EB103</f>
        <v>0</v>
      </c>
      <c r="AK103" s="31">
        <f ca="1">'Module C Corrected'!EC103-'Module C Initial'!EC103</f>
        <v>0</v>
      </c>
      <c r="AL103" s="31">
        <f ca="1">'Module C Corrected'!ED103-'Module C Initial'!ED103</f>
        <v>0</v>
      </c>
      <c r="AM103" s="31">
        <f ca="1">'Module C Corrected'!EE103-'Module C Initial'!EE103</f>
        <v>0</v>
      </c>
      <c r="AN103" s="31">
        <f ca="1">'Module C Corrected'!EF103-'Module C Initial'!EF103</f>
        <v>0</v>
      </c>
      <c r="AO103" s="32">
        <f t="shared" ca="1" si="16"/>
        <v>0</v>
      </c>
      <c r="AP103" s="32">
        <f t="shared" ca="1" si="16"/>
        <v>0</v>
      </c>
      <c r="AQ103" s="32">
        <f t="shared" ca="1" si="16"/>
        <v>0</v>
      </c>
      <c r="AR103" s="32">
        <f t="shared" ca="1" si="16"/>
        <v>0</v>
      </c>
      <c r="AS103" s="32">
        <f t="shared" ca="1" si="16"/>
        <v>0</v>
      </c>
      <c r="AT103" s="32">
        <f t="shared" ca="1" si="16"/>
        <v>0</v>
      </c>
      <c r="AU103" s="32">
        <f t="shared" ca="1" si="21"/>
        <v>0</v>
      </c>
      <c r="AV103" s="32">
        <f t="shared" ca="1" si="21"/>
        <v>0</v>
      </c>
      <c r="AW103" s="32">
        <f t="shared" ca="1" si="21"/>
        <v>0</v>
      </c>
      <c r="AX103" s="32">
        <f t="shared" ca="1" si="21"/>
        <v>0</v>
      </c>
      <c r="AY103" s="32">
        <f t="shared" ca="1" si="21"/>
        <v>0</v>
      </c>
      <c r="AZ103" s="32">
        <f t="shared" ca="1" si="21"/>
        <v>0</v>
      </c>
      <c r="BA103" s="55">
        <f t="shared" ca="1" si="17"/>
        <v>0</v>
      </c>
      <c r="BB103" s="55">
        <f t="shared" ca="1" si="17"/>
        <v>0</v>
      </c>
      <c r="BC103" s="55">
        <f t="shared" ca="1" si="17"/>
        <v>0</v>
      </c>
      <c r="BD103" s="55">
        <f t="shared" ca="1" si="17"/>
        <v>0</v>
      </c>
      <c r="BE103" s="55">
        <f t="shared" ca="1" si="17"/>
        <v>0</v>
      </c>
      <c r="BF103" s="55">
        <f t="shared" ca="1" si="17"/>
        <v>0</v>
      </c>
      <c r="BG103" s="55">
        <f t="shared" ca="1" si="22"/>
        <v>0</v>
      </c>
      <c r="BH103" s="55">
        <f t="shared" ca="1" si="22"/>
        <v>0</v>
      </c>
      <c r="BI103" s="55">
        <f t="shared" ca="1" si="22"/>
        <v>0</v>
      </c>
      <c r="BJ103" s="55">
        <f t="shared" ca="1" si="22"/>
        <v>0</v>
      </c>
      <c r="BK103" s="55">
        <f t="shared" ca="1" si="22"/>
        <v>0</v>
      </c>
      <c r="BL103" s="55">
        <f t="shared" ca="1" si="22"/>
        <v>0</v>
      </c>
      <c r="BM103" s="32">
        <f t="shared" ca="1" si="18"/>
        <v>0</v>
      </c>
      <c r="BN103" s="32">
        <f t="shared" ca="1" si="18"/>
        <v>0</v>
      </c>
      <c r="BO103" s="32">
        <f t="shared" ca="1" si="18"/>
        <v>0</v>
      </c>
      <c r="BP103" s="32">
        <f t="shared" ca="1" si="18"/>
        <v>0</v>
      </c>
      <c r="BQ103" s="32">
        <f t="shared" ca="1" si="18"/>
        <v>0</v>
      </c>
      <c r="BR103" s="32">
        <f t="shared" ca="1" si="18"/>
        <v>0</v>
      </c>
      <c r="BS103" s="32">
        <f t="shared" ca="1" si="23"/>
        <v>0</v>
      </c>
      <c r="BT103" s="32">
        <f t="shared" ca="1" si="23"/>
        <v>0</v>
      </c>
      <c r="BU103" s="32">
        <f t="shared" ca="1" si="23"/>
        <v>0</v>
      </c>
      <c r="BV103" s="32">
        <f t="shared" ca="1" si="23"/>
        <v>0</v>
      </c>
      <c r="BW103" s="32">
        <f t="shared" ca="1" si="23"/>
        <v>0</v>
      </c>
      <c r="BX103" s="32">
        <f t="shared" ca="1" si="23"/>
        <v>0</v>
      </c>
    </row>
    <row r="104" spans="1:76">
      <c r="A104" t="s">
        <v>423</v>
      </c>
      <c r="B104" s="1" t="s">
        <v>132</v>
      </c>
      <c r="C104" t="str">
        <f t="shared" ca="1" si="19"/>
        <v>RUN</v>
      </c>
      <c r="D104" t="str">
        <f t="shared" ca="1" si="20"/>
        <v>Rundle Hydro Facility</v>
      </c>
      <c r="E104" s="31">
        <f ca="1">'Module C Corrected'!CW104-'Module C Initial'!CW104</f>
        <v>0</v>
      </c>
      <c r="F104" s="31">
        <f ca="1">'Module C Corrected'!CX104-'Module C Initial'!CX104</f>
        <v>0</v>
      </c>
      <c r="G104" s="31">
        <f ca="1">'Module C Corrected'!CY104-'Module C Initial'!CY104</f>
        <v>0</v>
      </c>
      <c r="H104" s="31">
        <f ca="1">'Module C Corrected'!CZ104-'Module C Initial'!CZ104</f>
        <v>0</v>
      </c>
      <c r="I104" s="31">
        <f ca="1">'Module C Corrected'!DA104-'Module C Initial'!DA104</f>
        <v>0</v>
      </c>
      <c r="J104" s="31">
        <f ca="1">'Module C Corrected'!DB104-'Module C Initial'!DB104</f>
        <v>0</v>
      </c>
      <c r="K104" s="31">
        <f ca="1">'Module C Corrected'!DC104-'Module C Initial'!DC104</f>
        <v>0</v>
      </c>
      <c r="L104" s="31">
        <f ca="1">'Module C Corrected'!DD104-'Module C Initial'!DD104</f>
        <v>0</v>
      </c>
      <c r="M104" s="31">
        <f ca="1">'Module C Corrected'!DE104-'Module C Initial'!DE104</f>
        <v>0</v>
      </c>
      <c r="N104" s="31">
        <f ca="1">'Module C Corrected'!DF104-'Module C Initial'!DF104</f>
        <v>0</v>
      </c>
      <c r="O104" s="31">
        <f ca="1">'Module C Corrected'!DG104-'Module C Initial'!DG104</f>
        <v>0</v>
      </c>
      <c r="P104" s="31">
        <f ca="1">'Module C Corrected'!DH104-'Module C Initial'!DH104</f>
        <v>0</v>
      </c>
      <c r="Q104" s="32">
        <f ca="1">'Module C Corrected'!DI104-'Module C Initial'!DI104</f>
        <v>0</v>
      </c>
      <c r="R104" s="32">
        <f ca="1">'Module C Corrected'!DJ104-'Module C Initial'!DJ104</f>
        <v>0</v>
      </c>
      <c r="S104" s="32">
        <f ca="1">'Module C Corrected'!DK104-'Module C Initial'!DK104</f>
        <v>0</v>
      </c>
      <c r="T104" s="32">
        <f ca="1">'Module C Corrected'!DL104-'Module C Initial'!DL104</f>
        <v>0</v>
      </c>
      <c r="U104" s="32">
        <f ca="1">'Module C Corrected'!DM104-'Module C Initial'!DM104</f>
        <v>0</v>
      </c>
      <c r="V104" s="32">
        <f ca="1">'Module C Corrected'!DN104-'Module C Initial'!DN104</f>
        <v>0</v>
      </c>
      <c r="W104" s="32">
        <f ca="1">'Module C Corrected'!DO104-'Module C Initial'!DO104</f>
        <v>0</v>
      </c>
      <c r="X104" s="32">
        <f ca="1">'Module C Corrected'!DP104-'Module C Initial'!DP104</f>
        <v>0</v>
      </c>
      <c r="Y104" s="32">
        <f ca="1">'Module C Corrected'!DQ104-'Module C Initial'!DQ104</f>
        <v>0</v>
      </c>
      <c r="Z104" s="32">
        <f ca="1">'Module C Corrected'!DR104-'Module C Initial'!DR104</f>
        <v>0</v>
      </c>
      <c r="AA104" s="32">
        <f ca="1">'Module C Corrected'!DS104-'Module C Initial'!DS104</f>
        <v>0</v>
      </c>
      <c r="AB104" s="32">
        <f ca="1">'Module C Corrected'!DT104-'Module C Initial'!DT104</f>
        <v>0</v>
      </c>
      <c r="AC104" s="31">
        <f ca="1">'Module C Corrected'!DU104-'Module C Initial'!DU104</f>
        <v>0</v>
      </c>
      <c r="AD104" s="31">
        <f ca="1">'Module C Corrected'!DV104-'Module C Initial'!DV104</f>
        <v>0</v>
      </c>
      <c r="AE104" s="31">
        <f ca="1">'Module C Corrected'!DW104-'Module C Initial'!DW104</f>
        <v>0</v>
      </c>
      <c r="AF104" s="31">
        <f ca="1">'Module C Corrected'!DX104-'Module C Initial'!DX104</f>
        <v>0</v>
      </c>
      <c r="AG104" s="31">
        <f ca="1">'Module C Corrected'!DY104-'Module C Initial'!DY104</f>
        <v>0</v>
      </c>
      <c r="AH104" s="31">
        <f ca="1">'Module C Corrected'!DZ104-'Module C Initial'!DZ104</f>
        <v>0</v>
      </c>
      <c r="AI104" s="31">
        <f ca="1">'Module C Corrected'!EA104-'Module C Initial'!EA104</f>
        <v>0</v>
      </c>
      <c r="AJ104" s="31">
        <f ca="1">'Module C Corrected'!EB104-'Module C Initial'!EB104</f>
        <v>0</v>
      </c>
      <c r="AK104" s="31">
        <f ca="1">'Module C Corrected'!EC104-'Module C Initial'!EC104</f>
        <v>0</v>
      </c>
      <c r="AL104" s="31">
        <f ca="1">'Module C Corrected'!ED104-'Module C Initial'!ED104</f>
        <v>0</v>
      </c>
      <c r="AM104" s="31">
        <f ca="1">'Module C Corrected'!EE104-'Module C Initial'!EE104</f>
        <v>0</v>
      </c>
      <c r="AN104" s="31">
        <f ca="1">'Module C Corrected'!EF104-'Module C Initial'!EF104</f>
        <v>0</v>
      </c>
      <c r="AO104" s="32">
        <f t="shared" ca="1" si="16"/>
        <v>0</v>
      </c>
      <c r="AP104" s="32">
        <f t="shared" ca="1" si="16"/>
        <v>0</v>
      </c>
      <c r="AQ104" s="32">
        <f t="shared" ca="1" si="16"/>
        <v>0</v>
      </c>
      <c r="AR104" s="32">
        <f t="shared" ca="1" si="16"/>
        <v>0</v>
      </c>
      <c r="AS104" s="32">
        <f t="shared" ca="1" si="16"/>
        <v>0</v>
      </c>
      <c r="AT104" s="32">
        <f t="shared" ca="1" si="16"/>
        <v>0</v>
      </c>
      <c r="AU104" s="32">
        <f t="shared" ca="1" si="21"/>
        <v>0</v>
      </c>
      <c r="AV104" s="32">
        <f t="shared" ca="1" si="21"/>
        <v>0</v>
      </c>
      <c r="AW104" s="32">
        <f t="shared" ca="1" si="21"/>
        <v>0</v>
      </c>
      <c r="AX104" s="32">
        <f t="shared" ca="1" si="21"/>
        <v>0</v>
      </c>
      <c r="AY104" s="32">
        <f t="shared" ca="1" si="21"/>
        <v>0</v>
      </c>
      <c r="AZ104" s="32">
        <f t="shared" ca="1" si="21"/>
        <v>0</v>
      </c>
      <c r="BA104" s="55">
        <f t="shared" ca="1" si="17"/>
        <v>0</v>
      </c>
      <c r="BB104" s="55">
        <f t="shared" ca="1" si="17"/>
        <v>0</v>
      </c>
      <c r="BC104" s="55">
        <f t="shared" ca="1" si="17"/>
        <v>0</v>
      </c>
      <c r="BD104" s="55">
        <f t="shared" ca="1" si="17"/>
        <v>0</v>
      </c>
      <c r="BE104" s="55">
        <f t="shared" ca="1" si="17"/>
        <v>0</v>
      </c>
      <c r="BF104" s="55">
        <f t="shared" ca="1" si="17"/>
        <v>0</v>
      </c>
      <c r="BG104" s="55">
        <f t="shared" ca="1" si="22"/>
        <v>0</v>
      </c>
      <c r="BH104" s="55">
        <f t="shared" ca="1" si="22"/>
        <v>0</v>
      </c>
      <c r="BI104" s="55">
        <f t="shared" ca="1" si="22"/>
        <v>0</v>
      </c>
      <c r="BJ104" s="55">
        <f t="shared" ca="1" si="22"/>
        <v>0</v>
      </c>
      <c r="BK104" s="55">
        <f t="shared" ca="1" si="22"/>
        <v>0</v>
      </c>
      <c r="BL104" s="55">
        <f t="shared" ca="1" si="22"/>
        <v>0</v>
      </c>
      <c r="BM104" s="32">
        <f t="shared" ca="1" si="18"/>
        <v>0</v>
      </c>
      <c r="BN104" s="32">
        <f t="shared" ca="1" si="18"/>
        <v>0</v>
      </c>
      <c r="BO104" s="32">
        <f t="shared" ca="1" si="18"/>
        <v>0</v>
      </c>
      <c r="BP104" s="32">
        <f t="shared" ca="1" si="18"/>
        <v>0</v>
      </c>
      <c r="BQ104" s="32">
        <f t="shared" ca="1" si="18"/>
        <v>0</v>
      </c>
      <c r="BR104" s="32">
        <f t="shared" ca="1" si="18"/>
        <v>0</v>
      </c>
      <c r="BS104" s="32">
        <f t="shared" ca="1" si="23"/>
        <v>0</v>
      </c>
      <c r="BT104" s="32">
        <f t="shared" ca="1" si="23"/>
        <v>0</v>
      </c>
      <c r="BU104" s="32">
        <f t="shared" ca="1" si="23"/>
        <v>0</v>
      </c>
      <c r="BV104" s="32">
        <f t="shared" ca="1" si="23"/>
        <v>0</v>
      </c>
      <c r="BW104" s="32">
        <f t="shared" ca="1" si="23"/>
        <v>0</v>
      </c>
      <c r="BX104" s="32">
        <f t="shared" ca="1" si="23"/>
        <v>0</v>
      </c>
    </row>
    <row r="105" spans="1:76">
      <c r="A105" t="s">
        <v>444</v>
      </c>
      <c r="B105" s="1" t="s">
        <v>112</v>
      </c>
      <c r="C105" t="str">
        <f t="shared" ca="1" si="19"/>
        <v>SCL1</v>
      </c>
      <c r="D105" t="str">
        <f t="shared" ca="1" si="20"/>
        <v>Syncrude Industrial System</v>
      </c>
      <c r="E105" s="31">
        <f ca="1">'Module C Corrected'!CW105-'Module C Initial'!CW105</f>
        <v>-1085.320000000007</v>
      </c>
      <c r="F105" s="31">
        <f ca="1">'Module C Corrected'!CX105-'Module C Initial'!CX105</f>
        <v>-1312.4899999999907</v>
      </c>
      <c r="G105" s="31">
        <f ca="1">'Module C Corrected'!CY105-'Module C Initial'!CY105</f>
        <v>-652.43000000000757</v>
      </c>
      <c r="H105" s="31">
        <f ca="1">'Module C Corrected'!CZ105-'Module C Initial'!CZ105</f>
        <v>-1007.5100000000093</v>
      </c>
      <c r="I105" s="31">
        <f ca="1">'Module C Corrected'!DA105-'Module C Initial'!DA105</f>
        <v>-440.02000000000407</v>
      </c>
      <c r="J105" s="31">
        <f ca="1">'Module C Corrected'!DB105-'Module C Initial'!DB105</f>
        <v>-166.20999999999913</v>
      </c>
      <c r="K105" s="31">
        <f ca="1">'Module C Corrected'!DC105-'Module C Initial'!DC105</f>
        <v>-1950.4400000000023</v>
      </c>
      <c r="L105" s="31">
        <f ca="1">'Module C Corrected'!DD105-'Module C Initial'!DD105</f>
        <v>-497.72000000000116</v>
      </c>
      <c r="M105" s="31">
        <f ca="1">'Module C Corrected'!DE105-'Module C Initial'!DE105</f>
        <v>-607.32999999998719</v>
      </c>
      <c r="N105" s="31">
        <f ca="1">'Module C Corrected'!DF105-'Module C Initial'!DF105</f>
        <v>-935.17000000001281</v>
      </c>
      <c r="O105" s="31">
        <f ca="1">'Module C Corrected'!DG105-'Module C Initial'!DG105</f>
        <v>-884.25999999998021</v>
      </c>
      <c r="P105" s="31">
        <f ca="1">'Module C Corrected'!DH105-'Module C Initial'!DH105</f>
        <v>-1294.5400000000081</v>
      </c>
      <c r="Q105" s="32">
        <f ca="1">'Module C Corrected'!DI105-'Module C Initial'!DI105</f>
        <v>-54.269999999999982</v>
      </c>
      <c r="R105" s="32">
        <f ca="1">'Module C Corrected'!DJ105-'Module C Initial'!DJ105</f>
        <v>-65.619999999999891</v>
      </c>
      <c r="S105" s="32">
        <f ca="1">'Module C Corrected'!DK105-'Module C Initial'!DK105</f>
        <v>-32.619999999999891</v>
      </c>
      <c r="T105" s="32">
        <f ca="1">'Module C Corrected'!DL105-'Module C Initial'!DL105</f>
        <v>-50.369999999999891</v>
      </c>
      <c r="U105" s="32">
        <f ca="1">'Module C Corrected'!DM105-'Module C Initial'!DM105</f>
        <v>-22</v>
      </c>
      <c r="V105" s="32">
        <f ca="1">'Module C Corrected'!DN105-'Module C Initial'!DN105</f>
        <v>-8.3099999999999454</v>
      </c>
      <c r="W105" s="32">
        <f ca="1">'Module C Corrected'!DO105-'Module C Initial'!DO105</f>
        <v>-97.519999999999527</v>
      </c>
      <c r="X105" s="32">
        <f ca="1">'Module C Corrected'!DP105-'Module C Initial'!DP105</f>
        <v>-24.889999999999873</v>
      </c>
      <c r="Y105" s="32">
        <f ca="1">'Module C Corrected'!DQ105-'Module C Initial'!DQ105</f>
        <v>-30.360000000000127</v>
      </c>
      <c r="Z105" s="32">
        <f ca="1">'Module C Corrected'!DR105-'Module C Initial'!DR105</f>
        <v>-46.760000000000218</v>
      </c>
      <c r="AA105" s="32">
        <f ca="1">'Module C Corrected'!DS105-'Module C Initial'!DS105</f>
        <v>-44.210000000000036</v>
      </c>
      <c r="AB105" s="32">
        <f ca="1">'Module C Corrected'!DT105-'Module C Initial'!DT105</f>
        <v>-64.720000000000255</v>
      </c>
      <c r="AC105" s="31">
        <f ca="1">'Module C Corrected'!DU105-'Module C Initial'!DU105</f>
        <v>-466.96999999999753</v>
      </c>
      <c r="AD105" s="31">
        <f ca="1">'Module C Corrected'!DV105-'Module C Initial'!DV105</f>
        <v>-558.02000000000407</v>
      </c>
      <c r="AE105" s="31">
        <f ca="1">'Module C Corrected'!DW105-'Module C Initial'!DW105</f>
        <v>-274.38000000000102</v>
      </c>
      <c r="AF105" s="31">
        <f ca="1">'Module C Corrected'!DX105-'Module C Initial'!DX105</f>
        <v>-418.59000000000015</v>
      </c>
      <c r="AG105" s="31">
        <f ca="1">'Module C Corrected'!DY105-'Module C Initial'!DY105</f>
        <v>-180.63999999999942</v>
      </c>
      <c r="AH105" s="31">
        <f ca="1">'Module C Corrected'!DZ105-'Module C Initial'!DZ105</f>
        <v>-67.390000000000327</v>
      </c>
      <c r="AI105" s="31">
        <f ca="1">'Module C Corrected'!EA105-'Module C Initial'!EA105</f>
        <v>-781.16999999999825</v>
      </c>
      <c r="AJ105" s="31">
        <f ca="1">'Module C Corrected'!EB105-'Module C Initial'!EB105</f>
        <v>-196.70000000000073</v>
      </c>
      <c r="AK105" s="31">
        <f ca="1">'Module C Corrected'!EC105-'Module C Initial'!EC105</f>
        <v>-236.79000000000087</v>
      </c>
      <c r="AL105" s="31">
        <f ca="1">'Module C Corrected'!ED105-'Module C Initial'!ED105</f>
        <v>-359.80999999999767</v>
      </c>
      <c r="AM105" s="31">
        <f ca="1">'Module C Corrected'!EE105-'Module C Initial'!EE105</f>
        <v>-335.52000000000044</v>
      </c>
      <c r="AN105" s="31">
        <f ca="1">'Module C Corrected'!EF105-'Module C Initial'!EF105</f>
        <v>-484.55999999999767</v>
      </c>
      <c r="AO105" s="32">
        <f t="shared" ca="1" si="16"/>
        <v>-1606.5600000000045</v>
      </c>
      <c r="AP105" s="32">
        <f t="shared" ca="1" si="16"/>
        <v>-1936.1299999999947</v>
      </c>
      <c r="AQ105" s="32">
        <f t="shared" ca="1" si="16"/>
        <v>-959.43000000000848</v>
      </c>
      <c r="AR105" s="32">
        <f t="shared" ca="1" si="16"/>
        <v>-1476.4700000000093</v>
      </c>
      <c r="AS105" s="32">
        <f t="shared" ca="1" si="16"/>
        <v>-642.66000000000349</v>
      </c>
      <c r="AT105" s="32">
        <f t="shared" ca="1" si="16"/>
        <v>-241.9099999999994</v>
      </c>
      <c r="AU105" s="32">
        <f t="shared" ca="1" si="21"/>
        <v>-2829.13</v>
      </c>
      <c r="AV105" s="32">
        <f t="shared" ca="1" si="21"/>
        <v>-719.31000000000176</v>
      </c>
      <c r="AW105" s="32">
        <f t="shared" ca="1" si="21"/>
        <v>-874.47999999998819</v>
      </c>
      <c r="AX105" s="32">
        <f t="shared" ca="1" si="21"/>
        <v>-1341.7400000000107</v>
      </c>
      <c r="AY105" s="32">
        <f t="shared" ca="1" si="21"/>
        <v>-1263.9899999999807</v>
      </c>
      <c r="AZ105" s="32">
        <f t="shared" ca="1" si="21"/>
        <v>-1843.8200000000061</v>
      </c>
      <c r="BA105" s="55">
        <f t="shared" ca="1" si="17"/>
        <v>-12.71</v>
      </c>
      <c r="BB105" s="55">
        <f t="shared" ca="1" si="17"/>
        <v>-15.37</v>
      </c>
      <c r="BC105" s="55">
        <f t="shared" ca="1" si="17"/>
        <v>-7.64</v>
      </c>
      <c r="BD105" s="55">
        <f t="shared" ca="1" si="17"/>
        <v>-11.8</v>
      </c>
      <c r="BE105" s="55">
        <f t="shared" ca="1" si="17"/>
        <v>-5.15</v>
      </c>
      <c r="BF105" s="55">
        <f t="shared" ca="1" si="17"/>
        <v>-1.95</v>
      </c>
      <c r="BG105" s="55">
        <f t="shared" ca="1" si="22"/>
        <v>-22.84</v>
      </c>
      <c r="BH105" s="55">
        <f t="shared" ca="1" si="22"/>
        <v>-5.83</v>
      </c>
      <c r="BI105" s="55">
        <f t="shared" ca="1" si="22"/>
        <v>-7.11</v>
      </c>
      <c r="BJ105" s="55">
        <f t="shared" ca="1" si="22"/>
        <v>-10.95</v>
      </c>
      <c r="BK105" s="55">
        <f t="shared" ca="1" si="22"/>
        <v>-10.36</v>
      </c>
      <c r="BL105" s="55">
        <f t="shared" ca="1" si="22"/>
        <v>-15.16</v>
      </c>
      <c r="BM105" s="32">
        <f t="shared" ca="1" si="18"/>
        <v>-1619.2700000000045</v>
      </c>
      <c r="BN105" s="32">
        <f t="shared" ca="1" si="18"/>
        <v>-1951.4999999999945</v>
      </c>
      <c r="BO105" s="32">
        <f t="shared" ca="1" si="18"/>
        <v>-967.07000000000846</v>
      </c>
      <c r="BP105" s="32">
        <f t="shared" ca="1" si="18"/>
        <v>-1488.2700000000093</v>
      </c>
      <c r="BQ105" s="32">
        <f t="shared" ca="1" si="18"/>
        <v>-647.81000000000347</v>
      </c>
      <c r="BR105" s="32">
        <f t="shared" ca="1" si="18"/>
        <v>-243.85999999999939</v>
      </c>
      <c r="BS105" s="32">
        <f t="shared" ca="1" si="23"/>
        <v>-2851.9700000000003</v>
      </c>
      <c r="BT105" s="32">
        <f t="shared" ca="1" si="23"/>
        <v>-725.14000000000181</v>
      </c>
      <c r="BU105" s="32">
        <f t="shared" ca="1" si="23"/>
        <v>-881.58999999998821</v>
      </c>
      <c r="BV105" s="32">
        <f t="shared" ca="1" si="23"/>
        <v>-1352.6900000000107</v>
      </c>
      <c r="BW105" s="32">
        <f t="shared" ca="1" si="23"/>
        <v>-1274.3499999999806</v>
      </c>
      <c r="BX105" s="32">
        <f t="shared" ca="1" si="23"/>
        <v>-1858.9800000000062</v>
      </c>
    </row>
    <row r="106" spans="1:76">
      <c r="A106" t="s">
        <v>445</v>
      </c>
      <c r="B106" s="1" t="s">
        <v>113</v>
      </c>
      <c r="C106" t="str">
        <f t="shared" ca="1" si="19"/>
        <v>SCR1</v>
      </c>
      <c r="D106" t="str">
        <f t="shared" ca="1" si="20"/>
        <v>Suncor Industrial System</v>
      </c>
      <c r="E106" s="31">
        <f ca="1">'Module C Corrected'!CW106-'Module C Initial'!CW106</f>
        <v>-1240.6999999999534</v>
      </c>
      <c r="F106" s="31">
        <f ca="1">'Module C Corrected'!CX106-'Module C Initial'!CX106</f>
        <v>-1581.2899999999208</v>
      </c>
      <c r="G106" s="31">
        <f ca="1">'Module C Corrected'!CY106-'Module C Initial'!CY106</f>
        <v>-1433.1199999999953</v>
      </c>
      <c r="H106" s="31">
        <f ca="1">'Module C Corrected'!CZ106-'Module C Initial'!CZ106</f>
        <v>-894.5800000000163</v>
      </c>
      <c r="I106" s="31">
        <f ca="1">'Module C Corrected'!DA106-'Module C Initial'!DA106</f>
        <v>-1142.7200000000303</v>
      </c>
      <c r="J106" s="31">
        <f ca="1">'Module C Corrected'!DB106-'Module C Initial'!DB106</f>
        <v>-1049.679999999993</v>
      </c>
      <c r="K106" s="31">
        <f ca="1">'Module C Corrected'!DC106-'Module C Initial'!DC106</f>
        <v>-3700.4899999999907</v>
      </c>
      <c r="L106" s="31">
        <f ca="1">'Module C Corrected'!DD106-'Module C Initial'!DD106</f>
        <v>-1439.5900000000256</v>
      </c>
      <c r="M106" s="31">
        <f ca="1">'Module C Corrected'!DE106-'Module C Initial'!DE106</f>
        <v>-1086.8800000000047</v>
      </c>
      <c r="N106" s="31">
        <f ca="1">'Module C Corrected'!DF106-'Module C Initial'!DF106</f>
        <v>-1474.1699999999837</v>
      </c>
      <c r="O106" s="31">
        <f ca="1">'Module C Corrected'!DG106-'Module C Initial'!DG106</f>
        <v>-1432.3300000000163</v>
      </c>
      <c r="P106" s="31">
        <f ca="1">'Module C Corrected'!DH106-'Module C Initial'!DH106</f>
        <v>-2118.9000000000233</v>
      </c>
      <c r="Q106" s="32">
        <f ca="1">'Module C Corrected'!DI106-'Module C Initial'!DI106</f>
        <v>-62.039999999999964</v>
      </c>
      <c r="R106" s="32">
        <f ca="1">'Module C Corrected'!DJ106-'Module C Initial'!DJ106</f>
        <v>-79.059999999999491</v>
      </c>
      <c r="S106" s="32">
        <f ca="1">'Module C Corrected'!DK106-'Module C Initial'!DK106</f>
        <v>-71.659999999999854</v>
      </c>
      <c r="T106" s="32">
        <f ca="1">'Module C Corrected'!DL106-'Module C Initial'!DL106</f>
        <v>-44.730000000000473</v>
      </c>
      <c r="U106" s="32">
        <f ca="1">'Module C Corrected'!DM106-'Module C Initial'!DM106</f>
        <v>-57.130000000000109</v>
      </c>
      <c r="V106" s="32">
        <f ca="1">'Module C Corrected'!DN106-'Module C Initial'!DN106</f>
        <v>-52.489999999999782</v>
      </c>
      <c r="W106" s="32">
        <f ca="1">'Module C Corrected'!DO106-'Module C Initial'!DO106</f>
        <v>-185.02000000000044</v>
      </c>
      <c r="X106" s="32">
        <f ca="1">'Module C Corrected'!DP106-'Module C Initial'!DP106</f>
        <v>-71.980000000001382</v>
      </c>
      <c r="Y106" s="32">
        <f ca="1">'Module C Corrected'!DQ106-'Module C Initial'!DQ106</f>
        <v>-54.340000000000146</v>
      </c>
      <c r="Z106" s="32">
        <f ca="1">'Module C Corrected'!DR106-'Module C Initial'!DR106</f>
        <v>-73.709999999999127</v>
      </c>
      <c r="AA106" s="32">
        <f ca="1">'Module C Corrected'!DS106-'Module C Initial'!DS106</f>
        <v>-71.609999999998763</v>
      </c>
      <c r="AB106" s="32">
        <f ca="1">'Module C Corrected'!DT106-'Module C Initial'!DT106</f>
        <v>-105.95000000000073</v>
      </c>
      <c r="AC106" s="31">
        <f ca="1">'Module C Corrected'!DU106-'Module C Initial'!DU106</f>
        <v>-533.81999999999971</v>
      </c>
      <c r="AD106" s="31">
        <f ca="1">'Module C Corrected'!DV106-'Module C Initial'!DV106</f>
        <v>-672.30999999999767</v>
      </c>
      <c r="AE106" s="31">
        <f ca="1">'Module C Corrected'!DW106-'Module C Initial'!DW106</f>
        <v>-602.7100000000064</v>
      </c>
      <c r="AF106" s="31">
        <f ca="1">'Module C Corrected'!DX106-'Module C Initial'!DX106</f>
        <v>-371.66000000000349</v>
      </c>
      <c r="AG106" s="31">
        <f ca="1">'Module C Corrected'!DY106-'Module C Initial'!DY106</f>
        <v>-469.13000000000466</v>
      </c>
      <c r="AH106" s="31">
        <f ca="1">'Module C Corrected'!DZ106-'Module C Initial'!DZ106</f>
        <v>-425.57999999999447</v>
      </c>
      <c r="AI106" s="31">
        <f ca="1">'Module C Corrected'!EA106-'Module C Initial'!EA106</f>
        <v>-1482.070000000007</v>
      </c>
      <c r="AJ106" s="31">
        <f ca="1">'Module C Corrected'!EB106-'Module C Initial'!EB106</f>
        <v>-568.91999999999825</v>
      </c>
      <c r="AK106" s="31">
        <f ca="1">'Module C Corrected'!EC106-'Module C Initial'!EC106</f>
        <v>-423.77000000000407</v>
      </c>
      <c r="AL106" s="31">
        <f ca="1">'Module C Corrected'!ED106-'Module C Initial'!ED106</f>
        <v>-567.19999999999709</v>
      </c>
      <c r="AM106" s="31">
        <f ca="1">'Module C Corrected'!EE106-'Module C Initial'!EE106</f>
        <v>-543.5</v>
      </c>
      <c r="AN106" s="31">
        <f ca="1">'Module C Corrected'!EF106-'Module C Initial'!EF106</f>
        <v>-793.11999999999534</v>
      </c>
      <c r="AO106" s="32">
        <f t="shared" ca="1" si="16"/>
        <v>-1836.5599999999531</v>
      </c>
      <c r="AP106" s="32">
        <f t="shared" ca="1" si="16"/>
        <v>-2332.659999999918</v>
      </c>
      <c r="AQ106" s="32">
        <f t="shared" ca="1" si="16"/>
        <v>-2107.4900000000016</v>
      </c>
      <c r="AR106" s="32">
        <f t="shared" ca="1" si="16"/>
        <v>-1310.9700000000203</v>
      </c>
      <c r="AS106" s="32">
        <f t="shared" ca="1" si="16"/>
        <v>-1668.980000000035</v>
      </c>
      <c r="AT106" s="32">
        <f t="shared" ca="1" si="16"/>
        <v>-1527.7499999999873</v>
      </c>
      <c r="AU106" s="32">
        <f t="shared" ca="1" si="21"/>
        <v>-5367.5799999999981</v>
      </c>
      <c r="AV106" s="32">
        <f t="shared" ca="1" si="21"/>
        <v>-2080.4900000000252</v>
      </c>
      <c r="AW106" s="32">
        <f t="shared" ca="1" si="21"/>
        <v>-1564.9900000000089</v>
      </c>
      <c r="AX106" s="32">
        <f t="shared" ca="1" si="21"/>
        <v>-2115.0799999999799</v>
      </c>
      <c r="AY106" s="32">
        <f t="shared" ca="1" si="21"/>
        <v>-2047.4400000000151</v>
      </c>
      <c r="AZ106" s="32">
        <f t="shared" ca="1" si="21"/>
        <v>-3017.9700000000194</v>
      </c>
      <c r="BA106" s="55">
        <f t="shared" ca="1" si="17"/>
        <v>-14.53</v>
      </c>
      <c r="BB106" s="55">
        <f t="shared" ca="1" si="17"/>
        <v>-18.52</v>
      </c>
      <c r="BC106" s="55">
        <f t="shared" ca="1" si="17"/>
        <v>-16.79</v>
      </c>
      <c r="BD106" s="55">
        <f t="shared" ca="1" si="17"/>
        <v>-10.48</v>
      </c>
      <c r="BE106" s="55">
        <f t="shared" ca="1" si="17"/>
        <v>-13.38</v>
      </c>
      <c r="BF106" s="55">
        <f t="shared" ca="1" si="17"/>
        <v>-12.29</v>
      </c>
      <c r="BG106" s="55">
        <f t="shared" ca="1" si="22"/>
        <v>-43.34</v>
      </c>
      <c r="BH106" s="55">
        <f t="shared" ca="1" si="22"/>
        <v>-16.86</v>
      </c>
      <c r="BI106" s="55">
        <f t="shared" ca="1" si="22"/>
        <v>-12.73</v>
      </c>
      <c r="BJ106" s="55">
        <f t="shared" ca="1" si="22"/>
        <v>-17.27</v>
      </c>
      <c r="BK106" s="55">
        <f t="shared" ca="1" si="22"/>
        <v>-16.78</v>
      </c>
      <c r="BL106" s="55">
        <f t="shared" ca="1" si="22"/>
        <v>-24.82</v>
      </c>
      <c r="BM106" s="32">
        <f t="shared" ca="1" si="18"/>
        <v>-1851.0899999999531</v>
      </c>
      <c r="BN106" s="32">
        <f t="shared" ca="1" si="18"/>
        <v>-2351.179999999918</v>
      </c>
      <c r="BO106" s="32">
        <f t="shared" ca="1" si="18"/>
        <v>-2124.2800000000016</v>
      </c>
      <c r="BP106" s="32">
        <f t="shared" ca="1" si="18"/>
        <v>-1321.4500000000203</v>
      </c>
      <c r="BQ106" s="32">
        <f t="shared" ca="1" si="18"/>
        <v>-1682.3600000000351</v>
      </c>
      <c r="BR106" s="32">
        <f t="shared" ca="1" si="18"/>
        <v>-1540.0399999999872</v>
      </c>
      <c r="BS106" s="32">
        <f t="shared" ca="1" si="23"/>
        <v>-5410.9199999999983</v>
      </c>
      <c r="BT106" s="32">
        <f t="shared" ca="1" si="23"/>
        <v>-2097.3500000000254</v>
      </c>
      <c r="BU106" s="32">
        <f t="shared" ca="1" si="23"/>
        <v>-1577.7200000000089</v>
      </c>
      <c r="BV106" s="32">
        <f t="shared" ca="1" si="23"/>
        <v>-2132.3499999999799</v>
      </c>
      <c r="BW106" s="32">
        <f t="shared" ca="1" si="23"/>
        <v>-2064.2200000000153</v>
      </c>
      <c r="BX106" s="32">
        <f t="shared" ca="1" si="23"/>
        <v>-3042.7900000000195</v>
      </c>
    </row>
    <row r="107" spans="1:76">
      <c r="A107" t="s">
        <v>446</v>
      </c>
      <c r="B107" s="1" t="s">
        <v>114</v>
      </c>
      <c r="C107" t="str">
        <f t="shared" ca="1" si="19"/>
        <v>SCR2</v>
      </c>
      <c r="D107" t="str">
        <f t="shared" ca="1" si="20"/>
        <v>Magrath Wind Facility</v>
      </c>
      <c r="E107" s="31">
        <f ca="1">'Module C Corrected'!CW107-'Module C Initial'!CW107</f>
        <v>537.02999999999884</v>
      </c>
      <c r="F107" s="31">
        <f ca="1">'Module C Corrected'!CX107-'Module C Initial'!CX107</f>
        <v>315.45999999999913</v>
      </c>
      <c r="G107" s="31">
        <f ca="1">'Module C Corrected'!CY107-'Module C Initial'!CY107</f>
        <v>523.36999999999534</v>
      </c>
      <c r="H107" s="31">
        <f ca="1">'Module C Corrected'!CZ107-'Module C Initial'!CZ107</f>
        <v>269.52000000000044</v>
      </c>
      <c r="I107" s="31">
        <f ca="1">'Module C Corrected'!DA107-'Module C Initial'!DA107</f>
        <v>201.26000000000204</v>
      </c>
      <c r="J107" s="31">
        <f ca="1">'Module C Corrected'!DB107-'Module C Initial'!DB107</f>
        <v>220.95999999999913</v>
      </c>
      <c r="K107" s="31">
        <f ca="1">'Module C Corrected'!DC107-'Module C Initial'!DC107</f>
        <v>347.86000000000058</v>
      </c>
      <c r="L107" s="31">
        <f ca="1">'Module C Corrected'!DD107-'Module C Initial'!DD107</f>
        <v>169.54000000000087</v>
      </c>
      <c r="M107" s="31">
        <f ca="1">'Module C Corrected'!DE107-'Module C Initial'!DE107</f>
        <v>219.8600000000024</v>
      </c>
      <c r="N107" s="31">
        <f ca="1">'Module C Corrected'!DF107-'Module C Initial'!DF107</f>
        <v>489.31000000000495</v>
      </c>
      <c r="O107" s="31">
        <f ca="1">'Module C Corrected'!DG107-'Module C Initial'!DG107</f>
        <v>371.91000000000349</v>
      </c>
      <c r="P107" s="31">
        <f ca="1">'Module C Corrected'!DH107-'Module C Initial'!DH107</f>
        <v>493.30000000000291</v>
      </c>
      <c r="Q107" s="32">
        <f ca="1">'Module C Corrected'!DI107-'Module C Initial'!DI107</f>
        <v>26.849999999999909</v>
      </c>
      <c r="R107" s="32">
        <f ca="1">'Module C Corrected'!DJ107-'Module C Initial'!DJ107</f>
        <v>15.769999999999982</v>
      </c>
      <c r="S107" s="32">
        <f ca="1">'Module C Corrected'!DK107-'Module C Initial'!DK107</f>
        <v>26.170000000000073</v>
      </c>
      <c r="T107" s="32">
        <f ca="1">'Module C Corrected'!DL107-'Module C Initial'!DL107</f>
        <v>13.480000000000018</v>
      </c>
      <c r="U107" s="32">
        <f ca="1">'Module C Corrected'!DM107-'Module C Initial'!DM107</f>
        <v>10.069999999999936</v>
      </c>
      <c r="V107" s="32">
        <f ca="1">'Module C Corrected'!DN107-'Module C Initial'!DN107</f>
        <v>11.050000000000068</v>
      </c>
      <c r="W107" s="32">
        <f ca="1">'Module C Corrected'!DO107-'Module C Initial'!DO107</f>
        <v>17.399999999999864</v>
      </c>
      <c r="X107" s="32">
        <f ca="1">'Module C Corrected'!DP107-'Module C Initial'!DP107</f>
        <v>8.4700000000000273</v>
      </c>
      <c r="Y107" s="32">
        <f ca="1">'Module C Corrected'!DQ107-'Module C Initial'!DQ107</f>
        <v>10.990000000000009</v>
      </c>
      <c r="Z107" s="32">
        <f ca="1">'Module C Corrected'!DR107-'Module C Initial'!DR107</f>
        <v>24.470000000000027</v>
      </c>
      <c r="AA107" s="32">
        <f ca="1">'Module C Corrected'!DS107-'Module C Initial'!DS107</f>
        <v>18.590000000000146</v>
      </c>
      <c r="AB107" s="32">
        <f ca="1">'Module C Corrected'!DT107-'Module C Initial'!DT107</f>
        <v>24.670000000000073</v>
      </c>
      <c r="AC107" s="31">
        <f ca="1">'Module C Corrected'!DU107-'Module C Initial'!DU107</f>
        <v>231.06999999999971</v>
      </c>
      <c r="AD107" s="31">
        <f ca="1">'Module C Corrected'!DV107-'Module C Initial'!DV107</f>
        <v>134.11999999999898</v>
      </c>
      <c r="AE107" s="31">
        <f ca="1">'Module C Corrected'!DW107-'Module C Initial'!DW107</f>
        <v>220.10999999999876</v>
      </c>
      <c r="AF107" s="31">
        <f ca="1">'Module C Corrected'!DX107-'Module C Initial'!DX107</f>
        <v>111.97999999999956</v>
      </c>
      <c r="AG107" s="31">
        <f ca="1">'Module C Corrected'!DY107-'Module C Initial'!DY107</f>
        <v>82.6299999999992</v>
      </c>
      <c r="AH107" s="31">
        <f ca="1">'Module C Corrected'!DZ107-'Module C Initial'!DZ107</f>
        <v>89.579999999999927</v>
      </c>
      <c r="AI107" s="31">
        <f ca="1">'Module C Corrected'!EA107-'Module C Initial'!EA107</f>
        <v>139.31999999999971</v>
      </c>
      <c r="AJ107" s="31">
        <f ca="1">'Module C Corrected'!EB107-'Module C Initial'!EB107</f>
        <v>67</v>
      </c>
      <c r="AK107" s="31">
        <f ca="1">'Module C Corrected'!EC107-'Module C Initial'!EC107</f>
        <v>85.720000000000255</v>
      </c>
      <c r="AL107" s="31">
        <f ca="1">'Module C Corrected'!ED107-'Module C Initial'!ED107</f>
        <v>188.26000000000022</v>
      </c>
      <c r="AM107" s="31">
        <f ca="1">'Module C Corrected'!EE107-'Module C Initial'!EE107</f>
        <v>141.11999999999898</v>
      </c>
      <c r="AN107" s="31">
        <f ca="1">'Module C Corrected'!EF107-'Module C Initial'!EF107</f>
        <v>184.64999999999964</v>
      </c>
      <c r="AO107" s="32">
        <f t="shared" ca="1" si="16"/>
        <v>794.94999999999845</v>
      </c>
      <c r="AP107" s="32">
        <f t="shared" ca="1" si="16"/>
        <v>465.34999999999809</v>
      </c>
      <c r="AQ107" s="32">
        <f t="shared" ca="1" si="16"/>
        <v>769.64999999999418</v>
      </c>
      <c r="AR107" s="32">
        <f t="shared" ca="1" si="16"/>
        <v>394.98</v>
      </c>
      <c r="AS107" s="32">
        <f t="shared" ca="1" si="16"/>
        <v>293.96000000000117</v>
      </c>
      <c r="AT107" s="32">
        <f t="shared" ca="1" si="16"/>
        <v>321.58999999999912</v>
      </c>
      <c r="AU107" s="32">
        <f t="shared" ca="1" si="21"/>
        <v>504.58000000000015</v>
      </c>
      <c r="AV107" s="32">
        <f t="shared" ca="1" si="21"/>
        <v>245.0100000000009</v>
      </c>
      <c r="AW107" s="32">
        <f t="shared" ca="1" si="21"/>
        <v>316.57000000000266</v>
      </c>
      <c r="AX107" s="32">
        <f t="shared" ca="1" si="21"/>
        <v>702.04000000000519</v>
      </c>
      <c r="AY107" s="32">
        <f t="shared" ca="1" si="21"/>
        <v>531.62000000000262</v>
      </c>
      <c r="AZ107" s="32">
        <f t="shared" ca="1" si="21"/>
        <v>702.62000000000262</v>
      </c>
      <c r="BA107" s="55">
        <f t="shared" ca="1" si="17"/>
        <v>6.29</v>
      </c>
      <c r="BB107" s="55">
        <f t="shared" ca="1" si="17"/>
        <v>3.69</v>
      </c>
      <c r="BC107" s="55">
        <f t="shared" ca="1" si="17"/>
        <v>6.13</v>
      </c>
      <c r="BD107" s="55">
        <f t="shared" ca="1" si="17"/>
        <v>3.16</v>
      </c>
      <c r="BE107" s="55">
        <f t="shared" ca="1" si="17"/>
        <v>2.36</v>
      </c>
      <c r="BF107" s="55">
        <f t="shared" ca="1" si="17"/>
        <v>2.59</v>
      </c>
      <c r="BG107" s="55">
        <f t="shared" ca="1" si="22"/>
        <v>4.07</v>
      </c>
      <c r="BH107" s="55">
        <f t="shared" ca="1" si="22"/>
        <v>1.99</v>
      </c>
      <c r="BI107" s="55">
        <f t="shared" ca="1" si="22"/>
        <v>2.58</v>
      </c>
      <c r="BJ107" s="55">
        <f t="shared" ca="1" si="22"/>
        <v>5.73</v>
      </c>
      <c r="BK107" s="55">
        <f t="shared" ca="1" si="22"/>
        <v>4.3600000000000003</v>
      </c>
      <c r="BL107" s="55">
        <f t="shared" ca="1" si="22"/>
        <v>5.78</v>
      </c>
      <c r="BM107" s="32">
        <f t="shared" ca="1" si="18"/>
        <v>801.23999999999842</v>
      </c>
      <c r="BN107" s="32">
        <f t="shared" ca="1" si="18"/>
        <v>469.03999999999809</v>
      </c>
      <c r="BO107" s="32">
        <f t="shared" ca="1" si="18"/>
        <v>775.77999999999417</v>
      </c>
      <c r="BP107" s="32">
        <f t="shared" ca="1" si="18"/>
        <v>398.14000000000004</v>
      </c>
      <c r="BQ107" s="32">
        <f t="shared" ca="1" si="18"/>
        <v>296.32000000000119</v>
      </c>
      <c r="BR107" s="32">
        <f t="shared" ca="1" si="18"/>
        <v>324.1799999999991</v>
      </c>
      <c r="BS107" s="32">
        <f t="shared" ca="1" si="23"/>
        <v>508.65000000000015</v>
      </c>
      <c r="BT107" s="32">
        <f t="shared" ca="1" si="23"/>
        <v>247.00000000000091</v>
      </c>
      <c r="BU107" s="32">
        <f t="shared" ca="1" si="23"/>
        <v>319.15000000000265</v>
      </c>
      <c r="BV107" s="32">
        <f t="shared" ca="1" si="23"/>
        <v>707.77000000000521</v>
      </c>
      <c r="BW107" s="32">
        <f t="shared" ca="1" si="23"/>
        <v>535.98000000000263</v>
      </c>
      <c r="BX107" s="32">
        <f t="shared" ca="1" si="23"/>
        <v>708.40000000000259</v>
      </c>
    </row>
    <row r="108" spans="1:76">
      <c r="A108" t="s">
        <v>446</v>
      </c>
      <c r="B108" s="1" t="s">
        <v>115</v>
      </c>
      <c r="C108" t="str">
        <f t="shared" ca="1" si="19"/>
        <v>SCR3</v>
      </c>
      <c r="D108" t="str">
        <f t="shared" ca="1" si="20"/>
        <v>Chin Chute Wind Facility</v>
      </c>
      <c r="E108" s="31">
        <f ca="1">'Module C Corrected'!CW108-'Module C Initial'!CW108</f>
        <v>0</v>
      </c>
      <c r="F108" s="31">
        <f ca="1">'Module C Corrected'!CX108-'Module C Initial'!CX108</f>
        <v>0</v>
      </c>
      <c r="G108" s="31">
        <f ca="1">'Module C Corrected'!CY108-'Module C Initial'!CY108</f>
        <v>0</v>
      </c>
      <c r="H108" s="31">
        <f ca="1">'Module C Corrected'!CZ108-'Module C Initial'!CZ108</f>
        <v>0</v>
      </c>
      <c r="I108" s="31">
        <f ca="1">'Module C Corrected'!DA108-'Module C Initial'!DA108</f>
        <v>0</v>
      </c>
      <c r="J108" s="31">
        <f ca="1">'Module C Corrected'!DB108-'Module C Initial'!DB108</f>
        <v>0</v>
      </c>
      <c r="K108" s="31">
        <f ca="1">'Module C Corrected'!DC108-'Module C Initial'!DC108</f>
        <v>0</v>
      </c>
      <c r="L108" s="31">
        <f ca="1">'Module C Corrected'!DD108-'Module C Initial'!DD108</f>
        <v>0</v>
      </c>
      <c r="M108" s="31">
        <f ca="1">'Module C Corrected'!DE108-'Module C Initial'!DE108</f>
        <v>0</v>
      </c>
      <c r="N108" s="31">
        <f ca="1">'Module C Corrected'!DF108-'Module C Initial'!DF108</f>
        <v>0</v>
      </c>
      <c r="O108" s="31">
        <f ca="1">'Module C Corrected'!DG108-'Module C Initial'!DG108</f>
        <v>0</v>
      </c>
      <c r="P108" s="31">
        <f ca="1">'Module C Corrected'!DH108-'Module C Initial'!DH108</f>
        <v>0</v>
      </c>
      <c r="Q108" s="32">
        <f ca="1">'Module C Corrected'!DI108-'Module C Initial'!DI108</f>
        <v>0</v>
      </c>
      <c r="R108" s="32">
        <f ca="1">'Module C Corrected'!DJ108-'Module C Initial'!DJ108</f>
        <v>0</v>
      </c>
      <c r="S108" s="32">
        <f ca="1">'Module C Corrected'!DK108-'Module C Initial'!DK108</f>
        <v>0</v>
      </c>
      <c r="T108" s="32">
        <f ca="1">'Module C Corrected'!DL108-'Module C Initial'!DL108</f>
        <v>0</v>
      </c>
      <c r="U108" s="32">
        <f ca="1">'Module C Corrected'!DM108-'Module C Initial'!DM108</f>
        <v>0</v>
      </c>
      <c r="V108" s="32">
        <f ca="1">'Module C Corrected'!DN108-'Module C Initial'!DN108</f>
        <v>0</v>
      </c>
      <c r="W108" s="32">
        <f ca="1">'Module C Corrected'!DO108-'Module C Initial'!DO108</f>
        <v>0</v>
      </c>
      <c r="X108" s="32">
        <f ca="1">'Module C Corrected'!DP108-'Module C Initial'!DP108</f>
        <v>0</v>
      </c>
      <c r="Y108" s="32">
        <f ca="1">'Module C Corrected'!DQ108-'Module C Initial'!DQ108</f>
        <v>0</v>
      </c>
      <c r="Z108" s="32">
        <f ca="1">'Module C Corrected'!DR108-'Module C Initial'!DR108</f>
        <v>0</v>
      </c>
      <c r="AA108" s="32">
        <f ca="1">'Module C Corrected'!DS108-'Module C Initial'!DS108</f>
        <v>0</v>
      </c>
      <c r="AB108" s="32">
        <f ca="1">'Module C Corrected'!DT108-'Module C Initial'!DT108</f>
        <v>0</v>
      </c>
      <c r="AC108" s="31">
        <f ca="1">'Module C Corrected'!DU108-'Module C Initial'!DU108</f>
        <v>0</v>
      </c>
      <c r="AD108" s="31">
        <f ca="1">'Module C Corrected'!DV108-'Module C Initial'!DV108</f>
        <v>0</v>
      </c>
      <c r="AE108" s="31">
        <f ca="1">'Module C Corrected'!DW108-'Module C Initial'!DW108</f>
        <v>0</v>
      </c>
      <c r="AF108" s="31">
        <f ca="1">'Module C Corrected'!DX108-'Module C Initial'!DX108</f>
        <v>0</v>
      </c>
      <c r="AG108" s="31">
        <f ca="1">'Module C Corrected'!DY108-'Module C Initial'!DY108</f>
        <v>0</v>
      </c>
      <c r="AH108" s="31">
        <f ca="1">'Module C Corrected'!DZ108-'Module C Initial'!DZ108</f>
        <v>0</v>
      </c>
      <c r="AI108" s="31">
        <f ca="1">'Module C Corrected'!EA108-'Module C Initial'!EA108</f>
        <v>0</v>
      </c>
      <c r="AJ108" s="31">
        <f ca="1">'Module C Corrected'!EB108-'Module C Initial'!EB108</f>
        <v>0</v>
      </c>
      <c r="AK108" s="31">
        <f ca="1">'Module C Corrected'!EC108-'Module C Initial'!EC108</f>
        <v>0</v>
      </c>
      <c r="AL108" s="31">
        <f ca="1">'Module C Corrected'!ED108-'Module C Initial'!ED108</f>
        <v>0</v>
      </c>
      <c r="AM108" s="31">
        <f ca="1">'Module C Corrected'!EE108-'Module C Initial'!EE108</f>
        <v>0</v>
      </c>
      <c r="AN108" s="31">
        <f ca="1">'Module C Corrected'!EF108-'Module C Initial'!EF108</f>
        <v>0</v>
      </c>
      <c r="AO108" s="32">
        <f t="shared" ca="1" si="16"/>
        <v>0</v>
      </c>
      <c r="AP108" s="32">
        <f t="shared" ca="1" si="16"/>
        <v>0</v>
      </c>
      <c r="AQ108" s="32">
        <f t="shared" ca="1" si="16"/>
        <v>0</v>
      </c>
      <c r="AR108" s="32">
        <f t="shared" ca="1" si="16"/>
        <v>0</v>
      </c>
      <c r="AS108" s="32">
        <f t="shared" ca="1" si="16"/>
        <v>0</v>
      </c>
      <c r="AT108" s="32">
        <f t="shared" ca="1" si="16"/>
        <v>0</v>
      </c>
      <c r="AU108" s="32">
        <f t="shared" ca="1" si="21"/>
        <v>0</v>
      </c>
      <c r="AV108" s="32">
        <f t="shared" ca="1" si="21"/>
        <v>0</v>
      </c>
      <c r="AW108" s="32">
        <f t="shared" ca="1" si="21"/>
        <v>0</v>
      </c>
      <c r="AX108" s="32">
        <f t="shared" ca="1" si="21"/>
        <v>0</v>
      </c>
      <c r="AY108" s="32">
        <f t="shared" ca="1" si="21"/>
        <v>0</v>
      </c>
      <c r="AZ108" s="32">
        <f t="shared" ca="1" si="21"/>
        <v>0</v>
      </c>
      <c r="BA108" s="55">
        <f t="shared" ca="1" si="17"/>
        <v>0</v>
      </c>
      <c r="BB108" s="55">
        <f t="shared" ca="1" si="17"/>
        <v>0</v>
      </c>
      <c r="BC108" s="55">
        <f t="shared" ca="1" si="17"/>
        <v>0</v>
      </c>
      <c r="BD108" s="55">
        <f t="shared" ca="1" si="17"/>
        <v>0</v>
      </c>
      <c r="BE108" s="55">
        <f t="shared" ca="1" si="17"/>
        <v>0</v>
      </c>
      <c r="BF108" s="55">
        <f t="shared" ca="1" si="17"/>
        <v>0</v>
      </c>
      <c r="BG108" s="55">
        <f t="shared" ca="1" si="22"/>
        <v>0</v>
      </c>
      <c r="BH108" s="55">
        <f t="shared" ca="1" si="22"/>
        <v>0</v>
      </c>
      <c r="BI108" s="55">
        <f t="shared" ca="1" si="22"/>
        <v>0</v>
      </c>
      <c r="BJ108" s="55">
        <f t="shared" ca="1" si="22"/>
        <v>0</v>
      </c>
      <c r="BK108" s="55">
        <f t="shared" ca="1" si="22"/>
        <v>0</v>
      </c>
      <c r="BL108" s="55">
        <f t="shared" ca="1" si="22"/>
        <v>0</v>
      </c>
      <c r="BM108" s="32">
        <f t="shared" ca="1" si="18"/>
        <v>0</v>
      </c>
      <c r="BN108" s="32">
        <f t="shared" ca="1" si="18"/>
        <v>0</v>
      </c>
      <c r="BO108" s="32">
        <f t="shared" ca="1" si="18"/>
        <v>0</v>
      </c>
      <c r="BP108" s="32">
        <f t="shared" ca="1" si="18"/>
        <v>0</v>
      </c>
      <c r="BQ108" s="32">
        <f t="shared" ca="1" si="18"/>
        <v>0</v>
      </c>
      <c r="BR108" s="32">
        <f t="shared" ca="1" si="18"/>
        <v>0</v>
      </c>
      <c r="BS108" s="32">
        <f t="shared" ca="1" si="23"/>
        <v>0</v>
      </c>
      <c r="BT108" s="32">
        <f t="shared" ca="1" si="23"/>
        <v>0</v>
      </c>
      <c r="BU108" s="32">
        <f t="shared" ca="1" si="23"/>
        <v>0</v>
      </c>
      <c r="BV108" s="32">
        <f t="shared" ca="1" si="23"/>
        <v>0</v>
      </c>
      <c r="BW108" s="32">
        <f t="shared" ca="1" si="23"/>
        <v>0</v>
      </c>
      <c r="BX108" s="32">
        <f t="shared" ca="1" si="23"/>
        <v>0</v>
      </c>
    </row>
    <row r="109" spans="1:76">
      <c r="A109" t="s">
        <v>447</v>
      </c>
      <c r="B109" s="1" t="s">
        <v>116</v>
      </c>
      <c r="C109" t="str">
        <f t="shared" ca="1" si="19"/>
        <v>SCTG</v>
      </c>
      <c r="D109" t="str">
        <f t="shared" ca="1" si="20"/>
        <v>Scotford Industrial System</v>
      </c>
      <c r="E109" s="31">
        <f ca="1">'Module C Corrected'!CW109-'Module C Initial'!CW109</f>
        <v>-44.649999999999636</v>
      </c>
      <c r="F109" s="31">
        <f ca="1">'Module C Corrected'!CX109-'Module C Initial'!CX109</f>
        <v>0</v>
      </c>
      <c r="G109" s="31">
        <f ca="1">'Module C Corrected'!CY109-'Module C Initial'!CY109</f>
        <v>-17.739999999999782</v>
      </c>
      <c r="H109" s="31">
        <f ca="1">'Module C Corrected'!CZ109-'Module C Initial'!CZ109</f>
        <v>-3.8800000000001091</v>
      </c>
      <c r="I109" s="31">
        <f ca="1">'Module C Corrected'!DA109-'Module C Initial'!DA109</f>
        <v>-14.880000000000109</v>
      </c>
      <c r="J109" s="31">
        <f ca="1">'Module C Corrected'!DB109-'Module C Initial'!DB109</f>
        <v>-3.0000000000000249E-2</v>
      </c>
      <c r="K109" s="31">
        <f ca="1">'Module C Corrected'!DC109-'Module C Initial'!DC109</f>
        <v>0</v>
      </c>
      <c r="L109" s="31">
        <f ca="1">'Module C Corrected'!DD109-'Module C Initial'!DD109</f>
        <v>0</v>
      </c>
      <c r="M109" s="31">
        <f ca="1">'Module C Corrected'!DE109-'Module C Initial'!DE109</f>
        <v>-18.600000000000364</v>
      </c>
      <c r="N109" s="31">
        <f ca="1">'Module C Corrected'!DF109-'Module C Initial'!DF109</f>
        <v>-1.7599999999999909</v>
      </c>
      <c r="O109" s="31">
        <f ca="1">'Module C Corrected'!DG109-'Module C Initial'!DG109</f>
        <v>-131.93999999999505</v>
      </c>
      <c r="P109" s="31">
        <f ca="1">'Module C Corrected'!DH109-'Module C Initial'!DH109</f>
        <v>-200.44000000000233</v>
      </c>
      <c r="Q109" s="32">
        <f ca="1">'Module C Corrected'!DI109-'Module C Initial'!DI109</f>
        <v>-2.2299999999999898</v>
      </c>
      <c r="R109" s="32">
        <f ca="1">'Module C Corrected'!DJ109-'Module C Initial'!DJ109</f>
        <v>0</v>
      </c>
      <c r="S109" s="32">
        <f ca="1">'Module C Corrected'!DK109-'Module C Initial'!DK109</f>
        <v>-0.89000000000000057</v>
      </c>
      <c r="T109" s="32">
        <f ca="1">'Module C Corrected'!DL109-'Module C Initial'!DL109</f>
        <v>-0.19999999999999929</v>
      </c>
      <c r="U109" s="32">
        <f ca="1">'Module C Corrected'!DM109-'Module C Initial'!DM109</f>
        <v>-0.75</v>
      </c>
      <c r="V109" s="32">
        <f ca="1">'Module C Corrected'!DN109-'Module C Initial'!DN109</f>
        <v>0</v>
      </c>
      <c r="W109" s="32">
        <f ca="1">'Module C Corrected'!DO109-'Module C Initial'!DO109</f>
        <v>0</v>
      </c>
      <c r="X109" s="32">
        <f ca="1">'Module C Corrected'!DP109-'Module C Initial'!DP109</f>
        <v>0</v>
      </c>
      <c r="Y109" s="32">
        <f ca="1">'Module C Corrected'!DQ109-'Module C Initial'!DQ109</f>
        <v>-0.92999999999999261</v>
      </c>
      <c r="Z109" s="32">
        <f ca="1">'Module C Corrected'!DR109-'Module C Initial'!DR109</f>
        <v>-8.9999999999999858E-2</v>
      </c>
      <c r="AA109" s="32">
        <f ca="1">'Module C Corrected'!DS109-'Module C Initial'!DS109</f>
        <v>-6.6000000000000227</v>
      </c>
      <c r="AB109" s="32">
        <f ca="1">'Module C Corrected'!DT109-'Module C Initial'!DT109</f>
        <v>-10.019999999999982</v>
      </c>
      <c r="AC109" s="31">
        <f ca="1">'Module C Corrected'!DU109-'Module C Initial'!DU109</f>
        <v>-19.210000000000036</v>
      </c>
      <c r="AD109" s="31">
        <f ca="1">'Module C Corrected'!DV109-'Module C Initial'!DV109</f>
        <v>0</v>
      </c>
      <c r="AE109" s="31">
        <f ca="1">'Module C Corrected'!DW109-'Module C Initial'!DW109</f>
        <v>-7.4599999999999227</v>
      </c>
      <c r="AF109" s="31">
        <f ca="1">'Module C Corrected'!DX109-'Module C Initial'!DX109</f>
        <v>-1.6100000000000136</v>
      </c>
      <c r="AG109" s="31">
        <f ca="1">'Module C Corrected'!DY109-'Module C Initial'!DY109</f>
        <v>-6.1100000000000136</v>
      </c>
      <c r="AH109" s="31">
        <f ca="1">'Module C Corrected'!DZ109-'Module C Initial'!DZ109</f>
        <v>-1.0000000000000009E-2</v>
      </c>
      <c r="AI109" s="31">
        <f ca="1">'Module C Corrected'!EA109-'Module C Initial'!EA109</f>
        <v>0</v>
      </c>
      <c r="AJ109" s="31">
        <f ca="1">'Module C Corrected'!EB109-'Module C Initial'!EB109</f>
        <v>0</v>
      </c>
      <c r="AK109" s="31">
        <f ca="1">'Module C Corrected'!EC109-'Module C Initial'!EC109</f>
        <v>-7.2599999999999909</v>
      </c>
      <c r="AL109" s="31">
        <f ca="1">'Module C Corrected'!ED109-'Module C Initial'!ED109</f>
        <v>-0.66999999999998749</v>
      </c>
      <c r="AM109" s="31">
        <f ca="1">'Module C Corrected'!EE109-'Module C Initial'!EE109</f>
        <v>-50.0600000000004</v>
      </c>
      <c r="AN109" s="31">
        <f ca="1">'Module C Corrected'!EF109-'Module C Initial'!EF109</f>
        <v>-75.029999999999745</v>
      </c>
      <c r="AO109" s="32">
        <f t="shared" ca="1" si="16"/>
        <v>-66.089999999999662</v>
      </c>
      <c r="AP109" s="32">
        <f t="shared" ca="1" si="16"/>
        <v>0</v>
      </c>
      <c r="AQ109" s="32">
        <f t="shared" ca="1" si="16"/>
        <v>-26.089999999999705</v>
      </c>
      <c r="AR109" s="32">
        <f t="shared" ca="1" si="16"/>
        <v>-5.6900000000001221</v>
      </c>
      <c r="AS109" s="32">
        <f t="shared" ca="1" si="16"/>
        <v>-21.740000000000123</v>
      </c>
      <c r="AT109" s="32">
        <f t="shared" ca="1" si="16"/>
        <v>-4.0000000000000258E-2</v>
      </c>
      <c r="AU109" s="32">
        <f t="shared" ca="1" si="21"/>
        <v>0</v>
      </c>
      <c r="AV109" s="32">
        <f t="shared" ca="1" si="21"/>
        <v>0</v>
      </c>
      <c r="AW109" s="32">
        <f t="shared" ca="1" si="21"/>
        <v>-26.790000000000347</v>
      </c>
      <c r="AX109" s="32">
        <f t="shared" ca="1" si="21"/>
        <v>-2.5199999999999783</v>
      </c>
      <c r="AY109" s="32">
        <f t="shared" ca="1" si="21"/>
        <v>-188.59999999999548</v>
      </c>
      <c r="AZ109" s="32">
        <f t="shared" ca="1" si="21"/>
        <v>-285.49000000000206</v>
      </c>
      <c r="BA109" s="55">
        <f t="shared" ca="1" si="17"/>
        <v>-0.52</v>
      </c>
      <c r="BB109" s="55">
        <f t="shared" ca="1" si="17"/>
        <v>0</v>
      </c>
      <c r="BC109" s="55">
        <f t="shared" ca="1" si="17"/>
        <v>-0.21</v>
      </c>
      <c r="BD109" s="55">
        <f t="shared" ca="1" si="17"/>
        <v>-0.05</v>
      </c>
      <c r="BE109" s="55">
        <f t="shared" ca="1" si="17"/>
        <v>-0.17</v>
      </c>
      <c r="BF109" s="55">
        <f t="shared" ca="1" si="17"/>
        <v>0</v>
      </c>
      <c r="BG109" s="55">
        <f t="shared" ca="1" si="22"/>
        <v>0</v>
      </c>
      <c r="BH109" s="55">
        <f t="shared" ca="1" si="22"/>
        <v>0</v>
      </c>
      <c r="BI109" s="55">
        <f t="shared" ca="1" si="22"/>
        <v>-0.22</v>
      </c>
      <c r="BJ109" s="55">
        <f t="shared" ca="1" si="22"/>
        <v>-0.02</v>
      </c>
      <c r="BK109" s="55">
        <f t="shared" ca="1" si="22"/>
        <v>-1.55</v>
      </c>
      <c r="BL109" s="55">
        <f t="shared" ca="1" si="22"/>
        <v>-2.35</v>
      </c>
      <c r="BM109" s="32">
        <f t="shared" ca="1" si="18"/>
        <v>-66.609999999999658</v>
      </c>
      <c r="BN109" s="32">
        <f t="shared" ca="1" si="18"/>
        <v>0</v>
      </c>
      <c r="BO109" s="32">
        <f t="shared" ca="1" si="18"/>
        <v>-26.299999999999706</v>
      </c>
      <c r="BP109" s="32">
        <f t="shared" ca="1" si="18"/>
        <v>-5.7400000000001219</v>
      </c>
      <c r="BQ109" s="32">
        <f t="shared" ca="1" si="18"/>
        <v>-21.910000000000124</v>
      </c>
      <c r="BR109" s="32">
        <f t="shared" ca="1" si="18"/>
        <v>-4.0000000000000258E-2</v>
      </c>
      <c r="BS109" s="32">
        <f t="shared" ca="1" si="23"/>
        <v>0</v>
      </c>
      <c r="BT109" s="32">
        <f t="shared" ca="1" si="23"/>
        <v>0</v>
      </c>
      <c r="BU109" s="32">
        <f t="shared" ca="1" si="23"/>
        <v>-27.010000000000346</v>
      </c>
      <c r="BV109" s="32">
        <f t="shared" ca="1" si="23"/>
        <v>-2.5399999999999783</v>
      </c>
      <c r="BW109" s="32">
        <f t="shared" ca="1" si="23"/>
        <v>-190.14999999999549</v>
      </c>
      <c r="BX109" s="32">
        <f t="shared" ca="1" si="23"/>
        <v>-287.84000000000208</v>
      </c>
    </row>
    <row r="110" spans="1:76">
      <c r="A110" t="s">
        <v>424</v>
      </c>
      <c r="B110" s="1" t="s">
        <v>26</v>
      </c>
      <c r="C110" t="str">
        <f t="shared" ca="1" si="19"/>
        <v>SD1</v>
      </c>
      <c r="D110" t="str">
        <f t="shared" ca="1" si="20"/>
        <v>Sundance #1</v>
      </c>
      <c r="E110" s="31">
        <f ca="1">'Module C Corrected'!CW110-'Module C Initial'!CW110</f>
        <v>1044.5999999999767</v>
      </c>
      <c r="F110" s="31">
        <f ca="1">'Module C Corrected'!CX110-'Module C Initial'!CX110</f>
        <v>1333.0199999999022</v>
      </c>
      <c r="G110" s="31">
        <f ca="1">'Module C Corrected'!CY110-'Module C Initial'!CY110</f>
        <v>1163.390000000014</v>
      </c>
      <c r="H110" s="31">
        <f ca="1">'Module C Corrected'!CZ110-'Module C Initial'!CZ110</f>
        <v>918.30999999993946</v>
      </c>
      <c r="I110" s="31">
        <f ca="1">'Module C Corrected'!DA110-'Module C Initial'!DA110</f>
        <v>717.43999999994412</v>
      </c>
      <c r="J110" s="31">
        <f ca="1">'Module C Corrected'!DB110-'Module C Initial'!DB110</f>
        <v>0</v>
      </c>
      <c r="K110" s="31">
        <f ca="1">'Module C Corrected'!DC110-'Module C Initial'!DC110</f>
        <v>1556.0900000000838</v>
      </c>
      <c r="L110" s="31">
        <f ca="1">'Module C Corrected'!DD110-'Module C Initial'!DD110</f>
        <v>1462.8100000000559</v>
      </c>
      <c r="M110" s="31">
        <f ca="1">'Module C Corrected'!DE110-'Module C Initial'!DE110</f>
        <v>826.75</v>
      </c>
      <c r="N110" s="31">
        <f ca="1">'Module C Corrected'!DF110-'Module C Initial'!DF110</f>
        <v>1255.2600000000093</v>
      </c>
      <c r="O110" s="31">
        <f ca="1">'Module C Corrected'!DG110-'Module C Initial'!DG110</f>
        <v>797.5899999999674</v>
      </c>
      <c r="P110" s="31">
        <f ca="1">'Module C Corrected'!DH110-'Module C Initial'!DH110</f>
        <v>1292.3299999999581</v>
      </c>
      <c r="Q110" s="32">
        <f ca="1">'Module C Corrected'!DI110-'Module C Initial'!DI110</f>
        <v>52.230000000000473</v>
      </c>
      <c r="R110" s="32">
        <f ca="1">'Module C Corrected'!DJ110-'Module C Initial'!DJ110</f>
        <v>66.649999999999636</v>
      </c>
      <c r="S110" s="32">
        <f ca="1">'Module C Corrected'!DK110-'Module C Initial'!DK110</f>
        <v>58.170000000000073</v>
      </c>
      <c r="T110" s="32">
        <f ca="1">'Module C Corrected'!DL110-'Module C Initial'!DL110</f>
        <v>45.920000000000073</v>
      </c>
      <c r="U110" s="32">
        <f ca="1">'Module C Corrected'!DM110-'Module C Initial'!DM110</f>
        <v>35.8799999999992</v>
      </c>
      <c r="V110" s="32">
        <f ca="1">'Module C Corrected'!DN110-'Module C Initial'!DN110</f>
        <v>0</v>
      </c>
      <c r="W110" s="32">
        <f ca="1">'Module C Corrected'!DO110-'Module C Initial'!DO110</f>
        <v>77.799999999999272</v>
      </c>
      <c r="X110" s="32">
        <f ca="1">'Module C Corrected'!DP110-'Module C Initial'!DP110</f>
        <v>73.139999999999418</v>
      </c>
      <c r="Y110" s="32">
        <f ca="1">'Module C Corrected'!DQ110-'Module C Initial'!DQ110</f>
        <v>41.340000000000146</v>
      </c>
      <c r="Z110" s="32">
        <f ca="1">'Module C Corrected'!DR110-'Module C Initial'!DR110</f>
        <v>62.770000000000437</v>
      </c>
      <c r="AA110" s="32">
        <f ca="1">'Module C Corrected'!DS110-'Module C Initial'!DS110</f>
        <v>39.880000000000109</v>
      </c>
      <c r="AB110" s="32">
        <f ca="1">'Module C Corrected'!DT110-'Module C Initial'!DT110</f>
        <v>64.610000000000582</v>
      </c>
      <c r="AC110" s="31">
        <f ca="1">'Module C Corrected'!DU110-'Module C Initial'!DU110</f>
        <v>449.45000000000437</v>
      </c>
      <c r="AD110" s="31">
        <f ca="1">'Module C Corrected'!DV110-'Module C Initial'!DV110</f>
        <v>566.75</v>
      </c>
      <c r="AE110" s="31">
        <f ca="1">'Module C Corrected'!DW110-'Module C Initial'!DW110</f>
        <v>489.27999999999884</v>
      </c>
      <c r="AF110" s="31">
        <f ca="1">'Module C Corrected'!DX110-'Module C Initial'!DX110</f>
        <v>381.52999999999884</v>
      </c>
      <c r="AG110" s="31">
        <f ca="1">'Module C Corrected'!DY110-'Module C Initial'!DY110</f>
        <v>294.54000000000087</v>
      </c>
      <c r="AH110" s="31">
        <f ca="1">'Module C Corrected'!DZ110-'Module C Initial'!DZ110</f>
        <v>0</v>
      </c>
      <c r="AI110" s="31">
        <f ca="1">'Module C Corrected'!EA110-'Module C Initial'!EA110</f>
        <v>623.22000000000116</v>
      </c>
      <c r="AJ110" s="31">
        <f ca="1">'Module C Corrected'!EB110-'Module C Initial'!EB110</f>
        <v>578.09999999999127</v>
      </c>
      <c r="AK110" s="31">
        <f ca="1">'Module C Corrected'!EC110-'Module C Initial'!EC110</f>
        <v>322.34000000001106</v>
      </c>
      <c r="AL110" s="31">
        <f ca="1">'Module C Corrected'!ED110-'Module C Initial'!ED110</f>
        <v>482.97000000000116</v>
      </c>
      <c r="AM110" s="31">
        <f ca="1">'Module C Corrected'!EE110-'Module C Initial'!EE110</f>
        <v>302.63999999999942</v>
      </c>
      <c r="AN110" s="31">
        <f ca="1">'Module C Corrected'!EF110-'Module C Initial'!EF110</f>
        <v>483.73000000001048</v>
      </c>
      <c r="AO110" s="32">
        <f t="shared" ca="1" si="16"/>
        <v>1546.2799999999816</v>
      </c>
      <c r="AP110" s="32">
        <f t="shared" ca="1" si="16"/>
        <v>1966.4199999999018</v>
      </c>
      <c r="AQ110" s="32">
        <f t="shared" ca="1" si="16"/>
        <v>1710.8400000000129</v>
      </c>
      <c r="AR110" s="32">
        <f t="shared" ca="1" si="16"/>
        <v>1345.7599999999384</v>
      </c>
      <c r="AS110" s="32">
        <f t="shared" ca="1" si="16"/>
        <v>1047.8599999999442</v>
      </c>
      <c r="AT110" s="32">
        <f t="shared" ca="1" si="16"/>
        <v>0</v>
      </c>
      <c r="AU110" s="32">
        <f t="shared" ca="1" si="21"/>
        <v>2257.1100000000843</v>
      </c>
      <c r="AV110" s="32">
        <f t="shared" ca="1" si="21"/>
        <v>2114.0500000000466</v>
      </c>
      <c r="AW110" s="32">
        <f t="shared" ca="1" si="21"/>
        <v>1190.4300000000112</v>
      </c>
      <c r="AX110" s="32">
        <f t="shared" ca="1" si="21"/>
        <v>1801.0000000000109</v>
      </c>
      <c r="AY110" s="32">
        <f t="shared" ca="1" si="21"/>
        <v>1140.1099999999669</v>
      </c>
      <c r="AZ110" s="32">
        <f t="shared" ca="1" si="21"/>
        <v>1840.6699999999691</v>
      </c>
      <c r="BA110" s="55">
        <f t="shared" ca="1" si="17"/>
        <v>12.23</v>
      </c>
      <c r="BB110" s="55">
        <f t="shared" ca="1" si="17"/>
        <v>15.61</v>
      </c>
      <c r="BC110" s="55">
        <f t="shared" ca="1" si="17"/>
        <v>13.63</v>
      </c>
      <c r="BD110" s="55">
        <f t="shared" ca="1" si="17"/>
        <v>10.76</v>
      </c>
      <c r="BE110" s="55">
        <f t="shared" ca="1" si="17"/>
        <v>8.4</v>
      </c>
      <c r="BF110" s="55">
        <f t="shared" ca="1" si="17"/>
        <v>0</v>
      </c>
      <c r="BG110" s="55">
        <f t="shared" ca="1" si="22"/>
        <v>18.23</v>
      </c>
      <c r="BH110" s="55">
        <f t="shared" ca="1" si="22"/>
        <v>17.13</v>
      </c>
      <c r="BI110" s="55">
        <f t="shared" ca="1" si="22"/>
        <v>9.68</v>
      </c>
      <c r="BJ110" s="55">
        <f t="shared" ca="1" si="22"/>
        <v>14.7</v>
      </c>
      <c r="BK110" s="55">
        <f t="shared" ca="1" si="22"/>
        <v>9.34</v>
      </c>
      <c r="BL110" s="55">
        <f t="shared" ca="1" si="22"/>
        <v>15.14</v>
      </c>
      <c r="BM110" s="32">
        <f t="shared" ca="1" si="18"/>
        <v>1558.5099999999816</v>
      </c>
      <c r="BN110" s="32">
        <f t="shared" ca="1" si="18"/>
        <v>1982.0299999999017</v>
      </c>
      <c r="BO110" s="32">
        <f t="shared" ca="1" si="18"/>
        <v>1724.470000000013</v>
      </c>
      <c r="BP110" s="32">
        <f t="shared" ca="1" si="18"/>
        <v>1356.5199999999384</v>
      </c>
      <c r="BQ110" s="32">
        <f t="shared" ca="1" si="18"/>
        <v>1056.2599999999443</v>
      </c>
      <c r="BR110" s="32">
        <f t="shared" ca="1" si="18"/>
        <v>0</v>
      </c>
      <c r="BS110" s="32">
        <f t="shared" ca="1" si="23"/>
        <v>2275.3400000000843</v>
      </c>
      <c r="BT110" s="32">
        <f t="shared" ca="1" si="23"/>
        <v>2131.1800000000467</v>
      </c>
      <c r="BU110" s="32">
        <f t="shared" ca="1" si="23"/>
        <v>1200.1100000000113</v>
      </c>
      <c r="BV110" s="32">
        <f t="shared" ca="1" si="23"/>
        <v>1815.700000000011</v>
      </c>
      <c r="BW110" s="32">
        <f t="shared" ca="1" si="23"/>
        <v>1149.4499999999668</v>
      </c>
      <c r="BX110" s="32">
        <f t="shared" ca="1" si="23"/>
        <v>1855.8099999999692</v>
      </c>
    </row>
    <row r="111" spans="1:76">
      <c r="A111" t="s">
        <v>424</v>
      </c>
      <c r="B111" s="1" t="s">
        <v>27</v>
      </c>
      <c r="C111" t="str">
        <f t="shared" ca="1" si="19"/>
        <v>SD2</v>
      </c>
      <c r="D111" t="str">
        <f t="shared" ca="1" si="20"/>
        <v>Sundance #2</v>
      </c>
      <c r="E111" s="31">
        <f ca="1">'Module C Corrected'!CW111-'Module C Initial'!CW111</f>
        <v>2401.8300000000745</v>
      </c>
      <c r="F111" s="31">
        <f ca="1">'Module C Corrected'!CX111-'Module C Initial'!CX111</f>
        <v>2654.5299999999115</v>
      </c>
      <c r="G111" s="31">
        <f ca="1">'Module C Corrected'!CY111-'Module C Initial'!CY111</f>
        <v>1550.5399999999208</v>
      </c>
      <c r="H111" s="31">
        <f ca="1">'Module C Corrected'!CZ111-'Module C Initial'!CZ111</f>
        <v>1858.0699999999488</v>
      </c>
      <c r="I111" s="31">
        <f ca="1">'Module C Corrected'!DA111-'Module C Initial'!DA111</f>
        <v>1587.609999999986</v>
      </c>
      <c r="J111" s="31">
        <f ca="1">'Module C Corrected'!DB111-'Module C Initial'!DB111</f>
        <v>1500.9799999999814</v>
      </c>
      <c r="K111" s="31">
        <f ca="1">'Module C Corrected'!DC111-'Module C Initial'!DC111</f>
        <v>5452.8199999998324</v>
      </c>
      <c r="L111" s="31">
        <f ca="1">'Module C Corrected'!DD111-'Module C Initial'!DD111</f>
        <v>2709.5699999999488</v>
      </c>
      <c r="M111" s="31">
        <f ca="1">'Module C Corrected'!DE111-'Module C Initial'!DE111</f>
        <v>1628.0500000000466</v>
      </c>
      <c r="N111" s="31">
        <f ca="1">'Module C Corrected'!DF111-'Module C Initial'!DF111</f>
        <v>2280.9499999999534</v>
      </c>
      <c r="O111" s="31">
        <f ca="1">'Module C Corrected'!DG111-'Module C Initial'!DG111</f>
        <v>1919.2700000000186</v>
      </c>
      <c r="P111" s="31">
        <f ca="1">'Module C Corrected'!DH111-'Module C Initial'!DH111</f>
        <v>1543.0200000000186</v>
      </c>
      <c r="Q111" s="32">
        <f ca="1">'Module C Corrected'!DI111-'Module C Initial'!DI111</f>
        <v>120.09000000000015</v>
      </c>
      <c r="R111" s="32">
        <f ca="1">'Module C Corrected'!DJ111-'Module C Initial'!DJ111</f>
        <v>132.71999999999935</v>
      </c>
      <c r="S111" s="32">
        <f ca="1">'Module C Corrected'!DK111-'Module C Initial'!DK111</f>
        <v>77.530000000000655</v>
      </c>
      <c r="T111" s="32">
        <f ca="1">'Module C Corrected'!DL111-'Module C Initial'!DL111</f>
        <v>92.899999999999636</v>
      </c>
      <c r="U111" s="32">
        <f ca="1">'Module C Corrected'!DM111-'Module C Initial'!DM111</f>
        <v>79.380000000000109</v>
      </c>
      <c r="V111" s="32">
        <f ca="1">'Module C Corrected'!DN111-'Module C Initial'!DN111</f>
        <v>75.050000000000182</v>
      </c>
      <c r="W111" s="32">
        <f ca="1">'Module C Corrected'!DO111-'Module C Initial'!DO111</f>
        <v>272.63999999999942</v>
      </c>
      <c r="X111" s="32">
        <f ca="1">'Module C Corrected'!DP111-'Module C Initial'!DP111</f>
        <v>135.47999999999956</v>
      </c>
      <c r="Y111" s="32">
        <f ca="1">'Module C Corrected'!DQ111-'Module C Initial'!DQ111</f>
        <v>81.410000000000764</v>
      </c>
      <c r="Z111" s="32">
        <f ca="1">'Module C Corrected'!DR111-'Module C Initial'!DR111</f>
        <v>114.04999999999927</v>
      </c>
      <c r="AA111" s="32">
        <f ca="1">'Module C Corrected'!DS111-'Module C Initial'!DS111</f>
        <v>95.960000000000036</v>
      </c>
      <c r="AB111" s="32">
        <f ca="1">'Module C Corrected'!DT111-'Module C Initial'!DT111</f>
        <v>77.149999999999636</v>
      </c>
      <c r="AC111" s="31">
        <f ca="1">'Module C Corrected'!DU111-'Module C Initial'!DU111</f>
        <v>1033.4100000000035</v>
      </c>
      <c r="AD111" s="31">
        <f ca="1">'Module C Corrected'!DV111-'Module C Initial'!DV111</f>
        <v>1128.6200000000099</v>
      </c>
      <c r="AE111" s="31">
        <f ca="1">'Module C Corrected'!DW111-'Module C Initial'!DW111</f>
        <v>652.09999999999854</v>
      </c>
      <c r="AF111" s="31">
        <f ca="1">'Module C Corrected'!DX111-'Module C Initial'!DX111</f>
        <v>771.9600000000064</v>
      </c>
      <c r="AG111" s="31">
        <f ca="1">'Module C Corrected'!DY111-'Module C Initial'!DY111</f>
        <v>651.7699999999968</v>
      </c>
      <c r="AH111" s="31">
        <f ca="1">'Module C Corrected'!DZ111-'Module C Initial'!DZ111</f>
        <v>608.55999999999767</v>
      </c>
      <c r="AI111" s="31">
        <f ca="1">'Module C Corrected'!EA111-'Module C Initial'!EA111</f>
        <v>2183.8899999999849</v>
      </c>
      <c r="AJ111" s="31">
        <f ca="1">'Module C Corrected'!EB111-'Module C Initial'!EB111</f>
        <v>1070.820000000007</v>
      </c>
      <c r="AK111" s="31">
        <f ca="1">'Module C Corrected'!EC111-'Module C Initial'!EC111</f>
        <v>634.76000000000204</v>
      </c>
      <c r="AL111" s="31">
        <f ca="1">'Module C Corrected'!ED111-'Module C Initial'!ED111</f>
        <v>877.59999999999127</v>
      </c>
      <c r="AM111" s="31">
        <f ca="1">'Module C Corrected'!EE111-'Module C Initial'!EE111</f>
        <v>728.25999999999476</v>
      </c>
      <c r="AN111" s="31">
        <f ca="1">'Module C Corrected'!EF111-'Module C Initial'!EF111</f>
        <v>577.56999999999971</v>
      </c>
      <c r="AO111" s="32">
        <f t="shared" ca="1" si="16"/>
        <v>3555.3300000000781</v>
      </c>
      <c r="AP111" s="32">
        <f t="shared" ca="1" si="16"/>
        <v>3915.8699999999208</v>
      </c>
      <c r="AQ111" s="32">
        <f t="shared" ca="1" si="16"/>
        <v>2280.16999999992</v>
      </c>
      <c r="AR111" s="32">
        <f t="shared" ca="1" si="16"/>
        <v>2722.9299999999548</v>
      </c>
      <c r="AS111" s="32">
        <f t="shared" ca="1" si="16"/>
        <v>2318.7599999999829</v>
      </c>
      <c r="AT111" s="32">
        <f t="shared" ca="1" si="16"/>
        <v>2184.5899999999792</v>
      </c>
      <c r="AU111" s="32">
        <f t="shared" ca="1" si="21"/>
        <v>7909.3499999998166</v>
      </c>
      <c r="AV111" s="32">
        <f t="shared" ca="1" si="21"/>
        <v>3915.8699999999553</v>
      </c>
      <c r="AW111" s="32">
        <f t="shared" ca="1" si="21"/>
        <v>2344.2200000000494</v>
      </c>
      <c r="AX111" s="32">
        <f t="shared" ca="1" si="21"/>
        <v>3272.599999999944</v>
      </c>
      <c r="AY111" s="32">
        <f t="shared" ca="1" si="21"/>
        <v>2743.4900000000134</v>
      </c>
      <c r="AZ111" s="32">
        <f t="shared" ca="1" si="21"/>
        <v>2197.740000000018</v>
      </c>
      <c r="BA111" s="55">
        <f t="shared" ca="1" si="17"/>
        <v>28.13</v>
      </c>
      <c r="BB111" s="55">
        <f t="shared" ca="1" si="17"/>
        <v>31.09</v>
      </c>
      <c r="BC111" s="55">
        <f t="shared" ca="1" si="17"/>
        <v>18.16</v>
      </c>
      <c r="BD111" s="55">
        <f t="shared" ca="1" si="17"/>
        <v>21.76</v>
      </c>
      <c r="BE111" s="55">
        <f t="shared" ca="1" si="17"/>
        <v>18.59</v>
      </c>
      <c r="BF111" s="55">
        <f t="shared" ca="1" si="17"/>
        <v>17.579999999999998</v>
      </c>
      <c r="BG111" s="55">
        <f t="shared" ca="1" si="22"/>
        <v>63.86</v>
      </c>
      <c r="BH111" s="55">
        <f t="shared" ca="1" si="22"/>
        <v>31.74</v>
      </c>
      <c r="BI111" s="55">
        <f t="shared" ca="1" si="22"/>
        <v>19.07</v>
      </c>
      <c r="BJ111" s="55">
        <f t="shared" ca="1" si="22"/>
        <v>26.72</v>
      </c>
      <c r="BK111" s="55">
        <f t="shared" ca="1" si="22"/>
        <v>22.48</v>
      </c>
      <c r="BL111" s="55">
        <f t="shared" ca="1" si="22"/>
        <v>18.07</v>
      </c>
      <c r="BM111" s="32">
        <f t="shared" ca="1" si="18"/>
        <v>3583.4600000000783</v>
      </c>
      <c r="BN111" s="32">
        <f t="shared" ca="1" si="18"/>
        <v>3946.9599999999209</v>
      </c>
      <c r="BO111" s="32">
        <f t="shared" ca="1" si="18"/>
        <v>2298.3299999999199</v>
      </c>
      <c r="BP111" s="32">
        <f t="shared" ca="1" si="18"/>
        <v>2744.689999999955</v>
      </c>
      <c r="BQ111" s="32">
        <f t="shared" ca="1" si="18"/>
        <v>2337.3499999999831</v>
      </c>
      <c r="BR111" s="32">
        <f t="shared" ca="1" si="18"/>
        <v>2202.1699999999792</v>
      </c>
      <c r="BS111" s="32">
        <f t="shared" ca="1" si="23"/>
        <v>7973.2099999998163</v>
      </c>
      <c r="BT111" s="32">
        <f t="shared" ca="1" si="23"/>
        <v>3947.6099999999551</v>
      </c>
      <c r="BU111" s="32">
        <f t="shared" ca="1" si="23"/>
        <v>2363.2900000000495</v>
      </c>
      <c r="BV111" s="32">
        <f t="shared" ca="1" si="23"/>
        <v>3299.3199999999438</v>
      </c>
      <c r="BW111" s="32">
        <f t="shared" ca="1" si="23"/>
        <v>2765.9700000000134</v>
      </c>
      <c r="BX111" s="32">
        <f t="shared" ca="1" si="23"/>
        <v>2215.8100000000181</v>
      </c>
    </row>
    <row r="112" spans="1:76">
      <c r="A112" t="s">
        <v>448</v>
      </c>
      <c r="B112" s="1" t="s">
        <v>23</v>
      </c>
      <c r="C112" t="str">
        <f t="shared" ca="1" si="19"/>
        <v>SD3</v>
      </c>
      <c r="D112" t="str">
        <f t="shared" ca="1" si="20"/>
        <v>Sundance #3</v>
      </c>
      <c r="E112" s="31">
        <f ca="1">'Module C Corrected'!CW112-'Module C Initial'!CW112</f>
        <v>1340.7299999999814</v>
      </c>
      <c r="F112" s="31">
        <f ca="1">'Module C Corrected'!CX112-'Module C Initial'!CX112</f>
        <v>1662.4200000001583</v>
      </c>
      <c r="G112" s="31">
        <f ca="1">'Module C Corrected'!CY112-'Module C Initial'!CY112</f>
        <v>1440.5699999998324</v>
      </c>
      <c r="H112" s="31">
        <f ca="1">'Module C Corrected'!CZ112-'Module C Initial'!CZ112</f>
        <v>1267.0400000000373</v>
      </c>
      <c r="I112" s="31">
        <f ca="1">'Module C Corrected'!DA112-'Module C Initial'!DA112</f>
        <v>1036.0200000000186</v>
      </c>
      <c r="J112" s="31">
        <f ca="1">'Module C Corrected'!DB112-'Module C Initial'!DB112</f>
        <v>1149.9699999999721</v>
      </c>
      <c r="K112" s="31">
        <f ca="1">'Module C Corrected'!DC112-'Module C Initial'!DC112</f>
        <v>3439.9199999999255</v>
      </c>
      <c r="L112" s="31">
        <f ca="1">'Module C Corrected'!DD112-'Module C Initial'!DD112</f>
        <v>1630.9599999999627</v>
      </c>
      <c r="M112" s="31">
        <f ca="1">'Module C Corrected'!DE112-'Module C Initial'!DE112</f>
        <v>959.18999999994412</v>
      </c>
      <c r="N112" s="31">
        <f ca="1">'Module C Corrected'!DF112-'Module C Initial'!DF112</f>
        <v>1178.4600000000792</v>
      </c>
      <c r="O112" s="31">
        <f ca="1">'Module C Corrected'!DG112-'Module C Initial'!DG112</f>
        <v>1282.4200000000419</v>
      </c>
      <c r="P112" s="31">
        <f ca="1">'Module C Corrected'!DH112-'Module C Initial'!DH112</f>
        <v>1534.5100000000093</v>
      </c>
      <c r="Q112" s="32">
        <f ca="1">'Module C Corrected'!DI112-'Module C Initial'!DI112</f>
        <v>67.039999999999054</v>
      </c>
      <c r="R112" s="32">
        <f ca="1">'Module C Corrected'!DJ112-'Module C Initial'!DJ112</f>
        <v>83.1200000000008</v>
      </c>
      <c r="S112" s="32">
        <f ca="1">'Module C Corrected'!DK112-'Module C Initial'!DK112</f>
        <v>72.020000000000437</v>
      </c>
      <c r="T112" s="32">
        <f ca="1">'Module C Corrected'!DL112-'Module C Initial'!DL112</f>
        <v>63.350000000000364</v>
      </c>
      <c r="U112" s="32">
        <f ca="1">'Module C Corrected'!DM112-'Module C Initial'!DM112</f>
        <v>51.799999999999272</v>
      </c>
      <c r="V112" s="32">
        <f ca="1">'Module C Corrected'!DN112-'Module C Initial'!DN112</f>
        <v>57.5</v>
      </c>
      <c r="W112" s="32">
        <f ca="1">'Module C Corrected'!DO112-'Module C Initial'!DO112</f>
        <v>171.98999999999796</v>
      </c>
      <c r="X112" s="32">
        <f ca="1">'Module C Corrected'!DP112-'Module C Initial'!DP112</f>
        <v>81.549999999999272</v>
      </c>
      <c r="Y112" s="32">
        <f ca="1">'Module C Corrected'!DQ112-'Module C Initial'!DQ112</f>
        <v>47.960000000000946</v>
      </c>
      <c r="Z112" s="32">
        <f ca="1">'Module C Corrected'!DR112-'Module C Initial'!DR112</f>
        <v>58.920000000000073</v>
      </c>
      <c r="AA112" s="32">
        <f ca="1">'Module C Corrected'!DS112-'Module C Initial'!DS112</f>
        <v>64.1200000000008</v>
      </c>
      <c r="AB112" s="32">
        <f ca="1">'Module C Corrected'!DT112-'Module C Initial'!DT112</f>
        <v>76.729999999999563</v>
      </c>
      <c r="AC112" s="31">
        <f ca="1">'Module C Corrected'!DU112-'Module C Initial'!DU112</f>
        <v>576.86000000000058</v>
      </c>
      <c r="AD112" s="31">
        <f ca="1">'Module C Corrected'!DV112-'Module C Initial'!DV112</f>
        <v>706.80000000000291</v>
      </c>
      <c r="AE112" s="31">
        <f ca="1">'Module C Corrected'!DW112-'Module C Initial'!DW112</f>
        <v>605.85000000000582</v>
      </c>
      <c r="AF112" s="31">
        <f ca="1">'Module C Corrected'!DX112-'Module C Initial'!DX112</f>
        <v>526.41000000000349</v>
      </c>
      <c r="AG112" s="31">
        <f ca="1">'Module C Corrected'!DY112-'Module C Initial'!DY112</f>
        <v>425.31999999999243</v>
      </c>
      <c r="AH112" s="31">
        <f ca="1">'Module C Corrected'!DZ112-'Module C Initial'!DZ112</f>
        <v>466.25</v>
      </c>
      <c r="AI112" s="31">
        <f ca="1">'Module C Corrected'!EA112-'Module C Initial'!EA112</f>
        <v>1377.7099999999627</v>
      </c>
      <c r="AJ112" s="31">
        <f ca="1">'Module C Corrected'!EB112-'Module C Initial'!EB112</f>
        <v>644.55000000000291</v>
      </c>
      <c r="AK112" s="31">
        <f ca="1">'Module C Corrected'!EC112-'Module C Initial'!EC112</f>
        <v>373.97999999999593</v>
      </c>
      <c r="AL112" s="31">
        <f ca="1">'Module C Corrected'!ED112-'Module C Initial'!ED112</f>
        <v>453.41999999999825</v>
      </c>
      <c r="AM112" s="31">
        <f ca="1">'Module C Corrected'!EE112-'Module C Initial'!EE112</f>
        <v>486.61000000000058</v>
      </c>
      <c r="AN112" s="31">
        <f ca="1">'Module C Corrected'!EF112-'Module C Initial'!EF112</f>
        <v>574.3799999999901</v>
      </c>
      <c r="AO112" s="32">
        <f t="shared" ca="1" si="16"/>
        <v>1984.629999999981</v>
      </c>
      <c r="AP112" s="32">
        <f t="shared" ca="1" si="16"/>
        <v>2452.340000000162</v>
      </c>
      <c r="AQ112" s="32">
        <f t="shared" ca="1" si="16"/>
        <v>2118.4399999998386</v>
      </c>
      <c r="AR112" s="32">
        <f t="shared" ca="1" si="16"/>
        <v>1856.8000000000411</v>
      </c>
      <c r="AS112" s="32">
        <f t="shared" ca="1" si="16"/>
        <v>1513.1400000000103</v>
      </c>
      <c r="AT112" s="32">
        <f t="shared" ca="1" si="16"/>
        <v>1673.7199999999721</v>
      </c>
      <c r="AU112" s="32">
        <f t="shared" ca="1" si="21"/>
        <v>4989.6199999998862</v>
      </c>
      <c r="AV112" s="32">
        <f t="shared" ca="1" si="21"/>
        <v>2357.0599999999649</v>
      </c>
      <c r="AW112" s="32">
        <f t="shared" ca="1" si="21"/>
        <v>1381.129999999941</v>
      </c>
      <c r="AX112" s="32">
        <f t="shared" ca="1" si="21"/>
        <v>1690.8000000000775</v>
      </c>
      <c r="AY112" s="32">
        <f t="shared" ca="1" si="21"/>
        <v>1833.1500000000433</v>
      </c>
      <c r="AZ112" s="32">
        <f t="shared" ca="1" si="21"/>
        <v>2185.619999999999</v>
      </c>
      <c r="BA112" s="55">
        <f t="shared" ca="1" si="17"/>
        <v>15.7</v>
      </c>
      <c r="BB112" s="55">
        <f t="shared" ca="1" si="17"/>
        <v>19.47</v>
      </c>
      <c r="BC112" s="55">
        <f t="shared" ca="1" si="17"/>
        <v>16.87</v>
      </c>
      <c r="BD112" s="55">
        <f t="shared" ca="1" si="17"/>
        <v>14.84</v>
      </c>
      <c r="BE112" s="55">
        <f t="shared" ca="1" si="17"/>
        <v>12.13</v>
      </c>
      <c r="BF112" s="55">
        <f t="shared" ca="1" si="17"/>
        <v>13.47</v>
      </c>
      <c r="BG112" s="55">
        <f t="shared" ca="1" si="22"/>
        <v>40.29</v>
      </c>
      <c r="BH112" s="55">
        <f t="shared" ca="1" si="22"/>
        <v>19.100000000000001</v>
      </c>
      <c r="BI112" s="55">
        <f t="shared" ca="1" si="22"/>
        <v>11.23</v>
      </c>
      <c r="BJ112" s="55">
        <f t="shared" ca="1" si="22"/>
        <v>13.8</v>
      </c>
      <c r="BK112" s="55">
        <f t="shared" ca="1" si="22"/>
        <v>15.02</v>
      </c>
      <c r="BL112" s="55">
        <f t="shared" ca="1" si="22"/>
        <v>17.97</v>
      </c>
      <c r="BM112" s="32">
        <f t="shared" ca="1" si="18"/>
        <v>2000.3299999999811</v>
      </c>
      <c r="BN112" s="32">
        <f t="shared" ca="1" si="18"/>
        <v>2471.8100000001618</v>
      </c>
      <c r="BO112" s="32">
        <f t="shared" ca="1" si="18"/>
        <v>2135.3099999998385</v>
      </c>
      <c r="BP112" s="32">
        <f t="shared" ca="1" si="18"/>
        <v>1871.640000000041</v>
      </c>
      <c r="BQ112" s="32">
        <f t="shared" ca="1" si="18"/>
        <v>1525.2700000000104</v>
      </c>
      <c r="BR112" s="32">
        <f t="shared" ca="1" si="18"/>
        <v>1687.1899999999721</v>
      </c>
      <c r="BS112" s="32">
        <f t="shared" ca="1" si="23"/>
        <v>5029.9099999998862</v>
      </c>
      <c r="BT112" s="32">
        <f t="shared" ca="1" si="23"/>
        <v>2376.1599999999648</v>
      </c>
      <c r="BU112" s="32">
        <f t="shared" ca="1" si="23"/>
        <v>1392.359999999941</v>
      </c>
      <c r="BV112" s="32">
        <f t="shared" ca="1" si="23"/>
        <v>1704.6000000000774</v>
      </c>
      <c r="BW112" s="32">
        <f t="shared" ca="1" si="23"/>
        <v>1848.1700000000433</v>
      </c>
      <c r="BX112" s="32">
        <f t="shared" ca="1" si="23"/>
        <v>2203.5899999999988</v>
      </c>
    </row>
    <row r="113" spans="1:76">
      <c r="A113" t="s">
        <v>448</v>
      </c>
      <c r="B113" s="1" t="s">
        <v>24</v>
      </c>
      <c r="C113" t="str">
        <f t="shared" ca="1" si="19"/>
        <v>SD4</v>
      </c>
      <c r="D113" t="str">
        <f t="shared" ca="1" si="20"/>
        <v>Sundance #4</v>
      </c>
      <c r="E113" s="31">
        <f ca="1">'Module C Corrected'!CW113-'Module C Initial'!CW113</f>
        <v>1536.8499999998603</v>
      </c>
      <c r="F113" s="31">
        <f ca="1">'Module C Corrected'!CX113-'Module C Initial'!CX113</f>
        <v>1499.4600000001956</v>
      </c>
      <c r="G113" s="31">
        <f ca="1">'Module C Corrected'!CY113-'Module C Initial'!CY113</f>
        <v>1352.4399999999441</v>
      </c>
      <c r="H113" s="31">
        <f ca="1">'Module C Corrected'!CZ113-'Module C Initial'!CZ113</f>
        <v>1292.4799999999814</v>
      </c>
      <c r="I113" s="31">
        <f ca="1">'Module C Corrected'!DA113-'Module C Initial'!DA113</f>
        <v>1145.5500000000466</v>
      </c>
      <c r="J113" s="31">
        <f ca="1">'Module C Corrected'!DB113-'Module C Initial'!DB113</f>
        <v>1188.9299999999348</v>
      </c>
      <c r="K113" s="31">
        <f ca="1">'Module C Corrected'!DC113-'Module C Initial'!DC113</f>
        <v>885.02000000001863</v>
      </c>
      <c r="L113" s="31">
        <f ca="1">'Module C Corrected'!DD113-'Module C Initial'!DD113</f>
        <v>0</v>
      </c>
      <c r="M113" s="31">
        <f ca="1">'Module C Corrected'!DE113-'Module C Initial'!DE113</f>
        <v>264.73000000001048</v>
      </c>
      <c r="N113" s="31">
        <f ca="1">'Module C Corrected'!DF113-'Module C Initial'!DF113</f>
        <v>1608.75</v>
      </c>
      <c r="O113" s="31">
        <f ca="1">'Module C Corrected'!DG113-'Module C Initial'!DG113</f>
        <v>1526.8599999998696</v>
      </c>
      <c r="P113" s="31">
        <f ca="1">'Module C Corrected'!DH113-'Module C Initial'!DH113</f>
        <v>1904.9299999999348</v>
      </c>
      <c r="Q113" s="32">
        <f ca="1">'Module C Corrected'!DI113-'Module C Initial'!DI113</f>
        <v>76.840000000000146</v>
      </c>
      <c r="R113" s="32">
        <f ca="1">'Module C Corrected'!DJ113-'Module C Initial'!DJ113</f>
        <v>74.969999999999345</v>
      </c>
      <c r="S113" s="32">
        <f ca="1">'Module C Corrected'!DK113-'Module C Initial'!DK113</f>
        <v>67.6200000000008</v>
      </c>
      <c r="T113" s="32">
        <f ca="1">'Module C Corrected'!DL113-'Module C Initial'!DL113</f>
        <v>64.6200000000008</v>
      </c>
      <c r="U113" s="32">
        <f ca="1">'Module C Corrected'!DM113-'Module C Initial'!DM113</f>
        <v>57.270000000000437</v>
      </c>
      <c r="V113" s="32">
        <f ca="1">'Module C Corrected'!DN113-'Module C Initial'!DN113</f>
        <v>59.43999999999869</v>
      </c>
      <c r="W113" s="32">
        <f ca="1">'Module C Corrected'!DO113-'Module C Initial'!DO113</f>
        <v>44.25</v>
      </c>
      <c r="X113" s="32">
        <f ca="1">'Module C Corrected'!DP113-'Module C Initial'!DP113</f>
        <v>0</v>
      </c>
      <c r="Y113" s="32">
        <f ca="1">'Module C Corrected'!DQ113-'Module C Initial'!DQ113</f>
        <v>13.230000000000018</v>
      </c>
      <c r="Z113" s="32">
        <f ca="1">'Module C Corrected'!DR113-'Module C Initial'!DR113</f>
        <v>80.440000000000509</v>
      </c>
      <c r="AA113" s="32">
        <f ca="1">'Module C Corrected'!DS113-'Module C Initial'!DS113</f>
        <v>76.340000000000146</v>
      </c>
      <c r="AB113" s="32">
        <f ca="1">'Module C Corrected'!DT113-'Module C Initial'!DT113</f>
        <v>95.25</v>
      </c>
      <c r="AC113" s="31">
        <f ca="1">'Module C Corrected'!DU113-'Module C Initial'!DU113</f>
        <v>661.25</v>
      </c>
      <c r="AD113" s="31">
        <f ca="1">'Module C Corrected'!DV113-'Module C Initial'!DV113</f>
        <v>637.50999999999476</v>
      </c>
      <c r="AE113" s="31">
        <f ca="1">'Module C Corrected'!DW113-'Module C Initial'!DW113</f>
        <v>568.79000000000815</v>
      </c>
      <c r="AF113" s="31">
        <f ca="1">'Module C Corrected'!DX113-'Module C Initial'!DX113</f>
        <v>536.97999999999593</v>
      </c>
      <c r="AG113" s="31">
        <f ca="1">'Module C Corrected'!DY113-'Module C Initial'!DY113</f>
        <v>470.2899999999936</v>
      </c>
      <c r="AH113" s="31">
        <f ca="1">'Module C Corrected'!DZ113-'Module C Initial'!DZ113</f>
        <v>482.0399999999936</v>
      </c>
      <c r="AI113" s="31">
        <f ca="1">'Module C Corrected'!EA113-'Module C Initial'!EA113</f>
        <v>354.4600000000064</v>
      </c>
      <c r="AJ113" s="31">
        <f ca="1">'Module C Corrected'!EB113-'Module C Initial'!EB113</f>
        <v>0</v>
      </c>
      <c r="AK113" s="31">
        <f ca="1">'Module C Corrected'!EC113-'Module C Initial'!EC113</f>
        <v>103.21000000000276</v>
      </c>
      <c r="AL113" s="31">
        <f ca="1">'Module C Corrected'!ED113-'Module C Initial'!ED113</f>
        <v>618.97000000000116</v>
      </c>
      <c r="AM113" s="31">
        <f ca="1">'Module C Corrected'!EE113-'Module C Initial'!EE113</f>
        <v>579.36000000000058</v>
      </c>
      <c r="AN113" s="31">
        <f ca="1">'Module C Corrected'!EF113-'Module C Initial'!EF113</f>
        <v>713.02999999999884</v>
      </c>
      <c r="AO113" s="32">
        <f t="shared" ca="1" si="16"/>
        <v>2274.9399999998604</v>
      </c>
      <c r="AP113" s="32">
        <f t="shared" ca="1" si="16"/>
        <v>2211.9400000001897</v>
      </c>
      <c r="AQ113" s="32">
        <f t="shared" ca="1" si="16"/>
        <v>1988.8499999999531</v>
      </c>
      <c r="AR113" s="32">
        <f t="shared" ca="1" si="16"/>
        <v>1894.0799999999781</v>
      </c>
      <c r="AS113" s="32">
        <f t="shared" ca="1" si="16"/>
        <v>1673.1100000000406</v>
      </c>
      <c r="AT113" s="32">
        <f t="shared" ca="1" si="16"/>
        <v>1730.4099999999271</v>
      </c>
      <c r="AU113" s="32">
        <f t="shared" ca="1" si="21"/>
        <v>1283.730000000025</v>
      </c>
      <c r="AV113" s="32">
        <f t="shared" ca="1" si="21"/>
        <v>0</v>
      </c>
      <c r="AW113" s="32">
        <f t="shared" ca="1" si="21"/>
        <v>381.17000000001326</v>
      </c>
      <c r="AX113" s="32">
        <f t="shared" ca="1" si="21"/>
        <v>2308.1600000000017</v>
      </c>
      <c r="AY113" s="32">
        <f t="shared" ca="1" si="21"/>
        <v>2182.5599999998703</v>
      </c>
      <c r="AZ113" s="32">
        <f t="shared" ca="1" si="21"/>
        <v>2713.2099999999336</v>
      </c>
      <c r="BA113" s="55">
        <f t="shared" ca="1" si="17"/>
        <v>18</v>
      </c>
      <c r="BB113" s="55">
        <f t="shared" ca="1" si="17"/>
        <v>17.559999999999999</v>
      </c>
      <c r="BC113" s="55">
        <f t="shared" ca="1" si="17"/>
        <v>15.84</v>
      </c>
      <c r="BD113" s="55">
        <f t="shared" ca="1" si="17"/>
        <v>15.14</v>
      </c>
      <c r="BE113" s="55">
        <f t="shared" ca="1" si="17"/>
        <v>13.42</v>
      </c>
      <c r="BF113" s="55">
        <f t="shared" ca="1" si="17"/>
        <v>13.93</v>
      </c>
      <c r="BG113" s="55">
        <f t="shared" ca="1" si="22"/>
        <v>10.37</v>
      </c>
      <c r="BH113" s="55">
        <f t="shared" ca="1" si="22"/>
        <v>0</v>
      </c>
      <c r="BI113" s="55">
        <f t="shared" ca="1" si="22"/>
        <v>3.1</v>
      </c>
      <c r="BJ113" s="55">
        <f t="shared" ca="1" si="22"/>
        <v>18.84</v>
      </c>
      <c r="BK113" s="55">
        <f t="shared" ca="1" si="22"/>
        <v>17.88</v>
      </c>
      <c r="BL113" s="55">
        <f t="shared" ca="1" si="22"/>
        <v>22.31</v>
      </c>
      <c r="BM113" s="32">
        <f t="shared" ca="1" si="18"/>
        <v>2292.9399999998604</v>
      </c>
      <c r="BN113" s="32">
        <f t="shared" ca="1" si="18"/>
        <v>2229.5000000001896</v>
      </c>
      <c r="BO113" s="32">
        <f t="shared" ca="1" si="18"/>
        <v>2004.689999999953</v>
      </c>
      <c r="BP113" s="32">
        <f t="shared" ca="1" si="18"/>
        <v>1909.2199999999782</v>
      </c>
      <c r="BQ113" s="32">
        <f t="shared" ca="1" si="18"/>
        <v>1686.5300000000407</v>
      </c>
      <c r="BR113" s="32">
        <f t="shared" ca="1" si="18"/>
        <v>1744.3399999999272</v>
      </c>
      <c r="BS113" s="32">
        <f t="shared" ca="1" si="23"/>
        <v>1294.1000000000249</v>
      </c>
      <c r="BT113" s="32">
        <f t="shared" ca="1" si="23"/>
        <v>0</v>
      </c>
      <c r="BU113" s="32">
        <f t="shared" ca="1" si="23"/>
        <v>384.27000000001328</v>
      </c>
      <c r="BV113" s="32">
        <f t="shared" ca="1" si="23"/>
        <v>2327.0000000000018</v>
      </c>
      <c r="BW113" s="32">
        <f t="shared" ca="1" si="23"/>
        <v>2200.4399999998705</v>
      </c>
      <c r="BX113" s="32">
        <f t="shared" ca="1" si="23"/>
        <v>2735.5199999999336</v>
      </c>
    </row>
    <row r="114" spans="1:76">
      <c r="A114" t="s">
        <v>449</v>
      </c>
      <c r="B114" s="1" t="s">
        <v>28</v>
      </c>
      <c r="C114" t="str">
        <f t="shared" ca="1" si="19"/>
        <v>SD5</v>
      </c>
      <c r="D114" t="str">
        <f t="shared" ca="1" si="20"/>
        <v>Sundance #5</v>
      </c>
      <c r="E114" s="31">
        <f ca="1">'Module C Corrected'!CW114-'Module C Initial'!CW114</f>
        <v>1552.6799999999348</v>
      </c>
      <c r="F114" s="31">
        <f ca="1">'Module C Corrected'!CX114-'Module C Initial'!CX114</f>
        <v>1734.3899999999267</v>
      </c>
      <c r="G114" s="31">
        <f ca="1">'Module C Corrected'!CY114-'Module C Initial'!CY114</f>
        <v>1162.390000000014</v>
      </c>
      <c r="H114" s="31">
        <f ca="1">'Module C Corrected'!CZ114-'Module C Initial'!CZ114</f>
        <v>1294.6600000000326</v>
      </c>
      <c r="I114" s="31">
        <f ca="1">'Module C Corrected'!DA114-'Module C Initial'!DA114</f>
        <v>1127.9499999999534</v>
      </c>
      <c r="J114" s="31">
        <f ca="1">'Module C Corrected'!DB114-'Module C Initial'!DB114</f>
        <v>1243.5899999999674</v>
      </c>
      <c r="K114" s="31">
        <f ca="1">'Module C Corrected'!DC114-'Module C Initial'!DC114</f>
        <v>2805.7099999999627</v>
      </c>
      <c r="L114" s="31">
        <f ca="1">'Module C Corrected'!DD114-'Module C Initial'!DD114</f>
        <v>191.05999999999767</v>
      </c>
      <c r="M114" s="31">
        <f ca="1">'Module C Corrected'!DE114-'Module C Initial'!DE114</f>
        <v>1109.25</v>
      </c>
      <c r="N114" s="31">
        <f ca="1">'Module C Corrected'!DF114-'Module C Initial'!DF114</f>
        <v>1630.910000000149</v>
      </c>
      <c r="O114" s="31">
        <f ca="1">'Module C Corrected'!DG114-'Module C Initial'!DG114</f>
        <v>1227.0799999999581</v>
      </c>
      <c r="P114" s="31">
        <f ca="1">'Module C Corrected'!DH114-'Module C Initial'!DH114</f>
        <v>1679.7099999999627</v>
      </c>
      <c r="Q114" s="32">
        <f ca="1">'Module C Corrected'!DI114-'Module C Initial'!DI114</f>
        <v>77.6299999999992</v>
      </c>
      <c r="R114" s="32">
        <f ca="1">'Module C Corrected'!DJ114-'Module C Initial'!DJ114</f>
        <v>86.719999999999345</v>
      </c>
      <c r="S114" s="32">
        <f ca="1">'Module C Corrected'!DK114-'Module C Initial'!DK114</f>
        <v>58.1200000000008</v>
      </c>
      <c r="T114" s="32">
        <f ca="1">'Module C Corrected'!DL114-'Module C Initial'!DL114</f>
        <v>64.729999999999563</v>
      </c>
      <c r="U114" s="32">
        <f ca="1">'Module C Corrected'!DM114-'Module C Initial'!DM114</f>
        <v>56.399999999999636</v>
      </c>
      <c r="V114" s="32">
        <f ca="1">'Module C Corrected'!DN114-'Module C Initial'!DN114</f>
        <v>62.180000000000291</v>
      </c>
      <c r="W114" s="32">
        <f ca="1">'Module C Corrected'!DO114-'Module C Initial'!DO114</f>
        <v>140.29000000000087</v>
      </c>
      <c r="X114" s="32">
        <f ca="1">'Module C Corrected'!DP114-'Module C Initial'!DP114</f>
        <v>9.5499999999999545</v>
      </c>
      <c r="Y114" s="32">
        <f ca="1">'Module C Corrected'!DQ114-'Module C Initial'!DQ114</f>
        <v>55.459999999999127</v>
      </c>
      <c r="Z114" s="32">
        <f ca="1">'Module C Corrected'!DR114-'Module C Initial'!DR114</f>
        <v>81.540000000000873</v>
      </c>
      <c r="AA114" s="32">
        <f ca="1">'Module C Corrected'!DS114-'Module C Initial'!DS114</f>
        <v>61.350000000000364</v>
      </c>
      <c r="AB114" s="32">
        <f ca="1">'Module C Corrected'!DT114-'Module C Initial'!DT114</f>
        <v>83.989999999999782</v>
      </c>
      <c r="AC114" s="31">
        <f ca="1">'Module C Corrected'!DU114-'Module C Initial'!DU114</f>
        <v>668.05999999999767</v>
      </c>
      <c r="AD114" s="31">
        <f ca="1">'Module C Corrected'!DV114-'Module C Initial'!DV114</f>
        <v>737.40999999998894</v>
      </c>
      <c r="AE114" s="31">
        <f ca="1">'Module C Corrected'!DW114-'Module C Initial'!DW114</f>
        <v>488.85000000000582</v>
      </c>
      <c r="AF114" s="31">
        <f ca="1">'Module C Corrected'!DX114-'Module C Initial'!DX114</f>
        <v>537.88999999999942</v>
      </c>
      <c r="AG114" s="31">
        <f ca="1">'Module C Corrected'!DY114-'Module C Initial'!DY114</f>
        <v>463.05999999999767</v>
      </c>
      <c r="AH114" s="31">
        <f ca="1">'Module C Corrected'!DZ114-'Module C Initial'!DZ114</f>
        <v>504.19999999999709</v>
      </c>
      <c r="AI114" s="31">
        <f ca="1">'Module C Corrected'!EA114-'Module C Initial'!EA114</f>
        <v>1123.7000000000116</v>
      </c>
      <c r="AJ114" s="31">
        <f ca="1">'Module C Corrected'!EB114-'Module C Initial'!EB114</f>
        <v>75.5</v>
      </c>
      <c r="AK114" s="31">
        <f ca="1">'Module C Corrected'!EC114-'Module C Initial'!EC114</f>
        <v>432.49000000000524</v>
      </c>
      <c r="AL114" s="31">
        <f ca="1">'Module C Corrected'!ED114-'Module C Initial'!ED114</f>
        <v>627.5</v>
      </c>
      <c r="AM114" s="31">
        <f ca="1">'Module C Corrected'!EE114-'Module C Initial'!EE114</f>
        <v>465.61000000000058</v>
      </c>
      <c r="AN114" s="31">
        <f ca="1">'Module C Corrected'!EF114-'Module C Initial'!EF114</f>
        <v>628.72999999999593</v>
      </c>
      <c r="AO114" s="32">
        <f t="shared" ca="1" si="16"/>
        <v>2298.3699999999317</v>
      </c>
      <c r="AP114" s="32">
        <f t="shared" ca="1" si="16"/>
        <v>2558.5199999999149</v>
      </c>
      <c r="AQ114" s="32">
        <f t="shared" ca="1" si="16"/>
        <v>1709.3600000000206</v>
      </c>
      <c r="AR114" s="32">
        <f t="shared" ca="1" si="16"/>
        <v>1897.2800000000316</v>
      </c>
      <c r="AS114" s="32">
        <f t="shared" ca="1" si="16"/>
        <v>1647.4099999999507</v>
      </c>
      <c r="AT114" s="32">
        <f t="shared" ca="1" si="16"/>
        <v>1809.9699999999648</v>
      </c>
      <c r="AU114" s="32">
        <f t="shared" ca="1" si="21"/>
        <v>4069.6999999999753</v>
      </c>
      <c r="AV114" s="32">
        <f t="shared" ca="1" si="21"/>
        <v>276.10999999999763</v>
      </c>
      <c r="AW114" s="32">
        <f t="shared" ca="1" si="21"/>
        <v>1597.2000000000044</v>
      </c>
      <c r="AX114" s="32">
        <f t="shared" ca="1" si="21"/>
        <v>2339.9500000001499</v>
      </c>
      <c r="AY114" s="32">
        <f t="shared" ca="1" si="21"/>
        <v>1754.039999999959</v>
      </c>
      <c r="AZ114" s="32">
        <f t="shared" ca="1" si="21"/>
        <v>2392.4299999999585</v>
      </c>
      <c r="BA114" s="55">
        <f t="shared" ca="1" si="17"/>
        <v>18.190000000000001</v>
      </c>
      <c r="BB114" s="55">
        <f t="shared" ca="1" si="17"/>
        <v>20.309999999999999</v>
      </c>
      <c r="BC114" s="55">
        <f t="shared" ca="1" si="17"/>
        <v>13.61</v>
      </c>
      <c r="BD114" s="55">
        <f t="shared" ca="1" si="17"/>
        <v>15.16</v>
      </c>
      <c r="BE114" s="55">
        <f t="shared" ca="1" si="17"/>
        <v>13.21</v>
      </c>
      <c r="BF114" s="55">
        <f t="shared" ca="1" si="17"/>
        <v>14.57</v>
      </c>
      <c r="BG114" s="55">
        <f t="shared" ca="1" si="22"/>
        <v>32.86</v>
      </c>
      <c r="BH114" s="55">
        <f t="shared" ca="1" si="22"/>
        <v>2.2400000000000002</v>
      </c>
      <c r="BI114" s="55">
        <f t="shared" ca="1" si="22"/>
        <v>12.99</v>
      </c>
      <c r="BJ114" s="55">
        <f t="shared" ca="1" si="22"/>
        <v>19.100000000000001</v>
      </c>
      <c r="BK114" s="55">
        <f t="shared" ca="1" si="22"/>
        <v>14.37</v>
      </c>
      <c r="BL114" s="55">
        <f t="shared" ca="1" si="22"/>
        <v>19.670000000000002</v>
      </c>
      <c r="BM114" s="32">
        <f t="shared" ca="1" si="18"/>
        <v>2316.5599999999317</v>
      </c>
      <c r="BN114" s="32">
        <f t="shared" ca="1" si="18"/>
        <v>2578.8299999999149</v>
      </c>
      <c r="BO114" s="32">
        <f t="shared" ca="1" si="18"/>
        <v>1722.9700000000205</v>
      </c>
      <c r="BP114" s="32">
        <f t="shared" ca="1" si="18"/>
        <v>1912.4400000000317</v>
      </c>
      <c r="BQ114" s="32">
        <f t="shared" ca="1" si="18"/>
        <v>1660.6199999999508</v>
      </c>
      <c r="BR114" s="32">
        <f t="shared" ca="1" si="18"/>
        <v>1824.5399999999647</v>
      </c>
      <c r="BS114" s="32">
        <f t="shared" ca="1" si="23"/>
        <v>4102.5599999999749</v>
      </c>
      <c r="BT114" s="32">
        <f t="shared" ca="1" si="23"/>
        <v>278.34999999999764</v>
      </c>
      <c r="BU114" s="32">
        <f t="shared" ca="1" si="23"/>
        <v>1610.1900000000044</v>
      </c>
      <c r="BV114" s="32">
        <f t="shared" ca="1" si="23"/>
        <v>2359.0500000001498</v>
      </c>
      <c r="BW114" s="32">
        <f t="shared" ca="1" si="23"/>
        <v>1768.4099999999589</v>
      </c>
      <c r="BX114" s="32">
        <f t="shared" ca="1" si="23"/>
        <v>2412.0999999999585</v>
      </c>
    </row>
    <row r="115" spans="1:76">
      <c r="A115" t="s">
        <v>449</v>
      </c>
      <c r="B115" s="1" t="s">
        <v>29</v>
      </c>
      <c r="C115" t="str">
        <f t="shared" ca="1" si="19"/>
        <v>SD6</v>
      </c>
      <c r="D115" t="str">
        <f t="shared" ca="1" si="20"/>
        <v>Sundance #6</v>
      </c>
      <c r="E115" s="31">
        <f ca="1">'Module C Corrected'!CW115-'Module C Initial'!CW115</f>
        <v>1453.5200000000186</v>
      </c>
      <c r="F115" s="31">
        <f ca="1">'Module C Corrected'!CX115-'Module C Initial'!CX115</f>
        <v>1849.3999999999069</v>
      </c>
      <c r="G115" s="31">
        <f ca="1">'Module C Corrected'!CY115-'Module C Initial'!CY115</f>
        <v>1643.4399999999441</v>
      </c>
      <c r="H115" s="31">
        <f ca="1">'Module C Corrected'!CZ115-'Module C Initial'!CZ115</f>
        <v>1441.4199999999255</v>
      </c>
      <c r="I115" s="31">
        <f ca="1">'Module C Corrected'!DA115-'Module C Initial'!DA115</f>
        <v>1376.8000000000466</v>
      </c>
      <c r="J115" s="31">
        <f ca="1">'Module C Corrected'!DB115-'Module C Initial'!DB115</f>
        <v>1350.359999999986</v>
      </c>
      <c r="K115" s="31">
        <f ca="1">'Module C Corrected'!DC115-'Module C Initial'!DC115</f>
        <v>4051.9599999999627</v>
      </c>
      <c r="L115" s="31">
        <f ca="1">'Module C Corrected'!DD115-'Module C Initial'!DD115</f>
        <v>1839.9399999999441</v>
      </c>
      <c r="M115" s="31">
        <f ca="1">'Module C Corrected'!DE115-'Module C Initial'!DE115</f>
        <v>1326.3800000000047</v>
      </c>
      <c r="N115" s="31">
        <f ca="1">'Module C Corrected'!DF115-'Module C Initial'!DF115</f>
        <v>1838.1599999999162</v>
      </c>
      <c r="O115" s="31">
        <f ca="1">'Module C Corrected'!DG115-'Module C Initial'!DG115</f>
        <v>1343.7600000000093</v>
      </c>
      <c r="P115" s="31">
        <f ca="1">'Module C Corrected'!DH115-'Module C Initial'!DH115</f>
        <v>1608.2399999999907</v>
      </c>
      <c r="Q115" s="32">
        <f ca="1">'Module C Corrected'!DI115-'Module C Initial'!DI115</f>
        <v>72.680000000000291</v>
      </c>
      <c r="R115" s="32">
        <f ca="1">'Module C Corrected'!DJ115-'Module C Initial'!DJ115</f>
        <v>92.469999999999345</v>
      </c>
      <c r="S115" s="32">
        <f ca="1">'Module C Corrected'!DK115-'Module C Initial'!DK115</f>
        <v>82.170000000000073</v>
      </c>
      <c r="T115" s="32">
        <f ca="1">'Module C Corrected'!DL115-'Module C Initial'!DL115</f>
        <v>72.070000000001528</v>
      </c>
      <c r="U115" s="32">
        <f ca="1">'Module C Corrected'!DM115-'Module C Initial'!DM115</f>
        <v>68.840000000000146</v>
      </c>
      <c r="V115" s="32">
        <f ca="1">'Module C Corrected'!DN115-'Module C Initial'!DN115</f>
        <v>67.509999999998399</v>
      </c>
      <c r="W115" s="32">
        <f ca="1">'Module C Corrected'!DO115-'Module C Initial'!DO115</f>
        <v>202.60000000000582</v>
      </c>
      <c r="X115" s="32">
        <f ca="1">'Module C Corrected'!DP115-'Module C Initial'!DP115</f>
        <v>91.990000000001601</v>
      </c>
      <c r="Y115" s="32">
        <f ca="1">'Module C Corrected'!DQ115-'Module C Initial'!DQ115</f>
        <v>66.319999999999709</v>
      </c>
      <c r="Z115" s="32">
        <f ca="1">'Module C Corrected'!DR115-'Module C Initial'!DR115</f>
        <v>91.909999999999854</v>
      </c>
      <c r="AA115" s="32">
        <f ca="1">'Module C Corrected'!DS115-'Module C Initial'!DS115</f>
        <v>67.190000000000509</v>
      </c>
      <c r="AB115" s="32">
        <f ca="1">'Module C Corrected'!DT115-'Module C Initial'!DT115</f>
        <v>80.409999999999854</v>
      </c>
      <c r="AC115" s="31">
        <f ca="1">'Module C Corrected'!DU115-'Module C Initial'!DU115</f>
        <v>625.40000000000873</v>
      </c>
      <c r="AD115" s="31">
        <f ca="1">'Module C Corrected'!DV115-'Module C Initial'!DV115</f>
        <v>786.30000000000291</v>
      </c>
      <c r="AE115" s="31">
        <f ca="1">'Module C Corrected'!DW115-'Module C Initial'!DW115</f>
        <v>691.16999999999825</v>
      </c>
      <c r="AF115" s="31">
        <f ca="1">'Module C Corrected'!DX115-'Module C Initial'!DX115</f>
        <v>598.86000000000058</v>
      </c>
      <c r="AG115" s="31">
        <f ca="1">'Module C Corrected'!DY115-'Module C Initial'!DY115</f>
        <v>565.22999999999593</v>
      </c>
      <c r="AH115" s="31">
        <f ca="1">'Module C Corrected'!DZ115-'Module C Initial'!DZ115</f>
        <v>547.48999999999069</v>
      </c>
      <c r="AI115" s="31">
        <f ca="1">'Module C Corrected'!EA115-'Module C Initial'!EA115</f>
        <v>1622.8400000000256</v>
      </c>
      <c r="AJ115" s="31">
        <f ca="1">'Module C Corrected'!EB115-'Module C Initial'!EB115</f>
        <v>727.13999999998487</v>
      </c>
      <c r="AK115" s="31">
        <f ca="1">'Module C Corrected'!EC115-'Module C Initial'!EC115</f>
        <v>517.13999999999942</v>
      </c>
      <c r="AL115" s="31">
        <f ca="1">'Module C Corrected'!ED115-'Module C Initial'!ED115</f>
        <v>707.24000000000524</v>
      </c>
      <c r="AM115" s="31">
        <f ca="1">'Module C Corrected'!EE115-'Module C Initial'!EE115</f>
        <v>509.8799999999901</v>
      </c>
      <c r="AN115" s="31">
        <f ca="1">'Module C Corrected'!EF115-'Module C Initial'!EF115</f>
        <v>601.97999999999593</v>
      </c>
      <c r="AO115" s="32">
        <f t="shared" ca="1" si="16"/>
        <v>2151.6000000000276</v>
      </c>
      <c r="AP115" s="32">
        <f t="shared" ca="1" si="16"/>
        <v>2728.1699999999091</v>
      </c>
      <c r="AQ115" s="32">
        <f t="shared" ca="1" si="16"/>
        <v>2416.7799999999424</v>
      </c>
      <c r="AR115" s="32">
        <f t="shared" ca="1" si="16"/>
        <v>2112.3499999999276</v>
      </c>
      <c r="AS115" s="32">
        <f t="shared" ca="1" si="16"/>
        <v>2010.8700000000426</v>
      </c>
      <c r="AT115" s="32">
        <f t="shared" ca="1" si="16"/>
        <v>1965.3599999999751</v>
      </c>
      <c r="AU115" s="32">
        <f t="shared" ca="1" si="21"/>
        <v>5877.3999999999942</v>
      </c>
      <c r="AV115" s="32">
        <f t="shared" ca="1" si="21"/>
        <v>2659.0699999999306</v>
      </c>
      <c r="AW115" s="32">
        <f t="shared" ca="1" si="21"/>
        <v>1909.8400000000038</v>
      </c>
      <c r="AX115" s="32">
        <f t="shared" ca="1" si="21"/>
        <v>2637.3099999999213</v>
      </c>
      <c r="AY115" s="32">
        <f t="shared" ca="1" si="21"/>
        <v>1920.83</v>
      </c>
      <c r="AZ115" s="32">
        <f t="shared" ca="1" si="21"/>
        <v>2290.6299999999865</v>
      </c>
      <c r="BA115" s="55">
        <f t="shared" ca="1" si="17"/>
        <v>17.02</v>
      </c>
      <c r="BB115" s="55">
        <f t="shared" ca="1" si="17"/>
        <v>21.66</v>
      </c>
      <c r="BC115" s="55">
        <f t="shared" ca="1" si="17"/>
        <v>19.25</v>
      </c>
      <c r="BD115" s="55">
        <f t="shared" ca="1" si="17"/>
        <v>16.88</v>
      </c>
      <c r="BE115" s="55">
        <f t="shared" ca="1" si="17"/>
        <v>16.13</v>
      </c>
      <c r="BF115" s="55">
        <f t="shared" ca="1" si="17"/>
        <v>15.82</v>
      </c>
      <c r="BG115" s="55">
        <f t="shared" ca="1" si="22"/>
        <v>47.46</v>
      </c>
      <c r="BH115" s="55">
        <f t="shared" ca="1" si="22"/>
        <v>21.55</v>
      </c>
      <c r="BI115" s="55">
        <f t="shared" ca="1" si="22"/>
        <v>15.53</v>
      </c>
      <c r="BJ115" s="55">
        <f t="shared" ca="1" si="22"/>
        <v>21.53</v>
      </c>
      <c r="BK115" s="55">
        <f t="shared" ca="1" si="22"/>
        <v>15.74</v>
      </c>
      <c r="BL115" s="55">
        <f t="shared" ca="1" si="22"/>
        <v>18.84</v>
      </c>
      <c r="BM115" s="32">
        <f t="shared" ca="1" si="18"/>
        <v>2168.6200000000276</v>
      </c>
      <c r="BN115" s="32">
        <f t="shared" ca="1" si="18"/>
        <v>2749.829999999909</v>
      </c>
      <c r="BO115" s="32">
        <f t="shared" ca="1" si="18"/>
        <v>2436.0299999999424</v>
      </c>
      <c r="BP115" s="32">
        <f t="shared" ca="1" si="18"/>
        <v>2129.2299999999277</v>
      </c>
      <c r="BQ115" s="32">
        <f t="shared" ca="1" si="18"/>
        <v>2027.0000000000427</v>
      </c>
      <c r="BR115" s="32">
        <f t="shared" ca="1" si="18"/>
        <v>1981.1799999999751</v>
      </c>
      <c r="BS115" s="32">
        <f t="shared" ca="1" si="23"/>
        <v>5924.8599999999942</v>
      </c>
      <c r="BT115" s="32">
        <f t="shared" ca="1" si="23"/>
        <v>2680.6199999999308</v>
      </c>
      <c r="BU115" s="32">
        <f t="shared" ca="1" si="23"/>
        <v>1925.3700000000038</v>
      </c>
      <c r="BV115" s="32">
        <f t="shared" ca="1" si="23"/>
        <v>2658.8399999999215</v>
      </c>
      <c r="BW115" s="32">
        <f t="shared" ca="1" si="23"/>
        <v>1936.57</v>
      </c>
      <c r="BX115" s="32">
        <f t="shared" ca="1" si="23"/>
        <v>2309.4699999999866</v>
      </c>
    </row>
    <row r="116" spans="1:76">
      <c r="A116" t="s">
        <v>522</v>
      </c>
      <c r="B116" s="1" t="s">
        <v>384</v>
      </c>
      <c r="C116" t="str">
        <f t="shared" ca="1" si="19"/>
        <v>BCHIMP</v>
      </c>
      <c r="D116" t="str">
        <f t="shared" ca="1" si="20"/>
        <v>Alberta-BC Intertie - Import</v>
      </c>
      <c r="E116" s="31">
        <f ca="1">'Module C Corrected'!CW116-'Module C Initial'!CW116</f>
        <v>33.539999999999964</v>
      </c>
      <c r="F116" s="31">
        <f ca="1">'Module C Corrected'!CX116-'Module C Initial'!CX116</f>
        <v>125.28000000000065</v>
      </c>
      <c r="G116" s="31">
        <f ca="1">'Module C Corrected'!CY116-'Module C Initial'!CY116</f>
        <v>42.800000000000182</v>
      </c>
      <c r="H116" s="31">
        <f ca="1">'Module C Corrected'!CZ116-'Module C Initial'!CZ116</f>
        <v>6.1800000000000637</v>
      </c>
      <c r="I116" s="31">
        <f ca="1">'Module C Corrected'!DA116-'Module C Initial'!DA116</f>
        <v>10.090000000000146</v>
      </c>
      <c r="J116" s="31">
        <f ca="1">'Module C Corrected'!DB116-'Module C Initial'!DB116</f>
        <v>1.8499999999999659</v>
      </c>
      <c r="K116" s="31">
        <f ca="1">'Module C Corrected'!DC116-'Module C Initial'!DC116</f>
        <v>1.8499999999999943</v>
      </c>
      <c r="L116" s="31">
        <f ca="1">'Module C Corrected'!DD116-'Module C Initial'!DD116</f>
        <v>0</v>
      </c>
      <c r="M116" s="31">
        <f ca="1">'Module C Corrected'!DE116-'Module C Initial'!DE116</f>
        <v>13.029999999999973</v>
      </c>
      <c r="N116" s="31">
        <f ca="1">'Module C Corrected'!DF116-'Module C Initial'!DF116</f>
        <v>8.0600000000000591</v>
      </c>
      <c r="O116" s="31">
        <f ca="1">'Module C Corrected'!DG116-'Module C Initial'!DG116</f>
        <v>2.8000000000000114</v>
      </c>
      <c r="P116" s="31">
        <f ca="1">'Module C Corrected'!DH116-'Module C Initial'!DH116</f>
        <v>8.9099999999999682</v>
      </c>
      <c r="Q116" s="32">
        <f ca="1">'Module C Corrected'!DI116-'Module C Initial'!DI116</f>
        <v>1.6799999999999784</v>
      </c>
      <c r="R116" s="32">
        <f ca="1">'Module C Corrected'!DJ116-'Module C Initial'!DJ116</f>
        <v>6.2699999999999818</v>
      </c>
      <c r="S116" s="32">
        <f ca="1">'Module C Corrected'!DK116-'Module C Initial'!DK116</f>
        <v>2.1399999999999864</v>
      </c>
      <c r="T116" s="32">
        <f ca="1">'Module C Corrected'!DL116-'Module C Initial'!DL116</f>
        <v>0.31000000000000227</v>
      </c>
      <c r="U116" s="32">
        <f ca="1">'Module C Corrected'!DM116-'Module C Initial'!DM116</f>
        <v>0.50999999999999801</v>
      </c>
      <c r="V116" s="32">
        <f ca="1">'Module C Corrected'!DN116-'Module C Initial'!DN116</f>
        <v>8.9999999999999858E-2</v>
      </c>
      <c r="W116" s="32">
        <f ca="1">'Module C Corrected'!DO116-'Module C Initial'!DO116</f>
        <v>9.9999999999999645E-2</v>
      </c>
      <c r="X116" s="32">
        <f ca="1">'Module C Corrected'!DP116-'Module C Initial'!DP116</f>
        <v>0</v>
      </c>
      <c r="Y116" s="32">
        <f ca="1">'Module C Corrected'!DQ116-'Module C Initial'!DQ116</f>
        <v>0.65000000000000568</v>
      </c>
      <c r="Z116" s="32">
        <f ca="1">'Module C Corrected'!DR116-'Module C Initial'!DR116</f>
        <v>0.41000000000000369</v>
      </c>
      <c r="AA116" s="32">
        <f ca="1">'Module C Corrected'!DS116-'Module C Initial'!DS116</f>
        <v>0.14000000000000057</v>
      </c>
      <c r="AB116" s="32">
        <f ca="1">'Module C Corrected'!DT116-'Module C Initial'!DT116</f>
        <v>0.44000000000000483</v>
      </c>
      <c r="AC116" s="31">
        <f ca="1">'Module C Corrected'!DU116-'Module C Initial'!DU116</f>
        <v>14.429999999999836</v>
      </c>
      <c r="AD116" s="31">
        <f ca="1">'Module C Corrected'!DV116-'Module C Initial'!DV116</f>
        <v>53.260000000000218</v>
      </c>
      <c r="AE116" s="31">
        <f ca="1">'Module C Corrected'!DW116-'Module C Initial'!DW116</f>
        <v>18</v>
      </c>
      <c r="AF116" s="31">
        <f ca="1">'Module C Corrected'!DX116-'Module C Initial'!DX116</f>
        <v>2.5600000000000023</v>
      </c>
      <c r="AG116" s="31">
        <f ca="1">'Module C Corrected'!DY116-'Module C Initial'!DY116</f>
        <v>4.1400000000000432</v>
      </c>
      <c r="AH116" s="31">
        <f ca="1">'Module C Corrected'!DZ116-'Module C Initial'!DZ116</f>
        <v>0.75</v>
      </c>
      <c r="AI116" s="31">
        <f ca="1">'Module C Corrected'!EA116-'Module C Initial'!EA116</f>
        <v>0.74000000000000909</v>
      </c>
      <c r="AJ116" s="31">
        <f ca="1">'Module C Corrected'!EB116-'Module C Initial'!EB116</f>
        <v>0</v>
      </c>
      <c r="AK116" s="31">
        <f ca="1">'Module C Corrected'!EC116-'Module C Initial'!EC116</f>
        <v>5.0799999999999841</v>
      </c>
      <c r="AL116" s="31">
        <f ca="1">'Module C Corrected'!ED116-'Module C Initial'!ED116</f>
        <v>3.1100000000000136</v>
      </c>
      <c r="AM116" s="31">
        <f ca="1">'Module C Corrected'!EE116-'Module C Initial'!EE116</f>
        <v>1.0600000000000023</v>
      </c>
      <c r="AN116" s="31">
        <f ca="1">'Module C Corrected'!EF116-'Module C Initial'!EF116</f>
        <v>3.339999999999975</v>
      </c>
      <c r="AO116" s="32">
        <f t="shared" ca="1" si="16"/>
        <v>49.649999999999778</v>
      </c>
      <c r="AP116" s="32">
        <f t="shared" ca="1" si="16"/>
        <v>184.81000000000085</v>
      </c>
      <c r="AQ116" s="32">
        <f t="shared" ca="1" si="16"/>
        <v>62.940000000000168</v>
      </c>
      <c r="AR116" s="32">
        <f t="shared" ca="1" si="16"/>
        <v>9.0500000000000682</v>
      </c>
      <c r="AS116" s="32">
        <f t="shared" ca="1" si="16"/>
        <v>14.740000000000187</v>
      </c>
      <c r="AT116" s="32">
        <f t="shared" ca="1" si="16"/>
        <v>2.6899999999999658</v>
      </c>
      <c r="AU116" s="32">
        <f t="shared" ca="1" si="21"/>
        <v>2.6900000000000031</v>
      </c>
      <c r="AV116" s="32">
        <f t="shared" ca="1" si="21"/>
        <v>0</v>
      </c>
      <c r="AW116" s="32">
        <f t="shared" ca="1" si="21"/>
        <v>18.759999999999962</v>
      </c>
      <c r="AX116" s="32">
        <f t="shared" ca="1" si="21"/>
        <v>11.580000000000076</v>
      </c>
      <c r="AY116" s="32">
        <f t="shared" ca="1" si="21"/>
        <v>4.0000000000000142</v>
      </c>
      <c r="AZ116" s="32">
        <f t="shared" ca="1" si="21"/>
        <v>12.689999999999948</v>
      </c>
      <c r="BA116" s="55">
        <f t="shared" ca="1" si="17"/>
        <v>0.39</v>
      </c>
      <c r="BB116" s="55">
        <f t="shared" ca="1" si="17"/>
        <v>1.47</v>
      </c>
      <c r="BC116" s="55">
        <f t="shared" ca="1" si="17"/>
        <v>0.5</v>
      </c>
      <c r="BD116" s="55">
        <f t="shared" ca="1" si="17"/>
        <v>7.0000000000000007E-2</v>
      </c>
      <c r="BE116" s="55">
        <f t="shared" ca="1" si="17"/>
        <v>0.12</v>
      </c>
      <c r="BF116" s="55">
        <f t="shared" ca="1" si="17"/>
        <v>0.02</v>
      </c>
      <c r="BG116" s="55">
        <f t="shared" ca="1" si="22"/>
        <v>0.02</v>
      </c>
      <c r="BH116" s="55">
        <f t="shared" ca="1" si="22"/>
        <v>0</v>
      </c>
      <c r="BI116" s="55">
        <f t="shared" ca="1" si="22"/>
        <v>0.15</v>
      </c>
      <c r="BJ116" s="55">
        <f t="shared" ca="1" si="22"/>
        <v>0.09</v>
      </c>
      <c r="BK116" s="55">
        <f t="shared" ca="1" si="22"/>
        <v>0.03</v>
      </c>
      <c r="BL116" s="55">
        <f t="shared" ca="1" si="22"/>
        <v>0.1</v>
      </c>
      <c r="BM116" s="32">
        <f t="shared" ca="1" si="18"/>
        <v>50.039999999999779</v>
      </c>
      <c r="BN116" s="32">
        <f t="shared" ca="1" si="18"/>
        <v>186.28000000000085</v>
      </c>
      <c r="BO116" s="32">
        <f t="shared" ca="1" si="18"/>
        <v>63.440000000000168</v>
      </c>
      <c r="BP116" s="32">
        <f t="shared" ca="1" si="18"/>
        <v>9.1200000000000685</v>
      </c>
      <c r="BQ116" s="32">
        <f t="shared" ca="1" si="18"/>
        <v>14.860000000000186</v>
      </c>
      <c r="BR116" s="32">
        <f t="shared" ca="1" si="18"/>
        <v>2.7099999999999658</v>
      </c>
      <c r="BS116" s="32">
        <f t="shared" ca="1" si="23"/>
        <v>2.7100000000000031</v>
      </c>
      <c r="BT116" s="32">
        <f t="shared" ca="1" si="23"/>
        <v>0</v>
      </c>
      <c r="BU116" s="32">
        <f t="shared" ca="1" si="23"/>
        <v>18.909999999999961</v>
      </c>
      <c r="BV116" s="32">
        <f t="shared" ca="1" si="23"/>
        <v>11.670000000000076</v>
      </c>
      <c r="BW116" s="32">
        <f t="shared" ca="1" si="23"/>
        <v>4.0300000000000145</v>
      </c>
      <c r="BX116" s="32">
        <f t="shared" ca="1" si="23"/>
        <v>12.789999999999948</v>
      </c>
    </row>
    <row r="117" spans="1:76">
      <c r="A117" t="s">
        <v>424</v>
      </c>
      <c r="B117" s="1" t="s">
        <v>30</v>
      </c>
      <c r="C117" t="str">
        <f t="shared" ca="1" si="19"/>
        <v>SH1</v>
      </c>
      <c r="D117" t="str">
        <f t="shared" ca="1" si="20"/>
        <v>Sheerness #1</v>
      </c>
      <c r="E117" s="31">
        <f ca="1">'Module C Corrected'!CW117-'Module C Initial'!CW117</f>
        <v>-4991.1500000000233</v>
      </c>
      <c r="F117" s="31">
        <f ca="1">'Module C Corrected'!CX117-'Module C Initial'!CX117</f>
        <v>-5649.4399999999441</v>
      </c>
      <c r="G117" s="31">
        <f ca="1">'Module C Corrected'!CY117-'Module C Initial'!CY117</f>
        <v>-4275.8800000000047</v>
      </c>
      <c r="H117" s="31">
        <f ca="1">'Module C Corrected'!CZ117-'Module C Initial'!CZ117</f>
        <v>-4207.9599999999627</v>
      </c>
      <c r="I117" s="31">
        <f ca="1">'Module C Corrected'!DA117-'Module C Initial'!DA117</f>
        <v>-3843.3100000000559</v>
      </c>
      <c r="J117" s="31">
        <f ca="1">'Module C Corrected'!DB117-'Module C Initial'!DB117</f>
        <v>-3460.179999999993</v>
      </c>
      <c r="K117" s="31">
        <f ca="1">'Module C Corrected'!DC117-'Module C Initial'!DC117</f>
        <v>-12708.139999999898</v>
      </c>
      <c r="L117" s="31">
        <f ca="1">'Module C Corrected'!DD117-'Module C Initial'!DD117</f>
        <v>-4518.9799999999814</v>
      </c>
      <c r="M117" s="31">
        <f ca="1">'Module C Corrected'!DE117-'Module C Initial'!DE117</f>
        <v>-3259.8700000000536</v>
      </c>
      <c r="N117" s="31">
        <f ca="1">'Module C Corrected'!DF117-'Module C Initial'!DF117</f>
        <v>-4708.6600000000326</v>
      </c>
      <c r="O117" s="31">
        <f ca="1">'Module C Corrected'!DG117-'Module C Initial'!DG117</f>
        <v>-4109.0999999999767</v>
      </c>
      <c r="P117" s="31">
        <f ca="1">'Module C Corrected'!DH117-'Module C Initial'!DH117</f>
        <v>-5425.0799999999581</v>
      </c>
      <c r="Q117" s="32">
        <f ca="1">'Module C Corrected'!DI117-'Module C Initial'!DI117</f>
        <v>-249.56000000000495</v>
      </c>
      <c r="R117" s="32">
        <f ca="1">'Module C Corrected'!DJ117-'Module C Initial'!DJ117</f>
        <v>-282.47000000000116</v>
      </c>
      <c r="S117" s="32">
        <f ca="1">'Module C Corrected'!DK117-'Module C Initial'!DK117</f>
        <v>-213.79999999999927</v>
      </c>
      <c r="T117" s="32">
        <f ca="1">'Module C Corrected'!DL117-'Module C Initial'!DL117</f>
        <v>-210.40000000000146</v>
      </c>
      <c r="U117" s="32">
        <f ca="1">'Module C Corrected'!DM117-'Module C Initial'!DM117</f>
        <v>-192.16999999999825</v>
      </c>
      <c r="V117" s="32">
        <f ca="1">'Module C Corrected'!DN117-'Module C Initial'!DN117</f>
        <v>-173.0099999999984</v>
      </c>
      <c r="W117" s="32">
        <f ca="1">'Module C Corrected'!DO117-'Module C Initial'!DO117</f>
        <v>-635.40999999998894</v>
      </c>
      <c r="X117" s="32">
        <f ca="1">'Module C Corrected'!DP117-'Module C Initial'!DP117</f>
        <v>-225.93999999999869</v>
      </c>
      <c r="Y117" s="32">
        <f ca="1">'Module C Corrected'!DQ117-'Module C Initial'!DQ117</f>
        <v>-162.9900000000016</v>
      </c>
      <c r="Z117" s="32">
        <f ca="1">'Module C Corrected'!DR117-'Module C Initial'!DR117</f>
        <v>-235.43999999999869</v>
      </c>
      <c r="AA117" s="32">
        <f ca="1">'Module C Corrected'!DS117-'Module C Initial'!DS117</f>
        <v>-205.45999999999913</v>
      </c>
      <c r="AB117" s="32">
        <f ca="1">'Module C Corrected'!DT117-'Module C Initial'!DT117</f>
        <v>-271.25</v>
      </c>
      <c r="AC117" s="31">
        <f ca="1">'Module C Corrected'!DU117-'Module C Initial'!DU117</f>
        <v>-2147.5</v>
      </c>
      <c r="AD117" s="31">
        <f ca="1">'Module C Corrected'!DV117-'Module C Initial'!DV117</f>
        <v>-2401.9400000000023</v>
      </c>
      <c r="AE117" s="31">
        <f ca="1">'Module C Corrected'!DW117-'Module C Initial'!DW117</f>
        <v>-1798.2699999999895</v>
      </c>
      <c r="AF117" s="31">
        <f ca="1">'Module C Corrected'!DX117-'Module C Initial'!DX117</f>
        <v>-1748.2599999999802</v>
      </c>
      <c r="AG117" s="31">
        <f ca="1">'Module C Corrected'!DY117-'Module C Initial'!DY117</f>
        <v>-1577.8099999999977</v>
      </c>
      <c r="AH117" s="31">
        <f ca="1">'Module C Corrected'!DZ117-'Module C Initial'!DZ117</f>
        <v>-1402.890000000014</v>
      </c>
      <c r="AI117" s="31">
        <f ca="1">'Module C Corrected'!EA117-'Module C Initial'!EA117</f>
        <v>-5089.6999999999534</v>
      </c>
      <c r="AJ117" s="31">
        <f ca="1">'Module C Corrected'!EB117-'Module C Initial'!EB117</f>
        <v>-1785.890000000014</v>
      </c>
      <c r="AK117" s="31">
        <f ca="1">'Module C Corrected'!EC117-'Module C Initial'!EC117</f>
        <v>-1270.9899999999907</v>
      </c>
      <c r="AL117" s="31">
        <f ca="1">'Module C Corrected'!ED117-'Module C Initial'!ED117</f>
        <v>-1811.6800000000221</v>
      </c>
      <c r="AM117" s="31">
        <f ca="1">'Module C Corrected'!EE117-'Module C Initial'!EE117</f>
        <v>-1559.179999999993</v>
      </c>
      <c r="AN117" s="31">
        <f ca="1">'Module C Corrected'!EF117-'Module C Initial'!EF117</f>
        <v>-2030.6600000000035</v>
      </c>
      <c r="AO117" s="32">
        <f t="shared" ca="1" si="16"/>
        <v>-7388.2100000000282</v>
      </c>
      <c r="AP117" s="32">
        <f t="shared" ca="1" si="16"/>
        <v>-8333.8499999999476</v>
      </c>
      <c r="AQ117" s="32">
        <f t="shared" ca="1" si="16"/>
        <v>-6287.9499999999935</v>
      </c>
      <c r="AR117" s="32">
        <f t="shared" ca="1" si="16"/>
        <v>-6166.6199999999444</v>
      </c>
      <c r="AS117" s="32">
        <f t="shared" ca="1" si="16"/>
        <v>-5613.2900000000518</v>
      </c>
      <c r="AT117" s="32">
        <f t="shared" ca="1" si="16"/>
        <v>-5036.0800000000054</v>
      </c>
      <c r="AU117" s="32">
        <f t="shared" ca="1" si="21"/>
        <v>-18433.24999999984</v>
      </c>
      <c r="AV117" s="32">
        <f t="shared" ca="1" si="21"/>
        <v>-6530.809999999994</v>
      </c>
      <c r="AW117" s="32">
        <f t="shared" ca="1" si="21"/>
        <v>-4693.8500000000458</v>
      </c>
      <c r="AX117" s="32">
        <f t="shared" ca="1" si="21"/>
        <v>-6755.7800000000534</v>
      </c>
      <c r="AY117" s="32">
        <f t="shared" ca="1" si="21"/>
        <v>-5873.7399999999689</v>
      </c>
      <c r="AZ117" s="32">
        <f t="shared" ca="1" si="21"/>
        <v>-7726.9899999999616</v>
      </c>
      <c r="BA117" s="55">
        <f t="shared" ca="1" si="17"/>
        <v>-58.46</v>
      </c>
      <c r="BB117" s="55">
        <f t="shared" ca="1" si="17"/>
        <v>-66.17</v>
      </c>
      <c r="BC117" s="55">
        <f t="shared" ca="1" si="17"/>
        <v>-50.08</v>
      </c>
      <c r="BD117" s="55">
        <f t="shared" ca="1" si="17"/>
        <v>-49.28</v>
      </c>
      <c r="BE117" s="55">
        <f t="shared" ca="1" si="17"/>
        <v>-45.01</v>
      </c>
      <c r="BF117" s="55">
        <f t="shared" ca="1" si="17"/>
        <v>-40.53</v>
      </c>
      <c r="BG117" s="55">
        <f t="shared" ca="1" si="22"/>
        <v>-148.84</v>
      </c>
      <c r="BH117" s="55">
        <f t="shared" ca="1" si="22"/>
        <v>-52.93</v>
      </c>
      <c r="BI117" s="55">
        <f t="shared" ca="1" si="22"/>
        <v>-38.18</v>
      </c>
      <c r="BJ117" s="55">
        <f t="shared" ca="1" si="22"/>
        <v>-55.15</v>
      </c>
      <c r="BK117" s="55">
        <f t="shared" ca="1" si="22"/>
        <v>-48.13</v>
      </c>
      <c r="BL117" s="55">
        <f t="shared" ca="1" si="22"/>
        <v>-63.54</v>
      </c>
      <c r="BM117" s="32">
        <f t="shared" ca="1" si="18"/>
        <v>-7446.6700000000283</v>
      </c>
      <c r="BN117" s="32">
        <f t="shared" ca="1" si="18"/>
        <v>-8400.0199999999477</v>
      </c>
      <c r="BO117" s="32">
        <f t="shared" ca="1" si="18"/>
        <v>-6338.0299999999934</v>
      </c>
      <c r="BP117" s="32">
        <f t="shared" ca="1" si="18"/>
        <v>-6215.8999999999442</v>
      </c>
      <c r="BQ117" s="32">
        <f t="shared" ca="1" si="18"/>
        <v>-5658.300000000052</v>
      </c>
      <c r="BR117" s="32">
        <f t="shared" ca="1" si="18"/>
        <v>-5076.6100000000051</v>
      </c>
      <c r="BS117" s="32">
        <f t="shared" ca="1" si="23"/>
        <v>-18582.08999999984</v>
      </c>
      <c r="BT117" s="32">
        <f t="shared" ca="1" si="23"/>
        <v>-6583.7399999999943</v>
      </c>
      <c r="BU117" s="32">
        <f t="shared" ca="1" si="23"/>
        <v>-4732.0300000000461</v>
      </c>
      <c r="BV117" s="32">
        <f t="shared" ca="1" si="23"/>
        <v>-6810.930000000053</v>
      </c>
      <c r="BW117" s="32">
        <f t="shared" ca="1" si="23"/>
        <v>-5921.869999999969</v>
      </c>
      <c r="BX117" s="32">
        <f t="shared" ca="1" si="23"/>
        <v>-7790.5299999999615</v>
      </c>
    </row>
    <row r="118" spans="1:76">
      <c r="A118" t="s">
        <v>424</v>
      </c>
      <c r="B118" s="1" t="s">
        <v>31</v>
      </c>
      <c r="C118" t="str">
        <f t="shared" ca="1" si="19"/>
        <v>SH2</v>
      </c>
      <c r="D118" t="str">
        <f t="shared" ca="1" si="20"/>
        <v>Sheerness #2</v>
      </c>
      <c r="E118" s="31">
        <f ca="1">'Module C Corrected'!CW118-'Module C Initial'!CW118</f>
        <v>-3337.5300000000279</v>
      </c>
      <c r="F118" s="31">
        <f ca="1">'Module C Corrected'!CX118-'Module C Initial'!CX118</f>
        <v>-3797.0300000000279</v>
      </c>
      <c r="G118" s="31">
        <f ca="1">'Module C Corrected'!CY118-'Module C Initial'!CY118</f>
        <v>-3085.8000000000466</v>
      </c>
      <c r="H118" s="31">
        <f ca="1">'Module C Corrected'!CZ118-'Module C Initial'!CZ118</f>
        <v>-1198.890000000014</v>
      </c>
      <c r="I118" s="31">
        <f ca="1">'Module C Corrected'!DA118-'Module C Initial'!DA118</f>
        <v>-2345.2300000000396</v>
      </c>
      <c r="J118" s="31">
        <f ca="1">'Module C Corrected'!DB118-'Module C Initial'!DB118</f>
        <v>-2569.3300000000163</v>
      </c>
      <c r="K118" s="31">
        <f ca="1">'Module C Corrected'!DC118-'Module C Initial'!DC118</f>
        <v>-8451.2099999999627</v>
      </c>
      <c r="L118" s="31">
        <f ca="1">'Module C Corrected'!DD118-'Module C Initial'!DD118</f>
        <v>-3962.359999999986</v>
      </c>
      <c r="M118" s="31">
        <f ca="1">'Module C Corrected'!DE118-'Module C Initial'!DE118</f>
        <v>-2571.0999999999767</v>
      </c>
      <c r="N118" s="31">
        <f ca="1">'Module C Corrected'!DF118-'Module C Initial'!DF118</f>
        <v>-3419.7199999999721</v>
      </c>
      <c r="O118" s="31">
        <f ca="1">'Module C Corrected'!DG118-'Module C Initial'!DG118</f>
        <v>-2527.1999999999534</v>
      </c>
      <c r="P118" s="31">
        <f ca="1">'Module C Corrected'!DH118-'Module C Initial'!DH118</f>
        <v>-3594.9200000000419</v>
      </c>
      <c r="Q118" s="32">
        <f ca="1">'Module C Corrected'!DI118-'Module C Initial'!DI118</f>
        <v>-166.88000000000102</v>
      </c>
      <c r="R118" s="32">
        <f ca="1">'Module C Corrected'!DJ118-'Module C Initial'!DJ118</f>
        <v>-189.85000000000582</v>
      </c>
      <c r="S118" s="32">
        <f ca="1">'Module C Corrected'!DK118-'Module C Initial'!DK118</f>
        <v>-154.29000000000087</v>
      </c>
      <c r="T118" s="32">
        <f ca="1">'Module C Corrected'!DL118-'Module C Initial'!DL118</f>
        <v>-59.940000000000509</v>
      </c>
      <c r="U118" s="32">
        <f ca="1">'Module C Corrected'!DM118-'Module C Initial'!DM118</f>
        <v>-117.2599999999984</v>
      </c>
      <c r="V118" s="32">
        <f ca="1">'Module C Corrected'!DN118-'Module C Initial'!DN118</f>
        <v>-128.45999999999913</v>
      </c>
      <c r="W118" s="32">
        <f ca="1">'Module C Corrected'!DO118-'Module C Initial'!DO118</f>
        <v>-422.56000000000495</v>
      </c>
      <c r="X118" s="32">
        <f ca="1">'Module C Corrected'!DP118-'Module C Initial'!DP118</f>
        <v>-198.11999999999898</v>
      </c>
      <c r="Y118" s="32">
        <f ca="1">'Module C Corrected'!DQ118-'Module C Initial'!DQ118</f>
        <v>-128.54999999999927</v>
      </c>
      <c r="Z118" s="32">
        <f ca="1">'Module C Corrected'!DR118-'Module C Initial'!DR118</f>
        <v>-170.97999999999956</v>
      </c>
      <c r="AA118" s="32">
        <f ca="1">'Module C Corrected'!DS118-'Module C Initial'!DS118</f>
        <v>-126.36000000000058</v>
      </c>
      <c r="AB118" s="32">
        <f ca="1">'Module C Corrected'!DT118-'Module C Initial'!DT118</f>
        <v>-179.75</v>
      </c>
      <c r="AC118" s="31">
        <f ca="1">'Module C Corrected'!DU118-'Module C Initial'!DU118</f>
        <v>-1436.0099999999802</v>
      </c>
      <c r="AD118" s="31">
        <f ca="1">'Module C Corrected'!DV118-'Module C Initial'!DV118</f>
        <v>-1614.359999999986</v>
      </c>
      <c r="AE118" s="31">
        <f ca="1">'Module C Corrected'!DW118-'Module C Initial'!DW118</f>
        <v>-1297.7699999999895</v>
      </c>
      <c r="AF118" s="31">
        <f ca="1">'Module C Corrected'!DX118-'Module C Initial'!DX118</f>
        <v>-498.10000000000582</v>
      </c>
      <c r="AG118" s="31">
        <f ca="1">'Module C Corrected'!DY118-'Module C Initial'!DY118</f>
        <v>-962.78999999997905</v>
      </c>
      <c r="AH118" s="31">
        <f ca="1">'Module C Corrected'!DZ118-'Module C Initial'!DZ118</f>
        <v>-1041.7000000000116</v>
      </c>
      <c r="AI118" s="31">
        <f ca="1">'Module C Corrected'!EA118-'Module C Initial'!EA118</f>
        <v>-3384.7700000000186</v>
      </c>
      <c r="AJ118" s="31">
        <f ca="1">'Module C Corrected'!EB118-'Module C Initial'!EB118</f>
        <v>-1565.9200000000128</v>
      </c>
      <c r="AK118" s="31">
        <f ca="1">'Module C Corrected'!EC118-'Module C Initial'!EC118</f>
        <v>-1002.4500000000116</v>
      </c>
      <c r="AL118" s="31">
        <f ca="1">'Module C Corrected'!ED118-'Module C Initial'!ED118</f>
        <v>-1315.75</v>
      </c>
      <c r="AM118" s="31">
        <f ca="1">'Module C Corrected'!EE118-'Module C Initial'!EE118</f>
        <v>-958.93000000002212</v>
      </c>
      <c r="AN118" s="31">
        <f ca="1">'Module C Corrected'!EF118-'Module C Initial'!EF118</f>
        <v>-1345.6100000000151</v>
      </c>
      <c r="AO118" s="32">
        <f t="shared" ca="1" si="16"/>
        <v>-4940.4200000000092</v>
      </c>
      <c r="AP118" s="32">
        <f t="shared" ca="1" si="16"/>
        <v>-5601.2400000000198</v>
      </c>
      <c r="AQ118" s="32">
        <f t="shared" ca="1" si="16"/>
        <v>-4537.860000000037</v>
      </c>
      <c r="AR118" s="32">
        <f t="shared" ca="1" si="16"/>
        <v>-1756.9300000000203</v>
      </c>
      <c r="AS118" s="32">
        <f t="shared" ca="1" si="16"/>
        <v>-3425.280000000017</v>
      </c>
      <c r="AT118" s="32">
        <f t="shared" ca="1" si="16"/>
        <v>-3739.4900000000271</v>
      </c>
      <c r="AU118" s="32">
        <f t="shared" ca="1" si="21"/>
        <v>-12258.539999999986</v>
      </c>
      <c r="AV118" s="32">
        <f t="shared" ca="1" si="21"/>
        <v>-5726.3999999999978</v>
      </c>
      <c r="AW118" s="32">
        <f t="shared" ca="1" si="21"/>
        <v>-3702.0999999999876</v>
      </c>
      <c r="AX118" s="32">
        <f t="shared" ca="1" si="21"/>
        <v>-4906.4499999999716</v>
      </c>
      <c r="AY118" s="32">
        <f t="shared" ca="1" si="21"/>
        <v>-3612.4899999999761</v>
      </c>
      <c r="AZ118" s="32">
        <f t="shared" ca="1" si="21"/>
        <v>-5120.280000000057</v>
      </c>
      <c r="BA118" s="55">
        <f t="shared" ca="1" si="17"/>
        <v>-39.090000000000003</v>
      </c>
      <c r="BB118" s="55">
        <f t="shared" ca="1" si="17"/>
        <v>-44.47</v>
      </c>
      <c r="BC118" s="55">
        <f t="shared" ca="1" si="17"/>
        <v>-36.14</v>
      </c>
      <c r="BD118" s="55">
        <f t="shared" ca="1" si="17"/>
        <v>-14.04</v>
      </c>
      <c r="BE118" s="55">
        <f t="shared" ca="1" si="17"/>
        <v>-27.47</v>
      </c>
      <c r="BF118" s="55">
        <f t="shared" ca="1" si="17"/>
        <v>-30.09</v>
      </c>
      <c r="BG118" s="55">
        <f t="shared" ca="1" si="22"/>
        <v>-98.98</v>
      </c>
      <c r="BH118" s="55">
        <f t="shared" ca="1" si="22"/>
        <v>-46.41</v>
      </c>
      <c r="BI118" s="55">
        <f t="shared" ca="1" si="22"/>
        <v>-30.11</v>
      </c>
      <c r="BJ118" s="55">
        <f t="shared" ca="1" si="22"/>
        <v>-40.049999999999997</v>
      </c>
      <c r="BK118" s="55">
        <f t="shared" ca="1" si="22"/>
        <v>-29.6</v>
      </c>
      <c r="BL118" s="55">
        <f t="shared" ca="1" si="22"/>
        <v>-42.1</v>
      </c>
      <c r="BM118" s="32">
        <f t="shared" ca="1" si="18"/>
        <v>-4979.5100000000093</v>
      </c>
      <c r="BN118" s="32">
        <f t="shared" ca="1" si="18"/>
        <v>-5645.71000000002</v>
      </c>
      <c r="BO118" s="32">
        <f t="shared" ca="1" si="18"/>
        <v>-4574.0000000000373</v>
      </c>
      <c r="BP118" s="32">
        <f t="shared" ca="1" si="18"/>
        <v>-1770.9700000000203</v>
      </c>
      <c r="BQ118" s="32">
        <f t="shared" ca="1" si="18"/>
        <v>-3452.7500000000168</v>
      </c>
      <c r="BR118" s="32">
        <f t="shared" ca="1" si="18"/>
        <v>-3769.5800000000272</v>
      </c>
      <c r="BS118" s="32">
        <f t="shared" ca="1" si="23"/>
        <v>-12357.519999999986</v>
      </c>
      <c r="BT118" s="32">
        <f t="shared" ca="1" si="23"/>
        <v>-5772.8099999999977</v>
      </c>
      <c r="BU118" s="32">
        <f t="shared" ca="1" si="23"/>
        <v>-3732.2099999999878</v>
      </c>
      <c r="BV118" s="32">
        <f t="shared" ca="1" si="23"/>
        <v>-4946.4999999999718</v>
      </c>
      <c r="BW118" s="32">
        <f t="shared" ca="1" si="23"/>
        <v>-3642.089999999976</v>
      </c>
      <c r="BX118" s="32">
        <f t="shared" ca="1" si="23"/>
        <v>-5162.3800000000574</v>
      </c>
    </row>
    <row r="119" spans="1:76">
      <c r="A119" t="s">
        <v>447</v>
      </c>
      <c r="B119" s="1" t="s">
        <v>117</v>
      </c>
      <c r="C119" t="str">
        <f t="shared" ca="1" si="19"/>
        <v>SHCG</v>
      </c>
      <c r="D119" t="str">
        <f t="shared" ca="1" si="20"/>
        <v>Shell Caroline</v>
      </c>
      <c r="E119" s="31">
        <f ca="1">'Module C Corrected'!CW119-'Module C Initial'!CW119</f>
        <v>0</v>
      </c>
      <c r="F119" s="31">
        <f ca="1">'Module C Corrected'!CX119-'Module C Initial'!CX119</f>
        <v>0</v>
      </c>
      <c r="G119" s="31">
        <f ca="1">'Module C Corrected'!CY119-'Module C Initial'!CY119</f>
        <v>0</v>
      </c>
      <c r="H119" s="31">
        <f ca="1">'Module C Corrected'!CZ119-'Module C Initial'!CZ119</f>
        <v>0</v>
      </c>
      <c r="I119" s="31">
        <f ca="1">'Module C Corrected'!DA119-'Module C Initial'!DA119</f>
        <v>0</v>
      </c>
      <c r="J119" s="31">
        <f ca="1">'Module C Corrected'!DB119-'Module C Initial'!DB119</f>
        <v>0</v>
      </c>
      <c r="K119" s="31">
        <f ca="1">'Module C Corrected'!DC119-'Module C Initial'!DC119</f>
        <v>0</v>
      </c>
      <c r="L119" s="31">
        <f ca="1">'Module C Corrected'!DD119-'Module C Initial'!DD119</f>
        <v>0</v>
      </c>
      <c r="M119" s="31">
        <f ca="1">'Module C Corrected'!DE119-'Module C Initial'!DE119</f>
        <v>0</v>
      </c>
      <c r="N119" s="31">
        <f ca="1">'Module C Corrected'!DF119-'Module C Initial'!DF119</f>
        <v>0</v>
      </c>
      <c r="O119" s="31">
        <f ca="1">'Module C Corrected'!DG119-'Module C Initial'!DG119</f>
        <v>0</v>
      </c>
      <c r="P119" s="31">
        <f ca="1">'Module C Corrected'!DH119-'Module C Initial'!DH119</f>
        <v>0</v>
      </c>
      <c r="Q119" s="32">
        <f ca="1">'Module C Corrected'!DI119-'Module C Initial'!DI119</f>
        <v>0</v>
      </c>
      <c r="R119" s="32">
        <f ca="1">'Module C Corrected'!DJ119-'Module C Initial'!DJ119</f>
        <v>0</v>
      </c>
      <c r="S119" s="32">
        <f ca="1">'Module C Corrected'!DK119-'Module C Initial'!DK119</f>
        <v>0</v>
      </c>
      <c r="T119" s="32">
        <f ca="1">'Module C Corrected'!DL119-'Module C Initial'!DL119</f>
        <v>0</v>
      </c>
      <c r="U119" s="32">
        <f ca="1">'Module C Corrected'!DM119-'Module C Initial'!DM119</f>
        <v>0</v>
      </c>
      <c r="V119" s="32">
        <f ca="1">'Module C Corrected'!DN119-'Module C Initial'!DN119</f>
        <v>0</v>
      </c>
      <c r="W119" s="32">
        <f ca="1">'Module C Corrected'!DO119-'Module C Initial'!DO119</f>
        <v>0</v>
      </c>
      <c r="X119" s="32">
        <f ca="1">'Module C Corrected'!DP119-'Module C Initial'!DP119</f>
        <v>0</v>
      </c>
      <c r="Y119" s="32">
        <f ca="1">'Module C Corrected'!DQ119-'Module C Initial'!DQ119</f>
        <v>0</v>
      </c>
      <c r="Z119" s="32">
        <f ca="1">'Module C Corrected'!DR119-'Module C Initial'!DR119</f>
        <v>0</v>
      </c>
      <c r="AA119" s="32">
        <f ca="1">'Module C Corrected'!DS119-'Module C Initial'!DS119</f>
        <v>0</v>
      </c>
      <c r="AB119" s="32">
        <f ca="1">'Module C Corrected'!DT119-'Module C Initial'!DT119</f>
        <v>0</v>
      </c>
      <c r="AC119" s="31">
        <f ca="1">'Module C Corrected'!DU119-'Module C Initial'!DU119</f>
        <v>0</v>
      </c>
      <c r="AD119" s="31">
        <f ca="1">'Module C Corrected'!DV119-'Module C Initial'!DV119</f>
        <v>0</v>
      </c>
      <c r="AE119" s="31">
        <f ca="1">'Module C Corrected'!DW119-'Module C Initial'!DW119</f>
        <v>0</v>
      </c>
      <c r="AF119" s="31">
        <f ca="1">'Module C Corrected'!DX119-'Module C Initial'!DX119</f>
        <v>0</v>
      </c>
      <c r="AG119" s="31">
        <f ca="1">'Module C Corrected'!DY119-'Module C Initial'!DY119</f>
        <v>0</v>
      </c>
      <c r="AH119" s="31">
        <f ca="1">'Module C Corrected'!DZ119-'Module C Initial'!DZ119</f>
        <v>0</v>
      </c>
      <c r="AI119" s="31">
        <f ca="1">'Module C Corrected'!EA119-'Module C Initial'!EA119</f>
        <v>0</v>
      </c>
      <c r="AJ119" s="31">
        <f ca="1">'Module C Corrected'!EB119-'Module C Initial'!EB119</f>
        <v>0</v>
      </c>
      <c r="AK119" s="31">
        <f ca="1">'Module C Corrected'!EC119-'Module C Initial'!EC119</f>
        <v>0</v>
      </c>
      <c r="AL119" s="31">
        <f ca="1">'Module C Corrected'!ED119-'Module C Initial'!ED119</f>
        <v>0</v>
      </c>
      <c r="AM119" s="31">
        <f ca="1">'Module C Corrected'!EE119-'Module C Initial'!EE119</f>
        <v>0</v>
      </c>
      <c r="AN119" s="31">
        <f ca="1">'Module C Corrected'!EF119-'Module C Initial'!EF119</f>
        <v>0</v>
      </c>
      <c r="AO119" s="32">
        <f t="shared" ca="1" si="16"/>
        <v>0</v>
      </c>
      <c r="AP119" s="32">
        <f t="shared" ca="1" si="16"/>
        <v>0</v>
      </c>
      <c r="AQ119" s="32">
        <f t="shared" ca="1" si="16"/>
        <v>0</v>
      </c>
      <c r="AR119" s="32">
        <f t="shared" ref="AR119:AW141" ca="1" si="24">H119+T119+AF119</f>
        <v>0</v>
      </c>
      <c r="AS119" s="32">
        <f t="shared" ca="1" si="24"/>
        <v>0</v>
      </c>
      <c r="AT119" s="32">
        <f t="shared" ca="1" si="24"/>
        <v>0</v>
      </c>
      <c r="AU119" s="32">
        <f t="shared" ca="1" si="21"/>
        <v>0</v>
      </c>
      <c r="AV119" s="32">
        <f t="shared" ca="1" si="21"/>
        <v>0</v>
      </c>
      <c r="AW119" s="32">
        <f t="shared" ca="1" si="21"/>
        <v>0</v>
      </c>
      <c r="AX119" s="32">
        <f t="shared" ca="1" si="21"/>
        <v>0</v>
      </c>
      <c r="AY119" s="32">
        <f t="shared" ca="1" si="21"/>
        <v>0</v>
      </c>
      <c r="AZ119" s="32">
        <f t="shared" ca="1" si="21"/>
        <v>0</v>
      </c>
      <c r="BA119" s="55">
        <f t="shared" ca="1" si="17"/>
        <v>0</v>
      </c>
      <c r="BB119" s="55">
        <f t="shared" ca="1" si="17"/>
        <v>0</v>
      </c>
      <c r="BC119" s="55">
        <f t="shared" ca="1" si="17"/>
        <v>0</v>
      </c>
      <c r="BD119" s="55">
        <f t="shared" ref="BD119:BI141" ca="1" si="25">ROUND(H119*BD$3,2)</f>
        <v>0</v>
      </c>
      <c r="BE119" s="55">
        <f t="shared" ca="1" si="25"/>
        <v>0</v>
      </c>
      <c r="BF119" s="55">
        <f t="shared" ca="1" si="25"/>
        <v>0</v>
      </c>
      <c r="BG119" s="55">
        <f t="shared" ca="1" si="22"/>
        <v>0</v>
      </c>
      <c r="BH119" s="55">
        <f t="shared" ca="1" si="22"/>
        <v>0</v>
      </c>
      <c r="BI119" s="55">
        <f t="shared" ca="1" si="22"/>
        <v>0</v>
      </c>
      <c r="BJ119" s="55">
        <f t="shared" ca="1" si="22"/>
        <v>0</v>
      </c>
      <c r="BK119" s="55">
        <f t="shared" ca="1" si="22"/>
        <v>0</v>
      </c>
      <c r="BL119" s="55">
        <f t="shared" ca="1" si="22"/>
        <v>0</v>
      </c>
      <c r="BM119" s="32">
        <f t="shared" ca="1" si="18"/>
        <v>0</v>
      </c>
      <c r="BN119" s="32">
        <f t="shared" ca="1" si="18"/>
        <v>0</v>
      </c>
      <c r="BO119" s="32">
        <f t="shared" ca="1" si="18"/>
        <v>0</v>
      </c>
      <c r="BP119" s="32">
        <f t="shared" ref="BP119:BU141" ca="1" si="26">AR119+BD119</f>
        <v>0</v>
      </c>
      <c r="BQ119" s="32">
        <f t="shared" ca="1" si="26"/>
        <v>0</v>
      </c>
      <c r="BR119" s="32">
        <f t="shared" ca="1" si="26"/>
        <v>0</v>
      </c>
      <c r="BS119" s="32">
        <f t="shared" ca="1" si="23"/>
        <v>0</v>
      </c>
      <c r="BT119" s="32">
        <f t="shared" ca="1" si="23"/>
        <v>0</v>
      </c>
      <c r="BU119" s="32">
        <f t="shared" ca="1" si="23"/>
        <v>0</v>
      </c>
      <c r="BV119" s="32">
        <f t="shared" ca="1" si="23"/>
        <v>0</v>
      </c>
      <c r="BW119" s="32">
        <f t="shared" ca="1" si="23"/>
        <v>0</v>
      </c>
      <c r="BX119" s="32">
        <f t="shared" ca="1" si="23"/>
        <v>0</v>
      </c>
    </row>
    <row r="120" spans="1:76">
      <c r="A120" t="s">
        <v>450</v>
      </c>
      <c r="B120" s="1" t="s">
        <v>97</v>
      </c>
      <c r="C120" t="str">
        <f t="shared" ca="1" si="19"/>
        <v>BCHIMP</v>
      </c>
      <c r="D120" t="str">
        <f t="shared" ca="1" si="20"/>
        <v>Alberta-BC Intertie - Import</v>
      </c>
      <c r="E120" s="31">
        <f ca="1">'Module C Corrected'!CW120-'Module C Initial'!CW120</f>
        <v>218.07999999999811</v>
      </c>
      <c r="F120" s="31">
        <f ca="1">'Module C Corrected'!CX120-'Module C Initial'!CX120</f>
        <v>349.90000000000146</v>
      </c>
      <c r="G120" s="31">
        <f ca="1">'Module C Corrected'!CY120-'Module C Initial'!CY120</f>
        <v>563.06999999999971</v>
      </c>
      <c r="H120" s="31">
        <f ca="1">'Module C Corrected'!CZ120-'Module C Initial'!CZ120</f>
        <v>314.40000000000146</v>
      </c>
      <c r="I120" s="31">
        <f ca="1">'Module C Corrected'!DA120-'Module C Initial'!DA120</f>
        <v>104.91000000000167</v>
      </c>
      <c r="J120" s="31">
        <f ca="1">'Module C Corrected'!DB120-'Module C Initial'!DB120</f>
        <v>379.57000000000698</v>
      </c>
      <c r="K120" s="31">
        <f ca="1">'Module C Corrected'!DC120-'Module C Initial'!DC120</f>
        <v>1341.3099999999977</v>
      </c>
      <c r="L120" s="31">
        <f ca="1">'Module C Corrected'!DD120-'Module C Initial'!DD120</f>
        <v>555.02000000000407</v>
      </c>
      <c r="M120" s="31">
        <f ca="1">'Module C Corrected'!DE120-'Module C Initial'!DE120</f>
        <v>187.03000000000247</v>
      </c>
      <c r="N120" s="31">
        <f ca="1">'Module C Corrected'!DF120-'Module C Initial'!DF120</f>
        <v>198.63999999999942</v>
      </c>
      <c r="O120" s="31">
        <f ca="1">'Module C Corrected'!DG120-'Module C Initial'!DG120</f>
        <v>133</v>
      </c>
      <c r="P120" s="31">
        <f ca="1">'Module C Corrected'!DH120-'Module C Initial'!DH120</f>
        <v>403.61000000000058</v>
      </c>
      <c r="Q120" s="32">
        <f ca="1">'Module C Corrected'!DI120-'Module C Initial'!DI120</f>
        <v>10.910000000000082</v>
      </c>
      <c r="R120" s="32">
        <f ca="1">'Module C Corrected'!DJ120-'Module C Initial'!DJ120</f>
        <v>17.5</v>
      </c>
      <c r="S120" s="32">
        <f ca="1">'Module C Corrected'!DK120-'Module C Initial'!DK120</f>
        <v>28.149999999999636</v>
      </c>
      <c r="T120" s="32">
        <f ca="1">'Module C Corrected'!DL120-'Module C Initial'!DL120</f>
        <v>15.720000000000027</v>
      </c>
      <c r="U120" s="32">
        <f ca="1">'Module C Corrected'!DM120-'Module C Initial'!DM120</f>
        <v>5.2399999999998954</v>
      </c>
      <c r="V120" s="32">
        <f ca="1">'Module C Corrected'!DN120-'Module C Initial'!DN120</f>
        <v>18.980000000000018</v>
      </c>
      <c r="W120" s="32">
        <f ca="1">'Module C Corrected'!DO120-'Module C Initial'!DO120</f>
        <v>67.069999999999709</v>
      </c>
      <c r="X120" s="32">
        <f ca="1">'Module C Corrected'!DP120-'Module C Initial'!DP120</f>
        <v>27.75</v>
      </c>
      <c r="Y120" s="32">
        <f ca="1">'Module C Corrected'!DQ120-'Module C Initial'!DQ120</f>
        <v>9.3500000000000227</v>
      </c>
      <c r="Z120" s="32">
        <f ca="1">'Module C Corrected'!DR120-'Module C Initial'!DR120</f>
        <v>9.9400000000000546</v>
      </c>
      <c r="AA120" s="32">
        <f ca="1">'Module C Corrected'!DS120-'Module C Initial'!DS120</f>
        <v>6.6499999999999773</v>
      </c>
      <c r="AB120" s="32">
        <f ca="1">'Module C Corrected'!DT120-'Module C Initial'!DT120</f>
        <v>20.179999999999836</v>
      </c>
      <c r="AC120" s="31">
        <f ca="1">'Module C Corrected'!DU120-'Module C Initial'!DU120</f>
        <v>93.840000000000146</v>
      </c>
      <c r="AD120" s="31">
        <f ca="1">'Module C Corrected'!DV120-'Module C Initial'!DV120</f>
        <v>148.7599999999984</v>
      </c>
      <c r="AE120" s="31">
        <f ca="1">'Module C Corrected'!DW120-'Module C Initial'!DW120</f>
        <v>236.81000000000131</v>
      </c>
      <c r="AF120" s="31">
        <f ca="1">'Module C Corrected'!DX120-'Module C Initial'!DX120</f>
        <v>130.6200000000008</v>
      </c>
      <c r="AG120" s="31">
        <f ca="1">'Module C Corrected'!DY120-'Module C Initial'!DY120</f>
        <v>43.070000000000618</v>
      </c>
      <c r="AH120" s="31">
        <f ca="1">'Module C Corrected'!DZ120-'Module C Initial'!DZ120</f>
        <v>153.88999999999942</v>
      </c>
      <c r="AI120" s="31">
        <f ca="1">'Module C Corrected'!EA120-'Module C Initial'!EA120</f>
        <v>537.19999999999709</v>
      </c>
      <c r="AJ120" s="31">
        <f ca="1">'Module C Corrected'!EB120-'Module C Initial'!EB120</f>
        <v>219.34000000000015</v>
      </c>
      <c r="AK120" s="31">
        <f ca="1">'Module C Corrected'!EC120-'Module C Initial'!EC120</f>
        <v>72.920000000000073</v>
      </c>
      <c r="AL120" s="31">
        <f ca="1">'Module C Corrected'!ED120-'Module C Initial'!ED120</f>
        <v>76.429999999999382</v>
      </c>
      <c r="AM120" s="31">
        <f ca="1">'Module C Corrected'!EE120-'Module C Initial'!EE120</f>
        <v>50.469999999999345</v>
      </c>
      <c r="AN120" s="31">
        <f ca="1">'Module C Corrected'!EF120-'Module C Initial'!EF120</f>
        <v>151.06999999999971</v>
      </c>
      <c r="AO120" s="32">
        <f t="shared" ref="AO120:AQ141" ca="1" si="27">E120+Q120+AC120</f>
        <v>322.82999999999834</v>
      </c>
      <c r="AP120" s="32">
        <f t="shared" ca="1" si="27"/>
        <v>516.15999999999985</v>
      </c>
      <c r="AQ120" s="32">
        <f t="shared" ca="1" si="27"/>
        <v>828.03000000000065</v>
      </c>
      <c r="AR120" s="32">
        <f t="shared" ca="1" si="24"/>
        <v>460.74000000000228</v>
      </c>
      <c r="AS120" s="32">
        <f t="shared" ca="1" si="24"/>
        <v>153.22000000000219</v>
      </c>
      <c r="AT120" s="32">
        <f t="shared" ca="1" si="24"/>
        <v>552.44000000000642</v>
      </c>
      <c r="AU120" s="32">
        <f t="shared" ca="1" si="21"/>
        <v>1945.5799999999945</v>
      </c>
      <c r="AV120" s="32">
        <f t="shared" ca="1" si="21"/>
        <v>802.11000000000422</v>
      </c>
      <c r="AW120" s="32">
        <f t="shared" ca="1" si="21"/>
        <v>269.30000000000257</v>
      </c>
      <c r="AX120" s="32">
        <f t="shared" ca="1" si="21"/>
        <v>285.00999999999885</v>
      </c>
      <c r="AY120" s="32">
        <f t="shared" ca="1" si="21"/>
        <v>190.11999999999932</v>
      </c>
      <c r="AZ120" s="32">
        <f t="shared" ca="1" si="21"/>
        <v>574.86000000000013</v>
      </c>
      <c r="BA120" s="55">
        <f t="shared" ref="BA120:BC141" ca="1" si="28">ROUND(E120*BA$3,2)</f>
        <v>2.5499999999999998</v>
      </c>
      <c r="BB120" s="55">
        <f t="shared" ca="1" si="28"/>
        <v>4.0999999999999996</v>
      </c>
      <c r="BC120" s="55">
        <f t="shared" ca="1" si="28"/>
        <v>6.59</v>
      </c>
      <c r="BD120" s="55">
        <f t="shared" ca="1" si="25"/>
        <v>3.68</v>
      </c>
      <c r="BE120" s="55">
        <f t="shared" ca="1" si="25"/>
        <v>1.23</v>
      </c>
      <c r="BF120" s="55">
        <f t="shared" ca="1" si="25"/>
        <v>4.45</v>
      </c>
      <c r="BG120" s="55">
        <f t="shared" ca="1" si="22"/>
        <v>15.71</v>
      </c>
      <c r="BH120" s="55">
        <f t="shared" ca="1" si="22"/>
        <v>6.5</v>
      </c>
      <c r="BI120" s="55">
        <f t="shared" ca="1" si="22"/>
        <v>2.19</v>
      </c>
      <c r="BJ120" s="55">
        <f t="shared" ca="1" si="22"/>
        <v>2.33</v>
      </c>
      <c r="BK120" s="55">
        <f t="shared" ca="1" si="22"/>
        <v>1.56</v>
      </c>
      <c r="BL120" s="55">
        <f t="shared" ca="1" si="22"/>
        <v>4.7300000000000004</v>
      </c>
      <c r="BM120" s="32">
        <f t="shared" ref="BM120:BO141" ca="1" si="29">AO120+BA120</f>
        <v>325.37999999999835</v>
      </c>
      <c r="BN120" s="32">
        <f t="shared" ca="1" si="29"/>
        <v>520.25999999999988</v>
      </c>
      <c r="BO120" s="32">
        <f t="shared" ca="1" si="29"/>
        <v>834.62000000000069</v>
      </c>
      <c r="BP120" s="32">
        <f t="shared" ca="1" si="26"/>
        <v>464.42000000000229</v>
      </c>
      <c r="BQ120" s="32">
        <f t="shared" ca="1" si="26"/>
        <v>154.45000000000218</v>
      </c>
      <c r="BR120" s="32">
        <f t="shared" ca="1" si="26"/>
        <v>556.89000000000647</v>
      </c>
      <c r="BS120" s="32">
        <f t="shared" ca="1" si="23"/>
        <v>1961.2899999999945</v>
      </c>
      <c r="BT120" s="32">
        <f t="shared" ca="1" si="23"/>
        <v>808.61000000000422</v>
      </c>
      <c r="BU120" s="32">
        <f t="shared" ca="1" si="23"/>
        <v>271.49000000000257</v>
      </c>
      <c r="BV120" s="32">
        <f t="shared" ca="1" si="23"/>
        <v>287.33999999999884</v>
      </c>
      <c r="BW120" s="32">
        <f t="shared" ca="1" si="23"/>
        <v>191.67999999999932</v>
      </c>
      <c r="BX120" s="32">
        <f t="shared" ca="1" si="23"/>
        <v>579.59000000000015</v>
      </c>
    </row>
    <row r="121" spans="1:76">
      <c r="A121" t="s">
        <v>423</v>
      </c>
      <c r="B121" s="1" t="s">
        <v>133</v>
      </c>
      <c r="C121" t="str">
        <f t="shared" ca="1" si="19"/>
        <v>SPR</v>
      </c>
      <c r="D121" t="str">
        <f t="shared" ca="1" si="20"/>
        <v>Spray Hydro Facility</v>
      </c>
      <c r="E121" s="31">
        <f ca="1">'Module C Corrected'!CW121-'Module C Initial'!CW121</f>
        <v>0</v>
      </c>
      <c r="F121" s="31">
        <f ca="1">'Module C Corrected'!CX121-'Module C Initial'!CX121</f>
        <v>0</v>
      </c>
      <c r="G121" s="31">
        <f ca="1">'Module C Corrected'!CY121-'Module C Initial'!CY121</f>
        <v>0</v>
      </c>
      <c r="H121" s="31">
        <f ca="1">'Module C Corrected'!CZ121-'Module C Initial'!CZ121</f>
        <v>0</v>
      </c>
      <c r="I121" s="31">
        <f ca="1">'Module C Corrected'!DA121-'Module C Initial'!DA121</f>
        <v>0</v>
      </c>
      <c r="J121" s="31">
        <f ca="1">'Module C Corrected'!DB121-'Module C Initial'!DB121</f>
        <v>0</v>
      </c>
      <c r="K121" s="31">
        <f ca="1">'Module C Corrected'!DC121-'Module C Initial'!DC121</f>
        <v>0</v>
      </c>
      <c r="L121" s="31">
        <f ca="1">'Module C Corrected'!DD121-'Module C Initial'!DD121</f>
        <v>0</v>
      </c>
      <c r="M121" s="31">
        <f ca="1">'Module C Corrected'!DE121-'Module C Initial'!DE121</f>
        <v>0</v>
      </c>
      <c r="N121" s="31">
        <f ca="1">'Module C Corrected'!DF121-'Module C Initial'!DF121</f>
        <v>0</v>
      </c>
      <c r="O121" s="31">
        <f ca="1">'Module C Corrected'!DG121-'Module C Initial'!DG121</f>
        <v>0</v>
      </c>
      <c r="P121" s="31">
        <f ca="1">'Module C Corrected'!DH121-'Module C Initial'!DH121</f>
        <v>0</v>
      </c>
      <c r="Q121" s="32">
        <f ca="1">'Module C Corrected'!DI121-'Module C Initial'!DI121</f>
        <v>0</v>
      </c>
      <c r="R121" s="32">
        <f ca="1">'Module C Corrected'!DJ121-'Module C Initial'!DJ121</f>
        <v>0</v>
      </c>
      <c r="S121" s="32">
        <f ca="1">'Module C Corrected'!DK121-'Module C Initial'!DK121</f>
        <v>0</v>
      </c>
      <c r="T121" s="32">
        <f ca="1">'Module C Corrected'!DL121-'Module C Initial'!DL121</f>
        <v>0</v>
      </c>
      <c r="U121" s="32">
        <f ca="1">'Module C Corrected'!DM121-'Module C Initial'!DM121</f>
        <v>0</v>
      </c>
      <c r="V121" s="32">
        <f ca="1">'Module C Corrected'!DN121-'Module C Initial'!DN121</f>
        <v>0</v>
      </c>
      <c r="W121" s="32">
        <f ca="1">'Module C Corrected'!DO121-'Module C Initial'!DO121</f>
        <v>0</v>
      </c>
      <c r="X121" s="32">
        <f ca="1">'Module C Corrected'!DP121-'Module C Initial'!DP121</f>
        <v>0</v>
      </c>
      <c r="Y121" s="32">
        <f ca="1">'Module C Corrected'!DQ121-'Module C Initial'!DQ121</f>
        <v>0</v>
      </c>
      <c r="Z121" s="32">
        <f ca="1">'Module C Corrected'!DR121-'Module C Initial'!DR121</f>
        <v>0</v>
      </c>
      <c r="AA121" s="32">
        <f ca="1">'Module C Corrected'!DS121-'Module C Initial'!DS121</f>
        <v>0</v>
      </c>
      <c r="AB121" s="32">
        <f ca="1">'Module C Corrected'!DT121-'Module C Initial'!DT121</f>
        <v>0</v>
      </c>
      <c r="AC121" s="31">
        <f ca="1">'Module C Corrected'!DU121-'Module C Initial'!DU121</f>
        <v>0</v>
      </c>
      <c r="AD121" s="31">
        <f ca="1">'Module C Corrected'!DV121-'Module C Initial'!DV121</f>
        <v>0</v>
      </c>
      <c r="AE121" s="31">
        <f ca="1">'Module C Corrected'!DW121-'Module C Initial'!DW121</f>
        <v>0</v>
      </c>
      <c r="AF121" s="31">
        <f ca="1">'Module C Corrected'!DX121-'Module C Initial'!DX121</f>
        <v>0</v>
      </c>
      <c r="AG121" s="31">
        <f ca="1">'Module C Corrected'!DY121-'Module C Initial'!DY121</f>
        <v>0</v>
      </c>
      <c r="AH121" s="31">
        <f ca="1">'Module C Corrected'!DZ121-'Module C Initial'!DZ121</f>
        <v>0</v>
      </c>
      <c r="AI121" s="31">
        <f ca="1">'Module C Corrected'!EA121-'Module C Initial'!EA121</f>
        <v>0</v>
      </c>
      <c r="AJ121" s="31">
        <f ca="1">'Module C Corrected'!EB121-'Module C Initial'!EB121</f>
        <v>0</v>
      </c>
      <c r="AK121" s="31">
        <f ca="1">'Module C Corrected'!EC121-'Module C Initial'!EC121</f>
        <v>0</v>
      </c>
      <c r="AL121" s="31">
        <f ca="1">'Module C Corrected'!ED121-'Module C Initial'!ED121</f>
        <v>0</v>
      </c>
      <c r="AM121" s="31">
        <f ca="1">'Module C Corrected'!EE121-'Module C Initial'!EE121</f>
        <v>0</v>
      </c>
      <c r="AN121" s="31">
        <f ca="1">'Module C Corrected'!EF121-'Module C Initial'!EF121</f>
        <v>0</v>
      </c>
      <c r="AO121" s="32">
        <f t="shared" ca="1" si="27"/>
        <v>0</v>
      </c>
      <c r="AP121" s="32">
        <f t="shared" ca="1" si="27"/>
        <v>0</v>
      </c>
      <c r="AQ121" s="32">
        <f t="shared" ca="1" si="27"/>
        <v>0</v>
      </c>
      <c r="AR121" s="32">
        <f t="shared" ca="1" si="24"/>
        <v>0</v>
      </c>
      <c r="AS121" s="32">
        <f t="shared" ca="1" si="24"/>
        <v>0</v>
      </c>
      <c r="AT121" s="32">
        <f t="shared" ca="1" si="24"/>
        <v>0</v>
      </c>
      <c r="AU121" s="32">
        <f t="shared" ca="1" si="21"/>
        <v>0</v>
      </c>
      <c r="AV121" s="32">
        <f t="shared" ca="1" si="21"/>
        <v>0</v>
      </c>
      <c r="AW121" s="32">
        <f t="shared" ca="1" si="21"/>
        <v>0</v>
      </c>
      <c r="AX121" s="32">
        <f t="shared" ca="1" si="21"/>
        <v>0</v>
      </c>
      <c r="AY121" s="32">
        <f t="shared" ca="1" si="21"/>
        <v>0</v>
      </c>
      <c r="AZ121" s="32">
        <f t="shared" ca="1" si="21"/>
        <v>0</v>
      </c>
      <c r="BA121" s="55">
        <f t="shared" ca="1" si="28"/>
        <v>0</v>
      </c>
      <c r="BB121" s="55">
        <f t="shared" ca="1" si="28"/>
        <v>0</v>
      </c>
      <c r="BC121" s="55">
        <f t="shared" ca="1" si="28"/>
        <v>0</v>
      </c>
      <c r="BD121" s="55">
        <f t="shared" ca="1" si="25"/>
        <v>0</v>
      </c>
      <c r="BE121" s="55">
        <f t="shared" ca="1" si="25"/>
        <v>0</v>
      </c>
      <c r="BF121" s="55">
        <f t="shared" ca="1" si="25"/>
        <v>0</v>
      </c>
      <c r="BG121" s="55">
        <f t="shared" ca="1" si="22"/>
        <v>0</v>
      </c>
      <c r="BH121" s="55">
        <f t="shared" ca="1" si="22"/>
        <v>0</v>
      </c>
      <c r="BI121" s="55">
        <f t="shared" ca="1" si="22"/>
        <v>0</v>
      </c>
      <c r="BJ121" s="55">
        <f t="shared" ca="1" si="22"/>
        <v>0</v>
      </c>
      <c r="BK121" s="55">
        <f t="shared" ca="1" si="22"/>
        <v>0</v>
      </c>
      <c r="BL121" s="55">
        <f t="shared" ca="1" si="22"/>
        <v>0</v>
      </c>
      <c r="BM121" s="32">
        <f t="shared" ca="1" si="29"/>
        <v>0</v>
      </c>
      <c r="BN121" s="32">
        <f t="shared" ca="1" si="29"/>
        <v>0</v>
      </c>
      <c r="BO121" s="32">
        <f t="shared" ca="1" si="29"/>
        <v>0</v>
      </c>
      <c r="BP121" s="32">
        <f t="shared" ca="1" si="26"/>
        <v>0</v>
      </c>
      <c r="BQ121" s="32">
        <f t="shared" ca="1" si="26"/>
        <v>0</v>
      </c>
      <c r="BR121" s="32">
        <f t="shared" ca="1" si="26"/>
        <v>0</v>
      </c>
      <c r="BS121" s="32">
        <f t="shared" ca="1" si="23"/>
        <v>0</v>
      </c>
      <c r="BT121" s="32">
        <f t="shared" ca="1" si="23"/>
        <v>0</v>
      </c>
      <c r="BU121" s="32">
        <f t="shared" ca="1" si="23"/>
        <v>0</v>
      </c>
      <c r="BV121" s="32">
        <f t="shared" ca="1" si="23"/>
        <v>0</v>
      </c>
      <c r="BW121" s="32">
        <f t="shared" ca="1" si="23"/>
        <v>0</v>
      </c>
      <c r="BX121" s="32">
        <f t="shared" ca="1" si="23"/>
        <v>0</v>
      </c>
    </row>
    <row r="122" spans="1:76">
      <c r="A122" t="s">
        <v>450</v>
      </c>
      <c r="B122" s="1" t="s">
        <v>98</v>
      </c>
      <c r="C122" t="str">
        <f t="shared" ca="1" si="19"/>
        <v>SPCIMP</v>
      </c>
      <c r="D122" t="str">
        <f t="shared" ca="1" si="20"/>
        <v>Alberta-Saskatchewan Intertie - Import</v>
      </c>
      <c r="E122" s="31">
        <f ca="1">'Module C Corrected'!CW122-'Module C Initial'!CW122</f>
        <v>-347.17000000000189</v>
      </c>
      <c r="F122" s="31">
        <f ca="1">'Module C Corrected'!CX122-'Module C Initial'!CX122</f>
        <v>-119.29000000000087</v>
      </c>
      <c r="G122" s="31">
        <f ca="1">'Module C Corrected'!CY122-'Module C Initial'!CY122</f>
        <v>-317.42000000000189</v>
      </c>
      <c r="H122" s="31">
        <f ca="1">'Module C Corrected'!CZ122-'Module C Initial'!CZ122</f>
        <v>-461.43999999999505</v>
      </c>
      <c r="I122" s="31">
        <f ca="1">'Module C Corrected'!DA122-'Module C Initial'!DA122</f>
        <v>-244.12000000000262</v>
      </c>
      <c r="J122" s="31">
        <f ca="1">'Module C Corrected'!DB122-'Module C Initial'!DB122</f>
        <v>-345.5199999999968</v>
      </c>
      <c r="K122" s="31">
        <f ca="1">'Module C Corrected'!DC122-'Module C Initial'!DC122</f>
        <v>-2777.8099999999977</v>
      </c>
      <c r="L122" s="31">
        <f ca="1">'Module C Corrected'!DD122-'Module C Initial'!DD122</f>
        <v>-1346.8000000000175</v>
      </c>
      <c r="M122" s="31">
        <f ca="1">'Module C Corrected'!DE122-'Module C Initial'!DE122</f>
        <v>-454.72000000000116</v>
      </c>
      <c r="N122" s="31">
        <f ca="1">'Module C Corrected'!DF122-'Module C Initial'!DF122</f>
        <v>-627.16000000000349</v>
      </c>
      <c r="O122" s="31">
        <f ca="1">'Module C Corrected'!DG122-'Module C Initial'!DG122</f>
        <v>-185.87999999999738</v>
      </c>
      <c r="P122" s="31">
        <f ca="1">'Module C Corrected'!DH122-'Module C Initial'!DH122</f>
        <v>-246.71999999999753</v>
      </c>
      <c r="Q122" s="32">
        <f ca="1">'Module C Corrected'!DI122-'Module C Initial'!DI122</f>
        <v>-17.360000000000127</v>
      </c>
      <c r="R122" s="32">
        <f ca="1">'Module C Corrected'!DJ122-'Module C Initial'!DJ122</f>
        <v>-5.9599999999999795</v>
      </c>
      <c r="S122" s="32">
        <f ca="1">'Module C Corrected'!DK122-'Module C Initial'!DK122</f>
        <v>-15.870000000000118</v>
      </c>
      <c r="T122" s="32">
        <f ca="1">'Module C Corrected'!DL122-'Module C Initial'!DL122</f>
        <v>-23.070000000000164</v>
      </c>
      <c r="U122" s="32">
        <f ca="1">'Module C Corrected'!DM122-'Module C Initial'!DM122</f>
        <v>-12.210000000000036</v>
      </c>
      <c r="V122" s="32">
        <f ca="1">'Module C Corrected'!DN122-'Module C Initial'!DN122</f>
        <v>-17.279999999999973</v>
      </c>
      <c r="W122" s="32">
        <f ca="1">'Module C Corrected'!DO122-'Module C Initial'!DO122</f>
        <v>-138.89000000000033</v>
      </c>
      <c r="X122" s="32">
        <f ca="1">'Module C Corrected'!DP122-'Module C Initial'!DP122</f>
        <v>-67.340000000000146</v>
      </c>
      <c r="Y122" s="32">
        <f ca="1">'Module C Corrected'!DQ122-'Module C Initial'!DQ122</f>
        <v>-22.740000000000009</v>
      </c>
      <c r="Z122" s="32">
        <f ca="1">'Module C Corrected'!DR122-'Module C Initial'!DR122</f>
        <v>-31.360000000000127</v>
      </c>
      <c r="AA122" s="32">
        <f ca="1">'Module C Corrected'!DS122-'Module C Initial'!DS122</f>
        <v>-9.2999999999999545</v>
      </c>
      <c r="AB122" s="32">
        <f ca="1">'Module C Corrected'!DT122-'Module C Initial'!DT122</f>
        <v>-12.339999999999918</v>
      </c>
      <c r="AC122" s="31">
        <f ca="1">'Module C Corrected'!DU122-'Module C Initial'!DU122</f>
        <v>-149.36999999999898</v>
      </c>
      <c r="AD122" s="31">
        <f ca="1">'Module C Corrected'!DV122-'Module C Initial'!DV122</f>
        <v>-50.720000000000255</v>
      </c>
      <c r="AE122" s="31">
        <f ca="1">'Module C Corrected'!DW122-'Module C Initial'!DW122</f>
        <v>-133.5</v>
      </c>
      <c r="AF122" s="31">
        <f ca="1">'Module C Corrected'!DX122-'Module C Initial'!DX122</f>
        <v>-191.72000000000116</v>
      </c>
      <c r="AG122" s="31">
        <f ca="1">'Module C Corrected'!DY122-'Module C Initial'!DY122</f>
        <v>-100.21999999999935</v>
      </c>
      <c r="AH122" s="31">
        <f ca="1">'Module C Corrected'!DZ122-'Module C Initial'!DZ122</f>
        <v>-140.07999999999993</v>
      </c>
      <c r="AI122" s="31">
        <f ca="1">'Module C Corrected'!EA122-'Module C Initial'!EA122</f>
        <v>-1112.5400000000009</v>
      </c>
      <c r="AJ122" s="31">
        <f ca="1">'Module C Corrected'!EB122-'Module C Initial'!EB122</f>
        <v>-532.25</v>
      </c>
      <c r="AK122" s="31">
        <f ca="1">'Module C Corrected'!EC122-'Module C Initial'!EC122</f>
        <v>-177.28999999999905</v>
      </c>
      <c r="AL122" s="31">
        <f ca="1">'Module C Corrected'!ED122-'Module C Initial'!ED122</f>
        <v>-241.29999999999927</v>
      </c>
      <c r="AM122" s="31">
        <f ca="1">'Module C Corrected'!EE122-'Module C Initial'!EE122</f>
        <v>-70.529999999999745</v>
      </c>
      <c r="AN122" s="31">
        <f ca="1">'Module C Corrected'!EF122-'Module C Initial'!EF122</f>
        <v>-92.349999999999454</v>
      </c>
      <c r="AO122" s="32">
        <f t="shared" ca="1" si="27"/>
        <v>-513.900000000001</v>
      </c>
      <c r="AP122" s="32">
        <f t="shared" ca="1" si="27"/>
        <v>-175.97000000000111</v>
      </c>
      <c r="AQ122" s="32">
        <f t="shared" ca="1" si="27"/>
        <v>-466.79000000000201</v>
      </c>
      <c r="AR122" s="32">
        <f t="shared" ca="1" si="24"/>
        <v>-676.22999999999638</v>
      </c>
      <c r="AS122" s="32">
        <f t="shared" ca="1" si="24"/>
        <v>-356.550000000002</v>
      </c>
      <c r="AT122" s="32">
        <f t="shared" ca="1" si="24"/>
        <v>-502.8799999999967</v>
      </c>
      <c r="AU122" s="32">
        <f t="shared" ca="1" si="21"/>
        <v>-4029.2399999999989</v>
      </c>
      <c r="AV122" s="32">
        <f t="shared" ca="1" si="21"/>
        <v>-1946.3900000000176</v>
      </c>
      <c r="AW122" s="32">
        <f t="shared" ca="1" si="21"/>
        <v>-654.75000000000023</v>
      </c>
      <c r="AX122" s="32">
        <f t="shared" ca="1" si="21"/>
        <v>-899.82000000000289</v>
      </c>
      <c r="AY122" s="32">
        <f t="shared" ca="1" si="21"/>
        <v>-265.70999999999708</v>
      </c>
      <c r="AZ122" s="32">
        <f t="shared" ca="1" si="21"/>
        <v>-351.4099999999969</v>
      </c>
      <c r="BA122" s="55">
        <f t="shared" ca="1" si="28"/>
        <v>-4.07</v>
      </c>
      <c r="BB122" s="55">
        <f t="shared" ca="1" si="28"/>
        <v>-1.4</v>
      </c>
      <c r="BC122" s="55">
        <f t="shared" ca="1" si="28"/>
        <v>-3.72</v>
      </c>
      <c r="BD122" s="55">
        <f t="shared" ca="1" si="25"/>
        <v>-5.4</v>
      </c>
      <c r="BE122" s="55">
        <f t="shared" ca="1" si="25"/>
        <v>-2.86</v>
      </c>
      <c r="BF122" s="55">
        <f t="shared" ca="1" si="25"/>
        <v>-4.05</v>
      </c>
      <c r="BG122" s="55">
        <f t="shared" ca="1" si="22"/>
        <v>-32.53</v>
      </c>
      <c r="BH122" s="55">
        <f t="shared" ca="1" si="22"/>
        <v>-15.77</v>
      </c>
      <c r="BI122" s="55">
        <f t="shared" ca="1" si="22"/>
        <v>-5.33</v>
      </c>
      <c r="BJ122" s="55">
        <f t="shared" ca="1" si="22"/>
        <v>-7.35</v>
      </c>
      <c r="BK122" s="55">
        <f t="shared" ca="1" si="22"/>
        <v>-2.1800000000000002</v>
      </c>
      <c r="BL122" s="55">
        <f t="shared" ca="1" si="22"/>
        <v>-2.89</v>
      </c>
      <c r="BM122" s="32">
        <f t="shared" ca="1" si="29"/>
        <v>-517.97000000000105</v>
      </c>
      <c r="BN122" s="32">
        <f t="shared" ca="1" si="29"/>
        <v>-177.37000000000111</v>
      </c>
      <c r="BO122" s="32">
        <f t="shared" ca="1" si="29"/>
        <v>-470.51000000000204</v>
      </c>
      <c r="BP122" s="32">
        <f t="shared" ca="1" si="26"/>
        <v>-681.62999999999636</v>
      </c>
      <c r="BQ122" s="32">
        <f t="shared" ca="1" si="26"/>
        <v>-359.41000000000201</v>
      </c>
      <c r="BR122" s="32">
        <f t="shared" ca="1" si="26"/>
        <v>-506.92999999999671</v>
      </c>
      <c r="BS122" s="32">
        <f t="shared" ca="1" si="23"/>
        <v>-4061.7699999999991</v>
      </c>
      <c r="BT122" s="32">
        <f t="shared" ca="1" si="23"/>
        <v>-1962.1600000000176</v>
      </c>
      <c r="BU122" s="32">
        <f t="shared" ca="1" si="23"/>
        <v>-660.08000000000027</v>
      </c>
      <c r="BV122" s="32">
        <f t="shared" ca="1" si="23"/>
        <v>-907.17000000000291</v>
      </c>
      <c r="BW122" s="32">
        <f t="shared" ca="1" si="23"/>
        <v>-267.88999999999709</v>
      </c>
      <c r="BX122" s="32">
        <f t="shared" ca="1" si="23"/>
        <v>-354.29999999999688</v>
      </c>
    </row>
    <row r="123" spans="1:76">
      <c r="A123" t="s">
        <v>450</v>
      </c>
      <c r="B123" s="1" t="s">
        <v>99</v>
      </c>
      <c r="C123" t="str">
        <f t="shared" ca="1" si="19"/>
        <v>BCHEXP</v>
      </c>
      <c r="D123" t="str">
        <f t="shared" ca="1" si="20"/>
        <v>Alberta-BC Intertie - Export</v>
      </c>
      <c r="E123" s="31">
        <f ca="1">'Module C Corrected'!CW123-'Module C Initial'!CW123</f>
        <v>0</v>
      </c>
      <c r="F123" s="31">
        <f ca="1">'Module C Corrected'!CX123-'Module C Initial'!CX123</f>
        <v>0</v>
      </c>
      <c r="G123" s="31">
        <f ca="1">'Module C Corrected'!CY123-'Module C Initial'!CY123</f>
        <v>0</v>
      </c>
      <c r="H123" s="31">
        <f ca="1">'Module C Corrected'!CZ123-'Module C Initial'!CZ123</f>
        <v>0</v>
      </c>
      <c r="I123" s="31">
        <f ca="1">'Module C Corrected'!DA123-'Module C Initial'!DA123</f>
        <v>0</v>
      </c>
      <c r="J123" s="31">
        <f ca="1">'Module C Corrected'!DB123-'Module C Initial'!DB123</f>
        <v>0</v>
      </c>
      <c r="K123" s="31">
        <f ca="1">'Module C Corrected'!DC123-'Module C Initial'!DC123</f>
        <v>0</v>
      </c>
      <c r="L123" s="31">
        <f ca="1">'Module C Corrected'!DD123-'Module C Initial'!DD123</f>
        <v>0</v>
      </c>
      <c r="M123" s="31">
        <f ca="1">'Module C Corrected'!DE123-'Module C Initial'!DE123</f>
        <v>0</v>
      </c>
      <c r="N123" s="31">
        <f ca="1">'Module C Corrected'!DF123-'Module C Initial'!DF123</f>
        <v>0</v>
      </c>
      <c r="O123" s="31">
        <f ca="1">'Module C Corrected'!DG123-'Module C Initial'!DG123</f>
        <v>0</v>
      </c>
      <c r="P123" s="31">
        <f ca="1">'Module C Corrected'!DH123-'Module C Initial'!DH123</f>
        <v>0</v>
      </c>
      <c r="Q123" s="32">
        <f ca="1">'Module C Corrected'!DI123-'Module C Initial'!DI123</f>
        <v>0</v>
      </c>
      <c r="R123" s="32">
        <f ca="1">'Module C Corrected'!DJ123-'Module C Initial'!DJ123</f>
        <v>0</v>
      </c>
      <c r="S123" s="32">
        <f ca="1">'Module C Corrected'!DK123-'Module C Initial'!DK123</f>
        <v>0</v>
      </c>
      <c r="T123" s="32">
        <f ca="1">'Module C Corrected'!DL123-'Module C Initial'!DL123</f>
        <v>0</v>
      </c>
      <c r="U123" s="32">
        <f ca="1">'Module C Corrected'!DM123-'Module C Initial'!DM123</f>
        <v>0</v>
      </c>
      <c r="V123" s="32">
        <f ca="1">'Module C Corrected'!DN123-'Module C Initial'!DN123</f>
        <v>0</v>
      </c>
      <c r="W123" s="32">
        <f ca="1">'Module C Corrected'!DO123-'Module C Initial'!DO123</f>
        <v>0</v>
      </c>
      <c r="X123" s="32">
        <f ca="1">'Module C Corrected'!DP123-'Module C Initial'!DP123</f>
        <v>0</v>
      </c>
      <c r="Y123" s="32">
        <f ca="1">'Module C Corrected'!DQ123-'Module C Initial'!DQ123</f>
        <v>0</v>
      </c>
      <c r="Z123" s="32">
        <f ca="1">'Module C Corrected'!DR123-'Module C Initial'!DR123</f>
        <v>0</v>
      </c>
      <c r="AA123" s="32">
        <f ca="1">'Module C Corrected'!DS123-'Module C Initial'!DS123</f>
        <v>0</v>
      </c>
      <c r="AB123" s="32">
        <f ca="1">'Module C Corrected'!DT123-'Module C Initial'!DT123</f>
        <v>0</v>
      </c>
      <c r="AC123" s="31">
        <f ca="1">'Module C Corrected'!DU123-'Module C Initial'!DU123</f>
        <v>0</v>
      </c>
      <c r="AD123" s="31">
        <f ca="1">'Module C Corrected'!DV123-'Module C Initial'!DV123</f>
        <v>0</v>
      </c>
      <c r="AE123" s="31">
        <f ca="1">'Module C Corrected'!DW123-'Module C Initial'!DW123</f>
        <v>0</v>
      </c>
      <c r="AF123" s="31">
        <f ca="1">'Module C Corrected'!DX123-'Module C Initial'!DX123</f>
        <v>0</v>
      </c>
      <c r="AG123" s="31">
        <f ca="1">'Module C Corrected'!DY123-'Module C Initial'!DY123</f>
        <v>0</v>
      </c>
      <c r="AH123" s="31">
        <f ca="1">'Module C Corrected'!DZ123-'Module C Initial'!DZ123</f>
        <v>0</v>
      </c>
      <c r="AI123" s="31">
        <f ca="1">'Module C Corrected'!EA123-'Module C Initial'!EA123</f>
        <v>0</v>
      </c>
      <c r="AJ123" s="31">
        <f ca="1">'Module C Corrected'!EB123-'Module C Initial'!EB123</f>
        <v>0</v>
      </c>
      <c r="AK123" s="31">
        <f ca="1">'Module C Corrected'!EC123-'Module C Initial'!EC123</f>
        <v>0</v>
      </c>
      <c r="AL123" s="31">
        <f ca="1">'Module C Corrected'!ED123-'Module C Initial'!ED123</f>
        <v>0</v>
      </c>
      <c r="AM123" s="31">
        <f ca="1">'Module C Corrected'!EE123-'Module C Initial'!EE123</f>
        <v>0</v>
      </c>
      <c r="AN123" s="31">
        <f ca="1">'Module C Corrected'!EF123-'Module C Initial'!EF123</f>
        <v>0</v>
      </c>
      <c r="AO123" s="32">
        <f t="shared" ca="1" si="27"/>
        <v>0</v>
      </c>
      <c r="AP123" s="32">
        <f t="shared" ca="1" si="27"/>
        <v>0</v>
      </c>
      <c r="AQ123" s="32">
        <f t="shared" ca="1" si="27"/>
        <v>0</v>
      </c>
      <c r="AR123" s="32">
        <f t="shared" ca="1" si="24"/>
        <v>0</v>
      </c>
      <c r="AS123" s="32">
        <f t="shared" ca="1" si="24"/>
        <v>0</v>
      </c>
      <c r="AT123" s="32">
        <f t="shared" ca="1" si="24"/>
        <v>0</v>
      </c>
      <c r="AU123" s="32">
        <f t="shared" ca="1" si="21"/>
        <v>0</v>
      </c>
      <c r="AV123" s="32">
        <f t="shared" ca="1" si="21"/>
        <v>0</v>
      </c>
      <c r="AW123" s="32">
        <f t="shared" ca="1" si="21"/>
        <v>0</v>
      </c>
      <c r="AX123" s="32">
        <f t="shared" ca="1" si="21"/>
        <v>0</v>
      </c>
      <c r="AY123" s="32">
        <f t="shared" ca="1" si="21"/>
        <v>0</v>
      </c>
      <c r="AZ123" s="32">
        <f t="shared" ca="1" si="21"/>
        <v>0</v>
      </c>
      <c r="BA123" s="55">
        <f t="shared" ca="1" si="28"/>
        <v>0</v>
      </c>
      <c r="BB123" s="55">
        <f t="shared" ca="1" si="28"/>
        <v>0</v>
      </c>
      <c r="BC123" s="55">
        <f t="shared" ca="1" si="28"/>
        <v>0</v>
      </c>
      <c r="BD123" s="55">
        <f t="shared" ca="1" si="25"/>
        <v>0</v>
      </c>
      <c r="BE123" s="55">
        <f t="shared" ca="1" si="25"/>
        <v>0</v>
      </c>
      <c r="BF123" s="55">
        <f t="shared" ca="1" si="25"/>
        <v>0</v>
      </c>
      <c r="BG123" s="55">
        <f t="shared" ca="1" si="22"/>
        <v>0</v>
      </c>
      <c r="BH123" s="55">
        <f t="shared" ca="1" si="22"/>
        <v>0</v>
      </c>
      <c r="BI123" s="55">
        <f t="shared" ca="1" si="22"/>
        <v>0</v>
      </c>
      <c r="BJ123" s="55">
        <f t="shared" ca="1" si="22"/>
        <v>0</v>
      </c>
      <c r="BK123" s="55">
        <f t="shared" ca="1" si="22"/>
        <v>0</v>
      </c>
      <c r="BL123" s="55">
        <f t="shared" ca="1" si="22"/>
        <v>0</v>
      </c>
      <c r="BM123" s="32">
        <f t="shared" ca="1" si="29"/>
        <v>0</v>
      </c>
      <c r="BN123" s="32">
        <f t="shared" ca="1" si="29"/>
        <v>0</v>
      </c>
      <c r="BO123" s="32">
        <f t="shared" ca="1" si="29"/>
        <v>0</v>
      </c>
      <c r="BP123" s="32">
        <f t="shared" ca="1" si="26"/>
        <v>0</v>
      </c>
      <c r="BQ123" s="32">
        <f t="shared" ca="1" si="26"/>
        <v>0</v>
      </c>
      <c r="BR123" s="32">
        <f t="shared" ca="1" si="26"/>
        <v>0</v>
      </c>
      <c r="BS123" s="32">
        <f t="shared" ca="1" si="23"/>
        <v>0</v>
      </c>
      <c r="BT123" s="32">
        <f t="shared" ca="1" si="23"/>
        <v>0</v>
      </c>
      <c r="BU123" s="32">
        <f t="shared" ca="1" si="23"/>
        <v>0</v>
      </c>
      <c r="BV123" s="32">
        <f t="shared" ca="1" si="23"/>
        <v>0</v>
      </c>
      <c r="BW123" s="32">
        <f t="shared" ca="1" si="23"/>
        <v>0</v>
      </c>
      <c r="BX123" s="32">
        <f t="shared" ca="1" si="23"/>
        <v>0</v>
      </c>
    </row>
    <row r="124" spans="1:76">
      <c r="A124" t="s">
        <v>450</v>
      </c>
      <c r="B124" s="1" t="s">
        <v>100</v>
      </c>
      <c r="C124" t="str">
        <f t="shared" ca="1" si="19"/>
        <v>SPCEXP</v>
      </c>
      <c r="D124" t="str">
        <f t="shared" ca="1" si="20"/>
        <v>Alberta-Saskatchewan Intertie - Export</v>
      </c>
      <c r="E124" s="31">
        <f ca="1">'Module C Corrected'!CW124-'Module C Initial'!CW124</f>
        <v>0</v>
      </c>
      <c r="F124" s="31">
        <f ca="1">'Module C Corrected'!CX124-'Module C Initial'!CX124</f>
        <v>0</v>
      </c>
      <c r="G124" s="31">
        <f ca="1">'Module C Corrected'!CY124-'Module C Initial'!CY124</f>
        <v>0</v>
      </c>
      <c r="H124" s="31">
        <f ca="1">'Module C Corrected'!CZ124-'Module C Initial'!CZ124</f>
        <v>0</v>
      </c>
      <c r="I124" s="31">
        <f ca="1">'Module C Corrected'!DA124-'Module C Initial'!DA124</f>
        <v>0</v>
      </c>
      <c r="J124" s="31">
        <f ca="1">'Module C Corrected'!DB124-'Module C Initial'!DB124</f>
        <v>0</v>
      </c>
      <c r="K124" s="31">
        <f ca="1">'Module C Corrected'!DC124-'Module C Initial'!DC124</f>
        <v>0</v>
      </c>
      <c r="L124" s="31">
        <f ca="1">'Module C Corrected'!DD124-'Module C Initial'!DD124</f>
        <v>0</v>
      </c>
      <c r="M124" s="31">
        <f ca="1">'Module C Corrected'!DE124-'Module C Initial'!DE124</f>
        <v>0</v>
      </c>
      <c r="N124" s="31">
        <f ca="1">'Module C Corrected'!DF124-'Module C Initial'!DF124</f>
        <v>0</v>
      </c>
      <c r="O124" s="31">
        <f ca="1">'Module C Corrected'!DG124-'Module C Initial'!DG124</f>
        <v>0</v>
      </c>
      <c r="P124" s="31">
        <f ca="1">'Module C Corrected'!DH124-'Module C Initial'!DH124</f>
        <v>0</v>
      </c>
      <c r="Q124" s="32">
        <f ca="1">'Module C Corrected'!DI124-'Module C Initial'!DI124</f>
        <v>0</v>
      </c>
      <c r="R124" s="32">
        <f ca="1">'Module C Corrected'!DJ124-'Module C Initial'!DJ124</f>
        <v>0</v>
      </c>
      <c r="S124" s="32">
        <f ca="1">'Module C Corrected'!DK124-'Module C Initial'!DK124</f>
        <v>0</v>
      </c>
      <c r="T124" s="32">
        <f ca="1">'Module C Corrected'!DL124-'Module C Initial'!DL124</f>
        <v>0</v>
      </c>
      <c r="U124" s="32">
        <f ca="1">'Module C Corrected'!DM124-'Module C Initial'!DM124</f>
        <v>0</v>
      </c>
      <c r="V124" s="32">
        <f ca="1">'Module C Corrected'!DN124-'Module C Initial'!DN124</f>
        <v>0</v>
      </c>
      <c r="W124" s="32">
        <f ca="1">'Module C Corrected'!DO124-'Module C Initial'!DO124</f>
        <v>0</v>
      </c>
      <c r="X124" s="32">
        <f ca="1">'Module C Corrected'!DP124-'Module C Initial'!DP124</f>
        <v>0</v>
      </c>
      <c r="Y124" s="32">
        <f ca="1">'Module C Corrected'!DQ124-'Module C Initial'!DQ124</f>
        <v>0</v>
      </c>
      <c r="Z124" s="32">
        <f ca="1">'Module C Corrected'!DR124-'Module C Initial'!DR124</f>
        <v>0</v>
      </c>
      <c r="AA124" s="32">
        <f ca="1">'Module C Corrected'!DS124-'Module C Initial'!DS124</f>
        <v>0</v>
      </c>
      <c r="AB124" s="32">
        <f ca="1">'Module C Corrected'!DT124-'Module C Initial'!DT124</f>
        <v>0</v>
      </c>
      <c r="AC124" s="31">
        <f ca="1">'Module C Corrected'!DU124-'Module C Initial'!DU124</f>
        <v>0</v>
      </c>
      <c r="AD124" s="31">
        <f ca="1">'Module C Corrected'!DV124-'Module C Initial'!DV124</f>
        <v>0</v>
      </c>
      <c r="AE124" s="31">
        <f ca="1">'Module C Corrected'!DW124-'Module C Initial'!DW124</f>
        <v>0</v>
      </c>
      <c r="AF124" s="31">
        <f ca="1">'Module C Corrected'!DX124-'Module C Initial'!DX124</f>
        <v>0</v>
      </c>
      <c r="AG124" s="31">
        <f ca="1">'Module C Corrected'!DY124-'Module C Initial'!DY124</f>
        <v>0</v>
      </c>
      <c r="AH124" s="31">
        <f ca="1">'Module C Corrected'!DZ124-'Module C Initial'!DZ124</f>
        <v>0</v>
      </c>
      <c r="AI124" s="31">
        <f ca="1">'Module C Corrected'!EA124-'Module C Initial'!EA124</f>
        <v>0</v>
      </c>
      <c r="AJ124" s="31">
        <f ca="1">'Module C Corrected'!EB124-'Module C Initial'!EB124</f>
        <v>0</v>
      </c>
      <c r="AK124" s="31">
        <f ca="1">'Module C Corrected'!EC124-'Module C Initial'!EC124</f>
        <v>0</v>
      </c>
      <c r="AL124" s="31">
        <f ca="1">'Module C Corrected'!ED124-'Module C Initial'!ED124</f>
        <v>0</v>
      </c>
      <c r="AM124" s="31">
        <f ca="1">'Module C Corrected'!EE124-'Module C Initial'!EE124</f>
        <v>0</v>
      </c>
      <c r="AN124" s="31">
        <f ca="1">'Module C Corrected'!EF124-'Module C Initial'!EF124</f>
        <v>0</v>
      </c>
      <c r="AO124" s="32">
        <f t="shared" ca="1" si="27"/>
        <v>0</v>
      </c>
      <c r="AP124" s="32">
        <f t="shared" ca="1" si="27"/>
        <v>0</v>
      </c>
      <c r="AQ124" s="32">
        <f t="shared" ca="1" si="27"/>
        <v>0</v>
      </c>
      <c r="AR124" s="32">
        <f t="shared" ca="1" si="24"/>
        <v>0</v>
      </c>
      <c r="AS124" s="32">
        <f t="shared" ca="1" si="24"/>
        <v>0</v>
      </c>
      <c r="AT124" s="32">
        <f t="shared" ca="1" si="24"/>
        <v>0</v>
      </c>
      <c r="AU124" s="32">
        <f t="shared" ca="1" si="21"/>
        <v>0</v>
      </c>
      <c r="AV124" s="32">
        <f t="shared" ca="1" si="21"/>
        <v>0</v>
      </c>
      <c r="AW124" s="32">
        <f t="shared" ca="1" si="21"/>
        <v>0</v>
      </c>
      <c r="AX124" s="32">
        <f t="shared" ca="1" si="21"/>
        <v>0</v>
      </c>
      <c r="AY124" s="32">
        <f t="shared" ca="1" si="21"/>
        <v>0</v>
      </c>
      <c r="AZ124" s="32">
        <f t="shared" ca="1" si="21"/>
        <v>0</v>
      </c>
      <c r="BA124" s="55">
        <f t="shared" ca="1" si="28"/>
        <v>0</v>
      </c>
      <c r="BB124" s="55">
        <f t="shared" ca="1" si="28"/>
        <v>0</v>
      </c>
      <c r="BC124" s="55">
        <f t="shared" ca="1" si="28"/>
        <v>0</v>
      </c>
      <c r="BD124" s="55">
        <f t="shared" ca="1" si="25"/>
        <v>0</v>
      </c>
      <c r="BE124" s="55">
        <f t="shared" ca="1" si="25"/>
        <v>0</v>
      </c>
      <c r="BF124" s="55">
        <f t="shared" ca="1" si="25"/>
        <v>0</v>
      </c>
      <c r="BG124" s="55">
        <f t="shared" ca="1" si="22"/>
        <v>0</v>
      </c>
      <c r="BH124" s="55">
        <f t="shared" ca="1" si="22"/>
        <v>0</v>
      </c>
      <c r="BI124" s="55">
        <f t="shared" ca="1" si="22"/>
        <v>0</v>
      </c>
      <c r="BJ124" s="55">
        <f t="shared" ca="1" si="22"/>
        <v>0</v>
      </c>
      <c r="BK124" s="55">
        <f t="shared" ca="1" si="22"/>
        <v>0</v>
      </c>
      <c r="BL124" s="55">
        <f t="shared" ca="1" si="22"/>
        <v>0</v>
      </c>
      <c r="BM124" s="32">
        <f t="shared" ca="1" si="29"/>
        <v>0</v>
      </c>
      <c r="BN124" s="32">
        <f t="shared" ca="1" si="29"/>
        <v>0</v>
      </c>
      <c r="BO124" s="32">
        <f t="shared" ca="1" si="29"/>
        <v>0</v>
      </c>
      <c r="BP124" s="32">
        <f t="shared" ca="1" si="26"/>
        <v>0</v>
      </c>
      <c r="BQ124" s="32">
        <f t="shared" ca="1" si="26"/>
        <v>0</v>
      </c>
      <c r="BR124" s="32">
        <f t="shared" ca="1" si="26"/>
        <v>0</v>
      </c>
      <c r="BS124" s="32">
        <f t="shared" ca="1" si="23"/>
        <v>0</v>
      </c>
      <c r="BT124" s="32">
        <f t="shared" ca="1" si="23"/>
        <v>0</v>
      </c>
      <c r="BU124" s="32">
        <f t="shared" ca="1" si="23"/>
        <v>0</v>
      </c>
      <c r="BV124" s="32">
        <f t="shared" ca="1" si="23"/>
        <v>0</v>
      </c>
      <c r="BW124" s="32">
        <f t="shared" ca="1" si="23"/>
        <v>0</v>
      </c>
      <c r="BX124" s="32">
        <f t="shared" ca="1" si="23"/>
        <v>0</v>
      </c>
    </row>
    <row r="125" spans="1:76">
      <c r="A125" t="s">
        <v>513</v>
      </c>
      <c r="B125" s="1" t="s">
        <v>284</v>
      </c>
      <c r="C125" t="str">
        <f t="shared" ca="1" si="19"/>
        <v>ST1</v>
      </c>
      <c r="D125" t="str">
        <f t="shared" ca="1" si="20"/>
        <v>Sturgeon #1</v>
      </c>
      <c r="E125" s="31">
        <f ca="1">'Module C Corrected'!CW125-'Module C Initial'!CW125</f>
        <v>1.1800000000000068</v>
      </c>
      <c r="F125" s="31">
        <f ca="1">'Module C Corrected'!CX125-'Module C Initial'!CX125</f>
        <v>0</v>
      </c>
      <c r="G125" s="31">
        <f ca="1">'Module C Corrected'!CY125-'Module C Initial'!CY125</f>
        <v>0</v>
      </c>
      <c r="H125" s="31">
        <f ca="1">'Module C Corrected'!CZ125-'Module C Initial'!CZ125</f>
        <v>0</v>
      </c>
      <c r="I125" s="31">
        <f ca="1">'Module C Corrected'!DA125-'Module C Initial'!DA125</f>
        <v>0</v>
      </c>
      <c r="J125" s="31">
        <f ca="1">'Module C Corrected'!DB125-'Module C Initial'!DB125</f>
        <v>19.660000000000082</v>
      </c>
      <c r="K125" s="31">
        <f ca="1">'Module C Corrected'!DC125-'Module C Initial'!DC125</f>
        <v>1.4099999999999966</v>
      </c>
      <c r="L125" s="31">
        <f ca="1">'Module C Corrected'!DD125-'Module C Initial'!DD125</f>
        <v>0</v>
      </c>
      <c r="M125" s="31">
        <f ca="1">'Module C Corrected'!DE125-'Module C Initial'!DE125</f>
        <v>0</v>
      </c>
      <c r="N125" s="31">
        <f ca="1">'Module C Corrected'!DF125-'Module C Initial'!DF125</f>
        <v>0</v>
      </c>
      <c r="O125" s="31">
        <f ca="1">'Module C Corrected'!DG125-'Module C Initial'!DG125</f>
        <v>0</v>
      </c>
      <c r="P125" s="31">
        <f ca="1">'Module C Corrected'!DH125-'Module C Initial'!DH125</f>
        <v>0</v>
      </c>
      <c r="Q125" s="32">
        <f ca="1">'Module C Corrected'!DI125-'Module C Initial'!DI125</f>
        <v>6.0000000000000053E-2</v>
      </c>
      <c r="R125" s="32">
        <f ca="1">'Module C Corrected'!DJ125-'Module C Initial'!DJ125</f>
        <v>0</v>
      </c>
      <c r="S125" s="32">
        <f ca="1">'Module C Corrected'!DK125-'Module C Initial'!DK125</f>
        <v>0</v>
      </c>
      <c r="T125" s="32">
        <f ca="1">'Module C Corrected'!DL125-'Module C Initial'!DL125</f>
        <v>0</v>
      </c>
      <c r="U125" s="32">
        <f ca="1">'Module C Corrected'!DM125-'Module C Initial'!DM125</f>
        <v>0</v>
      </c>
      <c r="V125" s="32">
        <f ca="1">'Module C Corrected'!DN125-'Module C Initial'!DN125</f>
        <v>0.98000000000000043</v>
      </c>
      <c r="W125" s="32">
        <f ca="1">'Module C Corrected'!DO125-'Module C Initial'!DO125</f>
        <v>7.9999999999999849E-2</v>
      </c>
      <c r="X125" s="32">
        <f ca="1">'Module C Corrected'!DP125-'Module C Initial'!DP125</f>
        <v>0</v>
      </c>
      <c r="Y125" s="32">
        <f ca="1">'Module C Corrected'!DQ125-'Module C Initial'!DQ125</f>
        <v>0</v>
      </c>
      <c r="Z125" s="32">
        <f ca="1">'Module C Corrected'!DR125-'Module C Initial'!DR125</f>
        <v>0</v>
      </c>
      <c r="AA125" s="32">
        <f ca="1">'Module C Corrected'!DS125-'Module C Initial'!DS125</f>
        <v>0</v>
      </c>
      <c r="AB125" s="32">
        <f ca="1">'Module C Corrected'!DT125-'Module C Initial'!DT125</f>
        <v>0</v>
      </c>
      <c r="AC125" s="31">
        <f ca="1">'Module C Corrected'!DU125-'Module C Initial'!DU125</f>
        <v>0.50999999999999801</v>
      </c>
      <c r="AD125" s="31">
        <f ca="1">'Module C Corrected'!DV125-'Module C Initial'!DV125</f>
        <v>0</v>
      </c>
      <c r="AE125" s="31">
        <f ca="1">'Module C Corrected'!DW125-'Module C Initial'!DW125</f>
        <v>0</v>
      </c>
      <c r="AF125" s="31">
        <f ca="1">'Module C Corrected'!DX125-'Module C Initial'!DX125</f>
        <v>0</v>
      </c>
      <c r="AG125" s="31">
        <f ca="1">'Module C Corrected'!DY125-'Module C Initial'!DY125</f>
        <v>0</v>
      </c>
      <c r="AH125" s="31">
        <f ca="1">'Module C Corrected'!DZ125-'Module C Initial'!DZ125</f>
        <v>7.9699999999999989</v>
      </c>
      <c r="AI125" s="31">
        <f ca="1">'Module C Corrected'!EA125-'Module C Initial'!EA125</f>
        <v>0.57000000000000028</v>
      </c>
      <c r="AJ125" s="31">
        <f ca="1">'Module C Corrected'!EB125-'Module C Initial'!EB125</f>
        <v>0</v>
      </c>
      <c r="AK125" s="31">
        <f ca="1">'Module C Corrected'!EC125-'Module C Initial'!EC125</f>
        <v>0</v>
      </c>
      <c r="AL125" s="31">
        <f ca="1">'Module C Corrected'!ED125-'Module C Initial'!ED125</f>
        <v>0</v>
      </c>
      <c r="AM125" s="31">
        <f ca="1">'Module C Corrected'!EE125-'Module C Initial'!EE125</f>
        <v>0</v>
      </c>
      <c r="AN125" s="31">
        <f ca="1">'Module C Corrected'!EF125-'Module C Initial'!EF125</f>
        <v>0</v>
      </c>
      <c r="AO125" s="32">
        <f t="shared" ca="1" si="27"/>
        <v>1.7500000000000049</v>
      </c>
      <c r="AP125" s="32">
        <f t="shared" ca="1" si="27"/>
        <v>0</v>
      </c>
      <c r="AQ125" s="32">
        <f t="shared" ca="1" si="27"/>
        <v>0</v>
      </c>
      <c r="AR125" s="32">
        <f t="shared" ca="1" si="24"/>
        <v>0</v>
      </c>
      <c r="AS125" s="32">
        <f t="shared" ca="1" si="24"/>
        <v>0</v>
      </c>
      <c r="AT125" s="32">
        <f t="shared" ca="1" si="24"/>
        <v>28.610000000000081</v>
      </c>
      <c r="AU125" s="32">
        <f t="shared" ca="1" si="21"/>
        <v>2.0599999999999969</v>
      </c>
      <c r="AV125" s="32">
        <f t="shared" ca="1" si="21"/>
        <v>0</v>
      </c>
      <c r="AW125" s="32">
        <f t="shared" ca="1" si="21"/>
        <v>0</v>
      </c>
      <c r="AX125" s="32">
        <f t="shared" ca="1" si="21"/>
        <v>0</v>
      </c>
      <c r="AY125" s="32">
        <f t="shared" ca="1" si="21"/>
        <v>0</v>
      </c>
      <c r="AZ125" s="32">
        <f t="shared" ca="1" si="21"/>
        <v>0</v>
      </c>
      <c r="BA125" s="55">
        <f t="shared" ca="1" si="28"/>
        <v>0.01</v>
      </c>
      <c r="BB125" s="55">
        <f t="shared" ca="1" si="28"/>
        <v>0</v>
      </c>
      <c r="BC125" s="55">
        <f t="shared" ca="1" si="28"/>
        <v>0</v>
      </c>
      <c r="BD125" s="55">
        <f t="shared" ca="1" si="25"/>
        <v>0</v>
      </c>
      <c r="BE125" s="55">
        <f t="shared" ca="1" si="25"/>
        <v>0</v>
      </c>
      <c r="BF125" s="55">
        <f t="shared" ca="1" si="25"/>
        <v>0.23</v>
      </c>
      <c r="BG125" s="55">
        <f t="shared" ca="1" si="22"/>
        <v>0.02</v>
      </c>
      <c r="BH125" s="55">
        <f t="shared" ca="1" si="22"/>
        <v>0</v>
      </c>
      <c r="BI125" s="55">
        <f t="shared" ca="1" si="22"/>
        <v>0</v>
      </c>
      <c r="BJ125" s="55">
        <f t="shared" ca="1" si="22"/>
        <v>0</v>
      </c>
      <c r="BK125" s="55">
        <f t="shared" ca="1" si="22"/>
        <v>0</v>
      </c>
      <c r="BL125" s="55">
        <f t="shared" ca="1" si="22"/>
        <v>0</v>
      </c>
      <c r="BM125" s="32">
        <f t="shared" ca="1" si="29"/>
        <v>1.7600000000000049</v>
      </c>
      <c r="BN125" s="32">
        <f t="shared" ca="1" si="29"/>
        <v>0</v>
      </c>
      <c r="BO125" s="32">
        <f t="shared" ca="1" si="29"/>
        <v>0</v>
      </c>
      <c r="BP125" s="32">
        <f t="shared" ca="1" si="26"/>
        <v>0</v>
      </c>
      <c r="BQ125" s="32">
        <f t="shared" ca="1" si="26"/>
        <v>0</v>
      </c>
      <c r="BR125" s="32">
        <f t="shared" ca="1" si="26"/>
        <v>28.840000000000082</v>
      </c>
      <c r="BS125" s="32">
        <f t="shared" ca="1" si="23"/>
        <v>2.079999999999997</v>
      </c>
      <c r="BT125" s="32">
        <f t="shared" ca="1" si="23"/>
        <v>0</v>
      </c>
      <c r="BU125" s="32">
        <f t="shared" ca="1" si="23"/>
        <v>0</v>
      </c>
      <c r="BV125" s="32">
        <f t="shared" ca="1" si="23"/>
        <v>0</v>
      </c>
      <c r="BW125" s="32">
        <f t="shared" ca="1" si="23"/>
        <v>0</v>
      </c>
      <c r="BX125" s="32">
        <f t="shared" ca="1" si="23"/>
        <v>0</v>
      </c>
    </row>
    <row r="126" spans="1:76">
      <c r="A126" t="s">
        <v>513</v>
      </c>
      <c r="B126" s="1" t="s">
        <v>285</v>
      </c>
      <c r="C126" t="str">
        <f t="shared" ca="1" si="19"/>
        <v>ST2</v>
      </c>
      <c r="D126" t="str">
        <f t="shared" ca="1" si="20"/>
        <v>Sturgeon #2</v>
      </c>
      <c r="E126" s="31">
        <f ca="1">'Module C Corrected'!CW126-'Module C Initial'!CW126</f>
        <v>-0.67999999999999261</v>
      </c>
      <c r="F126" s="31">
        <f ca="1">'Module C Corrected'!CX126-'Module C Initial'!CX126</f>
        <v>0</v>
      </c>
      <c r="G126" s="31">
        <f ca="1">'Module C Corrected'!CY126-'Module C Initial'!CY126</f>
        <v>0</v>
      </c>
      <c r="H126" s="31">
        <f ca="1">'Module C Corrected'!CZ126-'Module C Initial'!CZ126</f>
        <v>0</v>
      </c>
      <c r="I126" s="31">
        <f ca="1">'Module C Corrected'!DA126-'Module C Initial'!DA126</f>
        <v>0</v>
      </c>
      <c r="J126" s="31">
        <f ca="1">'Module C Corrected'!DB126-'Module C Initial'!DB126</f>
        <v>-0.96999999999999886</v>
      </c>
      <c r="K126" s="31">
        <f ca="1">'Module C Corrected'!DC126-'Module C Initial'!DC126</f>
        <v>-0.91999999999998749</v>
      </c>
      <c r="L126" s="31">
        <f ca="1">'Module C Corrected'!DD126-'Module C Initial'!DD126</f>
        <v>0</v>
      </c>
      <c r="M126" s="31">
        <f ca="1">'Module C Corrected'!DE126-'Module C Initial'!DE126</f>
        <v>0</v>
      </c>
      <c r="N126" s="31">
        <f ca="1">'Module C Corrected'!DF126-'Module C Initial'!DF126</f>
        <v>0</v>
      </c>
      <c r="O126" s="31">
        <f ca="1">'Module C Corrected'!DG126-'Module C Initial'!DG126</f>
        <v>0</v>
      </c>
      <c r="P126" s="31">
        <f ca="1">'Module C Corrected'!DH126-'Module C Initial'!DH126</f>
        <v>0</v>
      </c>
      <c r="Q126" s="32">
        <f ca="1">'Module C Corrected'!DI126-'Module C Initial'!DI126</f>
        <v>-4.0000000000000036E-2</v>
      </c>
      <c r="R126" s="32">
        <f ca="1">'Module C Corrected'!DJ126-'Module C Initial'!DJ126</f>
        <v>0</v>
      </c>
      <c r="S126" s="32">
        <f ca="1">'Module C Corrected'!DK126-'Module C Initial'!DK126</f>
        <v>0</v>
      </c>
      <c r="T126" s="32">
        <f ca="1">'Module C Corrected'!DL126-'Module C Initial'!DL126</f>
        <v>0</v>
      </c>
      <c r="U126" s="32">
        <f ca="1">'Module C Corrected'!DM126-'Module C Initial'!DM126</f>
        <v>0</v>
      </c>
      <c r="V126" s="32">
        <f ca="1">'Module C Corrected'!DN126-'Module C Initial'!DN126</f>
        <v>-4.9999999999999822E-2</v>
      </c>
      <c r="W126" s="32">
        <f ca="1">'Module C Corrected'!DO126-'Module C Initial'!DO126</f>
        <v>-4.9999999999999822E-2</v>
      </c>
      <c r="X126" s="32">
        <f ca="1">'Module C Corrected'!DP126-'Module C Initial'!DP126</f>
        <v>0</v>
      </c>
      <c r="Y126" s="32">
        <f ca="1">'Module C Corrected'!DQ126-'Module C Initial'!DQ126</f>
        <v>0</v>
      </c>
      <c r="Z126" s="32">
        <f ca="1">'Module C Corrected'!DR126-'Module C Initial'!DR126</f>
        <v>0</v>
      </c>
      <c r="AA126" s="32">
        <f ca="1">'Module C Corrected'!DS126-'Module C Initial'!DS126</f>
        <v>0</v>
      </c>
      <c r="AB126" s="32">
        <f ca="1">'Module C Corrected'!DT126-'Module C Initial'!DT126</f>
        <v>0</v>
      </c>
      <c r="AC126" s="31">
        <f ca="1">'Module C Corrected'!DU126-'Module C Initial'!DU126</f>
        <v>-0.2900000000000027</v>
      </c>
      <c r="AD126" s="31">
        <f ca="1">'Module C Corrected'!DV126-'Module C Initial'!DV126</f>
        <v>0</v>
      </c>
      <c r="AE126" s="31">
        <f ca="1">'Module C Corrected'!DW126-'Module C Initial'!DW126</f>
        <v>0</v>
      </c>
      <c r="AF126" s="31">
        <f ca="1">'Module C Corrected'!DX126-'Module C Initial'!DX126</f>
        <v>0</v>
      </c>
      <c r="AG126" s="31">
        <f ca="1">'Module C Corrected'!DY126-'Module C Initial'!DY126</f>
        <v>0</v>
      </c>
      <c r="AH126" s="31">
        <f ca="1">'Module C Corrected'!DZ126-'Module C Initial'!DZ126</f>
        <v>-0.38999999999999702</v>
      </c>
      <c r="AI126" s="31">
        <f ca="1">'Module C Corrected'!EA126-'Module C Initial'!EA126</f>
        <v>-0.37000000000000099</v>
      </c>
      <c r="AJ126" s="31">
        <f ca="1">'Module C Corrected'!EB126-'Module C Initial'!EB126</f>
        <v>0</v>
      </c>
      <c r="AK126" s="31">
        <f ca="1">'Module C Corrected'!EC126-'Module C Initial'!EC126</f>
        <v>0</v>
      </c>
      <c r="AL126" s="31">
        <f ca="1">'Module C Corrected'!ED126-'Module C Initial'!ED126</f>
        <v>0</v>
      </c>
      <c r="AM126" s="31">
        <f ca="1">'Module C Corrected'!EE126-'Module C Initial'!EE126</f>
        <v>0</v>
      </c>
      <c r="AN126" s="31">
        <f ca="1">'Module C Corrected'!EF126-'Module C Initial'!EF126</f>
        <v>0</v>
      </c>
      <c r="AO126" s="32">
        <f t="shared" ca="1" si="27"/>
        <v>-1.0099999999999953</v>
      </c>
      <c r="AP126" s="32">
        <f t="shared" ca="1" si="27"/>
        <v>0</v>
      </c>
      <c r="AQ126" s="32">
        <f t="shared" ca="1" si="27"/>
        <v>0</v>
      </c>
      <c r="AR126" s="32">
        <f t="shared" ca="1" si="24"/>
        <v>0</v>
      </c>
      <c r="AS126" s="32">
        <f t="shared" ca="1" si="24"/>
        <v>0</v>
      </c>
      <c r="AT126" s="32">
        <f t="shared" ca="1" si="24"/>
        <v>-1.4099999999999957</v>
      </c>
      <c r="AU126" s="32">
        <f t="shared" ca="1" si="21"/>
        <v>-1.3399999999999883</v>
      </c>
      <c r="AV126" s="32">
        <f t="shared" ca="1" si="21"/>
        <v>0</v>
      </c>
      <c r="AW126" s="32">
        <f t="shared" ca="1" si="21"/>
        <v>0</v>
      </c>
      <c r="AX126" s="32">
        <f t="shared" ca="1" si="21"/>
        <v>0</v>
      </c>
      <c r="AY126" s="32">
        <f t="shared" ca="1" si="21"/>
        <v>0</v>
      </c>
      <c r="AZ126" s="32">
        <f t="shared" ca="1" si="21"/>
        <v>0</v>
      </c>
      <c r="BA126" s="55">
        <f t="shared" ca="1" si="28"/>
        <v>-0.01</v>
      </c>
      <c r="BB126" s="55">
        <f t="shared" ca="1" si="28"/>
        <v>0</v>
      </c>
      <c r="BC126" s="55">
        <f t="shared" ca="1" si="28"/>
        <v>0</v>
      </c>
      <c r="BD126" s="55">
        <f t="shared" ca="1" si="25"/>
        <v>0</v>
      </c>
      <c r="BE126" s="55">
        <f t="shared" ca="1" si="25"/>
        <v>0</v>
      </c>
      <c r="BF126" s="55">
        <f t="shared" ca="1" si="25"/>
        <v>-0.01</v>
      </c>
      <c r="BG126" s="55">
        <f t="shared" ca="1" si="22"/>
        <v>-0.01</v>
      </c>
      <c r="BH126" s="55">
        <f t="shared" ca="1" si="22"/>
        <v>0</v>
      </c>
      <c r="BI126" s="55">
        <f t="shared" ca="1" si="22"/>
        <v>0</v>
      </c>
      <c r="BJ126" s="55">
        <f t="shared" ca="1" si="22"/>
        <v>0</v>
      </c>
      <c r="BK126" s="55">
        <f t="shared" ca="1" si="22"/>
        <v>0</v>
      </c>
      <c r="BL126" s="55">
        <f t="shared" ca="1" si="22"/>
        <v>0</v>
      </c>
      <c r="BM126" s="32">
        <f t="shared" ca="1" si="29"/>
        <v>-1.0199999999999954</v>
      </c>
      <c r="BN126" s="32">
        <f t="shared" ca="1" si="29"/>
        <v>0</v>
      </c>
      <c r="BO126" s="32">
        <f t="shared" ca="1" si="29"/>
        <v>0</v>
      </c>
      <c r="BP126" s="32">
        <f t="shared" ca="1" si="26"/>
        <v>0</v>
      </c>
      <c r="BQ126" s="32">
        <f t="shared" ca="1" si="26"/>
        <v>0</v>
      </c>
      <c r="BR126" s="32">
        <f t="shared" ca="1" si="26"/>
        <v>-1.4199999999999957</v>
      </c>
      <c r="BS126" s="32">
        <f t="shared" ca="1" si="23"/>
        <v>-1.3499999999999883</v>
      </c>
      <c r="BT126" s="32">
        <f t="shared" ca="1" si="23"/>
        <v>0</v>
      </c>
      <c r="BU126" s="32">
        <f t="shared" ca="1" si="23"/>
        <v>0</v>
      </c>
      <c r="BV126" s="32">
        <f t="shared" ca="1" si="23"/>
        <v>0</v>
      </c>
      <c r="BW126" s="32">
        <f t="shared" ca="1" si="23"/>
        <v>0</v>
      </c>
      <c r="BX126" s="32">
        <f t="shared" ca="1" si="23"/>
        <v>0</v>
      </c>
    </row>
    <row r="127" spans="1:76">
      <c r="A127" t="s">
        <v>421</v>
      </c>
      <c r="B127" s="1" t="s">
        <v>65</v>
      </c>
      <c r="C127" t="str">
        <f t="shared" ca="1" si="19"/>
        <v>TAB1</v>
      </c>
      <c r="D127" t="str">
        <f t="shared" ca="1" si="20"/>
        <v>Taber Wind Facility</v>
      </c>
      <c r="E127" s="31">
        <f ca="1">'Module C Corrected'!CW127-'Module C Initial'!CW127</f>
        <v>0</v>
      </c>
      <c r="F127" s="31">
        <f ca="1">'Module C Corrected'!CX127-'Module C Initial'!CX127</f>
        <v>0</v>
      </c>
      <c r="G127" s="31">
        <f ca="1">'Module C Corrected'!CY127-'Module C Initial'!CY127</f>
        <v>0</v>
      </c>
      <c r="H127" s="31">
        <f ca="1">'Module C Corrected'!CZ127-'Module C Initial'!CZ127</f>
        <v>0</v>
      </c>
      <c r="I127" s="31">
        <f ca="1">'Module C Corrected'!DA127-'Module C Initial'!DA127</f>
        <v>0</v>
      </c>
      <c r="J127" s="31">
        <f ca="1">'Module C Corrected'!DB127-'Module C Initial'!DB127</f>
        <v>0</v>
      </c>
      <c r="K127" s="31">
        <f ca="1">'Module C Corrected'!DC127-'Module C Initial'!DC127</f>
        <v>0</v>
      </c>
      <c r="L127" s="31">
        <f ca="1">'Module C Corrected'!DD127-'Module C Initial'!DD127</f>
        <v>0</v>
      </c>
      <c r="M127" s="31">
        <f ca="1">'Module C Corrected'!DE127-'Module C Initial'!DE127</f>
        <v>0</v>
      </c>
      <c r="N127" s="31">
        <f ca="1">'Module C Corrected'!DF127-'Module C Initial'!DF127</f>
        <v>0</v>
      </c>
      <c r="O127" s="31">
        <f ca="1">'Module C Corrected'!DG127-'Module C Initial'!DG127</f>
        <v>0</v>
      </c>
      <c r="P127" s="31">
        <f ca="1">'Module C Corrected'!DH127-'Module C Initial'!DH127</f>
        <v>0</v>
      </c>
      <c r="Q127" s="32">
        <f ca="1">'Module C Corrected'!DI127-'Module C Initial'!DI127</f>
        <v>0</v>
      </c>
      <c r="R127" s="32">
        <f ca="1">'Module C Corrected'!DJ127-'Module C Initial'!DJ127</f>
        <v>0</v>
      </c>
      <c r="S127" s="32">
        <f ca="1">'Module C Corrected'!DK127-'Module C Initial'!DK127</f>
        <v>0</v>
      </c>
      <c r="T127" s="32">
        <f ca="1">'Module C Corrected'!DL127-'Module C Initial'!DL127</f>
        <v>0</v>
      </c>
      <c r="U127" s="32">
        <f ca="1">'Module C Corrected'!DM127-'Module C Initial'!DM127</f>
        <v>0</v>
      </c>
      <c r="V127" s="32">
        <f ca="1">'Module C Corrected'!DN127-'Module C Initial'!DN127</f>
        <v>0</v>
      </c>
      <c r="W127" s="32">
        <f ca="1">'Module C Corrected'!DO127-'Module C Initial'!DO127</f>
        <v>0</v>
      </c>
      <c r="X127" s="32">
        <f ca="1">'Module C Corrected'!DP127-'Module C Initial'!DP127</f>
        <v>0</v>
      </c>
      <c r="Y127" s="32">
        <f ca="1">'Module C Corrected'!DQ127-'Module C Initial'!DQ127</f>
        <v>0</v>
      </c>
      <c r="Z127" s="32">
        <f ca="1">'Module C Corrected'!DR127-'Module C Initial'!DR127</f>
        <v>0</v>
      </c>
      <c r="AA127" s="32">
        <f ca="1">'Module C Corrected'!DS127-'Module C Initial'!DS127</f>
        <v>0</v>
      </c>
      <c r="AB127" s="32">
        <f ca="1">'Module C Corrected'!DT127-'Module C Initial'!DT127</f>
        <v>0</v>
      </c>
      <c r="AC127" s="31">
        <f ca="1">'Module C Corrected'!DU127-'Module C Initial'!DU127</f>
        <v>0</v>
      </c>
      <c r="AD127" s="31">
        <f ca="1">'Module C Corrected'!DV127-'Module C Initial'!DV127</f>
        <v>0</v>
      </c>
      <c r="AE127" s="31">
        <f ca="1">'Module C Corrected'!DW127-'Module C Initial'!DW127</f>
        <v>0</v>
      </c>
      <c r="AF127" s="31">
        <f ca="1">'Module C Corrected'!DX127-'Module C Initial'!DX127</f>
        <v>0</v>
      </c>
      <c r="AG127" s="31">
        <f ca="1">'Module C Corrected'!DY127-'Module C Initial'!DY127</f>
        <v>0</v>
      </c>
      <c r="AH127" s="31">
        <f ca="1">'Module C Corrected'!DZ127-'Module C Initial'!DZ127</f>
        <v>0</v>
      </c>
      <c r="AI127" s="31">
        <f ca="1">'Module C Corrected'!EA127-'Module C Initial'!EA127</f>
        <v>0</v>
      </c>
      <c r="AJ127" s="31">
        <f ca="1">'Module C Corrected'!EB127-'Module C Initial'!EB127</f>
        <v>0</v>
      </c>
      <c r="AK127" s="31">
        <f ca="1">'Module C Corrected'!EC127-'Module C Initial'!EC127</f>
        <v>0</v>
      </c>
      <c r="AL127" s="31">
        <f ca="1">'Module C Corrected'!ED127-'Module C Initial'!ED127</f>
        <v>0</v>
      </c>
      <c r="AM127" s="31">
        <f ca="1">'Module C Corrected'!EE127-'Module C Initial'!EE127</f>
        <v>0</v>
      </c>
      <c r="AN127" s="31">
        <f ca="1">'Module C Corrected'!EF127-'Module C Initial'!EF127</f>
        <v>0</v>
      </c>
      <c r="AO127" s="32">
        <f t="shared" ca="1" si="27"/>
        <v>0</v>
      </c>
      <c r="AP127" s="32">
        <f t="shared" ca="1" si="27"/>
        <v>0</v>
      </c>
      <c r="AQ127" s="32">
        <f t="shared" ca="1" si="27"/>
        <v>0</v>
      </c>
      <c r="AR127" s="32">
        <f t="shared" ca="1" si="24"/>
        <v>0</v>
      </c>
      <c r="AS127" s="32">
        <f t="shared" ca="1" si="24"/>
        <v>0</v>
      </c>
      <c r="AT127" s="32">
        <f t="shared" ca="1" si="24"/>
        <v>0</v>
      </c>
      <c r="AU127" s="32">
        <f t="shared" ca="1" si="21"/>
        <v>0</v>
      </c>
      <c r="AV127" s="32">
        <f t="shared" ca="1" si="21"/>
        <v>0</v>
      </c>
      <c r="AW127" s="32">
        <f t="shared" ca="1" si="21"/>
        <v>0</v>
      </c>
      <c r="AX127" s="32">
        <f t="shared" ca="1" si="21"/>
        <v>0</v>
      </c>
      <c r="AY127" s="32">
        <f t="shared" ca="1" si="21"/>
        <v>0</v>
      </c>
      <c r="AZ127" s="32">
        <f t="shared" ca="1" si="21"/>
        <v>0</v>
      </c>
      <c r="BA127" s="55">
        <f t="shared" ca="1" si="28"/>
        <v>0</v>
      </c>
      <c r="BB127" s="55">
        <f t="shared" ca="1" si="28"/>
        <v>0</v>
      </c>
      <c r="BC127" s="55">
        <f t="shared" ca="1" si="28"/>
        <v>0</v>
      </c>
      <c r="BD127" s="55">
        <f t="shared" ca="1" si="25"/>
        <v>0</v>
      </c>
      <c r="BE127" s="55">
        <f t="shared" ca="1" si="25"/>
        <v>0</v>
      </c>
      <c r="BF127" s="55">
        <f t="shared" ca="1" si="25"/>
        <v>0</v>
      </c>
      <c r="BG127" s="55">
        <f t="shared" ca="1" si="22"/>
        <v>0</v>
      </c>
      <c r="BH127" s="55">
        <f t="shared" ca="1" si="22"/>
        <v>0</v>
      </c>
      <c r="BI127" s="55">
        <f t="shared" ca="1" si="22"/>
        <v>0</v>
      </c>
      <c r="BJ127" s="55">
        <f t="shared" ca="1" si="22"/>
        <v>0</v>
      </c>
      <c r="BK127" s="55">
        <f t="shared" ca="1" si="22"/>
        <v>0</v>
      </c>
      <c r="BL127" s="55">
        <f t="shared" ca="1" si="22"/>
        <v>0</v>
      </c>
      <c r="BM127" s="32">
        <f t="shared" ca="1" si="29"/>
        <v>0</v>
      </c>
      <c r="BN127" s="32">
        <f t="shared" ca="1" si="29"/>
        <v>0</v>
      </c>
      <c r="BO127" s="32">
        <f t="shared" ca="1" si="29"/>
        <v>0</v>
      </c>
      <c r="BP127" s="32">
        <f t="shared" ca="1" si="26"/>
        <v>0</v>
      </c>
      <c r="BQ127" s="32">
        <f t="shared" ca="1" si="26"/>
        <v>0</v>
      </c>
      <c r="BR127" s="32">
        <f t="shared" ca="1" si="26"/>
        <v>0</v>
      </c>
      <c r="BS127" s="32">
        <f t="shared" ca="1" si="23"/>
        <v>0</v>
      </c>
      <c r="BT127" s="32">
        <f t="shared" ca="1" si="23"/>
        <v>0</v>
      </c>
      <c r="BU127" s="32">
        <f t="shared" ca="1" si="23"/>
        <v>0</v>
      </c>
      <c r="BV127" s="32">
        <f t="shared" ca="1" si="23"/>
        <v>0</v>
      </c>
      <c r="BW127" s="32">
        <f t="shared" ca="1" si="23"/>
        <v>0</v>
      </c>
      <c r="BX127" s="32">
        <f t="shared" ca="1" si="23"/>
        <v>0</v>
      </c>
    </row>
    <row r="128" spans="1:76">
      <c r="A128" t="s">
        <v>485</v>
      </c>
      <c r="B128" s="1" t="s">
        <v>118</v>
      </c>
      <c r="C128" t="str">
        <f t="shared" ca="1" si="19"/>
        <v>TAY1</v>
      </c>
      <c r="D128" t="str">
        <f t="shared" ca="1" si="20"/>
        <v>Taylor Hydro Facility</v>
      </c>
      <c r="E128" s="31">
        <f ca="1">'Module C Corrected'!CW128-'Module C Initial'!CW128</f>
        <v>0</v>
      </c>
      <c r="F128" s="31">
        <f ca="1">'Module C Corrected'!CX128-'Module C Initial'!CX128</f>
        <v>0</v>
      </c>
      <c r="G128" s="31">
        <f ca="1">'Module C Corrected'!CY128-'Module C Initial'!CY128</f>
        <v>0</v>
      </c>
      <c r="H128" s="31">
        <f ca="1">'Module C Corrected'!CZ128-'Module C Initial'!CZ128</f>
        <v>0</v>
      </c>
      <c r="I128" s="31">
        <f ca="1">'Module C Corrected'!DA128-'Module C Initial'!DA128</f>
        <v>384.19000000000051</v>
      </c>
      <c r="J128" s="31">
        <f ca="1">'Module C Corrected'!DB128-'Module C Initial'!DB128</f>
        <v>656.05000000000291</v>
      </c>
      <c r="K128" s="31">
        <f ca="1">'Module C Corrected'!DC128-'Module C Initial'!DC128</f>
        <v>2194.6699999999983</v>
      </c>
      <c r="L128" s="31">
        <f ca="1">'Module C Corrected'!DD128-'Module C Initial'!DD128</f>
        <v>1053.1599999999962</v>
      </c>
      <c r="M128" s="31">
        <f ca="1">'Module C Corrected'!DE128-'Module C Initial'!DE128</f>
        <v>593.55999999999767</v>
      </c>
      <c r="N128" s="31">
        <f ca="1">'Module C Corrected'!DF128-'Module C Initial'!DF128</f>
        <v>196.44000000000051</v>
      </c>
      <c r="O128" s="31">
        <f ca="1">'Module C Corrected'!DG128-'Module C Initial'!DG128</f>
        <v>0</v>
      </c>
      <c r="P128" s="31">
        <f ca="1">'Module C Corrected'!DH128-'Module C Initial'!DH128</f>
        <v>0</v>
      </c>
      <c r="Q128" s="32">
        <f ca="1">'Module C Corrected'!DI128-'Module C Initial'!DI128</f>
        <v>0</v>
      </c>
      <c r="R128" s="32">
        <f ca="1">'Module C Corrected'!DJ128-'Module C Initial'!DJ128</f>
        <v>0</v>
      </c>
      <c r="S128" s="32">
        <f ca="1">'Module C Corrected'!DK128-'Module C Initial'!DK128</f>
        <v>0</v>
      </c>
      <c r="T128" s="32">
        <f ca="1">'Module C Corrected'!DL128-'Module C Initial'!DL128</f>
        <v>0</v>
      </c>
      <c r="U128" s="32">
        <f ca="1">'Module C Corrected'!DM128-'Module C Initial'!DM128</f>
        <v>19.200000000000045</v>
      </c>
      <c r="V128" s="32">
        <f ca="1">'Module C Corrected'!DN128-'Module C Initial'!DN128</f>
        <v>32.809999999999945</v>
      </c>
      <c r="W128" s="32">
        <f ca="1">'Module C Corrected'!DO128-'Module C Initial'!DO128</f>
        <v>109.73000000000002</v>
      </c>
      <c r="X128" s="32">
        <f ca="1">'Module C Corrected'!DP128-'Module C Initial'!DP128</f>
        <v>52.659999999999854</v>
      </c>
      <c r="Y128" s="32">
        <f ca="1">'Module C Corrected'!DQ128-'Module C Initial'!DQ128</f>
        <v>29.67999999999995</v>
      </c>
      <c r="Z128" s="32">
        <f ca="1">'Module C Corrected'!DR128-'Module C Initial'!DR128</f>
        <v>9.8299999999999841</v>
      </c>
      <c r="AA128" s="32">
        <f ca="1">'Module C Corrected'!DS128-'Module C Initial'!DS128</f>
        <v>0</v>
      </c>
      <c r="AB128" s="32">
        <f ca="1">'Module C Corrected'!DT128-'Module C Initial'!DT128</f>
        <v>0</v>
      </c>
      <c r="AC128" s="31">
        <f ca="1">'Module C Corrected'!DU128-'Module C Initial'!DU128</f>
        <v>0</v>
      </c>
      <c r="AD128" s="31">
        <f ca="1">'Module C Corrected'!DV128-'Module C Initial'!DV128</f>
        <v>0</v>
      </c>
      <c r="AE128" s="31">
        <f ca="1">'Module C Corrected'!DW128-'Module C Initial'!DW128</f>
        <v>0</v>
      </c>
      <c r="AF128" s="31">
        <f ca="1">'Module C Corrected'!DX128-'Module C Initial'!DX128</f>
        <v>0</v>
      </c>
      <c r="AG128" s="31">
        <f ca="1">'Module C Corrected'!DY128-'Module C Initial'!DY128</f>
        <v>157.72000000000025</v>
      </c>
      <c r="AH128" s="31">
        <f ca="1">'Module C Corrected'!DZ128-'Module C Initial'!DZ128</f>
        <v>265.98999999999978</v>
      </c>
      <c r="AI128" s="31">
        <f ca="1">'Module C Corrected'!EA128-'Module C Initial'!EA128</f>
        <v>878.9800000000032</v>
      </c>
      <c r="AJ128" s="31">
        <f ca="1">'Module C Corrected'!EB128-'Module C Initial'!EB128</f>
        <v>416.20000000000073</v>
      </c>
      <c r="AK128" s="31">
        <f ca="1">'Module C Corrected'!EC128-'Module C Initial'!EC128</f>
        <v>231.42000000000007</v>
      </c>
      <c r="AL128" s="31">
        <f ca="1">'Module C Corrected'!ED128-'Module C Initial'!ED128</f>
        <v>75.579999999999927</v>
      </c>
      <c r="AM128" s="31">
        <f ca="1">'Module C Corrected'!EE128-'Module C Initial'!EE128</f>
        <v>0</v>
      </c>
      <c r="AN128" s="31">
        <f ca="1">'Module C Corrected'!EF128-'Module C Initial'!EF128</f>
        <v>0</v>
      </c>
      <c r="AO128" s="32">
        <f t="shared" ca="1" si="27"/>
        <v>0</v>
      </c>
      <c r="AP128" s="32">
        <f t="shared" ca="1" si="27"/>
        <v>0</v>
      </c>
      <c r="AQ128" s="32">
        <f t="shared" ca="1" si="27"/>
        <v>0</v>
      </c>
      <c r="AR128" s="32">
        <f t="shared" ca="1" si="24"/>
        <v>0</v>
      </c>
      <c r="AS128" s="32">
        <f t="shared" ca="1" si="24"/>
        <v>561.11000000000081</v>
      </c>
      <c r="AT128" s="32">
        <f t="shared" ca="1" si="24"/>
        <v>954.85000000000264</v>
      </c>
      <c r="AU128" s="32">
        <f t="shared" ca="1" si="21"/>
        <v>3183.3800000000015</v>
      </c>
      <c r="AV128" s="32">
        <f t="shared" ca="1" si="21"/>
        <v>1522.0199999999968</v>
      </c>
      <c r="AW128" s="32">
        <f t="shared" ca="1" si="21"/>
        <v>854.65999999999769</v>
      </c>
      <c r="AX128" s="32">
        <f t="shared" ca="1" si="21"/>
        <v>281.85000000000042</v>
      </c>
      <c r="AY128" s="32">
        <f t="shared" ca="1" si="21"/>
        <v>0</v>
      </c>
      <c r="AZ128" s="32">
        <f t="shared" ca="1" si="21"/>
        <v>0</v>
      </c>
      <c r="BA128" s="55">
        <f t="shared" ca="1" si="28"/>
        <v>0</v>
      </c>
      <c r="BB128" s="55">
        <f t="shared" ca="1" si="28"/>
        <v>0</v>
      </c>
      <c r="BC128" s="55">
        <f t="shared" ca="1" si="28"/>
        <v>0</v>
      </c>
      <c r="BD128" s="55">
        <f t="shared" ca="1" si="25"/>
        <v>0</v>
      </c>
      <c r="BE128" s="55">
        <f t="shared" ca="1" si="25"/>
        <v>4.5</v>
      </c>
      <c r="BF128" s="55">
        <f t="shared" ca="1" si="25"/>
        <v>7.68</v>
      </c>
      <c r="BG128" s="55">
        <f t="shared" ca="1" si="22"/>
        <v>25.7</v>
      </c>
      <c r="BH128" s="55">
        <f t="shared" ca="1" si="22"/>
        <v>12.33</v>
      </c>
      <c r="BI128" s="55">
        <f t="shared" ca="1" si="22"/>
        <v>6.95</v>
      </c>
      <c r="BJ128" s="55">
        <f t="shared" ca="1" si="22"/>
        <v>2.2999999999999998</v>
      </c>
      <c r="BK128" s="55">
        <f t="shared" ca="1" si="22"/>
        <v>0</v>
      </c>
      <c r="BL128" s="55">
        <f t="shared" ca="1" si="22"/>
        <v>0</v>
      </c>
      <c r="BM128" s="32">
        <f t="shared" ca="1" si="29"/>
        <v>0</v>
      </c>
      <c r="BN128" s="32">
        <f t="shared" ca="1" si="29"/>
        <v>0</v>
      </c>
      <c r="BO128" s="32">
        <f t="shared" ca="1" si="29"/>
        <v>0</v>
      </c>
      <c r="BP128" s="32">
        <f t="shared" ca="1" si="26"/>
        <v>0</v>
      </c>
      <c r="BQ128" s="32">
        <f t="shared" ca="1" si="26"/>
        <v>565.61000000000081</v>
      </c>
      <c r="BR128" s="32">
        <f t="shared" ca="1" si="26"/>
        <v>962.53000000000259</v>
      </c>
      <c r="BS128" s="32">
        <f t="shared" ca="1" si="23"/>
        <v>3209.0800000000013</v>
      </c>
      <c r="BT128" s="32">
        <f t="shared" ca="1" si="23"/>
        <v>1534.3499999999967</v>
      </c>
      <c r="BU128" s="32">
        <f t="shared" ca="1" si="23"/>
        <v>861.60999999999774</v>
      </c>
      <c r="BV128" s="32">
        <f t="shared" ca="1" si="23"/>
        <v>284.15000000000043</v>
      </c>
      <c r="BW128" s="32">
        <f t="shared" ca="1" si="23"/>
        <v>0</v>
      </c>
      <c r="BX128" s="32">
        <f t="shared" ca="1" si="23"/>
        <v>0</v>
      </c>
    </row>
    <row r="129" spans="1:76">
      <c r="A129" t="s">
        <v>485</v>
      </c>
      <c r="B129" s="1" t="s">
        <v>286</v>
      </c>
      <c r="C129" t="str">
        <f t="shared" ca="1" si="19"/>
        <v>TAY2</v>
      </c>
      <c r="D129" t="str">
        <f t="shared" ca="1" si="20"/>
        <v>Taylor Wind Facility</v>
      </c>
      <c r="E129" s="31">
        <f ca="1">'Module C Corrected'!CW129-'Module C Initial'!CW129</f>
        <v>50.75</v>
      </c>
      <c r="F129" s="31">
        <f ca="1">'Module C Corrected'!CX129-'Module C Initial'!CX129</f>
        <v>40.789999999999964</v>
      </c>
      <c r="G129" s="31">
        <f ca="1">'Module C Corrected'!CY129-'Module C Initial'!CY129</f>
        <v>55.120000000000346</v>
      </c>
      <c r="H129" s="31">
        <f ca="1">'Module C Corrected'!CZ129-'Module C Initial'!CZ129</f>
        <v>28.810000000000173</v>
      </c>
      <c r="I129" s="31">
        <f ca="1">'Module C Corrected'!DA129-'Module C Initial'!DA129</f>
        <v>19.069999999999936</v>
      </c>
      <c r="J129" s="31">
        <f ca="1">'Module C Corrected'!DB129-'Module C Initial'!DB129</f>
        <v>21.190000000000055</v>
      </c>
      <c r="K129" s="31">
        <f ca="1">'Module C Corrected'!DC129-'Module C Initial'!DC129</f>
        <v>26.119999999999891</v>
      </c>
      <c r="L129" s="31">
        <f ca="1">'Module C Corrected'!DD129-'Module C Initial'!DD129</f>
        <v>16.900000000000091</v>
      </c>
      <c r="M129" s="31">
        <f ca="1">'Module C Corrected'!DE129-'Module C Initial'!DE129</f>
        <v>16.460000000000036</v>
      </c>
      <c r="N129" s="31">
        <f ca="1">'Module C Corrected'!DF129-'Module C Initial'!DF129</f>
        <v>55.700000000000273</v>
      </c>
      <c r="O129" s="31">
        <f ca="1">'Module C Corrected'!DG129-'Module C Initial'!DG129</f>
        <v>38.920000000000073</v>
      </c>
      <c r="P129" s="31">
        <f ca="1">'Module C Corrected'!DH129-'Module C Initial'!DH129</f>
        <v>45.369999999999891</v>
      </c>
      <c r="Q129" s="32">
        <f ca="1">'Module C Corrected'!DI129-'Module C Initial'!DI129</f>
        <v>2.539999999999992</v>
      </c>
      <c r="R129" s="32">
        <f ca="1">'Module C Corrected'!DJ129-'Module C Initial'!DJ129</f>
        <v>2.0400000000000063</v>
      </c>
      <c r="S129" s="32">
        <f ca="1">'Module C Corrected'!DK129-'Module C Initial'!DK129</f>
        <v>2.75</v>
      </c>
      <c r="T129" s="32">
        <f ca="1">'Module C Corrected'!DL129-'Module C Initial'!DL129</f>
        <v>1.4400000000000119</v>
      </c>
      <c r="U129" s="32">
        <f ca="1">'Module C Corrected'!DM129-'Module C Initial'!DM129</f>
        <v>0.94999999999999574</v>
      </c>
      <c r="V129" s="32">
        <f ca="1">'Module C Corrected'!DN129-'Module C Initial'!DN129</f>
        <v>1.0600000000000023</v>
      </c>
      <c r="W129" s="32">
        <f ca="1">'Module C Corrected'!DO129-'Module C Initial'!DO129</f>
        <v>1.3099999999999952</v>
      </c>
      <c r="X129" s="32">
        <f ca="1">'Module C Corrected'!DP129-'Module C Initial'!DP129</f>
        <v>0.84999999999999432</v>
      </c>
      <c r="Y129" s="32">
        <f ca="1">'Module C Corrected'!DQ129-'Module C Initial'!DQ129</f>
        <v>0.82000000000000028</v>
      </c>
      <c r="Z129" s="32">
        <f ca="1">'Module C Corrected'!DR129-'Module C Initial'!DR129</f>
        <v>2.7800000000000011</v>
      </c>
      <c r="AA129" s="32">
        <f ca="1">'Module C Corrected'!DS129-'Module C Initial'!DS129</f>
        <v>1.9399999999999977</v>
      </c>
      <c r="AB129" s="32">
        <f ca="1">'Module C Corrected'!DT129-'Module C Initial'!DT129</f>
        <v>2.269999999999996</v>
      </c>
      <c r="AC129" s="31">
        <f ca="1">'Module C Corrected'!DU129-'Module C Initial'!DU129</f>
        <v>21.829999999999927</v>
      </c>
      <c r="AD129" s="31">
        <f ca="1">'Module C Corrected'!DV129-'Module C Initial'!DV129</f>
        <v>17.350000000000023</v>
      </c>
      <c r="AE129" s="31">
        <f ca="1">'Module C Corrected'!DW129-'Module C Initial'!DW129</f>
        <v>23.180000000000064</v>
      </c>
      <c r="AF129" s="31">
        <f ca="1">'Module C Corrected'!DX129-'Module C Initial'!DX129</f>
        <v>11.969999999999914</v>
      </c>
      <c r="AG129" s="31">
        <f ca="1">'Module C Corrected'!DY129-'Module C Initial'!DY129</f>
        <v>7.8199999999999932</v>
      </c>
      <c r="AH129" s="31">
        <f ca="1">'Module C Corrected'!DZ129-'Module C Initial'!DZ129</f>
        <v>8.589999999999975</v>
      </c>
      <c r="AI129" s="31">
        <f ca="1">'Module C Corrected'!EA129-'Module C Initial'!EA129</f>
        <v>10.45999999999998</v>
      </c>
      <c r="AJ129" s="31">
        <f ca="1">'Module C Corrected'!EB129-'Module C Initial'!EB129</f>
        <v>6.67999999999995</v>
      </c>
      <c r="AK129" s="31">
        <f ca="1">'Module C Corrected'!EC129-'Module C Initial'!EC129</f>
        <v>6.4199999999999591</v>
      </c>
      <c r="AL129" s="31">
        <f ca="1">'Module C Corrected'!ED129-'Module C Initial'!ED129</f>
        <v>21.430000000000064</v>
      </c>
      <c r="AM129" s="31">
        <f ca="1">'Module C Corrected'!EE129-'Module C Initial'!EE129</f>
        <v>14.759999999999991</v>
      </c>
      <c r="AN129" s="31">
        <f ca="1">'Module C Corrected'!EF129-'Module C Initial'!EF129</f>
        <v>16.990000000000009</v>
      </c>
      <c r="AO129" s="32">
        <f t="shared" ca="1" si="27"/>
        <v>75.119999999999919</v>
      </c>
      <c r="AP129" s="32">
        <f t="shared" ca="1" si="27"/>
        <v>60.179999999999993</v>
      </c>
      <c r="AQ129" s="32">
        <f t="shared" ca="1" si="27"/>
        <v>81.050000000000409</v>
      </c>
      <c r="AR129" s="32">
        <f t="shared" ca="1" si="24"/>
        <v>42.220000000000098</v>
      </c>
      <c r="AS129" s="32">
        <f t="shared" ca="1" si="24"/>
        <v>27.839999999999925</v>
      </c>
      <c r="AT129" s="32">
        <f t="shared" ca="1" si="24"/>
        <v>30.840000000000032</v>
      </c>
      <c r="AU129" s="32">
        <f t="shared" ca="1" si="21"/>
        <v>37.889999999999866</v>
      </c>
      <c r="AV129" s="32">
        <f t="shared" ca="1" si="21"/>
        <v>24.430000000000035</v>
      </c>
      <c r="AW129" s="32">
        <f t="shared" ca="1" si="21"/>
        <v>23.699999999999996</v>
      </c>
      <c r="AX129" s="32">
        <f t="shared" ca="1" si="21"/>
        <v>79.910000000000338</v>
      </c>
      <c r="AY129" s="32">
        <f t="shared" ca="1" si="21"/>
        <v>55.620000000000061</v>
      </c>
      <c r="AZ129" s="32">
        <f t="shared" ca="1" si="21"/>
        <v>64.629999999999896</v>
      </c>
      <c r="BA129" s="55">
        <f t="shared" ca="1" si="28"/>
        <v>0.59</v>
      </c>
      <c r="BB129" s="55">
        <f t="shared" ca="1" si="28"/>
        <v>0.48</v>
      </c>
      <c r="BC129" s="55">
        <f t="shared" ca="1" si="28"/>
        <v>0.65</v>
      </c>
      <c r="BD129" s="55">
        <f t="shared" ca="1" si="25"/>
        <v>0.34</v>
      </c>
      <c r="BE129" s="55">
        <f t="shared" ca="1" si="25"/>
        <v>0.22</v>
      </c>
      <c r="BF129" s="55">
        <f t="shared" ca="1" si="25"/>
        <v>0.25</v>
      </c>
      <c r="BG129" s="55">
        <f t="shared" ca="1" si="22"/>
        <v>0.31</v>
      </c>
      <c r="BH129" s="55">
        <f t="shared" ca="1" si="22"/>
        <v>0.2</v>
      </c>
      <c r="BI129" s="55">
        <f t="shared" ca="1" si="22"/>
        <v>0.19</v>
      </c>
      <c r="BJ129" s="55">
        <f t="shared" ca="1" si="22"/>
        <v>0.65</v>
      </c>
      <c r="BK129" s="55">
        <f t="shared" ca="1" si="22"/>
        <v>0.46</v>
      </c>
      <c r="BL129" s="55">
        <f t="shared" ca="1" si="22"/>
        <v>0.53</v>
      </c>
      <c r="BM129" s="32">
        <f t="shared" ca="1" si="29"/>
        <v>75.709999999999923</v>
      </c>
      <c r="BN129" s="32">
        <f t="shared" ca="1" si="29"/>
        <v>60.659999999999989</v>
      </c>
      <c r="BO129" s="32">
        <f t="shared" ca="1" si="29"/>
        <v>81.700000000000415</v>
      </c>
      <c r="BP129" s="32">
        <f t="shared" ca="1" si="26"/>
        <v>42.560000000000102</v>
      </c>
      <c r="BQ129" s="32">
        <f t="shared" ca="1" si="26"/>
        <v>28.059999999999924</v>
      </c>
      <c r="BR129" s="32">
        <f t="shared" ca="1" si="26"/>
        <v>31.090000000000032</v>
      </c>
      <c r="BS129" s="32">
        <f t="shared" ca="1" si="23"/>
        <v>38.199999999999868</v>
      </c>
      <c r="BT129" s="32">
        <f t="shared" ca="1" si="23"/>
        <v>24.630000000000035</v>
      </c>
      <c r="BU129" s="32">
        <f t="shared" ca="1" si="23"/>
        <v>23.889999999999997</v>
      </c>
      <c r="BV129" s="32">
        <f t="shared" ca="1" si="23"/>
        <v>80.560000000000343</v>
      </c>
      <c r="BW129" s="32">
        <f t="shared" ca="1" si="23"/>
        <v>56.080000000000062</v>
      </c>
      <c r="BX129" s="32">
        <f t="shared" ca="1" si="23"/>
        <v>65.159999999999897</v>
      </c>
    </row>
    <row r="130" spans="1:76">
      <c r="A130" t="s">
        <v>424</v>
      </c>
      <c r="B130" s="1" t="s">
        <v>141</v>
      </c>
      <c r="C130" t="str">
        <f t="shared" ca="1" si="19"/>
        <v>TC01</v>
      </c>
      <c r="D130" t="str">
        <f t="shared" ca="1" si="20"/>
        <v>Carseland Industrial System</v>
      </c>
      <c r="E130" s="31">
        <f ca="1">'Module C Corrected'!CW130-'Module C Initial'!CW130</f>
        <v>0</v>
      </c>
      <c r="F130" s="31">
        <f ca="1">'Module C Corrected'!CX130-'Module C Initial'!CX130</f>
        <v>0</v>
      </c>
      <c r="G130" s="31">
        <f ca="1">'Module C Corrected'!CY130-'Module C Initial'!CY130</f>
        <v>0</v>
      </c>
      <c r="H130" s="31">
        <f ca="1">'Module C Corrected'!CZ130-'Module C Initial'!CZ130</f>
        <v>0</v>
      </c>
      <c r="I130" s="31">
        <f ca="1">'Module C Corrected'!DA130-'Module C Initial'!DA130</f>
        <v>0</v>
      </c>
      <c r="J130" s="31">
        <f ca="1">'Module C Corrected'!DB130-'Module C Initial'!DB130</f>
        <v>0</v>
      </c>
      <c r="K130" s="31">
        <f ca="1">'Module C Corrected'!DC130-'Module C Initial'!DC130</f>
        <v>0</v>
      </c>
      <c r="L130" s="31">
        <f ca="1">'Module C Corrected'!DD130-'Module C Initial'!DD130</f>
        <v>0</v>
      </c>
      <c r="M130" s="31">
        <f ca="1">'Module C Corrected'!DE130-'Module C Initial'!DE130</f>
        <v>0</v>
      </c>
      <c r="N130" s="31">
        <f ca="1">'Module C Corrected'!DF130-'Module C Initial'!DF130</f>
        <v>0</v>
      </c>
      <c r="O130" s="31">
        <f ca="1">'Module C Corrected'!DG130-'Module C Initial'!DG130</f>
        <v>0</v>
      </c>
      <c r="P130" s="31">
        <f ca="1">'Module C Corrected'!DH130-'Module C Initial'!DH130</f>
        <v>0</v>
      </c>
      <c r="Q130" s="32">
        <f ca="1">'Module C Corrected'!DI130-'Module C Initial'!DI130</f>
        <v>0</v>
      </c>
      <c r="R130" s="32">
        <f ca="1">'Module C Corrected'!DJ130-'Module C Initial'!DJ130</f>
        <v>0</v>
      </c>
      <c r="S130" s="32">
        <f ca="1">'Module C Corrected'!DK130-'Module C Initial'!DK130</f>
        <v>0</v>
      </c>
      <c r="T130" s="32">
        <f ca="1">'Module C Corrected'!DL130-'Module C Initial'!DL130</f>
        <v>0</v>
      </c>
      <c r="U130" s="32">
        <f ca="1">'Module C Corrected'!DM130-'Module C Initial'!DM130</f>
        <v>0</v>
      </c>
      <c r="V130" s="32">
        <f ca="1">'Module C Corrected'!DN130-'Module C Initial'!DN130</f>
        <v>0</v>
      </c>
      <c r="W130" s="32">
        <f ca="1">'Module C Corrected'!DO130-'Module C Initial'!DO130</f>
        <v>0</v>
      </c>
      <c r="X130" s="32">
        <f ca="1">'Module C Corrected'!DP130-'Module C Initial'!DP130</f>
        <v>0</v>
      </c>
      <c r="Y130" s="32">
        <f ca="1">'Module C Corrected'!DQ130-'Module C Initial'!DQ130</f>
        <v>0</v>
      </c>
      <c r="Z130" s="32">
        <f ca="1">'Module C Corrected'!DR130-'Module C Initial'!DR130</f>
        <v>0</v>
      </c>
      <c r="AA130" s="32">
        <f ca="1">'Module C Corrected'!DS130-'Module C Initial'!DS130</f>
        <v>0</v>
      </c>
      <c r="AB130" s="32">
        <f ca="1">'Module C Corrected'!DT130-'Module C Initial'!DT130</f>
        <v>0</v>
      </c>
      <c r="AC130" s="31">
        <f ca="1">'Module C Corrected'!DU130-'Module C Initial'!DU130</f>
        <v>0</v>
      </c>
      <c r="AD130" s="31">
        <f ca="1">'Module C Corrected'!DV130-'Module C Initial'!DV130</f>
        <v>0</v>
      </c>
      <c r="AE130" s="31">
        <f ca="1">'Module C Corrected'!DW130-'Module C Initial'!DW130</f>
        <v>0</v>
      </c>
      <c r="AF130" s="31">
        <f ca="1">'Module C Corrected'!DX130-'Module C Initial'!DX130</f>
        <v>0</v>
      </c>
      <c r="AG130" s="31">
        <f ca="1">'Module C Corrected'!DY130-'Module C Initial'!DY130</f>
        <v>0</v>
      </c>
      <c r="AH130" s="31">
        <f ca="1">'Module C Corrected'!DZ130-'Module C Initial'!DZ130</f>
        <v>0</v>
      </c>
      <c r="AI130" s="31">
        <f ca="1">'Module C Corrected'!EA130-'Module C Initial'!EA130</f>
        <v>0</v>
      </c>
      <c r="AJ130" s="31">
        <f ca="1">'Module C Corrected'!EB130-'Module C Initial'!EB130</f>
        <v>0</v>
      </c>
      <c r="AK130" s="31">
        <f ca="1">'Module C Corrected'!EC130-'Module C Initial'!EC130</f>
        <v>0</v>
      </c>
      <c r="AL130" s="31">
        <f ca="1">'Module C Corrected'!ED130-'Module C Initial'!ED130</f>
        <v>0</v>
      </c>
      <c r="AM130" s="31">
        <f ca="1">'Module C Corrected'!EE130-'Module C Initial'!EE130</f>
        <v>0</v>
      </c>
      <c r="AN130" s="31">
        <f ca="1">'Module C Corrected'!EF130-'Module C Initial'!EF130</f>
        <v>0</v>
      </c>
      <c r="AO130" s="32">
        <f t="shared" ca="1" si="27"/>
        <v>0</v>
      </c>
      <c r="AP130" s="32">
        <f t="shared" ca="1" si="27"/>
        <v>0</v>
      </c>
      <c r="AQ130" s="32">
        <f t="shared" ca="1" si="27"/>
        <v>0</v>
      </c>
      <c r="AR130" s="32">
        <f t="shared" ca="1" si="24"/>
        <v>0</v>
      </c>
      <c r="AS130" s="32">
        <f t="shared" ca="1" si="24"/>
        <v>0</v>
      </c>
      <c r="AT130" s="32">
        <f t="shared" ca="1" si="24"/>
        <v>0</v>
      </c>
      <c r="AU130" s="32">
        <f t="shared" ca="1" si="21"/>
        <v>0</v>
      </c>
      <c r="AV130" s="32">
        <f t="shared" ca="1" si="21"/>
        <v>0</v>
      </c>
      <c r="AW130" s="32">
        <f t="shared" ca="1" si="21"/>
        <v>0</v>
      </c>
      <c r="AX130" s="32">
        <f t="shared" ca="1" si="21"/>
        <v>0</v>
      </c>
      <c r="AY130" s="32">
        <f t="shared" ca="1" si="21"/>
        <v>0</v>
      </c>
      <c r="AZ130" s="32">
        <f t="shared" ca="1" si="21"/>
        <v>0</v>
      </c>
      <c r="BA130" s="55">
        <f t="shared" ca="1" si="28"/>
        <v>0</v>
      </c>
      <c r="BB130" s="55">
        <f t="shared" ca="1" si="28"/>
        <v>0</v>
      </c>
      <c r="BC130" s="55">
        <f t="shared" ca="1" si="28"/>
        <v>0</v>
      </c>
      <c r="BD130" s="55">
        <f t="shared" ca="1" si="25"/>
        <v>0</v>
      </c>
      <c r="BE130" s="55">
        <f t="shared" ca="1" si="25"/>
        <v>0</v>
      </c>
      <c r="BF130" s="55">
        <f t="shared" ca="1" si="25"/>
        <v>0</v>
      </c>
      <c r="BG130" s="55">
        <f t="shared" ca="1" si="22"/>
        <v>0</v>
      </c>
      <c r="BH130" s="55">
        <f t="shared" ca="1" si="22"/>
        <v>0</v>
      </c>
      <c r="BI130" s="55">
        <f t="shared" ca="1" si="22"/>
        <v>0</v>
      </c>
      <c r="BJ130" s="55">
        <f t="shared" ca="1" si="22"/>
        <v>0</v>
      </c>
      <c r="BK130" s="55">
        <f t="shared" ca="1" si="22"/>
        <v>0</v>
      </c>
      <c r="BL130" s="55">
        <f t="shared" ca="1" si="22"/>
        <v>0</v>
      </c>
      <c r="BM130" s="32">
        <f t="shared" ca="1" si="29"/>
        <v>0</v>
      </c>
      <c r="BN130" s="32">
        <f t="shared" ca="1" si="29"/>
        <v>0</v>
      </c>
      <c r="BO130" s="32">
        <f t="shared" ca="1" si="29"/>
        <v>0</v>
      </c>
      <c r="BP130" s="32">
        <f t="shared" ca="1" si="26"/>
        <v>0</v>
      </c>
      <c r="BQ130" s="32">
        <f t="shared" ca="1" si="26"/>
        <v>0</v>
      </c>
      <c r="BR130" s="32">
        <f t="shared" ca="1" si="26"/>
        <v>0</v>
      </c>
      <c r="BS130" s="32">
        <f t="shared" ca="1" si="23"/>
        <v>0</v>
      </c>
      <c r="BT130" s="32">
        <f t="shared" ca="1" si="23"/>
        <v>0</v>
      </c>
      <c r="BU130" s="32">
        <f t="shared" ca="1" si="23"/>
        <v>0</v>
      </c>
      <c r="BV130" s="32">
        <f t="shared" ca="1" si="23"/>
        <v>0</v>
      </c>
      <c r="BW130" s="32">
        <f t="shared" ca="1" si="23"/>
        <v>0</v>
      </c>
      <c r="BX130" s="32">
        <f t="shared" ca="1" si="23"/>
        <v>0</v>
      </c>
    </row>
    <row r="131" spans="1:76">
      <c r="A131" t="s">
        <v>424</v>
      </c>
      <c r="B131" s="1" t="s">
        <v>142</v>
      </c>
      <c r="C131" t="str">
        <f t="shared" ca="1" si="19"/>
        <v>TC02</v>
      </c>
      <c r="D131" t="str">
        <f t="shared" ca="1" si="20"/>
        <v>Redwater Industrial System</v>
      </c>
      <c r="E131" s="31">
        <f ca="1">'Module C Corrected'!CW131-'Module C Initial'!CW131</f>
        <v>0</v>
      </c>
      <c r="F131" s="31">
        <f ca="1">'Module C Corrected'!CX131-'Module C Initial'!CX131</f>
        <v>0</v>
      </c>
      <c r="G131" s="31">
        <f ca="1">'Module C Corrected'!CY131-'Module C Initial'!CY131</f>
        <v>0</v>
      </c>
      <c r="H131" s="31">
        <f ca="1">'Module C Corrected'!CZ131-'Module C Initial'!CZ131</f>
        <v>0</v>
      </c>
      <c r="I131" s="31">
        <f ca="1">'Module C Corrected'!DA131-'Module C Initial'!DA131</f>
        <v>0</v>
      </c>
      <c r="J131" s="31">
        <f ca="1">'Module C Corrected'!DB131-'Module C Initial'!DB131</f>
        <v>0</v>
      </c>
      <c r="K131" s="31">
        <f ca="1">'Module C Corrected'!DC131-'Module C Initial'!DC131</f>
        <v>0</v>
      </c>
      <c r="L131" s="31">
        <f ca="1">'Module C Corrected'!DD131-'Module C Initial'!DD131</f>
        <v>0</v>
      </c>
      <c r="M131" s="31">
        <f ca="1">'Module C Corrected'!DE131-'Module C Initial'!DE131</f>
        <v>0</v>
      </c>
      <c r="N131" s="31">
        <f ca="1">'Module C Corrected'!DF131-'Module C Initial'!DF131</f>
        <v>0</v>
      </c>
      <c r="O131" s="31">
        <f ca="1">'Module C Corrected'!DG131-'Module C Initial'!DG131</f>
        <v>0</v>
      </c>
      <c r="P131" s="31">
        <f ca="1">'Module C Corrected'!DH131-'Module C Initial'!DH131</f>
        <v>0</v>
      </c>
      <c r="Q131" s="32">
        <f ca="1">'Module C Corrected'!DI131-'Module C Initial'!DI131</f>
        <v>0</v>
      </c>
      <c r="R131" s="32">
        <f ca="1">'Module C Corrected'!DJ131-'Module C Initial'!DJ131</f>
        <v>0</v>
      </c>
      <c r="S131" s="32">
        <f ca="1">'Module C Corrected'!DK131-'Module C Initial'!DK131</f>
        <v>0</v>
      </c>
      <c r="T131" s="32">
        <f ca="1">'Module C Corrected'!DL131-'Module C Initial'!DL131</f>
        <v>0</v>
      </c>
      <c r="U131" s="32">
        <f ca="1">'Module C Corrected'!DM131-'Module C Initial'!DM131</f>
        <v>0</v>
      </c>
      <c r="V131" s="32">
        <f ca="1">'Module C Corrected'!DN131-'Module C Initial'!DN131</f>
        <v>0</v>
      </c>
      <c r="W131" s="32">
        <f ca="1">'Module C Corrected'!DO131-'Module C Initial'!DO131</f>
        <v>0</v>
      </c>
      <c r="X131" s="32">
        <f ca="1">'Module C Corrected'!DP131-'Module C Initial'!DP131</f>
        <v>0</v>
      </c>
      <c r="Y131" s="32">
        <f ca="1">'Module C Corrected'!DQ131-'Module C Initial'!DQ131</f>
        <v>0</v>
      </c>
      <c r="Z131" s="32">
        <f ca="1">'Module C Corrected'!DR131-'Module C Initial'!DR131</f>
        <v>0</v>
      </c>
      <c r="AA131" s="32">
        <f ca="1">'Module C Corrected'!DS131-'Module C Initial'!DS131</f>
        <v>0</v>
      </c>
      <c r="AB131" s="32">
        <f ca="1">'Module C Corrected'!DT131-'Module C Initial'!DT131</f>
        <v>0</v>
      </c>
      <c r="AC131" s="31">
        <f ca="1">'Module C Corrected'!DU131-'Module C Initial'!DU131</f>
        <v>0</v>
      </c>
      <c r="AD131" s="31">
        <f ca="1">'Module C Corrected'!DV131-'Module C Initial'!DV131</f>
        <v>0</v>
      </c>
      <c r="AE131" s="31">
        <f ca="1">'Module C Corrected'!DW131-'Module C Initial'!DW131</f>
        <v>0</v>
      </c>
      <c r="AF131" s="31">
        <f ca="1">'Module C Corrected'!DX131-'Module C Initial'!DX131</f>
        <v>0</v>
      </c>
      <c r="AG131" s="31">
        <f ca="1">'Module C Corrected'!DY131-'Module C Initial'!DY131</f>
        <v>0</v>
      </c>
      <c r="AH131" s="31">
        <f ca="1">'Module C Corrected'!DZ131-'Module C Initial'!DZ131</f>
        <v>0</v>
      </c>
      <c r="AI131" s="31">
        <f ca="1">'Module C Corrected'!EA131-'Module C Initial'!EA131</f>
        <v>0</v>
      </c>
      <c r="AJ131" s="31">
        <f ca="1">'Module C Corrected'!EB131-'Module C Initial'!EB131</f>
        <v>0</v>
      </c>
      <c r="AK131" s="31">
        <f ca="1">'Module C Corrected'!EC131-'Module C Initial'!EC131</f>
        <v>0</v>
      </c>
      <c r="AL131" s="31">
        <f ca="1">'Module C Corrected'!ED131-'Module C Initial'!ED131</f>
        <v>0</v>
      </c>
      <c r="AM131" s="31">
        <f ca="1">'Module C Corrected'!EE131-'Module C Initial'!EE131</f>
        <v>0</v>
      </c>
      <c r="AN131" s="31">
        <f ca="1">'Module C Corrected'!EF131-'Module C Initial'!EF131</f>
        <v>0</v>
      </c>
      <c r="AO131" s="32">
        <f t="shared" ca="1" si="27"/>
        <v>0</v>
      </c>
      <c r="AP131" s="32">
        <f t="shared" ca="1" si="27"/>
        <v>0</v>
      </c>
      <c r="AQ131" s="32">
        <f t="shared" ca="1" si="27"/>
        <v>0</v>
      </c>
      <c r="AR131" s="32">
        <f t="shared" ca="1" si="24"/>
        <v>0</v>
      </c>
      <c r="AS131" s="32">
        <f t="shared" ca="1" si="24"/>
        <v>0</v>
      </c>
      <c r="AT131" s="32">
        <f t="shared" ca="1" si="24"/>
        <v>0</v>
      </c>
      <c r="AU131" s="32">
        <f t="shared" ca="1" si="21"/>
        <v>0</v>
      </c>
      <c r="AV131" s="32">
        <f t="shared" ca="1" si="21"/>
        <v>0</v>
      </c>
      <c r="AW131" s="32">
        <f t="shared" ca="1" si="21"/>
        <v>0</v>
      </c>
      <c r="AX131" s="32">
        <f t="shared" ca="1" si="21"/>
        <v>0</v>
      </c>
      <c r="AY131" s="32">
        <f t="shared" ca="1" si="21"/>
        <v>0</v>
      </c>
      <c r="AZ131" s="32">
        <f t="shared" ca="1" si="21"/>
        <v>0</v>
      </c>
      <c r="BA131" s="55">
        <f t="shared" ca="1" si="28"/>
        <v>0</v>
      </c>
      <c r="BB131" s="55">
        <f t="shared" ca="1" si="28"/>
        <v>0</v>
      </c>
      <c r="BC131" s="55">
        <f t="shared" ca="1" si="28"/>
        <v>0</v>
      </c>
      <c r="BD131" s="55">
        <f t="shared" ca="1" si="25"/>
        <v>0</v>
      </c>
      <c r="BE131" s="55">
        <f t="shared" ca="1" si="25"/>
        <v>0</v>
      </c>
      <c r="BF131" s="55">
        <f t="shared" ca="1" si="25"/>
        <v>0</v>
      </c>
      <c r="BG131" s="55">
        <f t="shared" ca="1" si="22"/>
        <v>0</v>
      </c>
      <c r="BH131" s="55">
        <f t="shared" ca="1" si="22"/>
        <v>0</v>
      </c>
      <c r="BI131" s="55">
        <f t="shared" ca="1" si="22"/>
        <v>0</v>
      </c>
      <c r="BJ131" s="55">
        <f t="shared" ca="1" si="22"/>
        <v>0</v>
      </c>
      <c r="BK131" s="55">
        <f t="shared" ca="1" si="22"/>
        <v>0</v>
      </c>
      <c r="BL131" s="55">
        <f t="shared" ca="1" si="22"/>
        <v>0</v>
      </c>
      <c r="BM131" s="32">
        <f t="shared" ca="1" si="29"/>
        <v>0</v>
      </c>
      <c r="BN131" s="32">
        <f t="shared" ca="1" si="29"/>
        <v>0</v>
      </c>
      <c r="BO131" s="32">
        <f t="shared" ca="1" si="29"/>
        <v>0</v>
      </c>
      <c r="BP131" s="32">
        <f t="shared" ca="1" si="26"/>
        <v>0</v>
      </c>
      <c r="BQ131" s="32">
        <f t="shared" ca="1" si="26"/>
        <v>0</v>
      </c>
      <c r="BR131" s="32">
        <f t="shared" ca="1" si="26"/>
        <v>0</v>
      </c>
      <c r="BS131" s="32">
        <f t="shared" ca="1" si="23"/>
        <v>0</v>
      </c>
      <c r="BT131" s="32">
        <f t="shared" ca="1" si="23"/>
        <v>0</v>
      </c>
      <c r="BU131" s="32">
        <f t="shared" ca="1" si="23"/>
        <v>0</v>
      </c>
      <c r="BV131" s="32">
        <f t="shared" ca="1" si="23"/>
        <v>0</v>
      </c>
      <c r="BW131" s="32">
        <f t="shared" ca="1" si="23"/>
        <v>0</v>
      </c>
      <c r="BX131" s="32">
        <f t="shared" ca="1" si="23"/>
        <v>0</v>
      </c>
    </row>
    <row r="132" spans="1:76">
      <c r="A132" t="s">
        <v>424</v>
      </c>
      <c r="B132" s="1" t="s">
        <v>391</v>
      </c>
      <c r="C132" t="str">
        <f t="shared" ca="1" si="19"/>
        <v>BCHIMP</v>
      </c>
      <c r="D132" t="str">
        <f t="shared" ca="1" si="20"/>
        <v>Alberta-BC Intertie - Import</v>
      </c>
      <c r="E132" s="31">
        <f ca="1">'Module C Corrected'!CW132-'Module C Initial'!CW132</f>
        <v>82.269999999998618</v>
      </c>
      <c r="F132" s="31">
        <f ca="1">'Module C Corrected'!CX132-'Module C Initial'!CX132</f>
        <v>7.2000000000000455</v>
      </c>
      <c r="G132" s="31">
        <f ca="1">'Module C Corrected'!CY132-'Module C Initial'!CY132</f>
        <v>261.7599999999984</v>
      </c>
      <c r="H132" s="31">
        <f ca="1">'Module C Corrected'!CZ132-'Module C Initial'!CZ132</f>
        <v>50.8700000000008</v>
      </c>
      <c r="I132" s="31">
        <f ca="1">'Module C Corrected'!DA132-'Module C Initial'!DA132</f>
        <v>0</v>
      </c>
      <c r="J132" s="31">
        <f ca="1">'Module C Corrected'!DB132-'Module C Initial'!DB132</f>
        <v>0</v>
      </c>
      <c r="K132" s="31">
        <f ca="1">'Module C Corrected'!DC132-'Module C Initial'!DC132</f>
        <v>0</v>
      </c>
      <c r="L132" s="31">
        <f ca="1">'Module C Corrected'!DD132-'Module C Initial'!DD132</f>
        <v>0</v>
      </c>
      <c r="M132" s="31">
        <f ca="1">'Module C Corrected'!DE132-'Module C Initial'!DE132</f>
        <v>0</v>
      </c>
      <c r="N132" s="31">
        <f ca="1">'Module C Corrected'!DF132-'Module C Initial'!DF132</f>
        <v>0</v>
      </c>
      <c r="O132" s="31">
        <f ca="1">'Module C Corrected'!DG132-'Module C Initial'!DG132</f>
        <v>0</v>
      </c>
      <c r="P132" s="31">
        <f ca="1">'Module C Corrected'!DH132-'Module C Initial'!DH132</f>
        <v>0</v>
      </c>
      <c r="Q132" s="32">
        <f ca="1">'Module C Corrected'!DI132-'Module C Initial'!DI132</f>
        <v>4.1100000000000136</v>
      </c>
      <c r="R132" s="32">
        <f ca="1">'Module C Corrected'!DJ132-'Module C Initial'!DJ132</f>
        <v>0.35999999999999943</v>
      </c>
      <c r="S132" s="32">
        <f ca="1">'Module C Corrected'!DK132-'Module C Initial'!DK132</f>
        <v>13.090000000000146</v>
      </c>
      <c r="T132" s="32">
        <f ca="1">'Module C Corrected'!DL132-'Module C Initial'!DL132</f>
        <v>2.539999999999992</v>
      </c>
      <c r="U132" s="32">
        <f ca="1">'Module C Corrected'!DM132-'Module C Initial'!DM132</f>
        <v>0</v>
      </c>
      <c r="V132" s="32">
        <f ca="1">'Module C Corrected'!DN132-'Module C Initial'!DN132</f>
        <v>0</v>
      </c>
      <c r="W132" s="32">
        <f ca="1">'Module C Corrected'!DO132-'Module C Initial'!DO132</f>
        <v>0</v>
      </c>
      <c r="X132" s="32">
        <f ca="1">'Module C Corrected'!DP132-'Module C Initial'!DP132</f>
        <v>0</v>
      </c>
      <c r="Y132" s="32">
        <f ca="1">'Module C Corrected'!DQ132-'Module C Initial'!DQ132</f>
        <v>0</v>
      </c>
      <c r="Z132" s="32">
        <f ca="1">'Module C Corrected'!DR132-'Module C Initial'!DR132</f>
        <v>0</v>
      </c>
      <c r="AA132" s="32">
        <f ca="1">'Module C Corrected'!DS132-'Module C Initial'!DS132</f>
        <v>0</v>
      </c>
      <c r="AB132" s="32">
        <f ca="1">'Module C Corrected'!DT132-'Module C Initial'!DT132</f>
        <v>0</v>
      </c>
      <c r="AC132" s="31">
        <f ca="1">'Module C Corrected'!DU132-'Module C Initial'!DU132</f>
        <v>35.400000000000091</v>
      </c>
      <c r="AD132" s="31">
        <f ca="1">'Module C Corrected'!DV132-'Module C Initial'!DV132</f>
        <v>3.0600000000000023</v>
      </c>
      <c r="AE132" s="31">
        <f ca="1">'Module C Corrected'!DW132-'Module C Initial'!DW132</f>
        <v>110.09000000000015</v>
      </c>
      <c r="AF132" s="31">
        <f ca="1">'Module C Corrected'!DX132-'Module C Initial'!DX132</f>
        <v>21.130000000000109</v>
      </c>
      <c r="AG132" s="31">
        <f ca="1">'Module C Corrected'!DY132-'Module C Initial'!DY132</f>
        <v>0</v>
      </c>
      <c r="AH132" s="31">
        <f ca="1">'Module C Corrected'!DZ132-'Module C Initial'!DZ132</f>
        <v>0</v>
      </c>
      <c r="AI132" s="31">
        <f ca="1">'Module C Corrected'!EA132-'Module C Initial'!EA132</f>
        <v>0</v>
      </c>
      <c r="AJ132" s="31">
        <f ca="1">'Module C Corrected'!EB132-'Module C Initial'!EB132</f>
        <v>0</v>
      </c>
      <c r="AK132" s="31">
        <f ca="1">'Module C Corrected'!EC132-'Module C Initial'!EC132</f>
        <v>0</v>
      </c>
      <c r="AL132" s="31">
        <f ca="1">'Module C Corrected'!ED132-'Module C Initial'!ED132</f>
        <v>0</v>
      </c>
      <c r="AM132" s="31">
        <f ca="1">'Module C Corrected'!EE132-'Module C Initial'!EE132</f>
        <v>0</v>
      </c>
      <c r="AN132" s="31">
        <f ca="1">'Module C Corrected'!EF132-'Module C Initial'!EF132</f>
        <v>0</v>
      </c>
      <c r="AO132" s="32">
        <f t="shared" ca="1" si="27"/>
        <v>121.77999999999872</v>
      </c>
      <c r="AP132" s="32">
        <f t="shared" ca="1" si="27"/>
        <v>10.620000000000047</v>
      </c>
      <c r="AQ132" s="32">
        <f t="shared" ca="1" si="27"/>
        <v>384.93999999999869</v>
      </c>
      <c r="AR132" s="32">
        <f t="shared" ca="1" si="24"/>
        <v>74.540000000000902</v>
      </c>
      <c r="AS132" s="32">
        <f t="shared" ca="1" si="24"/>
        <v>0</v>
      </c>
      <c r="AT132" s="32">
        <f t="shared" ca="1" si="24"/>
        <v>0</v>
      </c>
      <c r="AU132" s="32">
        <f t="shared" ca="1" si="21"/>
        <v>0</v>
      </c>
      <c r="AV132" s="32">
        <f t="shared" ca="1" si="21"/>
        <v>0</v>
      </c>
      <c r="AW132" s="32">
        <f t="shared" ca="1" si="21"/>
        <v>0</v>
      </c>
      <c r="AX132" s="32">
        <f t="shared" ref="AX132:AZ141" ca="1" si="30">N132+Z132+AL132</f>
        <v>0</v>
      </c>
      <c r="AY132" s="32">
        <f t="shared" ca="1" si="30"/>
        <v>0</v>
      </c>
      <c r="AZ132" s="32">
        <f t="shared" ca="1" si="30"/>
        <v>0</v>
      </c>
      <c r="BA132" s="55">
        <f t="shared" ca="1" si="28"/>
        <v>0.96</v>
      </c>
      <c r="BB132" s="55">
        <f t="shared" ca="1" si="28"/>
        <v>0.08</v>
      </c>
      <c r="BC132" s="55">
        <f t="shared" ca="1" si="28"/>
        <v>3.07</v>
      </c>
      <c r="BD132" s="55">
        <f t="shared" ca="1" si="25"/>
        <v>0.6</v>
      </c>
      <c r="BE132" s="55">
        <f t="shared" ca="1" si="25"/>
        <v>0</v>
      </c>
      <c r="BF132" s="55">
        <f t="shared" ca="1" si="25"/>
        <v>0</v>
      </c>
      <c r="BG132" s="55">
        <f t="shared" ca="1" si="22"/>
        <v>0</v>
      </c>
      <c r="BH132" s="55">
        <f t="shared" ca="1" si="22"/>
        <v>0</v>
      </c>
      <c r="BI132" s="55">
        <f t="shared" ca="1" si="22"/>
        <v>0</v>
      </c>
      <c r="BJ132" s="55">
        <f t="shared" ref="BJ132:BL141" ca="1" si="31">ROUND(N132*BJ$3,2)</f>
        <v>0</v>
      </c>
      <c r="BK132" s="55">
        <f t="shared" ca="1" si="31"/>
        <v>0</v>
      </c>
      <c r="BL132" s="55">
        <f t="shared" ca="1" si="31"/>
        <v>0</v>
      </c>
      <c r="BM132" s="32">
        <f t="shared" ca="1" si="29"/>
        <v>122.73999999999872</v>
      </c>
      <c r="BN132" s="32">
        <f t="shared" ca="1" si="29"/>
        <v>10.700000000000047</v>
      </c>
      <c r="BO132" s="32">
        <f t="shared" ca="1" si="29"/>
        <v>388.00999999999868</v>
      </c>
      <c r="BP132" s="32">
        <f t="shared" ca="1" si="26"/>
        <v>75.140000000000896</v>
      </c>
      <c r="BQ132" s="32">
        <f t="shared" ca="1" si="26"/>
        <v>0</v>
      </c>
      <c r="BR132" s="32">
        <f t="shared" ca="1" si="26"/>
        <v>0</v>
      </c>
      <c r="BS132" s="32">
        <f t="shared" ca="1" si="23"/>
        <v>0</v>
      </c>
      <c r="BT132" s="32">
        <f t="shared" ca="1" si="23"/>
        <v>0</v>
      </c>
      <c r="BU132" s="32">
        <f t="shared" ca="1" si="23"/>
        <v>0</v>
      </c>
      <c r="BV132" s="32">
        <f t="shared" ref="BV132:BX141" ca="1" si="32">AX132+BJ132</f>
        <v>0</v>
      </c>
      <c r="BW132" s="32">
        <f t="shared" ca="1" si="32"/>
        <v>0</v>
      </c>
      <c r="BX132" s="32">
        <f t="shared" ca="1" si="32"/>
        <v>0</v>
      </c>
    </row>
    <row r="133" spans="1:76">
      <c r="A133" t="s">
        <v>424</v>
      </c>
      <c r="B133" s="1" t="s">
        <v>335</v>
      </c>
      <c r="C133" t="str">
        <f t="shared" ref="C133:C141" ca="1" si="33">VLOOKUP($B133,LocationLookup,2,FALSE)</f>
        <v>BCHEXP</v>
      </c>
      <c r="D133" t="str">
        <f t="shared" ref="D133:D141" ca="1" si="34">VLOOKUP($C133,LossFactorLookup,2,FALSE)</f>
        <v>Alberta-BC Intertie - Export</v>
      </c>
      <c r="E133" s="31">
        <f ca="1">'Module C Corrected'!CW133-'Module C Initial'!CW133</f>
        <v>0</v>
      </c>
      <c r="F133" s="31">
        <f ca="1">'Module C Corrected'!CX133-'Module C Initial'!CX133</f>
        <v>0</v>
      </c>
      <c r="G133" s="31">
        <f ca="1">'Module C Corrected'!CY133-'Module C Initial'!CY133</f>
        <v>0</v>
      </c>
      <c r="H133" s="31">
        <f ca="1">'Module C Corrected'!CZ133-'Module C Initial'!CZ133</f>
        <v>0</v>
      </c>
      <c r="I133" s="31">
        <f ca="1">'Module C Corrected'!DA133-'Module C Initial'!DA133</f>
        <v>0</v>
      </c>
      <c r="J133" s="31">
        <f ca="1">'Module C Corrected'!DB133-'Module C Initial'!DB133</f>
        <v>0</v>
      </c>
      <c r="K133" s="31">
        <f ca="1">'Module C Corrected'!DC133-'Module C Initial'!DC133</f>
        <v>0</v>
      </c>
      <c r="L133" s="31">
        <f ca="1">'Module C Corrected'!DD133-'Module C Initial'!DD133</f>
        <v>0</v>
      </c>
      <c r="M133" s="31">
        <f ca="1">'Module C Corrected'!DE133-'Module C Initial'!DE133</f>
        <v>0</v>
      </c>
      <c r="N133" s="31">
        <f ca="1">'Module C Corrected'!DF133-'Module C Initial'!DF133</f>
        <v>0</v>
      </c>
      <c r="O133" s="31">
        <f ca="1">'Module C Corrected'!DG133-'Module C Initial'!DG133</f>
        <v>0</v>
      </c>
      <c r="P133" s="31">
        <f ca="1">'Module C Corrected'!DH133-'Module C Initial'!DH133</f>
        <v>0</v>
      </c>
      <c r="Q133" s="32">
        <f ca="1">'Module C Corrected'!DI133-'Module C Initial'!DI133</f>
        <v>0</v>
      </c>
      <c r="R133" s="32">
        <f ca="1">'Module C Corrected'!DJ133-'Module C Initial'!DJ133</f>
        <v>0</v>
      </c>
      <c r="S133" s="32">
        <f ca="1">'Module C Corrected'!DK133-'Module C Initial'!DK133</f>
        <v>0</v>
      </c>
      <c r="T133" s="32">
        <f ca="1">'Module C Corrected'!DL133-'Module C Initial'!DL133</f>
        <v>0</v>
      </c>
      <c r="U133" s="32">
        <f ca="1">'Module C Corrected'!DM133-'Module C Initial'!DM133</f>
        <v>0</v>
      </c>
      <c r="V133" s="32">
        <f ca="1">'Module C Corrected'!DN133-'Module C Initial'!DN133</f>
        <v>0</v>
      </c>
      <c r="W133" s="32">
        <f ca="1">'Module C Corrected'!DO133-'Module C Initial'!DO133</f>
        <v>0</v>
      </c>
      <c r="X133" s="32">
        <f ca="1">'Module C Corrected'!DP133-'Module C Initial'!DP133</f>
        <v>0</v>
      </c>
      <c r="Y133" s="32">
        <f ca="1">'Module C Corrected'!DQ133-'Module C Initial'!DQ133</f>
        <v>0</v>
      </c>
      <c r="Z133" s="32">
        <f ca="1">'Module C Corrected'!DR133-'Module C Initial'!DR133</f>
        <v>0</v>
      </c>
      <c r="AA133" s="32">
        <f ca="1">'Module C Corrected'!DS133-'Module C Initial'!DS133</f>
        <v>0</v>
      </c>
      <c r="AB133" s="32">
        <f ca="1">'Module C Corrected'!DT133-'Module C Initial'!DT133</f>
        <v>0</v>
      </c>
      <c r="AC133" s="31">
        <f ca="1">'Module C Corrected'!DU133-'Module C Initial'!DU133</f>
        <v>0</v>
      </c>
      <c r="AD133" s="31">
        <f ca="1">'Module C Corrected'!DV133-'Module C Initial'!DV133</f>
        <v>0</v>
      </c>
      <c r="AE133" s="31">
        <f ca="1">'Module C Corrected'!DW133-'Module C Initial'!DW133</f>
        <v>0</v>
      </c>
      <c r="AF133" s="31">
        <f ca="1">'Module C Corrected'!DX133-'Module C Initial'!DX133</f>
        <v>0</v>
      </c>
      <c r="AG133" s="31">
        <f ca="1">'Module C Corrected'!DY133-'Module C Initial'!DY133</f>
        <v>0</v>
      </c>
      <c r="AH133" s="31">
        <f ca="1">'Module C Corrected'!DZ133-'Module C Initial'!DZ133</f>
        <v>0</v>
      </c>
      <c r="AI133" s="31">
        <f ca="1">'Module C Corrected'!EA133-'Module C Initial'!EA133</f>
        <v>0</v>
      </c>
      <c r="AJ133" s="31">
        <f ca="1">'Module C Corrected'!EB133-'Module C Initial'!EB133</f>
        <v>0</v>
      </c>
      <c r="AK133" s="31">
        <f ca="1">'Module C Corrected'!EC133-'Module C Initial'!EC133</f>
        <v>0</v>
      </c>
      <c r="AL133" s="31">
        <f ca="1">'Module C Corrected'!ED133-'Module C Initial'!ED133</f>
        <v>0</v>
      </c>
      <c r="AM133" s="31">
        <f ca="1">'Module C Corrected'!EE133-'Module C Initial'!EE133</f>
        <v>0</v>
      </c>
      <c r="AN133" s="31">
        <f ca="1">'Module C Corrected'!EF133-'Module C Initial'!EF133</f>
        <v>0</v>
      </c>
      <c r="AO133" s="32">
        <f t="shared" ca="1" si="27"/>
        <v>0</v>
      </c>
      <c r="AP133" s="32">
        <f t="shared" ca="1" si="27"/>
        <v>0</v>
      </c>
      <c r="AQ133" s="32">
        <f t="shared" ca="1" si="27"/>
        <v>0</v>
      </c>
      <c r="AR133" s="32">
        <f t="shared" ca="1" si="24"/>
        <v>0</v>
      </c>
      <c r="AS133" s="32">
        <f t="shared" ca="1" si="24"/>
        <v>0</v>
      </c>
      <c r="AT133" s="32">
        <f t="shared" ca="1" si="24"/>
        <v>0</v>
      </c>
      <c r="AU133" s="32">
        <f t="shared" ca="1" si="24"/>
        <v>0</v>
      </c>
      <c r="AV133" s="32">
        <f t="shared" ca="1" si="24"/>
        <v>0</v>
      </c>
      <c r="AW133" s="32">
        <f t="shared" ca="1" si="24"/>
        <v>0</v>
      </c>
      <c r="AX133" s="32">
        <f t="shared" ca="1" si="30"/>
        <v>0</v>
      </c>
      <c r="AY133" s="32">
        <f t="shared" ca="1" si="30"/>
        <v>0</v>
      </c>
      <c r="AZ133" s="32">
        <f t="shared" ca="1" si="30"/>
        <v>0</v>
      </c>
      <c r="BA133" s="55">
        <f t="shared" ca="1" si="28"/>
        <v>0</v>
      </c>
      <c r="BB133" s="55">
        <f t="shared" ca="1" si="28"/>
        <v>0</v>
      </c>
      <c r="BC133" s="55">
        <f t="shared" ca="1" si="28"/>
        <v>0</v>
      </c>
      <c r="BD133" s="55">
        <f t="shared" ca="1" si="25"/>
        <v>0</v>
      </c>
      <c r="BE133" s="55">
        <f t="shared" ca="1" si="25"/>
        <v>0</v>
      </c>
      <c r="BF133" s="55">
        <f t="shared" ca="1" si="25"/>
        <v>0</v>
      </c>
      <c r="BG133" s="55">
        <f t="shared" ca="1" si="25"/>
        <v>0</v>
      </c>
      <c r="BH133" s="55">
        <f t="shared" ca="1" si="25"/>
        <v>0</v>
      </c>
      <c r="BI133" s="55">
        <f t="shared" ca="1" si="25"/>
        <v>0</v>
      </c>
      <c r="BJ133" s="55">
        <f t="shared" ca="1" si="31"/>
        <v>0</v>
      </c>
      <c r="BK133" s="55">
        <f t="shared" ca="1" si="31"/>
        <v>0</v>
      </c>
      <c r="BL133" s="55">
        <f t="shared" ca="1" si="31"/>
        <v>0</v>
      </c>
      <c r="BM133" s="32">
        <f t="shared" ca="1" si="29"/>
        <v>0</v>
      </c>
      <c r="BN133" s="32">
        <f t="shared" ca="1" si="29"/>
        <v>0</v>
      </c>
      <c r="BO133" s="32">
        <f t="shared" ca="1" si="29"/>
        <v>0</v>
      </c>
      <c r="BP133" s="32">
        <f t="shared" ca="1" si="26"/>
        <v>0</v>
      </c>
      <c r="BQ133" s="32">
        <f t="shared" ca="1" si="26"/>
        <v>0</v>
      </c>
      <c r="BR133" s="32">
        <f t="shared" ca="1" si="26"/>
        <v>0</v>
      </c>
      <c r="BS133" s="32">
        <f t="shared" ca="1" si="26"/>
        <v>0</v>
      </c>
      <c r="BT133" s="32">
        <f t="shared" ca="1" si="26"/>
        <v>0</v>
      </c>
      <c r="BU133" s="32">
        <f t="shared" ca="1" si="26"/>
        <v>0</v>
      </c>
      <c r="BV133" s="32">
        <f t="shared" ca="1" si="32"/>
        <v>0</v>
      </c>
      <c r="BW133" s="32">
        <f t="shared" ca="1" si="32"/>
        <v>0</v>
      </c>
      <c r="BX133" s="32">
        <f t="shared" ca="1" si="32"/>
        <v>0</v>
      </c>
    </row>
    <row r="134" spans="1:76">
      <c r="A134" t="s">
        <v>451</v>
      </c>
      <c r="B134" s="1" t="s">
        <v>144</v>
      </c>
      <c r="C134" t="str">
        <f t="shared" ca="1" si="33"/>
        <v>BCHIMP</v>
      </c>
      <c r="D134" t="str">
        <f t="shared" ca="1" si="34"/>
        <v>Alberta-BC Intertie - Import</v>
      </c>
      <c r="E134" s="31">
        <f ca="1">'Module C Corrected'!CW134-'Module C Initial'!CW134</f>
        <v>51.029999999999745</v>
      </c>
      <c r="F134" s="31">
        <f ca="1">'Module C Corrected'!CX134-'Module C Initial'!CX134</f>
        <v>132.92000000000007</v>
      </c>
      <c r="G134" s="31">
        <f ca="1">'Module C Corrected'!CY134-'Module C Initial'!CY134</f>
        <v>159.31999999999971</v>
      </c>
      <c r="H134" s="31">
        <f ca="1">'Module C Corrected'!CZ134-'Module C Initial'!CZ134</f>
        <v>30.690000000000509</v>
      </c>
      <c r="I134" s="31">
        <f ca="1">'Module C Corrected'!DA134-'Module C Initial'!DA134</f>
        <v>98.409999999999854</v>
      </c>
      <c r="J134" s="31">
        <f ca="1">'Module C Corrected'!DB134-'Module C Initial'!DB134</f>
        <v>71.320000000000618</v>
      </c>
      <c r="K134" s="31">
        <f ca="1">'Module C Corrected'!DC134-'Module C Initial'!DC134</f>
        <v>80.450000000000728</v>
      </c>
      <c r="L134" s="31">
        <f ca="1">'Module C Corrected'!DD134-'Module C Initial'!DD134</f>
        <v>55.799999999999272</v>
      </c>
      <c r="M134" s="31">
        <f ca="1">'Module C Corrected'!DE134-'Module C Initial'!DE134</f>
        <v>211.15000000000146</v>
      </c>
      <c r="N134" s="31">
        <f ca="1">'Module C Corrected'!DF134-'Module C Initial'!DF134</f>
        <v>159.20999999999913</v>
      </c>
      <c r="O134" s="31">
        <f ca="1">'Module C Corrected'!DG134-'Module C Initial'!DG134</f>
        <v>21.190000000000509</v>
      </c>
      <c r="P134" s="31">
        <f ca="1">'Module C Corrected'!DH134-'Module C Initial'!DH134</f>
        <v>16.650000000000091</v>
      </c>
      <c r="Q134" s="32">
        <f ca="1">'Module C Corrected'!DI134-'Module C Initial'!DI134</f>
        <v>2.5499999999999545</v>
      </c>
      <c r="R134" s="32">
        <f ca="1">'Module C Corrected'!DJ134-'Module C Initial'!DJ134</f>
        <v>6.6400000000001</v>
      </c>
      <c r="S134" s="32">
        <f ca="1">'Module C Corrected'!DK134-'Module C Initial'!DK134</f>
        <v>7.9600000000000364</v>
      </c>
      <c r="T134" s="32">
        <f ca="1">'Module C Corrected'!DL134-'Module C Initial'!DL134</f>
        <v>1.539999999999992</v>
      </c>
      <c r="U134" s="32">
        <f ca="1">'Module C Corrected'!DM134-'Module C Initial'!DM134</f>
        <v>4.9200000000000159</v>
      </c>
      <c r="V134" s="32">
        <f ca="1">'Module C Corrected'!DN134-'Module C Initial'!DN134</f>
        <v>3.5600000000000023</v>
      </c>
      <c r="W134" s="32">
        <f ca="1">'Module C Corrected'!DO134-'Module C Initial'!DO134</f>
        <v>4.0300000000000296</v>
      </c>
      <c r="X134" s="32">
        <f ca="1">'Module C Corrected'!DP134-'Module C Initial'!DP134</f>
        <v>2.789999999999992</v>
      </c>
      <c r="Y134" s="32">
        <f ca="1">'Module C Corrected'!DQ134-'Module C Initial'!DQ134</f>
        <v>10.559999999999945</v>
      </c>
      <c r="Z134" s="32">
        <f ca="1">'Module C Corrected'!DR134-'Module C Initial'!DR134</f>
        <v>7.9600000000000364</v>
      </c>
      <c r="AA134" s="32">
        <f ca="1">'Module C Corrected'!DS134-'Module C Initial'!DS134</f>
        <v>1.0600000000000023</v>
      </c>
      <c r="AB134" s="32">
        <f ca="1">'Module C Corrected'!DT134-'Module C Initial'!DT134</f>
        <v>0.82999999999999829</v>
      </c>
      <c r="AC134" s="31">
        <f ca="1">'Module C Corrected'!DU134-'Module C Initial'!DU134</f>
        <v>21.949999999999818</v>
      </c>
      <c r="AD134" s="31">
        <f ca="1">'Module C Corrected'!DV134-'Module C Initial'!DV134</f>
        <v>56.510000000000218</v>
      </c>
      <c r="AE134" s="31">
        <f ca="1">'Module C Corrected'!DW134-'Module C Initial'!DW134</f>
        <v>67</v>
      </c>
      <c r="AF134" s="31">
        <f ca="1">'Module C Corrected'!DX134-'Module C Initial'!DX134</f>
        <v>12.75</v>
      </c>
      <c r="AG134" s="31">
        <f ca="1">'Module C Corrected'!DY134-'Module C Initial'!DY134</f>
        <v>40.400000000000091</v>
      </c>
      <c r="AH134" s="31">
        <f ca="1">'Module C Corrected'!DZ134-'Module C Initial'!DZ134</f>
        <v>28.920000000000073</v>
      </c>
      <c r="AI134" s="31">
        <f ca="1">'Module C Corrected'!EA134-'Module C Initial'!EA134</f>
        <v>32.2199999999998</v>
      </c>
      <c r="AJ134" s="31">
        <f ca="1">'Module C Corrected'!EB134-'Module C Initial'!EB134</f>
        <v>22.059999999999945</v>
      </c>
      <c r="AK134" s="31">
        <f ca="1">'Module C Corrected'!EC134-'Module C Initial'!EC134</f>
        <v>82.329999999999927</v>
      </c>
      <c r="AL134" s="31">
        <f ca="1">'Module C Corrected'!ED134-'Module C Initial'!ED134</f>
        <v>61.25</v>
      </c>
      <c r="AM134" s="31">
        <f ca="1">'Module C Corrected'!EE134-'Module C Initial'!EE134</f>
        <v>8.0400000000000773</v>
      </c>
      <c r="AN134" s="31">
        <f ca="1">'Module C Corrected'!EF134-'Module C Initial'!EF134</f>
        <v>6.2300000000000182</v>
      </c>
      <c r="AO134" s="32">
        <f t="shared" ca="1" si="27"/>
        <v>75.529999999999518</v>
      </c>
      <c r="AP134" s="32">
        <f t="shared" ca="1" si="27"/>
        <v>196.07000000000039</v>
      </c>
      <c r="AQ134" s="32">
        <f t="shared" ca="1" si="27"/>
        <v>234.27999999999975</v>
      </c>
      <c r="AR134" s="32">
        <f t="shared" ca="1" si="24"/>
        <v>44.980000000000501</v>
      </c>
      <c r="AS134" s="32">
        <f t="shared" ca="1" si="24"/>
        <v>143.72999999999996</v>
      </c>
      <c r="AT134" s="32">
        <f t="shared" ca="1" si="24"/>
        <v>103.80000000000069</v>
      </c>
      <c r="AU134" s="32">
        <f t="shared" ca="1" si="24"/>
        <v>116.70000000000056</v>
      </c>
      <c r="AV134" s="32">
        <f t="shared" ca="1" si="24"/>
        <v>80.64999999999921</v>
      </c>
      <c r="AW134" s="32">
        <f t="shared" ca="1" si="24"/>
        <v>304.04000000000133</v>
      </c>
      <c r="AX134" s="32">
        <f t="shared" ca="1" si="30"/>
        <v>228.41999999999916</v>
      </c>
      <c r="AY134" s="32">
        <f t="shared" ca="1" si="30"/>
        <v>30.290000000000589</v>
      </c>
      <c r="AZ134" s="32">
        <f t="shared" ca="1" si="30"/>
        <v>23.710000000000107</v>
      </c>
      <c r="BA134" s="55">
        <f t="shared" ca="1" si="28"/>
        <v>0.6</v>
      </c>
      <c r="BB134" s="55">
        <f t="shared" ca="1" si="28"/>
        <v>1.56</v>
      </c>
      <c r="BC134" s="55">
        <f t="shared" ca="1" si="28"/>
        <v>1.87</v>
      </c>
      <c r="BD134" s="55">
        <f t="shared" ca="1" si="25"/>
        <v>0.36</v>
      </c>
      <c r="BE134" s="55">
        <f t="shared" ca="1" si="25"/>
        <v>1.1499999999999999</v>
      </c>
      <c r="BF134" s="55">
        <f t="shared" ca="1" si="25"/>
        <v>0.84</v>
      </c>
      <c r="BG134" s="55">
        <f t="shared" ca="1" si="25"/>
        <v>0.94</v>
      </c>
      <c r="BH134" s="55">
        <f t="shared" ca="1" si="25"/>
        <v>0.65</v>
      </c>
      <c r="BI134" s="55">
        <f t="shared" ca="1" si="25"/>
        <v>2.4700000000000002</v>
      </c>
      <c r="BJ134" s="55">
        <f t="shared" ca="1" si="31"/>
        <v>1.86</v>
      </c>
      <c r="BK134" s="55">
        <f t="shared" ca="1" si="31"/>
        <v>0.25</v>
      </c>
      <c r="BL134" s="55">
        <f t="shared" ca="1" si="31"/>
        <v>0.2</v>
      </c>
      <c r="BM134" s="32">
        <f t="shared" ca="1" si="29"/>
        <v>76.129999999999512</v>
      </c>
      <c r="BN134" s="32">
        <f t="shared" ca="1" si="29"/>
        <v>197.63000000000039</v>
      </c>
      <c r="BO134" s="32">
        <f t="shared" ca="1" si="29"/>
        <v>236.14999999999975</v>
      </c>
      <c r="BP134" s="32">
        <f t="shared" ca="1" si="26"/>
        <v>45.340000000000501</v>
      </c>
      <c r="BQ134" s="32">
        <f t="shared" ca="1" si="26"/>
        <v>144.87999999999997</v>
      </c>
      <c r="BR134" s="32">
        <f t="shared" ca="1" si="26"/>
        <v>104.6400000000007</v>
      </c>
      <c r="BS134" s="32">
        <f t="shared" ca="1" si="26"/>
        <v>117.64000000000055</v>
      </c>
      <c r="BT134" s="32">
        <f t="shared" ca="1" si="26"/>
        <v>81.299999999999216</v>
      </c>
      <c r="BU134" s="32">
        <f t="shared" ca="1" si="26"/>
        <v>306.51000000000136</v>
      </c>
      <c r="BV134" s="32">
        <f t="shared" ca="1" si="32"/>
        <v>230.27999999999918</v>
      </c>
      <c r="BW134" s="32">
        <f t="shared" ca="1" si="32"/>
        <v>30.540000000000589</v>
      </c>
      <c r="BX134" s="32">
        <f t="shared" ca="1" si="32"/>
        <v>23.910000000000107</v>
      </c>
    </row>
    <row r="135" spans="1:76">
      <c r="A135" t="s">
        <v>451</v>
      </c>
      <c r="B135" s="1" t="s">
        <v>145</v>
      </c>
      <c r="C135" t="str">
        <f t="shared" ca="1" si="33"/>
        <v>BCHEXP</v>
      </c>
      <c r="D135" t="str">
        <f t="shared" ca="1" si="34"/>
        <v>Alberta-BC Intertie - Export</v>
      </c>
      <c r="E135" s="31">
        <f ca="1">'Module C Corrected'!CW135-'Module C Initial'!CW135</f>
        <v>0</v>
      </c>
      <c r="F135" s="31">
        <f ca="1">'Module C Corrected'!CX135-'Module C Initial'!CX135</f>
        <v>0</v>
      </c>
      <c r="G135" s="31">
        <f ca="1">'Module C Corrected'!CY135-'Module C Initial'!CY135</f>
        <v>0</v>
      </c>
      <c r="H135" s="31">
        <f ca="1">'Module C Corrected'!CZ135-'Module C Initial'!CZ135</f>
        <v>0</v>
      </c>
      <c r="I135" s="31">
        <f ca="1">'Module C Corrected'!DA135-'Module C Initial'!DA135</f>
        <v>0</v>
      </c>
      <c r="J135" s="31">
        <f ca="1">'Module C Corrected'!DB135-'Module C Initial'!DB135</f>
        <v>0</v>
      </c>
      <c r="K135" s="31">
        <f ca="1">'Module C Corrected'!DC135-'Module C Initial'!DC135</f>
        <v>0</v>
      </c>
      <c r="L135" s="31">
        <f ca="1">'Module C Corrected'!DD135-'Module C Initial'!DD135</f>
        <v>0</v>
      </c>
      <c r="M135" s="31">
        <f ca="1">'Module C Corrected'!DE135-'Module C Initial'!DE135</f>
        <v>0</v>
      </c>
      <c r="N135" s="31">
        <f ca="1">'Module C Corrected'!DF135-'Module C Initial'!DF135</f>
        <v>0</v>
      </c>
      <c r="O135" s="31">
        <f ca="1">'Module C Corrected'!DG135-'Module C Initial'!DG135</f>
        <v>0</v>
      </c>
      <c r="P135" s="31">
        <f ca="1">'Module C Corrected'!DH135-'Module C Initial'!DH135</f>
        <v>0</v>
      </c>
      <c r="Q135" s="32">
        <f ca="1">'Module C Corrected'!DI135-'Module C Initial'!DI135</f>
        <v>0</v>
      </c>
      <c r="R135" s="32">
        <f ca="1">'Module C Corrected'!DJ135-'Module C Initial'!DJ135</f>
        <v>0</v>
      </c>
      <c r="S135" s="32">
        <f ca="1">'Module C Corrected'!DK135-'Module C Initial'!DK135</f>
        <v>0</v>
      </c>
      <c r="T135" s="32">
        <f ca="1">'Module C Corrected'!DL135-'Module C Initial'!DL135</f>
        <v>0</v>
      </c>
      <c r="U135" s="32">
        <f ca="1">'Module C Corrected'!DM135-'Module C Initial'!DM135</f>
        <v>0</v>
      </c>
      <c r="V135" s="32">
        <f ca="1">'Module C Corrected'!DN135-'Module C Initial'!DN135</f>
        <v>0</v>
      </c>
      <c r="W135" s="32">
        <f ca="1">'Module C Corrected'!DO135-'Module C Initial'!DO135</f>
        <v>0</v>
      </c>
      <c r="X135" s="32">
        <f ca="1">'Module C Corrected'!DP135-'Module C Initial'!DP135</f>
        <v>0</v>
      </c>
      <c r="Y135" s="32">
        <f ca="1">'Module C Corrected'!DQ135-'Module C Initial'!DQ135</f>
        <v>0</v>
      </c>
      <c r="Z135" s="32">
        <f ca="1">'Module C Corrected'!DR135-'Module C Initial'!DR135</f>
        <v>0</v>
      </c>
      <c r="AA135" s="32">
        <f ca="1">'Module C Corrected'!DS135-'Module C Initial'!DS135</f>
        <v>0</v>
      </c>
      <c r="AB135" s="32">
        <f ca="1">'Module C Corrected'!DT135-'Module C Initial'!DT135</f>
        <v>0</v>
      </c>
      <c r="AC135" s="31">
        <f ca="1">'Module C Corrected'!DU135-'Module C Initial'!DU135</f>
        <v>0</v>
      </c>
      <c r="AD135" s="31">
        <f ca="1">'Module C Corrected'!DV135-'Module C Initial'!DV135</f>
        <v>0</v>
      </c>
      <c r="AE135" s="31">
        <f ca="1">'Module C Corrected'!DW135-'Module C Initial'!DW135</f>
        <v>0</v>
      </c>
      <c r="AF135" s="31">
        <f ca="1">'Module C Corrected'!DX135-'Module C Initial'!DX135</f>
        <v>0</v>
      </c>
      <c r="AG135" s="31">
        <f ca="1">'Module C Corrected'!DY135-'Module C Initial'!DY135</f>
        <v>0</v>
      </c>
      <c r="AH135" s="31">
        <f ca="1">'Module C Corrected'!DZ135-'Module C Initial'!DZ135</f>
        <v>0</v>
      </c>
      <c r="AI135" s="31">
        <f ca="1">'Module C Corrected'!EA135-'Module C Initial'!EA135</f>
        <v>0</v>
      </c>
      <c r="AJ135" s="31">
        <f ca="1">'Module C Corrected'!EB135-'Module C Initial'!EB135</f>
        <v>0</v>
      </c>
      <c r="AK135" s="31">
        <f ca="1">'Module C Corrected'!EC135-'Module C Initial'!EC135</f>
        <v>0</v>
      </c>
      <c r="AL135" s="31">
        <f ca="1">'Module C Corrected'!ED135-'Module C Initial'!ED135</f>
        <v>0</v>
      </c>
      <c r="AM135" s="31">
        <f ca="1">'Module C Corrected'!EE135-'Module C Initial'!EE135</f>
        <v>0</v>
      </c>
      <c r="AN135" s="31">
        <f ca="1">'Module C Corrected'!EF135-'Module C Initial'!EF135</f>
        <v>0</v>
      </c>
      <c r="AO135" s="32">
        <f t="shared" ca="1" si="27"/>
        <v>0</v>
      </c>
      <c r="AP135" s="32">
        <f t="shared" ca="1" si="27"/>
        <v>0</v>
      </c>
      <c r="AQ135" s="32">
        <f t="shared" ca="1" si="27"/>
        <v>0</v>
      </c>
      <c r="AR135" s="32">
        <f t="shared" ca="1" si="24"/>
        <v>0</v>
      </c>
      <c r="AS135" s="32">
        <f t="shared" ca="1" si="24"/>
        <v>0</v>
      </c>
      <c r="AT135" s="32">
        <f t="shared" ca="1" si="24"/>
        <v>0</v>
      </c>
      <c r="AU135" s="32">
        <f t="shared" ca="1" si="24"/>
        <v>0</v>
      </c>
      <c r="AV135" s="32">
        <f t="shared" ca="1" si="24"/>
        <v>0</v>
      </c>
      <c r="AW135" s="32">
        <f t="shared" ca="1" si="24"/>
        <v>0</v>
      </c>
      <c r="AX135" s="32">
        <f t="shared" ca="1" si="30"/>
        <v>0</v>
      </c>
      <c r="AY135" s="32">
        <f t="shared" ca="1" si="30"/>
        <v>0</v>
      </c>
      <c r="AZ135" s="32">
        <f t="shared" ca="1" si="30"/>
        <v>0</v>
      </c>
      <c r="BA135" s="55">
        <f t="shared" ca="1" si="28"/>
        <v>0</v>
      </c>
      <c r="BB135" s="55">
        <f t="shared" ca="1" si="28"/>
        <v>0</v>
      </c>
      <c r="BC135" s="55">
        <f t="shared" ca="1" si="28"/>
        <v>0</v>
      </c>
      <c r="BD135" s="55">
        <f t="shared" ca="1" si="25"/>
        <v>0</v>
      </c>
      <c r="BE135" s="55">
        <f t="shared" ca="1" si="25"/>
        <v>0</v>
      </c>
      <c r="BF135" s="55">
        <f t="shared" ca="1" si="25"/>
        <v>0</v>
      </c>
      <c r="BG135" s="55">
        <f t="shared" ca="1" si="25"/>
        <v>0</v>
      </c>
      <c r="BH135" s="55">
        <f t="shared" ca="1" si="25"/>
        <v>0</v>
      </c>
      <c r="BI135" s="55">
        <f t="shared" ca="1" si="25"/>
        <v>0</v>
      </c>
      <c r="BJ135" s="55">
        <f t="shared" ca="1" si="31"/>
        <v>0</v>
      </c>
      <c r="BK135" s="55">
        <f t="shared" ca="1" si="31"/>
        <v>0</v>
      </c>
      <c r="BL135" s="55">
        <f t="shared" ca="1" si="31"/>
        <v>0</v>
      </c>
      <c r="BM135" s="32">
        <f t="shared" ca="1" si="29"/>
        <v>0</v>
      </c>
      <c r="BN135" s="32">
        <f t="shared" ca="1" si="29"/>
        <v>0</v>
      </c>
      <c r="BO135" s="32">
        <f t="shared" ca="1" si="29"/>
        <v>0</v>
      </c>
      <c r="BP135" s="32">
        <f t="shared" ca="1" si="26"/>
        <v>0</v>
      </c>
      <c r="BQ135" s="32">
        <f t="shared" ca="1" si="26"/>
        <v>0</v>
      </c>
      <c r="BR135" s="32">
        <f t="shared" ca="1" si="26"/>
        <v>0</v>
      </c>
      <c r="BS135" s="32">
        <f t="shared" ca="1" si="26"/>
        <v>0</v>
      </c>
      <c r="BT135" s="32">
        <f t="shared" ca="1" si="26"/>
        <v>0</v>
      </c>
      <c r="BU135" s="32">
        <f t="shared" ca="1" si="26"/>
        <v>0</v>
      </c>
      <c r="BV135" s="32">
        <f t="shared" ca="1" si="32"/>
        <v>0</v>
      </c>
      <c r="BW135" s="32">
        <f t="shared" ca="1" si="32"/>
        <v>0</v>
      </c>
      <c r="BX135" s="32">
        <f t="shared" ca="1" si="32"/>
        <v>0</v>
      </c>
    </row>
    <row r="136" spans="1:76">
      <c r="A136" t="s">
        <v>423</v>
      </c>
      <c r="B136" s="1" t="s">
        <v>134</v>
      </c>
      <c r="C136" t="str">
        <f t="shared" ca="1" si="33"/>
        <v>THS</v>
      </c>
      <c r="D136" t="str">
        <f t="shared" ca="1" si="34"/>
        <v>Three Sisters Hydro Plant</v>
      </c>
      <c r="E136" s="31">
        <f ca="1">'Module C Corrected'!CW136-'Module C Initial'!CW136</f>
        <v>0</v>
      </c>
      <c r="F136" s="31">
        <f ca="1">'Module C Corrected'!CX136-'Module C Initial'!CX136</f>
        <v>0</v>
      </c>
      <c r="G136" s="31">
        <f ca="1">'Module C Corrected'!CY136-'Module C Initial'!CY136</f>
        <v>0</v>
      </c>
      <c r="H136" s="31">
        <f ca="1">'Module C Corrected'!CZ136-'Module C Initial'!CZ136</f>
        <v>0</v>
      </c>
      <c r="I136" s="31">
        <f ca="1">'Module C Corrected'!DA136-'Module C Initial'!DA136</f>
        <v>0</v>
      </c>
      <c r="J136" s="31">
        <f ca="1">'Module C Corrected'!DB136-'Module C Initial'!DB136</f>
        <v>0</v>
      </c>
      <c r="K136" s="31">
        <f ca="1">'Module C Corrected'!DC136-'Module C Initial'!DC136</f>
        <v>0</v>
      </c>
      <c r="L136" s="31">
        <f ca="1">'Module C Corrected'!DD136-'Module C Initial'!DD136</f>
        <v>0</v>
      </c>
      <c r="M136" s="31">
        <f ca="1">'Module C Corrected'!DE136-'Module C Initial'!DE136</f>
        <v>0</v>
      </c>
      <c r="N136" s="31">
        <f ca="1">'Module C Corrected'!DF136-'Module C Initial'!DF136</f>
        <v>0</v>
      </c>
      <c r="O136" s="31">
        <f ca="1">'Module C Corrected'!DG136-'Module C Initial'!DG136</f>
        <v>0</v>
      </c>
      <c r="P136" s="31">
        <f ca="1">'Module C Corrected'!DH136-'Module C Initial'!DH136</f>
        <v>0</v>
      </c>
      <c r="Q136" s="32">
        <f ca="1">'Module C Corrected'!DI136-'Module C Initial'!DI136</f>
        <v>0</v>
      </c>
      <c r="R136" s="32">
        <f ca="1">'Module C Corrected'!DJ136-'Module C Initial'!DJ136</f>
        <v>0</v>
      </c>
      <c r="S136" s="32">
        <f ca="1">'Module C Corrected'!DK136-'Module C Initial'!DK136</f>
        <v>0</v>
      </c>
      <c r="T136" s="32">
        <f ca="1">'Module C Corrected'!DL136-'Module C Initial'!DL136</f>
        <v>0</v>
      </c>
      <c r="U136" s="32">
        <f ca="1">'Module C Corrected'!DM136-'Module C Initial'!DM136</f>
        <v>0</v>
      </c>
      <c r="V136" s="32">
        <f ca="1">'Module C Corrected'!DN136-'Module C Initial'!DN136</f>
        <v>0</v>
      </c>
      <c r="W136" s="32">
        <f ca="1">'Module C Corrected'!DO136-'Module C Initial'!DO136</f>
        <v>0</v>
      </c>
      <c r="X136" s="32">
        <f ca="1">'Module C Corrected'!DP136-'Module C Initial'!DP136</f>
        <v>0</v>
      </c>
      <c r="Y136" s="32">
        <f ca="1">'Module C Corrected'!DQ136-'Module C Initial'!DQ136</f>
        <v>0</v>
      </c>
      <c r="Z136" s="32">
        <f ca="1">'Module C Corrected'!DR136-'Module C Initial'!DR136</f>
        <v>0</v>
      </c>
      <c r="AA136" s="32">
        <f ca="1">'Module C Corrected'!DS136-'Module C Initial'!DS136</f>
        <v>0</v>
      </c>
      <c r="AB136" s="32">
        <f ca="1">'Module C Corrected'!DT136-'Module C Initial'!DT136</f>
        <v>0</v>
      </c>
      <c r="AC136" s="31">
        <f ca="1">'Module C Corrected'!DU136-'Module C Initial'!DU136</f>
        <v>0</v>
      </c>
      <c r="AD136" s="31">
        <f ca="1">'Module C Corrected'!DV136-'Module C Initial'!DV136</f>
        <v>0</v>
      </c>
      <c r="AE136" s="31">
        <f ca="1">'Module C Corrected'!DW136-'Module C Initial'!DW136</f>
        <v>0</v>
      </c>
      <c r="AF136" s="31">
        <f ca="1">'Module C Corrected'!DX136-'Module C Initial'!DX136</f>
        <v>0</v>
      </c>
      <c r="AG136" s="31">
        <f ca="1">'Module C Corrected'!DY136-'Module C Initial'!DY136</f>
        <v>0</v>
      </c>
      <c r="AH136" s="31">
        <f ca="1">'Module C Corrected'!DZ136-'Module C Initial'!DZ136</f>
        <v>0</v>
      </c>
      <c r="AI136" s="31">
        <f ca="1">'Module C Corrected'!EA136-'Module C Initial'!EA136</f>
        <v>0</v>
      </c>
      <c r="AJ136" s="31">
        <f ca="1">'Module C Corrected'!EB136-'Module C Initial'!EB136</f>
        <v>0</v>
      </c>
      <c r="AK136" s="31">
        <f ca="1">'Module C Corrected'!EC136-'Module C Initial'!EC136</f>
        <v>0</v>
      </c>
      <c r="AL136" s="31">
        <f ca="1">'Module C Corrected'!ED136-'Module C Initial'!ED136</f>
        <v>0</v>
      </c>
      <c r="AM136" s="31">
        <f ca="1">'Module C Corrected'!EE136-'Module C Initial'!EE136</f>
        <v>0</v>
      </c>
      <c r="AN136" s="31">
        <f ca="1">'Module C Corrected'!EF136-'Module C Initial'!EF136</f>
        <v>0</v>
      </c>
      <c r="AO136" s="32">
        <f t="shared" ca="1" si="27"/>
        <v>0</v>
      </c>
      <c r="AP136" s="32">
        <f t="shared" ca="1" si="27"/>
        <v>0</v>
      </c>
      <c r="AQ136" s="32">
        <f t="shared" ca="1" si="27"/>
        <v>0</v>
      </c>
      <c r="AR136" s="32">
        <f t="shared" ca="1" si="24"/>
        <v>0</v>
      </c>
      <c r="AS136" s="32">
        <f t="shared" ca="1" si="24"/>
        <v>0</v>
      </c>
      <c r="AT136" s="32">
        <f t="shared" ca="1" si="24"/>
        <v>0</v>
      </c>
      <c r="AU136" s="32">
        <f t="shared" ca="1" si="24"/>
        <v>0</v>
      </c>
      <c r="AV136" s="32">
        <f t="shared" ca="1" si="24"/>
        <v>0</v>
      </c>
      <c r="AW136" s="32">
        <f t="shared" ca="1" si="24"/>
        <v>0</v>
      </c>
      <c r="AX136" s="32">
        <f t="shared" ca="1" si="30"/>
        <v>0</v>
      </c>
      <c r="AY136" s="32">
        <f t="shared" ca="1" si="30"/>
        <v>0</v>
      </c>
      <c r="AZ136" s="32">
        <f t="shared" ca="1" si="30"/>
        <v>0</v>
      </c>
      <c r="BA136" s="55">
        <f t="shared" ca="1" si="28"/>
        <v>0</v>
      </c>
      <c r="BB136" s="55">
        <f t="shared" ca="1" si="28"/>
        <v>0</v>
      </c>
      <c r="BC136" s="55">
        <f t="shared" ca="1" si="28"/>
        <v>0</v>
      </c>
      <c r="BD136" s="55">
        <f t="shared" ca="1" si="25"/>
        <v>0</v>
      </c>
      <c r="BE136" s="55">
        <f t="shared" ca="1" si="25"/>
        <v>0</v>
      </c>
      <c r="BF136" s="55">
        <f t="shared" ca="1" si="25"/>
        <v>0</v>
      </c>
      <c r="BG136" s="55">
        <f t="shared" ca="1" si="25"/>
        <v>0</v>
      </c>
      <c r="BH136" s="55">
        <f t="shared" ca="1" si="25"/>
        <v>0</v>
      </c>
      <c r="BI136" s="55">
        <f t="shared" ca="1" si="25"/>
        <v>0</v>
      </c>
      <c r="BJ136" s="55">
        <f t="shared" ca="1" si="31"/>
        <v>0</v>
      </c>
      <c r="BK136" s="55">
        <f t="shared" ca="1" si="31"/>
        <v>0</v>
      </c>
      <c r="BL136" s="55">
        <f t="shared" ca="1" si="31"/>
        <v>0</v>
      </c>
      <c r="BM136" s="32">
        <f t="shared" ca="1" si="29"/>
        <v>0</v>
      </c>
      <c r="BN136" s="32">
        <f t="shared" ca="1" si="29"/>
        <v>0</v>
      </c>
      <c r="BO136" s="32">
        <f t="shared" ca="1" si="29"/>
        <v>0</v>
      </c>
      <c r="BP136" s="32">
        <f t="shared" ca="1" si="26"/>
        <v>0</v>
      </c>
      <c r="BQ136" s="32">
        <f t="shared" ca="1" si="26"/>
        <v>0</v>
      </c>
      <c r="BR136" s="32">
        <f t="shared" ca="1" si="26"/>
        <v>0</v>
      </c>
      <c r="BS136" s="32">
        <f t="shared" ca="1" si="26"/>
        <v>0</v>
      </c>
      <c r="BT136" s="32">
        <f t="shared" ca="1" si="26"/>
        <v>0</v>
      </c>
      <c r="BU136" s="32">
        <f t="shared" ca="1" si="26"/>
        <v>0</v>
      </c>
      <c r="BV136" s="32">
        <f t="shared" ca="1" si="32"/>
        <v>0</v>
      </c>
      <c r="BW136" s="32">
        <f t="shared" ca="1" si="32"/>
        <v>0</v>
      </c>
      <c r="BX136" s="32">
        <f t="shared" ca="1" si="32"/>
        <v>0</v>
      </c>
    </row>
    <row r="137" spans="1:76">
      <c r="A137" t="s">
        <v>523</v>
      </c>
      <c r="B137" s="1" t="s">
        <v>400</v>
      </c>
      <c r="C137" t="str">
        <f t="shared" ca="1" si="33"/>
        <v>BCHIMP</v>
      </c>
      <c r="D137" t="str">
        <f t="shared" ca="1" si="34"/>
        <v>Alberta-BC Intertie - Import</v>
      </c>
      <c r="E137" s="31">
        <f ca="1">'Module C Corrected'!CW137-'Module C Initial'!CW137</f>
        <v>0</v>
      </c>
      <c r="F137" s="31">
        <f ca="1">'Module C Corrected'!CX137-'Module C Initial'!CX137</f>
        <v>0</v>
      </c>
      <c r="G137" s="31">
        <f ca="1">'Module C Corrected'!CY137-'Module C Initial'!CY137</f>
        <v>0</v>
      </c>
      <c r="H137" s="31">
        <f ca="1">'Module C Corrected'!CZ137-'Module C Initial'!CZ137</f>
        <v>0</v>
      </c>
      <c r="I137" s="31">
        <f ca="1">'Module C Corrected'!DA137-'Module C Initial'!DA137</f>
        <v>101.72999999999956</v>
      </c>
      <c r="J137" s="31">
        <f ca="1">'Module C Corrected'!DB137-'Module C Initial'!DB137</f>
        <v>99.700000000000728</v>
      </c>
      <c r="K137" s="31">
        <f ca="1">'Module C Corrected'!DC137-'Module C Initial'!DC137</f>
        <v>2058.039999999979</v>
      </c>
      <c r="L137" s="31">
        <f ca="1">'Module C Corrected'!DD137-'Module C Initial'!DD137</f>
        <v>449.66999999999825</v>
      </c>
      <c r="M137" s="31">
        <f ca="1">'Module C Corrected'!DE137-'Module C Initial'!DE137</f>
        <v>58.630000000001019</v>
      </c>
      <c r="N137" s="31">
        <f ca="1">'Module C Corrected'!DF137-'Module C Initial'!DF137</f>
        <v>132.98999999999796</v>
      </c>
      <c r="O137" s="31">
        <f ca="1">'Module C Corrected'!DG137-'Module C Initial'!DG137</f>
        <v>41.079999999999927</v>
      </c>
      <c r="P137" s="31">
        <f ca="1">'Module C Corrected'!DH137-'Module C Initial'!DH137</f>
        <v>181.13000000000102</v>
      </c>
      <c r="Q137" s="32">
        <f ca="1">'Module C Corrected'!DI137-'Module C Initial'!DI137</f>
        <v>0</v>
      </c>
      <c r="R137" s="32">
        <f ca="1">'Module C Corrected'!DJ137-'Module C Initial'!DJ137</f>
        <v>0</v>
      </c>
      <c r="S137" s="32">
        <f ca="1">'Module C Corrected'!DK137-'Module C Initial'!DK137</f>
        <v>0</v>
      </c>
      <c r="T137" s="32">
        <f ca="1">'Module C Corrected'!DL137-'Module C Initial'!DL137</f>
        <v>0</v>
      </c>
      <c r="U137" s="32">
        <f ca="1">'Module C Corrected'!DM137-'Module C Initial'!DM137</f>
        <v>5.0799999999999841</v>
      </c>
      <c r="V137" s="32">
        <f ca="1">'Module C Corrected'!DN137-'Module C Initial'!DN137</f>
        <v>4.9799999999999613</v>
      </c>
      <c r="W137" s="32">
        <f ca="1">'Module C Corrected'!DO137-'Module C Initial'!DO137</f>
        <v>102.89999999999964</v>
      </c>
      <c r="X137" s="32">
        <f ca="1">'Module C Corrected'!DP137-'Module C Initial'!DP137</f>
        <v>22.480000000000018</v>
      </c>
      <c r="Y137" s="32">
        <f ca="1">'Module C Corrected'!DQ137-'Module C Initial'!DQ137</f>
        <v>2.9399999999999977</v>
      </c>
      <c r="Z137" s="32">
        <f ca="1">'Module C Corrected'!DR137-'Module C Initial'!DR137</f>
        <v>6.6499999999999773</v>
      </c>
      <c r="AA137" s="32">
        <f ca="1">'Module C Corrected'!DS137-'Module C Initial'!DS137</f>
        <v>2.0600000000000023</v>
      </c>
      <c r="AB137" s="32">
        <f ca="1">'Module C Corrected'!DT137-'Module C Initial'!DT137</f>
        <v>9.0499999999999545</v>
      </c>
      <c r="AC137" s="31">
        <f ca="1">'Module C Corrected'!DU137-'Module C Initial'!DU137</f>
        <v>0</v>
      </c>
      <c r="AD137" s="31">
        <f ca="1">'Module C Corrected'!DV137-'Module C Initial'!DV137</f>
        <v>0</v>
      </c>
      <c r="AE137" s="31">
        <f ca="1">'Module C Corrected'!DW137-'Module C Initial'!DW137</f>
        <v>0</v>
      </c>
      <c r="AF137" s="31">
        <f ca="1">'Module C Corrected'!DX137-'Module C Initial'!DX137</f>
        <v>0</v>
      </c>
      <c r="AG137" s="31">
        <f ca="1">'Module C Corrected'!DY137-'Module C Initial'!DY137</f>
        <v>41.759999999999309</v>
      </c>
      <c r="AH137" s="31">
        <f ca="1">'Module C Corrected'!DZ137-'Module C Initial'!DZ137</f>
        <v>40.420000000000073</v>
      </c>
      <c r="AI137" s="31">
        <f ca="1">'Module C Corrected'!EA137-'Module C Initial'!EA137</f>
        <v>824.25999999999476</v>
      </c>
      <c r="AJ137" s="31">
        <f ca="1">'Module C Corrected'!EB137-'Module C Initial'!EB137</f>
        <v>177.71000000000095</v>
      </c>
      <c r="AK137" s="31">
        <f ca="1">'Module C Corrected'!EC137-'Module C Initial'!EC137</f>
        <v>22.860000000000127</v>
      </c>
      <c r="AL137" s="31">
        <f ca="1">'Module C Corrected'!ED137-'Module C Initial'!ED137</f>
        <v>51.170000000000073</v>
      </c>
      <c r="AM137" s="31">
        <f ca="1">'Module C Corrected'!EE137-'Module C Initial'!EE137</f>
        <v>15.589999999999918</v>
      </c>
      <c r="AN137" s="31">
        <f ca="1">'Module C Corrected'!EF137-'Module C Initial'!EF137</f>
        <v>67.800000000000182</v>
      </c>
      <c r="AO137" s="32">
        <f t="shared" ca="1" si="27"/>
        <v>0</v>
      </c>
      <c r="AP137" s="32">
        <f t="shared" ca="1" si="27"/>
        <v>0</v>
      </c>
      <c r="AQ137" s="32">
        <f t="shared" ca="1" si="27"/>
        <v>0</v>
      </c>
      <c r="AR137" s="32">
        <f t="shared" ca="1" si="24"/>
        <v>0</v>
      </c>
      <c r="AS137" s="32">
        <f t="shared" ca="1" si="24"/>
        <v>148.56999999999886</v>
      </c>
      <c r="AT137" s="32">
        <f t="shared" ca="1" si="24"/>
        <v>145.10000000000076</v>
      </c>
      <c r="AU137" s="32">
        <f t="shared" ca="1" si="24"/>
        <v>2985.1999999999734</v>
      </c>
      <c r="AV137" s="32">
        <f t="shared" ca="1" si="24"/>
        <v>649.85999999999922</v>
      </c>
      <c r="AW137" s="32">
        <f t="shared" ca="1" si="24"/>
        <v>84.430000000001144</v>
      </c>
      <c r="AX137" s="32">
        <f t="shared" ca="1" si="30"/>
        <v>190.80999999999801</v>
      </c>
      <c r="AY137" s="32">
        <f t="shared" ca="1" si="30"/>
        <v>58.729999999999848</v>
      </c>
      <c r="AZ137" s="32">
        <f t="shared" ca="1" si="30"/>
        <v>257.98000000000116</v>
      </c>
      <c r="BA137" s="55">
        <f t="shared" ca="1" si="28"/>
        <v>0</v>
      </c>
      <c r="BB137" s="55">
        <f t="shared" ca="1" si="28"/>
        <v>0</v>
      </c>
      <c r="BC137" s="55">
        <f t="shared" ca="1" si="28"/>
        <v>0</v>
      </c>
      <c r="BD137" s="55">
        <f t="shared" ca="1" si="25"/>
        <v>0</v>
      </c>
      <c r="BE137" s="55">
        <f t="shared" ca="1" si="25"/>
        <v>1.19</v>
      </c>
      <c r="BF137" s="55">
        <f t="shared" ca="1" si="25"/>
        <v>1.17</v>
      </c>
      <c r="BG137" s="55">
        <f t="shared" ca="1" si="25"/>
        <v>24.1</v>
      </c>
      <c r="BH137" s="55">
        <f t="shared" ca="1" si="25"/>
        <v>5.27</v>
      </c>
      <c r="BI137" s="55">
        <f t="shared" ca="1" si="25"/>
        <v>0.69</v>
      </c>
      <c r="BJ137" s="55">
        <f t="shared" ca="1" si="31"/>
        <v>1.56</v>
      </c>
      <c r="BK137" s="55">
        <f t="shared" ca="1" si="31"/>
        <v>0.48</v>
      </c>
      <c r="BL137" s="55">
        <f t="shared" ca="1" si="31"/>
        <v>2.12</v>
      </c>
      <c r="BM137" s="32">
        <f t="shared" ca="1" si="29"/>
        <v>0</v>
      </c>
      <c r="BN137" s="32">
        <f t="shared" ca="1" si="29"/>
        <v>0</v>
      </c>
      <c r="BO137" s="32">
        <f t="shared" ca="1" si="29"/>
        <v>0</v>
      </c>
      <c r="BP137" s="32">
        <f t="shared" ca="1" si="26"/>
        <v>0</v>
      </c>
      <c r="BQ137" s="32">
        <f t="shared" ca="1" si="26"/>
        <v>149.75999999999885</v>
      </c>
      <c r="BR137" s="32">
        <f t="shared" ca="1" si="26"/>
        <v>146.27000000000075</v>
      </c>
      <c r="BS137" s="32">
        <f t="shared" ca="1" si="26"/>
        <v>3009.2999999999734</v>
      </c>
      <c r="BT137" s="32">
        <f t="shared" ca="1" si="26"/>
        <v>655.1299999999992</v>
      </c>
      <c r="BU137" s="32">
        <f t="shared" ca="1" si="26"/>
        <v>85.120000000001141</v>
      </c>
      <c r="BV137" s="32">
        <f t="shared" ca="1" si="32"/>
        <v>192.36999999999802</v>
      </c>
      <c r="BW137" s="32">
        <f t="shared" ca="1" si="32"/>
        <v>59.209999999999845</v>
      </c>
      <c r="BX137" s="32">
        <f t="shared" ca="1" si="32"/>
        <v>260.10000000000116</v>
      </c>
    </row>
    <row r="138" spans="1:76">
      <c r="A138" t="s">
        <v>523</v>
      </c>
      <c r="B138" s="1" t="s">
        <v>342</v>
      </c>
      <c r="C138" t="str">
        <f t="shared" ca="1" si="33"/>
        <v>BCHEXP</v>
      </c>
      <c r="D138" t="str">
        <f t="shared" ca="1" si="34"/>
        <v>Alberta-BC Intertie - Export</v>
      </c>
      <c r="E138" s="31">
        <f ca="1">'Module C Corrected'!CW138-'Module C Initial'!CW138</f>
        <v>0</v>
      </c>
      <c r="F138" s="31">
        <f ca="1">'Module C Corrected'!CX138-'Module C Initial'!CX138</f>
        <v>0</v>
      </c>
      <c r="G138" s="31">
        <f ca="1">'Module C Corrected'!CY138-'Module C Initial'!CY138</f>
        <v>0</v>
      </c>
      <c r="H138" s="31">
        <f ca="1">'Module C Corrected'!CZ138-'Module C Initial'!CZ138</f>
        <v>0</v>
      </c>
      <c r="I138" s="31">
        <f ca="1">'Module C Corrected'!DA138-'Module C Initial'!DA138</f>
        <v>0</v>
      </c>
      <c r="J138" s="31">
        <f ca="1">'Module C Corrected'!DB138-'Module C Initial'!DB138</f>
        <v>0</v>
      </c>
      <c r="K138" s="31">
        <f ca="1">'Module C Corrected'!DC138-'Module C Initial'!DC138</f>
        <v>0</v>
      </c>
      <c r="L138" s="31">
        <f ca="1">'Module C Corrected'!DD138-'Module C Initial'!DD138</f>
        <v>0</v>
      </c>
      <c r="M138" s="31">
        <f ca="1">'Module C Corrected'!DE138-'Module C Initial'!DE138</f>
        <v>0</v>
      </c>
      <c r="N138" s="31">
        <f ca="1">'Module C Corrected'!DF138-'Module C Initial'!DF138</f>
        <v>0</v>
      </c>
      <c r="O138" s="31">
        <f ca="1">'Module C Corrected'!DG138-'Module C Initial'!DG138</f>
        <v>0</v>
      </c>
      <c r="P138" s="31">
        <f ca="1">'Module C Corrected'!DH138-'Module C Initial'!DH138</f>
        <v>0</v>
      </c>
      <c r="Q138" s="32">
        <f ca="1">'Module C Corrected'!DI138-'Module C Initial'!DI138</f>
        <v>0</v>
      </c>
      <c r="R138" s="32">
        <f ca="1">'Module C Corrected'!DJ138-'Module C Initial'!DJ138</f>
        <v>0</v>
      </c>
      <c r="S138" s="32">
        <f ca="1">'Module C Corrected'!DK138-'Module C Initial'!DK138</f>
        <v>0</v>
      </c>
      <c r="T138" s="32">
        <f ca="1">'Module C Corrected'!DL138-'Module C Initial'!DL138</f>
        <v>0</v>
      </c>
      <c r="U138" s="32">
        <f ca="1">'Module C Corrected'!DM138-'Module C Initial'!DM138</f>
        <v>0</v>
      </c>
      <c r="V138" s="32">
        <f ca="1">'Module C Corrected'!DN138-'Module C Initial'!DN138</f>
        <v>0</v>
      </c>
      <c r="W138" s="32">
        <f ca="1">'Module C Corrected'!DO138-'Module C Initial'!DO138</f>
        <v>0</v>
      </c>
      <c r="X138" s="32">
        <f ca="1">'Module C Corrected'!DP138-'Module C Initial'!DP138</f>
        <v>0</v>
      </c>
      <c r="Y138" s="32">
        <f ca="1">'Module C Corrected'!DQ138-'Module C Initial'!DQ138</f>
        <v>0</v>
      </c>
      <c r="Z138" s="32">
        <f ca="1">'Module C Corrected'!DR138-'Module C Initial'!DR138</f>
        <v>0</v>
      </c>
      <c r="AA138" s="32">
        <f ca="1">'Module C Corrected'!DS138-'Module C Initial'!DS138</f>
        <v>0</v>
      </c>
      <c r="AB138" s="32">
        <f ca="1">'Module C Corrected'!DT138-'Module C Initial'!DT138</f>
        <v>0</v>
      </c>
      <c r="AC138" s="31">
        <f ca="1">'Module C Corrected'!DU138-'Module C Initial'!DU138</f>
        <v>0</v>
      </c>
      <c r="AD138" s="31">
        <f ca="1">'Module C Corrected'!DV138-'Module C Initial'!DV138</f>
        <v>0</v>
      </c>
      <c r="AE138" s="31">
        <f ca="1">'Module C Corrected'!DW138-'Module C Initial'!DW138</f>
        <v>0</v>
      </c>
      <c r="AF138" s="31">
        <f ca="1">'Module C Corrected'!DX138-'Module C Initial'!DX138</f>
        <v>0</v>
      </c>
      <c r="AG138" s="31">
        <f ca="1">'Module C Corrected'!DY138-'Module C Initial'!DY138</f>
        <v>0</v>
      </c>
      <c r="AH138" s="31">
        <f ca="1">'Module C Corrected'!DZ138-'Module C Initial'!DZ138</f>
        <v>0</v>
      </c>
      <c r="AI138" s="31">
        <f ca="1">'Module C Corrected'!EA138-'Module C Initial'!EA138</f>
        <v>0</v>
      </c>
      <c r="AJ138" s="31">
        <f ca="1">'Module C Corrected'!EB138-'Module C Initial'!EB138</f>
        <v>0</v>
      </c>
      <c r="AK138" s="31">
        <f ca="1">'Module C Corrected'!EC138-'Module C Initial'!EC138</f>
        <v>0</v>
      </c>
      <c r="AL138" s="31">
        <f ca="1">'Module C Corrected'!ED138-'Module C Initial'!ED138</f>
        <v>0</v>
      </c>
      <c r="AM138" s="31">
        <f ca="1">'Module C Corrected'!EE138-'Module C Initial'!EE138</f>
        <v>0</v>
      </c>
      <c r="AN138" s="31">
        <f ca="1">'Module C Corrected'!EF138-'Module C Initial'!EF138</f>
        <v>0</v>
      </c>
      <c r="AO138" s="32">
        <f t="shared" ca="1" si="27"/>
        <v>0</v>
      </c>
      <c r="AP138" s="32">
        <f t="shared" ca="1" si="27"/>
        <v>0</v>
      </c>
      <c r="AQ138" s="32">
        <f t="shared" ca="1" si="27"/>
        <v>0</v>
      </c>
      <c r="AR138" s="32">
        <f t="shared" ca="1" si="24"/>
        <v>0</v>
      </c>
      <c r="AS138" s="32">
        <f t="shared" ca="1" si="24"/>
        <v>0</v>
      </c>
      <c r="AT138" s="32">
        <f t="shared" ca="1" si="24"/>
        <v>0</v>
      </c>
      <c r="AU138" s="32">
        <f t="shared" ca="1" si="24"/>
        <v>0</v>
      </c>
      <c r="AV138" s="32">
        <f t="shared" ca="1" si="24"/>
        <v>0</v>
      </c>
      <c r="AW138" s="32">
        <f t="shared" ca="1" si="24"/>
        <v>0</v>
      </c>
      <c r="AX138" s="32">
        <f t="shared" ca="1" si="30"/>
        <v>0</v>
      </c>
      <c r="AY138" s="32">
        <f t="shared" ca="1" si="30"/>
        <v>0</v>
      </c>
      <c r="AZ138" s="32">
        <f t="shared" ca="1" si="30"/>
        <v>0</v>
      </c>
      <c r="BA138" s="55">
        <f t="shared" ca="1" si="28"/>
        <v>0</v>
      </c>
      <c r="BB138" s="55">
        <f t="shared" ca="1" si="28"/>
        <v>0</v>
      </c>
      <c r="BC138" s="55">
        <f t="shared" ca="1" si="28"/>
        <v>0</v>
      </c>
      <c r="BD138" s="55">
        <f t="shared" ca="1" si="25"/>
        <v>0</v>
      </c>
      <c r="BE138" s="55">
        <f t="shared" ca="1" si="25"/>
        <v>0</v>
      </c>
      <c r="BF138" s="55">
        <f t="shared" ca="1" si="25"/>
        <v>0</v>
      </c>
      <c r="BG138" s="55">
        <f t="shared" ca="1" si="25"/>
        <v>0</v>
      </c>
      <c r="BH138" s="55">
        <f t="shared" ca="1" si="25"/>
        <v>0</v>
      </c>
      <c r="BI138" s="55">
        <f t="shared" ca="1" si="25"/>
        <v>0</v>
      </c>
      <c r="BJ138" s="55">
        <f t="shared" ca="1" si="31"/>
        <v>0</v>
      </c>
      <c r="BK138" s="55">
        <f t="shared" ca="1" si="31"/>
        <v>0</v>
      </c>
      <c r="BL138" s="55">
        <f t="shared" ca="1" si="31"/>
        <v>0</v>
      </c>
      <c r="BM138" s="32">
        <f t="shared" ca="1" si="29"/>
        <v>0</v>
      </c>
      <c r="BN138" s="32">
        <f t="shared" ca="1" si="29"/>
        <v>0</v>
      </c>
      <c r="BO138" s="32">
        <f t="shared" ca="1" si="29"/>
        <v>0</v>
      </c>
      <c r="BP138" s="32">
        <f t="shared" ca="1" si="26"/>
        <v>0</v>
      </c>
      <c r="BQ138" s="32">
        <f t="shared" ca="1" si="26"/>
        <v>0</v>
      </c>
      <c r="BR138" s="32">
        <f t="shared" ca="1" si="26"/>
        <v>0</v>
      </c>
      <c r="BS138" s="32">
        <f t="shared" ca="1" si="26"/>
        <v>0</v>
      </c>
      <c r="BT138" s="32">
        <f t="shared" ca="1" si="26"/>
        <v>0</v>
      </c>
      <c r="BU138" s="32">
        <f t="shared" ca="1" si="26"/>
        <v>0</v>
      </c>
      <c r="BV138" s="32">
        <f t="shared" ca="1" si="32"/>
        <v>0</v>
      </c>
      <c r="BW138" s="32">
        <f t="shared" ca="1" si="32"/>
        <v>0</v>
      </c>
      <c r="BX138" s="32">
        <f t="shared" ca="1" si="32"/>
        <v>0</v>
      </c>
    </row>
    <row r="139" spans="1:76">
      <c r="A139" t="s">
        <v>442</v>
      </c>
      <c r="B139" s="1" t="s">
        <v>53</v>
      </c>
      <c r="C139" t="str">
        <f t="shared" ca="1" si="33"/>
        <v>VVW1</v>
      </c>
      <c r="D139" t="str">
        <f t="shared" ca="1" si="34"/>
        <v>Valleyview #1</v>
      </c>
      <c r="E139" s="31">
        <f ca="1">'Module C Corrected'!CW139-'Module C Initial'!CW139</f>
        <v>17.660000000000139</v>
      </c>
      <c r="F139" s="31">
        <f ca="1">'Module C Corrected'!CX139-'Module C Initial'!CX139</f>
        <v>23.149999999999864</v>
      </c>
      <c r="G139" s="31">
        <f ca="1">'Module C Corrected'!CY139-'Module C Initial'!CY139</f>
        <v>15.059999999999945</v>
      </c>
      <c r="H139" s="31">
        <f ca="1">'Module C Corrected'!CZ139-'Module C Initial'!CZ139</f>
        <v>48.389999999999986</v>
      </c>
      <c r="I139" s="31">
        <f ca="1">'Module C Corrected'!DA139-'Module C Initial'!DA139</f>
        <v>2.7000000000000028</v>
      </c>
      <c r="J139" s="31">
        <f ca="1">'Module C Corrected'!DB139-'Module C Initial'!DB139</f>
        <v>25.699999999999818</v>
      </c>
      <c r="K139" s="31">
        <f ca="1">'Module C Corrected'!DC139-'Module C Initial'!DC139</f>
        <v>274.28000000000247</v>
      </c>
      <c r="L139" s="31">
        <f ca="1">'Module C Corrected'!DD139-'Module C Initial'!DD139</f>
        <v>129.23999999999978</v>
      </c>
      <c r="M139" s="31">
        <f ca="1">'Module C Corrected'!DE139-'Module C Initial'!DE139</f>
        <v>11.379999999999995</v>
      </c>
      <c r="N139" s="31">
        <f ca="1">'Module C Corrected'!DF139-'Module C Initial'!DF139</f>
        <v>6.0100000000000193</v>
      </c>
      <c r="O139" s="31">
        <f ca="1">'Module C Corrected'!DG139-'Module C Initial'!DG139</f>
        <v>16.840000000000032</v>
      </c>
      <c r="P139" s="31">
        <f ca="1">'Module C Corrected'!DH139-'Module C Initial'!DH139</f>
        <v>11.059999999999945</v>
      </c>
      <c r="Q139" s="32">
        <f ca="1">'Module C Corrected'!DI139-'Module C Initial'!DI139</f>
        <v>0.87999999999999901</v>
      </c>
      <c r="R139" s="32">
        <f ca="1">'Module C Corrected'!DJ139-'Module C Initial'!DJ139</f>
        <v>1.1600000000000001</v>
      </c>
      <c r="S139" s="32">
        <f ca="1">'Module C Corrected'!DK139-'Module C Initial'!DK139</f>
        <v>0.76000000000000156</v>
      </c>
      <c r="T139" s="32">
        <f ca="1">'Module C Corrected'!DL139-'Module C Initial'!DL139</f>
        <v>2.4199999999999946</v>
      </c>
      <c r="U139" s="32">
        <f ca="1">'Module C Corrected'!DM139-'Module C Initial'!DM139</f>
        <v>0.12999999999999989</v>
      </c>
      <c r="V139" s="32">
        <f ca="1">'Module C Corrected'!DN139-'Module C Initial'!DN139</f>
        <v>1.2900000000000027</v>
      </c>
      <c r="W139" s="32">
        <f ca="1">'Module C Corrected'!DO139-'Module C Initial'!DO139</f>
        <v>13.710000000000008</v>
      </c>
      <c r="X139" s="32">
        <f ca="1">'Module C Corrected'!DP139-'Module C Initial'!DP139</f>
        <v>6.4599999999999937</v>
      </c>
      <c r="Y139" s="32">
        <f ca="1">'Module C Corrected'!DQ139-'Module C Initial'!DQ139</f>
        <v>0.57000000000000028</v>
      </c>
      <c r="Z139" s="32">
        <f ca="1">'Module C Corrected'!DR139-'Module C Initial'!DR139</f>
        <v>0.29999999999999982</v>
      </c>
      <c r="AA139" s="32">
        <f ca="1">'Module C Corrected'!DS139-'Module C Initial'!DS139</f>
        <v>0.83999999999999986</v>
      </c>
      <c r="AB139" s="32">
        <f ca="1">'Module C Corrected'!DT139-'Module C Initial'!DT139</f>
        <v>0.55000000000000071</v>
      </c>
      <c r="AC139" s="31">
        <f ca="1">'Module C Corrected'!DU139-'Module C Initial'!DU139</f>
        <v>7.589999999999975</v>
      </c>
      <c r="AD139" s="31">
        <f ca="1">'Module C Corrected'!DV139-'Module C Initial'!DV139</f>
        <v>9.839999999999975</v>
      </c>
      <c r="AE139" s="31">
        <f ca="1">'Module C Corrected'!DW139-'Module C Initial'!DW139</f>
        <v>6.3400000000000034</v>
      </c>
      <c r="AF139" s="31">
        <f ca="1">'Module C Corrected'!DX139-'Module C Initial'!DX139</f>
        <v>20.099999999999966</v>
      </c>
      <c r="AG139" s="31">
        <f ca="1">'Module C Corrected'!DY139-'Module C Initial'!DY139</f>
        <v>1.1099999999999994</v>
      </c>
      <c r="AH139" s="31">
        <f ca="1">'Module C Corrected'!DZ139-'Module C Initial'!DZ139</f>
        <v>10.420000000000016</v>
      </c>
      <c r="AI139" s="31">
        <f ca="1">'Module C Corrected'!EA139-'Module C Initial'!EA139</f>
        <v>109.85000000000014</v>
      </c>
      <c r="AJ139" s="31">
        <f ca="1">'Module C Corrected'!EB139-'Module C Initial'!EB139</f>
        <v>51.069999999999936</v>
      </c>
      <c r="AK139" s="31">
        <f ca="1">'Module C Corrected'!EC139-'Module C Initial'!EC139</f>
        <v>4.4399999999999977</v>
      </c>
      <c r="AL139" s="31">
        <f ca="1">'Module C Corrected'!ED139-'Module C Initial'!ED139</f>
        <v>2.3100000000000023</v>
      </c>
      <c r="AM139" s="31">
        <f ca="1">'Module C Corrected'!EE139-'Module C Initial'!EE139</f>
        <v>6.3899999999999864</v>
      </c>
      <c r="AN139" s="31">
        <f ca="1">'Module C Corrected'!EF139-'Module C Initial'!EF139</f>
        <v>4.1400000000000006</v>
      </c>
      <c r="AO139" s="32">
        <f t="shared" ca="1" si="27"/>
        <v>26.130000000000113</v>
      </c>
      <c r="AP139" s="32">
        <f t="shared" ca="1" si="27"/>
        <v>34.149999999999835</v>
      </c>
      <c r="AQ139" s="32">
        <f t="shared" ca="1" si="27"/>
        <v>22.15999999999995</v>
      </c>
      <c r="AR139" s="32">
        <f t="shared" ca="1" si="24"/>
        <v>70.90999999999994</v>
      </c>
      <c r="AS139" s="32">
        <f t="shared" ca="1" si="24"/>
        <v>3.9400000000000022</v>
      </c>
      <c r="AT139" s="32">
        <f t="shared" ca="1" si="24"/>
        <v>37.40999999999984</v>
      </c>
      <c r="AU139" s="32">
        <f t="shared" ca="1" si="24"/>
        <v>397.84000000000265</v>
      </c>
      <c r="AV139" s="32">
        <f t="shared" ca="1" si="24"/>
        <v>186.7699999999997</v>
      </c>
      <c r="AW139" s="32">
        <f t="shared" ca="1" si="24"/>
        <v>16.389999999999993</v>
      </c>
      <c r="AX139" s="32">
        <f t="shared" ca="1" si="30"/>
        <v>8.6200000000000223</v>
      </c>
      <c r="AY139" s="32">
        <f t="shared" ca="1" si="30"/>
        <v>24.070000000000018</v>
      </c>
      <c r="AZ139" s="32">
        <f t="shared" ca="1" si="30"/>
        <v>15.749999999999947</v>
      </c>
      <c r="BA139" s="55">
        <f t="shared" ca="1" si="28"/>
        <v>0.21</v>
      </c>
      <c r="BB139" s="55">
        <f t="shared" ca="1" si="28"/>
        <v>0.27</v>
      </c>
      <c r="BC139" s="55">
        <f t="shared" ca="1" si="28"/>
        <v>0.18</v>
      </c>
      <c r="BD139" s="55">
        <f t="shared" ca="1" si="25"/>
        <v>0.56999999999999995</v>
      </c>
      <c r="BE139" s="55">
        <f t="shared" ca="1" si="25"/>
        <v>0.03</v>
      </c>
      <c r="BF139" s="55">
        <f t="shared" ca="1" si="25"/>
        <v>0.3</v>
      </c>
      <c r="BG139" s="55">
        <f t="shared" ca="1" si="25"/>
        <v>3.21</v>
      </c>
      <c r="BH139" s="55">
        <f t="shared" ca="1" si="25"/>
        <v>1.51</v>
      </c>
      <c r="BI139" s="55">
        <f t="shared" ca="1" si="25"/>
        <v>0.13</v>
      </c>
      <c r="BJ139" s="55">
        <f t="shared" ca="1" si="31"/>
        <v>7.0000000000000007E-2</v>
      </c>
      <c r="BK139" s="55">
        <f t="shared" ca="1" si="31"/>
        <v>0.2</v>
      </c>
      <c r="BL139" s="55">
        <f t="shared" ca="1" si="31"/>
        <v>0.13</v>
      </c>
      <c r="BM139" s="32">
        <f t="shared" ca="1" si="29"/>
        <v>26.340000000000114</v>
      </c>
      <c r="BN139" s="32">
        <f t="shared" ca="1" si="29"/>
        <v>34.419999999999838</v>
      </c>
      <c r="BO139" s="32">
        <f t="shared" ca="1" si="29"/>
        <v>22.33999999999995</v>
      </c>
      <c r="BP139" s="32">
        <f t="shared" ca="1" si="26"/>
        <v>71.479999999999933</v>
      </c>
      <c r="BQ139" s="32">
        <f t="shared" ca="1" si="26"/>
        <v>3.970000000000002</v>
      </c>
      <c r="BR139" s="32">
        <f t="shared" ca="1" si="26"/>
        <v>37.709999999999837</v>
      </c>
      <c r="BS139" s="32">
        <f t="shared" ca="1" si="26"/>
        <v>401.05000000000263</v>
      </c>
      <c r="BT139" s="32">
        <f t="shared" ca="1" si="26"/>
        <v>188.27999999999969</v>
      </c>
      <c r="BU139" s="32">
        <f t="shared" ca="1" si="26"/>
        <v>16.519999999999992</v>
      </c>
      <c r="BV139" s="32">
        <f t="shared" ca="1" si="32"/>
        <v>8.6900000000000226</v>
      </c>
      <c r="BW139" s="32">
        <f t="shared" ca="1" si="32"/>
        <v>24.270000000000017</v>
      </c>
      <c r="BX139" s="32">
        <f t="shared" ca="1" si="32"/>
        <v>15.879999999999947</v>
      </c>
    </row>
    <row r="140" spans="1:76">
      <c r="A140" t="s">
        <v>423</v>
      </c>
      <c r="B140" s="1" t="s">
        <v>287</v>
      </c>
      <c r="C140" t="str">
        <f t="shared" ca="1" si="33"/>
        <v>WB4</v>
      </c>
      <c r="D140" t="str">
        <f t="shared" ca="1" si="34"/>
        <v>Wabamun #4</v>
      </c>
      <c r="E140" s="31">
        <f ca="1">'Module C Corrected'!CW140-'Module C Initial'!CW140</f>
        <v>4028.5999999999767</v>
      </c>
      <c r="F140" s="31">
        <f ca="1">'Module C Corrected'!CX140-'Module C Initial'!CX140</f>
        <v>4662.2699999998877</v>
      </c>
      <c r="G140" s="31">
        <f ca="1">'Module C Corrected'!CY140-'Module C Initial'!CY140</f>
        <v>2473.9199999999837</v>
      </c>
      <c r="H140" s="31">
        <f ca="1">'Module C Corrected'!CZ140-'Module C Initial'!CZ140</f>
        <v>883.04000000000451</v>
      </c>
      <c r="I140" s="31">
        <f ca="1">'Module C Corrected'!DA140-'Module C Initial'!DA140</f>
        <v>2686.9000000000233</v>
      </c>
      <c r="J140" s="31">
        <f ca="1">'Module C Corrected'!DB140-'Module C Initial'!DB140</f>
        <v>955.77999999999884</v>
      </c>
      <c r="K140" s="31">
        <f ca="1">'Module C Corrected'!DC140-'Module C Initial'!DC140</f>
        <v>10535.780000000028</v>
      </c>
      <c r="L140" s="31">
        <f ca="1">'Module C Corrected'!DD140-'Module C Initial'!DD140</f>
        <v>4948.7800000000279</v>
      </c>
      <c r="M140" s="31">
        <f ca="1">'Module C Corrected'!DE140-'Module C Initial'!DE140</f>
        <v>3286.4799999999814</v>
      </c>
      <c r="N140" s="31">
        <f ca="1">'Module C Corrected'!DF140-'Module C Initial'!DF140</f>
        <v>3023.1300000000047</v>
      </c>
      <c r="O140" s="31">
        <f ca="1">'Module C Corrected'!DG140-'Module C Initial'!DG140</f>
        <v>3797.6300000000047</v>
      </c>
      <c r="P140" s="31">
        <f ca="1">'Module C Corrected'!DH140-'Module C Initial'!DH140</f>
        <v>5171.4000000000233</v>
      </c>
      <c r="Q140" s="32">
        <f ca="1">'Module C Corrected'!DI140-'Module C Initial'!DI140</f>
        <v>201.42999999999938</v>
      </c>
      <c r="R140" s="32">
        <f ca="1">'Module C Corrected'!DJ140-'Module C Initial'!DJ140</f>
        <v>233.11000000000058</v>
      </c>
      <c r="S140" s="32">
        <f ca="1">'Module C Corrected'!DK140-'Module C Initial'!DK140</f>
        <v>123.69000000000005</v>
      </c>
      <c r="T140" s="32">
        <f ca="1">'Module C Corrected'!DL140-'Module C Initial'!DL140</f>
        <v>44.160000000000082</v>
      </c>
      <c r="U140" s="32">
        <f ca="1">'Module C Corrected'!DM140-'Module C Initial'!DM140</f>
        <v>134.35000000000036</v>
      </c>
      <c r="V140" s="32">
        <f ca="1">'Module C Corrected'!DN140-'Module C Initial'!DN140</f>
        <v>47.789999999999964</v>
      </c>
      <c r="W140" s="32">
        <f ca="1">'Module C Corrected'!DO140-'Module C Initial'!DO140</f>
        <v>526.77999999999884</v>
      </c>
      <c r="X140" s="32">
        <f ca="1">'Module C Corrected'!DP140-'Module C Initial'!DP140</f>
        <v>247.44000000000051</v>
      </c>
      <c r="Y140" s="32">
        <f ca="1">'Module C Corrected'!DQ140-'Module C Initial'!DQ140</f>
        <v>164.31999999999971</v>
      </c>
      <c r="Z140" s="32">
        <f ca="1">'Module C Corrected'!DR140-'Module C Initial'!DR140</f>
        <v>151.15999999999985</v>
      </c>
      <c r="AA140" s="32">
        <f ca="1">'Module C Corrected'!DS140-'Module C Initial'!DS140</f>
        <v>189.88999999999942</v>
      </c>
      <c r="AB140" s="32">
        <f ca="1">'Module C Corrected'!DT140-'Module C Initial'!DT140</f>
        <v>258.57000000000153</v>
      </c>
      <c r="AC140" s="31">
        <f ca="1">'Module C Corrected'!DU140-'Module C Initial'!DU140</f>
        <v>1733.3400000000038</v>
      </c>
      <c r="AD140" s="31">
        <f ca="1">'Module C Corrected'!DV140-'Module C Initial'!DV140</f>
        <v>1982.2300000000032</v>
      </c>
      <c r="AE140" s="31">
        <f ca="1">'Module C Corrected'!DW140-'Module C Initial'!DW140</f>
        <v>1040.4399999999987</v>
      </c>
      <c r="AF140" s="31">
        <f ca="1">'Module C Corrected'!DX140-'Module C Initial'!DX140</f>
        <v>366.8700000000008</v>
      </c>
      <c r="AG140" s="31">
        <f ca="1">'Module C Corrected'!DY140-'Module C Initial'!DY140</f>
        <v>1103.0699999999997</v>
      </c>
      <c r="AH140" s="31">
        <f ca="1">'Module C Corrected'!DZ140-'Module C Initial'!DZ140</f>
        <v>387.51000000000022</v>
      </c>
      <c r="AI140" s="31">
        <f ca="1">'Module C Corrected'!EA140-'Module C Initial'!EA140</f>
        <v>4219.6600000000035</v>
      </c>
      <c r="AJ140" s="31">
        <f ca="1">'Module C Corrected'!EB140-'Module C Initial'!EB140</f>
        <v>1955.75</v>
      </c>
      <c r="AK140" s="31">
        <f ca="1">'Module C Corrected'!EC140-'Module C Initial'!EC140</f>
        <v>1281.3700000000026</v>
      </c>
      <c r="AL140" s="31">
        <f ca="1">'Module C Corrected'!ED140-'Module C Initial'!ED140</f>
        <v>1163.1599999999962</v>
      </c>
      <c r="AM140" s="31">
        <f ca="1">'Module C Corrected'!EE140-'Module C Initial'!EE140</f>
        <v>1440.989999999998</v>
      </c>
      <c r="AN140" s="31">
        <f ca="1">'Module C Corrected'!EF140-'Module C Initial'!EF140</f>
        <v>1935.7000000000044</v>
      </c>
      <c r="AO140" s="32">
        <f t="shared" ca="1" si="27"/>
        <v>5963.3699999999799</v>
      </c>
      <c r="AP140" s="32">
        <f t="shared" ca="1" si="27"/>
        <v>6877.6099999998914</v>
      </c>
      <c r="AQ140" s="32">
        <f t="shared" ca="1" si="27"/>
        <v>3638.0499999999824</v>
      </c>
      <c r="AR140" s="32">
        <f t="shared" ca="1" si="24"/>
        <v>1294.0700000000054</v>
      </c>
      <c r="AS140" s="32">
        <f t="shared" ca="1" si="24"/>
        <v>3924.3200000000234</v>
      </c>
      <c r="AT140" s="32">
        <f t="shared" ca="1" si="24"/>
        <v>1391.079999999999</v>
      </c>
      <c r="AU140" s="32">
        <f t="shared" ca="1" si="24"/>
        <v>15282.22000000003</v>
      </c>
      <c r="AV140" s="32">
        <f t="shared" ca="1" si="24"/>
        <v>7151.9700000000284</v>
      </c>
      <c r="AW140" s="32">
        <f t="shared" ca="1" si="24"/>
        <v>4732.1699999999837</v>
      </c>
      <c r="AX140" s="32">
        <f t="shared" ca="1" si="30"/>
        <v>4337.4500000000007</v>
      </c>
      <c r="AY140" s="32">
        <f t="shared" ca="1" si="30"/>
        <v>5428.510000000002</v>
      </c>
      <c r="AZ140" s="32">
        <f t="shared" ca="1" si="30"/>
        <v>7365.6700000000292</v>
      </c>
      <c r="BA140" s="55">
        <f t="shared" ca="1" si="28"/>
        <v>47.18</v>
      </c>
      <c r="BB140" s="55">
        <f t="shared" ca="1" si="28"/>
        <v>54.61</v>
      </c>
      <c r="BC140" s="55">
        <f t="shared" ca="1" si="28"/>
        <v>28.98</v>
      </c>
      <c r="BD140" s="55">
        <f t="shared" ca="1" si="25"/>
        <v>10.34</v>
      </c>
      <c r="BE140" s="55">
        <f t="shared" ca="1" si="25"/>
        <v>31.47</v>
      </c>
      <c r="BF140" s="55">
        <f t="shared" ca="1" si="25"/>
        <v>11.19</v>
      </c>
      <c r="BG140" s="55">
        <f t="shared" ca="1" si="25"/>
        <v>123.4</v>
      </c>
      <c r="BH140" s="55">
        <f t="shared" ca="1" si="25"/>
        <v>57.96</v>
      </c>
      <c r="BI140" s="55">
        <f t="shared" ca="1" si="25"/>
        <v>38.49</v>
      </c>
      <c r="BJ140" s="55">
        <f t="shared" ca="1" si="31"/>
        <v>35.409999999999997</v>
      </c>
      <c r="BK140" s="55">
        <f t="shared" ca="1" si="31"/>
        <v>44.48</v>
      </c>
      <c r="BL140" s="55">
        <f t="shared" ca="1" si="31"/>
        <v>60.57</v>
      </c>
      <c r="BM140" s="32">
        <f t="shared" ca="1" si="29"/>
        <v>6010.5499999999802</v>
      </c>
      <c r="BN140" s="32">
        <f t="shared" ca="1" si="29"/>
        <v>6932.2199999998911</v>
      </c>
      <c r="BO140" s="32">
        <f t="shared" ca="1" si="29"/>
        <v>3667.0299999999825</v>
      </c>
      <c r="BP140" s="32">
        <f t="shared" ca="1" si="26"/>
        <v>1304.4100000000053</v>
      </c>
      <c r="BQ140" s="32">
        <f t="shared" ca="1" si="26"/>
        <v>3955.7900000000232</v>
      </c>
      <c r="BR140" s="32">
        <f t="shared" ca="1" si="26"/>
        <v>1402.2699999999991</v>
      </c>
      <c r="BS140" s="32">
        <f t="shared" ca="1" si="26"/>
        <v>15405.62000000003</v>
      </c>
      <c r="BT140" s="32">
        <f t="shared" ca="1" si="26"/>
        <v>7209.9300000000285</v>
      </c>
      <c r="BU140" s="32">
        <f t="shared" ca="1" si="26"/>
        <v>4770.6599999999835</v>
      </c>
      <c r="BV140" s="32">
        <f t="shared" ca="1" si="32"/>
        <v>4372.8600000000006</v>
      </c>
      <c r="BW140" s="32">
        <f t="shared" ca="1" si="32"/>
        <v>5472.9900000000016</v>
      </c>
      <c r="BX140" s="32">
        <f t="shared" ca="1" si="32"/>
        <v>7426.2400000000289</v>
      </c>
    </row>
    <row r="141" spans="1:76">
      <c r="A141" t="s">
        <v>452</v>
      </c>
      <c r="B141" s="1" t="s">
        <v>87</v>
      </c>
      <c r="C141" t="str">
        <f t="shared" ca="1" si="33"/>
        <v>WEY1</v>
      </c>
      <c r="D141" t="str">
        <f t="shared" ca="1" si="34"/>
        <v>Weyerhaeuser</v>
      </c>
      <c r="E141" s="31">
        <f ca="1">'Module C Corrected'!CW141-'Module C Initial'!CW141</f>
        <v>0</v>
      </c>
      <c r="F141" s="31">
        <f ca="1">'Module C Corrected'!CX141-'Module C Initial'!CX141</f>
        <v>0</v>
      </c>
      <c r="G141" s="31">
        <f ca="1">'Module C Corrected'!CY141-'Module C Initial'!CY141</f>
        <v>0</v>
      </c>
      <c r="H141" s="31">
        <f ca="1">'Module C Corrected'!CZ141-'Module C Initial'!CZ141</f>
        <v>0</v>
      </c>
      <c r="I141" s="31">
        <f ca="1">'Module C Corrected'!DA141-'Module C Initial'!DA141</f>
        <v>0</v>
      </c>
      <c r="J141" s="31">
        <f ca="1">'Module C Corrected'!DB141-'Module C Initial'!DB141</f>
        <v>0</v>
      </c>
      <c r="K141" s="31">
        <f ca="1">'Module C Corrected'!DC141-'Module C Initial'!DC141</f>
        <v>0</v>
      </c>
      <c r="L141" s="31">
        <f ca="1">'Module C Corrected'!DD141-'Module C Initial'!DD141</f>
        <v>0</v>
      </c>
      <c r="M141" s="31">
        <f ca="1">'Module C Corrected'!DE141-'Module C Initial'!DE141</f>
        <v>0</v>
      </c>
      <c r="N141" s="31">
        <f ca="1">'Module C Corrected'!DF141-'Module C Initial'!DF141</f>
        <v>0</v>
      </c>
      <c r="O141" s="31">
        <f ca="1">'Module C Corrected'!DG141-'Module C Initial'!DG141</f>
        <v>0</v>
      </c>
      <c r="P141" s="31">
        <f ca="1">'Module C Corrected'!DH141-'Module C Initial'!DH141</f>
        <v>0</v>
      </c>
      <c r="Q141" s="32">
        <f ca="1">'Module C Corrected'!DI141-'Module C Initial'!DI141</f>
        <v>0</v>
      </c>
      <c r="R141" s="32">
        <f ca="1">'Module C Corrected'!DJ141-'Module C Initial'!DJ141</f>
        <v>0</v>
      </c>
      <c r="S141" s="32">
        <f ca="1">'Module C Corrected'!DK141-'Module C Initial'!DK141</f>
        <v>0</v>
      </c>
      <c r="T141" s="32">
        <f ca="1">'Module C Corrected'!DL141-'Module C Initial'!DL141</f>
        <v>0</v>
      </c>
      <c r="U141" s="32">
        <f ca="1">'Module C Corrected'!DM141-'Module C Initial'!DM141</f>
        <v>0</v>
      </c>
      <c r="V141" s="32">
        <f ca="1">'Module C Corrected'!DN141-'Module C Initial'!DN141</f>
        <v>0</v>
      </c>
      <c r="W141" s="32">
        <f ca="1">'Module C Corrected'!DO141-'Module C Initial'!DO141</f>
        <v>0</v>
      </c>
      <c r="X141" s="32">
        <f ca="1">'Module C Corrected'!DP141-'Module C Initial'!DP141</f>
        <v>0</v>
      </c>
      <c r="Y141" s="32">
        <f ca="1">'Module C Corrected'!DQ141-'Module C Initial'!DQ141</f>
        <v>0</v>
      </c>
      <c r="Z141" s="32">
        <f ca="1">'Module C Corrected'!DR141-'Module C Initial'!DR141</f>
        <v>0</v>
      </c>
      <c r="AA141" s="32">
        <f ca="1">'Module C Corrected'!DS141-'Module C Initial'!DS141</f>
        <v>0</v>
      </c>
      <c r="AB141" s="32">
        <f ca="1">'Module C Corrected'!DT141-'Module C Initial'!DT141</f>
        <v>0</v>
      </c>
      <c r="AC141" s="31">
        <f ca="1">'Module C Corrected'!DU141-'Module C Initial'!DU141</f>
        <v>0</v>
      </c>
      <c r="AD141" s="31">
        <f ca="1">'Module C Corrected'!DV141-'Module C Initial'!DV141</f>
        <v>0</v>
      </c>
      <c r="AE141" s="31">
        <f ca="1">'Module C Corrected'!DW141-'Module C Initial'!DW141</f>
        <v>0</v>
      </c>
      <c r="AF141" s="31">
        <f ca="1">'Module C Corrected'!DX141-'Module C Initial'!DX141</f>
        <v>0</v>
      </c>
      <c r="AG141" s="31">
        <f ca="1">'Module C Corrected'!DY141-'Module C Initial'!DY141</f>
        <v>0</v>
      </c>
      <c r="AH141" s="31">
        <f ca="1">'Module C Corrected'!DZ141-'Module C Initial'!DZ141</f>
        <v>0</v>
      </c>
      <c r="AI141" s="31">
        <f ca="1">'Module C Corrected'!EA141-'Module C Initial'!EA141</f>
        <v>0</v>
      </c>
      <c r="AJ141" s="31">
        <f ca="1">'Module C Corrected'!EB141-'Module C Initial'!EB141</f>
        <v>0</v>
      </c>
      <c r="AK141" s="31">
        <f ca="1">'Module C Corrected'!EC141-'Module C Initial'!EC141</f>
        <v>0</v>
      </c>
      <c r="AL141" s="31">
        <f ca="1">'Module C Corrected'!ED141-'Module C Initial'!ED141</f>
        <v>0</v>
      </c>
      <c r="AM141" s="31">
        <f ca="1">'Module C Corrected'!EE141-'Module C Initial'!EE141</f>
        <v>0</v>
      </c>
      <c r="AN141" s="31">
        <f ca="1">'Module C Corrected'!EF141-'Module C Initial'!EF141</f>
        <v>0</v>
      </c>
      <c r="AO141" s="32">
        <f t="shared" ca="1" si="27"/>
        <v>0</v>
      </c>
      <c r="AP141" s="32">
        <f t="shared" ca="1" si="27"/>
        <v>0</v>
      </c>
      <c r="AQ141" s="32">
        <f t="shared" ca="1" si="27"/>
        <v>0</v>
      </c>
      <c r="AR141" s="32">
        <f t="shared" ca="1" si="24"/>
        <v>0</v>
      </c>
      <c r="AS141" s="32">
        <f t="shared" ca="1" si="24"/>
        <v>0</v>
      </c>
      <c r="AT141" s="32">
        <f t="shared" ca="1" si="24"/>
        <v>0</v>
      </c>
      <c r="AU141" s="32">
        <f t="shared" ca="1" si="24"/>
        <v>0</v>
      </c>
      <c r="AV141" s="32">
        <f t="shared" ca="1" si="24"/>
        <v>0</v>
      </c>
      <c r="AW141" s="32">
        <f t="shared" ca="1" si="24"/>
        <v>0</v>
      </c>
      <c r="AX141" s="32">
        <f t="shared" ca="1" si="30"/>
        <v>0</v>
      </c>
      <c r="AY141" s="32">
        <f t="shared" ca="1" si="30"/>
        <v>0</v>
      </c>
      <c r="AZ141" s="32">
        <f t="shared" ca="1" si="30"/>
        <v>0</v>
      </c>
      <c r="BA141" s="55">
        <f t="shared" ca="1" si="28"/>
        <v>0</v>
      </c>
      <c r="BB141" s="55">
        <f t="shared" ca="1" si="28"/>
        <v>0</v>
      </c>
      <c r="BC141" s="55">
        <f t="shared" ca="1" si="28"/>
        <v>0</v>
      </c>
      <c r="BD141" s="55">
        <f t="shared" ca="1" si="25"/>
        <v>0</v>
      </c>
      <c r="BE141" s="55">
        <f t="shared" ca="1" si="25"/>
        <v>0</v>
      </c>
      <c r="BF141" s="55">
        <f t="shared" ca="1" si="25"/>
        <v>0</v>
      </c>
      <c r="BG141" s="55">
        <f t="shared" ca="1" si="25"/>
        <v>0</v>
      </c>
      <c r="BH141" s="55">
        <f t="shared" ca="1" si="25"/>
        <v>0</v>
      </c>
      <c r="BI141" s="55">
        <f t="shared" ca="1" si="25"/>
        <v>0</v>
      </c>
      <c r="BJ141" s="55">
        <f t="shared" ca="1" si="31"/>
        <v>0</v>
      </c>
      <c r="BK141" s="55">
        <f t="shared" ca="1" si="31"/>
        <v>0</v>
      </c>
      <c r="BL141" s="55">
        <f t="shared" ca="1" si="31"/>
        <v>0</v>
      </c>
      <c r="BM141" s="32">
        <f t="shared" ca="1" si="29"/>
        <v>0</v>
      </c>
      <c r="BN141" s="32">
        <f t="shared" ca="1" si="29"/>
        <v>0</v>
      </c>
      <c r="BO141" s="32">
        <f t="shared" ca="1" si="29"/>
        <v>0</v>
      </c>
      <c r="BP141" s="32">
        <f t="shared" ca="1" si="26"/>
        <v>0</v>
      </c>
      <c r="BQ141" s="32">
        <f t="shared" ca="1" si="26"/>
        <v>0</v>
      </c>
      <c r="BR141" s="32">
        <f t="shared" ca="1" si="26"/>
        <v>0</v>
      </c>
      <c r="BS141" s="32">
        <f t="shared" ca="1" si="26"/>
        <v>0</v>
      </c>
      <c r="BT141" s="32">
        <f t="shared" ca="1" si="26"/>
        <v>0</v>
      </c>
      <c r="BU141" s="32">
        <f t="shared" ca="1" si="26"/>
        <v>0</v>
      </c>
      <c r="BV141" s="32">
        <f t="shared" ca="1" si="32"/>
        <v>0</v>
      </c>
      <c r="BW141" s="32">
        <f t="shared" ca="1" si="32"/>
        <v>0</v>
      </c>
      <c r="BX141" s="32">
        <f t="shared" ca="1" si="32"/>
        <v>0</v>
      </c>
    </row>
    <row r="143" spans="1:76">
      <c r="A143" t="s">
        <v>487</v>
      </c>
    </row>
    <row r="144" spans="1:76">
      <c r="A144" t="s">
        <v>496</v>
      </c>
    </row>
    <row r="145" spans="1:1">
      <c r="A145" t="s">
        <v>488</v>
      </c>
    </row>
    <row r="146" spans="1:1">
      <c r="A146" t="s">
        <v>489</v>
      </c>
    </row>
    <row r="147" spans="1:1">
      <c r="A147" t="s">
        <v>490</v>
      </c>
    </row>
    <row r="148" spans="1:1">
      <c r="A148" t="s">
        <v>491</v>
      </c>
    </row>
    <row r="149" spans="1:1">
      <c r="A149" t="s">
        <v>492</v>
      </c>
    </row>
  </sheetData>
  <mergeCells count="4">
    <mergeCell ref="AA3:AB3"/>
    <mergeCell ref="AY3:AZ3"/>
    <mergeCell ref="BW3:BX3"/>
    <mergeCell ref="O3:P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6 Aug 2021&amp;C&amp;9Page &amp;P of &amp;N&amp;R&amp;9Public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119D5-6678-493B-94A0-BB07175B9323}">
  <dimension ref="A1:ER149"/>
  <sheetViews>
    <sheetView showZeros="0" workbookViewId="0">
      <pane xSplit="3" ySplit="4" topLeftCell="D5" activePane="bottomRight" state="frozen"/>
      <selection activeCell="A2" sqref="A2"/>
      <selection pane="topRight" activeCell="A2" sqref="A2"/>
      <selection pane="bottomLeft" activeCell="A2" sqref="A2"/>
      <selection pane="bottomRight" activeCell="D5" sqref="D5"/>
    </sheetView>
  </sheetViews>
  <sheetFormatPr defaultColWidth="12.7109375" defaultRowHeight="15"/>
  <cols>
    <col min="2" max="2" width="15.140625" style="1" bestFit="1" customWidth="1"/>
    <col min="3" max="3" width="15.140625" customWidth="1"/>
    <col min="4" max="4" width="47" bestFit="1" customWidth="1"/>
    <col min="5" max="16" width="12.7109375" style="51" customWidth="1"/>
    <col min="17" max="28" width="12.7109375" style="55"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5"/>
    <col min="113" max="136" width="12.7109375" style="31"/>
    <col min="137" max="142" width="12.85546875" style="55" bestFit="1" customWidth="1"/>
    <col min="143" max="143" width="13.28515625" style="55" bestFit="1" customWidth="1"/>
    <col min="144" max="147" width="12.85546875" style="55" bestFit="1" customWidth="1"/>
    <col min="148" max="148" width="12.7109375" style="55" customWidth="1"/>
  </cols>
  <sheetData>
    <row r="1" spans="1:148">
      <c r="A1" s="22" t="s">
        <v>608</v>
      </c>
      <c r="BY1" s="55"/>
    </row>
    <row r="2" spans="1:148">
      <c r="A2" s="29" t="str">
        <f>'Total True-Up Adjustments'!A2</f>
        <v>Estimate - August 6, 2021</v>
      </c>
      <c r="B2" s="22"/>
      <c r="E2" s="52" t="s">
        <v>0</v>
      </c>
      <c r="Q2" s="56"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407</v>
      </c>
      <c r="BA2" s="59" t="s">
        <v>4</v>
      </c>
      <c r="BB2" s="60"/>
      <c r="BC2" s="60"/>
      <c r="BD2" s="60"/>
      <c r="BE2" s="60"/>
      <c r="BF2" s="60"/>
      <c r="BG2" s="60"/>
      <c r="BH2" s="60"/>
      <c r="BI2" s="60"/>
      <c r="BJ2" s="74" t="s">
        <v>408</v>
      </c>
      <c r="BK2" s="82">
        <f>SUM(BA5:BL141)</f>
        <v>-17195753.870000001</v>
      </c>
      <c r="BL2" s="83"/>
      <c r="BM2" s="5" t="s">
        <v>551</v>
      </c>
      <c r="BN2" s="5"/>
      <c r="BO2" s="5"/>
      <c r="BP2" s="5"/>
      <c r="BQ2" s="5"/>
      <c r="BR2" s="5"/>
      <c r="BS2" s="5"/>
      <c r="BT2" s="5"/>
      <c r="BU2" s="5"/>
      <c r="BV2" s="5"/>
      <c r="BW2" s="5"/>
      <c r="BX2" s="5"/>
      <c r="BY2" s="61" t="s">
        <v>552</v>
      </c>
      <c r="CJ2" s="23" t="s">
        <v>475</v>
      </c>
      <c r="CK2" s="56" t="s">
        <v>554</v>
      </c>
      <c r="CL2" s="32"/>
      <c r="CM2" s="32"/>
      <c r="CN2" s="32"/>
      <c r="CO2" s="32"/>
      <c r="CP2" s="32"/>
      <c r="CQ2" s="32"/>
      <c r="CR2" s="32"/>
      <c r="CS2" s="32"/>
      <c r="CT2" s="32"/>
      <c r="CU2" s="32"/>
      <c r="CV2" s="24" t="s">
        <v>410</v>
      </c>
      <c r="CW2" s="61" t="s">
        <v>556</v>
      </c>
      <c r="CX2" s="61"/>
      <c r="CY2" s="61"/>
      <c r="CZ2" s="61"/>
      <c r="DA2" s="61"/>
      <c r="DB2" s="61"/>
      <c r="DC2" s="61"/>
      <c r="DD2" s="61"/>
      <c r="DE2" s="61"/>
      <c r="DF2" s="61"/>
      <c r="DG2" s="61"/>
      <c r="DH2" s="23" t="s">
        <v>505</v>
      </c>
      <c r="DI2" s="56" t="s">
        <v>558</v>
      </c>
      <c r="DJ2" s="56"/>
      <c r="DK2" s="56"/>
      <c r="DL2" s="56"/>
      <c r="DM2" s="56"/>
      <c r="DN2" s="56"/>
      <c r="DO2" s="56"/>
      <c r="DP2" s="56"/>
      <c r="DQ2" s="56"/>
      <c r="DR2" s="56"/>
      <c r="DS2" s="56"/>
      <c r="DT2" s="24" t="s">
        <v>494</v>
      </c>
      <c r="DU2" s="61" t="s">
        <v>560</v>
      </c>
      <c r="DV2" s="61"/>
      <c r="DW2" s="61"/>
      <c r="DX2" s="61"/>
      <c r="DY2" s="61"/>
      <c r="DZ2" s="61"/>
      <c r="EA2" s="61"/>
      <c r="EB2" s="61"/>
      <c r="EC2" s="61"/>
      <c r="ED2" s="61"/>
      <c r="EE2" s="61"/>
      <c r="EF2" s="23" t="s">
        <v>497</v>
      </c>
      <c r="EG2" s="56" t="s">
        <v>561</v>
      </c>
      <c r="EH2" s="32"/>
      <c r="EI2" s="32"/>
      <c r="EJ2" s="32"/>
      <c r="EK2" s="32"/>
      <c r="EL2" s="32"/>
      <c r="EM2" s="32"/>
      <c r="EN2" s="32"/>
      <c r="EO2" s="32"/>
      <c r="EP2" s="32"/>
      <c r="EQ2" s="32"/>
      <c r="ER2" s="24" t="s">
        <v>498</v>
      </c>
    </row>
    <row r="3" spans="1:148">
      <c r="E3" s="53" t="s">
        <v>6</v>
      </c>
      <c r="F3" s="54"/>
      <c r="G3" s="54"/>
      <c r="H3" s="54"/>
      <c r="I3" s="54"/>
      <c r="J3" s="54"/>
      <c r="K3" s="54"/>
      <c r="L3" s="54"/>
      <c r="M3" s="54"/>
      <c r="N3" s="54"/>
      <c r="O3" s="86">
        <f>SUM(E5:P141)</f>
        <v>58319278.598800004</v>
      </c>
      <c r="P3" s="87"/>
      <c r="Q3" s="57" t="s">
        <v>7</v>
      </c>
      <c r="R3" s="58"/>
      <c r="S3" s="58"/>
      <c r="T3" s="58"/>
      <c r="U3" s="58"/>
      <c r="V3" s="58"/>
      <c r="W3" s="58"/>
      <c r="X3" s="58"/>
      <c r="Y3" s="58"/>
      <c r="Z3" s="58"/>
      <c r="AA3" s="84">
        <f>SUM(Q5:AB141)</f>
        <v>4006928273.0599971</v>
      </c>
      <c r="AB3" s="85"/>
      <c r="AD3" s="4"/>
      <c r="AE3" s="4"/>
      <c r="AF3" s="4"/>
      <c r="AG3" s="4"/>
      <c r="AH3" s="4"/>
      <c r="AI3" s="4"/>
      <c r="AJ3" s="4"/>
      <c r="AK3" s="4"/>
      <c r="AL3" s="4"/>
      <c r="AM3" s="4"/>
      <c r="AN3" s="4"/>
      <c r="AO3" s="36" t="s">
        <v>403</v>
      </c>
      <c r="AP3" s="73"/>
      <c r="AQ3" s="73"/>
      <c r="AR3" s="73"/>
      <c r="AS3" s="73"/>
      <c r="AT3" s="73"/>
      <c r="AU3" s="73"/>
      <c r="AV3" s="73"/>
      <c r="AW3" s="73"/>
      <c r="AX3" s="73"/>
      <c r="AY3" s="84">
        <f>SUM(AO5:AZ141)</f>
        <v>203870163.53000015</v>
      </c>
      <c r="AZ3" s="85"/>
      <c r="BA3" s="62">
        <v>-1.1999999999999999E-3</v>
      </c>
      <c r="BB3" s="62">
        <v>-1.1999999999999999E-3</v>
      </c>
      <c r="BC3" s="62">
        <v>-1.1999999999999999E-3</v>
      </c>
      <c r="BD3" s="62">
        <v>-4.7999999999999996E-3</v>
      </c>
      <c r="BE3" s="62">
        <v>-4.7999999999999996E-3</v>
      </c>
      <c r="BF3" s="62">
        <v>-4.7999999999999996E-3</v>
      </c>
      <c r="BG3" s="62">
        <v>-7.1000000000000004E-3</v>
      </c>
      <c r="BH3" s="62">
        <v>-7.1000000000000004E-3</v>
      </c>
      <c r="BI3" s="62">
        <v>-7.1000000000000004E-3</v>
      </c>
      <c r="BJ3" s="62">
        <v>-3.0000000000000001E-3</v>
      </c>
      <c r="BK3" s="62">
        <v>-3.0000000000000001E-3</v>
      </c>
      <c r="BL3" s="62">
        <v>-3.0000000000000001E-3</v>
      </c>
      <c r="BM3" s="6"/>
      <c r="BN3" s="6"/>
      <c r="BO3" s="6"/>
      <c r="BP3" s="6"/>
      <c r="BQ3" s="6"/>
      <c r="BR3" s="6"/>
      <c r="BS3" s="6"/>
      <c r="BT3" s="6"/>
      <c r="BU3" s="6"/>
      <c r="BV3" s="6"/>
      <c r="BW3" s="6"/>
      <c r="BX3" s="6"/>
      <c r="BY3" s="59" t="s">
        <v>553</v>
      </c>
      <c r="BZ3" s="60"/>
      <c r="CA3" s="60"/>
      <c r="CB3" s="60"/>
      <c r="CC3" s="60"/>
      <c r="CD3" s="60"/>
      <c r="CE3" s="60"/>
      <c r="CF3" s="60"/>
      <c r="CG3" s="60"/>
      <c r="CH3" s="60"/>
      <c r="CI3" s="82">
        <f ca="1">SUM(BY5:CJ141)</f>
        <v>181383586.45000008</v>
      </c>
      <c r="CJ3" s="83"/>
      <c r="CK3" s="57" t="s">
        <v>555</v>
      </c>
      <c r="CL3" s="58"/>
      <c r="CM3" s="58"/>
      <c r="CN3" s="58"/>
      <c r="CO3" s="58"/>
      <c r="CP3" s="58"/>
      <c r="CQ3" s="58"/>
      <c r="CR3" s="58"/>
      <c r="CS3" s="58"/>
      <c r="CT3" s="73"/>
      <c r="CU3" s="73" t="s">
        <v>413</v>
      </c>
      <c r="CV3" s="63">
        <f ca="1">ROUND(-(CI3-AY3-BK2)/AA3,4)</f>
        <v>1.2999999999999999E-3</v>
      </c>
      <c r="CW3" s="59" t="s">
        <v>557</v>
      </c>
      <c r="CX3" s="60"/>
      <c r="CY3" s="60"/>
      <c r="CZ3" s="60"/>
      <c r="DA3" s="60"/>
      <c r="DB3" s="60"/>
      <c r="DC3" s="60"/>
      <c r="DD3" s="60"/>
      <c r="DE3" s="60"/>
      <c r="DF3" s="60"/>
      <c r="DG3" s="82">
        <f ca="1">SUM(CW5:DH141)</f>
        <v>-81816.640000005471</v>
      </c>
      <c r="DH3" s="83"/>
      <c r="DI3" s="57" t="s">
        <v>559</v>
      </c>
      <c r="DJ3" s="58"/>
      <c r="DK3" s="58"/>
      <c r="DL3" s="58"/>
      <c r="DM3" s="58"/>
      <c r="DN3" s="58"/>
      <c r="DO3" s="58"/>
      <c r="DP3" s="58"/>
      <c r="DQ3" s="58"/>
      <c r="DR3" s="58"/>
      <c r="DS3" s="84">
        <f ca="1">SUM(DI5:DT141)</f>
        <v>-4091.0500000005131</v>
      </c>
      <c r="DT3" s="85"/>
      <c r="DU3" s="62">
        <f t="shared" ref="DU3:EF3" ca="1" si="0">VLOOKUP(DU4,CumulativeInterestRate,7,FALSE)</f>
        <v>0.43026047982633447</v>
      </c>
      <c r="DV3" s="62">
        <f t="shared" ca="1" si="0"/>
        <v>0.4251645894153756</v>
      </c>
      <c r="DW3" s="62">
        <f t="shared" ca="1" si="0"/>
        <v>0.42056184968934823</v>
      </c>
      <c r="DX3" s="62">
        <f t="shared" ca="1" si="0"/>
        <v>0.41546595927838931</v>
      </c>
      <c r="DY3" s="62">
        <f t="shared" ca="1" si="0"/>
        <v>0.41053445242907421</v>
      </c>
      <c r="DZ3" s="62">
        <f t="shared" ca="1" si="0"/>
        <v>0.40543856201811534</v>
      </c>
      <c r="EA3" s="62">
        <f t="shared" ca="1" si="0"/>
        <v>0.40050705516880025</v>
      </c>
      <c r="EB3" s="62">
        <f t="shared" ca="1" si="0"/>
        <v>0.39519883599071803</v>
      </c>
      <c r="EC3" s="62">
        <f t="shared" ca="1" si="0"/>
        <v>0.38989061681263582</v>
      </c>
      <c r="ED3" s="62">
        <f t="shared" ca="1" si="0"/>
        <v>0.38475363051126599</v>
      </c>
      <c r="EE3" s="62">
        <f t="shared" ca="1" si="0"/>
        <v>0.37944541133318388</v>
      </c>
      <c r="EF3" s="62">
        <f t="shared" ca="1" si="0"/>
        <v>0.37430842503181405</v>
      </c>
      <c r="EG3" s="57" t="s">
        <v>562</v>
      </c>
      <c r="EH3" s="58"/>
      <c r="EI3" s="58"/>
      <c r="EJ3" s="58"/>
      <c r="EK3" s="58"/>
      <c r="EL3" s="58"/>
      <c r="EM3" s="58"/>
      <c r="EN3" s="58"/>
      <c r="EO3" s="58"/>
      <c r="EP3" s="58"/>
      <c r="EQ3" s="84">
        <f ca="1">SUM(EG5:ER141)</f>
        <v>-144024.53999997422</v>
      </c>
      <c r="ER3" s="85"/>
    </row>
    <row r="4" spans="1:148" s="7" customFormat="1">
      <c r="A4" s="7" t="s">
        <v>8</v>
      </c>
      <c r="B4" s="1" t="s">
        <v>453</v>
      </c>
      <c r="C4" s="7" t="s">
        <v>9</v>
      </c>
      <c r="D4" s="7" t="s">
        <v>10</v>
      </c>
      <c r="E4" s="8">
        <v>39083</v>
      </c>
      <c r="F4" s="8">
        <v>39114</v>
      </c>
      <c r="G4" s="8">
        <v>39142</v>
      </c>
      <c r="H4" s="8">
        <v>39173</v>
      </c>
      <c r="I4" s="8">
        <v>39203</v>
      </c>
      <c r="J4" s="8">
        <v>39234</v>
      </c>
      <c r="K4" s="8">
        <v>39264</v>
      </c>
      <c r="L4" s="8">
        <v>39295</v>
      </c>
      <c r="M4" s="8">
        <v>39326</v>
      </c>
      <c r="N4" s="8">
        <v>39356</v>
      </c>
      <c r="O4" s="8">
        <v>39387</v>
      </c>
      <c r="P4" s="8">
        <v>39417</v>
      </c>
      <c r="Q4" s="9">
        <v>39083</v>
      </c>
      <c r="R4" s="9">
        <v>39114</v>
      </c>
      <c r="S4" s="9">
        <v>39142</v>
      </c>
      <c r="T4" s="9">
        <v>39173</v>
      </c>
      <c r="U4" s="9">
        <v>39203</v>
      </c>
      <c r="V4" s="9">
        <v>39234</v>
      </c>
      <c r="W4" s="9">
        <v>39264</v>
      </c>
      <c r="X4" s="9">
        <v>39295</v>
      </c>
      <c r="Y4" s="9">
        <v>39326</v>
      </c>
      <c r="Z4" s="9">
        <v>39356</v>
      </c>
      <c r="AA4" s="9">
        <v>39387</v>
      </c>
      <c r="AB4" s="9">
        <v>39417</v>
      </c>
      <c r="AC4" s="8">
        <v>39083</v>
      </c>
      <c r="AD4" s="8">
        <v>39114</v>
      </c>
      <c r="AE4" s="8">
        <v>39142</v>
      </c>
      <c r="AF4" s="8">
        <v>39173</v>
      </c>
      <c r="AG4" s="8">
        <v>39203</v>
      </c>
      <c r="AH4" s="8">
        <v>39234</v>
      </c>
      <c r="AI4" s="8">
        <v>39264</v>
      </c>
      <c r="AJ4" s="8">
        <v>39295</v>
      </c>
      <c r="AK4" s="8">
        <v>39326</v>
      </c>
      <c r="AL4" s="8">
        <v>39356</v>
      </c>
      <c r="AM4" s="8">
        <v>39387</v>
      </c>
      <c r="AN4" s="8">
        <v>39417</v>
      </c>
      <c r="AO4" s="37">
        <v>39083</v>
      </c>
      <c r="AP4" s="37">
        <v>39114</v>
      </c>
      <c r="AQ4" s="37">
        <v>39142</v>
      </c>
      <c r="AR4" s="37">
        <v>39173</v>
      </c>
      <c r="AS4" s="37">
        <v>39203</v>
      </c>
      <c r="AT4" s="37">
        <v>39234</v>
      </c>
      <c r="AU4" s="37">
        <v>39264</v>
      </c>
      <c r="AV4" s="37">
        <v>39295</v>
      </c>
      <c r="AW4" s="37">
        <v>39326</v>
      </c>
      <c r="AX4" s="37">
        <v>39356</v>
      </c>
      <c r="AY4" s="37">
        <v>39387</v>
      </c>
      <c r="AZ4" s="37">
        <v>39417</v>
      </c>
      <c r="BA4" s="10">
        <v>39083</v>
      </c>
      <c r="BB4" s="10">
        <v>39114</v>
      </c>
      <c r="BC4" s="10">
        <v>39142</v>
      </c>
      <c r="BD4" s="10">
        <v>39173</v>
      </c>
      <c r="BE4" s="10">
        <v>39203</v>
      </c>
      <c r="BF4" s="10">
        <v>39234</v>
      </c>
      <c r="BG4" s="10">
        <v>39264</v>
      </c>
      <c r="BH4" s="10">
        <v>39295</v>
      </c>
      <c r="BI4" s="10">
        <v>39326</v>
      </c>
      <c r="BJ4" s="10">
        <v>39356</v>
      </c>
      <c r="BK4" s="10">
        <v>39387</v>
      </c>
      <c r="BL4" s="10">
        <v>39417</v>
      </c>
      <c r="BM4" s="9">
        <v>39083</v>
      </c>
      <c r="BN4" s="9">
        <v>39114</v>
      </c>
      <c r="BO4" s="9">
        <v>39142</v>
      </c>
      <c r="BP4" s="9">
        <v>39173</v>
      </c>
      <c r="BQ4" s="9">
        <v>39203</v>
      </c>
      <c r="BR4" s="9">
        <v>39234</v>
      </c>
      <c r="BS4" s="9">
        <v>39264</v>
      </c>
      <c r="BT4" s="9">
        <v>39295</v>
      </c>
      <c r="BU4" s="9">
        <v>39326</v>
      </c>
      <c r="BV4" s="9">
        <v>39356</v>
      </c>
      <c r="BW4" s="9">
        <v>39387</v>
      </c>
      <c r="BX4" s="9">
        <v>39417</v>
      </c>
      <c r="BY4" s="10">
        <v>39083</v>
      </c>
      <c r="BZ4" s="10">
        <v>39114</v>
      </c>
      <c r="CA4" s="10">
        <v>39142</v>
      </c>
      <c r="CB4" s="10">
        <v>39173</v>
      </c>
      <c r="CC4" s="10">
        <v>39203</v>
      </c>
      <c r="CD4" s="10">
        <v>39234</v>
      </c>
      <c r="CE4" s="10">
        <v>39264</v>
      </c>
      <c r="CF4" s="10">
        <v>39295</v>
      </c>
      <c r="CG4" s="10">
        <v>39326</v>
      </c>
      <c r="CH4" s="10">
        <v>39356</v>
      </c>
      <c r="CI4" s="10">
        <v>39387</v>
      </c>
      <c r="CJ4" s="10">
        <v>39417</v>
      </c>
      <c r="CK4" s="9">
        <v>39083</v>
      </c>
      <c r="CL4" s="9">
        <v>39114</v>
      </c>
      <c r="CM4" s="9">
        <v>39142</v>
      </c>
      <c r="CN4" s="9">
        <v>39173</v>
      </c>
      <c r="CO4" s="9">
        <v>39203</v>
      </c>
      <c r="CP4" s="9">
        <v>39234</v>
      </c>
      <c r="CQ4" s="9">
        <v>39264</v>
      </c>
      <c r="CR4" s="9">
        <v>39295</v>
      </c>
      <c r="CS4" s="9">
        <v>39326</v>
      </c>
      <c r="CT4" s="9">
        <v>39356</v>
      </c>
      <c r="CU4" s="9">
        <v>39387</v>
      </c>
      <c r="CV4" s="9">
        <v>39417</v>
      </c>
      <c r="CW4" s="10">
        <v>39083</v>
      </c>
      <c r="CX4" s="10">
        <v>39114</v>
      </c>
      <c r="CY4" s="10">
        <v>39142</v>
      </c>
      <c r="CZ4" s="10">
        <v>39173</v>
      </c>
      <c r="DA4" s="10">
        <v>39203</v>
      </c>
      <c r="DB4" s="10">
        <v>39234</v>
      </c>
      <c r="DC4" s="10">
        <v>39264</v>
      </c>
      <c r="DD4" s="10">
        <v>39295</v>
      </c>
      <c r="DE4" s="10">
        <v>39326</v>
      </c>
      <c r="DF4" s="10">
        <v>39356</v>
      </c>
      <c r="DG4" s="10">
        <v>39387</v>
      </c>
      <c r="DH4" s="10">
        <v>39417</v>
      </c>
      <c r="DI4" s="9">
        <v>39083</v>
      </c>
      <c r="DJ4" s="9">
        <v>39114</v>
      </c>
      <c r="DK4" s="9">
        <v>39142</v>
      </c>
      <c r="DL4" s="9">
        <v>39173</v>
      </c>
      <c r="DM4" s="9">
        <v>39203</v>
      </c>
      <c r="DN4" s="9">
        <v>39234</v>
      </c>
      <c r="DO4" s="9">
        <v>39264</v>
      </c>
      <c r="DP4" s="9">
        <v>39295</v>
      </c>
      <c r="DQ4" s="9">
        <v>39326</v>
      </c>
      <c r="DR4" s="9">
        <v>39356</v>
      </c>
      <c r="DS4" s="9">
        <v>39387</v>
      </c>
      <c r="DT4" s="9">
        <v>39417</v>
      </c>
      <c r="DU4" s="10">
        <v>39083</v>
      </c>
      <c r="DV4" s="10">
        <v>39114</v>
      </c>
      <c r="DW4" s="10">
        <v>39142</v>
      </c>
      <c r="DX4" s="10">
        <v>39173</v>
      </c>
      <c r="DY4" s="10">
        <v>39203</v>
      </c>
      <c r="DZ4" s="10">
        <v>39234</v>
      </c>
      <c r="EA4" s="10">
        <v>39264</v>
      </c>
      <c r="EB4" s="10">
        <v>39295</v>
      </c>
      <c r="EC4" s="10">
        <v>39326</v>
      </c>
      <c r="ED4" s="10">
        <v>39356</v>
      </c>
      <c r="EE4" s="10">
        <v>39387</v>
      </c>
      <c r="EF4" s="10">
        <v>39417</v>
      </c>
      <c r="EG4" s="9">
        <v>39083</v>
      </c>
      <c r="EH4" s="9">
        <v>39114</v>
      </c>
      <c r="EI4" s="9">
        <v>39142</v>
      </c>
      <c r="EJ4" s="9">
        <v>39173</v>
      </c>
      <c r="EK4" s="9">
        <v>39203</v>
      </c>
      <c r="EL4" s="9">
        <v>39234</v>
      </c>
      <c r="EM4" s="9">
        <v>39264</v>
      </c>
      <c r="EN4" s="9">
        <v>39295</v>
      </c>
      <c r="EO4" s="9">
        <v>39326</v>
      </c>
      <c r="EP4" s="9">
        <v>39356</v>
      </c>
      <c r="EQ4" s="9">
        <v>39387</v>
      </c>
      <c r="ER4" s="9">
        <v>39417</v>
      </c>
    </row>
    <row r="5" spans="1:148">
      <c r="A5" t="s">
        <v>420</v>
      </c>
      <c r="B5" s="1" t="s">
        <v>156</v>
      </c>
      <c r="C5" t="str">
        <f t="shared" ref="C5:C68" ca="1" si="1">VLOOKUP($B5,LocationLookup,2,FALSE)</f>
        <v>0000006711</v>
      </c>
      <c r="D5" t="str">
        <f t="shared" ref="D5:D68" ca="1" si="2">VLOOKUP($C5,LossFactorLookup,2,FALSE)</f>
        <v>FortisAlberta Reversing POD - Stirling (67S)</v>
      </c>
      <c r="E5" s="51">
        <v>0</v>
      </c>
      <c r="F5" s="51">
        <v>0</v>
      </c>
      <c r="G5" s="51">
        <v>0</v>
      </c>
      <c r="H5" s="51">
        <v>0</v>
      </c>
      <c r="I5" s="51">
        <v>552.02049999999997</v>
      </c>
      <c r="J5" s="51">
        <v>569.38660000000004</v>
      </c>
      <c r="K5" s="51">
        <v>132.21289999999999</v>
      </c>
      <c r="L5" s="51">
        <v>666.82299999999998</v>
      </c>
      <c r="M5" s="51">
        <v>337.22489999999999</v>
      </c>
      <c r="N5" s="51">
        <v>24.488600000000002</v>
      </c>
      <c r="O5" s="51">
        <v>0</v>
      </c>
      <c r="P5" s="51">
        <v>0</v>
      </c>
      <c r="Q5" s="32">
        <v>0</v>
      </c>
      <c r="R5" s="32">
        <v>0</v>
      </c>
      <c r="S5" s="32">
        <v>0</v>
      </c>
      <c r="T5" s="32">
        <v>0</v>
      </c>
      <c r="U5" s="32">
        <v>21190.1</v>
      </c>
      <c r="V5" s="32">
        <v>19184.060000000001</v>
      </c>
      <c r="W5" s="32">
        <v>3593.72</v>
      </c>
      <c r="X5" s="32">
        <v>27083.64</v>
      </c>
      <c r="Y5" s="32">
        <v>11940.16</v>
      </c>
      <c r="Z5" s="32">
        <v>902.44</v>
      </c>
      <c r="AA5" s="32">
        <v>0</v>
      </c>
      <c r="AB5" s="32">
        <v>0</v>
      </c>
      <c r="AC5" s="2">
        <v>1.73</v>
      </c>
      <c r="AD5" s="2">
        <v>1.73</v>
      </c>
      <c r="AE5" s="2">
        <v>1.73</v>
      </c>
      <c r="AF5" s="2">
        <v>1.73</v>
      </c>
      <c r="AG5" s="2">
        <v>1.73</v>
      </c>
      <c r="AH5" s="2">
        <v>1.73</v>
      </c>
      <c r="AI5" s="2">
        <v>1.73</v>
      </c>
      <c r="AJ5" s="2">
        <v>1.73</v>
      </c>
      <c r="AK5" s="2">
        <v>1.73</v>
      </c>
      <c r="AL5" s="2">
        <v>1.73</v>
      </c>
      <c r="AM5" s="2">
        <v>1.73</v>
      </c>
      <c r="AN5" s="2">
        <v>1.73</v>
      </c>
      <c r="AO5" s="33">
        <v>0</v>
      </c>
      <c r="AP5" s="33">
        <v>0</v>
      </c>
      <c r="AQ5" s="33">
        <v>0</v>
      </c>
      <c r="AR5" s="33">
        <v>0</v>
      </c>
      <c r="AS5" s="33">
        <v>366.59</v>
      </c>
      <c r="AT5" s="33">
        <v>331.88</v>
      </c>
      <c r="AU5" s="33">
        <v>62.17</v>
      </c>
      <c r="AV5" s="33">
        <v>468.55</v>
      </c>
      <c r="AW5" s="33">
        <v>206.56</v>
      </c>
      <c r="AX5" s="33">
        <v>15.61</v>
      </c>
      <c r="AY5" s="33">
        <v>0</v>
      </c>
      <c r="AZ5" s="33">
        <v>0</v>
      </c>
      <c r="BA5" s="31">
        <f t="shared" ref="BA5:BL20" si="3">ROUND(Q5*BA$3,2)</f>
        <v>0</v>
      </c>
      <c r="BB5" s="31">
        <f t="shared" si="3"/>
        <v>0</v>
      </c>
      <c r="BC5" s="31">
        <f t="shared" si="3"/>
        <v>0</v>
      </c>
      <c r="BD5" s="31">
        <f t="shared" si="3"/>
        <v>0</v>
      </c>
      <c r="BE5" s="31">
        <f t="shared" si="3"/>
        <v>-101.71</v>
      </c>
      <c r="BF5" s="31">
        <f t="shared" si="3"/>
        <v>-92.08</v>
      </c>
      <c r="BG5" s="31">
        <f t="shared" si="3"/>
        <v>-25.52</v>
      </c>
      <c r="BH5" s="31">
        <f t="shared" si="3"/>
        <v>-192.29</v>
      </c>
      <c r="BI5" s="31">
        <f t="shared" si="3"/>
        <v>-84.78</v>
      </c>
      <c r="BJ5" s="31">
        <f t="shared" si="3"/>
        <v>-2.71</v>
      </c>
      <c r="BK5" s="31">
        <f t="shared" si="3"/>
        <v>0</v>
      </c>
      <c r="BL5" s="31">
        <f t="shared" si="3"/>
        <v>0</v>
      </c>
      <c r="BM5" s="6">
        <f t="shared" ref="BM5:BX20" ca="1" si="4">VLOOKUP($C5,LossFactorLookup,3,FALSE)</f>
        <v>-3.1E-2</v>
      </c>
      <c r="BN5" s="6">
        <f t="shared" ca="1" si="4"/>
        <v>-3.1E-2</v>
      </c>
      <c r="BO5" s="6">
        <f t="shared" ca="1" si="4"/>
        <v>-3.1E-2</v>
      </c>
      <c r="BP5" s="6">
        <f t="shared" ca="1" si="4"/>
        <v>-3.1E-2</v>
      </c>
      <c r="BQ5" s="6">
        <f t="shared" ca="1" si="4"/>
        <v>-3.1E-2</v>
      </c>
      <c r="BR5" s="6">
        <f t="shared" ca="1" si="4"/>
        <v>-3.1E-2</v>
      </c>
      <c r="BS5" s="6">
        <f t="shared" ca="1" si="4"/>
        <v>-3.1E-2</v>
      </c>
      <c r="BT5" s="6">
        <f t="shared" ca="1" si="4"/>
        <v>-3.1E-2</v>
      </c>
      <c r="BU5" s="6">
        <f t="shared" ca="1" si="4"/>
        <v>-3.1E-2</v>
      </c>
      <c r="BV5" s="6">
        <f t="shared" ca="1" si="4"/>
        <v>-3.1E-2</v>
      </c>
      <c r="BW5" s="6">
        <f t="shared" ca="1" si="4"/>
        <v>-3.1E-2</v>
      </c>
      <c r="BX5" s="6">
        <f t="shared" ca="1" si="4"/>
        <v>-3.1E-2</v>
      </c>
      <c r="BY5" s="31">
        <f t="shared" ref="BY5:CJ26" ca="1" si="5">IFERROR(VLOOKUP($C5,DOSDetail,CELL("col",BY$4)+58,FALSE),ROUND(Q5*BM5,2))</f>
        <v>0</v>
      </c>
      <c r="BZ5" s="31">
        <f t="shared" ca="1" si="5"/>
        <v>0</v>
      </c>
      <c r="CA5" s="31">
        <f t="shared" ca="1" si="5"/>
        <v>0</v>
      </c>
      <c r="CB5" s="31">
        <f t="shared" ca="1" si="5"/>
        <v>0</v>
      </c>
      <c r="CC5" s="31">
        <f t="shared" ca="1" si="5"/>
        <v>-656.89</v>
      </c>
      <c r="CD5" s="31">
        <f t="shared" ca="1" si="5"/>
        <v>-594.71</v>
      </c>
      <c r="CE5" s="31">
        <f t="shared" ca="1" si="5"/>
        <v>-111.41</v>
      </c>
      <c r="CF5" s="31">
        <f t="shared" ca="1" si="5"/>
        <v>-839.59</v>
      </c>
      <c r="CG5" s="31">
        <f t="shared" ca="1" si="5"/>
        <v>-370.14</v>
      </c>
      <c r="CH5" s="31">
        <f t="shared" ca="1" si="5"/>
        <v>-27.98</v>
      </c>
      <c r="CI5" s="31">
        <f t="shared" ca="1" si="5"/>
        <v>0</v>
      </c>
      <c r="CJ5" s="31">
        <f t="shared" ca="1" si="5"/>
        <v>0</v>
      </c>
      <c r="CK5" s="32">
        <f t="shared" ref="CK5:CV20" ca="1" si="6">ROUND(Q5*$CV$3,2)</f>
        <v>0</v>
      </c>
      <c r="CL5" s="32">
        <f t="shared" ca="1" si="6"/>
        <v>0</v>
      </c>
      <c r="CM5" s="32">
        <f t="shared" ca="1" si="6"/>
        <v>0</v>
      </c>
      <c r="CN5" s="32">
        <f t="shared" ca="1" si="6"/>
        <v>0</v>
      </c>
      <c r="CO5" s="32">
        <f t="shared" ca="1" si="6"/>
        <v>27.55</v>
      </c>
      <c r="CP5" s="32">
        <f t="shared" ca="1" si="6"/>
        <v>24.94</v>
      </c>
      <c r="CQ5" s="32">
        <f t="shared" ca="1" si="6"/>
        <v>4.67</v>
      </c>
      <c r="CR5" s="32">
        <f t="shared" ca="1" si="6"/>
        <v>35.21</v>
      </c>
      <c r="CS5" s="32">
        <f t="shared" ca="1" si="6"/>
        <v>15.52</v>
      </c>
      <c r="CT5" s="32">
        <f t="shared" ca="1" si="6"/>
        <v>1.17</v>
      </c>
      <c r="CU5" s="32">
        <f t="shared" ca="1" si="6"/>
        <v>0</v>
      </c>
      <c r="CV5" s="32">
        <f t="shared" ca="1" si="6"/>
        <v>0</v>
      </c>
      <c r="CW5" s="31">
        <f t="shared" ref="CW5:DH20" ca="1" si="7">BY5+CK5-AO5-BA5</f>
        <v>0</v>
      </c>
      <c r="CX5" s="31">
        <f t="shared" ca="1" si="7"/>
        <v>0</v>
      </c>
      <c r="CY5" s="31">
        <f t="shared" ca="1" si="7"/>
        <v>0</v>
      </c>
      <c r="CZ5" s="31">
        <f t="shared" ca="1" si="7"/>
        <v>0</v>
      </c>
      <c r="DA5" s="31">
        <f t="shared" ca="1" si="7"/>
        <v>-894.22</v>
      </c>
      <c r="DB5" s="31">
        <f t="shared" ca="1" si="7"/>
        <v>-809.56999999999994</v>
      </c>
      <c r="DC5" s="31">
        <f t="shared" ca="1" si="7"/>
        <v>-143.38999999999999</v>
      </c>
      <c r="DD5" s="31">
        <f t="shared" ca="1" si="7"/>
        <v>-1080.6400000000001</v>
      </c>
      <c r="DE5" s="31">
        <f t="shared" ca="1" si="7"/>
        <v>-476.40000000000009</v>
      </c>
      <c r="DF5" s="31">
        <f t="shared" ca="1" si="7"/>
        <v>-39.71</v>
      </c>
      <c r="DG5" s="31">
        <f t="shared" ca="1" si="7"/>
        <v>0</v>
      </c>
      <c r="DH5" s="31">
        <f t="shared" ca="1" si="7"/>
        <v>0</v>
      </c>
      <c r="DI5" s="32">
        <f ca="1">ROUND(CW5*5%,2)</f>
        <v>0</v>
      </c>
      <c r="DJ5" s="32">
        <f t="shared" ref="DJ5:DT20" ca="1" si="8">ROUND(CX5*5%,2)</f>
        <v>0</v>
      </c>
      <c r="DK5" s="32">
        <f t="shared" ca="1" si="8"/>
        <v>0</v>
      </c>
      <c r="DL5" s="32">
        <f t="shared" ca="1" si="8"/>
        <v>0</v>
      </c>
      <c r="DM5" s="32">
        <f t="shared" ca="1" si="8"/>
        <v>-44.71</v>
      </c>
      <c r="DN5" s="32">
        <f t="shared" ca="1" si="8"/>
        <v>-40.479999999999997</v>
      </c>
      <c r="DO5" s="32">
        <f t="shared" ca="1" si="8"/>
        <v>-7.17</v>
      </c>
      <c r="DP5" s="32">
        <f t="shared" ca="1" si="8"/>
        <v>-54.03</v>
      </c>
      <c r="DQ5" s="32">
        <f t="shared" ca="1" si="8"/>
        <v>-23.82</v>
      </c>
      <c r="DR5" s="32">
        <f t="shared" ca="1" si="8"/>
        <v>-1.99</v>
      </c>
      <c r="DS5" s="32">
        <f t="shared" ca="1" si="8"/>
        <v>0</v>
      </c>
      <c r="DT5" s="32">
        <f t="shared" ca="1" si="8"/>
        <v>0</v>
      </c>
      <c r="DU5" s="31">
        <f ca="1">ROUND(CW5*DU$3,2)</f>
        <v>0</v>
      </c>
      <c r="DV5" s="31">
        <f t="shared" ref="DV5:EF20" ca="1" si="9">ROUND(CX5*DV$3,2)</f>
        <v>0</v>
      </c>
      <c r="DW5" s="31">
        <f t="shared" ca="1" si="9"/>
        <v>0</v>
      </c>
      <c r="DX5" s="31">
        <f t="shared" ca="1" si="9"/>
        <v>0</v>
      </c>
      <c r="DY5" s="31">
        <f t="shared" ca="1" si="9"/>
        <v>-367.11</v>
      </c>
      <c r="DZ5" s="31">
        <f t="shared" ca="1" si="9"/>
        <v>-328.23</v>
      </c>
      <c r="EA5" s="31">
        <f t="shared" ca="1" si="9"/>
        <v>-57.43</v>
      </c>
      <c r="EB5" s="31">
        <f t="shared" ca="1" si="9"/>
        <v>-427.07</v>
      </c>
      <c r="EC5" s="31">
        <f t="shared" ca="1" si="9"/>
        <v>-185.74</v>
      </c>
      <c r="ED5" s="31">
        <f t="shared" ca="1" si="9"/>
        <v>-15.28</v>
      </c>
      <c r="EE5" s="31">
        <f t="shared" ca="1" si="9"/>
        <v>0</v>
      </c>
      <c r="EF5" s="31">
        <f t="shared" ca="1" si="9"/>
        <v>0</v>
      </c>
      <c r="EG5" s="32">
        <f ca="1">CW5+DI5+DU5</f>
        <v>0</v>
      </c>
      <c r="EH5" s="32">
        <f t="shared" ref="EH5:ER20" ca="1" si="10">CX5+DJ5+DV5</f>
        <v>0</v>
      </c>
      <c r="EI5" s="32">
        <f t="shared" ca="1" si="10"/>
        <v>0</v>
      </c>
      <c r="EJ5" s="32">
        <f t="shared" ca="1" si="10"/>
        <v>0</v>
      </c>
      <c r="EK5" s="32">
        <f t="shared" ca="1" si="10"/>
        <v>-1306.04</v>
      </c>
      <c r="EL5" s="32">
        <f t="shared" ca="1" si="10"/>
        <v>-1178.28</v>
      </c>
      <c r="EM5" s="32">
        <f t="shared" ca="1" si="10"/>
        <v>-207.98999999999998</v>
      </c>
      <c r="EN5" s="32">
        <f t="shared" ca="1" si="10"/>
        <v>-1561.74</v>
      </c>
      <c r="EO5" s="32">
        <f t="shared" ca="1" si="10"/>
        <v>-685.96</v>
      </c>
      <c r="EP5" s="32">
        <f t="shared" ca="1" si="10"/>
        <v>-56.980000000000004</v>
      </c>
      <c r="EQ5" s="32">
        <f t="shared" ca="1" si="10"/>
        <v>0</v>
      </c>
      <c r="ER5" s="32">
        <f t="shared" ca="1" si="10"/>
        <v>0</v>
      </c>
    </row>
    <row r="6" spans="1:148">
      <c r="A6" t="s">
        <v>420</v>
      </c>
      <c r="B6" s="1" t="s">
        <v>516</v>
      </c>
      <c r="C6" t="str">
        <f t="shared" ca="1" si="1"/>
        <v>0000016301</v>
      </c>
      <c r="D6" t="str">
        <f t="shared" ca="1" si="2"/>
        <v>FortisAlberta DOS - BP Empress (163S)</v>
      </c>
      <c r="E6" s="51">
        <v>5994.4390000000003</v>
      </c>
      <c r="F6" s="51">
        <v>7316.5524000000014</v>
      </c>
      <c r="G6" s="51">
        <v>1337.8173000000002</v>
      </c>
      <c r="H6" s="51">
        <v>1060.0558000000001</v>
      </c>
      <c r="I6" s="51">
        <v>377.65790000000004</v>
      </c>
      <c r="J6" s="51">
        <v>13189.204299999998</v>
      </c>
      <c r="K6" s="51">
        <v>511.25640000000004</v>
      </c>
      <c r="L6" s="51">
        <v>0</v>
      </c>
      <c r="M6" s="51">
        <v>0</v>
      </c>
      <c r="N6" s="51">
        <v>0</v>
      </c>
      <c r="O6" s="51">
        <v>0</v>
      </c>
      <c r="P6" s="51">
        <v>0</v>
      </c>
      <c r="Q6" s="32">
        <v>384949.24</v>
      </c>
      <c r="R6" s="32">
        <v>562039.69999999995</v>
      </c>
      <c r="S6" s="32">
        <v>93897.39</v>
      </c>
      <c r="T6" s="32">
        <v>40261.21</v>
      </c>
      <c r="U6" s="32">
        <v>17976.45</v>
      </c>
      <c r="V6" s="32">
        <v>657354.70000000007</v>
      </c>
      <c r="W6" s="32">
        <v>40981.72</v>
      </c>
      <c r="X6" s="32">
        <v>0</v>
      </c>
      <c r="Y6" s="32">
        <v>0</v>
      </c>
      <c r="Z6" s="32">
        <v>0</v>
      </c>
      <c r="AA6" s="32">
        <v>0</v>
      </c>
      <c r="AB6" s="32">
        <v>0</v>
      </c>
      <c r="AC6" s="2">
        <v>2.2200000000000002</v>
      </c>
      <c r="AD6" s="2">
        <v>2.2200000000000002</v>
      </c>
      <c r="AE6" s="2">
        <v>2.2200000000000002</v>
      </c>
      <c r="AF6" s="2">
        <v>2.2200000000000002</v>
      </c>
      <c r="AG6" s="2">
        <v>2.2200000000000002</v>
      </c>
      <c r="AH6" s="2">
        <v>2.2200000000000002</v>
      </c>
      <c r="AI6" s="2">
        <v>2.2200000000000002</v>
      </c>
      <c r="AJ6" s="2">
        <v>2.2200000000000002</v>
      </c>
      <c r="AK6" s="2">
        <v>2.2200000000000002</v>
      </c>
      <c r="AL6" s="2">
        <v>2.2200000000000002</v>
      </c>
      <c r="AM6" s="2">
        <v>2.2200000000000002</v>
      </c>
      <c r="AN6" s="2">
        <v>2.2200000000000002</v>
      </c>
      <c r="AO6" s="33">
        <v>8545.869999999999</v>
      </c>
      <c r="AP6" s="33">
        <v>12477.289999999997</v>
      </c>
      <c r="AQ6" s="33">
        <v>2084.5299999999997</v>
      </c>
      <c r="AR6" s="33">
        <v>893.8</v>
      </c>
      <c r="AS6" s="33">
        <v>399.08</v>
      </c>
      <c r="AT6" s="33">
        <v>14593.269999999999</v>
      </c>
      <c r="AU6" s="33">
        <v>909.8</v>
      </c>
      <c r="AV6" s="33">
        <v>0</v>
      </c>
      <c r="AW6" s="33">
        <v>0</v>
      </c>
      <c r="AX6" s="33">
        <v>0</v>
      </c>
      <c r="AY6" s="33">
        <v>0</v>
      </c>
      <c r="AZ6" s="33">
        <v>0</v>
      </c>
      <c r="BA6" s="31">
        <f t="shared" si="3"/>
        <v>-461.94</v>
      </c>
      <c r="BB6" s="31">
        <f t="shared" si="3"/>
        <v>-674.45</v>
      </c>
      <c r="BC6" s="31">
        <f t="shared" si="3"/>
        <v>-112.68</v>
      </c>
      <c r="BD6" s="31">
        <f t="shared" si="3"/>
        <v>-193.25</v>
      </c>
      <c r="BE6" s="31">
        <f t="shared" si="3"/>
        <v>-86.29</v>
      </c>
      <c r="BF6" s="31">
        <f t="shared" si="3"/>
        <v>-3155.3</v>
      </c>
      <c r="BG6" s="31">
        <f t="shared" si="3"/>
        <v>-290.97000000000003</v>
      </c>
      <c r="BH6" s="31">
        <f t="shared" si="3"/>
        <v>0</v>
      </c>
      <c r="BI6" s="31">
        <f t="shared" si="3"/>
        <v>0</v>
      </c>
      <c r="BJ6" s="31">
        <f t="shared" si="3"/>
        <v>0</v>
      </c>
      <c r="BK6" s="31">
        <f t="shared" si="3"/>
        <v>0</v>
      </c>
      <c r="BL6" s="31">
        <f t="shared" si="3"/>
        <v>0</v>
      </c>
      <c r="BM6" s="6">
        <f t="shared" ca="1" si="4"/>
        <v>9.8799999999999999E-2</v>
      </c>
      <c r="BN6" s="6">
        <f t="shared" ca="1" si="4"/>
        <v>9.8799999999999999E-2</v>
      </c>
      <c r="BO6" s="6">
        <f t="shared" ca="1" si="4"/>
        <v>9.8799999999999999E-2</v>
      </c>
      <c r="BP6" s="6">
        <f t="shared" ca="1" si="4"/>
        <v>9.8799999999999999E-2</v>
      </c>
      <c r="BQ6" s="6">
        <f t="shared" ca="1" si="4"/>
        <v>9.8799999999999999E-2</v>
      </c>
      <c r="BR6" s="6">
        <f t="shared" ca="1" si="4"/>
        <v>9.8799999999999999E-2</v>
      </c>
      <c r="BS6" s="6">
        <f t="shared" ca="1" si="4"/>
        <v>9.8799999999999999E-2</v>
      </c>
      <c r="BT6" s="6">
        <f t="shared" ca="1" si="4"/>
        <v>9.8799999999999999E-2</v>
      </c>
      <c r="BU6" s="6">
        <f t="shared" ca="1" si="4"/>
        <v>9.8799999999999999E-2</v>
      </c>
      <c r="BV6" s="6">
        <f t="shared" ca="1" si="4"/>
        <v>9.8799999999999999E-2</v>
      </c>
      <c r="BW6" s="6">
        <f t="shared" ca="1" si="4"/>
        <v>9.8799999999999999E-2</v>
      </c>
      <c r="BX6" s="6">
        <f t="shared" ca="1" si="4"/>
        <v>9.8799999999999999E-2</v>
      </c>
      <c r="BY6" s="31">
        <f t="shared" ca="1" si="5"/>
        <v>37197.660000000003</v>
      </c>
      <c r="BZ6" s="31">
        <f t="shared" ca="1" si="5"/>
        <v>52564.330000000009</v>
      </c>
      <c r="CA6" s="31">
        <f t="shared" ca="1" si="5"/>
        <v>2084.5299999999997</v>
      </c>
      <c r="CB6" s="31">
        <f t="shared" ca="1" si="5"/>
        <v>2211.23</v>
      </c>
      <c r="CC6" s="31">
        <f t="shared" ca="1" si="5"/>
        <v>399.08</v>
      </c>
      <c r="CD6" s="31">
        <f t="shared" ca="1" si="5"/>
        <v>61024.319999999992</v>
      </c>
      <c r="CE6" s="31">
        <f t="shared" ca="1" si="5"/>
        <v>2986.2</v>
      </c>
      <c r="CF6" s="31">
        <f t="shared" ca="1" si="5"/>
        <v>0</v>
      </c>
      <c r="CG6" s="31">
        <f t="shared" ca="1" si="5"/>
        <v>0</v>
      </c>
      <c r="CH6" s="31">
        <f t="shared" ca="1" si="5"/>
        <v>0</v>
      </c>
      <c r="CI6" s="31">
        <f t="shared" ca="1" si="5"/>
        <v>0</v>
      </c>
      <c r="CJ6" s="31">
        <f t="shared" ca="1" si="5"/>
        <v>0</v>
      </c>
      <c r="CK6" s="32">
        <f t="shared" ca="1" si="6"/>
        <v>500.43</v>
      </c>
      <c r="CL6" s="32">
        <f t="shared" ca="1" si="6"/>
        <v>730.65</v>
      </c>
      <c r="CM6" s="32">
        <f t="shared" ca="1" si="6"/>
        <v>122.07</v>
      </c>
      <c r="CN6" s="32">
        <f t="shared" ca="1" si="6"/>
        <v>52.34</v>
      </c>
      <c r="CO6" s="32">
        <f t="shared" ca="1" si="6"/>
        <v>23.37</v>
      </c>
      <c r="CP6" s="32">
        <f t="shared" ca="1" si="6"/>
        <v>854.56</v>
      </c>
      <c r="CQ6" s="32">
        <f t="shared" ca="1" si="6"/>
        <v>53.28</v>
      </c>
      <c r="CR6" s="32">
        <f t="shared" ca="1" si="6"/>
        <v>0</v>
      </c>
      <c r="CS6" s="32">
        <f t="shared" ca="1" si="6"/>
        <v>0</v>
      </c>
      <c r="CT6" s="32">
        <f t="shared" ca="1" si="6"/>
        <v>0</v>
      </c>
      <c r="CU6" s="32">
        <f t="shared" ca="1" si="6"/>
        <v>0</v>
      </c>
      <c r="CV6" s="32">
        <f t="shared" ca="1" si="6"/>
        <v>0</v>
      </c>
      <c r="CW6" s="31">
        <f t="shared" ca="1" si="7"/>
        <v>29614.160000000003</v>
      </c>
      <c r="CX6" s="31">
        <f t="shared" ca="1" si="7"/>
        <v>41492.140000000014</v>
      </c>
      <c r="CY6" s="31">
        <f t="shared" ca="1" si="7"/>
        <v>234.75000000000017</v>
      </c>
      <c r="CZ6" s="31">
        <f t="shared" ca="1" si="7"/>
        <v>1563.0200000000002</v>
      </c>
      <c r="DA6" s="31">
        <f t="shared" ca="1" si="7"/>
        <v>109.66000000000001</v>
      </c>
      <c r="DB6" s="31">
        <f t="shared" ca="1" si="7"/>
        <v>50440.909999999996</v>
      </c>
      <c r="DC6" s="31">
        <f t="shared" ca="1" si="7"/>
        <v>2420.6500000000005</v>
      </c>
      <c r="DD6" s="31">
        <f t="shared" ca="1" si="7"/>
        <v>0</v>
      </c>
      <c r="DE6" s="31">
        <f t="shared" ca="1" si="7"/>
        <v>0</v>
      </c>
      <c r="DF6" s="31">
        <f t="shared" ca="1" si="7"/>
        <v>0</v>
      </c>
      <c r="DG6" s="31">
        <f t="shared" ca="1" si="7"/>
        <v>0</v>
      </c>
      <c r="DH6" s="31">
        <f t="shared" ca="1" si="7"/>
        <v>0</v>
      </c>
      <c r="DI6" s="32">
        <f t="shared" ref="DI6:DT40" ca="1" si="11">ROUND(CW6*5%,2)</f>
        <v>1480.71</v>
      </c>
      <c r="DJ6" s="32">
        <f t="shared" ca="1" si="8"/>
        <v>2074.61</v>
      </c>
      <c r="DK6" s="32">
        <f t="shared" ca="1" si="8"/>
        <v>11.74</v>
      </c>
      <c r="DL6" s="32">
        <f t="shared" ca="1" si="8"/>
        <v>78.150000000000006</v>
      </c>
      <c r="DM6" s="32">
        <f t="shared" ca="1" si="8"/>
        <v>5.48</v>
      </c>
      <c r="DN6" s="32">
        <f t="shared" ca="1" si="8"/>
        <v>2522.0500000000002</v>
      </c>
      <c r="DO6" s="32">
        <f t="shared" ca="1" si="8"/>
        <v>121.03</v>
      </c>
      <c r="DP6" s="32">
        <f t="shared" ca="1" si="8"/>
        <v>0</v>
      </c>
      <c r="DQ6" s="32">
        <f t="shared" ca="1" si="8"/>
        <v>0</v>
      </c>
      <c r="DR6" s="32">
        <f t="shared" ca="1" si="8"/>
        <v>0</v>
      </c>
      <c r="DS6" s="32">
        <f t="shared" ca="1" si="8"/>
        <v>0</v>
      </c>
      <c r="DT6" s="32">
        <f t="shared" ca="1" si="8"/>
        <v>0</v>
      </c>
      <c r="DU6" s="31">
        <f t="shared" ref="DU6:EF40" ca="1" si="12">ROUND(CW6*DU$3,2)</f>
        <v>12741.8</v>
      </c>
      <c r="DV6" s="31">
        <f t="shared" ca="1" si="9"/>
        <v>17640.990000000002</v>
      </c>
      <c r="DW6" s="31">
        <f t="shared" ca="1" si="9"/>
        <v>98.73</v>
      </c>
      <c r="DX6" s="31">
        <f t="shared" ca="1" si="9"/>
        <v>649.38</v>
      </c>
      <c r="DY6" s="31">
        <f t="shared" ca="1" si="9"/>
        <v>45.02</v>
      </c>
      <c r="DZ6" s="31">
        <f t="shared" ca="1" si="9"/>
        <v>20450.689999999999</v>
      </c>
      <c r="EA6" s="31">
        <f t="shared" ca="1" si="9"/>
        <v>969.49</v>
      </c>
      <c r="EB6" s="31">
        <f t="shared" ca="1" si="9"/>
        <v>0</v>
      </c>
      <c r="EC6" s="31">
        <f t="shared" ca="1" si="9"/>
        <v>0</v>
      </c>
      <c r="ED6" s="31">
        <f t="shared" ca="1" si="9"/>
        <v>0</v>
      </c>
      <c r="EE6" s="31">
        <f t="shared" ca="1" si="9"/>
        <v>0</v>
      </c>
      <c r="EF6" s="31">
        <f t="shared" ca="1" si="9"/>
        <v>0</v>
      </c>
      <c r="EG6" s="32">
        <f t="shared" ref="EG6:ER40" ca="1" si="13">CW6+DI6+DU6</f>
        <v>43836.67</v>
      </c>
      <c r="EH6" s="32">
        <f t="shared" ca="1" si="10"/>
        <v>61207.74000000002</v>
      </c>
      <c r="EI6" s="32">
        <f t="shared" ca="1" si="10"/>
        <v>345.2200000000002</v>
      </c>
      <c r="EJ6" s="32">
        <f t="shared" ca="1" si="10"/>
        <v>2290.5500000000002</v>
      </c>
      <c r="EK6" s="32">
        <f t="shared" ca="1" si="10"/>
        <v>160.16000000000003</v>
      </c>
      <c r="EL6" s="32">
        <f t="shared" ca="1" si="10"/>
        <v>73413.649999999994</v>
      </c>
      <c r="EM6" s="32">
        <f t="shared" ca="1" si="10"/>
        <v>3511.170000000001</v>
      </c>
      <c r="EN6" s="32">
        <f t="shared" ca="1" si="10"/>
        <v>0</v>
      </c>
      <c r="EO6" s="32">
        <f t="shared" ca="1" si="10"/>
        <v>0</v>
      </c>
      <c r="EP6" s="32">
        <f t="shared" ca="1" si="10"/>
        <v>0</v>
      </c>
      <c r="EQ6" s="32">
        <f t="shared" ca="1" si="10"/>
        <v>0</v>
      </c>
      <c r="ER6" s="32">
        <f t="shared" ca="1" si="10"/>
        <v>0</v>
      </c>
    </row>
    <row r="7" spans="1:148">
      <c r="A7" t="s">
        <v>420</v>
      </c>
      <c r="B7" s="1" t="s">
        <v>149</v>
      </c>
      <c r="C7" t="str">
        <f t="shared" ca="1" si="1"/>
        <v>0000022911</v>
      </c>
      <c r="D7" t="str">
        <f t="shared" ca="1" si="2"/>
        <v>FortisAlberta Reversing POD - Glenwood (229S)</v>
      </c>
      <c r="E7" s="51">
        <v>26.953600000000002</v>
      </c>
      <c r="F7" s="51">
        <v>19.1311</v>
      </c>
      <c r="G7" s="51">
        <v>40.8977</v>
      </c>
      <c r="H7" s="51">
        <v>195.17310000000001</v>
      </c>
      <c r="I7" s="51">
        <v>466.34800000000001</v>
      </c>
      <c r="J7" s="51">
        <v>300.15210000000002</v>
      </c>
      <c r="K7" s="51">
        <v>6.9070999999999998</v>
      </c>
      <c r="L7" s="51">
        <v>88.699700000000007</v>
      </c>
      <c r="M7" s="51">
        <v>379.01740000000001</v>
      </c>
      <c r="N7" s="51">
        <v>188.5368</v>
      </c>
      <c r="O7" s="51">
        <v>63.110399999999998</v>
      </c>
      <c r="P7" s="51">
        <v>3.9681000000000002</v>
      </c>
      <c r="Q7" s="32">
        <v>778.94</v>
      </c>
      <c r="R7" s="32">
        <v>953.46</v>
      </c>
      <c r="S7" s="32">
        <v>975.66</v>
      </c>
      <c r="T7" s="32">
        <v>6987.62</v>
      </c>
      <c r="U7" s="32">
        <v>12378.33</v>
      </c>
      <c r="V7" s="32">
        <v>10504.64</v>
      </c>
      <c r="W7" s="32">
        <v>171.52</v>
      </c>
      <c r="X7" s="32">
        <v>2881.39</v>
      </c>
      <c r="Y7" s="32">
        <v>14533.68</v>
      </c>
      <c r="Z7" s="32">
        <v>7353.72</v>
      </c>
      <c r="AA7" s="32">
        <v>1710.14</v>
      </c>
      <c r="AB7" s="32">
        <v>141.91</v>
      </c>
      <c r="AC7" s="2">
        <v>2.4700000000000002</v>
      </c>
      <c r="AD7" s="2">
        <v>2.4700000000000002</v>
      </c>
      <c r="AE7" s="2">
        <v>2.4700000000000002</v>
      </c>
      <c r="AF7" s="2">
        <v>2.4700000000000002</v>
      </c>
      <c r="AG7" s="2">
        <v>2.4700000000000002</v>
      </c>
      <c r="AH7" s="2">
        <v>2.4700000000000002</v>
      </c>
      <c r="AI7" s="2">
        <v>2.4700000000000002</v>
      </c>
      <c r="AJ7" s="2">
        <v>2.4700000000000002</v>
      </c>
      <c r="AK7" s="2">
        <v>2.4700000000000002</v>
      </c>
      <c r="AL7" s="2">
        <v>2.4700000000000002</v>
      </c>
      <c r="AM7" s="2">
        <v>2.4700000000000002</v>
      </c>
      <c r="AN7" s="2">
        <v>2.4700000000000002</v>
      </c>
      <c r="AO7" s="33">
        <v>19.239999999999998</v>
      </c>
      <c r="AP7" s="33">
        <v>23.55</v>
      </c>
      <c r="AQ7" s="33">
        <v>24.1</v>
      </c>
      <c r="AR7" s="33">
        <v>172.59</v>
      </c>
      <c r="AS7" s="33">
        <v>305.74</v>
      </c>
      <c r="AT7" s="33">
        <v>259.45999999999998</v>
      </c>
      <c r="AU7" s="33">
        <v>4.24</v>
      </c>
      <c r="AV7" s="33">
        <v>71.17</v>
      </c>
      <c r="AW7" s="33">
        <v>358.98</v>
      </c>
      <c r="AX7" s="33">
        <v>181.64</v>
      </c>
      <c r="AY7" s="33">
        <v>42.24</v>
      </c>
      <c r="AZ7" s="33">
        <v>3.51</v>
      </c>
      <c r="BA7" s="31">
        <f t="shared" si="3"/>
        <v>-0.93</v>
      </c>
      <c r="BB7" s="31">
        <f t="shared" si="3"/>
        <v>-1.1399999999999999</v>
      </c>
      <c r="BC7" s="31">
        <f t="shared" si="3"/>
        <v>-1.17</v>
      </c>
      <c r="BD7" s="31">
        <f t="shared" si="3"/>
        <v>-33.54</v>
      </c>
      <c r="BE7" s="31">
        <f t="shared" si="3"/>
        <v>-59.42</v>
      </c>
      <c r="BF7" s="31">
        <f t="shared" si="3"/>
        <v>-50.42</v>
      </c>
      <c r="BG7" s="31">
        <f t="shared" si="3"/>
        <v>-1.22</v>
      </c>
      <c r="BH7" s="31">
        <f t="shared" si="3"/>
        <v>-20.46</v>
      </c>
      <c r="BI7" s="31">
        <f t="shared" si="3"/>
        <v>-103.19</v>
      </c>
      <c r="BJ7" s="31">
        <f t="shared" si="3"/>
        <v>-22.06</v>
      </c>
      <c r="BK7" s="31">
        <f t="shared" si="3"/>
        <v>-5.13</v>
      </c>
      <c r="BL7" s="31">
        <f t="shared" si="3"/>
        <v>-0.43</v>
      </c>
      <c r="BM7" s="6">
        <f t="shared" ca="1" si="4"/>
        <v>2E-3</v>
      </c>
      <c r="BN7" s="6">
        <f t="shared" ca="1" si="4"/>
        <v>2E-3</v>
      </c>
      <c r="BO7" s="6">
        <f t="shared" ca="1" si="4"/>
        <v>2E-3</v>
      </c>
      <c r="BP7" s="6">
        <f t="shared" ca="1" si="4"/>
        <v>2E-3</v>
      </c>
      <c r="BQ7" s="6">
        <f t="shared" ca="1" si="4"/>
        <v>2E-3</v>
      </c>
      <c r="BR7" s="6">
        <f t="shared" ca="1" si="4"/>
        <v>2E-3</v>
      </c>
      <c r="BS7" s="6">
        <f t="shared" ca="1" si="4"/>
        <v>2E-3</v>
      </c>
      <c r="BT7" s="6">
        <f t="shared" ca="1" si="4"/>
        <v>2E-3</v>
      </c>
      <c r="BU7" s="6">
        <f t="shared" ca="1" si="4"/>
        <v>2E-3</v>
      </c>
      <c r="BV7" s="6">
        <f t="shared" ca="1" si="4"/>
        <v>2E-3</v>
      </c>
      <c r="BW7" s="6">
        <f t="shared" ca="1" si="4"/>
        <v>2E-3</v>
      </c>
      <c r="BX7" s="6">
        <f t="shared" ca="1" si="4"/>
        <v>2E-3</v>
      </c>
      <c r="BY7" s="31">
        <f t="shared" ca="1" si="5"/>
        <v>1.56</v>
      </c>
      <c r="BZ7" s="31">
        <f t="shared" ca="1" si="5"/>
        <v>1.91</v>
      </c>
      <c r="CA7" s="31">
        <f t="shared" ca="1" si="5"/>
        <v>1.95</v>
      </c>
      <c r="CB7" s="31">
        <f t="shared" ca="1" si="5"/>
        <v>13.98</v>
      </c>
      <c r="CC7" s="31">
        <f t="shared" ca="1" si="5"/>
        <v>24.76</v>
      </c>
      <c r="CD7" s="31">
        <f t="shared" ca="1" si="5"/>
        <v>21.01</v>
      </c>
      <c r="CE7" s="31">
        <f t="shared" ca="1" si="5"/>
        <v>0.34</v>
      </c>
      <c r="CF7" s="31">
        <f t="shared" ca="1" si="5"/>
        <v>5.76</v>
      </c>
      <c r="CG7" s="31">
        <f t="shared" ca="1" si="5"/>
        <v>29.07</v>
      </c>
      <c r="CH7" s="31">
        <f t="shared" ca="1" si="5"/>
        <v>14.71</v>
      </c>
      <c r="CI7" s="31">
        <f t="shared" ca="1" si="5"/>
        <v>3.42</v>
      </c>
      <c r="CJ7" s="31">
        <f t="shared" ca="1" si="5"/>
        <v>0.28000000000000003</v>
      </c>
      <c r="CK7" s="32">
        <f t="shared" ca="1" si="6"/>
        <v>1.01</v>
      </c>
      <c r="CL7" s="32">
        <f t="shared" ca="1" si="6"/>
        <v>1.24</v>
      </c>
      <c r="CM7" s="32">
        <f t="shared" ca="1" si="6"/>
        <v>1.27</v>
      </c>
      <c r="CN7" s="32">
        <f t="shared" ca="1" si="6"/>
        <v>9.08</v>
      </c>
      <c r="CO7" s="32">
        <f t="shared" ca="1" si="6"/>
        <v>16.09</v>
      </c>
      <c r="CP7" s="32">
        <f t="shared" ca="1" si="6"/>
        <v>13.66</v>
      </c>
      <c r="CQ7" s="32">
        <f t="shared" ca="1" si="6"/>
        <v>0.22</v>
      </c>
      <c r="CR7" s="32">
        <f t="shared" ca="1" si="6"/>
        <v>3.75</v>
      </c>
      <c r="CS7" s="32">
        <f t="shared" ca="1" si="6"/>
        <v>18.89</v>
      </c>
      <c r="CT7" s="32">
        <f t="shared" ca="1" si="6"/>
        <v>9.56</v>
      </c>
      <c r="CU7" s="32">
        <f t="shared" ca="1" si="6"/>
        <v>2.2200000000000002</v>
      </c>
      <c r="CV7" s="32">
        <f t="shared" ca="1" si="6"/>
        <v>0.18</v>
      </c>
      <c r="CW7" s="31">
        <f t="shared" ca="1" si="7"/>
        <v>-15.739999999999998</v>
      </c>
      <c r="CX7" s="31">
        <f t="shared" ca="1" si="7"/>
        <v>-19.260000000000002</v>
      </c>
      <c r="CY7" s="31">
        <f t="shared" ca="1" si="7"/>
        <v>-19.71</v>
      </c>
      <c r="CZ7" s="31">
        <f t="shared" ca="1" si="7"/>
        <v>-115.99000000000001</v>
      </c>
      <c r="DA7" s="31">
        <f t="shared" ca="1" si="7"/>
        <v>-205.46999999999997</v>
      </c>
      <c r="DB7" s="31">
        <f t="shared" ca="1" si="7"/>
        <v>-174.36999999999995</v>
      </c>
      <c r="DC7" s="31">
        <f t="shared" ca="1" si="7"/>
        <v>-2.46</v>
      </c>
      <c r="DD7" s="31">
        <f t="shared" ca="1" si="7"/>
        <v>-41.2</v>
      </c>
      <c r="DE7" s="31">
        <f t="shared" ca="1" si="7"/>
        <v>-207.83000000000004</v>
      </c>
      <c r="DF7" s="31">
        <f t="shared" ca="1" si="7"/>
        <v>-135.30999999999997</v>
      </c>
      <c r="DG7" s="31">
        <f t="shared" ca="1" si="7"/>
        <v>-31.470000000000002</v>
      </c>
      <c r="DH7" s="31">
        <f t="shared" ca="1" si="7"/>
        <v>-2.6199999999999997</v>
      </c>
      <c r="DI7" s="32">
        <f t="shared" ca="1" si="11"/>
        <v>-0.79</v>
      </c>
      <c r="DJ7" s="32">
        <f t="shared" ca="1" si="8"/>
        <v>-0.96</v>
      </c>
      <c r="DK7" s="32">
        <f t="shared" ca="1" si="8"/>
        <v>-0.99</v>
      </c>
      <c r="DL7" s="32">
        <f t="shared" ca="1" si="8"/>
        <v>-5.8</v>
      </c>
      <c r="DM7" s="32">
        <f t="shared" ca="1" si="8"/>
        <v>-10.27</v>
      </c>
      <c r="DN7" s="32">
        <f t="shared" ca="1" si="8"/>
        <v>-8.7200000000000006</v>
      </c>
      <c r="DO7" s="32">
        <f t="shared" ca="1" si="8"/>
        <v>-0.12</v>
      </c>
      <c r="DP7" s="32">
        <f t="shared" ca="1" si="8"/>
        <v>-2.06</v>
      </c>
      <c r="DQ7" s="32">
        <f t="shared" ca="1" si="8"/>
        <v>-10.39</v>
      </c>
      <c r="DR7" s="32">
        <f t="shared" ca="1" si="8"/>
        <v>-6.77</v>
      </c>
      <c r="DS7" s="32">
        <f t="shared" ca="1" si="8"/>
        <v>-1.57</v>
      </c>
      <c r="DT7" s="32">
        <f t="shared" ca="1" si="8"/>
        <v>-0.13</v>
      </c>
      <c r="DU7" s="31">
        <f t="shared" ca="1" si="12"/>
        <v>-6.77</v>
      </c>
      <c r="DV7" s="31">
        <f t="shared" ca="1" si="9"/>
        <v>-8.19</v>
      </c>
      <c r="DW7" s="31">
        <f t="shared" ca="1" si="9"/>
        <v>-8.2899999999999991</v>
      </c>
      <c r="DX7" s="31">
        <f t="shared" ca="1" si="9"/>
        <v>-48.19</v>
      </c>
      <c r="DY7" s="31">
        <f t="shared" ca="1" si="9"/>
        <v>-84.35</v>
      </c>
      <c r="DZ7" s="31">
        <f t="shared" ca="1" si="9"/>
        <v>-70.7</v>
      </c>
      <c r="EA7" s="31">
        <f t="shared" ca="1" si="9"/>
        <v>-0.99</v>
      </c>
      <c r="EB7" s="31">
        <f t="shared" ca="1" si="9"/>
        <v>-16.28</v>
      </c>
      <c r="EC7" s="31">
        <f t="shared" ca="1" si="9"/>
        <v>-81.03</v>
      </c>
      <c r="ED7" s="31">
        <f t="shared" ca="1" si="9"/>
        <v>-52.06</v>
      </c>
      <c r="EE7" s="31">
        <f t="shared" ca="1" si="9"/>
        <v>-11.94</v>
      </c>
      <c r="EF7" s="31">
        <f t="shared" ca="1" si="9"/>
        <v>-0.98</v>
      </c>
      <c r="EG7" s="32">
        <f t="shared" ca="1" si="13"/>
        <v>-23.299999999999997</v>
      </c>
      <c r="EH7" s="32">
        <f t="shared" ca="1" si="10"/>
        <v>-28.410000000000004</v>
      </c>
      <c r="EI7" s="32">
        <f t="shared" ca="1" si="10"/>
        <v>-28.99</v>
      </c>
      <c r="EJ7" s="32">
        <f t="shared" ca="1" si="10"/>
        <v>-169.98000000000002</v>
      </c>
      <c r="EK7" s="32">
        <f t="shared" ca="1" si="10"/>
        <v>-300.08999999999997</v>
      </c>
      <c r="EL7" s="32">
        <f t="shared" ca="1" si="10"/>
        <v>-253.78999999999996</v>
      </c>
      <c r="EM7" s="32">
        <f t="shared" ca="1" si="10"/>
        <v>-3.5700000000000003</v>
      </c>
      <c r="EN7" s="32">
        <f t="shared" ca="1" si="10"/>
        <v>-59.540000000000006</v>
      </c>
      <c r="EO7" s="32">
        <f t="shared" ca="1" si="10"/>
        <v>-299.25</v>
      </c>
      <c r="EP7" s="32">
        <f t="shared" ca="1" si="10"/>
        <v>-194.14</v>
      </c>
      <c r="EQ7" s="32">
        <f t="shared" ca="1" si="10"/>
        <v>-44.98</v>
      </c>
      <c r="ER7" s="32">
        <f t="shared" ca="1" si="10"/>
        <v>-3.7299999999999995</v>
      </c>
    </row>
    <row r="8" spans="1:148">
      <c r="A8" t="s">
        <v>420</v>
      </c>
      <c r="B8" s="1" t="s">
        <v>193</v>
      </c>
      <c r="C8" t="str">
        <f t="shared" ca="1" si="1"/>
        <v>0000035311</v>
      </c>
      <c r="D8" t="str">
        <f t="shared" ca="1" si="2"/>
        <v>FortisAlberta Reversing POD - Plamondon (353S)</v>
      </c>
      <c r="E8" s="51">
        <v>600.32140000000004</v>
      </c>
      <c r="F8" s="51">
        <v>118.80629999999999</v>
      </c>
      <c r="G8" s="51">
        <v>124.9285</v>
      </c>
      <c r="H8" s="51">
        <v>74.895099999999999</v>
      </c>
      <c r="I8" s="51">
        <v>67.056200000000004</v>
      </c>
      <c r="J8" s="51">
        <v>653.07349999999997</v>
      </c>
      <c r="K8" s="51">
        <v>476.16320000000002</v>
      </c>
      <c r="L8" s="51">
        <v>116.19799999999999</v>
      </c>
      <c r="M8" s="51">
        <v>158.4135</v>
      </c>
      <c r="N8" s="51">
        <v>277.74579999999997</v>
      </c>
      <c r="O8" s="51">
        <v>161.82849999999999</v>
      </c>
      <c r="P8" s="51">
        <v>430.2002</v>
      </c>
      <c r="Q8" s="32">
        <v>40083.660000000003</v>
      </c>
      <c r="R8" s="32">
        <v>10040.530000000001</v>
      </c>
      <c r="S8" s="32">
        <v>10498.49</v>
      </c>
      <c r="T8" s="32">
        <v>3324.15</v>
      </c>
      <c r="U8" s="32">
        <v>7491.28</v>
      </c>
      <c r="V8" s="32">
        <v>35623.050000000003</v>
      </c>
      <c r="W8" s="32">
        <v>108225.37</v>
      </c>
      <c r="X8" s="32">
        <v>12195.36</v>
      </c>
      <c r="Y8" s="32">
        <v>11188.51</v>
      </c>
      <c r="Z8" s="32">
        <v>17634.919999999998</v>
      </c>
      <c r="AA8" s="32">
        <v>9878.8700000000008</v>
      </c>
      <c r="AB8" s="32">
        <v>26445.03</v>
      </c>
      <c r="AC8" s="2">
        <v>1.88</v>
      </c>
      <c r="AD8" s="2">
        <v>1.88</v>
      </c>
      <c r="AE8" s="2">
        <v>1.88</v>
      </c>
      <c r="AF8" s="2">
        <v>1.88</v>
      </c>
      <c r="AG8" s="2">
        <v>1.88</v>
      </c>
      <c r="AH8" s="2">
        <v>1.88</v>
      </c>
      <c r="AI8" s="2">
        <v>1.88</v>
      </c>
      <c r="AJ8" s="2">
        <v>1.88</v>
      </c>
      <c r="AK8" s="2">
        <v>1.88</v>
      </c>
      <c r="AL8" s="2">
        <v>1.88</v>
      </c>
      <c r="AM8" s="2">
        <v>1.88</v>
      </c>
      <c r="AN8" s="2">
        <v>1.88</v>
      </c>
      <c r="AO8" s="33">
        <v>753.57</v>
      </c>
      <c r="AP8" s="33">
        <v>188.76</v>
      </c>
      <c r="AQ8" s="33">
        <v>197.37</v>
      </c>
      <c r="AR8" s="33">
        <v>62.49</v>
      </c>
      <c r="AS8" s="33">
        <v>140.84</v>
      </c>
      <c r="AT8" s="33">
        <v>669.71</v>
      </c>
      <c r="AU8" s="33">
        <v>2034.64</v>
      </c>
      <c r="AV8" s="33">
        <v>229.27</v>
      </c>
      <c r="AW8" s="33">
        <v>210.34</v>
      </c>
      <c r="AX8" s="33">
        <v>331.54</v>
      </c>
      <c r="AY8" s="33">
        <v>185.72</v>
      </c>
      <c r="AZ8" s="33">
        <v>497.17</v>
      </c>
      <c r="BA8" s="31">
        <f t="shared" si="3"/>
        <v>-48.1</v>
      </c>
      <c r="BB8" s="31">
        <f t="shared" si="3"/>
        <v>-12.05</v>
      </c>
      <c r="BC8" s="31">
        <f t="shared" si="3"/>
        <v>-12.6</v>
      </c>
      <c r="BD8" s="31">
        <f t="shared" si="3"/>
        <v>-15.96</v>
      </c>
      <c r="BE8" s="31">
        <f t="shared" si="3"/>
        <v>-35.96</v>
      </c>
      <c r="BF8" s="31">
        <f t="shared" si="3"/>
        <v>-170.99</v>
      </c>
      <c r="BG8" s="31">
        <f t="shared" si="3"/>
        <v>-768.4</v>
      </c>
      <c r="BH8" s="31">
        <f t="shared" si="3"/>
        <v>-86.59</v>
      </c>
      <c r="BI8" s="31">
        <f t="shared" si="3"/>
        <v>-79.44</v>
      </c>
      <c r="BJ8" s="31">
        <f t="shared" si="3"/>
        <v>-52.9</v>
      </c>
      <c r="BK8" s="31">
        <f t="shared" si="3"/>
        <v>-29.64</v>
      </c>
      <c r="BL8" s="31">
        <f t="shared" si="3"/>
        <v>-79.34</v>
      </c>
      <c r="BM8" s="6">
        <f t="shared" ca="1" si="4"/>
        <v>1.4500000000000001E-2</v>
      </c>
      <c r="BN8" s="6">
        <f t="shared" ca="1" si="4"/>
        <v>1.4500000000000001E-2</v>
      </c>
      <c r="BO8" s="6">
        <f t="shared" ca="1" si="4"/>
        <v>1.4500000000000001E-2</v>
      </c>
      <c r="BP8" s="6">
        <f t="shared" ca="1" si="4"/>
        <v>1.4500000000000001E-2</v>
      </c>
      <c r="BQ8" s="6">
        <f t="shared" ca="1" si="4"/>
        <v>1.4500000000000001E-2</v>
      </c>
      <c r="BR8" s="6">
        <f t="shared" ca="1" si="4"/>
        <v>1.4500000000000001E-2</v>
      </c>
      <c r="BS8" s="6">
        <f t="shared" ca="1" si="4"/>
        <v>1.4500000000000001E-2</v>
      </c>
      <c r="BT8" s="6">
        <f t="shared" ca="1" si="4"/>
        <v>1.4500000000000001E-2</v>
      </c>
      <c r="BU8" s="6">
        <f t="shared" ca="1" si="4"/>
        <v>1.4500000000000001E-2</v>
      </c>
      <c r="BV8" s="6">
        <f t="shared" ca="1" si="4"/>
        <v>1.4500000000000001E-2</v>
      </c>
      <c r="BW8" s="6">
        <f t="shared" ca="1" si="4"/>
        <v>1.4500000000000001E-2</v>
      </c>
      <c r="BX8" s="6">
        <f t="shared" ca="1" si="4"/>
        <v>1.4500000000000001E-2</v>
      </c>
      <c r="BY8" s="31">
        <f t="shared" ca="1" si="5"/>
        <v>581.21</v>
      </c>
      <c r="BZ8" s="31">
        <f t="shared" ca="1" si="5"/>
        <v>145.59</v>
      </c>
      <c r="CA8" s="31">
        <f t="shared" ca="1" si="5"/>
        <v>152.22999999999999</v>
      </c>
      <c r="CB8" s="31">
        <f t="shared" ca="1" si="5"/>
        <v>48.2</v>
      </c>
      <c r="CC8" s="31">
        <f t="shared" ca="1" si="5"/>
        <v>108.62</v>
      </c>
      <c r="CD8" s="31">
        <f t="shared" ca="1" si="5"/>
        <v>516.53</v>
      </c>
      <c r="CE8" s="31">
        <f t="shared" ca="1" si="5"/>
        <v>1569.27</v>
      </c>
      <c r="CF8" s="31">
        <f t="shared" ca="1" si="5"/>
        <v>176.83</v>
      </c>
      <c r="CG8" s="31">
        <f t="shared" ca="1" si="5"/>
        <v>162.22999999999999</v>
      </c>
      <c r="CH8" s="31">
        <f t="shared" ca="1" si="5"/>
        <v>255.71</v>
      </c>
      <c r="CI8" s="31">
        <f t="shared" ca="1" si="5"/>
        <v>143.24</v>
      </c>
      <c r="CJ8" s="31">
        <f t="shared" ca="1" si="5"/>
        <v>383.45</v>
      </c>
      <c r="CK8" s="32">
        <f t="shared" ca="1" si="6"/>
        <v>52.11</v>
      </c>
      <c r="CL8" s="32">
        <f t="shared" ca="1" si="6"/>
        <v>13.05</v>
      </c>
      <c r="CM8" s="32">
        <f t="shared" ca="1" si="6"/>
        <v>13.65</v>
      </c>
      <c r="CN8" s="32">
        <f t="shared" ca="1" si="6"/>
        <v>4.32</v>
      </c>
      <c r="CO8" s="32">
        <f t="shared" ca="1" si="6"/>
        <v>9.74</v>
      </c>
      <c r="CP8" s="32">
        <f t="shared" ca="1" si="6"/>
        <v>46.31</v>
      </c>
      <c r="CQ8" s="32">
        <f t="shared" ca="1" si="6"/>
        <v>140.69</v>
      </c>
      <c r="CR8" s="32">
        <f t="shared" ca="1" si="6"/>
        <v>15.85</v>
      </c>
      <c r="CS8" s="32">
        <f t="shared" ca="1" si="6"/>
        <v>14.55</v>
      </c>
      <c r="CT8" s="32">
        <f t="shared" ca="1" si="6"/>
        <v>22.93</v>
      </c>
      <c r="CU8" s="32">
        <f t="shared" ca="1" si="6"/>
        <v>12.84</v>
      </c>
      <c r="CV8" s="32">
        <f t="shared" ca="1" si="6"/>
        <v>34.380000000000003</v>
      </c>
      <c r="CW8" s="31">
        <f t="shared" ca="1" si="7"/>
        <v>-72.150000000000006</v>
      </c>
      <c r="CX8" s="31">
        <f t="shared" ca="1" si="7"/>
        <v>-18.069999999999975</v>
      </c>
      <c r="CY8" s="31">
        <f t="shared" ca="1" si="7"/>
        <v>-18.890000000000008</v>
      </c>
      <c r="CZ8" s="31">
        <f t="shared" ca="1" si="7"/>
        <v>5.990000000000002</v>
      </c>
      <c r="DA8" s="31">
        <f t="shared" ca="1" si="7"/>
        <v>13.479999999999997</v>
      </c>
      <c r="DB8" s="31">
        <f t="shared" ca="1" si="7"/>
        <v>64.119999999999891</v>
      </c>
      <c r="DC8" s="31">
        <f t="shared" ca="1" si="7"/>
        <v>443.71999999999991</v>
      </c>
      <c r="DD8" s="31">
        <f t="shared" ca="1" si="7"/>
        <v>50</v>
      </c>
      <c r="DE8" s="31">
        <f t="shared" ca="1" si="7"/>
        <v>45.879999999999995</v>
      </c>
      <c r="DF8" s="31">
        <f t="shared" ca="1" si="7"/>
        <v>0</v>
      </c>
      <c r="DG8" s="31">
        <f t="shared" ca="1" si="7"/>
        <v>0</v>
      </c>
      <c r="DH8" s="31">
        <f t="shared" ca="1" si="7"/>
        <v>0</v>
      </c>
      <c r="DI8" s="32">
        <f t="shared" ca="1" si="11"/>
        <v>-3.61</v>
      </c>
      <c r="DJ8" s="32">
        <f t="shared" ca="1" si="8"/>
        <v>-0.9</v>
      </c>
      <c r="DK8" s="32">
        <f t="shared" ca="1" si="8"/>
        <v>-0.94</v>
      </c>
      <c r="DL8" s="32">
        <f t="shared" ca="1" si="8"/>
        <v>0.3</v>
      </c>
      <c r="DM8" s="32">
        <f t="shared" ca="1" si="8"/>
        <v>0.67</v>
      </c>
      <c r="DN8" s="32">
        <f t="shared" ca="1" si="8"/>
        <v>3.21</v>
      </c>
      <c r="DO8" s="32">
        <f t="shared" ca="1" si="8"/>
        <v>22.19</v>
      </c>
      <c r="DP8" s="32">
        <f t="shared" ca="1" si="8"/>
        <v>2.5</v>
      </c>
      <c r="DQ8" s="32">
        <f t="shared" ca="1" si="8"/>
        <v>2.29</v>
      </c>
      <c r="DR8" s="32">
        <f t="shared" ca="1" si="8"/>
        <v>0</v>
      </c>
      <c r="DS8" s="32">
        <f t="shared" ca="1" si="8"/>
        <v>0</v>
      </c>
      <c r="DT8" s="32">
        <f t="shared" ca="1" si="8"/>
        <v>0</v>
      </c>
      <c r="DU8" s="31">
        <f t="shared" ca="1" si="12"/>
        <v>-31.04</v>
      </c>
      <c r="DV8" s="31">
        <f t="shared" ca="1" si="9"/>
        <v>-7.68</v>
      </c>
      <c r="DW8" s="31">
        <f t="shared" ca="1" si="9"/>
        <v>-7.94</v>
      </c>
      <c r="DX8" s="31">
        <f t="shared" ca="1" si="9"/>
        <v>2.4900000000000002</v>
      </c>
      <c r="DY8" s="31">
        <f t="shared" ca="1" si="9"/>
        <v>5.53</v>
      </c>
      <c r="DZ8" s="31">
        <f t="shared" ca="1" si="9"/>
        <v>26</v>
      </c>
      <c r="EA8" s="31">
        <f t="shared" ca="1" si="9"/>
        <v>177.71</v>
      </c>
      <c r="EB8" s="31">
        <f t="shared" ca="1" si="9"/>
        <v>19.760000000000002</v>
      </c>
      <c r="EC8" s="31">
        <f t="shared" ca="1" si="9"/>
        <v>17.89</v>
      </c>
      <c r="ED8" s="31">
        <f t="shared" ca="1" si="9"/>
        <v>0</v>
      </c>
      <c r="EE8" s="31">
        <f t="shared" ca="1" si="9"/>
        <v>0</v>
      </c>
      <c r="EF8" s="31">
        <f t="shared" ca="1" si="9"/>
        <v>0</v>
      </c>
      <c r="EG8" s="32">
        <f t="shared" ca="1" si="13"/>
        <v>-106.80000000000001</v>
      </c>
      <c r="EH8" s="32">
        <f t="shared" ca="1" si="10"/>
        <v>-26.649999999999974</v>
      </c>
      <c r="EI8" s="32">
        <f t="shared" ca="1" si="10"/>
        <v>-27.77000000000001</v>
      </c>
      <c r="EJ8" s="32">
        <f t="shared" ca="1" si="10"/>
        <v>8.7800000000000011</v>
      </c>
      <c r="EK8" s="32">
        <f t="shared" ca="1" si="10"/>
        <v>19.679999999999996</v>
      </c>
      <c r="EL8" s="32">
        <f t="shared" ca="1" si="10"/>
        <v>93.329999999999885</v>
      </c>
      <c r="EM8" s="32">
        <f t="shared" ca="1" si="10"/>
        <v>643.61999999999989</v>
      </c>
      <c r="EN8" s="32">
        <f t="shared" ca="1" si="10"/>
        <v>72.260000000000005</v>
      </c>
      <c r="EO8" s="32">
        <f t="shared" ca="1" si="10"/>
        <v>66.06</v>
      </c>
      <c r="EP8" s="32">
        <f t="shared" ca="1" si="10"/>
        <v>0</v>
      </c>
      <c r="EQ8" s="32">
        <f t="shared" ca="1" si="10"/>
        <v>0</v>
      </c>
      <c r="ER8" s="32">
        <f t="shared" ca="1" si="10"/>
        <v>0</v>
      </c>
    </row>
    <row r="9" spans="1:148">
      <c r="A9" t="s">
        <v>420</v>
      </c>
      <c r="B9" s="1" t="s">
        <v>153</v>
      </c>
      <c r="C9" t="str">
        <f t="shared" ca="1" si="1"/>
        <v>0000038511</v>
      </c>
      <c r="D9" t="str">
        <f t="shared" ca="1" si="2"/>
        <v>FortisAlberta Reversing POD - Spring Coulee (385S)</v>
      </c>
      <c r="E9" s="51">
        <v>0</v>
      </c>
      <c r="F9" s="51">
        <v>0</v>
      </c>
      <c r="G9" s="51">
        <v>0</v>
      </c>
      <c r="H9" s="51">
        <v>0</v>
      </c>
      <c r="I9" s="51">
        <v>0</v>
      </c>
      <c r="J9" s="51">
        <v>0</v>
      </c>
      <c r="K9" s="51">
        <v>0</v>
      </c>
      <c r="L9" s="51">
        <v>0</v>
      </c>
      <c r="M9" s="51">
        <v>0</v>
      </c>
      <c r="N9" s="51">
        <v>0</v>
      </c>
      <c r="O9" s="51">
        <v>0</v>
      </c>
      <c r="P9" s="51">
        <v>0</v>
      </c>
      <c r="Q9" s="32">
        <v>0</v>
      </c>
      <c r="R9" s="32">
        <v>0</v>
      </c>
      <c r="S9" s="32">
        <v>0</v>
      </c>
      <c r="T9" s="32">
        <v>0</v>
      </c>
      <c r="U9" s="32">
        <v>0</v>
      </c>
      <c r="V9" s="32">
        <v>0</v>
      </c>
      <c r="W9" s="32">
        <v>0</v>
      </c>
      <c r="X9" s="32">
        <v>0</v>
      </c>
      <c r="Y9" s="32">
        <v>0</v>
      </c>
      <c r="Z9" s="32">
        <v>0</v>
      </c>
      <c r="AA9" s="32">
        <v>0</v>
      </c>
      <c r="AB9" s="32">
        <v>0</v>
      </c>
      <c r="AC9" s="2">
        <v>2.57</v>
      </c>
      <c r="AD9" s="2">
        <v>2.57</v>
      </c>
      <c r="AE9" s="2">
        <v>2.57</v>
      </c>
      <c r="AF9" s="2">
        <v>2.57</v>
      </c>
      <c r="AG9" s="2">
        <v>2.57</v>
      </c>
      <c r="AH9" s="2">
        <v>2.57</v>
      </c>
      <c r="AI9" s="2">
        <v>2.57</v>
      </c>
      <c r="AJ9" s="2">
        <v>2.57</v>
      </c>
      <c r="AK9" s="2">
        <v>2.57</v>
      </c>
      <c r="AL9" s="2">
        <v>2.57</v>
      </c>
      <c r="AM9" s="2">
        <v>2.57</v>
      </c>
      <c r="AN9" s="2">
        <v>2.57</v>
      </c>
      <c r="AO9" s="33">
        <v>0</v>
      </c>
      <c r="AP9" s="33">
        <v>0</v>
      </c>
      <c r="AQ9" s="33">
        <v>0</v>
      </c>
      <c r="AR9" s="33">
        <v>0</v>
      </c>
      <c r="AS9" s="33">
        <v>0</v>
      </c>
      <c r="AT9" s="33">
        <v>0</v>
      </c>
      <c r="AU9" s="33">
        <v>0</v>
      </c>
      <c r="AV9" s="33">
        <v>0</v>
      </c>
      <c r="AW9" s="33">
        <v>0</v>
      </c>
      <c r="AX9" s="33">
        <v>0</v>
      </c>
      <c r="AY9" s="33">
        <v>0</v>
      </c>
      <c r="AZ9" s="33">
        <v>0</v>
      </c>
      <c r="BA9" s="31">
        <f t="shared" si="3"/>
        <v>0</v>
      </c>
      <c r="BB9" s="31">
        <f t="shared" si="3"/>
        <v>0</v>
      </c>
      <c r="BC9" s="31">
        <f t="shared" si="3"/>
        <v>0</v>
      </c>
      <c r="BD9" s="31">
        <f t="shared" si="3"/>
        <v>0</v>
      </c>
      <c r="BE9" s="31">
        <f t="shared" si="3"/>
        <v>0</v>
      </c>
      <c r="BF9" s="31">
        <f t="shared" si="3"/>
        <v>0</v>
      </c>
      <c r="BG9" s="31">
        <f t="shared" si="3"/>
        <v>0</v>
      </c>
      <c r="BH9" s="31">
        <f t="shared" si="3"/>
        <v>0</v>
      </c>
      <c r="BI9" s="31">
        <f t="shared" si="3"/>
        <v>0</v>
      </c>
      <c r="BJ9" s="31">
        <f t="shared" si="3"/>
        <v>0</v>
      </c>
      <c r="BK9" s="31">
        <f t="shared" si="3"/>
        <v>0</v>
      </c>
      <c r="BL9" s="31">
        <f t="shared" si="3"/>
        <v>0</v>
      </c>
      <c r="BM9" s="6">
        <f t="shared" ca="1" si="4"/>
        <v>4.8800000000000003E-2</v>
      </c>
      <c r="BN9" s="6">
        <f t="shared" ca="1" si="4"/>
        <v>4.8800000000000003E-2</v>
      </c>
      <c r="BO9" s="6">
        <f t="shared" ca="1" si="4"/>
        <v>4.8800000000000003E-2</v>
      </c>
      <c r="BP9" s="6">
        <f t="shared" ca="1" si="4"/>
        <v>4.8800000000000003E-2</v>
      </c>
      <c r="BQ9" s="6">
        <f t="shared" ca="1" si="4"/>
        <v>4.8800000000000003E-2</v>
      </c>
      <c r="BR9" s="6">
        <f t="shared" ca="1" si="4"/>
        <v>4.8800000000000003E-2</v>
      </c>
      <c r="BS9" s="6">
        <f t="shared" ca="1" si="4"/>
        <v>4.8800000000000003E-2</v>
      </c>
      <c r="BT9" s="6">
        <f t="shared" ca="1" si="4"/>
        <v>4.8800000000000003E-2</v>
      </c>
      <c r="BU9" s="6">
        <f t="shared" ca="1" si="4"/>
        <v>4.8800000000000003E-2</v>
      </c>
      <c r="BV9" s="6">
        <f t="shared" ca="1" si="4"/>
        <v>4.8800000000000003E-2</v>
      </c>
      <c r="BW9" s="6">
        <f t="shared" ca="1" si="4"/>
        <v>4.8800000000000003E-2</v>
      </c>
      <c r="BX9" s="6">
        <f t="shared" ca="1" si="4"/>
        <v>4.8800000000000003E-2</v>
      </c>
      <c r="BY9" s="31">
        <f t="shared" ca="1" si="5"/>
        <v>0</v>
      </c>
      <c r="BZ9" s="31">
        <f t="shared" ca="1" si="5"/>
        <v>0</v>
      </c>
      <c r="CA9" s="31">
        <f t="shared" ca="1" si="5"/>
        <v>0</v>
      </c>
      <c r="CB9" s="31">
        <f t="shared" ca="1" si="5"/>
        <v>0</v>
      </c>
      <c r="CC9" s="31">
        <f t="shared" ca="1" si="5"/>
        <v>0</v>
      </c>
      <c r="CD9" s="31">
        <f t="shared" ca="1" si="5"/>
        <v>0</v>
      </c>
      <c r="CE9" s="31">
        <f t="shared" ca="1" si="5"/>
        <v>0</v>
      </c>
      <c r="CF9" s="31">
        <f t="shared" ca="1" si="5"/>
        <v>0</v>
      </c>
      <c r="CG9" s="31">
        <f t="shared" ca="1" si="5"/>
        <v>0</v>
      </c>
      <c r="CH9" s="31">
        <f t="shared" ca="1" si="5"/>
        <v>0</v>
      </c>
      <c r="CI9" s="31">
        <f t="shared" ca="1" si="5"/>
        <v>0</v>
      </c>
      <c r="CJ9" s="31">
        <f t="shared" ca="1" si="5"/>
        <v>0</v>
      </c>
      <c r="CK9" s="32">
        <f t="shared" ca="1" si="6"/>
        <v>0</v>
      </c>
      <c r="CL9" s="32">
        <f t="shared" ca="1" si="6"/>
        <v>0</v>
      </c>
      <c r="CM9" s="32">
        <f t="shared" ca="1" si="6"/>
        <v>0</v>
      </c>
      <c r="CN9" s="32">
        <f t="shared" ca="1" si="6"/>
        <v>0</v>
      </c>
      <c r="CO9" s="32">
        <f t="shared" ca="1" si="6"/>
        <v>0</v>
      </c>
      <c r="CP9" s="32">
        <f t="shared" ca="1" si="6"/>
        <v>0</v>
      </c>
      <c r="CQ9" s="32">
        <f t="shared" ca="1" si="6"/>
        <v>0</v>
      </c>
      <c r="CR9" s="32">
        <f t="shared" ca="1" si="6"/>
        <v>0</v>
      </c>
      <c r="CS9" s="32">
        <f t="shared" ca="1" si="6"/>
        <v>0</v>
      </c>
      <c r="CT9" s="32">
        <f t="shared" ca="1" si="6"/>
        <v>0</v>
      </c>
      <c r="CU9" s="32">
        <f t="shared" ca="1" si="6"/>
        <v>0</v>
      </c>
      <c r="CV9" s="32">
        <f t="shared" ca="1" si="6"/>
        <v>0</v>
      </c>
      <c r="CW9" s="31">
        <f t="shared" ca="1" si="7"/>
        <v>0</v>
      </c>
      <c r="CX9" s="31">
        <f t="shared" ca="1" si="7"/>
        <v>0</v>
      </c>
      <c r="CY9" s="31">
        <f t="shared" ca="1" si="7"/>
        <v>0</v>
      </c>
      <c r="CZ9" s="31">
        <f t="shared" ca="1" si="7"/>
        <v>0</v>
      </c>
      <c r="DA9" s="31">
        <f t="shared" ca="1" si="7"/>
        <v>0</v>
      </c>
      <c r="DB9" s="31">
        <f t="shared" ca="1" si="7"/>
        <v>0</v>
      </c>
      <c r="DC9" s="31">
        <f t="shared" ca="1" si="7"/>
        <v>0</v>
      </c>
      <c r="DD9" s="31">
        <f t="shared" ca="1" si="7"/>
        <v>0</v>
      </c>
      <c r="DE9" s="31">
        <f t="shared" ca="1" si="7"/>
        <v>0</v>
      </c>
      <c r="DF9" s="31">
        <f t="shared" ca="1" si="7"/>
        <v>0</v>
      </c>
      <c r="DG9" s="31">
        <f t="shared" ca="1" si="7"/>
        <v>0</v>
      </c>
      <c r="DH9" s="31">
        <f t="shared" ca="1" si="7"/>
        <v>0</v>
      </c>
      <c r="DI9" s="32">
        <f t="shared" ca="1" si="11"/>
        <v>0</v>
      </c>
      <c r="DJ9" s="32">
        <f t="shared" ca="1" si="8"/>
        <v>0</v>
      </c>
      <c r="DK9" s="32">
        <f t="shared" ca="1" si="8"/>
        <v>0</v>
      </c>
      <c r="DL9" s="32">
        <f t="shared" ca="1" si="8"/>
        <v>0</v>
      </c>
      <c r="DM9" s="32">
        <f t="shared" ca="1" si="8"/>
        <v>0</v>
      </c>
      <c r="DN9" s="32">
        <f t="shared" ca="1" si="8"/>
        <v>0</v>
      </c>
      <c r="DO9" s="32">
        <f t="shared" ca="1" si="8"/>
        <v>0</v>
      </c>
      <c r="DP9" s="32">
        <f t="shared" ca="1" si="8"/>
        <v>0</v>
      </c>
      <c r="DQ9" s="32">
        <f t="shared" ca="1" si="8"/>
        <v>0</v>
      </c>
      <c r="DR9" s="32">
        <f t="shared" ca="1" si="8"/>
        <v>0</v>
      </c>
      <c r="DS9" s="32">
        <f t="shared" ca="1" si="8"/>
        <v>0</v>
      </c>
      <c r="DT9" s="32">
        <f t="shared" ca="1" si="8"/>
        <v>0</v>
      </c>
      <c r="DU9" s="31">
        <f t="shared" ca="1" si="12"/>
        <v>0</v>
      </c>
      <c r="DV9" s="31">
        <f t="shared" ca="1" si="9"/>
        <v>0</v>
      </c>
      <c r="DW9" s="31">
        <f t="shared" ca="1" si="9"/>
        <v>0</v>
      </c>
      <c r="DX9" s="31">
        <f t="shared" ca="1" si="9"/>
        <v>0</v>
      </c>
      <c r="DY9" s="31">
        <f t="shared" ca="1" si="9"/>
        <v>0</v>
      </c>
      <c r="DZ9" s="31">
        <f t="shared" ca="1" si="9"/>
        <v>0</v>
      </c>
      <c r="EA9" s="31">
        <f t="shared" ca="1" si="9"/>
        <v>0</v>
      </c>
      <c r="EB9" s="31">
        <f t="shared" ca="1" si="9"/>
        <v>0</v>
      </c>
      <c r="EC9" s="31">
        <f t="shared" ca="1" si="9"/>
        <v>0</v>
      </c>
      <c r="ED9" s="31">
        <f t="shared" ca="1" si="9"/>
        <v>0</v>
      </c>
      <c r="EE9" s="31">
        <f t="shared" ca="1" si="9"/>
        <v>0</v>
      </c>
      <c r="EF9" s="31">
        <f t="shared" ca="1" si="9"/>
        <v>0</v>
      </c>
      <c r="EG9" s="32">
        <f t="shared" ca="1" si="13"/>
        <v>0</v>
      </c>
      <c r="EH9" s="32">
        <f t="shared" ca="1" si="10"/>
        <v>0</v>
      </c>
      <c r="EI9" s="32">
        <f t="shared" ca="1" si="10"/>
        <v>0</v>
      </c>
      <c r="EJ9" s="32">
        <f t="shared" ca="1" si="10"/>
        <v>0</v>
      </c>
      <c r="EK9" s="32">
        <f t="shared" ca="1" si="10"/>
        <v>0</v>
      </c>
      <c r="EL9" s="32">
        <f t="shared" ca="1" si="10"/>
        <v>0</v>
      </c>
      <c r="EM9" s="32">
        <f t="shared" ca="1" si="10"/>
        <v>0</v>
      </c>
      <c r="EN9" s="32">
        <f t="shared" ca="1" si="10"/>
        <v>0</v>
      </c>
      <c r="EO9" s="32">
        <f t="shared" ca="1" si="10"/>
        <v>0</v>
      </c>
      <c r="EP9" s="32">
        <f t="shared" ca="1" si="10"/>
        <v>0</v>
      </c>
      <c r="EQ9" s="32">
        <f t="shared" ca="1" si="10"/>
        <v>0</v>
      </c>
      <c r="ER9" s="32">
        <f t="shared" ca="1" si="10"/>
        <v>0</v>
      </c>
    </row>
    <row r="10" spans="1:148">
      <c r="A10" t="s">
        <v>420</v>
      </c>
      <c r="B10" s="1" t="s">
        <v>154</v>
      </c>
      <c r="C10" t="str">
        <f t="shared" ca="1" si="1"/>
        <v>0000039611</v>
      </c>
      <c r="D10" t="str">
        <f t="shared" ca="1" si="2"/>
        <v>FortisAlberta Reversing POD - Pincher Creek (396S)</v>
      </c>
      <c r="E10" s="51">
        <v>368.82389999999998</v>
      </c>
      <c r="F10" s="51">
        <v>153.0377</v>
      </c>
      <c r="G10" s="51">
        <v>1275.9466</v>
      </c>
      <c r="H10" s="51">
        <v>1110.0693000000001</v>
      </c>
      <c r="I10" s="51">
        <v>882.55489999999998</v>
      </c>
      <c r="J10" s="51">
        <v>1105.5165</v>
      </c>
      <c r="K10" s="51">
        <v>101.2749</v>
      </c>
      <c r="L10" s="51">
        <v>243.19239999999999</v>
      </c>
      <c r="M10" s="51">
        <v>493.88440000000003</v>
      </c>
      <c r="N10" s="51">
        <v>1479.8166000000001</v>
      </c>
      <c r="O10" s="51">
        <v>944.53530000000001</v>
      </c>
      <c r="P10" s="51">
        <v>911.29409999999996</v>
      </c>
      <c r="Q10" s="32">
        <v>13545.51</v>
      </c>
      <c r="R10" s="32">
        <v>7908.97</v>
      </c>
      <c r="S10" s="32">
        <v>56095.05</v>
      </c>
      <c r="T10" s="32">
        <v>48610.94</v>
      </c>
      <c r="U10" s="32">
        <v>23455.25</v>
      </c>
      <c r="V10" s="32">
        <v>39691.82</v>
      </c>
      <c r="W10" s="32">
        <v>7330.27</v>
      </c>
      <c r="X10" s="32">
        <v>9864.81</v>
      </c>
      <c r="Y10" s="32">
        <v>17816.509999999998</v>
      </c>
      <c r="Z10" s="32">
        <v>78421.98</v>
      </c>
      <c r="AA10" s="32">
        <v>34187</v>
      </c>
      <c r="AB10" s="32">
        <v>37100.160000000003</v>
      </c>
      <c r="AC10" s="2">
        <v>3.26</v>
      </c>
      <c r="AD10" s="2">
        <v>3.26</v>
      </c>
      <c r="AE10" s="2">
        <v>3.26</v>
      </c>
      <c r="AF10" s="2">
        <v>3.26</v>
      </c>
      <c r="AG10" s="2">
        <v>3.26</v>
      </c>
      <c r="AH10" s="2">
        <v>3.26</v>
      </c>
      <c r="AI10" s="2">
        <v>3.26</v>
      </c>
      <c r="AJ10" s="2">
        <v>3.26</v>
      </c>
      <c r="AK10" s="2">
        <v>3.26</v>
      </c>
      <c r="AL10" s="2">
        <v>3.26</v>
      </c>
      <c r="AM10" s="2">
        <v>3.26</v>
      </c>
      <c r="AN10" s="2">
        <v>3.26</v>
      </c>
      <c r="AO10" s="33">
        <v>441.58</v>
      </c>
      <c r="AP10" s="33">
        <v>257.83</v>
      </c>
      <c r="AQ10" s="33">
        <v>1828.7</v>
      </c>
      <c r="AR10" s="33">
        <v>1584.72</v>
      </c>
      <c r="AS10" s="33">
        <v>764.64</v>
      </c>
      <c r="AT10" s="33">
        <v>1293.95</v>
      </c>
      <c r="AU10" s="33">
        <v>238.97</v>
      </c>
      <c r="AV10" s="33">
        <v>321.58999999999997</v>
      </c>
      <c r="AW10" s="33">
        <v>580.82000000000005</v>
      </c>
      <c r="AX10" s="33">
        <v>2556.56</v>
      </c>
      <c r="AY10" s="33">
        <v>1114.5</v>
      </c>
      <c r="AZ10" s="33">
        <v>1209.47</v>
      </c>
      <c r="BA10" s="31">
        <f t="shared" si="3"/>
        <v>-16.25</v>
      </c>
      <c r="BB10" s="31">
        <f t="shared" si="3"/>
        <v>-9.49</v>
      </c>
      <c r="BC10" s="31">
        <f t="shared" si="3"/>
        <v>-67.31</v>
      </c>
      <c r="BD10" s="31">
        <f t="shared" si="3"/>
        <v>-233.33</v>
      </c>
      <c r="BE10" s="31">
        <f t="shared" si="3"/>
        <v>-112.59</v>
      </c>
      <c r="BF10" s="31">
        <f t="shared" si="3"/>
        <v>-190.52</v>
      </c>
      <c r="BG10" s="31">
        <f t="shared" si="3"/>
        <v>-52.04</v>
      </c>
      <c r="BH10" s="31">
        <f t="shared" si="3"/>
        <v>-70.040000000000006</v>
      </c>
      <c r="BI10" s="31">
        <f t="shared" si="3"/>
        <v>-126.5</v>
      </c>
      <c r="BJ10" s="31">
        <f t="shared" si="3"/>
        <v>-235.27</v>
      </c>
      <c r="BK10" s="31">
        <f t="shared" si="3"/>
        <v>-102.56</v>
      </c>
      <c r="BL10" s="31">
        <f t="shared" si="3"/>
        <v>-111.3</v>
      </c>
      <c r="BM10" s="6">
        <f t="shared" ca="1" si="4"/>
        <v>2.8500000000000001E-2</v>
      </c>
      <c r="BN10" s="6">
        <f t="shared" ca="1" si="4"/>
        <v>2.8500000000000001E-2</v>
      </c>
      <c r="BO10" s="6">
        <f t="shared" ca="1" si="4"/>
        <v>2.8500000000000001E-2</v>
      </c>
      <c r="BP10" s="6">
        <f t="shared" ca="1" si="4"/>
        <v>2.8500000000000001E-2</v>
      </c>
      <c r="BQ10" s="6">
        <f t="shared" ca="1" si="4"/>
        <v>2.8500000000000001E-2</v>
      </c>
      <c r="BR10" s="6">
        <f t="shared" ca="1" si="4"/>
        <v>2.8500000000000001E-2</v>
      </c>
      <c r="BS10" s="6">
        <f t="shared" ca="1" si="4"/>
        <v>2.8500000000000001E-2</v>
      </c>
      <c r="BT10" s="6">
        <f t="shared" ca="1" si="4"/>
        <v>2.8500000000000001E-2</v>
      </c>
      <c r="BU10" s="6">
        <f t="shared" ca="1" si="4"/>
        <v>2.8500000000000001E-2</v>
      </c>
      <c r="BV10" s="6">
        <f t="shared" ca="1" si="4"/>
        <v>2.8500000000000001E-2</v>
      </c>
      <c r="BW10" s="6">
        <f t="shared" ca="1" si="4"/>
        <v>2.8500000000000001E-2</v>
      </c>
      <c r="BX10" s="6">
        <f t="shared" ca="1" si="4"/>
        <v>2.8500000000000001E-2</v>
      </c>
      <c r="BY10" s="31">
        <f t="shared" ca="1" si="5"/>
        <v>386.05</v>
      </c>
      <c r="BZ10" s="31">
        <f t="shared" ca="1" si="5"/>
        <v>225.41</v>
      </c>
      <c r="CA10" s="31">
        <f t="shared" ca="1" si="5"/>
        <v>1598.71</v>
      </c>
      <c r="CB10" s="31">
        <f t="shared" ca="1" si="5"/>
        <v>1385.41</v>
      </c>
      <c r="CC10" s="31">
        <f t="shared" ca="1" si="5"/>
        <v>668.47</v>
      </c>
      <c r="CD10" s="31">
        <f t="shared" ca="1" si="5"/>
        <v>1131.22</v>
      </c>
      <c r="CE10" s="31">
        <f t="shared" ca="1" si="5"/>
        <v>208.91</v>
      </c>
      <c r="CF10" s="31">
        <f t="shared" ca="1" si="5"/>
        <v>281.14999999999998</v>
      </c>
      <c r="CG10" s="31">
        <f t="shared" ca="1" si="5"/>
        <v>507.77</v>
      </c>
      <c r="CH10" s="31">
        <f t="shared" ca="1" si="5"/>
        <v>2235.0300000000002</v>
      </c>
      <c r="CI10" s="31">
        <f t="shared" ca="1" si="5"/>
        <v>974.33</v>
      </c>
      <c r="CJ10" s="31">
        <f t="shared" ca="1" si="5"/>
        <v>1057.3499999999999</v>
      </c>
      <c r="CK10" s="32">
        <f t="shared" ca="1" si="6"/>
        <v>17.61</v>
      </c>
      <c r="CL10" s="32">
        <f t="shared" ca="1" si="6"/>
        <v>10.28</v>
      </c>
      <c r="CM10" s="32">
        <f t="shared" ca="1" si="6"/>
        <v>72.92</v>
      </c>
      <c r="CN10" s="32">
        <f t="shared" ca="1" si="6"/>
        <v>63.19</v>
      </c>
      <c r="CO10" s="32">
        <f t="shared" ca="1" si="6"/>
        <v>30.49</v>
      </c>
      <c r="CP10" s="32">
        <f t="shared" ca="1" si="6"/>
        <v>51.6</v>
      </c>
      <c r="CQ10" s="32">
        <f t="shared" ca="1" si="6"/>
        <v>9.5299999999999994</v>
      </c>
      <c r="CR10" s="32">
        <f t="shared" ca="1" si="6"/>
        <v>12.82</v>
      </c>
      <c r="CS10" s="32">
        <f t="shared" ca="1" si="6"/>
        <v>23.16</v>
      </c>
      <c r="CT10" s="32">
        <f t="shared" ca="1" si="6"/>
        <v>101.95</v>
      </c>
      <c r="CU10" s="32">
        <f t="shared" ca="1" si="6"/>
        <v>44.44</v>
      </c>
      <c r="CV10" s="32">
        <f t="shared" ca="1" si="6"/>
        <v>48.23</v>
      </c>
      <c r="CW10" s="31">
        <f t="shared" ca="1" si="7"/>
        <v>-21.669999999999959</v>
      </c>
      <c r="CX10" s="31">
        <f t="shared" ca="1" si="7"/>
        <v>-12.649999999999986</v>
      </c>
      <c r="CY10" s="31">
        <f t="shared" ca="1" si="7"/>
        <v>-89.759999999999934</v>
      </c>
      <c r="CZ10" s="31">
        <f t="shared" ca="1" si="7"/>
        <v>97.210000000000122</v>
      </c>
      <c r="DA10" s="31">
        <f t="shared" ca="1" si="7"/>
        <v>46.910000000000053</v>
      </c>
      <c r="DB10" s="31">
        <f t="shared" ca="1" si="7"/>
        <v>79.389999999999901</v>
      </c>
      <c r="DC10" s="31">
        <f t="shared" ca="1" si="7"/>
        <v>31.509999999999998</v>
      </c>
      <c r="DD10" s="31">
        <f t="shared" ca="1" si="7"/>
        <v>42.42</v>
      </c>
      <c r="DE10" s="31">
        <f t="shared" ca="1" si="7"/>
        <v>76.6099999999999</v>
      </c>
      <c r="DF10" s="31">
        <f t="shared" ca="1" si="7"/>
        <v>15.690000000000083</v>
      </c>
      <c r="DG10" s="31">
        <f t="shared" ca="1" si="7"/>
        <v>6.8299999999999841</v>
      </c>
      <c r="DH10" s="31">
        <f t="shared" ca="1" si="7"/>
        <v>7.4099999999998971</v>
      </c>
      <c r="DI10" s="32">
        <f t="shared" ca="1" si="11"/>
        <v>-1.08</v>
      </c>
      <c r="DJ10" s="32">
        <f t="shared" ca="1" si="8"/>
        <v>-0.63</v>
      </c>
      <c r="DK10" s="32">
        <f t="shared" ca="1" si="8"/>
        <v>-4.49</v>
      </c>
      <c r="DL10" s="32">
        <f t="shared" ca="1" si="8"/>
        <v>4.8600000000000003</v>
      </c>
      <c r="DM10" s="32">
        <f t="shared" ca="1" si="8"/>
        <v>2.35</v>
      </c>
      <c r="DN10" s="32">
        <f t="shared" ca="1" si="8"/>
        <v>3.97</v>
      </c>
      <c r="DO10" s="32">
        <f t="shared" ca="1" si="8"/>
        <v>1.58</v>
      </c>
      <c r="DP10" s="32">
        <f t="shared" ca="1" si="8"/>
        <v>2.12</v>
      </c>
      <c r="DQ10" s="32">
        <f t="shared" ca="1" si="8"/>
        <v>3.83</v>
      </c>
      <c r="DR10" s="32">
        <f t="shared" ca="1" si="8"/>
        <v>0.78</v>
      </c>
      <c r="DS10" s="32">
        <f t="shared" ca="1" si="8"/>
        <v>0.34</v>
      </c>
      <c r="DT10" s="32">
        <f t="shared" ca="1" si="8"/>
        <v>0.37</v>
      </c>
      <c r="DU10" s="31">
        <f t="shared" ca="1" si="12"/>
        <v>-9.32</v>
      </c>
      <c r="DV10" s="31">
        <f t="shared" ca="1" si="9"/>
        <v>-5.38</v>
      </c>
      <c r="DW10" s="31">
        <f t="shared" ca="1" si="9"/>
        <v>-37.75</v>
      </c>
      <c r="DX10" s="31">
        <f t="shared" ca="1" si="9"/>
        <v>40.39</v>
      </c>
      <c r="DY10" s="31">
        <f t="shared" ca="1" si="9"/>
        <v>19.260000000000002</v>
      </c>
      <c r="DZ10" s="31">
        <f t="shared" ca="1" si="9"/>
        <v>32.19</v>
      </c>
      <c r="EA10" s="31">
        <f t="shared" ca="1" si="9"/>
        <v>12.62</v>
      </c>
      <c r="EB10" s="31">
        <f t="shared" ca="1" si="9"/>
        <v>16.760000000000002</v>
      </c>
      <c r="EC10" s="31">
        <f t="shared" ca="1" si="9"/>
        <v>29.87</v>
      </c>
      <c r="ED10" s="31">
        <f t="shared" ca="1" si="9"/>
        <v>6.04</v>
      </c>
      <c r="EE10" s="31">
        <f t="shared" ca="1" si="9"/>
        <v>2.59</v>
      </c>
      <c r="EF10" s="31">
        <f t="shared" ca="1" si="9"/>
        <v>2.77</v>
      </c>
      <c r="EG10" s="32">
        <f t="shared" ca="1" si="13"/>
        <v>-32.069999999999958</v>
      </c>
      <c r="EH10" s="32">
        <f t="shared" ca="1" si="10"/>
        <v>-18.659999999999986</v>
      </c>
      <c r="EI10" s="32">
        <f t="shared" ca="1" si="10"/>
        <v>-131.99999999999994</v>
      </c>
      <c r="EJ10" s="32">
        <f t="shared" ca="1" si="10"/>
        <v>142.46000000000012</v>
      </c>
      <c r="EK10" s="32">
        <f t="shared" ca="1" si="10"/>
        <v>68.520000000000053</v>
      </c>
      <c r="EL10" s="32">
        <f t="shared" ca="1" si="10"/>
        <v>115.5499999999999</v>
      </c>
      <c r="EM10" s="32">
        <f t="shared" ca="1" si="10"/>
        <v>45.709999999999994</v>
      </c>
      <c r="EN10" s="32">
        <f t="shared" ca="1" si="10"/>
        <v>61.3</v>
      </c>
      <c r="EO10" s="32">
        <f t="shared" ca="1" si="10"/>
        <v>110.3099999999999</v>
      </c>
      <c r="EP10" s="32">
        <f t="shared" ca="1" si="10"/>
        <v>22.510000000000083</v>
      </c>
      <c r="EQ10" s="32">
        <f t="shared" ca="1" si="10"/>
        <v>9.7599999999999838</v>
      </c>
      <c r="ER10" s="32">
        <f t="shared" ca="1" si="10"/>
        <v>10.549999999999898</v>
      </c>
    </row>
    <row r="11" spans="1:148">
      <c r="A11" t="s">
        <v>420</v>
      </c>
      <c r="B11" s="1" t="s">
        <v>187</v>
      </c>
      <c r="C11" t="str">
        <f t="shared" ca="1" si="1"/>
        <v>0000045411</v>
      </c>
      <c r="D11" t="str">
        <f t="shared" ca="1" si="2"/>
        <v>FortisAlberta Reversing POD - Buck Lake (454S)</v>
      </c>
      <c r="E11" s="51">
        <v>0</v>
      </c>
      <c r="F11" s="51">
        <v>175.3656</v>
      </c>
      <c r="G11" s="51">
        <v>2.5270999999999999</v>
      </c>
      <c r="H11" s="51">
        <v>0</v>
      </c>
      <c r="I11" s="51">
        <v>190.96340000000001</v>
      </c>
      <c r="J11" s="51">
        <v>150.60419999999999</v>
      </c>
      <c r="K11" s="51">
        <v>0.50290000000000001</v>
      </c>
      <c r="L11" s="51">
        <v>1.7405999999999999</v>
      </c>
      <c r="M11" s="51">
        <v>6.0720999999999998</v>
      </c>
      <c r="N11" s="51">
        <v>0</v>
      </c>
      <c r="O11" s="51">
        <v>0</v>
      </c>
      <c r="P11" s="51">
        <v>0</v>
      </c>
      <c r="Q11" s="32">
        <v>0</v>
      </c>
      <c r="R11" s="32">
        <v>10397.049999999999</v>
      </c>
      <c r="S11" s="32">
        <v>112</v>
      </c>
      <c r="T11" s="32">
        <v>0</v>
      </c>
      <c r="U11" s="32">
        <v>8485.2000000000007</v>
      </c>
      <c r="V11" s="32">
        <v>6723.33</v>
      </c>
      <c r="W11" s="32">
        <v>7.55</v>
      </c>
      <c r="X11" s="32">
        <v>76.94</v>
      </c>
      <c r="Y11" s="32">
        <v>323.86</v>
      </c>
      <c r="Z11" s="32">
        <v>0</v>
      </c>
      <c r="AA11" s="32">
        <v>0</v>
      </c>
      <c r="AB11" s="32">
        <v>0</v>
      </c>
      <c r="AC11" s="2">
        <v>4.32</v>
      </c>
      <c r="AD11" s="2">
        <v>4.32</v>
      </c>
      <c r="AE11" s="2">
        <v>4.32</v>
      </c>
      <c r="AF11" s="2">
        <v>4.32</v>
      </c>
      <c r="AG11" s="2">
        <v>4.32</v>
      </c>
      <c r="AH11" s="2">
        <v>4.32</v>
      </c>
      <c r="AI11" s="2">
        <v>4.32</v>
      </c>
      <c r="AJ11" s="2">
        <v>4.32</v>
      </c>
      <c r="AK11" s="2">
        <v>4.32</v>
      </c>
      <c r="AL11" s="2">
        <v>4.32</v>
      </c>
      <c r="AM11" s="2">
        <v>4.32</v>
      </c>
      <c r="AN11" s="2">
        <v>4.32</v>
      </c>
      <c r="AO11" s="33">
        <v>0</v>
      </c>
      <c r="AP11" s="33">
        <v>449.15</v>
      </c>
      <c r="AQ11" s="33">
        <v>4.84</v>
      </c>
      <c r="AR11" s="33">
        <v>0</v>
      </c>
      <c r="AS11" s="33">
        <v>366.56</v>
      </c>
      <c r="AT11" s="33">
        <v>290.45</v>
      </c>
      <c r="AU11" s="33">
        <v>0.33</v>
      </c>
      <c r="AV11" s="33">
        <v>3.32</v>
      </c>
      <c r="AW11" s="33">
        <v>13.99</v>
      </c>
      <c r="AX11" s="33">
        <v>0</v>
      </c>
      <c r="AY11" s="33">
        <v>0</v>
      </c>
      <c r="AZ11" s="33">
        <v>0</v>
      </c>
      <c r="BA11" s="31">
        <f t="shared" si="3"/>
        <v>0</v>
      </c>
      <c r="BB11" s="31">
        <f t="shared" si="3"/>
        <v>-12.48</v>
      </c>
      <c r="BC11" s="31">
        <f t="shared" si="3"/>
        <v>-0.13</v>
      </c>
      <c r="BD11" s="31">
        <f t="shared" si="3"/>
        <v>0</v>
      </c>
      <c r="BE11" s="31">
        <f t="shared" si="3"/>
        <v>-40.729999999999997</v>
      </c>
      <c r="BF11" s="31">
        <f t="shared" si="3"/>
        <v>-32.270000000000003</v>
      </c>
      <c r="BG11" s="31">
        <f t="shared" si="3"/>
        <v>-0.05</v>
      </c>
      <c r="BH11" s="31">
        <f t="shared" si="3"/>
        <v>-0.55000000000000004</v>
      </c>
      <c r="BI11" s="31">
        <f t="shared" si="3"/>
        <v>-2.2999999999999998</v>
      </c>
      <c r="BJ11" s="31">
        <f t="shared" si="3"/>
        <v>0</v>
      </c>
      <c r="BK11" s="31">
        <f t="shared" si="3"/>
        <v>0</v>
      </c>
      <c r="BL11" s="31">
        <f t="shared" si="3"/>
        <v>0</v>
      </c>
      <c r="BM11" s="6">
        <f t="shared" ca="1" si="4"/>
        <v>3.2500000000000001E-2</v>
      </c>
      <c r="BN11" s="6">
        <f t="shared" ca="1" si="4"/>
        <v>3.2500000000000001E-2</v>
      </c>
      <c r="BO11" s="6">
        <f t="shared" ca="1" si="4"/>
        <v>3.2500000000000001E-2</v>
      </c>
      <c r="BP11" s="6">
        <f t="shared" ca="1" si="4"/>
        <v>3.2500000000000001E-2</v>
      </c>
      <c r="BQ11" s="6">
        <f t="shared" ca="1" si="4"/>
        <v>3.2500000000000001E-2</v>
      </c>
      <c r="BR11" s="6">
        <f t="shared" ca="1" si="4"/>
        <v>3.2500000000000001E-2</v>
      </c>
      <c r="BS11" s="6">
        <f t="shared" ca="1" si="4"/>
        <v>3.2500000000000001E-2</v>
      </c>
      <c r="BT11" s="6">
        <f t="shared" ca="1" si="4"/>
        <v>3.2500000000000001E-2</v>
      </c>
      <c r="BU11" s="6">
        <f t="shared" ca="1" si="4"/>
        <v>3.2500000000000001E-2</v>
      </c>
      <c r="BV11" s="6">
        <f t="shared" ca="1" si="4"/>
        <v>3.2500000000000001E-2</v>
      </c>
      <c r="BW11" s="6">
        <f t="shared" ca="1" si="4"/>
        <v>3.2500000000000001E-2</v>
      </c>
      <c r="BX11" s="6">
        <f t="shared" ca="1" si="4"/>
        <v>3.2500000000000001E-2</v>
      </c>
      <c r="BY11" s="31">
        <f t="shared" ca="1" si="5"/>
        <v>0</v>
      </c>
      <c r="BZ11" s="31">
        <f t="shared" ca="1" si="5"/>
        <v>337.9</v>
      </c>
      <c r="CA11" s="31">
        <f t="shared" ca="1" si="5"/>
        <v>3.64</v>
      </c>
      <c r="CB11" s="31">
        <f t="shared" ca="1" si="5"/>
        <v>0</v>
      </c>
      <c r="CC11" s="31">
        <f t="shared" ca="1" si="5"/>
        <v>275.77</v>
      </c>
      <c r="CD11" s="31">
        <f t="shared" ca="1" si="5"/>
        <v>218.51</v>
      </c>
      <c r="CE11" s="31">
        <f t="shared" ca="1" si="5"/>
        <v>0.25</v>
      </c>
      <c r="CF11" s="31">
        <f t="shared" ca="1" si="5"/>
        <v>2.5</v>
      </c>
      <c r="CG11" s="31">
        <f t="shared" ca="1" si="5"/>
        <v>10.53</v>
      </c>
      <c r="CH11" s="31">
        <f t="shared" ca="1" si="5"/>
        <v>0</v>
      </c>
      <c r="CI11" s="31">
        <f t="shared" ca="1" si="5"/>
        <v>0</v>
      </c>
      <c r="CJ11" s="31">
        <f t="shared" ca="1" si="5"/>
        <v>0</v>
      </c>
      <c r="CK11" s="32">
        <f t="shared" ca="1" si="6"/>
        <v>0</v>
      </c>
      <c r="CL11" s="32">
        <f t="shared" ca="1" si="6"/>
        <v>13.52</v>
      </c>
      <c r="CM11" s="32">
        <f t="shared" ca="1" si="6"/>
        <v>0.15</v>
      </c>
      <c r="CN11" s="32">
        <f t="shared" ca="1" si="6"/>
        <v>0</v>
      </c>
      <c r="CO11" s="32">
        <f t="shared" ca="1" si="6"/>
        <v>11.03</v>
      </c>
      <c r="CP11" s="32">
        <f t="shared" ca="1" si="6"/>
        <v>8.74</v>
      </c>
      <c r="CQ11" s="32">
        <f t="shared" ca="1" si="6"/>
        <v>0.01</v>
      </c>
      <c r="CR11" s="32">
        <f t="shared" ca="1" si="6"/>
        <v>0.1</v>
      </c>
      <c r="CS11" s="32">
        <f t="shared" ca="1" si="6"/>
        <v>0.42</v>
      </c>
      <c r="CT11" s="32">
        <f t="shared" ca="1" si="6"/>
        <v>0</v>
      </c>
      <c r="CU11" s="32">
        <f t="shared" ca="1" si="6"/>
        <v>0</v>
      </c>
      <c r="CV11" s="32">
        <f t="shared" ca="1" si="6"/>
        <v>0</v>
      </c>
      <c r="CW11" s="31">
        <f t="shared" ca="1" si="7"/>
        <v>0</v>
      </c>
      <c r="CX11" s="31">
        <f t="shared" ca="1" si="7"/>
        <v>-85.250000000000014</v>
      </c>
      <c r="CY11" s="31">
        <f t="shared" ca="1" si="7"/>
        <v>-0.91999999999999982</v>
      </c>
      <c r="CZ11" s="31">
        <f t="shared" ca="1" si="7"/>
        <v>0</v>
      </c>
      <c r="DA11" s="31">
        <f t="shared" ca="1" si="7"/>
        <v>-39.030000000000051</v>
      </c>
      <c r="DB11" s="31">
        <f t="shared" ca="1" si="7"/>
        <v>-30.929999999999986</v>
      </c>
      <c r="DC11" s="31">
        <f t="shared" ca="1" si="7"/>
        <v>-2.0000000000000004E-2</v>
      </c>
      <c r="DD11" s="31">
        <f t="shared" ca="1" si="7"/>
        <v>-0.16999999999999971</v>
      </c>
      <c r="DE11" s="31">
        <f t="shared" ca="1" si="7"/>
        <v>-0.7400000000000011</v>
      </c>
      <c r="DF11" s="31">
        <f t="shared" ca="1" si="7"/>
        <v>0</v>
      </c>
      <c r="DG11" s="31">
        <f t="shared" ca="1" si="7"/>
        <v>0</v>
      </c>
      <c r="DH11" s="31">
        <f t="shared" ca="1" si="7"/>
        <v>0</v>
      </c>
      <c r="DI11" s="32">
        <f t="shared" ca="1" si="11"/>
        <v>0</v>
      </c>
      <c r="DJ11" s="32">
        <f t="shared" ca="1" si="8"/>
        <v>-4.26</v>
      </c>
      <c r="DK11" s="32">
        <f t="shared" ca="1" si="8"/>
        <v>-0.05</v>
      </c>
      <c r="DL11" s="32">
        <f t="shared" ca="1" si="8"/>
        <v>0</v>
      </c>
      <c r="DM11" s="32">
        <f t="shared" ca="1" si="8"/>
        <v>-1.95</v>
      </c>
      <c r="DN11" s="32">
        <f t="shared" ca="1" si="8"/>
        <v>-1.55</v>
      </c>
      <c r="DO11" s="32">
        <f t="shared" ca="1" si="8"/>
        <v>0</v>
      </c>
      <c r="DP11" s="32">
        <f t="shared" ca="1" si="8"/>
        <v>-0.01</v>
      </c>
      <c r="DQ11" s="32">
        <f t="shared" ca="1" si="8"/>
        <v>-0.04</v>
      </c>
      <c r="DR11" s="32">
        <f t="shared" ca="1" si="8"/>
        <v>0</v>
      </c>
      <c r="DS11" s="32">
        <f t="shared" ca="1" si="8"/>
        <v>0</v>
      </c>
      <c r="DT11" s="32">
        <f t="shared" ca="1" si="8"/>
        <v>0</v>
      </c>
      <c r="DU11" s="31">
        <f t="shared" ca="1" si="12"/>
        <v>0</v>
      </c>
      <c r="DV11" s="31">
        <f t="shared" ca="1" si="9"/>
        <v>-36.25</v>
      </c>
      <c r="DW11" s="31">
        <f t="shared" ca="1" si="9"/>
        <v>-0.39</v>
      </c>
      <c r="DX11" s="31">
        <f t="shared" ca="1" si="9"/>
        <v>0</v>
      </c>
      <c r="DY11" s="31">
        <f t="shared" ca="1" si="9"/>
        <v>-16.02</v>
      </c>
      <c r="DZ11" s="31">
        <f t="shared" ca="1" si="9"/>
        <v>-12.54</v>
      </c>
      <c r="EA11" s="31">
        <f t="shared" ca="1" si="9"/>
        <v>-0.01</v>
      </c>
      <c r="EB11" s="31">
        <f t="shared" ca="1" si="9"/>
        <v>-7.0000000000000007E-2</v>
      </c>
      <c r="EC11" s="31">
        <f t="shared" ca="1" si="9"/>
        <v>-0.28999999999999998</v>
      </c>
      <c r="ED11" s="31">
        <f t="shared" ca="1" si="9"/>
        <v>0</v>
      </c>
      <c r="EE11" s="31">
        <f t="shared" ca="1" si="9"/>
        <v>0</v>
      </c>
      <c r="EF11" s="31">
        <f t="shared" ca="1" si="9"/>
        <v>0</v>
      </c>
      <c r="EG11" s="32">
        <f t="shared" ca="1" si="13"/>
        <v>0</v>
      </c>
      <c r="EH11" s="32">
        <f t="shared" ca="1" si="10"/>
        <v>-125.76000000000002</v>
      </c>
      <c r="EI11" s="32">
        <f t="shared" ca="1" si="10"/>
        <v>-1.3599999999999999</v>
      </c>
      <c r="EJ11" s="32">
        <f t="shared" ca="1" si="10"/>
        <v>0</v>
      </c>
      <c r="EK11" s="32">
        <f t="shared" ca="1" si="10"/>
        <v>-57.000000000000057</v>
      </c>
      <c r="EL11" s="32">
        <f t="shared" ca="1" si="10"/>
        <v>-45.019999999999982</v>
      </c>
      <c r="EM11" s="32">
        <f t="shared" ca="1" si="10"/>
        <v>-3.0000000000000006E-2</v>
      </c>
      <c r="EN11" s="32">
        <f t="shared" ca="1" si="10"/>
        <v>-0.24999999999999972</v>
      </c>
      <c r="EO11" s="32">
        <f t="shared" ca="1" si="10"/>
        <v>-1.0700000000000012</v>
      </c>
      <c r="EP11" s="32">
        <f t="shared" ca="1" si="10"/>
        <v>0</v>
      </c>
      <c r="EQ11" s="32">
        <f t="shared" ca="1" si="10"/>
        <v>0</v>
      </c>
      <c r="ER11" s="32">
        <f t="shared" ca="1" si="10"/>
        <v>0</v>
      </c>
    </row>
    <row r="12" spans="1:148">
      <c r="A12" t="s">
        <v>420</v>
      </c>
      <c r="B12" s="1" t="s">
        <v>190</v>
      </c>
      <c r="C12" t="str">
        <f t="shared" ca="1" si="1"/>
        <v>0000079301</v>
      </c>
      <c r="D12" t="str">
        <f t="shared" ca="1" si="2"/>
        <v>FortisAlberta DOS - Cochrane EV Partnership (793S)</v>
      </c>
      <c r="E12" s="51">
        <v>3699.4142999999999</v>
      </c>
      <c r="F12" s="51">
        <v>0</v>
      </c>
      <c r="G12" s="51">
        <v>1145.6062999999999</v>
      </c>
      <c r="H12" s="51">
        <v>2702.1266999999998</v>
      </c>
      <c r="I12" s="51">
        <v>3989.7934</v>
      </c>
      <c r="J12" s="51">
        <v>4993.6569</v>
      </c>
      <c r="K12" s="51">
        <v>3664.2906000000003</v>
      </c>
      <c r="L12" s="51">
        <v>5506.7703000000001</v>
      </c>
      <c r="M12" s="51">
        <v>2795.0744999999997</v>
      </c>
      <c r="N12" s="51">
        <v>381.75319999999999</v>
      </c>
      <c r="O12" s="51">
        <v>5285.9709000000003</v>
      </c>
      <c r="P12" s="51">
        <v>0</v>
      </c>
      <c r="Q12" s="32">
        <v>186352.61</v>
      </c>
      <c r="R12" s="32">
        <v>0</v>
      </c>
      <c r="S12" s="32">
        <v>52539.3</v>
      </c>
      <c r="T12" s="32">
        <v>146508.82999999999</v>
      </c>
      <c r="U12" s="32">
        <v>185996.74000000002</v>
      </c>
      <c r="V12" s="32">
        <v>252982.70000000004</v>
      </c>
      <c r="W12" s="32">
        <v>401619.49</v>
      </c>
      <c r="X12" s="32">
        <v>297245.02</v>
      </c>
      <c r="Y12" s="32">
        <v>128897.26000000001</v>
      </c>
      <c r="Z12" s="32">
        <v>56409.27</v>
      </c>
      <c r="AA12" s="32">
        <v>244877.48</v>
      </c>
      <c r="AB12" s="32">
        <v>0</v>
      </c>
      <c r="AC12" s="2">
        <v>5.52</v>
      </c>
      <c r="AD12" s="2">
        <v>5.52</v>
      </c>
      <c r="AE12" s="2">
        <v>5.52</v>
      </c>
      <c r="AF12" s="2">
        <v>5.52</v>
      </c>
      <c r="AG12" s="2">
        <v>5.52</v>
      </c>
      <c r="AH12" s="2">
        <v>5.52</v>
      </c>
      <c r="AI12" s="2">
        <v>5.52</v>
      </c>
      <c r="AJ12" s="2">
        <v>5.52</v>
      </c>
      <c r="AK12" s="2">
        <v>5.52</v>
      </c>
      <c r="AL12" s="2">
        <v>5.52</v>
      </c>
      <c r="AM12" s="2">
        <v>5.52</v>
      </c>
      <c r="AN12" s="2">
        <v>5.52</v>
      </c>
      <c r="AO12" s="33">
        <v>10286.66</v>
      </c>
      <c r="AP12" s="33">
        <v>0</v>
      </c>
      <c r="AQ12" s="33">
        <v>2900.17</v>
      </c>
      <c r="AR12" s="33">
        <v>8087.2799999999988</v>
      </c>
      <c r="AS12" s="33">
        <v>10267.030000000001</v>
      </c>
      <c r="AT12" s="33">
        <v>13964.649999999998</v>
      </c>
      <c r="AU12" s="33">
        <v>22169.4</v>
      </c>
      <c r="AV12" s="33">
        <v>16407.93</v>
      </c>
      <c r="AW12" s="33">
        <v>7115.13</v>
      </c>
      <c r="AX12" s="33">
        <v>3113.79</v>
      </c>
      <c r="AY12" s="33">
        <v>13517.24</v>
      </c>
      <c r="AZ12" s="33">
        <v>0</v>
      </c>
      <c r="BA12" s="31">
        <f t="shared" si="3"/>
        <v>-223.62</v>
      </c>
      <c r="BB12" s="31">
        <f t="shared" si="3"/>
        <v>0</v>
      </c>
      <c r="BC12" s="31">
        <f t="shared" si="3"/>
        <v>-63.05</v>
      </c>
      <c r="BD12" s="31">
        <f t="shared" si="3"/>
        <v>-703.24</v>
      </c>
      <c r="BE12" s="31">
        <f t="shared" si="3"/>
        <v>-892.78</v>
      </c>
      <c r="BF12" s="31">
        <f t="shared" si="3"/>
        <v>-1214.32</v>
      </c>
      <c r="BG12" s="31">
        <f t="shared" si="3"/>
        <v>-2851.5</v>
      </c>
      <c r="BH12" s="31">
        <f t="shared" si="3"/>
        <v>-2110.44</v>
      </c>
      <c r="BI12" s="31">
        <f t="shared" si="3"/>
        <v>-915.17</v>
      </c>
      <c r="BJ12" s="31">
        <f t="shared" si="3"/>
        <v>-169.23</v>
      </c>
      <c r="BK12" s="31">
        <f t="shared" si="3"/>
        <v>-734.63</v>
      </c>
      <c r="BL12" s="31">
        <f t="shared" si="3"/>
        <v>0</v>
      </c>
      <c r="BM12" s="6">
        <f t="shared" ca="1" si="4"/>
        <v>9.8799999999999999E-2</v>
      </c>
      <c r="BN12" s="6">
        <f t="shared" ca="1" si="4"/>
        <v>9.8799999999999999E-2</v>
      </c>
      <c r="BO12" s="6">
        <f t="shared" ca="1" si="4"/>
        <v>9.8799999999999999E-2</v>
      </c>
      <c r="BP12" s="6">
        <f t="shared" ca="1" si="4"/>
        <v>9.8799999999999999E-2</v>
      </c>
      <c r="BQ12" s="6">
        <f t="shared" ca="1" si="4"/>
        <v>9.8799999999999999E-2</v>
      </c>
      <c r="BR12" s="6">
        <f t="shared" ca="1" si="4"/>
        <v>9.8799999999999999E-2</v>
      </c>
      <c r="BS12" s="6">
        <f t="shared" ca="1" si="4"/>
        <v>9.8799999999999999E-2</v>
      </c>
      <c r="BT12" s="6">
        <f t="shared" ca="1" si="4"/>
        <v>9.8799999999999999E-2</v>
      </c>
      <c r="BU12" s="6">
        <f t="shared" ca="1" si="4"/>
        <v>9.8799999999999999E-2</v>
      </c>
      <c r="BV12" s="6">
        <f t="shared" ca="1" si="4"/>
        <v>9.8799999999999999E-2</v>
      </c>
      <c r="BW12" s="6">
        <f t="shared" ca="1" si="4"/>
        <v>9.8799999999999999E-2</v>
      </c>
      <c r="BX12" s="6">
        <f t="shared" ca="1" si="4"/>
        <v>9.8799999999999999E-2</v>
      </c>
      <c r="BY12" s="31">
        <f t="shared" ca="1" si="5"/>
        <v>16452.600000000002</v>
      </c>
      <c r="BZ12" s="31">
        <f t="shared" ca="1" si="5"/>
        <v>0</v>
      </c>
      <c r="CA12" s="31">
        <f t="shared" ca="1" si="5"/>
        <v>2900.17</v>
      </c>
      <c r="CB12" s="31">
        <f t="shared" ca="1" si="5"/>
        <v>11860.679999999998</v>
      </c>
      <c r="CC12" s="31">
        <f t="shared" ca="1" si="5"/>
        <v>16487.32</v>
      </c>
      <c r="CD12" s="31">
        <f t="shared" ca="1" si="5"/>
        <v>24994.690000000002</v>
      </c>
      <c r="CE12" s="31">
        <f t="shared" ca="1" si="5"/>
        <v>39680</v>
      </c>
      <c r="CF12" s="31">
        <f t="shared" ca="1" si="5"/>
        <v>29367.82</v>
      </c>
      <c r="CG12" s="31">
        <f t="shared" ca="1" si="5"/>
        <v>12735.050000000001</v>
      </c>
      <c r="CH12" s="31">
        <f t="shared" ca="1" si="5"/>
        <v>3113.79</v>
      </c>
      <c r="CI12" s="31">
        <f t="shared" ca="1" si="5"/>
        <v>24193.890000000007</v>
      </c>
      <c r="CJ12" s="31">
        <f t="shared" ca="1" si="5"/>
        <v>0</v>
      </c>
      <c r="CK12" s="32">
        <f t="shared" ca="1" si="6"/>
        <v>242.26</v>
      </c>
      <c r="CL12" s="32">
        <f t="shared" ca="1" si="6"/>
        <v>0</v>
      </c>
      <c r="CM12" s="32">
        <f t="shared" ca="1" si="6"/>
        <v>68.3</v>
      </c>
      <c r="CN12" s="32">
        <f t="shared" ca="1" si="6"/>
        <v>190.46</v>
      </c>
      <c r="CO12" s="32">
        <f t="shared" ca="1" si="6"/>
        <v>241.8</v>
      </c>
      <c r="CP12" s="32">
        <f t="shared" ca="1" si="6"/>
        <v>328.88</v>
      </c>
      <c r="CQ12" s="32">
        <f t="shared" ca="1" si="6"/>
        <v>522.11</v>
      </c>
      <c r="CR12" s="32">
        <f t="shared" ca="1" si="6"/>
        <v>386.42</v>
      </c>
      <c r="CS12" s="32">
        <f t="shared" ca="1" si="6"/>
        <v>167.57</v>
      </c>
      <c r="CT12" s="32">
        <f t="shared" ca="1" si="6"/>
        <v>73.33</v>
      </c>
      <c r="CU12" s="32">
        <f t="shared" ca="1" si="6"/>
        <v>318.33999999999997</v>
      </c>
      <c r="CV12" s="32">
        <f t="shared" ca="1" si="6"/>
        <v>0</v>
      </c>
      <c r="CW12" s="31">
        <f t="shared" ca="1" si="7"/>
        <v>6631.8200000000006</v>
      </c>
      <c r="CX12" s="31">
        <f t="shared" ca="1" si="7"/>
        <v>0</v>
      </c>
      <c r="CY12" s="31">
        <f t="shared" ca="1" si="7"/>
        <v>131.35000000000019</v>
      </c>
      <c r="CZ12" s="31">
        <f t="shared" ca="1" si="7"/>
        <v>4667.0999999999985</v>
      </c>
      <c r="DA12" s="31">
        <f t="shared" ca="1" si="7"/>
        <v>7354.8699999999981</v>
      </c>
      <c r="DB12" s="31">
        <f t="shared" ca="1" si="7"/>
        <v>12573.240000000005</v>
      </c>
      <c r="DC12" s="31">
        <f t="shared" ca="1" si="7"/>
        <v>20884.21</v>
      </c>
      <c r="DD12" s="31">
        <f t="shared" ca="1" si="7"/>
        <v>15456.749999999998</v>
      </c>
      <c r="DE12" s="31">
        <f t="shared" ca="1" si="7"/>
        <v>6702.6600000000008</v>
      </c>
      <c r="DF12" s="31">
        <f t="shared" ca="1" si="7"/>
        <v>242.55999999999992</v>
      </c>
      <c r="DG12" s="31">
        <f t="shared" ca="1" si="7"/>
        <v>11729.620000000006</v>
      </c>
      <c r="DH12" s="31">
        <f t="shared" ca="1" si="7"/>
        <v>0</v>
      </c>
      <c r="DI12" s="32">
        <f t="shared" ca="1" si="11"/>
        <v>331.59</v>
      </c>
      <c r="DJ12" s="32">
        <f t="shared" ca="1" si="8"/>
        <v>0</v>
      </c>
      <c r="DK12" s="32">
        <f t="shared" ca="1" si="8"/>
        <v>6.57</v>
      </c>
      <c r="DL12" s="32">
        <f t="shared" ca="1" si="8"/>
        <v>233.36</v>
      </c>
      <c r="DM12" s="32">
        <f t="shared" ca="1" si="8"/>
        <v>367.74</v>
      </c>
      <c r="DN12" s="32">
        <f t="shared" ca="1" si="8"/>
        <v>628.66</v>
      </c>
      <c r="DO12" s="32">
        <f t="shared" ca="1" si="8"/>
        <v>1044.21</v>
      </c>
      <c r="DP12" s="32">
        <f t="shared" ca="1" si="8"/>
        <v>772.84</v>
      </c>
      <c r="DQ12" s="32">
        <f t="shared" ca="1" si="8"/>
        <v>335.13</v>
      </c>
      <c r="DR12" s="32">
        <f t="shared" ca="1" si="8"/>
        <v>12.13</v>
      </c>
      <c r="DS12" s="32">
        <f t="shared" ca="1" si="8"/>
        <v>586.48</v>
      </c>
      <c r="DT12" s="32">
        <f t="shared" ca="1" si="8"/>
        <v>0</v>
      </c>
      <c r="DU12" s="31">
        <f t="shared" ca="1" si="12"/>
        <v>2853.41</v>
      </c>
      <c r="DV12" s="31">
        <f t="shared" ca="1" si="9"/>
        <v>0</v>
      </c>
      <c r="DW12" s="31">
        <f t="shared" ca="1" si="9"/>
        <v>55.24</v>
      </c>
      <c r="DX12" s="31">
        <f t="shared" ca="1" si="9"/>
        <v>1939.02</v>
      </c>
      <c r="DY12" s="31">
        <f t="shared" ca="1" si="9"/>
        <v>3019.43</v>
      </c>
      <c r="DZ12" s="31">
        <f t="shared" ca="1" si="9"/>
        <v>5097.68</v>
      </c>
      <c r="EA12" s="31">
        <f t="shared" ca="1" si="9"/>
        <v>8364.27</v>
      </c>
      <c r="EB12" s="31">
        <f t="shared" ca="1" si="9"/>
        <v>6108.49</v>
      </c>
      <c r="EC12" s="31">
        <f t="shared" ca="1" si="9"/>
        <v>2613.3000000000002</v>
      </c>
      <c r="ED12" s="31">
        <f t="shared" ca="1" si="9"/>
        <v>93.33</v>
      </c>
      <c r="EE12" s="31">
        <f t="shared" ca="1" si="9"/>
        <v>4450.75</v>
      </c>
      <c r="EF12" s="31">
        <f t="shared" ca="1" si="9"/>
        <v>0</v>
      </c>
      <c r="EG12" s="32">
        <f t="shared" ca="1" si="13"/>
        <v>9816.82</v>
      </c>
      <c r="EH12" s="32">
        <f t="shared" ca="1" si="10"/>
        <v>0</v>
      </c>
      <c r="EI12" s="32">
        <f t="shared" ca="1" si="10"/>
        <v>193.1600000000002</v>
      </c>
      <c r="EJ12" s="32">
        <f t="shared" ca="1" si="10"/>
        <v>6839.4799999999977</v>
      </c>
      <c r="EK12" s="32">
        <f t="shared" ca="1" si="10"/>
        <v>10742.039999999997</v>
      </c>
      <c r="EL12" s="32">
        <f t="shared" ca="1" si="10"/>
        <v>18299.580000000005</v>
      </c>
      <c r="EM12" s="32">
        <f t="shared" ca="1" si="10"/>
        <v>30292.69</v>
      </c>
      <c r="EN12" s="32">
        <f t="shared" ca="1" si="10"/>
        <v>22338.079999999998</v>
      </c>
      <c r="EO12" s="32">
        <f t="shared" ca="1" si="10"/>
        <v>9651.09</v>
      </c>
      <c r="EP12" s="32">
        <f t="shared" ca="1" si="10"/>
        <v>348.01999999999992</v>
      </c>
      <c r="EQ12" s="32">
        <f t="shared" ca="1" si="10"/>
        <v>16766.850000000006</v>
      </c>
      <c r="ER12" s="32">
        <f t="shared" ca="1" si="10"/>
        <v>0</v>
      </c>
    </row>
    <row r="13" spans="1:148">
      <c r="A13" t="s">
        <v>444</v>
      </c>
      <c r="B13" s="1" t="s">
        <v>506</v>
      </c>
      <c r="C13" t="str">
        <f t="shared" ca="1" si="1"/>
        <v>341S025</v>
      </c>
      <c r="D13" t="str">
        <f t="shared" ca="1" si="2"/>
        <v>Syncrude Industrial System DOS</v>
      </c>
      <c r="E13" s="51">
        <v>0</v>
      </c>
      <c r="F13" s="51">
        <v>0</v>
      </c>
      <c r="G13" s="51">
        <v>321.44</v>
      </c>
      <c r="H13" s="51">
        <v>185.458</v>
      </c>
      <c r="I13" s="51">
        <v>4163.0010000000002</v>
      </c>
      <c r="J13" s="51">
        <v>10121.4023</v>
      </c>
      <c r="K13" s="51">
        <v>3093.1564000000003</v>
      </c>
      <c r="L13" s="51">
        <v>1515.2270000000001</v>
      </c>
      <c r="M13" s="51">
        <v>210.251</v>
      </c>
      <c r="N13" s="51">
        <v>0</v>
      </c>
      <c r="O13" s="51">
        <v>0</v>
      </c>
      <c r="P13" s="51">
        <v>14.692</v>
      </c>
      <c r="Q13" s="32">
        <v>0</v>
      </c>
      <c r="R13" s="32">
        <v>0</v>
      </c>
      <c r="S13" s="32">
        <v>19543.150000000001</v>
      </c>
      <c r="T13" s="32">
        <v>8469.83</v>
      </c>
      <c r="U13" s="32">
        <v>218878.57</v>
      </c>
      <c r="V13" s="32">
        <v>553768.03</v>
      </c>
      <c r="W13" s="32">
        <v>147652.78999999998</v>
      </c>
      <c r="X13" s="32">
        <v>350038.92000000004</v>
      </c>
      <c r="Y13" s="32">
        <v>12097.09</v>
      </c>
      <c r="Z13" s="32">
        <v>0</v>
      </c>
      <c r="AA13" s="32">
        <v>0</v>
      </c>
      <c r="AB13" s="32">
        <v>993.56</v>
      </c>
      <c r="AC13" s="2">
        <v>-3.4</v>
      </c>
      <c r="AD13" s="2">
        <v>-3.4</v>
      </c>
      <c r="AE13" s="2">
        <v>-3.4</v>
      </c>
      <c r="AF13" s="2">
        <v>-3.4</v>
      </c>
      <c r="AG13" s="2">
        <v>-3.4</v>
      </c>
      <c r="AH13" s="2">
        <v>-3.3999999999999995</v>
      </c>
      <c r="AI13" s="2">
        <v>-3.4</v>
      </c>
      <c r="AJ13" s="2">
        <v>-3.4</v>
      </c>
      <c r="AK13" s="2">
        <v>-3.4</v>
      </c>
      <c r="AL13" s="2">
        <v>-3.4</v>
      </c>
      <c r="AM13" s="2">
        <v>-3.4</v>
      </c>
      <c r="AN13" s="2">
        <v>-3.4</v>
      </c>
      <c r="AO13" s="33">
        <v>0</v>
      </c>
      <c r="AP13" s="33">
        <v>0</v>
      </c>
      <c r="AQ13" s="33">
        <v>-664.47</v>
      </c>
      <c r="AR13" s="33">
        <v>-287.98</v>
      </c>
      <c r="AS13" s="33">
        <v>-7441.88</v>
      </c>
      <c r="AT13" s="33">
        <v>-18828.11</v>
      </c>
      <c r="AU13" s="33">
        <v>-5020.1900000000005</v>
      </c>
      <c r="AV13" s="33">
        <v>-11901.33</v>
      </c>
      <c r="AW13" s="33">
        <v>-411.29999999999995</v>
      </c>
      <c r="AX13" s="33">
        <v>0</v>
      </c>
      <c r="AY13" s="33">
        <v>0</v>
      </c>
      <c r="AZ13" s="33">
        <v>-33.78</v>
      </c>
      <c r="BA13" s="31">
        <f t="shared" si="3"/>
        <v>0</v>
      </c>
      <c r="BB13" s="31">
        <f t="shared" si="3"/>
        <v>0</v>
      </c>
      <c r="BC13" s="31">
        <f t="shared" si="3"/>
        <v>-23.45</v>
      </c>
      <c r="BD13" s="31">
        <f t="shared" si="3"/>
        <v>-40.659999999999997</v>
      </c>
      <c r="BE13" s="31">
        <f t="shared" si="3"/>
        <v>-1050.6199999999999</v>
      </c>
      <c r="BF13" s="31">
        <f t="shared" si="3"/>
        <v>-2658.09</v>
      </c>
      <c r="BG13" s="31">
        <f t="shared" si="3"/>
        <v>-1048.33</v>
      </c>
      <c r="BH13" s="31">
        <f t="shared" si="3"/>
        <v>-2485.2800000000002</v>
      </c>
      <c r="BI13" s="31">
        <f t="shared" si="3"/>
        <v>-85.89</v>
      </c>
      <c r="BJ13" s="31">
        <f t="shared" si="3"/>
        <v>0</v>
      </c>
      <c r="BK13" s="31">
        <f t="shared" si="3"/>
        <v>0</v>
      </c>
      <c r="BL13" s="31">
        <f t="shared" si="3"/>
        <v>-2.98</v>
      </c>
      <c r="BM13" s="6">
        <f t="shared" ca="1" si="4"/>
        <v>-2.9000000000000001E-2</v>
      </c>
      <c r="BN13" s="6">
        <f t="shared" ca="1" si="4"/>
        <v>-2.9000000000000001E-2</v>
      </c>
      <c r="BO13" s="6">
        <f t="shared" ca="1" si="4"/>
        <v>-2.9000000000000001E-2</v>
      </c>
      <c r="BP13" s="6">
        <f t="shared" ca="1" si="4"/>
        <v>-2.9000000000000001E-2</v>
      </c>
      <c r="BQ13" s="6">
        <f t="shared" ca="1" si="4"/>
        <v>-2.9000000000000001E-2</v>
      </c>
      <c r="BR13" s="6">
        <f t="shared" ca="1" si="4"/>
        <v>-2.9000000000000001E-2</v>
      </c>
      <c r="BS13" s="6">
        <f t="shared" ca="1" si="4"/>
        <v>-2.9000000000000001E-2</v>
      </c>
      <c r="BT13" s="6">
        <f t="shared" ca="1" si="4"/>
        <v>-2.9000000000000001E-2</v>
      </c>
      <c r="BU13" s="6">
        <f t="shared" ca="1" si="4"/>
        <v>-2.9000000000000001E-2</v>
      </c>
      <c r="BV13" s="6">
        <f t="shared" ca="1" si="4"/>
        <v>-2.9000000000000001E-2</v>
      </c>
      <c r="BW13" s="6">
        <f t="shared" ca="1" si="4"/>
        <v>-2.9000000000000001E-2</v>
      </c>
      <c r="BX13" s="6">
        <f t="shared" ca="1" si="4"/>
        <v>-2.9000000000000001E-2</v>
      </c>
      <c r="BY13" s="31">
        <f t="shared" ca="1" si="5"/>
        <v>0</v>
      </c>
      <c r="BZ13" s="31">
        <f t="shared" ca="1" si="5"/>
        <v>0</v>
      </c>
      <c r="CA13" s="31">
        <f t="shared" ca="1" si="5"/>
        <v>-664.47</v>
      </c>
      <c r="CB13" s="31">
        <f t="shared" ca="1" si="5"/>
        <v>-287.98</v>
      </c>
      <c r="CC13" s="31">
        <f t="shared" ca="1" si="5"/>
        <v>-7441.88</v>
      </c>
      <c r="CD13" s="31">
        <f t="shared" ca="1" si="5"/>
        <v>-18828.11</v>
      </c>
      <c r="CE13" s="31">
        <f t="shared" ca="1" si="5"/>
        <v>-5020.1900000000005</v>
      </c>
      <c r="CF13" s="31">
        <f t="shared" ca="1" si="5"/>
        <v>-11901.33</v>
      </c>
      <c r="CG13" s="31">
        <f t="shared" ca="1" si="5"/>
        <v>-411.29999999999995</v>
      </c>
      <c r="CH13" s="31">
        <f t="shared" ca="1" si="5"/>
        <v>0</v>
      </c>
      <c r="CI13" s="31">
        <f t="shared" ca="1" si="5"/>
        <v>0</v>
      </c>
      <c r="CJ13" s="31">
        <f t="shared" ca="1" si="5"/>
        <v>-33.78</v>
      </c>
      <c r="CK13" s="32">
        <f t="shared" ca="1" si="6"/>
        <v>0</v>
      </c>
      <c r="CL13" s="32">
        <f t="shared" ca="1" si="6"/>
        <v>0</v>
      </c>
      <c r="CM13" s="32">
        <f t="shared" ca="1" si="6"/>
        <v>25.41</v>
      </c>
      <c r="CN13" s="32">
        <f t="shared" ca="1" si="6"/>
        <v>11.01</v>
      </c>
      <c r="CO13" s="32">
        <f t="shared" ca="1" si="6"/>
        <v>284.54000000000002</v>
      </c>
      <c r="CP13" s="32">
        <f t="shared" ca="1" si="6"/>
        <v>719.9</v>
      </c>
      <c r="CQ13" s="32">
        <f t="shared" ca="1" si="6"/>
        <v>191.95</v>
      </c>
      <c r="CR13" s="32">
        <f t="shared" ca="1" si="6"/>
        <v>455.05</v>
      </c>
      <c r="CS13" s="32">
        <f t="shared" ca="1" si="6"/>
        <v>15.73</v>
      </c>
      <c r="CT13" s="32">
        <f t="shared" ca="1" si="6"/>
        <v>0</v>
      </c>
      <c r="CU13" s="32">
        <f t="shared" ca="1" si="6"/>
        <v>0</v>
      </c>
      <c r="CV13" s="32">
        <f t="shared" ca="1" si="6"/>
        <v>1.29</v>
      </c>
      <c r="CW13" s="31">
        <f t="shared" ca="1" si="7"/>
        <v>0</v>
      </c>
      <c r="CX13" s="31">
        <f t="shared" ca="1" si="7"/>
        <v>0</v>
      </c>
      <c r="CY13" s="31">
        <f t="shared" ca="1" si="7"/>
        <v>48.859999999999971</v>
      </c>
      <c r="CZ13" s="31">
        <f t="shared" ca="1" si="7"/>
        <v>51.669999999999987</v>
      </c>
      <c r="DA13" s="31">
        <f t="shared" ca="1" si="7"/>
        <v>1335.1599999999999</v>
      </c>
      <c r="DB13" s="31">
        <f t="shared" ca="1" si="7"/>
        <v>3377.9900000000016</v>
      </c>
      <c r="DC13" s="31">
        <f t="shared" ca="1" si="7"/>
        <v>1240.2799999999997</v>
      </c>
      <c r="DD13" s="31">
        <f t="shared" ca="1" si="7"/>
        <v>2940.3299999999995</v>
      </c>
      <c r="DE13" s="31">
        <f t="shared" ca="1" si="7"/>
        <v>101.62000000000002</v>
      </c>
      <c r="DF13" s="31">
        <f t="shared" ca="1" si="7"/>
        <v>0</v>
      </c>
      <c r="DG13" s="31">
        <f t="shared" ca="1" si="7"/>
        <v>0</v>
      </c>
      <c r="DH13" s="31">
        <f t="shared" ca="1" si="7"/>
        <v>4.2699999999999996</v>
      </c>
      <c r="DI13" s="32">
        <f t="shared" ca="1" si="11"/>
        <v>0</v>
      </c>
      <c r="DJ13" s="32">
        <f t="shared" ca="1" si="8"/>
        <v>0</v>
      </c>
      <c r="DK13" s="32">
        <f t="shared" ca="1" si="8"/>
        <v>2.44</v>
      </c>
      <c r="DL13" s="32">
        <f t="shared" ca="1" si="8"/>
        <v>2.58</v>
      </c>
      <c r="DM13" s="32">
        <f t="shared" ca="1" si="8"/>
        <v>66.760000000000005</v>
      </c>
      <c r="DN13" s="32">
        <f t="shared" ca="1" si="8"/>
        <v>168.9</v>
      </c>
      <c r="DO13" s="32">
        <f t="shared" ca="1" si="8"/>
        <v>62.01</v>
      </c>
      <c r="DP13" s="32">
        <f t="shared" ca="1" si="8"/>
        <v>147.02000000000001</v>
      </c>
      <c r="DQ13" s="32">
        <f t="shared" ca="1" si="8"/>
        <v>5.08</v>
      </c>
      <c r="DR13" s="32">
        <f t="shared" ca="1" si="8"/>
        <v>0</v>
      </c>
      <c r="DS13" s="32">
        <f t="shared" ca="1" si="8"/>
        <v>0</v>
      </c>
      <c r="DT13" s="32">
        <f t="shared" ca="1" si="8"/>
        <v>0.21</v>
      </c>
      <c r="DU13" s="31">
        <f t="shared" ca="1" si="12"/>
        <v>0</v>
      </c>
      <c r="DV13" s="31">
        <f t="shared" ca="1" si="9"/>
        <v>0</v>
      </c>
      <c r="DW13" s="31">
        <f t="shared" ca="1" si="9"/>
        <v>20.55</v>
      </c>
      <c r="DX13" s="31">
        <f t="shared" ca="1" si="9"/>
        <v>21.47</v>
      </c>
      <c r="DY13" s="31">
        <f t="shared" ca="1" si="9"/>
        <v>548.13</v>
      </c>
      <c r="DZ13" s="31">
        <f t="shared" ca="1" si="9"/>
        <v>1369.57</v>
      </c>
      <c r="EA13" s="31">
        <f t="shared" ca="1" si="9"/>
        <v>496.74</v>
      </c>
      <c r="EB13" s="31">
        <f t="shared" ca="1" si="9"/>
        <v>1162.01</v>
      </c>
      <c r="EC13" s="31">
        <f t="shared" ca="1" si="9"/>
        <v>39.619999999999997</v>
      </c>
      <c r="ED13" s="31">
        <f t="shared" ca="1" si="9"/>
        <v>0</v>
      </c>
      <c r="EE13" s="31">
        <f t="shared" ca="1" si="9"/>
        <v>0</v>
      </c>
      <c r="EF13" s="31">
        <f t="shared" ca="1" si="9"/>
        <v>1.6</v>
      </c>
      <c r="EG13" s="32">
        <f t="shared" ca="1" si="13"/>
        <v>0</v>
      </c>
      <c r="EH13" s="32">
        <f t="shared" ca="1" si="10"/>
        <v>0</v>
      </c>
      <c r="EI13" s="32">
        <f t="shared" ca="1" si="10"/>
        <v>71.849999999999966</v>
      </c>
      <c r="EJ13" s="32">
        <f t="shared" ca="1" si="10"/>
        <v>75.719999999999985</v>
      </c>
      <c r="EK13" s="32">
        <f t="shared" ca="1" si="10"/>
        <v>1950.0499999999997</v>
      </c>
      <c r="EL13" s="32">
        <f t="shared" ca="1" si="10"/>
        <v>4916.4600000000019</v>
      </c>
      <c r="EM13" s="32">
        <f t="shared" ca="1" si="10"/>
        <v>1799.0299999999997</v>
      </c>
      <c r="EN13" s="32">
        <f t="shared" ca="1" si="10"/>
        <v>4249.3599999999997</v>
      </c>
      <c r="EO13" s="32">
        <f t="shared" ca="1" si="10"/>
        <v>146.32000000000002</v>
      </c>
      <c r="EP13" s="32">
        <f t="shared" ca="1" si="10"/>
        <v>0</v>
      </c>
      <c r="EQ13" s="32">
        <f t="shared" ca="1" si="10"/>
        <v>0</v>
      </c>
      <c r="ER13" s="32">
        <f t="shared" ca="1" si="10"/>
        <v>6.08</v>
      </c>
    </row>
    <row r="14" spans="1:148">
      <c r="A14" t="s">
        <v>535</v>
      </c>
      <c r="B14" s="1" t="s">
        <v>536</v>
      </c>
      <c r="C14" t="str">
        <f t="shared" ca="1" si="1"/>
        <v>BCHIMP</v>
      </c>
      <c r="D14" t="str">
        <f t="shared" ca="1" si="2"/>
        <v>Alberta-BC Intertie - Import</v>
      </c>
      <c r="I14" s="51">
        <v>1</v>
      </c>
      <c r="Q14" s="32"/>
      <c r="R14" s="32"/>
      <c r="S14" s="32"/>
      <c r="T14" s="32"/>
      <c r="U14" s="32">
        <v>14.87</v>
      </c>
      <c r="V14" s="32"/>
      <c r="W14" s="32"/>
      <c r="X14" s="32"/>
      <c r="Y14" s="32"/>
      <c r="Z14" s="32"/>
      <c r="AA14" s="32"/>
      <c r="AB14" s="32"/>
      <c r="AG14" s="2">
        <v>0.78</v>
      </c>
      <c r="AO14" s="33"/>
      <c r="AP14" s="33"/>
      <c r="AQ14" s="33"/>
      <c r="AR14" s="33"/>
      <c r="AS14" s="33">
        <v>0.12</v>
      </c>
      <c r="AT14" s="33"/>
      <c r="AU14" s="33"/>
      <c r="AV14" s="33"/>
      <c r="AW14" s="33"/>
      <c r="AX14" s="33"/>
      <c r="AY14" s="33"/>
      <c r="AZ14" s="33"/>
      <c r="BA14" s="31">
        <f t="shared" si="3"/>
        <v>0</v>
      </c>
      <c r="BB14" s="31">
        <f t="shared" si="3"/>
        <v>0</v>
      </c>
      <c r="BC14" s="31">
        <f t="shared" si="3"/>
        <v>0</v>
      </c>
      <c r="BD14" s="31">
        <f t="shared" si="3"/>
        <v>0</v>
      </c>
      <c r="BE14" s="31">
        <f t="shared" si="3"/>
        <v>-7.0000000000000007E-2</v>
      </c>
      <c r="BF14" s="31">
        <f t="shared" si="3"/>
        <v>0</v>
      </c>
      <c r="BG14" s="31">
        <f t="shared" si="3"/>
        <v>0</v>
      </c>
      <c r="BH14" s="31">
        <f t="shared" si="3"/>
        <v>0</v>
      </c>
      <c r="BI14" s="31">
        <f t="shared" si="3"/>
        <v>0</v>
      </c>
      <c r="BJ14" s="31">
        <f t="shared" si="3"/>
        <v>0</v>
      </c>
      <c r="BK14" s="31">
        <f t="shared" si="3"/>
        <v>0</v>
      </c>
      <c r="BL14" s="31">
        <f t="shared" si="3"/>
        <v>0</v>
      </c>
      <c r="BM14" s="6">
        <f t="shared" ca="1" si="4"/>
        <v>-2.7799999999999998E-2</v>
      </c>
      <c r="BN14" s="6">
        <f t="shared" ca="1" si="4"/>
        <v>-2.7799999999999998E-2</v>
      </c>
      <c r="BO14" s="6">
        <f t="shared" ca="1" si="4"/>
        <v>-2.7799999999999998E-2</v>
      </c>
      <c r="BP14" s="6">
        <f t="shared" ca="1" si="4"/>
        <v>-2.7799999999999998E-2</v>
      </c>
      <c r="BQ14" s="6">
        <f t="shared" ca="1" si="4"/>
        <v>-2.7799999999999998E-2</v>
      </c>
      <c r="BR14" s="6">
        <f t="shared" ca="1" si="4"/>
        <v>-2.7799999999999998E-2</v>
      </c>
      <c r="BS14" s="6">
        <f t="shared" ca="1" si="4"/>
        <v>-2.7799999999999998E-2</v>
      </c>
      <c r="BT14" s="6">
        <f t="shared" ca="1" si="4"/>
        <v>-2.7799999999999998E-2</v>
      </c>
      <c r="BU14" s="6">
        <f t="shared" ca="1" si="4"/>
        <v>-2.7799999999999998E-2</v>
      </c>
      <c r="BV14" s="6">
        <f t="shared" ca="1" si="4"/>
        <v>-2.7799999999999998E-2</v>
      </c>
      <c r="BW14" s="6">
        <f t="shared" ca="1" si="4"/>
        <v>-2.7799999999999998E-2</v>
      </c>
      <c r="BX14" s="6">
        <f t="shared" ca="1" si="4"/>
        <v>-2.7799999999999998E-2</v>
      </c>
      <c r="BY14" s="31">
        <f t="shared" ca="1" si="5"/>
        <v>0</v>
      </c>
      <c r="BZ14" s="31">
        <f t="shared" ca="1" si="5"/>
        <v>0</v>
      </c>
      <c r="CA14" s="31">
        <f t="shared" ca="1" si="5"/>
        <v>0</v>
      </c>
      <c r="CB14" s="31">
        <f t="shared" ca="1" si="5"/>
        <v>0</v>
      </c>
      <c r="CC14" s="31">
        <f t="shared" ca="1" si="5"/>
        <v>-0.41</v>
      </c>
      <c r="CD14" s="31">
        <f t="shared" ca="1" si="5"/>
        <v>0</v>
      </c>
      <c r="CE14" s="31">
        <f t="shared" ca="1" si="5"/>
        <v>0</v>
      </c>
      <c r="CF14" s="31">
        <f t="shared" ca="1" si="5"/>
        <v>0</v>
      </c>
      <c r="CG14" s="31">
        <f t="shared" ca="1" si="5"/>
        <v>0</v>
      </c>
      <c r="CH14" s="31">
        <f t="shared" ca="1" si="5"/>
        <v>0</v>
      </c>
      <c r="CI14" s="31">
        <f t="shared" ca="1" si="5"/>
        <v>0</v>
      </c>
      <c r="CJ14" s="31">
        <f t="shared" ca="1" si="5"/>
        <v>0</v>
      </c>
      <c r="CK14" s="32">
        <f t="shared" ca="1" si="6"/>
        <v>0</v>
      </c>
      <c r="CL14" s="32">
        <f t="shared" ca="1" si="6"/>
        <v>0</v>
      </c>
      <c r="CM14" s="32">
        <f t="shared" ca="1" si="6"/>
        <v>0</v>
      </c>
      <c r="CN14" s="32">
        <f t="shared" ca="1" si="6"/>
        <v>0</v>
      </c>
      <c r="CO14" s="32">
        <f t="shared" ca="1" si="6"/>
        <v>0.02</v>
      </c>
      <c r="CP14" s="32">
        <f t="shared" ca="1" si="6"/>
        <v>0</v>
      </c>
      <c r="CQ14" s="32">
        <f t="shared" ca="1" si="6"/>
        <v>0</v>
      </c>
      <c r="CR14" s="32">
        <f t="shared" ca="1" si="6"/>
        <v>0</v>
      </c>
      <c r="CS14" s="32">
        <f t="shared" ca="1" si="6"/>
        <v>0</v>
      </c>
      <c r="CT14" s="32">
        <f t="shared" ca="1" si="6"/>
        <v>0</v>
      </c>
      <c r="CU14" s="32">
        <f t="shared" ca="1" si="6"/>
        <v>0</v>
      </c>
      <c r="CV14" s="32">
        <f t="shared" ca="1" si="6"/>
        <v>0</v>
      </c>
      <c r="CW14" s="31">
        <f t="shared" ca="1" si="7"/>
        <v>0</v>
      </c>
      <c r="CX14" s="31">
        <f t="shared" ca="1" si="7"/>
        <v>0</v>
      </c>
      <c r="CY14" s="31">
        <f t="shared" ca="1" si="7"/>
        <v>0</v>
      </c>
      <c r="CZ14" s="31">
        <f t="shared" ca="1" si="7"/>
        <v>0</v>
      </c>
      <c r="DA14" s="31">
        <f t="shared" ca="1" si="7"/>
        <v>-0.44</v>
      </c>
      <c r="DB14" s="31">
        <f t="shared" ca="1" si="7"/>
        <v>0</v>
      </c>
      <c r="DC14" s="31">
        <f t="shared" ca="1" si="7"/>
        <v>0</v>
      </c>
      <c r="DD14" s="31">
        <f t="shared" ca="1" si="7"/>
        <v>0</v>
      </c>
      <c r="DE14" s="31">
        <f t="shared" ca="1" si="7"/>
        <v>0</v>
      </c>
      <c r="DF14" s="31">
        <f t="shared" ca="1" si="7"/>
        <v>0</v>
      </c>
      <c r="DG14" s="31">
        <f t="shared" ca="1" si="7"/>
        <v>0</v>
      </c>
      <c r="DH14" s="31">
        <f t="shared" ca="1" si="7"/>
        <v>0</v>
      </c>
      <c r="DI14" s="32">
        <f t="shared" ca="1" si="11"/>
        <v>0</v>
      </c>
      <c r="DJ14" s="32">
        <f t="shared" ca="1" si="8"/>
        <v>0</v>
      </c>
      <c r="DK14" s="32">
        <f t="shared" ca="1" si="8"/>
        <v>0</v>
      </c>
      <c r="DL14" s="32">
        <f t="shared" ca="1" si="8"/>
        <v>0</v>
      </c>
      <c r="DM14" s="32">
        <f t="shared" ca="1" si="8"/>
        <v>-0.02</v>
      </c>
      <c r="DN14" s="32">
        <f t="shared" ca="1" si="8"/>
        <v>0</v>
      </c>
      <c r="DO14" s="32">
        <f t="shared" ca="1" si="8"/>
        <v>0</v>
      </c>
      <c r="DP14" s="32">
        <f t="shared" ca="1" si="8"/>
        <v>0</v>
      </c>
      <c r="DQ14" s="32">
        <f t="shared" ca="1" si="8"/>
        <v>0</v>
      </c>
      <c r="DR14" s="32">
        <f t="shared" ca="1" si="8"/>
        <v>0</v>
      </c>
      <c r="DS14" s="32">
        <f t="shared" ca="1" si="8"/>
        <v>0</v>
      </c>
      <c r="DT14" s="32">
        <f t="shared" ca="1" si="8"/>
        <v>0</v>
      </c>
      <c r="DU14" s="31">
        <f t="shared" ca="1" si="12"/>
        <v>0</v>
      </c>
      <c r="DV14" s="31">
        <f t="shared" ca="1" si="9"/>
        <v>0</v>
      </c>
      <c r="DW14" s="31">
        <f t="shared" ca="1" si="9"/>
        <v>0</v>
      </c>
      <c r="DX14" s="31">
        <f t="shared" ca="1" si="9"/>
        <v>0</v>
      </c>
      <c r="DY14" s="31">
        <f t="shared" ca="1" si="9"/>
        <v>-0.18</v>
      </c>
      <c r="DZ14" s="31">
        <f t="shared" ca="1" si="9"/>
        <v>0</v>
      </c>
      <c r="EA14" s="31">
        <f t="shared" ca="1" si="9"/>
        <v>0</v>
      </c>
      <c r="EB14" s="31">
        <f t="shared" ca="1" si="9"/>
        <v>0</v>
      </c>
      <c r="EC14" s="31">
        <f t="shared" ca="1" si="9"/>
        <v>0</v>
      </c>
      <c r="ED14" s="31">
        <f t="shared" ca="1" si="9"/>
        <v>0</v>
      </c>
      <c r="EE14" s="31">
        <f t="shared" ca="1" si="9"/>
        <v>0</v>
      </c>
      <c r="EF14" s="31">
        <f t="shared" ca="1" si="9"/>
        <v>0</v>
      </c>
      <c r="EG14" s="32">
        <f t="shared" ca="1" si="13"/>
        <v>0</v>
      </c>
      <c r="EH14" s="32">
        <f t="shared" ca="1" si="10"/>
        <v>0</v>
      </c>
      <c r="EI14" s="32">
        <f t="shared" ca="1" si="10"/>
        <v>0</v>
      </c>
      <c r="EJ14" s="32">
        <f t="shared" ca="1" si="10"/>
        <v>0</v>
      </c>
      <c r="EK14" s="32">
        <f t="shared" ca="1" si="10"/>
        <v>-0.64</v>
      </c>
      <c r="EL14" s="32">
        <f t="shared" ca="1" si="10"/>
        <v>0</v>
      </c>
      <c r="EM14" s="32">
        <f t="shared" ca="1" si="10"/>
        <v>0</v>
      </c>
      <c r="EN14" s="32">
        <f t="shared" ca="1" si="10"/>
        <v>0</v>
      </c>
      <c r="EO14" s="32">
        <f t="shared" ca="1" si="10"/>
        <v>0</v>
      </c>
      <c r="EP14" s="32">
        <f t="shared" ca="1" si="10"/>
        <v>0</v>
      </c>
      <c r="EQ14" s="32">
        <f t="shared" ca="1" si="10"/>
        <v>0</v>
      </c>
      <c r="ER14" s="32">
        <f t="shared" ca="1" si="10"/>
        <v>0</v>
      </c>
    </row>
    <row r="15" spans="1:148">
      <c r="A15" t="s">
        <v>421</v>
      </c>
      <c r="B15" s="1" t="s">
        <v>62</v>
      </c>
      <c r="C15" t="str">
        <f t="shared" ca="1" si="1"/>
        <v>AKE1</v>
      </c>
      <c r="D15" t="str">
        <f t="shared" ca="1" si="2"/>
        <v>McBride Lake Wind Facility</v>
      </c>
      <c r="E15" s="51">
        <v>31633.995500000001</v>
      </c>
      <c r="F15" s="51">
        <v>15497.8105</v>
      </c>
      <c r="G15" s="51">
        <v>30114.154600000002</v>
      </c>
      <c r="H15" s="51">
        <v>17369.323499999999</v>
      </c>
      <c r="I15" s="51">
        <v>15902.58</v>
      </c>
      <c r="J15" s="51">
        <v>17837.175200000001</v>
      </c>
      <c r="K15" s="51">
        <v>11272.883900000001</v>
      </c>
      <c r="L15" s="51">
        <v>11870.5378</v>
      </c>
      <c r="M15" s="51">
        <v>16641.407800000001</v>
      </c>
      <c r="N15" s="51">
        <v>28249.480500000001</v>
      </c>
      <c r="O15" s="51">
        <v>26382.518499999998</v>
      </c>
      <c r="P15" s="51">
        <v>27519.836500000001</v>
      </c>
      <c r="Q15" s="32">
        <v>1648900.98</v>
      </c>
      <c r="R15" s="32">
        <v>882392.22</v>
      </c>
      <c r="S15" s="32">
        <v>1535814.74</v>
      </c>
      <c r="T15" s="32">
        <v>826644.85</v>
      </c>
      <c r="U15" s="32">
        <v>540973.31999999995</v>
      </c>
      <c r="V15" s="32">
        <v>682523.79</v>
      </c>
      <c r="W15" s="32">
        <v>1521074.31</v>
      </c>
      <c r="X15" s="32">
        <v>560949.21</v>
      </c>
      <c r="Y15" s="32">
        <v>638269.56999999995</v>
      </c>
      <c r="Z15" s="32">
        <v>1483479.98</v>
      </c>
      <c r="AA15" s="32">
        <v>1123099.22</v>
      </c>
      <c r="AB15" s="32">
        <v>1389830.45</v>
      </c>
      <c r="AC15" s="2">
        <v>2.5</v>
      </c>
      <c r="AD15" s="2">
        <v>2.5</v>
      </c>
      <c r="AE15" s="2">
        <v>2.5</v>
      </c>
      <c r="AF15" s="2">
        <v>2.5</v>
      </c>
      <c r="AG15" s="2">
        <v>2.5</v>
      </c>
      <c r="AH15" s="2">
        <v>2.5</v>
      </c>
      <c r="AI15" s="2">
        <v>2.5</v>
      </c>
      <c r="AJ15" s="2">
        <v>2.5</v>
      </c>
      <c r="AK15" s="2">
        <v>2.5</v>
      </c>
      <c r="AL15" s="2">
        <v>2.5</v>
      </c>
      <c r="AM15" s="2">
        <v>2.5</v>
      </c>
      <c r="AN15" s="2">
        <v>2.5</v>
      </c>
      <c r="AO15" s="33">
        <v>41222.519999999997</v>
      </c>
      <c r="AP15" s="33">
        <v>22059.81</v>
      </c>
      <c r="AQ15" s="33">
        <v>38395.370000000003</v>
      </c>
      <c r="AR15" s="33">
        <v>20666.12</v>
      </c>
      <c r="AS15" s="33">
        <v>13524.33</v>
      </c>
      <c r="AT15" s="33">
        <v>17063.09</v>
      </c>
      <c r="AU15" s="33">
        <v>38026.86</v>
      </c>
      <c r="AV15" s="33">
        <v>14023.73</v>
      </c>
      <c r="AW15" s="33">
        <v>15956.74</v>
      </c>
      <c r="AX15" s="33">
        <v>37087</v>
      </c>
      <c r="AY15" s="33">
        <v>28077.48</v>
      </c>
      <c r="AZ15" s="33">
        <v>34745.760000000002</v>
      </c>
      <c r="BA15" s="31">
        <f t="shared" si="3"/>
        <v>-1978.68</v>
      </c>
      <c r="BB15" s="31">
        <f t="shared" si="3"/>
        <v>-1058.8699999999999</v>
      </c>
      <c r="BC15" s="31">
        <f t="shared" si="3"/>
        <v>-1842.98</v>
      </c>
      <c r="BD15" s="31">
        <f t="shared" si="3"/>
        <v>-3967.9</v>
      </c>
      <c r="BE15" s="31">
        <f t="shared" si="3"/>
        <v>-2596.67</v>
      </c>
      <c r="BF15" s="31">
        <f t="shared" si="3"/>
        <v>-3276.11</v>
      </c>
      <c r="BG15" s="31">
        <f t="shared" si="3"/>
        <v>-10799.63</v>
      </c>
      <c r="BH15" s="31">
        <f t="shared" si="3"/>
        <v>-3982.74</v>
      </c>
      <c r="BI15" s="31">
        <f t="shared" si="3"/>
        <v>-4531.71</v>
      </c>
      <c r="BJ15" s="31">
        <f t="shared" si="3"/>
        <v>-4450.4399999999996</v>
      </c>
      <c r="BK15" s="31">
        <f t="shared" si="3"/>
        <v>-3369.3</v>
      </c>
      <c r="BL15" s="31">
        <f t="shared" si="3"/>
        <v>-4169.49</v>
      </c>
      <c r="BM15" s="6">
        <f t="shared" ca="1" si="4"/>
        <v>-5.5999999999999999E-3</v>
      </c>
      <c r="BN15" s="6">
        <f t="shared" ca="1" si="4"/>
        <v>-5.5999999999999999E-3</v>
      </c>
      <c r="BO15" s="6">
        <f t="shared" ca="1" si="4"/>
        <v>-5.5999999999999999E-3</v>
      </c>
      <c r="BP15" s="6">
        <f t="shared" ca="1" si="4"/>
        <v>-5.5999999999999999E-3</v>
      </c>
      <c r="BQ15" s="6">
        <f t="shared" ca="1" si="4"/>
        <v>-5.5999999999999999E-3</v>
      </c>
      <c r="BR15" s="6">
        <f t="shared" ca="1" si="4"/>
        <v>-5.5999999999999999E-3</v>
      </c>
      <c r="BS15" s="6">
        <f t="shared" ca="1" si="4"/>
        <v>-5.5999999999999999E-3</v>
      </c>
      <c r="BT15" s="6">
        <f t="shared" ca="1" si="4"/>
        <v>-5.5999999999999999E-3</v>
      </c>
      <c r="BU15" s="6">
        <f t="shared" ca="1" si="4"/>
        <v>-5.5999999999999999E-3</v>
      </c>
      <c r="BV15" s="6">
        <f t="shared" ca="1" si="4"/>
        <v>-5.5999999999999999E-3</v>
      </c>
      <c r="BW15" s="6">
        <f t="shared" ca="1" si="4"/>
        <v>-5.5999999999999999E-3</v>
      </c>
      <c r="BX15" s="6">
        <f t="shared" ca="1" si="4"/>
        <v>-5.5999999999999999E-3</v>
      </c>
      <c r="BY15" s="31">
        <f t="shared" ca="1" si="5"/>
        <v>-9233.85</v>
      </c>
      <c r="BZ15" s="31">
        <f t="shared" ca="1" si="5"/>
        <v>-4941.3999999999996</v>
      </c>
      <c r="CA15" s="31">
        <f t="shared" ca="1" si="5"/>
        <v>-8600.56</v>
      </c>
      <c r="CB15" s="31">
        <f t="shared" ca="1" si="5"/>
        <v>-4629.21</v>
      </c>
      <c r="CC15" s="31">
        <f t="shared" ca="1" si="5"/>
        <v>-3029.45</v>
      </c>
      <c r="CD15" s="31">
        <f t="shared" ca="1" si="5"/>
        <v>-3822.13</v>
      </c>
      <c r="CE15" s="31">
        <f t="shared" ca="1" si="5"/>
        <v>-8518.02</v>
      </c>
      <c r="CF15" s="31">
        <f t="shared" ca="1" si="5"/>
        <v>-3141.32</v>
      </c>
      <c r="CG15" s="31">
        <f t="shared" ca="1" si="5"/>
        <v>-3574.31</v>
      </c>
      <c r="CH15" s="31">
        <f t="shared" ca="1" si="5"/>
        <v>-8307.49</v>
      </c>
      <c r="CI15" s="31">
        <f t="shared" ca="1" si="5"/>
        <v>-6289.36</v>
      </c>
      <c r="CJ15" s="31">
        <f t="shared" ca="1" si="5"/>
        <v>-7783.05</v>
      </c>
      <c r="CK15" s="32">
        <f t="shared" ca="1" si="6"/>
        <v>2143.5700000000002</v>
      </c>
      <c r="CL15" s="32">
        <f t="shared" ca="1" si="6"/>
        <v>1147.1099999999999</v>
      </c>
      <c r="CM15" s="32">
        <f t="shared" ca="1" si="6"/>
        <v>1996.56</v>
      </c>
      <c r="CN15" s="32">
        <f t="shared" ca="1" si="6"/>
        <v>1074.6400000000001</v>
      </c>
      <c r="CO15" s="32">
        <f t="shared" ca="1" si="6"/>
        <v>703.27</v>
      </c>
      <c r="CP15" s="32">
        <f t="shared" ca="1" si="6"/>
        <v>887.28</v>
      </c>
      <c r="CQ15" s="32">
        <f t="shared" ca="1" si="6"/>
        <v>1977.4</v>
      </c>
      <c r="CR15" s="32">
        <f t="shared" ca="1" si="6"/>
        <v>729.23</v>
      </c>
      <c r="CS15" s="32">
        <f t="shared" ca="1" si="6"/>
        <v>829.75</v>
      </c>
      <c r="CT15" s="32">
        <f t="shared" ca="1" si="6"/>
        <v>1928.52</v>
      </c>
      <c r="CU15" s="32">
        <f t="shared" ca="1" si="6"/>
        <v>1460.03</v>
      </c>
      <c r="CV15" s="32">
        <f t="shared" ca="1" si="6"/>
        <v>1806.78</v>
      </c>
      <c r="CW15" s="31">
        <f t="shared" ca="1" si="7"/>
        <v>-46334.119999999995</v>
      </c>
      <c r="CX15" s="31">
        <f t="shared" ca="1" si="7"/>
        <v>-24795.230000000003</v>
      </c>
      <c r="CY15" s="31">
        <f t="shared" ca="1" si="7"/>
        <v>-43156.39</v>
      </c>
      <c r="CZ15" s="31">
        <f t="shared" ca="1" si="7"/>
        <v>-20252.789999999997</v>
      </c>
      <c r="DA15" s="31">
        <f t="shared" ca="1" si="7"/>
        <v>-13253.84</v>
      </c>
      <c r="DB15" s="31">
        <f t="shared" ca="1" si="7"/>
        <v>-16721.830000000002</v>
      </c>
      <c r="DC15" s="31">
        <f t="shared" ca="1" si="7"/>
        <v>-33767.850000000006</v>
      </c>
      <c r="DD15" s="31">
        <f t="shared" ca="1" si="7"/>
        <v>-12453.08</v>
      </c>
      <c r="DE15" s="31">
        <f t="shared" ca="1" si="7"/>
        <v>-14169.59</v>
      </c>
      <c r="DF15" s="31">
        <f t="shared" ca="1" si="7"/>
        <v>-39015.53</v>
      </c>
      <c r="DG15" s="31">
        <f t="shared" ca="1" si="7"/>
        <v>-29537.51</v>
      </c>
      <c r="DH15" s="31">
        <f t="shared" ca="1" si="7"/>
        <v>-36552.54</v>
      </c>
      <c r="DI15" s="32">
        <f t="shared" ca="1" si="11"/>
        <v>-2316.71</v>
      </c>
      <c r="DJ15" s="32">
        <f t="shared" ca="1" si="8"/>
        <v>-1239.76</v>
      </c>
      <c r="DK15" s="32">
        <f t="shared" ca="1" si="8"/>
        <v>-2157.8200000000002</v>
      </c>
      <c r="DL15" s="32">
        <f t="shared" ca="1" si="8"/>
        <v>-1012.64</v>
      </c>
      <c r="DM15" s="32">
        <f t="shared" ca="1" si="8"/>
        <v>-662.69</v>
      </c>
      <c r="DN15" s="32">
        <f t="shared" ca="1" si="8"/>
        <v>-836.09</v>
      </c>
      <c r="DO15" s="32">
        <f t="shared" ca="1" si="8"/>
        <v>-1688.39</v>
      </c>
      <c r="DP15" s="32">
        <f t="shared" ca="1" si="8"/>
        <v>-622.65</v>
      </c>
      <c r="DQ15" s="32">
        <f t="shared" ca="1" si="8"/>
        <v>-708.48</v>
      </c>
      <c r="DR15" s="32">
        <f t="shared" ca="1" si="8"/>
        <v>-1950.78</v>
      </c>
      <c r="DS15" s="32">
        <f t="shared" ca="1" si="8"/>
        <v>-1476.88</v>
      </c>
      <c r="DT15" s="32">
        <f t="shared" ca="1" si="8"/>
        <v>-1827.63</v>
      </c>
      <c r="DU15" s="31">
        <f t="shared" ca="1" si="12"/>
        <v>-19935.740000000002</v>
      </c>
      <c r="DV15" s="31">
        <f t="shared" ca="1" si="9"/>
        <v>-10542.05</v>
      </c>
      <c r="DW15" s="31">
        <f t="shared" ca="1" si="9"/>
        <v>-18149.93</v>
      </c>
      <c r="DX15" s="31">
        <f t="shared" ca="1" si="9"/>
        <v>-8414.34</v>
      </c>
      <c r="DY15" s="31">
        <f t="shared" ca="1" si="9"/>
        <v>-5441.16</v>
      </c>
      <c r="DZ15" s="31">
        <f t="shared" ca="1" si="9"/>
        <v>-6779.67</v>
      </c>
      <c r="EA15" s="31">
        <f t="shared" ca="1" si="9"/>
        <v>-13524.26</v>
      </c>
      <c r="EB15" s="31">
        <f t="shared" ca="1" si="9"/>
        <v>-4921.4399999999996</v>
      </c>
      <c r="EC15" s="31">
        <f t="shared" ca="1" si="9"/>
        <v>-5524.59</v>
      </c>
      <c r="ED15" s="31">
        <f t="shared" ca="1" si="9"/>
        <v>-15011.37</v>
      </c>
      <c r="EE15" s="31">
        <f t="shared" ca="1" si="9"/>
        <v>-11207.87</v>
      </c>
      <c r="EF15" s="31">
        <f t="shared" ca="1" si="9"/>
        <v>-13681.92</v>
      </c>
      <c r="EG15" s="32">
        <f t="shared" ca="1" si="13"/>
        <v>-68586.569999999992</v>
      </c>
      <c r="EH15" s="32">
        <f t="shared" ca="1" si="10"/>
        <v>-36577.040000000001</v>
      </c>
      <c r="EI15" s="32">
        <f t="shared" ca="1" si="10"/>
        <v>-63464.14</v>
      </c>
      <c r="EJ15" s="32">
        <f t="shared" ca="1" si="10"/>
        <v>-29679.769999999997</v>
      </c>
      <c r="EK15" s="32">
        <f t="shared" ca="1" si="10"/>
        <v>-19357.690000000002</v>
      </c>
      <c r="EL15" s="32">
        <f t="shared" ca="1" si="10"/>
        <v>-24337.590000000004</v>
      </c>
      <c r="EM15" s="32">
        <f t="shared" ca="1" si="10"/>
        <v>-48980.500000000007</v>
      </c>
      <c r="EN15" s="32">
        <f t="shared" ca="1" si="10"/>
        <v>-17997.169999999998</v>
      </c>
      <c r="EO15" s="32">
        <f t="shared" ca="1" si="10"/>
        <v>-20402.66</v>
      </c>
      <c r="EP15" s="32">
        <f t="shared" ca="1" si="10"/>
        <v>-55977.68</v>
      </c>
      <c r="EQ15" s="32">
        <f t="shared" ca="1" si="10"/>
        <v>-42222.26</v>
      </c>
      <c r="ER15" s="32">
        <f t="shared" ca="1" si="10"/>
        <v>-52062.09</v>
      </c>
    </row>
    <row r="16" spans="1:148">
      <c r="A16" t="s">
        <v>537</v>
      </c>
      <c r="B16" s="1" t="s">
        <v>291</v>
      </c>
      <c r="C16" t="str">
        <f t="shared" ca="1" si="1"/>
        <v>BCHEXP</v>
      </c>
      <c r="D16" t="str">
        <f t="shared" ca="1" si="2"/>
        <v>Alberta-BC Intertie - Export</v>
      </c>
      <c r="E16" s="51">
        <v>120.75</v>
      </c>
      <c r="F16" s="51">
        <v>491</v>
      </c>
      <c r="G16" s="51">
        <v>32.25</v>
      </c>
      <c r="H16" s="51">
        <v>50</v>
      </c>
      <c r="I16" s="51">
        <v>55</v>
      </c>
      <c r="J16" s="51">
        <v>123</v>
      </c>
      <c r="K16" s="51">
        <v>25</v>
      </c>
      <c r="L16" s="51">
        <v>200</v>
      </c>
      <c r="M16" s="51">
        <v>970</v>
      </c>
      <c r="N16" s="51">
        <v>200</v>
      </c>
      <c r="O16" s="51">
        <v>217</v>
      </c>
      <c r="Q16" s="32">
        <v>3898.24</v>
      </c>
      <c r="R16" s="32">
        <v>30357.68</v>
      </c>
      <c r="S16" s="32">
        <v>789.05</v>
      </c>
      <c r="T16" s="32">
        <v>888.75</v>
      </c>
      <c r="U16" s="32">
        <v>805.7</v>
      </c>
      <c r="V16" s="32">
        <v>2859.63</v>
      </c>
      <c r="W16" s="32">
        <v>744</v>
      </c>
      <c r="X16" s="32">
        <v>3880.5</v>
      </c>
      <c r="Y16" s="32">
        <v>22580.25</v>
      </c>
      <c r="Z16" s="32">
        <v>3991.45</v>
      </c>
      <c r="AA16" s="32">
        <v>5741.99</v>
      </c>
      <c r="AB16" s="32"/>
      <c r="AC16" s="2">
        <v>3.19</v>
      </c>
      <c r="AD16" s="2">
        <v>3.19</v>
      </c>
      <c r="AE16" s="2">
        <v>3.19</v>
      </c>
      <c r="AF16" s="2">
        <v>3.19</v>
      </c>
      <c r="AG16" s="2">
        <v>3.19</v>
      </c>
      <c r="AH16" s="2">
        <v>3.19</v>
      </c>
      <c r="AI16" s="2">
        <v>3.19</v>
      </c>
      <c r="AJ16" s="2">
        <v>3.19</v>
      </c>
      <c r="AK16" s="2">
        <v>3.19</v>
      </c>
      <c r="AL16" s="2">
        <v>3.19</v>
      </c>
      <c r="AM16" s="2">
        <v>3.19</v>
      </c>
      <c r="AO16" s="33">
        <v>124.35</v>
      </c>
      <c r="AP16" s="33">
        <v>968.41</v>
      </c>
      <c r="AQ16" s="33">
        <v>25.17</v>
      </c>
      <c r="AR16" s="33">
        <v>28.35</v>
      </c>
      <c r="AS16" s="33">
        <v>25.7</v>
      </c>
      <c r="AT16" s="33">
        <v>91.22</v>
      </c>
      <c r="AU16" s="33">
        <v>23.73</v>
      </c>
      <c r="AV16" s="33">
        <v>123.79</v>
      </c>
      <c r="AW16" s="33">
        <v>720.31</v>
      </c>
      <c r="AX16" s="33">
        <v>127.33</v>
      </c>
      <c r="AY16" s="33">
        <v>183.17</v>
      </c>
      <c r="AZ16" s="33"/>
      <c r="BA16" s="31">
        <f t="shared" si="3"/>
        <v>-4.68</v>
      </c>
      <c r="BB16" s="31">
        <f t="shared" si="3"/>
        <v>-36.43</v>
      </c>
      <c r="BC16" s="31">
        <f t="shared" si="3"/>
        <v>-0.95</v>
      </c>
      <c r="BD16" s="31">
        <f t="shared" si="3"/>
        <v>-4.2699999999999996</v>
      </c>
      <c r="BE16" s="31">
        <f t="shared" si="3"/>
        <v>-3.87</v>
      </c>
      <c r="BF16" s="31">
        <f t="shared" si="3"/>
        <v>-13.73</v>
      </c>
      <c r="BG16" s="31">
        <f t="shared" si="3"/>
        <v>-5.28</v>
      </c>
      <c r="BH16" s="31">
        <f t="shared" si="3"/>
        <v>-27.55</v>
      </c>
      <c r="BI16" s="31">
        <f t="shared" si="3"/>
        <v>-160.32</v>
      </c>
      <c r="BJ16" s="31">
        <f t="shared" si="3"/>
        <v>-11.97</v>
      </c>
      <c r="BK16" s="31">
        <f t="shared" si="3"/>
        <v>-17.23</v>
      </c>
      <c r="BL16" s="31">
        <f t="shared" si="3"/>
        <v>0</v>
      </c>
      <c r="BM16" s="6">
        <f t="shared" ca="1" si="4"/>
        <v>6.3E-3</v>
      </c>
      <c r="BN16" s="6">
        <f t="shared" ca="1" si="4"/>
        <v>6.3E-3</v>
      </c>
      <c r="BO16" s="6">
        <f t="shared" ca="1" si="4"/>
        <v>6.3E-3</v>
      </c>
      <c r="BP16" s="6">
        <f t="shared" ca="1" si="4"/>
        <v>6.3E-3</v>
      </c>
      <c r="BQ16" s="6">
        <f t="shared" ca="1" si="4"/>
        <v>6.3E-3</v>
      </c>
      <c r="BR16" s="6">
        <f t="shared" ca="1" si="4"/>
        <v>6.3E-3</v>
      </c>
      <c r="BS16" s="6">
        <f t="shared" ca="1" si="4"/>
        <v>6.3E-3</v>
      </c>
      <c r="BT16" s="6">
        <f t="shared" ca="1" si="4"/>
        <v>6.3E-3</v>
      </c>
      <c r="BU16" s="6">
        <f t="shared" ca="1" si="4"/>
        <v>6.3E-3</v>
      </c>
      <c r="BV16" s="6">
        <f t="shared" ca="1" si="4"/>
        <v>6.3E-3</v>
      </c>
      <c r="BW16" s="6">
        <f t="shared" ca="1" si="4"/>
        <v>6.3E-3</v>
      </c>
      <c r="BX16" s="6">
        <f t="shared" ca="1" si="4"/>
        <v>6.3E-3</v>
      </c>
      <c r="BY16" s="31">
        <f t="shared" ca="1" si="5"/>
        <v>24.56</v>
      </c>
      <c r="BZ16" s="31">
        <f t="shared" ca="1" si="5"/>
        <v>191.25</v>
      </c>
      <c r="CA16" s="31">
        <f t="shared" ca="1" si="5"/>
        <v>4.97</v>
      </c>
      <c r="CB16" s="31">
        <f t="shared" ca="1" si="5"/>
        <v>5.6</v>
      </c>
      <c r="CC16" s="31">
        <f t="shared" ca="1" si="5"/>
        <v>5.08</v>
      </c>
      <c r="CD16" s="31">
        <f t="shared" ca="1" si="5"/>
        <v>18.02</v>
      </c>
      <c r="CE16" s="31">
        <f t="shared" ca="1" si="5"/>
        <v>4.6900000000000004</v>
      </c>
      <c r="CF16" s="31">
        <f t="shared" ca="1" si="5"/>
        <v>24.45</v>
      </c>
      <c r="CG16" s="31">
        <f t="shared" ca="1" si="5"/>
        <v>142.26</v>
      </c>
      <c r="CH16" s="31">
        <f t="shared" ca="1" si="5"/>
        <v>25.15</v>
      </c>
      <c r="CI16" s="31">
        <f t="shared" ca="1" si="5"/>
        <v>36.17</v>
      </c>
      <c r="CJ16" s="31">
        <f t="shared" ca="1" si="5"/>
        <v>0</v>
      </c>
      <c r="CK16" s="32">
        <f t="shared" ca="1" si="6"/>
        <v>5.07</v>
      </c>
      <c r="CL16" s="32">
        <f t="shared" ca="1" si="6"/>
        <v>39.46</v>
      </c>
      <c r="CM16" s="32">
        <f t="shared" ca="1" si="6"/>
        <v>1.03</v>
      </c>
      <c r="CN16" s="32">
        <f t="shared" ca="1" si="6"/>
        <v>1.1599999999999999</v>
      </c>
      <c r="CO16" s="32">
        <f t="shared" ca="1" si="6"/>
        <v>1.05</v>
      </c>
      <c r="CP16" s="32">
        <f t="shared" ca="1" si="6"/>
        <v>3.72</v>
      </c>
      <c r="CQ16" s="32">
        <f t="shared" ca="1" si="6"/>
        <v>0.97</v>
      </c>
      <c r="CR16" s="32">
        <f t="shared" ca="1" si="6"/>
        <v>5.04</v>
      </c>
      <c r="CS16" s="32">
        <f t="shared" ca="1" si="6"/>
        <v>29.35</v>
      </c>
      <c r="CT16" s="32">
        <f t="shared" ca="1" si="6"/>
        <v>5.19</v>
      </c>
      <c r="CU16" s="32">
        <f t="shared" ca="1" si="6"/>
        <v>7.46</v>
      </c>
      <c r="CV16" s="32">
        <f t="shared" ca="1" si="6"/>
        <v>0</v>
      </c>
      <c r="CW16" s="31">
        <f t="shared" ca="1" si="7"/>
        <v>-90.039999999999992</v>
      </c>
      <c r="CX16" s="31">
        <f t="shared" ca="1" si="7"/>
        <v>-701.27</v>
      </c>
      <c r="CY16" s="31">
        <f t="shared" ca="1" si="7"/>
        <v>-18.220000000000002</v>
      </c>
      <c r="CZ16" s="31">
        <f t="shared" ca="1" si="7"/>
        <v>-17.320000000000004</v>
      </c>
      <c r="DA16" s="31">
        <f t="shared" ca="1" si="7"/>
        <v>-15.7</v>
      </c>
      <c r="DB16" s="31">
        <f t="shared" ca="1" si="7"/>
        <v>-55.75</v>
      </c>
      <c r="DC16" s="31">
        <f t="shared" ca="1" si="7"/>
        <v>-12.79</v>
      </c>
      <c r="DD16" s="31">
        <f t="shared" ca="1" si="7"/>
        <v>-66.750000000000014</v>
      </c>
      <c r="DE16" s="31">
        <f t="shared" ca="1" si="7"/>
        <v>-388.37999999999994</v>
      </c>
      <c r="DF16" s="31">
        <f t="shared" ca="1" si="7"/>
        <v>-85.02</v>
      </c>
      <c r="DG16" s="31">
        <f t="shared" ca="1" si="7"/>
        <v>-122.30999999999999</v>
      </c>
      <c r="DH16" s="31">
        <f t="shared" ca="1" si="7"/>
        <v>0</v>
      </c>
      <c r="DI16" s="32">
        <f t="shared" ca="1" si="11"/>
        <v>-4.5</v>
      </c>
      <c r="DJ16" s="32">
        <f t="shared" ca="1" si="8"/>
        <v>-35.06</v>
      </c>
      <c r="DK16" s="32">
        <f t="shared" ca="1" si="8"/>
        <v>-0.91</v>
      </c>
      <c r="DL16" s="32">
        <f t="shared" ca="1" si="8"/>
        <v>-0.87</v>
      </c>
      <c r="DM16" s="32">
        <f t="shared" ca="1" si="8"/>
        <v>-0.79</v>
      </c>
      <c r="DN16" s="32">
        <f t="shared" ca="1" si="8"/>
        <v>-2.79</v>
      </c>
      <c r="DO16" s="32">
        <f t="shared" ca="1" si="8"/>
        <v>-0.64</v>
      </c>
      <c r="DP16" s="32">
        <f t="shared" ca="1" si="8"/>
        <v>-3.34</v>
      </c>
      <c r="DQ16" s="32">
        <f t="shared" ca="1" si="8"/>
        <v>-19.420000000000002</v>
      </c>
      <c r="DR16" s="32">
        <f t="shared" ca="1" si="8"/>
        <v>-4.25</v>
      </c>
      <c r="DS16" s="32">
        <f t="shared" ca="1" si="8"/>
        <v>-6.12</v>
      </c>
      <c r="DT16" s="32">
        <f t="shared" ca="1" si="8"/>
        <v>0</v>
      </c>
      <c r="DU16" s="31">
        <f t="shared" ca="1" si="12"/>
        <v>-38.74</v>
      </c>
      <c r="DV16" s="31">
        <f t="shared" ca="1" si="9"/>
        <v>-298.16000000000003</v>
      </c>
      <c r="DW16" s="31">
        <f t="shared" ca="1" si="9"/>
        <v>-7.66</v>
      </c>
      <c r="DX16" s="31">
        <f t="shared" ca="1" si="9"/>
        <v>-7.2</v>
      </c>
      <c r="DY16" s="31">
        <f t="shared" ca="1" si="9"/>
        <v>-6.45</v>
      </c>
      <c r="DZ16" s="31">
        <f t="shared" ca="1" si="9"/>
        <v>-22.6</v>
      </c>
      <c r="EA16" s="31">
        <f t="shared" ca="1" si="9"/>
        <v>-5.12</v>
      </c>
      <c r="EB16" s="31">
        <f t="shared" ca="1" si="9"/>
        <v>-26.38</v>
      </c>
      <c r="EC16" s="31">
        <f t="shared" ca="1" si="9"/>
        <v>-151.43</v>
      </c>
      <c r="ED16" s="31">
        <f t="shared" ca="1" si="9"/>
        <v>-32.71</v>
      </c>
      <c r="EE16" s="31">
        <f t="shared" ca="1" si="9"/>
        <v>-46.41</v>
      </c>
      <c r="EF16" s="31">
        <f t="shared" ca="1" si="9"/>
        <v>0</v>
      </c>
      <c r="EG16" s="32">
        <f t="shared" ca="1" si="13"/>
        <v>-133.28</v>
      </c>
      <c r="EH16" s="32">
        <f t="shared" ca="1" si="10"/>
        <v>-1034.49</v>
      </c>
      <c r="EI16" s="32">
        <f t="shared" ca="1" si="10"/>
        <v>-26.790000000000003</v>
      </c>
      <c r="EJ16" s="32">
        <f t="shared" ca="1" si="10"/>
        <v>-25.390000000000004</v>
      </c>
      <c r="EK16" s="32">
        <f t="shared" ca="1" si="10"/>
        <v>-22.939999999999998</v>
      </c>
      <c r="EL16" s="32">
        <f t="shared" ca="1" si="10"/>
        <v>-81.14</v>
      </c>
      <c r="EM16" s="32">
        <f t="shared" ca="1" si="10"/>
        <v>-18.55</v>
      </c>
      <c r="EN16" s="32">
        <f t="shared" ca="1" si="10"/>
        <v>-96.470000000000013</v>
      </c>
      <c r="EO16" s="32">
        <f t="shared" ca="1" si="10"/>
        <v>-559.23</v>
      </c>
      <c r="EP16" s="32">
        <f t="shared" ca="1" si="10"/>
        <v>-121.97999999999999</v>
      </c>
      <c r="EQ16" s="32">
        <f t="shared" ca="1" si="10"/>
        <v>-174.83999999999997</v>
      </c>
      <c r="ER16" s="32">
        <f t="shared" ca="1" si="10"/>
        <v>0</v>
      </c>
    </row>
    <row r="17" spans="1:148">
      <c r="A17" t="s">
        <v>423</v>
      </c>
      <c r="B17" s="1" t="s">
        <v>122</v>
      </c>
      <c r="C17" t="str">
        <f t="shared" ca="1" si="1"/>
        <v>BAR</v>
      </c>
      <c r="D17" t="str">
        <f t="shared" ca="1" si="2"/>
        <v>Barrier Hydro Facility</v>
      </c>
      <c r="E17" s="51">
        <v>3553.9603999999999</v>
      </c>
      <c r="F17" s="51">
        <v>3161.5131000000001</v>
      </c>
      <c r="G17" s="51">
        <v>3244.0453000000002</v>
      </c>
      <c r="H17" s="51">
        <v>3428.6776</v>
      </c>
      <c r="I17" s="51">
        <v>5210.1274000000003</v>
      </c>
      <c r="J17" s="51">
        <v>6636.8625000000002</v>
      </c>
      <c r="K17" s="51">
        <v>3870.7674999999999</v>
      </c>
      <c r="L17" s="51">
        <v>3123.5477999999998</v>
      </c>
      <c r="M17" s="51">
        <v>2298.9324000000001</v>
      </c>
      <c r="N17" s="51">
        <v>2298.6975000000002</v>
      </c>
      <c r="O17" s="51">
        <v>3133.5010000000002</v>
      </c>
      <c r="P17" s="51">
        <v>3099.6086</v>
      </c>
      <c r="Q17" s="32">
        <v>264067.96999999997</v>
      </c>
      <c r="R17" s="32">
        <v>253432.58</v>
      </c>
      <c r="S17" s="32">
        <v>214871.74</v>
      </c>
      <c r="T17" s="32">
        <v>243105.29</v>
      </c>
      <c r="U17" s="32">
        <v>297072.92</v>
      </c>
      <c r="V17" s="32">
        <v>343583.59</v>
      </c>
      <c r="W17" s="32">
        <v>894936.73</v>
      </c>
      <c r="X17" s="32">
        <v>349964.57</v>
      </c>
      <c r="Y17" s="32">
        <v>159365.39000000001</v>
      </c>
      <c r="Z17" s="32">
        <v>177848.6</v>
      </c>
      <c r="AA17" s="32">
        <v>211868.28</v>
      </c>
      <c r="AB17" s="32">
        <v>276948.61</v>
      </c>
      <c r="AC17" s="2">
        <v>0.2</v>
      </c>
      <c r="AD17" s="2">
        <v>0.2</v>
      </c>
      <c r="AE17" s="2">
        <v>0.2</v>
      </c>
      <c r="AF17" s="2">
        <v>0.2</v>
      </c>
      <c r="AG17" s="2">
        <v>0.2</v>
      </c>
      <c r="AH17" s="2">
        <v>0.2</v>
      </c>
      <c r="AI17" s="2">
        <v>0.2</v>
      </c>
      <c r="AJ17" s="2">
        <v>0.2</v>
      </c>
      <c r="AK17" s="2">
        <v>0.2</v>
      </c>
      <c r="AL17" s="2">
        <v>0.2</v>
      </c>
      <c r="AM17" s="2">
        <v>0.2</v>
      </c>
      <c r="AN17" s="2">
        <v>0.2</v>
      </c>
      <c r="AO17" s="33">
        <v>528.14</v>
      </c>
      <c r="AP17" s="33">
        <v>506.87</v>
      </c>
      <c r="AQ17" s="33">
        <v>429.74</v>
      </c>
      <c r="AR17" s="33">
        <v>486.21</v>
      </c>
      <c r="AS17" s="33">
        <v>594.15</v>
      </c>
      <c r="AT17" s="33">
        <v>687.17</v>
      </c>
      <c r="AU17" s="33">
        <v>1789.87</v>
      </c>
      <c r="AV17" s="33">
        <v>699.93</v>
      </c>
      <c r="AW17" s="33">
        <v>318.73</v>
      </c>
      <c r="AX17" s="33">
        <v>355.7</v>
      </c>
      <c r="AY17" s="33">
        <v>423.74</v>
      </c>
      <c r="AZ17" s="33">
        <v>553.9</v>
      </c>
      <c r="BA17" s="31">
        <f t="shared" si="3"/>
        <v>-316.88</v>
      </c>
      <c r="BB17" s="31">
        <f t="shared" si="3"/>
        <v>-304.12</v>
      </c>
      <c r="BC17" s="31">
        <f t="shared" si="3"/>
        <v>-257.85000000000002</v>
      </c>
      <c r="BD17" s="31">
        <f t="shared" si="3"/>
        <v>-1166.9100000000001</v>
      </c>
      <c r="BE17" s="31">
        <f t="shared" si="3"/>
        <v>-1425.95</v>
      </c>
      <c r="BF17" s="31">
        <f t="shared" si="3"/>
        <v>-1649.2</v>
      </c>
      <c r="BG17" s="31">
        <f t="shared" si="3"/>
        <v>-6354.05</v>
      </c>
      <c r="BH17" s="31">
        <f t="shared" si="3"/>
        <v>-2484.75</v>
      </c>
      <c r="BI17" s="31">
        <f t="shared" si="3"/>
        <v>-1131.49</v>
      </c>
      <c r="BJ17" s="31">
        <f t="shared" si="3"/>
        <v>-533.54999999999995</v>
      </c>
      <c r="BK17" s="31">
        <f t="shared" si="3"/>
        <v>-635.6</v>
      </c>
      <c r="BL17" s="31">
        <f t="shared" si="3"/>
        <v>-830.85</v>
      </c>
      <c r="BM17" s="6">
        <f t="shared" ca="1" si="4"/>
        <v>-4.9399999999999999E-2</v>
      </c>
      <c r="BN17" s="6">
        <f t="shared" ca="1" si="4"/>
        <v>-4.9399999999999999E-2</v>
      </c>
      <c r="BO17" s="6">
        <f t="shared" ca="1" si="4"/>
        <v>-4.9399999999999999E-2</v>
      </c>
      <c r="BP17" s="6">
        <f t="shared" ca="1" si="4"/>
        <v>-4.9399999999999999E-2</v>
      </c>
      <c r="BQ17" s="6">
        <f t="shared" ca="1" si="4"/>
        <v>-4.9399999999999999E-2</v>
      </c>
      <c r="BR17" s="6">
        <f t="shared" ca="1" si="4"/>
        <v>-4.9399999999999999E-2</v>
      </c>
      <c r="BS17" s="6">
        <f t="shared" ca="1" si="4"/>
        <v>-4.9399999999999999E-2</v>
      </c>
      <c r="BT17" s="6">
        <f t="shared" ca="1" si="4"/>
        <v>-4.9399999999999999E-2</v>
      </c>
      <c r="BU17" s="6">
        <f t="shared" ca="1" si="4"/>
        <v>-4.9399999999999999E-2</v>
      </c>
      <c r="BV17" s="6">
        <f t="shared" ca="1" si="4"/>
        <v>-4.9399999999999999E-2</v>
      </c>
      <c r="BW17" s="6">
        <f t="shared" ca="1" si="4"/>
        <v>-4.9399999999999999E-2</v>
      </c>
      <c r="BX17" s="6">
        <f t="shared" ca="1" si="4"/>
        <v>-4.9399999999999999E-2</v>
      </c>
      <c r="BY17" s="31">
        <f t="shared" ca="1" si="5"/>
        <v>-13044.96</v>
      </c>
      <c r="BZ17" s="31">
        <f t="shared" ca="1" si="5"/>
        <v>-12519.57</v>
      </c>
      <c r="CA17" s="31">
        <f t="shared" ca="1" si="5"/>
        <v>-10614.66</v>
      </c>
      <c r="CB17" s="31">
        <f t="shared" ca="1" si="5"/>
        <v>-12009.4</v>
      </c>
      <c r="CC17" s="31">
        <f t="shared" ca="1" si="5"/>
        <v>-14675.4</v>
      </c>
      <c r="CD17" s="31">
        <f t="shared" ca="1" si="5"/>
        <v>-16973.03</v>
      </c>
      <c r="CE17" s="31">
        <f t="shared" ca="1" si="5"/>
        <v>-44209.87</v>
      </c>
      <c r="CF17" s="31">
        <f t="shared" ca="1" si="5"/>
        <v>-17288.25</v>
      </c>
      <c r="CG17" s="31">
        <f t="shared" ca="1" si="5"/>
        <v>-7872.65</v>
      </c>
      <c r="CH17" s="31">
        <f t="shared" ca="1" si="5"/>
        <v>-8785.7199999999993</v>
      </c>
      <c r="CI17" s="31">
        <f t="shared" ca="1" si="5"/>
        <v>-10466.290000000001</v>
      </c>
      <c r="CJ17" s="31">
        <f t="shared" ca="1" si="5"/>
        <v>-13681.26</v>
      </c>
      <c r="CK17" s="32">
        <f t="shared" ca="1" si="6"/>
        <v>343.29</v>
      </c>
      <c r="CL17" s="32">
        <f t="shared" ca="1" si="6"/>
        <v>329.46</v>
      </c>
      <c r="CM17" s="32">
        <f t="shared" ca="1" si="6"/>
        <v>279.33</v>
      </c>
      <c r="CN17" s="32">
        <f t="shared" ca="1" si="6"/>
        <v>316.04000000000002</v>
      </c>
      <c r="CO17" s="32">
        <f t="shared" ca="1" si="6"/>
        <v>386.19</v>
      </c>
      <c r="CP17" s="32">
        <f t="shared" ca="1" si="6"/>
        <v>446.66</v>
      </c>
      <c r="CQ17" s="32">
        <f t="shared" ca="1" si="6"/>
        <v>1163.42</v>
      </c>
      <c r="CR17" s="32">
        <f t="shared" ca="1" si="6"/>
        <v>454.95</v>
      </c>
      <c r="CS17" s="32">
        <f t="shared" ca="1" si="6"/>
        <v>207.18</v>
      </c>
      <c r="CT17" s="32">
        <f t="shared" ca="1" si="6"/>
        <v>231.2</v>
      </c>
      <c r="CU17" s="32">
        <f t="shared" ca="1" si="6"/>
        <v>275.43</v>
      </c>
      <c r="CV17" s="32">
        <f t="shared" ca="1" si="6"/>
        <v>360.03</v>
      </c>
      <c r="CW17" s="31">
        <f t="shared" ca="1" si="7"/>
        <v>-12912.929999999998</v>
      </c>
      <c r="CX17" s="31">
        <f t="shared" ca="1" si="7"/>
        <v>-12392.86</v>
      </c>
      <c r="CY17" s="31">
        <f t="shared" ca="1" si="7"/>
        <v>-10507.22</v>
      </c>
      <c r="CZ17" s="31">
        <f t="shared" ca="1" si="7"/>
        <v>-11012.659999999998</v>
      </c>
      <c r="DA17" s="31">
        <f t="shared" ca="1" si="7"/>
        <v>-13457.409999999998</v>
      </c>
      <c r="DB17" s="31">
        <f t="shared" ca="1" si="7"/>
        <v>-15564.339999999997</v>
      </c>
      <c r="DC17" s="31">
        <f t="shared" ca="1" si="7"/>
        <v>-38482.270000000004</v>
      </c>
      <c r="DD17" s="31">
        <f t="shared" ca="1" si="7"/>
        <v>-15048.48</v>
      </c>
      <c r="DE17" s="31">
        <f t="shared" ca="1" si="7"/>
        <v>-6852.7099999999991</v>
      </c>
      <c r="DF17" s="31">
        <f t="shared" ca="1" si="7"/>
        <v>-8376.67</v>
      </c>
      <c r="DG17" s="31">
        <f t="shared" ca="1" si="7"/>
        <v>-9979</v>
      </c>
      <c r="DH17" s="31">
        <f t="shared" ca="1" si="7"/>
        <v>-13044.279999999999</v>
      </c>
      <c r="DI17" s="32">
        <f t="shared" ca="1" si="11"/>
        <v>-645.65</v>
      </c>
      <c r="DJ17" s="32">
        <f t="shared" ca="1" si="8"/>
        <v>-619.64</v>
      </c>
      <c r="DK17" s="32">
        <f t="shared" ca="1" si="8"/>
        <v>-525.36</v>
      </c>
      <c r="DL17" s="32">
        <f t="shared" ca="1" si="8"/>
        <v>-550.63</v>
      </c>
      <c r="DM17" s="32">
        <f t="shared" ca="1" si="8"/>
        <v>-672.87</v>
      </c>
      <c r="DN17" s="32">
        <f t="shared" ca="1" si="8"/>
        <v>-778.22</v>
      </c>
      <c r="DO17" s="32">
        <f t="shared" ca="1" si="8"/>
        <v>-1924.11</v>
      </c>
      <c r="DP17" s="32">
        <f t="shared" ca="1" si="8"/>
        <v>-752.42</v>
      </c>
      <c r="DQ17" s="32">
        <f t="shared" ca="1" si="8"/>
        <v>-342.64</v>
      </c>
      <c r="DR17" s="32">
        <f t="shared" ca="1" si="8"/>
        <v>-418.83</v>
      </c>
      <c r="DS17" s="32">
        <f t="shared" ca="1" si="8"/>
        <v>-498.95</v>
      </c>
      <c r="DT17" s="32">
        <f t="shared" ca="1" si="8"/>
        <v>-652.21</v>
      </c>
      <c r="DU17" s="31">
        <f t="shared" ca="1" si="12"/>
        <v>-5555.92</v>
      </c>
      <c r="DV17" s="31">
        <f t="shared" ca="1" si="9"/>
        <v>-5269.01</v>
      </c>
      <c r="DW17" s="31">
        <f t="shared" ca="1" si="9"/>
        <v>-4418.9399999999996</v>
      </c>
      <c r="DX17" s="31">
        <f t="shared" ca="1" si="9"/>
        <v>-4575.3900000000003</v>
      </c>
      <c r="DY17" s="31">
        <f t="shared" ca="1" si="9"/>
        <v>-5524.73</v>
      </c>
      <c r="DZ17" s="31">
        <f t="shared" ca="1" si="9"/>
        <v>-6310.38</v>
      </c>
      <c r="EA17" s="31">
        <f t="shared" ca="1" si="9"/>
        <v>-15412.42</v>
      </c>
      <c r="EB17" s="31">
        <f t="shared" ca="1" si="9"/>
        <v>-5947.14</v>
      </c>
      <c r="EC17" s="31">
        <f t="shared" ca="1" si="9"/>
        <v>-2671.81</v>
      </c>
      <c r="ED17" s="31">
        <f t="shared" ca="1" si="9"/>
        <v>-3222.95</v>
      </c>
      <c r="EE17" s="31">
        <f t="shared" ca="1" si="9"/>
        <v>-3786.49</v>
      </c>
      <c r="EF17" s="31">
        <f t="shared" ca="1" si="9"/>
        <v>-4882.58</v>
      </c>
      <c r="EG17" s="32">
        <f t="shared" ca="1" si="13"/>
        <v>-19114.5</v>
      </c>
      <c r="EH17" s="32">
        <f t="shared" ca="1" si="10"/>
        <v>-18281.510000000002</v>
      </c>
      <c r="EI17" s="32">
        <f t="shared" ca="1" si="10"/>
        <v>-15451.52</v>
      </c>
      <c r="EJ17" s="32">
        <f t="shared" ca="1" si="10"/>
        <v>-16138.679999999997</v>
      </c>
      <c r="EK17" s="32">
        <f t="shared" ca="1" si="10"/>
        <v>-19655.009999999998</v>
      </c>
      <c r="EL17" s="32">
        <f t="shared" ca="1" si="10"/>
        <v>-22652.939999999995</v>
      </c>
      <c r="EM17" s="32">
        <f t="shared" ca="1" si="10"/>
        <v>-55818.8</v>
      </c>
      <c r="EN17" s="32">
        <f t="shared" ca="1" si="10"/>
        <v>-21748.04</v>
      </c>
      <c r="EO17" s="32">
        <f t="shared" ca="1" si="10"/>
        <v>-9867.16</v>
      </c>
      <c r="EP17" s="32">
        <f t="shared" ca="1" si="10"/>
        <v>-12018.45</v>
      </c>
      <c r="EQ17" s="32">
        <f t="shared" ca="1" si="10"/>
        <v>-14264.44</v>
      </c>
      <c r="ER17" s="32">
        <f t="shared" ca="1" si="10"/>
        <v>-18579.07</v>
      </c>
    </row>
    <row r="18" spans="1:148">
      <c r="A18" t="s">
        <v>424</v>
      </c>
      <c r="B18" s="1" t="s">
        <v>138</v>
      </c>
      <c r="C18" t="str">
        <f t="shared" ca="1" si="1"/>
        <v>BCR2</v>
      </c>
      <c r="D18" t="str">
        <f t="shared" ca="1" si="2"/>
        <v>Bear Creek #2</v>
      </c>
      <c r="E18" s="51">
        <v>10422.694600000001</v>
      </c>
      <c r="F18" s="51">
        <v>11679.2361</v>
      </c>
      <c r="G18" s="51">
        <v>14170.114600000001</v>
      </c>
      <c r="H18" s="51">
        <v>6332.0844999999999</v>
      </c>
      <c r="I18" s="51">
        <v>8832.2602999999999</v>
      </c>
      <c r="J18" s="51">
        <v>12428.698200000001</v>
      </c>
      <c r="K18" s="51">
        <v>15257.236699999999</v>
      </c>
      <c r="L18" s="51">
        <v>13221.329100000001</v>
      </c>
      <c r="M18" s="51">
        <v>11748.3032</v>
      </c>
      <c r="N18" s="51">
        <v>10456.823399999999</v>
      </c>
      <c r="O18" s="51">
        <v>10601.346299999999</v>
      </c>
      <c r="P18" s="51">
        <v>13353.653399999999</v>
      </c>
      <c r="Q18" s="32">
        <v>684624.15</v>
      </c>
      <c r="R18" s="32">
        <v>898506.27</v>
      </c>
      <c r="S18" s="32">
        <v>827382.52</v>
      </c>
      <c r="T18" s="32">
        <v>336901.06</v>
      </c>
      <c r="U18" s="32">
        <v>468544.06</v>
      </c>
      <c r="V18" s="32">
        <v>689555.88</v>
      </c>
      <c r="W18" s="32">
        <v>2980894.24</v>
      </c>
      <c r="X18" s="32">
        <v>1108780.44</v>
      </c>
      <c r="Y18" s="32">
        <v>628524.30000000005</v>
      </c>
      <c r="Z18" s="32">
        <v>788013.62</v>
      </c>
      <c r="AA18" s="32">
        <v>615823.89</v>
      </c>
      <c r="AB18" s="32">
        <v>949692.62</v>
      </c>
      <c r="AC18" s="2">
        <v>-3.96</v>
      </c>
      <c r="AD18" s="2">
        <v>-3.96</v>
      </c>
      <c r="AE18" s="2">
        <v>-3.96</v>
      </c>
      <c r="AF18" s="2">
        <v>-3.96</v>
      </c>
      <c r="AG18" s="2">
        <v>-3.96</v>
      </c>
      <c r="AH18" s="2">
        <v>-3.96</v>
      </c>
      <c r="AI18" s="2">
        <v>-3.96</v>
      </c>
      <c r="AJ18" s="2">
        <v>-3.96</v>
      </c>
      <c r="AK18" s="2">
        <v>-3.96</v>
      </c>
      <c r="AL18" s="2">
        <v>-3.96</v>
      </c>
      <c r="AM18" s="2">
        <v>-3.96</v>
      </c>
      <c r="AN18" s="2">
        <v>-3.96</v>
      </c>
      <c r="AO18" s="33">
        <v>-27111.119999999999</v>
      </c>
      <c r="AP18" s="33">
        <v>-35580.85</v>
      </c>
      <c r="AQ18" s="33">
        <v>-32764.35</v>
      </c>
      <c r="AR18" s="33">
        <v>-13341.28</v>
      </c>
      <c r="AS18" s="33">
        <v>-18554.34</v>
      </c>
      <c r="AT18" s="33">
        <v>-27306.41</v>
      </c>
      <c r="AU18" s="33">
        <v>-118043.41</v>
      </c>
      <c r="AV18" s="33">
        <v>-43907.71</v>
      </c>
      <c r="AW18" s="33">
        <v>-24889.56</v>
      </c>
      <c r="AX18" s="33">
        <v>-31205.34</v>
      </c>
      <c r="AY18" s="33">
        <v>-24386.63</v>
      </c>
      <c r="AZ18" s="33">
        <v>-37607.83</v>
      </c>
      <c r="BA18" s="31">
        <f t="shared" si="3"/>
        <v>-821.55</v>
      </c>
      <c r="BB18" s="31">
        <f t="shared" si="3"/>
        <v>-1078.21</v>
      </c>
      <c r="BC18" s="31">
        <f t="shared" si="3"/>
        <v>-992.86</v>
      </c>
      <c r="BD18" s="31">
        <f t="shared" si="3"/>
        <v>-1617.13</v>
      </c>
      <c r="BE18" s="31">
        <f t="shared" si="3"/>
        <v>-2249.0100000000002</v>
      </c>
      <c r="BF18" s="31">
        <f t="shared" si="3"/>
        <v>-3309.87</v>
      </c>
      <c r="BG18" s="31">
        <f t="shared" si="3"/>
        <v>-21164.35</v>
      </c>
      <c r="BH18" s="31">
        <f t="shared" si="3"/>
        <v>-7872.34</v>
      </c>
      <c r="BI18" s="31">
        <f t="shared" si="3"/>
        <v>-4462.5200000000004</v>
      </c>
      <c r="BJ18" s="31">
        <f t="shared" si="3"/>
        <v>-2364.04</v>
      </c>
      <c r="BK18" s="31">
        <f t="shared" si="3"/>
        <v>-1847.47</v>
      </c>
      <c r="BL18" s="31">
        <f t="shared" si="3"/>
        <v>-2849.08</v>
      </c>
      <c r="BM18" s="6">
        <f t="shared" ca="1" si="4"/>
        <v>-4.9399999999999999E-2</v>
      </c>
      <c r="BN18" s="6">
        <f t="shared" ca="1" si="4"/>
        <v>-4.9399999999999999E-2</v>
      </c>
      <c r="BO18" s="6">
        <f t="shared" ca="1" si="4"/>
        <v>-4.9399999999999999E-2</v>
      </c>
      <c r="BP18" s="6">
        <f t="shared" ca="1" si="4"/>
        <v>-4.9399999999999999E-2</v>
      </c>
      <c r="BQ18" s="6">
        <f t="shared" ca="1" si="4"/>
        <v>-4.9399999999999999E-2</v>
      </c>
      <c r="BR18" s="6">
        <f t="shared" ca="1" si="4"/>
        <v>-4.9399999999999999E-2</v>
      </c>
      <c r="BS18" s="6">
        <f t="shared" ca="1" si="4"/>
        <v>-4.9399999999999999E-2</v>
      </c>
      <c r="BT18" s="6">
        <f t="shared" ca="1" si="4"/>
        <v>-4.9399999999999999E-2</v>
      </c>
      <c r="BU18" s="6">
        <f t="shared" ca="1" si="4"/>
        <v>-4.9399999999999999E-2</v>
      </c>
      <c r="BV18" s="6">
        <f t="shared" ca="1" si="4"/>
        <v>-4.9399999999999999E-2</v>
      </c>
      <c r="BW18" s="6">
        <f t="shared" ca="1" si="4"/>
        <v>-4.9399999999999999E-2</v>
      </c>
      <c r="BX18" s="6">
        <f t="shared" ca="1" si="4"/>
        <v>-4.9399999999999999E-2</v>
      </c>
      <c r="BY18" s="31">
        <f t="shared" ca="1" si="5"/>
        <v>-33820.43</v>
      </c>
      <c r="BZ18" s="31">
        <f t="shared" ca="1" si="5"/>
        <v>-44386.21</v>
      </c>
      <c r="CA18" s="31">
        <f t="shared" ca="1" si="5"/>
        <v>-40872.699999999997</v>
      </c>
      <c r="CB18" s="31">
        <f t="shared" ca="1" si="5"/>
        <v>-16642.91</v>
      </c>
      <c r="CC18" s="31">
        <f t="shared" ca="1" si="5"/>
        <v>-23146.080000000002</v>
      </c>
      <c r="CD18" s="31">
        <f t="shared" ca="1" si="5"/>
        <v>-34064.06</v>
      </c>
      <c r="CE18" s="31">
        <f t="shared" ca="1" si="5"/>
        <v>-147256.18</v>
      </c>
      <c r="CF18" s="31">
        <f t="shared" ca="1" si="5"/>
        <v>-54773.75</v>
      </c>
      <c r="CG18" s="31">
        <f t="shared" ca="1" si="5"/>
        <v>-31049.1</v>
      </c>
      <c r="CH18" s="31">
        <f t="shared" ca="1" si="5"/>
        <v>-38927.870000000003</v>
      </c>
      <c r="CI18" s="31">
        <f t="shared" ca="1" si="5"/>
        <v>-30421.7</v>
      </c>
      <c r="CJ18" s="31">
        <f t="shared" ca="1" si="5"/>
        <v>-46914.82</v>
      </c>
      <c r="CK18" s="32">
        <f t="shared" ca="1" si="6"/>
        <v>890.01</v>
      </c>
      <c r="CL18" s="32">
        <f t="shared" ca="1" si="6"/>
        <v>1168.06</v>
      </c>
      <c r="CM18" s="32">
        <f t="shared" ca="1" si="6"/>
        <v>1075.5999999999999</v>
      </c>
      <c r="CN18" s="32">
        <f t="shared" ca="1" si="6"/>
        <v>437.97</v>
      </c>
      <c r="CO18" s="32">
        <f t="shared" ca="1" si="6"/>
        <v>609.11</v>
      </c>
      <c r="CP18" s="32">
        <f t="shared" ca="1" si="6"/>
        <v>896.42</v>
      </c>
      <c r="CQ18" s="32">
        <f t="shared" ca="1" si="6"/>
        <v>3875.16</v>
      </c>
      <c r="CR18" s="32">
        <f t="shared" ca="1" si="6"/>
        <v>1441.41</v>
      </c>
      <c r="CS18" s="32">
        <f t="shared" ca="1" si="6"/>
        <v>817.08</v>
      </c>
      <c r="CT18" s="32">
        <f t="shared" ca="1" si="6"/>
        <v>1024.42</v>
      </c>
      <c r="CU18" s="32">
        <f t="shared" ca="1" si="6"/>
        <v>800.57</v>
      </c>
      <c r="CV18" s="32">
        <f t="shared" ca="1" si="6"/>
        <v>1234.5999999999999</v>
      </c>
      <c r="CW18" s="31">
        <f t="shared" ca="1" si="7"/>
        <v>-4997.7499999999991</v>
      </c>
      <c r="CX18" s="31">
        <f t="shared" ca="1" si="7"/>
        <v>-6559.0900000000029</v>
      </c>
      <c r="CY18" s="31">
        <f t="shared" ca="1" si="7"/>
        <v>-6039.89</v>
      </c>
      <c r="CZ18" s="31">
        <f t="shared" ca="1" si="7"/>
        <v>-1246.5299999999997</v>
      </c>
      <c r="DA18" s="31">
        <f t="shared" ca="1" si="7"/>
        <v>-1733.6200000000008</v>
      </c>
      <c r="DB18" s="31">
        <f t="shared" ca="1" si="7"/>
        <v>-2551.3599999999997</v>
      </c>
      <c r="DC18" s="31">
        <f t="shared" ca="1" si="7"/>
        <v>-4173.2599999999875</v>
      </c>
      <c r="DD18" s="31">
        <f t="shared" ca="1" si="7"/>
        <v>-1552.2899999999972</v>
      </c>
      <c r="DE18" s="31">
        <f t="shared" ca="1" si="7"/>
        <v>-879.93999999999505</v>
      </c>
      <c r="DF18" s="31">
        <f t="shared" ca="1" si="7"/>
        <v>-4334.0700000000043</v>
      </c>
      <c r="DG18" s="31">
        <f t="shared" ca="1" si="7"/>
        <v>-3387.0299999999997</v>
      </c>
      <c r="DH18" s="31">
        <f t="shared" ca="1" si="7"/>
        <v>-5223.3099999999995</v>
      </c>
      <c r="DI18" s="32">
        <f t="shared" ca="1" si="11"/>
        <v>-249.89</v>
      </c>
      <c r="DJ18" s="32">
        <f t="shared" ca="1" si="8"/>
        <v>-327.95</v>
      </c>
      <c r="DK18" s="32">
        <f t="shared" ca="1" si="8"/>
        <v>-301.99</v>
      </c>
      <c r="DL18" s="32">
        <f t="shared" ca="1" si="8"/>
        <v>-62.33</v>
      </c>
      <c r="DM18" s="32">
        <f t="shared" ca="1" si="8"/>
        <v>-86.68</v>
      </c>
      <c r="DN18" s="32">
        <f t="shared" ca="1" si="8"/>
        <v>-127.57</v>
      </c>
      <c r="DO18" s="32">
        <f t="shared" ca="1" si="8"/>
        <v>-208.66</v>
      </c>
      <c r="DP18" s="32">
        <f t="shared" ca="1" si="8"/>
        <v>-77.61</v>
      </c>
      <c r="DQ18" s="32">
        <f t="shared" ca="1" si="8"/>
        <v>-44</v>
      </c>
      <c r="DR18" s="32">
        <f t="shared" ca="1" si="8"/>
        <v>-216.7</v>
      </c>
      <c r="DS18" s="32">
        <f t="shared" ca="1" si="8"/>
        <v>-169.35</v>
      </c>
      <c r="DT18" s="32">
        <f t="shared" ca="1" si="8"/>
        <v>-261.17</v>
      </c>
      <c r="DU18" s="31">
        <f t="shared" ca="1" si="12"/>
        <v>-2150.33</v>
      </c>
      <c r="DV18" s="31">
        <f t="shared" ca="1" si="9"/>
        <v>-2788.69</v>
      </c>
      <c r="DW18" s="31">
        <f t="shared" ca="1" si="9"/>
        <v>-2540.15</v>
      </c>
      <c r="DX18" s="31">
        <f t="shared" ca="1" si="9"/>
        <v>-517.89</v>
      </c>
      <c r="DY18" s="31">
        <f t="shared" ca="1" si="9"/>
        <v>-711.71</v>
      </c>
      <c r="DZ18" s="31">
        <f t="shared" ca="1" si="9"/>
        <v>-1034.42</v>
      </c>
      <c r="EA18" s="31">
        <f t="shared" ca="1" si="9"/>
        <v>-1671.42</v>
      </c>
      <c r="EB18" s="31">
        <f t="shared" ca="1" si="9"/>
        <v>-613.46</v>
      </c>
      <c r="EC18" s="31">
        <f t="shared" ca="1" si="9"/>
        <v>-343.08</v>
      </c>
      <c r="ED18" s="31">
        <f t="shared" ca="1" si="9"/>
        <v>-1667.55</v>
      </c>
      <c r="EE18" s="31">
        <f t="shared" ca="1" si="9"/>
        <v>-1285.19</v>
      </c>
      <c r="EF18" s="31">
        <f t="shared" ca="1" si="9"/>
        <v>-1955.13</v>
      </c>
      <c r="EG18" s="32">
        <f t="shared" ca="1" si="13"/>
        <v>-7397.9699999999993</v>
      </c>
      <c r="EH18" s="32">
        <f t="shared" ca="1" si="10"/>
        <v>-9675.7300000000032</v>
      </c>
      <c r="EI18" s="32">
        <f t="shared" ca="1" si="10"/>
        <v>-8882.0300000000007</v>
      </c>
      <c r="EJ18" s="32">
        <f t="shared" ca="1" si="10"/>
        <v>-1826.7499999999995</v>
      </c>
      <c r="EK18" s="32">
        <f t="shared" ca="1" si="10"/>
        <v>-2532.0100000000011</v>
      </c>
      <c r="EL18" s="32">
        <f t="shared" ca="1" si="10"/>
        <v>-3713.35</v>
      </c>
      <c r="EM18" s="32">
        <f t="shared" ca="1" si="10"/>
        <v>-6053.3399999999874</v>
      </c>
      <c r="EN18" s="32">
        <f t="shared" ca="1" si="10"/>
        <v>-2243.3599999999969</v>
      </c>
      <c r="EO18" s="32">
        <f t="shared" ca="1" si="10"/>
        <v>-1267.019999999995</v>
      </c>
      <c r="EP18" s="32">
        <f t="shared" ca="1" si="10"/>
        <v>-6218.3200000000043</v>
      </c>
      <c r="EQ18" s="32">
        <f t="shared" ca="1" si="10"/>
        <v>-4841.57</v>
      </c>
      <c r="ER18" s="32">
        <f t="shared" ca="1" si="10"/>
        <v>-7439.61</v>
      </c>
    </row>
    <row r="19" spans="1:148">
      <c r="A19" t="s">
        <v>424</v>
      </c>
      <c r="B19" s="1" t="s">
        <v>139</v>
      </c>
      <c r="C19" t="str">
        <f t="shared" ca="1" si="1"/>
        <v>BCRK</v>
      </c>
      <c r="D19" t="str">
        <f t="shared" ca="1" si="2"/>
        <v>Bear Creek #1</v>
      </c>
      <c r="E19" s="51">
        <v>11809.484899999999</v>
      </c>
      <c r="F19" s="51">
        <v>18826.216400000001</v>
      </c>
      <c r="G19" s="51">
        <v>26315.316900000002</v>
      </c>
      <c r="H19" s="51">
        <v>4775.3558000000003</v>
      </c>
      <c r="I19" s="51">
        <v>6324.8033999999998</v>
      </c>
      <c r="J19" s="51">
        <v>11513.9773</v>
      </c>
      <c r="K19" s="51">
        <v>14303.063700000001</v>
      </c>
      <c r="L19" s="51">
        <v>8699.2500999999993</v>
      </c>
      <c r="M19" s="51">
        <v>9307.4266000000007</v>
      </c>
      <c r="N19" s="51">
        <v>5823.1161000000002</v>
      </c>
      <c r="O19" s="51">
        <v>7270.7160000000003</v>
      </c>
      <c r="P19" s="51">
        <v>23373.746899999998</v>
      </c>
      <c r="Q19" s="32">
        <v>933605.23</v>
      </c>
      <c r="R19" s="32">
        <v>1540040.27</v>
      </c>
      <c r="S19" s="32">
        <v>1546423.39</v>
      </c>
      <c r="T19" s="32">
        <v>348203.02</v>
      </c>
      <c r="U19" s="32">
        <v>427380.36</v>
      </c>
      <c r="V19" s="32">
        <v>785839.72</v>
      </c>
      <c r="W19" s="32">
        <v>3798193.45</v>
      </c>
      <c r="X19" s="32">
        <v>1204246.92</v>
      </c>
      <c r="Y19" s="32">
        <v>570999.01</v>
      </c>
      <c r="Z19" s="32">
        <v>714185.62</v>
      </c>
      <c r="AA19" s="32">
        <v>642517.73</v>
      </c>
      <c r="AB19" s="32">
        <v>1798808.98</v>
      </c>
      <c r="AC19" s="2">
        <v>-3.96</v>
      </c>
      <c r="AD19" s="2">
        <v>-3.96</v>
      </c>
      <c r="AE19" s="2">
        <v>-3.96</v>
      </c>
      <c r="AF19" s="2">
        <v>-3.96</v>
      </c>
      <c r="AG19" s="2">
        <v>-3.96</v>
      </c>
      <c r="AH19" s="2">
        <v>-3.96</v>
      </c>
      <c r="AI19" s="2">
        <v>-3.96</v>
      </c>
      <c r="AJ19" s="2">
        <v>-3.96</v>
      </c>
      <c r="AK19" s="2">
        <v>-3.96</v>
      </c>
      <c r="AL19" s="2">
        <v>-3.96</v>
      </c>
      <c r="AM19" s="2">
        <v>-3.96</v>
      </c>
      <c r="AN19" s="2">
        <v>-3.96</v>
      </c>
      <c r="AO19" s="33">
        <v>-36970.769999999997</v>
      </c>
      <c r="AP19" s="33">
        <v>-60985.59</v>
      </c>
      <c r="AQ19" s="33">
        <v>-61238.37</v>
      </c>
      <c r="AR19" s="33">
        <v>-13788.84</v>
      </c>
      <c r="AS19" s="33">
        <v>-16924.259999999998</v>
      </c>
      <c r="AT19" s="33">
        <v>-31119.25</v>
      </c>
      <c r="AU19" s="33">
        <v>-150408.46</v>
      </c>
      <c r="AV19" s="33">
        <v>-47688.18</v>
      </c>
      <c r="AW19" s="33">
        <v>-22611.56</v>
      </c>
      <c r="AX19" s="33">
        <v>-28281.75</v>
      </c>
      <c r="AY19" s="33">
        <v>-25443.7</v>
      </c>
      <c r="AZ19" s="33">
        <v>-71232.84</v>
      </c>
      <c r="BA19" s="31">
        <f t="shared" si="3"/>
        <v>-1120.33</v>
      </c>
      <c r="BB19" s="31">
        <f t="shared" si="3"/>
        <v>-1848.05</v>
      </c>
      <c r="BC19" s="31">
        <f t="shared" si="3"/>
        <v>-1855.71</v>
      </c>
      <c r="BD19" s="31">
        <f t="shared" si="3"/>
        <v>-1671.37</v>
      </c>
      <c r="BE19" s="31">
        <f t="shared" si="3"/>
        <v>-2051.4299999999998</v>
      </c>
      <c r="BF19" s="31">
        <f t="shared" si="3"/>
        <v>-3772.03</v>
      </c>
      <c r="BG19" s="31">
        <f t="shared" si="3"/>
        <v>-26967.17</v>
      </c>
      <c r="BH19" s="31">
        <f t="shared" si="3"/>
        <v>-8550.15</v>
      </c>
      <c r="BI19" s="31">
        <f t="shared" si="3"/>
        <v>-4054.09</v>
      </c>
      <c r="BJ19" s="31">
        <f t="shared" si="3"/>
        <v>-2142.56</v>
      </c>
      <c r="BK19" s="31">
        <f t="shared" si="3"/>
        <v>-1927.55</v>
      </c>
      <c r="BL19" s="31">
        <f t="shared" si="3"/>
        <v>-5396.43</v>
      </c>
      <c r="BM19" s="6">
        <f t="shared" ca="1" si="4"/>
        <v>-4.9399999999999999E-2</v>
      </c>
      <c r="BN19" s="6">
        <f t="shared" ca="1" si="4"/>
        <v>-4.9399999999999999E-2</v>
      </c>
      <c r="BO19" s="6">
        <f t="shared" ca="1" si="4"/>
        <v>-4.9399999999999999E-2</v>
      </c>
      <c r="BP19" s="6">
        <f t="shared" ca="1" si="4"/>
        <v>-4.9399999999999999E-2</v>
      </c>
      <c r="BQ19" s="6">
        <f t="shared" ca="1" si="4"/>
        <v>-4.9399999999999999E-2</v>
      </c>
      <c r="BR19" s="6">
        <f t="shared" ca="1" si="4"/>
        <v>-4.9399999999999999E-2</v>
      </c>
      <c r="BS19" s="6">
        <f t="shared" ca="1" si="4"/>
        <v>-4.9399999999999999E-2</v>
      </c>
      <c r="BT19" s="6">
        <f t="shared" ca="1" si="4"/>
        <v>-4.9399999999999999E-2</v>
      </c>
      <c r="BU19" s="6">
        <f t="shared" ca="1" si="4"/>
        <v>-4.9399999999999999E-2</v>
      </c>
      <c r="BV19" s="6">
        <f t="shared" ca="1" si="4"/>
        <v>-4.9399999999999999E-2</v>
      </c>
      <c r="BW19" s="6">
        <f t="shared" ca="1" si="4"/>
        <v>-4.9399999999999999E-2</v>
      </c>
      <c r="BX19" s="6">
        <f t="shared" ca="1" si="4"/>
        <v>-4.9399999999999999E-2</v>
      </c>
      <c r="BY19" s="31">
        <f t="shared" ca="1" si="5"/>
        <v>-46120.1</v>
      </c>
      <c r="BZ19" s="31">
        <f t="shared" ca="1" si="5"/>
        <v>-76077.990000000005</v>
      </c>
      <c r="CA19" s="31">
        <f t="shared" ca="1" si="5"/>
        <v>-76393.320000000007</v>
      </c>
      <c r="CB19" s="31">
        <f t="shared" ca="1" si="5"/>
        <v>-17201.23</v>
      </c>
      <c r="CC19" s="31">
        <f t="shared" ca="1" si="5"/>
        <v>-21112.59</v>
      </c>
      <c r="CD19" s="31">
        <f t="shared" ca="1" si="5"/>
        <v>-38820.480000000003</v>
      </c>
      <c r="CE19" s="31">
        <f t="shared" ca="1" si="5"/>
        <v>-187630.76</v>
      </c>
      <c r="CF19" s="31">
        <f t="shared" ca="1" si="5"/>
        <v>-59489.8</v>
      </c>
      <c r="CG19" s="31">
        <f t="shared" ca="1" si="5"/>
        <v>-28207.35</v>
      </c>
      <c r="CH19" s="31">
        <f t="shared" ca="1" si="5"/>
        <v>-35280.769999999997</v>
      </c>
      <c r="CI19" s="31">
        <f t="shared" ca="1" si="5"/>
        <v>-31740.38</v>
      </c>
      <c r="CJ19" s="31">
        <f t="shared" ca="1" si="5"/>
        <v>-88861.16</v>
      </c>
      <c r="CK19" s="32">
        <f t="shared" ca="1" si="6"/>
        <v>1213.69</v>
      </c>
      <c r="CL19" s="32">
        <f t="shared" ca="1" si="6"/>
        <v>2002.05</v>
      </c>
      <c r="CM19" s="32">
        <f t="shared" ca="1" si="6"/>
        <v>2010.35</v>
      </c>
      <c r="CN19" s="32">
        <f t="shared" ca="1" si="6"/>
        <v>452.66</v>
      </c>
      <c r="CO19" s="32">
        <f t="shared" ca="1" si="6"/>
        <v>555.59</v>
      </c>
      <c r="CP19" s="32">
        <f t="shared" ca="1" si="6"/>
        <v>1021.59</v>
      </c>
      <c r="CQ19" s="32">
        <f t="shared" ca="1" si="6"/>
        <v>4937.6499999999996</v>
      </c>
      <c r="CR19" s="32">
        <f t="shared" ca="1" si="6"/>
        <v>1565.52</v>
      </c>
      <c r="CS19" s="32">
        <f t="shared" ca="1" si="6"/>
        <v>742.3</v>
      </c>
      <c r="CT19" s="32">
        <f t="shared" ca="1" si="6"/>
        <v>928.44</v>
      </c>
      <c r="CU19" s="32">
        <f t="shared" ca="1" si="6"/>
        <v>835.27</v>
      </c>
      <c r="CV19" s="32">
        <f t="shared" ca="1" si="6"/>
        <v>2338.4499999999998</v>
      </c>
      <c r="CW19" s="31">
        <f t="shared" ca="1" si="7"/>
        <v>-6815.3099999999995</v>
      </c>
      <c r="CX19" s="31">
        <f t="shared" ca="1" si="7"/>
        <v>-11242.300000000007</v>
      </c>
      <c r="CY19" s="31">
        <f t="shared" ca="1" si="7"/>
        <v>-11288.89</v>
      </c>
      <c r="CZ19" s="31">
        <f t="shared" ca="1" si="7"/>
        <v>-1288.3599999999997</v>
      </c>
      <c r="DA19" s="31">
        <f t="shared" ca="1" si="7"/>
        <v>-1581.3100000000018</v>
      </c>
      <c r="DB19" s="31">
        <f t="shared" ca="1" si="7"/>
        <v>-2907.6100000000065</v>
      </c>
      <c r="DC19" s="31">
        <f t="shared" ca="1" si="7"/>
        <v>-5317.480000000025</v>
      </c>
      <c r="DD19" s="31">
        <f t="shared" ca="1" si="7"/>
        <v>-1685.9500000000062</v>
      </c>
      <c r="DE19" s="31">
        <f t="shared" ca="1" si="7"/>
        <v>-799.39999999999782</v>
      </c>
      <c r="DF19" s="31">
        <f t="shared" ca="1" si="7"/>
        <v>-3928.0199999999945</v>
      </c>
      <c r="DG19" s="31">
        <f t="shared" ca="1" si="7"/>
        <v>-3533.8599999999997</v>
      </c>
      <c r="DH19" s="31">
        <f t="shared" ca="1" si="7"/>
        <v>-9893.4400000000096</v>
      </c>
      <c r="DI19" s="32">
        <f t="shared" ca="1" si="11"/>
        <v>-340.77</v>
      </c>
      <c r="DJ19" s="32">
        <f t="shared" ca="1" si="8"/>
        <v>-562.12</v>
      </c>
      <c r="DK19" s="32">
        <f t="shared" ca="1" si="8"/>
        <v>-564.44000000000005</v>
      </c>
      <c r="DL19" s="32">
        <f t="shared" ca="1" si="8"/>
        <v>-64.42</v>
      </c>
      <c r="DM19" s="32">
        <f t="shared" ca="1" si="8"/>
        <v>-79.069999999999993</v>
      </c>
      <c r="DN19" s="32">
        <f t="shared" ca="1" si="8"/>
        <v>-145.38</v>
      </c>
      <c r="DO19" s="32">
        <f t="shared" ca="1" si="8"/>
        <v>-265.87</v>
      </c>
      <c r="DP19" s="32">
        <f t="shared" ca="1" si="8"/>
        <v>-84.3</v>
      </c>
      <c r="DQ19" s="32">
        <f t="shared" ca="1" si="8"/>
        <v>-39.97</v>
      </c>
      <c r="DR19" s="32">
        <f t="shared" ca="1" si="8"/>
        <v>-196.4</v>
      </c>
      <c r="DS19" s="32">
        <f t="shared" ca="1" si="8"/>
        <v>-176.69</v>
      </c>
      <c r="DT19" s="32">
        <f t="shared" ca="1" si="8"/>
        <v>-494.67</v>
      </c>
      <c r="DU19" s="31">
        <f t="shared" ca="1" si="12"/>
        <v>-2932.36</v>
      </c>
      <c r="DV19" s="31">
        <f t="shared" ca="1" si="9"/>
        <v>-4779.83</v>
      </c>
      <c r="DW19" s="31">
        <f t="shared" ca="1" si="9"/>
        <v>-4747.68</v>
      </c>
      <c r="DX19" s="31">
        <f t="shared" ca="1" si="9"/>
        <v>-535.27</v>
      </c>
      <c r="DY19" s="31">
        <f t="shared" ca="1" si="9"/>
        <v>-649.17999999999995</v>
      </c>
      <c r="DZ19" s="31">
        <f t="shared" ca="1" si="9"/>
        <v>-1178.8599999999999</v>
      </c>
      <c r="EA19" s="31">
        <f t="shared" ca="1" si="9"/>
        <v>-2129.69</v>
      </c>
      <c r="EB19" s="31">
        <f t="shared" ca="1" si="9"/>
        <v>-666.29</v>
      </c>
      <c r="EC19" s="31">
        <f t="shared" ca="1" si="9"/>
        <v>-311.68</v>
      </c>
      <c r="ED19" s="31">
        <f t="shared" ca="1" si="9"/>
        <v>-1511.32</v>
      </c>
      <c r="EE19" s="31">
        <f t="shared" ca="1" si="9"/>
        <v>-1340.91</v>
      </c>
      <c r="EF19" s="31">
        <f t="shared" ca="1" si="9"/>
        <v>-3703.2</v>
      </c>
      <c r="EG19" s="32">
        <f t="shared" ca="1" si="13"/>
        <v>-10088.44</v>
      </c>
      <c r="EH19" s="32">
        <f t="shared" ca="1" si="10"/>
        <v>-16584.250000000007</v>
      </c>
      <c r="EI19" s="32">
        <f t="shared" ca="1" si="10"/>
        <v>-16601.010000000002</v>
      </c>
      <c r="EJ19" s="32">
        <f t="shared" ca="1" si="10"/>
        <v>-1888.0499999999997</v>
      </c>
      <c r="EK19" s="32">
        <f t="shared" ca="1" si="10"/>
        <v>-2309.5600000000018</v>
      </c>
      <c r="EL19" s="32">
        <f t="shared" ca="1" si="10"/>
        <v>-4231.8500000000067</v>
      </c>
      <c r="EM19" s="32">
        <f t="shared" ca="1" si="10"/>
        <v>-7713.0400000000245</v>
      </c>
      <c r="EN19" s="32">
        <f t="shared" ca="1" si="10"/>
        <v>-2436.5400000000063</v>
      </c>
      <c r="EO19" s="32">
        <f t="shared" ca="1" si="10"/>
        <v>-1151.0499999999979</v>
      </c>
      <c r="EP19" s="32">
        <f t="shared" ca="1" si="10"/>
        <v>-5635.7399999999943</v>
      </c>
      <c r="EQ19" s="32">
        <f t="shared" ca="1" si="10"/>
        <v>-5051.46</v>
      </c>
      <c r="ER19" s="32">
        <f t="shared" ca="1" si="10"/>
        <v>-14091.310000000009</v>
      </c>
    </row>
    <row r="20" spans="1:148">
      <c r="A20" t="s">
        <v>423</v>
      </c>
      <c r="B20" s="1" t="s">
        <v>123</v>
      </c>
      <c r="C20" t="str">
        <f t="shared" ca="1" si="1"/>
        <v>BIG</v>
      </c>
      <c r="D20" t="str">
        <f t="shared" ca="1" si="2"/>
        <v>Bighorn Hydro Facility</v>
      </c>
      <c r="E20" s="51">
        <v>28419.8174</v>
      </c>
      <c r="F20" s="51">
        <v>27016.7925</v>
      </c>
      <c r="G20" s="51">
        <v>31397.4905</v>
      </c>
      <c r="H20" s="51">
        <v>31113.773499999999</v>
      </c>
      <c r="I20" s="51">
        <v>34581.438399999999</v>
      </c>
      <c r="J20" s="51">
        <v>44261.067799999997</v>
      </c>
      <c r="K20" s="51">
        <v>55224.001900000003</v>
      </c>
      <c r="L20" s="51">
        <v>54725.887300000002</v>
      </c>
      <c r="M20" s="51">
        <v>31493.618999999999</v>
      </c>
      <c r="N20" s="51">
        <v>33616.270199999999</v>
      </c>
      <c r="O20" s="51">
        <v>33250.843000000001</v>
      </c>
      <c r="P20" s="51">
        <v>38281.448600000003</v>
      </c>
      <c r="Q20" s="32">
        <v>1760741.51</v>
      </c>
      <c r="R20" s="32">
        <v>2039658.86</v>
      </c>
      <c r="S20" s="32">
        <v>1937944.57</v>
      </c>
      <c r="T20" s="32">
        <v>1755262.48</v>
      </c>
      <c r="U20" s="32">
        <v>1955039.38</v>
      </c>
      <c r="V20" s="32">
        <v>2460573.5699999998</v>
      </c>
      <c r="W20" s="32">
        <v>10534524.51</v>
      </c>
      <c r="X20" s="32">
        <v>4558995.5999999996</v>
      </c>
      <c r="Y20" s="32">
        <v>1683804.89</v>
      </c>
      <c r="Z20" s="32">
        <v>2395179.15</v>
      </c>
      <c r="AA20" s="32">
        <v>2013397.8</v>
      </c>
      <c r="AB20" s="32">
        <v>2911090.47</v>
      </c>
      <c r="AC20" s="2">
        <v>3</v>
      </c>
      <c r="AD20" s="2">
        <v>3</v>
      </c>
      <c r="AE20" s="2">
        <v>3</v>
      </c>
      <c r="AF20" s="2">
        <v>3</v>
      </c>
      <c r="AG20" s="2">
        <v>3</v>
      </c>
      <c r="AH20" s="2">
        <v>3</v>
      </c>
      <c r="AI20" s="2">
        <v>3</v>
      </c>
      <c r="AJ20" s="2">
        <v>3</v>
      </c>
      <c r="AK20" s="2">
        <v>3</v>
      </c>
      <c r="AL20" s="2">
        <v>3</v>
      </c>
      <c r="AM20" s="2">
        <v>3</v>
      </c>
      <c r="AN20" s="2">
        <v>3</v>
      </c>
      <c r="AO20" s="33">
        <v>52822.25</v>
      </c>
      <c r="AP20" s="33">
        <v>61189.77</v>
      </c>
      <c r="AQ20" s="33">
        <v>58138.34</v>
      </c>
      <c r="AR20" s="33">
        <v>52657.87</v>
      </c>
      <c r="AS20" s="33">
        <v>58651.18</v>
      </c>
      <c r="AT20" s="33">
        <v>73817.210000000006</v>
      </c>
      <c r="AU20" s="33">
        <v>316035.74</v>
      </c>
      <c r="AV20" s="33">
        <v>136769.87</v>
      </c>
      <c r="AW20" s="33">
        <v>50514.15</v>
      </c>
      <c r="AX20" s="33">
        <v>71855.37</v>
      </c>
      <c r="AY20" s="33">
        <v>60401.93</v>
      </c>
      <c r="AZ20" s="33">
        <v>87332.71</v>
      </c>
      <c r="BA20" s="31">
        <f t="shared" si="3"/>
        <v>-2112.89</v>
      </c>
      <c r="BB20" s="31">
        <f t="shared" si="3"/>
        <v>-2447.59</v>
      </c>
      <c r="BC20" s="31">
        <f t="shared" si="3"/>
        <v>-2325.5300000000002</v>
      </c>
      <c r="BD20" s="31">
        <f t="shared" si="3"/>
        <v>-8425.26</v>
      </c>
      <c r="BE20" s="31">
        <f t="shared" si="3"/>
        <v>-9384.19</v>
      </c>
      <c r="BF20" s="31">
        <f t="shared" si="3"/>
        <v>-11810.75</v>
      </c>
      <c r="BG20" s="31">
        <f t="shared" si="3"/>
        <v>-74795.12</v>
      </c>
      <c r="BH20" s="31">
        <f t="shared" si="3"/>
        <v>-32368.87</v>
      </c>
      <c r="BI20" s="31">
        <f t="shared" si="3"/>
        <v>-11955.01</v>
      </c>
      <c r="BJ20" s="31">
        <f t="shared" si="3"/>
        <v>-7185.54</v>
      </c>
      <c r="BK20" s="31">
        <f t="shared" si="3"/>
        <v>-6040.19</v>
      </c>
      <c r="BL20" s="31">
        <f t="shared" si="3"/>
        <v>-8733.27</v>
      </c>
      <c r="BM20" s="6">
        <f t="shared" ca="1" si="4"/>
        <v>-3.73E-2</v>
      </c>
      <c r="BN20" s="6">
        <f t="shared" ca="1" si="4"/>
        <v>-3.73E-2</v>
      </c>
      <c r="BO20" s="6">
        <f t="shared" ca="1" si="4"/>
        <v>-3.73E-2</v>
      </c>
      <c r="BP20" s="6">
        <f t="shared" ca="1" si="4"/>
        <v>-3.73E-2</v>
      </c>
      <c r="BQ20" s="6">
        <f t="shared" ca="1" si="4"/>
        <v>-3.73E-2</v>
      </c>
      <c r="BR20" s="6">
        <f t="shared" ca="1" si="4"/>
        <v>-3.73E-2</v>
      </c>
      <c r="BS20" s="6">
        <f t="shared" ca="1" si="4"/>
        <v>-3.73E-2</v>
      </c>
      <c r="BT20" s="6">
        <f t="shared" ca="1" si="4"/>
        <v>-3.73E-2</v>
      </c>
      <c r="BU20" s="6">
        <f t="shared" ca="1" si="4"/>
        <v>-3.73E-2</v>
      </c>
      <c r="BV20" s="6">
        <f t="shared" ca="1" si="4"/>
        <v>-3.73E-2</v>
      </c>
      <c r="BW20" s="6">
        <f t="shared" ca="1" si="4"/>
        <v>-3.73E-2</v>
      </c>
      <c r="BX20" s="6">
        <f t="shared" ca="1" si="4"/>
        <v>-3.73E-2</v>
      </c>
      <c r="BY20" s="31">
        <f t="shared" ca="1" si="5"/>
        <v>-65675.66</v>
      </c>
      <c r="BZ20" s="31">
        <f t="shared" ca="1" si="5"/>
        <v>-76079.28</v>
      </c>
      <c r="CA20" s="31">
        <f t="shared" ca="1" si="5"/>
        <v>-72285.33</v>
      </c>
      <c r="CB20" s="31">
        <f t="shared" ca="1" si="5"/>
        <v>-65471.29</v>
      </c>
      <c r="CC20" s="31">
        <f t="shared" ca="1" si="5"/>
        <v>-72922.97</v>
      </c>
      <c r="CD20" s="31">
        <f t="shared" ca="1" si="5"/>
        <v>-91779.39</v>
      </c>
      <c r="CE20" s="31">
        <f t="shared" ca="1" si="5"/>
        <v>-392937.76</v>
      </c>
      <c r="CF20" s="31">
        <f t="shared" ca="1" si="5"/>
        <v>-170050.54</v>
      </c>
      <c r="CG20" s="31">
        <f t="shared" ca="1" si="5"/>
        <v>-62805.919999999998</v>
      </c>
      <c r="CH20" s="31">
        <f t="shared" ca="1" si="5"/>
        <v>-89340.18</v>
      </c>
      <c r="CI20" s="31">
        <f t="shared" ca="1" si="5"/>
        <v>-75099.740000000005</v>
      </c>
      <c r="CJ20" s="31">
        <f t="shared" ca="1" si="5"/>
        <v>-108583.67</v>
      </c>
      <c r="CK20" s="32">
        <f t="shared" ca="1" si="6"/>
        <v>2288.96</v>
      </c>
      <c r="CL20" s="32">
        <f t="shared" ca="1" si="6"/>
        <v>2651.56</v>
      </c>
      <c r="CM20" s="32">
        <f t="shared" ca="1" si="6"/>
        <v>2519.33</v>
      </c>
      <c r="CN20" s="32">
        <f t="shared" ca="1" si="6"/>
        <v>2281.84</v>
      </c>
      <c r="CO20" s="32">
        <f t="shared" ca="1" si="6"/>
        <v>2541.5500000000002</v>
      </c>
      <c r="CP20" s="32">
        <f t="shared" ca="1" si="6"/>
        <v>3198.75</v>
      </c>
      <c r="CQ20" s="32">
        <f t="shared" ca="1" si="6"/>
        <v>13694.88</v>
      </c>
      <c r="CR20" s="32">
        <f t="shared" ca="1" si="6"/>
        <v>5926.69</v>
      </c>
      <c r="CS20" s="32">
        <f t="shared" ca="1" si="6"/>
        <v>2188.9499999999998</v>
      </c>
      <c r="CT20" s="32">
        <f t="shared" ca="1" si="6"/>
        <v>3113.73</v>
      </c>
      <c r="CU20" s="32">
        <f t="shared" ca="1" si="6"/>
        <v>2617.42</v>
      </c>
      <c r="CV20" s="32">
        <f t="shared" ca="1" si="6"/>
        <v>3784.42</v>
      </c>
      <c r="CW20" s="31">
        <f t="shared" ca="1" si="7"/>
        <v>-114096.06000000001</v>
      </c>
      <c r="CX20" s="31">
        <f t="shared" ca="1" si="7"/>
        <v>-132169.9</v>
      </c>
      <c r="CY20" s="31">
        <f t="shared" ca="1" si="7"/>
        <v>-125578.81</v>
      </c>
      <c r="CZ20" s="31">
        <f t="shared" ca="1" si="7"/>
        <v>-107422.06000000001</v>
      </c>
      <c r="DA20" s="31">
        <f t="shared" ca="1" si="7"/>
        <v>-119648.41</v>
      </c>
      <c r="DB20" s="31">
        <f t="shared" ca="1" si="7"/>
        <v>-150587.1</v>
      </c>
      <c r="DC20" s="31">
        <f t="shared" ca="1" si="7"/>
        <v>-620483.5</v>
      </c>
      <c r="DD20" s="31">
        <f t="shared" ca="1" si="7"/>
        <v>-268524.84999999998</v>
      </c>
      <c r="DE20" s="31">
        <f t="shared" ca="1" si="7"/>
        <v>-99176.11</v>
      </c>
      <c r="DF20" s="31">
        <f t="shared" ca="1" si="7"/>
        <v>-150896.28</v>
      </c>
      <c r="DG20" s="31">
        <f t="shared" ca="1" si="7"/>
        <v>-126844.06</v>
      </c>
      <c r="DH20" s="31">
        <f t="shared" ca="1" si="7"/>
        <v>-183398.69000000003</v>
      </c>
      <c r="DI20" s="32">
        <f t="shared" ca="1" si="11"/>
        <v>-5704.8</v>
      </c>
      <c r="DJ20" s="32">
        <f t="shared" ca="1" si="8"/>
        <v>-6608.5</v>
      </c>
      <c r="DK20" s="32">
        <f t="shared" ca="1" si="8"/>
        <v>-6278.94</v>
      </c>
      <c r="DL20" s="32">
        <f t="shared" ca="1" si="8"/>
        <v>-5371.1</v>
      </c>
      <c r="DM20" s="32">
        <f t="shared" ca="1" si="8"/>
        <v>-5982.42</v>
      </c>
      <c r="DN20" s="32">
        <f t="shared" ca="1" si="8"/>
        <v>-7529.36</v>
      </c>
      <c r="DO20" s="32">
        <f t="shared" ca="1" si="8"/>
        <v>-31024.18</v>
      </c>
      <c r="DP20" s="32">
        <f t="shared" ca="1" si="8"/>
        <v>-13426.24</v>
      </c>
      <c r="DQ20" s="32">
        <f t="shared" ca="1" si="8"/>
        <v>-4958.8100000000004</v>
      </c>
      <c r="DR20" s="32">
        <f t="shared" ca="1" si="8"/>
        <v>-7544.81</v>
      </c>
      <c r="DS20" s="32">
        <f t="shared" ca="1" si="8"/>
        <v>-6342.2</v>
      </c>
      <c r="DT20" s="32">
        <f t="shared" ca="1" si="8"/>
        <v>-9169.93</v>
      </c>
      <c r="DU20" s="31">
        <f t="shared" ca="1" si="12"/>
        <v>-49091.03</v>
      </c>
      <c r="DV20" s="31">
        <f t="shared" ca="1" si="9"/>
        <v>-56193.96</v>
      </c>
      <c r="DW20" s="31">
        <f t="shared" ca="1" si="9"/>
        <v>-52813.66</v>
      </c>
      <c r="DX20" s="31">
        <f t="shared" ca="1" si="9"/>
        <v>-44630.21</v>
      </c>
      <c r="DY20" s="31">
        <f t="shared" ca="1" si="9"/>
        <v>-49119.79</v>
      </c>
      <c r="DZ20" s="31">
        <f t="shared" ca="1" si="9"/>
        <v>-61053.82</v>
      </c>
      <c r="EA20" s="31">
        <f t="shared" ca="1" si="9"/>
        <v>-248508.02</v>
      </c>
      <c r="EB20" s="31">
        <f t="shared" ca="1" si="9"/>
        <v>-106120.71</v>
      </c>
      <c r="EC20" s="31">
        <f t="shared" ca="1" si="9"/>
        <v>-38667.83</v>
      </c>
      <c r="ED20" s="31">
        <f t="shared" ca="1" si="9"/>
        <v>-58057.89</v>
      </c>
      <c r="EE20" s="31">
        <f t="shared" ca="1" si="9"/>
        <v>-48130.400000000001</v>
      </c>
      <c r="EF20" s="31">
        <f t="shared" ca="1" si="9"/>
        <v>-68647.67</v>
      </c>
      <c r="EG20" s="32">
        <f t="shared" ca="1" si="13"/>
        <v>-168891.89</v>
      </c>
      <c r="EH20" s="32">
        <f t="shared" ca="1" si="10"/>
        <v>-194972.36</v>
      </c>
      <c r="EI20" s="32">
        <f t="shared" ca="1" si="10"/>
        <v>-184671.41</v>
      </c>
      <c r="EJ20" s="32">
        <f t="shared" ca="1" si="10"/>
        <v>-157423.37000000002</v>
      </c>
      <c r="EK20" s="32">
        <f t="shared" ca="1" si="10"/>
        <v>-174750.62</v>
      </c>
      <c r="EL20" s="32">
        <f t="shared" ca="1" si="10"/>
        <v>-219170.28</v>
      </c>
      <c r="EM20" s="32">
        <f t="shared" ca="1" si="10"/>
        <v>-900015.70000000007</v>
      </c>
      <c r="EN20" s="32">
        <f t="shared" ca="1" si="10"/>
        <v>-388071.8</v>
      </c>
      <c r="EO20" s="32">
        <f t="shared" ca="1" si="10"/>
        <v>-142802.75</v>
      </c>
      <c r="EP20" s="32">
        <f t="shared" ca="1" si="10"/>
        <v>-216498.97999999998</v>
      </c>
      <c r="EQ20" s="32">
        <f t="shared" ca="1" si="10"/>
        <v>-181316.66</v>
      </c>
      <c r="ER20" s="32">
        <f t="shared" ca="1" si="10"/>
        <v>-261216.29000000004</v>
      </c>
    </row>
    <row r="21" spans="1:148">
      <c r="A21" t="s">
        <v>423</v>
      </c>
      <c r="B21" s="1" t="s">
        <v>124</v>
      </c>
      <c r="C21" t="str">
        <f t="shared" ca="1" si="1"/>
        <v>BPW</v>
      </c>
      <c r="D21" t="str">
        <f t="shared" ca="1" si="2"/>
        <v>Bearspaw Hydro Facility</v>
      </c>
      <c r="E21" s="51">
        <v>4519.2489999999998</v>
      </c>
      <c r="F21" s="51">
        <v>3895.4261999999999</v>
      </c>
      <c r="G21" s="51">
        <v>4722.0141000000003</v>
      </c>
      <c r="H21" s="51">
        <v>5023.7725</v>
      </c>
      <c r="I21" s="51">
        <v>9056.3847999999998</v>
      </c>
      <c r="J21" s="51">
        <v>10475.9789</v>
      </c>
      <c r="K21" s="51">
        <v>11278.904399999999</v>
      </c>
      <c r="L21" s="51">
        <v>8158.7314999999999</v>
      </c>
      <c r="M21" s="51">
        <v>6109.0393000000004</v>
      </c>
      <c r="N21" s="51">
        <v>5055.2007999999996</v>
      </c>
      <c r="O21" s="51">
        <v>4940.6866</v>
      </c>
      <c r="P21" s="51">
        <v>5034.6733999999997</v>
      </c>
      <c r="Q21" s="32">
        <v>272226.59999999998</v>
      </c>
      <c r="R21" s="32">
        <v>285655.76</v>
      </c>
      <c r="S21" s="32">
        <v>266953.58</v>
      </c>
      <c r="T21" s="32">
        <v>259079.48</v>
      </c>
      <c r="U21" s="32">
        <v>446392.94</v>
      </c>
      <c r="V21" s="32">
        <v>518950.04</v>
      </c>
      <c r="W21" s="32">
        <v>1728190.89</v>
      </c>
      <c r="X21" s="32">
        <v>569776.04</v>
      </c>
      <c r="Y21" s="32">
        <v>301561.90999999997</v>
      </c>
      <c r="Z21" s="32">
        <v>327752.03999999998</v>
      </c>
      <c r="AA21" s="32">
        <v>260523.82</v>
      </c>
      <c r="AB21" s="32">
        <v>328467.67</v>
      </c>
      <c r="AC21" s="2">
        <v>0.21</v>
      </c>
      <c r="AD21" s="2">
        <v>0.21</v>
      </c>
      <c r="AE21" s="2">
        <v>0.21</v>
      </c>
      <c r="AF21" s="2">
        <v>0.21</v>
      </c>
      <c r="AG21" s="2">
        <v>0.21</v>
      </c>
      <c r="AH21" s="2">
        <v>0.21</v>
      </c>
      <c r="AI21" s="2">
        <v>0.21</v>
      </c>
      <c r="AJ21" s="2">
        <v>0.21</v>
      </c>
      <c r="AK21" s="2">
        <v>0.21</v>
      </c>
      <c r="AL21" s="2">
        <v>0.21</v>
      </c>
      <c r="AM21" s="2">
        <v>0.21</v>
      </c>
      <c r="AN21" s="2">
        <v>0.21</v>
      </c>
      <c r="AO21" s="33">
        <v>571.67999999999995</v>
      </c>
      <c r="AP21" s="33">
        <v>599.88</v>
      </c>
      <c r="AQ21" s="33">
        <v>560.6</v>
      </c>
      <c r="AR21" s="33">
        <v>544.07000000000005</v>
      </c>
      <c r="AS21" s="33">
        <v>937.43</v>
      </c>
      <c r="AT21" s="33">
        <v>1089.8</v>
      </c>
      <c r="AU21" s="33">
        <v>3629.2</v>
      </c>
      <c r="AV21" s="33">
        <v>1196.53</v>
      </c>
      <c r="AW21" s="33">
        <v>633.28</v>
      </c>
      <c r="AX21" s="33">
        <v>688.28</v>
      </c>
      <c r="AY21" s="33">
        <v>547.1</v>
      </c>
      <c r="AZ21" s="33">
        <v>689.78</v>
      </c>
      <c r="BA21" s="31">
        <f t="shared" ref="BA21:BL42" si="14">ROUND(Q21*BA$3,2)</f>
        <v>-326.67</v>
      </c>
      <c r="BB21" s="31">
        <f t="shared" si="14"/>
        <v>-342.79</v>
      </c>
      <c r="BC21" s="31">
        <f t="shared" si="14"/>
        <v>-320.33999999999997</v>
      </c>
      <c r="BD21" s="31">
        <f t="shared" si="14"/>
        <v>-1243.58</v>
      </c>
      <c r="BE21" s="31">
        <f t="shared" si="14"/>
        <v>-2142.69</v>
      </c>
      <c r="BF21" s="31">
        <f t="shared" si="14"/>
        <v>-2490.96</v>
      </c>
      <c r="BG21" s="31">
        <f t="shared" si="14"/>
        <v>-12270.16</v>
      </c>
      <c r="BH21" s="31">
        <f t="shared" si="14"/>
        <v>-4045.41</v>
      </c>
      <c r="BI21" s="31">
        <f t="shared" si="14"/>
        <v>-2141.09</v>
      </c>
      <c r="BJ21" s="31">
        <f t="shared" si="14"/>
        <v>-983.26</v>
      </c>
      <c r="BK21" s="31">
        <f t="shared" si="14"/>
        <v>-781.57</v>
      </c>
      <c r="BL21" s="31">
        <f t="shared" si="14"/>
        <v>-985.4</v>
      </c>
      <c r="BM21" s="6">
        <f t="shared" ref="BM21:BX42" ca="1" si="15">VLOOKUP($C21,LossFactorLookup,3,FALSE)</f>
        <v>-4.9399999999999999E-2</v>
      </c>
      <c r="BN21" s="6">
        <f t="shared" ca="1" si="15"/>
        <v>-4.9399999999999999E-2</v>
      </c>
      <c r="BO21" s="6">
        <f t="shared" ca="1" si="15"/>
        <v>-4.9399999999999999E-2</v>
      </c>
      <c r="BP21" s="6">
        <f t="shared" ca="1" si="15"/>
        <v>-4.9399999999999999E-2</v>
      </c>
      <c r="BQ21" s="6">
        <f t="shared" ca="1" si="15"/>
        <v>-4.9399999999999999E-2</v>
      </c>
      <c r="BR21" s="6">
        <f t="shared" ca="1" si="15"/>
        <v>-4.9399999999999999E-2</v>
      </c>
      <c r="BS21" s="6">
        <f t="shared" ca="1" si="15"/>
        <v>-4.9399999999999999E-2</v>
      </c>
      <c r="BT21" s="6">
        <f t="shared" ca="1" si="15"/>
        <v>-4.9399999999999999E-2</v>
      </c>
      <c r="BU21" s="6">
        <f t="shared" ca="1" si="15"/>
        <v>-4.9399999999999999E-2</v>
      </c>
      <c r="BV21" s="6">
        <f t="shared" ca="1" si="15"/>
        <v>-4.9399999999999999E-2</v>
      </c>
      <c r="BW21" s="6">
        <f t="shared" ca="1" si="15"/>
        <v>-4.9399999999999999E-2</v>
      </c>
      <c r="BX21" s="6">
        <f t="shared" ca="1" si="15"/>
        <v>-4.9399999999999999E-2</v>
      </c>
      <c r="BY21" s="31">
        <f t="shared" ca="1" si="5"/>
        <v>-13447.99</v>
      </c>
      <c r="BZ21" s="31">
        <f t="shared" ca="1" si="5"/>
        <v>-14111.39</v>
      </c>
      <c r="CA21" s="31">
        <f t="shared" ca="1" si="5"/>
        <v>-13187.51</v>
      </c>
      <c r="CB21" s="31">
        <f t="shared" ca="1" si="5"/>
        <v>-12798.53</v>
      </c>
      <c r="CC21" s="31">
        <f t="shared" ca="1" si="5"/>
        <v>-22051.81</v>
      </c>
      <c r="CD21" s="31">
        <f t="shared" ca="1" si="5"/>
        <v>-25636.13</v>
      </c>
      <c r="CE21" s="31">
        <f t="shared" ca="1" si="5"/>
        <v>-85372.63</v>
      </c>
      <c r="CF21" s="31">
        <f t="shared" ca="1" si="5"/>
        <v>-28146.94</v>
      </c>
      <c r="CG21" s="31">
        <f t="shared" ca="1" si="5"/>
        <v>-14897.16</v>
      </c>
      <c r="CH21" s="31">
        <f t="shared" ca="1" si="5"/>
        <v>-16190.95</v>
      </c>
      <c r="CI21" s="31">
        <f t="shared" ca="1" si="5"/>
        <v>-12869.88</v>
      </c>
      <c r="CJ21" s="31">
        <f t="shared" ca="1" si="5"/>
        <v>-16226.3</v>
      </c>
      <c r="CK21" s="32">
        <f t="shared" ref="CK21:CV42" ca="1" si="16">ROUND(Q21*$CV$3,2)</f>
        <v>353.89</v>
      </c>
      <c r="CL21" s="32">
        <f t="shared" ca="1" si="16"/>
        <v>371.35</v>
      </c>
      <c r="CM21" s="32">
        <f t="shared" ca="1" si="16"/>
        <v>347.04</v>
      </c>
      <c r="CN21" s="32">
        <f t="shared" ca="1" si="16"/>
        <v>336.8</v>
      </c>
      <c r="CO21" s="32">
        <f t="shared" ca="1" si="16"/>
        <v>580.30999999999995</v>
      </c>
      <c r="CP21" s="32">
        <f t="shared" ca="1" si="16"/>
        <v>674.64</v>
      </c>
      <c r="CQ21" s="32">
        <f t="shared" ca="1" si="16"/>
        <v>2246.65</v>
      </c>
      <c r="CR21" s="32">
        <f t="shared" ca="1" si="16"/>
        <v>740.71</v>
      </c>
      <c r="CS21" s="32">
        <f t="shared" ca="1" si="16"/>
        <v>392.03</v>
      </c>
      <c r="CT21" s="32">
        <f t="shared" ca="1" si="16"/>
        <v>426.08</v>
      </c>
      <c r="CU21" s="32">
        <f t="shared" ca="1" si="16"/>
        <v>338.68</v>
      </c>
      <c r="CV21" s="32">
        <f t="shared" ca="1" si="16"/>
        <v>427.01</v>
      </c>
      <c r="CW21" s="31">
        <f t="shared" ref="CW21:DH42" ca="1" si="17">BY21+CK21-AO21-BA21</f>
        <v>-13339.11</v>
      </c>
      <c r="CX21" s="31">
        <f t="shared" ca="1" si="17"/>
        <v>-13997.129999999997</v>
      </c>
      <c r="CY21" s="31">
        <f t="shared" ca="1" si="17"/>
        <v>-13080.73</v>
      </c>
      <c r="CZ21" s="31">
        <f t="shared" ca="1" si="17"/>
        <v>-11762.220000000001</v>
      </c>
      <c r="DA21" s="31">
        <f t="shared" ca="1" si="17"/>
        <v>-20266.240000000002</v>
      </c>
      <c r="DB21" s="31">
        <f t="shared" ca="1" si="17"/>
        <v>-23560.33</v>
      </c>
      <c r="DC21" s="31">
        <f t="shared" ca="1" si="17"/>
        <v>-74485.02</v>
      </c>
      <c r="DD21" s="31">
        <f t="shared" ca="1" si="17"/>
        <v>-24557.35</v>
      </c>
      <c r="DE21" s="31">
        <f t="shared" ca="1" si="17"/>
        <v>-12997.32</v>
      </c>
      <c r="DF21" s="31">
        <f t="shared" ca="1" si="17"/>
        <v>-15469.890000000001</v>
      </c>
      <c r="DG21" s="31">
        <f t="shared" ca="1" si="17"/>
        <v>-12296.73</v>
      </c>
      <c r="DH21" s="31">
        <f t="shared" ca="1" si="17"/>
        <v>-15503.67</v>
      </c>
      <c r="DI21" s="32">
        <f t="shared" ca="1" si="11"/>
        <v>-666.96</v>
      </c>
      <c r="DJ21" s="32">
        <f t="shared" ca="1" si="11"/>
        <v>-699.86</v>
      </c>
      <c r="DK21" s="32">
        <f t="shared" ca="1" si="11"/>
        <v>-654.04</v>
      </c>
      <c r="DL21" s="32">
        <f t="shared" ca="1" si="11"/>
        <v>-588.11</v>
      </c>
      <c r="DM21" s="32">
        <f t="shared" ca="1" si="11"/>
        <v>-1013.31</v>
      </c>
      <c r="DN21" s="32">
        <f t="shared" ca="1" si="11"/>
        <v>-1178.02</v>
      </c>
      <c r="DO21" s="32">
        <f t="shared" ca="1" si="11"/>
        <v>-3724.25</v>
      </c>
      <c r="DP21" s="32">
        <f t="shared" ca="1" si="11"/>
        <v>-1227.8699999999999</v>
      </c>
      <c r="DQ21" s="32">
        <f t="shared" ca="1" si="11"/>
        <v>-649.87</v>
      </c>
      <c r="DR21" s="32">
        <f t="shared" ca="1" si="11"/>
        <v>-773.49</v>
      </c>
      <c r="DS21" s="32">
        <f t="shared" ca="1" si="11"/>
        <v>-614.84</v>
      </c>
      <c r="DT21" s="32">
        <f t="shared" ca="1" si="11"/>
        <v>-775.18</v>
      </c>
      <c r="DU21" s="31">
        <f t="shared" ca="1" si="12"/>
        <v>-5739.29</v>
      </c>
      <c r="DV21" s="31">
        <f t="shared" ca="1" si="12"/>
        <v>-5951.08</v>
      </c>
      <c r="DW21" s="31">
        <f t="shared" ca="1" si="12"/>
        <v>-5501.26</v>
      </c>
      <c r="DX21" s="31">
        <f t="shared" ca="1" si="12"/>
        <v>-4886.8</v>
      </c>
      <c r="DY21" s="31">
        <f t="shared" ca="1" si="12"/>
        <v>-8319.99</v>
      </c>
      <c r="DZ21" s="31">
        <f t="shared" ca="1" si="12"/>
        <v>-9552.27</v>
      </c>
      <c r="EA21" s="31">
        <f t="shared" ca="1" si="12"/>
        <v>-29831.78</v>
      </c>
      <c r="EB21" s="31">
        <f t="shared" ca="1" si="12"/>
        <v>-9705.0400000000009</v>
      </c>
      <c r="EC21" s="31">
        <f t="shared" ca="1" si="12"/>
        <v>-5067.53</v>
      </c>
      <c r="ED21" s="31">
        <f t="shared" ca="1" si="12"/>
        <v>-5952.1</v>
      </c>
      <c r="EE21" s="31">
        <f t="shared" ca="1" si="12"/>
        <v>-4665.9399999999996</v>
      </c>
      <c r="EF21" s="31">
        <f t="shared" ca="1" si="12"/>
        <v>-5803.15</v>
      </c>
      <c r="EG21" s="32">
        <f t="shared" ca="1" si="13"/>
        <v>-19745.36</v>
      </c>
      <c r="EH21" s="32">
        <f t="shared" ca="1" si="13"/>
        <v>-20648.07</v>
      </c>
      <c r="EI21" s="32">
        <f t="shared" ca="1" si="13"/>
        <v>-19236.03</v>
      </c>
      <c r="EJ21" s="32">
        <f t="shared" ca="1" si="13"/>
        <v>-17237.13</v>
      </c>
      <c r="EK21" s="32">
        <f t="shared" ca="1" si="13"/>
        <v>-29599.54</v>
      </c>
      <c r="EL21" s="32">
        <f t="shared" ca="1" si="13"/>
        <v>-34290.620000000003</v>
      </c>
      <c r="EM21" s="32">
        <f t="shared" ca="1" si="13"/>
        <v>-108041.05</v>
      </c>
      <c r="EN21" s="32">
        <f t="shared" ca="1" si="13"/>
        <v>-35490.259999999995</v>
      </c>
      <c r="EO21" s="32">
        <f t="shared" ca="1" si="13"/>
        <v>-18714.72</v>
      </c>
      <c r="EP21" s="32">
        <f t="shared" ca="1" si="13"/>
        <v>-22195.480000000003</v>
      </c>
      <c r="EQ21" s="32">
        <f t="shared" ca="1" si="13"/>
        <v>-17577.509999999998</v>
      </c>
      <c r="ER21" s="32">
        <f t="shared" ca="1" si="13"/>
        <v>-22082</v>
      </c>
    </row>
    <row r="22" spans="1:148">
      <c r="A22" t="s">
        <v>425</v>
      </c>
      <c r="B22" s="1" t="s">
        <v>12</v>
      </c>
      <c r="C22" t="str">
        <f t="shared" ca="1" si="1"/>
        <v>BR3</v>
      </c>
      <c r="D22" t="str">
        <f t="shared" ca="1" si="2"/>
        <v>Battle River #3</v>
      </c>
      <c r="E22" s="51">
        <v>72079.117400000003</v>
      </c>
      <c r="F22" s="51">
        <v>96308.691000000006</v>
      </c>
      <c r="G22" s="51">
        <v>98603.762300000002</v>
      </c>
      <c r="H22" s="51">
        <v>101636.62480000001</v>
      </c>
      <c r="I22" s="51">
        <v>28626.979800000001</v>
      </c>
      <c r="J22" s="51">
        <v>0</v>
      </c>
      <c r="K22" s="51">
        <v>75988.6014</v>
      </c>
      <c r="L22" s="51">
        <v>104250.54090000001</v>
      </c>
      <c r="M22" s="51">
        <v>100816.54120000001</v>
      </c>
      <c r="N22" s="51">
        <v>91995.484500000006</v>
      </c>
      <c r="O22" s="51">
        <v>95413.018200000006</v>
      </c>
      <c r="P22" s="51">
        <v>105412.6153</v>
      </c>
      <c r="Q22" s="32">
        <v>4189836.15</v>
      </c>
      <c r="R22" s="32">
        <v>7100703.9699999997</v>
      </c>
      <c r="S22" s="32">
        <v>5705130.0599999996</v>
      </c>
      <c r="T22" s="32">
        <v>5355078.78</v>
      </c>
      <c r="U22" s="32">
        <v>1188868.55</v>
      </c>
      <c r="V22" s="32">
        <v>0</v>
      </c>
      <c r="W22" s="32">
        <v>12787061.83</v>
      </c>
      <c r="X22" s="32">
        <v>7551219.3700000001</v>
      </c>
      <c r="Y22" s="32">
        <v>5132310.66</v>
      </c>
      <c r="Z22" s="32">
        <v>6277281.2999999998</v>
      </c>
      <c r="AA22" s="32">
        <v>5404326.4900000002</v>
      </c>
      <c r="AB22" s="32">
        <v>7130934.8200000003</v>
      </c>
      <c r="AC22" s="2">
        <v>6.54</v>
      </c>
      <c r="AD22" s="2">
        <v>6.54</v>
      </c>
      <c r="AE22" s="2">
        <v>6.54</v>
      </c>
      <c r="AF22" s="2">
        <v>6.54</v>
      </c>
      <c r="AG22" s="2">
        <v>6.54</v>
      </c>
      <c r="AH22" s="2">
        <v>6.54</v>
      </c>
      <c r="AI22" s="2">
        <v>6.54</v>
      </c>
      <c r="AJ22" s="2">
        <v>6.54</v>
      </c>
      <c r="AK22" s="2">
        <v>6.54</v>
      </c>
      <c r="AL22" s="2">
        <v>6.54</v>
      </c>
      <c r="AM22" s="2">
        <v>6.54</v>
      </c>
      <c r="AN22" s="2">
        <v>6.54</v>
      </c>
      <c r="AO22" s="33">
        <v>274015.28000000003</v>
      </c>
      <c r="AP22" s="33">
        <v>464386.04</v>
      </c>
      <c r="AQ22" s="33">
        <v>373115.51</v>
      </c>
      <c r="AR22" s="33">
        <v>350222.15</v>
      </c>
      <c r="AS22" s="33">
        <v>77752</v>
      </c>
      <c r="AT22" s="33">
        <v>0</v>
      </c>
      <c r="AU22" s="33">
        <v>836273.84</v>
      </c>
      <c r="AV22" s="33">
        <v>493849.75</v>
      </c>
      <c r="AW22" s="33">
        <v>335653.12</v>
      </c>
      <c r="AX22" s="33">
        <v>410534.2</v>
      </c>
      <c r="AY22" s="33">
        <v>353442.95</v>
      </c>
      <c r="AZ22" s="33">
        <v>466363.14</v>
      </c>
      <c r="BA22" s="31">
        <f t="shared" si="14"/>
        <v>-5027.8</v>
      </c>
      <c r="BB22" s="31">
        <f t="shared" si="14"/>
        <v>-8520.84</v>
      </c>
      <c r="BC22" s="31">
        <f t="shared" si="14"/>
        <v>-6846.16</v>
      </c>
      <c r="BD22" s="31">
        <f t="shared" si="14"/>
        <v>-25704.38</v>
      </c>
      <c r="BE22" s="31">
        <f t="shared" si="14"/>
        <v>-5706.57</v>
      </c>
      <c r="BF22" s="31">
        <f t="shared" si="14"/>
        <v>0</v>
      </c>
      <c r="BG22" s="31">
        <f t="shared" si="14"/>
        <v>-90788.14</v>
      </c>
      <c r="BH22" s="31">
        <f t="shared" si="14"/>
        <v>-53613.66</v>
      </c>
      <c r="BI22" s="31">
        <f t="shared" si="14"/>
        <v>-36439.410000000003</v>
      </c>
      <c r="BJ22" s="31">
        <f t="shared" si="14"/>
        <v>-18831.84</v>
      </c>
      <c r="BK22" s="31">
        <f t="shared" si="14"/>
        <v>-16212.98</v>
      </c>
      <c r="BL22" s="31">
        <f t="shared" si="14"/>
        <v>-21392.799999999999</v>
      </c>
      <c r="BM22" s="6">
        <f t="shared" ca="1" si="15"/>
        <v>4.7399999999999998E-2</v>
      </c>
      <c r="BN22" s="6">
        <f t="shared" ca="1" si="15"/>
        <v>4.7399999999999998E-2</v>
      </c>
      <c r="BO22" s="6">
        <f t="shared" ca="1" si="15"/>
        <v>4.7399999999999998E-2</v>
      </c>
      <c r="BP22" s="6">
        <f t="shared" ca="1" si="15"/>
        <v>4.7399999999999998E-2</v>
      </c>
      <c r="BQ22" s="6">
        <f t="shared" ca="1" si="15"/>
        <v>4.7399999999999998E-2</v>
      </c>
      <c r="BR22" s="6">
        <f t="shared" ca="1" si="15"/>
        <v>4.7399999999999998E-2</v>
      </c>
      <c r="BS22" s="6">
        <f t="shared" ca="1" si="15"/>
        <v>4.7399999999999998E-2</v>
      </c>
      <c r="BT22" s="6">
        <f t="shared" ca="1" si="15"/>
        <v>4.7399999999999998E-2</v>
      </c>
      <c r="BU22" s="6">
        <f t="shared" ca="1" si="15"/>
        <v>4.7399999999999998E-2</v>
      </c>
      <c r="BV22" s="6">
        <f t="shared" ca="1" si="15"/>
        <v>4.7399999999999998E-2</v>
      </c>
      <c r="BW22" s="6">
        <f t="shared" ca="1" si="15"/>
        <v>4.7399999999999998E-2</v>
      </c>
      <c r="BX22" s="6">
        <f t="shared" ca="1" si="15"/>
        <v>4.7399999999999998E-2</v>
      </c>
      <c r="BY22" s="31">
        <f t="shared" ca="1" si="5"/>
        <v>198598.23</v>
      </c>
      <c r="BZ22" s="31">
        <f t="shared" ca="1" si="5"/>
        <v>336573.37</v>
      </c>
      <c r="CA22" s="31">
        <f t="shared" ca="1" si="5"/>
        <v>270423.15999999997</v>
      </c>
      <c r="CB22" s="31">
        <f t="shared" ca="1" si="5"/>
        <v>253830.73</v>
      </c>
      <c r="CC22" s="31">
        <f t="shared" ca="1" si="5"/>
        <v>56352.37</v>
      </c>
      <c r="CD22" s="31">
        <f t="shared" ca="1" si="5"/>
        <v>0</v>
      </c>
      <c r="CE22" s="31">
        <f t="shared" ca="1" si="5"/>
        <v>606106.73</v>
      </c>
      <c r="CF22" s="31">
        <f t="shared" ca="1" si="5"/>
        <v>357927.8</v>
      </c>
      <c r="CG22" s="31">
        <f t="shared" ca="1" si="5"/>
        <v>243271.53</v>
      </c>
      <c r="CH22" s="31">
        <f t="shared" ca="1" si="5"/>
        <v>297543.13</v>
      </c>
      <c r="CI22" s="31">
        <f t="shared" ca="1" si="5"/>
        <v>256165.08</v>
      </c>
      <c r="CJ22" s="31">
        <f t="shared" ca="1" si="5"/>
        <v>338006.31</v>
      </c>
      <c r="CK22" s="32">
        <f t="shared" ca="1" si="16"/>
        <v>5446.79</v>
      </c>
      <c r="CL22" s="32">
        <f t="shared" ca="1" si="16"/>
        <v>9230.92</v>
      </c>
      <c r="CM22" s="32">
        <f t="shared" ca="1" si="16"/>
        <v>7416.67</v>
      </c>
      <c r="CN22" s="32">
        <f t="shared" ca="1" si="16"/>
        <v>6961.6</v>
      </c>
      <c r="CO22" s="32">
        <f t="shared" ca="1" si="16"/>
        <v>1545.53</v>
      </c>
      <c r="CP22" s="32">
        <f t="shared" ca="1" si="16"/>
        <v>0</v>
      </c>
      <c r="CQ22" s="32">
        <f t="shared" ca="1" si="16"/>
        <v>16623.18</v>
      </c>
      <c r="CR22" s="32">
        <f t="shared" ca="1" si="16"/>
        <v>9816.59</v>
      </c>
      <c r="CS22" s="32">
        <f t="shared" ca="1" si="16"/>
        <v>6672</v>
      </c>
      <c r="CT22" s="32">
        <f t="shared" ca="1" si="16"/>
        <v>8160.47</v>
      </c>
      <c r="CU22" s="32">
        <f t="shared" ca="1" si="16"/>
        <v>7025.62</v>
      </c>
      <c r="CV22" s="32">
        <f t="shared" ca="1" si="16"/>
        <v>9270.2199999999993</v>
      </c>
      <c r="CW22" s="31">
        <f t="shared" ca="1" si="17"/>
        <v>-64942.460000000006</v>
      </c>
      <c r="CX22" s="31">
        <f t="shared" ca="1" si="17"/>
        <v>-110060.91</v>
      </c>
      <c r="CY22" s="31">
        <f t="shared" ca="1" si="17"/>
        <v>-88429.520000000048</v>
      </c>
      <c r="CZ22" s="31">
        <f t="shared" ca="1" si="17"/>
        <v>-63725.440000000002</v>
      </c>
      <c r="DA22" s="31">
        <f t="shared" ca="1" si="17"/>
        <v>-14147.529999999999</v>
      </c>
      <c r="DB22" s="31">
        <f t="shared" ca="1" si="17"/>
        <v>0</v>
      </c>
      <c r="DC22" s="31">
        <f t="shared" ca="1" si="17"/>
        <v>-122755.78999999994</v>
      </c>
      <c r="DD22" s="31">
        <f t="shared" ca="1" si="17"/>
        <v>-72491.699999999983</v>
      </c>
      <c r="DE22" s="31">
        <f t="shared" ca="1" si="17"/>
        <v>-49270.179999999993</v>
      </c>
      <c r="DF22" s="31">
        <f t="shared" ca="1" si="17"/>
        <v>-85998.760000000038</v>
      </c>
      <c r="DG22" s="31">
        <f t="shared" ca="1" si="17"/>
        <v>-74039.27</v>
      </c>
      <c r="DH22" s="31">
        <f t="shared" ca="1" si="17"/>
        <v>-97693.810000000041</v>
      </c>
      <c r="DI22" s="32">
        <f t="shared" ca="1" si="11"/>
        <v>-3247.12</v>
      </c>
      <c r="DJ22" s="32">
        <f t="shared" ca="1" si="11"/>
        <v>-5503.05</v>
      </c>
      <c r="DK22" s="32">
        <f t="shared" ca="1" si="11"/>
        <v>-4421.4799999999996</v>
      </c>
      <c r="DL22" s="32">
        <f t="shared" ca="1" si="11"/>
        <v>-3186.27</v>
      </c>
      <c r="DM22" s="32">
        <f t="shared" ca="1" si="11"/>
        <v>-707.38</v>
      </c>
      <c r="DN22" s="32">
        <f t="shared" ca="1" si="11"/>
        <v>0</v>
      </c>
      <c r="DO22" s="32">
        <f t="shared" ca="1" si="11"/>
        <v>-6137.79</v>
      </c>
      <c r="DP22" s="32">
        <f t="shared" ca="1" si="11"/>
        <v>-3624.59</v>
      </c>
      <c r="DQ22" s="32">
        <f t="shared" ca="1" si="11"/>
        <v>-2463.5100000000002</v>
      </c>
      <c r="DR22" s="32">
        <f t="shared" ca="1" si="11"/>
        <v>-4299.9399999999996</v>
      </c>
      <c r="DS22" s="32">
        <f t="shared" ca="1" si="11"/>
        <v>-3701.96</v>
      </c>
      <c r="DT22" s="32">
        <f t="shared" ca="1" si="11"/>
        <v>-4884.6899999999996</v>
      </c>
      <c r="DU22" s="31">
        <f t="shared" ca="1" si="12"/>
        <v>-27942.17</v>
      </c>
      <c r="DV22" s="31">
        <f t="shared" ca="1" si="12"/>
        <v>-46794</v>
      </c>
      <c r="DW22" s="31">
        <f t="shared" ca="1" si="12"/>
        <v>-37190.080000000002</v>
      </c>
      <c r="DX22" s="31">
        <f t="shared" ca="1" si="12"/>
        <v>-26475.75</v>
      </c>
      <c r="DY22" s="31">
        <f t="shared" ca="1" si="12"/>
        <v>-5808.05</v>
      </c>
      <c r="DZ22" s="31">
        <f t="shared" ca="1" si="12"/>
        <v>0</v>
      </c>
      <c r="EA22" s="31">
        <f t="shared" ca="1" si="12"/>
        <v>-49164.56</v>
      </c>
      <c r="EB22" s="31">
        <f t="shared" ca="1" si="12"/>
        <v>-28648.639999999999</v>
      </c>
      <c r="EC22" s="31">
        <f t="shared" ca="1" si="12"/>
        <v>-19209.98</v>
      </c>
      <c r="ED22" s="31">
        <f t="shared" ca="1" si="12"/>
        <v>-33088.339999999997</v>
      </c>
      <c r="EE22" s="31">
        <f t="shared" ca="1" si="12"/>
        <v>-28093.86</v>
      </c>
      <c r="EF22" s="31">
        <f t="shared" ca="1" si="12"/>
        <v>-36567.620000000003</v>
      </c>
      <c r="EG22" s="32">
        <f t="shared" ca="1" si="13"/>
        <v>-96131.75</v>
      </c>
      <c r="EH22" s="32">
        <f t="shared" ca="1" si="13"/>
        <v>-162357.96000000002</v>
      </c>
      <c r="EI22" s="32">
        <f t="shared" ca="1" si="13"/>
        <v>-130041.08000000005</v>
      </c>
      <c r="EJ22" s="32">
        <f t="shared" ca="1" si="13"/>
        <v>-93387.46</v>
      </c>
      <c r="EK22" s="32">
        <f t="shared" ca="1" si="13"/>
        <v>-20662.96</v>
      </c>
      <c r="EL22" s="32">
        <f t="shared" ca="1" si="13"/>
        <v>0</v>
      </c>
      <c r="EM22" s="32">
        <f t="shared" ca="1" si="13"/>
        <v>-178058.13999999993</v>
      </c>
      <c r="EN22" s="32">
        <f t="shared" ca="1" si="13"/>
        <v>-104764.92999999998</v>
      </c>
      <c r="EO22" s="32">
        <f t="shared" ca="1" si="13"/>
        <v>-70943.67</v>
      </c>
      <c r="EP22" s="32">
        <f t="shared" ca="1" si="13"/>
        <v>-123387.04000000004</v>
      </c>
      <c r="EQ22" s="32">
        <f t="shared" ca="1" si="13"/>
        <v>-105835.09000000001</v>
      </c>
      <c r="ER22" s="32">
        <f t="shared" ca="1" si="13"/>
        <v>-139146.12000000005</v>
      </c>
    </row>
    <row r="23" spans="1:148">
      <c r="A23" t="s">
        <v>425</v>
      </c>
      <c r="B23" s="1" t="s">
        <v>13</v>
      </c>
      <c r="C23" t="str">
        <f t="shared" ca="1" si="1"/>
        <v>BR4</v>
      </c>
      <c r="D23" t="str">
        <f t="shared" ca="1" si="2"/>
        <v>Battle River #4</v>
      </c>
      <c r="E23" s="51">
        <v>96453.7402</v>
      </c>
      <c r="F23" s="51">
        <v>92799.957200000004</v>
      </c>
      <c r="G23" s="51">
        <v>98083.218900000007</v>
      </c>
      <c r="H23" s="51">
        <v>108218.4279</v>
      </c>
      <c r="I23" s="51">
        <v>110223.476</v>
      </c>
      <c r="J23" s="51">
        <v>106923.0588</v>
      </c>
      <c r="K23" s="51">
        <v>103200.0257</v>
      </c>
      <c r="L23" s="51">
        <v>111848.0891</v>
      </c>
      <c r="M23" s="51">
        <v>74292.759399999995</v>
      </c>
      <c r="N23" s="51">
        <v>22938.6482</v>
      </c>
      <c r="O23" s="51">
        <v>105787.0773</v>
      </c>
      <c r="P23" s="51">
        <v>105964.8879</v>
      </c>
      <c r="Q23" s="32">
        <v>5401165.8099999996</v>
      </c>
      <c r="R23" s="32">
        <v>6667723.29</v>
      </c>
      <c r="S23" s="32">
        <v>5139037.68</v>
      </c>
      <c r="T23" s="32">
        <v>5607334.5499999998</v>
      </c>
      <c r="U23" s="32">
        <v>5423259.7199999997</v>
      </c>
      <c r="V23" s="32">
        <v>5328953.34</v>
      </c>
      <c r="W23" s="32">
        <v>14653671.85</v>
      </c>
      <c r="X23" s="32">
        <v>7995595.0999999996</v>
      </c>
      <c r="Y23" s="32">
        <v>3947605.01</v>
      </c>
      <c r="Z23" s="32">
        <v>1203257.22</v>
      </c>
      <c r="AA23" s="32">
        <v>5776804.0999999996</v>
      </c>
      <c r="AB23" s="32">
        <v>6922799.0499999998</v>
      </c>
      <c r="AC23" s="2">
        <v>6.54</v>
      </c>
      <c r="AD23" s="2">
        <v>6.54</v>
      </c>
      <c r="AE23" s="2">
        <v>6.54</v>
      </c>
      <c r="AF23" s="2">
        <v>6.54</v>
      </c>
      <c r="AG23" s="2">
        <v>6.54</v>
      </c>
      <c r="AH23" s="2">
        <v>6.54</v>
      </c>
      <c r="AI23" s="2">
        <v>6.54</v>
      </c>
      <c r="AJ23" s="2">
        <v>6.54</v>
      </c>
      <c r="AK23" s="2">
        <v>6.54</v>
      </c>
      <c r="AL23" s="2">
        <v>6.54</v>
      </c>
      <c r="AM23" s="2">
        <v>6.54</v>
      </c>
      <c r="AN23" s="2">
        <v>6.54</v>
      </c>
      <c r="AO23" s="33">
        <v>353236.24</v>
      </c>
      <c r="AP23" s="33">
        <v>436069.1</v>
      </c>
      <c r="AQ23" s="33">
        <v>336093.06</v>
      </c>
      <c r="AR23" s="33">
        <v>366719.68</v>
      </c>
      <c r="AS23" s="33">
        <v>354681.19</v>
      </c>
      <c r="AT23" s="33">
        <v>348513.55</v>
      </c>
      <c r="AU23" s="33">
        <v>958350.14</v>
      </c>
      <c r="AV23" s="33">
        <v>522911.92</v>
      </c>
      <c r="AW23" s="33">
        <v>258173.37</v>
      </c>
      <c r="AX23" s="33">
        <v>78693.02</v>
      </c>
      <c r="AY23" s="33">
        <v>377802.99</v>
      </c>
      <c r="AZ23" s="33">
        <v>452751.06</v>
      </c>
      <c r="BA23" s="31">
        <f t="shared" si="14"/>
        <v>-6481.4</v>
      </c>
      <c r="BB23" s="31">
        <f t="shared" si="14"/>
        <v>-8001.27</v>
      </c>
      <c r="BC23" s="31">
        <f t="shared" si="14"/>
        <v>-6166.85</v>
      </c>
      <c r="BD23" s="31">
        <f t="shared" si="14"/>
        <v>-26915.21</v>
      </c>
      <c r="BE23" s="31">
        <f t="shared" si="14"/>
        <v>-26031.65</v>
      </c>
      <c r="BF23" s="31">
        <f t="shared" si="14"/>
        <v>-25578.98</v>
      </c>
      <c r="BG23" s="31">
        <f t="shared" si="14"/>
        <v>-104041.07</v>
      </c>
      <c r="BH23" s="31">
        <f t="shared" si="14"/>
        <v>-56768.73</v>
      </c>
      <c r="BI23" s="31">
        <f t="shared" si="14"/>
        <v>-28028</v>
      </c>
      <c r="BJ23" s="31">
        <f t="shared" si="14"/>
        <v>-3609.77</v>
      </c>
      <c r="BK23" s="31">
        <f t="shared" si="14"/>
        <v>-17330.41</v>
      </c>
      <c r="BL23" s="31">
        <f t="shared" si="14"/>
        <v>-20768.400000000001</v>
      </c>
      <c r="BM23" s="6">
        <f t="shared" ca="1" si="15"/>
        <v>4.7199999999999999E-2</v>
      </c>
      <c r="BN23" s="6">
        <f t="shared" ca="1" si="15"/>
        <v>4.7199999999999999E-2</v>
      </c>
      <c r="BO23" s="6">
        <f t="shared" ca="1" si="15"/>
        <v>4.7199999999999999E-2</v>
      </c>
      <c r="BP23" s="6">
        <f t="shared" ca="1" si="15"/>
        <v>4.7199999999999999E-2</v>
      </c>
      <c r="BQ23" s="6">
        <f t="shared" ca="1" si="15"/>
        <v>4.7199999999999999E-2</v>
      </c>
      <c r="BR23" s="6">
        <f t="shared" ca="1" si="15"/>
        <v>4.7199999999999999E-2</v>
      </c>
      <c r="BS23" s="6">
        <f t="shared" ca="1" si="15"/>
        <v>4.7199999999999999E-2</v>
      </c>
      <c r="BT23" s="6">
        <f t="shared" ca="1" si="15"/>
        <v>4.7199999999999999E-2</v>
      </c>
      <c r="BU23" s="6">
        <f t="shared" ca="1" si="15"/>
        <v>4.7199999999999999E-2</v>
      </c>
      <c r="BV23" s="6">
        <f t="shared" ca="1" si="15"/>
        <v>4.7199999999999999E-2</v>
      </c>
      <c r="BW23" s="6">
        <f t="shared" ca="1" si="15"/>
        <v>4.7199999999999999E-2</v>
      </c>
      <c r="BX23" s="6">
        <f t="shared" ca="1" si="15"/>
        <v>4.7199999999999999E-2</v>
      </c>
      <c r="BY23" s="31">
        <f t="shared" ca="1" si="5"/>
        <v>254935.03</v>
      </c>
      <c r="BZ23" s="31">
        <f t="shared" ca="1" si="5"/>
        <v>314716.53999999998</v>
      </c>
      <c r="CA23" s="31">
        <f t="shared" ca="1" si="5"/>
        <v>242562.58</v>
      </c>
      <c r="CB23" s="31">
        <f t="shared" ca="1" si="5"/>
        <v>264666.19</v>
      </c>
      <c r="CC23" s="31">
        <f t="shared" ca="1" si="5"/>
        <v>255977.86</v>
      </c>
      <c r="CD23" s="31">
        <f t="shared" ca="1" si="5"/>
        <v>251526.6</v>
      </c>
      <c r="CE23" s="31">
        <f t="shared" ca="1" si="5"/>
        <v>691653.31</v>
      </c>
      <c r="CF23" s="31">
        <f t="shared" ca="1" si="5"/>
        <v>377392.09</v>
      </c>
      <c r="CG23" s="31">
        <f t="shared" ca="1" si="5"/>
        <v>186326.96</v>
      </c>
      <c r="CH23" s="31">
        <f t="shared" ca="1" si="5"/>
        <v>56793.74</v>
      </c>
      <c r="CI23" s="31">
        <f t="shared" ca="1" si="5"/>
        <v>272665.15000000002</v>
      </c>
      <c r="CJ23" s="31">
        <f t="shared" ca="1" si="5"/>
        <v>326756.12</v>
      </c>
      <c r="CK23" s="32">
        <f t="shared" ca="1" si="16"/>
        <v>7021.52</v>
      </c>
      <c r="CL23" s="32">
        <f t="shared" ca="1" si="16"/>
        <v>8668.0400000000009</v>
      </c>
      <c r="CM23" s="32">
        <f t="shared" ca="1" si="16"/>
        <v>6680.75</v>
      </c>
      <c r="CN23" s="32">
        <f t="shared" ca="1" si="16"/>
        <v>7289.53</v>
      </c>
      <c r="CO23" s="32">
        <f t="shared" ca="1" si="16"/>
        <v>7050.24</v>
      </c>
      <c r="CP23" s="32">
        <f t="shared" ca="1" si="16"/>
        <v>6927.64</v>
      </c>
      <c r="CQ23" s="32">
        <f t="shared" ca="1" si="16"/>
        <v>19049.77</v>
      </c>
      <c r="CR23" s="32">
        <f t="shared" ca="1" si="16"/>
        <v>10394.27</v>
      </c>
      <c r="CS23" s="32">
        <f t="shared" ca="1" si="16"/>
        <v>5131.8900000000003</v>
      </c>
      <c r="CT23" s="32">
        <f t="shared" ca="1" si="16"/>
        <v>1564.23</v>
      </c>
      <c r="CU23" s="32">
        <f t="shared" ca="1" si="16"/>
        <v>7509.85</v>
      </c>
      <c r="CV23" s="32">
        <f t="shared" ca="1" si="16"/>
        <v>8999.64</v>
      </c>
      <c r="CW23" s="31">
        <f t="shared" ca="1" si="17"/>
        <v>-84798.290000000008</v>
      </c>
      <c r="CX23" s="31">
        <f t="shared" ca="1" si="17"/>
        <v>-104683.25000000001</v>
      </c>
      <c r="CY23" s="31">
        <f t="shared" ca="1" si="17"/>
        <v>-80682.880000000005</v>
      </c>
      <c r="CZ23" s="31">
        <f t="shared" ca="1" si="17"/>
        <v>-67848.749999999971</v>
      </c>
      <c r="DA23" s="31">
        <f t="shared" ca="1" si="17"/>
        <v>-65621.440000000031</v>
      </c>
      <c r="DB23" s="31">
        <f t="shared" ca="1" si="17"/>
        <v>-64480.329999999973</v>
      </c>
      <c r="DC23" s="31">
        <f t="shared" ca="1" si="17"/>
        <v>-143605.98999999993</v>
      </c>
      <c r="DD23" s="31">
        <f t="shared" ca="1" si="17"/>
        <v>-78356.829999999929</v>
      </c>
      <c r="DE23" s="31">
        <f t="shared" ca="1" si="17"/>
        <v>-38686.51999999999</v>
      </c>
      <c r="DF23" s="31">
        <f t="shared" ca="1" si="17"/>
        <v>-16725.280000000002</v>
      </c>
      <c r="DG23" s="31">
        <f t="shared" ca="1" si="17"/>
        <v>-80297.579999999987</v>
      </c>
      <c r="DH23" s="31">
        <f t="shared" ca="1" si="17"/>
        <v>-96226.9</v>
      </c>
      <c r="DI23" s="32">
        <f t="shared" ca="1" si="11"/>
        <v>-4239.91</v>
      </c>
      <c r="DJ23" s="32">
        <f t="shared" ca="1" si="11"/>
        <v>-5234.16</v>
      </c>
      <c r="DK23" s="32">
        <f t="shared" ca="1" si="11"/>
        <v>-4034.14</v>
      </c>
      <c r="DL23" s="32">
        <f t="shared" ca="1" si="11"/>
        <v>-3392.44</v>
      </c>
      <c r="DM23" s="32">
        <f t="shared" ca="1" si="11"/>
        <v>-3281.07</v>
      </c>
      <c r="DN23" s="32">
        <f t="shared" ca="1" si="11"/>
        <v>-3224.02</v>
      </c>
      <c r="DO23" s="32">
        <f t="shared" ca="1" si="11"/>
        <v>-7180.3</v>
      </c>
      <c r="DP23" s="32">
        <f t="shared" ca="1" si="11"/>
        <v>-3917.84</v>
      </c>
      <c r="DQ23" s="32">
        <f t="shared" ca="1" si="11"/>
        <v>-1934.33</v>
      </c>
      <c r="DR23" s="32">
        <f t="shared" ca="1" si="11"/>
        <v>-836.26</v>
      </c>
      <c r="DS23" s="32">
        <f t="shared" ca="1" si="11"/>
        <v>-4014.88</v>
      </c>
      <c r="DT23" s="32">
        <f t="shared" ca="1" si="11"/>
        <v>-4811.3500000000004</v>
      </c>
      <c r="DU23" s="31">
        <f t="shared" ca="1" si="12"/>
        <v>-36485.35</v>
      </c>
      <c r="DV23" s="31">
        <f t="shared" ca="1" si="12"/>
        <v>-44507.61</v>
      </c>
      <c r="DW23" s="31">
        <f t="shared" ca="1" si="12"/>
        <v>-33932.14</v>
      </c>
      <c r="DX23" s="31">
        <f t="shared" ca="1" si="12"/>
        <v>-28188.85</v>
      </c>
      <c r="DY23" s="31">
        <f t="shared" ca="1" si="12"/>
        <v>-26939.86</v>
      </c>
      <c r="DZ23" s="31">
        <f t="shared" ca="1" si="12"/>
        <v>-26142.81</v>
      </c>
      <c r="EA23" s="31">
        <f t="shared" ca="1" si="12"/>
        <v>-57515.21</v>
      </c>
      <c r="EB23" s="31">
        <f t="shared" ca="1" si="12"/>
        <v>-30966.53</v>
      </c>
      <c r="EC23" s="31">
        <f t="shared" ca="1" si="12"/>
        <v>-15083.51</v>
      </c>
      <c r="ED23" s="31">
        <f t="shared" ca="1" si="12"/>
        <v>-6435.11</v>
      </c>
      <c r="EE23" s="31">
        <f t="shared" ca="1" si="12"/>
        <v>-30468.55</v>
      </c>
      <c r="EF23" s="31">
        <f t="shared" ca="1" si="12"/>
        <v>-36018.54</v>
      </c>
      <c r="EG23" s="32">
        <f t="shared" ca="1" si="13"/>
        <v>-125523.55000000002</v>
      </c>
      <c r="EH23" s="32">
        <f t="shared" ca="1" si="13"/>
        <v>-154425.02000000002</v>
      </c>
      <c r="EI23" s="32">
        <f t="shared" ca="1" si="13"/>
        <v>-118649.16</v>
      </c>
      <c r="EJ23" s="32">
        <f t="shared" ca="1" si="13"/>
        <v>-99430.039999999979</v>
      </c>
      <c r="EK23" s="32">
        <f t="shared" ca="1" si="13"/>
        <v>-95842.370000000039</v>
      </c>
      <c r="EL23" s="32">
        <f t="shared" ca="1" si="13"/>
        <v>-93847.159999999974</v>
      </c>
      <c r="EM23" s="32">
        <f t="shared" ca="1" si="13"/>
        <v>-208301.49999999991</v>
      </c>
      <c r="EN23" s="32">
        <f t="shared" ca="1" si="13"/>
        <v>-113241.19999999992</v>
      </c>
      <c r="EO23" s="32">
        <f t="shared" ca="1" si="13"/>
        <v>-55704.359999999993</v>
      </c>
      <c r="EP23" s="32">
        <f t="shared" ca="1" si="13"/>
        <v>-23996.65</v>
      </c>
      <c r="EQ23" s="32">
        <f t="shared" ca="1" si="13"/>
        <v>-114781.01</v>
      </c>
      <c r="ER23" s="32">
        <f t="shared" ca="1" si="13"/>
        <v>-137056.79</v>
      </c>
    </row>
    <row r="24" spans="1:148">
      <c r="A24" t="s">
        <v>425</v>
      </c>
      <c r="B24" s="1" t="s">
        <v>25</v>
      </c>
      <c r="C24" t="str">
        <f t="shared" ca="1" si="1"/>
        <v>BR5</v>
      </c>
      <c r="D24" t="str">
        <f t="shared" ca="1" si="2"/>
        <v>Battle River #5</v>
      </c>
      <c r="E24" s="51">
        <v>253551.00020000001</v>
      </c>
      <c r="F24" s="51">
        <v>252408.92569999999</v>
      </c>
      <c r="G24" s="51">
        <v>219436.79269999999</v>
      </c>
      <c r="H24" s="51">
        <v>242359.65960000001</v>
      </c>
      <c r="I24" s="51">
        <v>224831.65429999999</v>
      </c>
      <c r="J24" s="51">
        <v>261795.21290000001</v>
      </c>
      <c r="K24" s="51">
        <v>168633.35930000001</v>
      </c>
      <c r="L24" s="51">
        <v>202153.3395</v>
      </c>
      <c r="M24" s="51">
        <v>236660.3492</v>
      </c>
      <c r="N24" s="51">
        <v>258917.28400000001</v>
      </c>
      <c r="O24" s="51">
        <v>234891.60630000001</v>
      </c>
      <c r="P24" s="51">
        <v>245548.27050000001</v>
      </c>
      <c r="Q24" s="32">
        <v>14358299.279999999</v>
      </c>
      <c r="R24" s="32">
        <v>18561824.920000002</v>
      </c>
      <c r="S24" s="32">
        <v>13054088.42</v>
      </c>
      <c r="T24" s="32">
        <v>13132135.609999999</v>
      </c>
      <c r="U24" s="32">
        <v>12384043.67</v>
      </c>
      <c r="V24" s="32">
        <v>13499463.23</v>
      </c>
      <c r="W24" s="32">
        <v>22116566.329999998</v>
      </c>
      <c r="X24" s="32">
        <v>10186656.92</v>
      </c>
      <c r="Y24" s="32">
        <v>11569995.33</v>
      </c>
      <c r="Z24" s="32">
        <v>17410634.120000001</v>
      </c>
      <c r="AA24" s="32">
        <v>12946042.800000001</v>
      </c>
      <c r="AB24" s="32">
        <v>16734550.689999999</v>
      </c>
      <c r="AC24" s="2">
        <v>5.68</v>
      </c>
      <c r="AD24" s="2">
        <v>5.68</v>
      </c>
      <c r="AE24" s="2">
        <v>5.68</v>
      </c>
      <c r="AF24" s="2">
        <v>5.68</v>
      </c>
      <c r="AG24" s="2">
        <v>5.68</v>
      </c>
      <c r="AH24" s="2">
        <v>5.68</v>
      </c>
      <c r="AI24" s="2">
        <v>5.68</v>
      </c>
      <c r="AJ24" s="2">
        <v>5.68</v>
      </c>
      <c r="AK24" s="2">
        <v>5.68</v>
      </c>
      <c r="AL24" s="2">
        <v>5.68</v>
      </c>
      <c r="AM24" s="2">
        <v>5.68</v>
      </c>
      <c r="AN24" s="2">
        <v>5.68</v>
      </c>
      <c r="AO24" s="33">
        <v>815551.4</v>
      </c>
      <c r="AP24" s="33">
        <v>1054311.6599999999</v>
      </c>
      <c r="AQ24" s="33">
        <v>741472.22</v>
      </c>
      <c r="AR24" s="33">
        <v>745905.3</v>
      </c>
      <c r="AS24" s="33">
        <v>703413.68</v>
      </c>
      <c r="AT24" s="33">
        <v>766769.51</v>
      </c>
      <c r="AU24" s="33">
        <v>1256220.97</v>
      </c>
      <c r="AV24" s="33">
        <v>578602.11</v>
      </c>
      <c r="AW24" s="33">
        <v>657175.73</v>
      </c>
      <c r="AX24" s="33">
        <v>988924.02</v>
      </c>
      <c r="AY24" s="33">
        <v>735335.23</v>
      </c>
      <c r="AZ24" s="33">
        <v>950522.48</v>
      </c>
      <c r="BA24" s="31">
        <f t="shared" si="14"/>
        <v>-17229.96</v>
      </c>
      <c r="BB24" s="31">
        <f t="shared" si="14"/>
        <v>-22274.19</v>
      </c>
      <c r="BC24" s="31">
        <f t="shared" si="14"/>
        <v>-15664.91</v>
      </c>
      <c r="BD24" s="31">
        <f t="shared" si="14"/>
        <v>-63034.25</v>
      </c>
      <c r="BE24" s="31">
        <f t="shared" si="14"/>
        <v>-59443.41</v>
      </c>
      <c r="BF24" s="31">
        <f t="shared" si="14"/>
        <v>-64797.42</v>
      </c>
      <c r="BG24" s="31">
        <f t="shared" si="14"/>
        <v>-157027.62</v>
      </c>
      <c r="BH24" s="31">
        <f t="shared" si="14"/>
        <v>-72325.259999999995</v>
      </c>
      <c r="BI24" s="31">
        <f t="shared" si="14"/>
        <v>-82146.97</v>
      </c>
      <c r="BJ24" s="31">
        <f t="shared" si="14"/>
        <v>-52231.9</v>
      </c>
      <c r="BK24" s="31">
        <f t="shared" si="14"/>
        <v>-38838.129999999997</v>
      </c>
      <c r="BL24" s="31">
        <f t="shared" si="14"/>
        <v>-50203.65</v>
      </c>
      <c r="BM24" s="6">
        <f t="shared" ca="1" si="15"/>
        <v>2.53E-2</v>
      </c>
      <c r="BN24" s="6">
        <f t="shared" ca="1" si="15"/>
        <v>2.53E-2</v>
      </c>
      <c r="BO24" s="6">
        <f t="shared" ca="1" si="15"/>
        <v>2.53E-2</v>
      </c>
      <c r="BP24" s="6">
        <f t="shared" ca="1" si="15"/>
        <v>2.53E-2</v>
      </c>
      <c r="BQ24" s="6">
        <f t="shared" ca="1" si="15"/>
        <v>2.53E-2</v>
      </c>
      <c r="BR24" s="6">
        <f t="shared" ca="1" si="15"/>
        <v>2.53E-2</v>
      </c>
      <c r="BS24" s="6">
        <f t="shared" ca="1" si="15"/>
        <v>2.53E-2</v>
      </c>
      <c r="BT24" s="6">
        <f t="shared" ca="1" si="15"/>
        <v>2.53E-2</v>
      </c>
      <c r="BU24" s="6">
        <f t="shared" ca="1" si="15"/>
        <v>2.53E-2</v>
      </c>
      <c r="BV24" s="6">
        <f t="shared" ca="1" si="15"/>
        <v>2.53E-2</v>
      </c>
      <c r="BW24" s="6">
        <f t="shared" ca="1" si="15"/>
        <v>2.53E-2</v>
      </c>
      <c r="BX24" s="6">
        <f t="shared" ca="1" si="15"/>
        <v>2.53E-2</v>
      </c>
      <c r="BY24" s="31">
        <f t="shared" ca="1" si="5"/>
        <v>363264.97</v>
      </c>
      <c r="BZ24" s="31">
        <f t="shared" ca="1" si="5"/>
        <v>469614.17</v>
      </c>
      <c r="CA24" s="31">
        <f t="shared" ca="1" si="5"/>
        <v>330268.44</v>
      </c>
      <c r="CB24" s="31">
        <f t="shared" ca="1" si="5"/>
        <v>332243.03000000003</v>
      </c>
      <c r="CC24" s="31">
        <f t="shared" ca="1" si="5"/>
        <v>313316.3</v>
      </c>
      <c r="CD24" s="31">
        <f t="shared" ca="1" si="5"/>
        <v>341536.42</v>
      </c>
      <c r="CE24" s="31">
        <f t="shared" ca="1" si="5"/>
        <v>559549.13</v>
      </c>
      <c r="CF24" s="31">
        <f t="shared" ca="1" si="5"/>
        <v>257722.42</v>
      </c>
      <c r="CG24" s="31">
        <f t="shared" ca="1" si="5"/>
        <v>292720.88</v>
      </c>
      <c r="CH24" s="31">
        <f t="shared" ca="1" si="5"/>
        <v>440489.04</v>
      </c>
      <c r="CI24" s="31">
        <f t="shared" ca="1" si="5"/>
        <v>327534.88</v>
      </c>
      <c r="CJ24" s="31">
        <f t="shared" ca="1" si="5"/>
        <v>423384.13</v>
      </c>
      <c r="CK24" s="32">
        <f t="shared" ca="1" si="16"/>
        <v>18665.79</v>
      </c>
      <c r="CL24" s="32">
        <f t="shared" ca="1" si="16"/>
        <v>24130.37</v>
      </c>
      <c r="CM24" s="32">
        <f t="shared" ca="1" si="16"/>
        <v>16970.310000000001</v>
      </c>
      <c r="CN24" s="32">
        <f t="shared" ca="1" si="16"/>
        <v>17071.78</v>
      </c>
      <c r="CO24" s="32">
        <f t="shared" ca="1" si="16"/>
        <v>16099.26</v>
      </c>
      <c r="CP24" s="32">
        <f t="shared" ca="1" si="16"/>
        <v>17549.3</v>
      </c>
      <c r="CQ24" s="32">
        <f t="shared" ca="1" si="16"/>
        <v>28751.54</v>
      </c>
      <c r="CR24" s="32">
        <f t="shared" ca="1" si="16"/>
        <v>13242.65</v>
      </c>
      <c r="CS24" s="32">
        <f t="shared" ca="1" si="16"/>
        <v>15040.99</v>
      </c>
      <c r="CT24" s="32">
        <f t="shared" ca="1" si="16"/>
        <v>22633.82</v>
      </c>
      <c r="CU24" s="32">
        <f t="shared" ca="1" si="16"/>
        <v>16829.86</v>
      </c>
      <c r="CV24" s="32">
        <f t="shared" ca="1" si="16"/>
        <v>21754.92</v>
      </c>
      <c r="CW24" s="31">
        <f t="shared" ca="1" si="17"/>
        <v>-416390.68000000005</v>
      </c>
      <c r="CX24" s="31">
        <f t="shared" ca="1" si="17"/>
        <v>-538292.92999999993</v>
      </c>
      <c r="CY24" s="31">
        <f t="shared" ca="1" si="17"/>
        <v>-378568.56</v>
      </c>
      <c r="CZ24" s="31">
        <f t="shared" ca="1" si="17"/>
        <v>-333556.24</v>
      </c>
      <c r="DA24" s="31">
        <f t="shared" ca="1" si="17"/>
        <v>-314554.71000000008</v>
      </c>
      <c r="DB24" s="31">
        <f t="shared" ca="1" si="17"/>
        <v>-342886.37000000005</v>
      </c>
      <c r="DC24" s="31">
        <f t="shared" ca="1" si="17"/>
        <v>-510892.67999999993</v>
      </c>
      <c r="DD24" s="31">
        <f t="shared" ca="1" si="17"/>
        <v>-235311.77999999997</v>
      </c>
      <c r="DE24" s="31">
        <f t="shared" ca="1" si="17"/>
        <v>-267266.89</v>
      </c>
      <c r="DF24" s="31">
        <f t="shared" ca="1" si="17"/>
        <v>-473569.26</v>
      </c>
      <c r="DG24" s="31">
        <f t="shared" ca="1" si="17"/>
        <v>-352132.36</v>
      </c>
      <c r="DH24" s="31">
        <f t="shared" ca="1" si="17"/>
        <v>-455179.77999999997</v>
      </c>
      <c r="DI24" s="32">
        <f t="shared" ca="1" si="11"/>
        <v>-20819.53</v>
      </c>
      <c r="DJ24" s="32">
        <f t="shared" ca="1" si="11"/>
        <v>-26914.65</v>
      </c>
      <c r="DK24" s="32">
        <f t="shared" ca="1" si="11"/>
        <v>-18928.43</v>
      </c>
      <c r="DL24" s="32">
        <f t="shared" ca="1" si="11"/>
        <v>-16677.810000000001</v>
      </c>
      <c r="DM24" s="32">
        <f t="shared" ca="1" si="11"/>
        <v>-15727.74</v>
      </c>
      <c r="DN24" s="32">
        <f t="shared" ca="1" si="11"/>
        <v>-17144.32</v>
      </c>
      <c r="DO24" s="32">
        <f t="shared" ca="1" si="11"/>
        <v>-25544.63</v>
      </c>
      <c r="DP24" s="32">
        <f t="shared" ca="1" si="11"/>
        <v>-11765.59</v>
      </c>
      <c r="DQ24" s="32">
        <f t="shared" ca="1" si="11"/>
        <v>-13363.34</v>
      </c>
      <c r="DR24" s="32">
        <f t="shared" ca="1" si="11"/>
        <v>-23678.46</v>
      </c>
      <c r="DS24" s="32">
        <f t="shared" ca="1" si="11"/>
        <v>-17606.62</v>
      </c>
      <c r="DT24" s="32">
        <f t="shared" ca="1" si="11"/>
        <v>-22758.99</v>
      </c>
      <c r="DU24" s="31">
        <f t="shared" ca="1" si="12"/>
        <v>-179156.45</v>
      </c>
      <c r="DV24" s="31">
        <f t="shared" ca="1" si="12"/>
        <v>-228863.09</v>
      </c>
      <c r="DW24" s="31">
        <f t="shared" ca="1" si="12"/>
        <v>-159211.49</v>
      </c>
      <c r="DX24" s="31">
        <f t="shared" ca="1" si="12"/>
        <v>-138581.26</v>
      </c>
      <c r="DY24" s="31">
        <f t="shared" ca="1" si="12"/>
        <v>-129135.55</v>
      </c>
      <c r="DZ24" s="31">
        <f t="shared" ca="1" si="12"/>
        <v>-139019.35999999999</v>
      </c>
      <c r="EA24" s="31">
        <f t="shared" ca="1" si="12"/>
        <v>-204616.12</v>
      </c>
      <c r="EB24" s="31">
        <f t="shared" ca="1" si="12"/>
        <v>-92994.94</v>
      </c>
      <c r="EC24" s="31">
        <f t="shared" ca="1" si="12"/>
        <v>-104204.85</v>
      </c>
      <c r="ED24" s="31">
        <f t="shared" ca="1" si="12"/>
        <v>-182207.49</v>
      </c>
      <c r="EE24" s="31">
        <f t="shared" ca="1" si="12"/>
        <v>-133615.01</v>
      </c>
      <c r="EF24" s="31">
        <f t="shared" ca="1" si="12"/>
        <v>-170377.63</v>
      </c>
      <c r="EG24" s="32">
        <f t="shared" ca="1" si="13"/>
        <v>-616366.66000000015</v>
      </c>
      <c r="EH24" s="32">
        <f t="shared" ca="1" si="13"/>
        <v>-794070.66999999993</v>
      </c>
      <c r="EI24" s="32">
        <f t="shared" ca="1" si="13"/>
        <v>-556708.48</v>
      </c>
      <c r="EJ24" s="32">
        <f t="shared" ca="1" si="13"/>
        <v>-488815.31</v>
      </c>
      <c r="EK24" s="32">
        <f t="shared" ca="1" si="13"/>
        <v>-459418.00000000006</v>
      </c>
      <c r="EL24" s="32">
        <f t="shared" ca="1" si="13"/>
        <v>-499050.05000000005</v>
      </c>
      <c r="EM24" s="32">
        <f t="shared" ca="1" si="13"/>
        <v>-741053.42999999993</v>
      </c>
      <c r="EN24" s="32">
        <f t="shared" ca="1" si="13"/>
        <v>-340072.30999999994</v>
      </c>
      <c r="EO24" s="32">
        <f t="shared" ca="1" si="13"/>
        <v>-384835.08000000007</v>
      </c>
      <c r="EP24" s="32">
        <f t="shared" ca="1" si="13"/>
        <v>-679455.21</v>
      </c>
      <c r="EQ24" s="32">
        <f t="shared" ca="1" si="13"/>
        <v>-503353.99</v>
      </c>
      <c r="ER24" s="32">
        <f t="shared" ca="1" si="13"/>
        <v>-648316.39999999991</v>
      </c>
    </row>
    <row r="25" spans="1:148">
      <c r="A25" t="s">
        <v>423</v>
      </c>
      <c r="B25" s="1" t="s">
        <v>125</v>
      </c>
      <c r="C25" t="str">
        <f t="shared" ca="1" si="1"/>
        <v>BRA</v>
      </c>
      <c r="D25" t="str">
        <f t="shared" ca="1" si="2"/>
        <v>Brazeau Hydro Facility</v>
      </c>
      <c r="E25" s="51">
        <v>27167.214100000001</v>
      </c>
      <c r="F25" s="51">
        <v>22703.022199999999</v>
      </c>
      <c r="G25" s="51">
        <v>19783.102699999999</v>
      </c>
      <c r="H25" s="51">
        <v>14537.1757</v>
      </c>
      <c r="I25" s="51">
        <v>23268.111199999999</v>
      </c>
      <c r="J25" s="51">
        <v>82670.759600000005</v>
      </c>
      <c r="K25" s="51">
        <v>45058.214099999997</v>
      </c>
      <c r="L25" s="51">
        <v>19357.811900000001</v>
      </c>
      <c r="M25" s="51">
        <v>15194.213299999999</v>
      </c>
      <c r="N25" s="51">
        <v>19212.840199999999</v>
      </c>
      <c r="O25" s="51">
        <v>19939.0589</v>
      </c>
      <c r="P25" s="51">
        <v>18097.899799999999</v>
      </c>
      <c r="Q25" s="32">
        <v>2193923.5299999998</v>
      </c>
      <c r="R25" s="32">
        <v>1945206.7</v>
      </c>
      <c r="S25" s="32">
        <v>1466949.05</v>
      </c>
      <c r="T25" s="32">
        <v>986498.12</v>
      </c>
      <c r="U25" s="32">
        <v>1502352.33</v>
      </c>
      <c r="V25" s="32">
        <v>4761825.46</v>
      </c>
      <c r="W25" s="32">
        <v>11612264.43</v>
      </c>
      <c r="X25" s="32">
        <v>2034307.79</v>
      </c>
      <c r="Y25" s="32">
        <v>928083.4</v>
      </c>
      <c r="Z25" s="32">
        <v>1638929.15</v>
      </c>
      <c r="AA25" s="32">
        <v>1532505.57</v>
      </c>
      <c r="AB25" s="32">
        <v>1668992.02</v>
      </c>
      <c r="AC25" s="2">
        <v>3.82</v>
      </c>
      <c r="AD25" s="2">
        <v>3.82</v>
      </c>
      <c r="AE25" s="2">
        <v>3.82</v>
      </c>
      <c r="AF25" s="2">
        <v>3.82</v>
      </c>
      <c r="AG25" s="2">
        <v>3.82</v>
      </c>
      <c r="AH25" s="2">
        <v>3.82</v>
      </c>
      <c r="AI25" s="2">
        <v>3.82</v>
      </c>
      <c r="AJ25" s="2">
        <v>3.82</v>
      </c>
      <c r="AK25" s="2">
        <v>3.82</v>
      </c>
      <c r="AL25" s="2">
        <v>3.82</v>
      </c>
      <c r="AM25" s="2">
        <v>3.82</v>
      </c>
      <c r="AN25" s="2">
        <v>3.82</v>
      </c>
      <c r="AO25" s="33">
        <v>83807.88</v>
      </c>
      <c r="AP25" s="33">
        <v>74306.899999999994</v>
      </c>
      <c r="AQ25" s="33">
        <v>56037.45</v>
      </c>
      <c r="AR25" s="33">
        <v>37684.230000000003</v>
      </c>
      <c r="AS25" s="33">
        <v>57389.86</v>
      </c>
      <c r="AT25" s="33">
        <v>181901.73</v>
      </c>
      <c r="AU25" s="33">
        <v>443588.5</v>
      </c>
      <c r="AV25" s="33">
        <v>77710.559999999998</v>
      </c>
      <c r="AW25" s="33">
        <v>35452.79</v>
      </c>
      <c r="AX25" s="33">
        <v>62607.09</v>
      </c>
      <c r="AY25" s="33">
        <v>58541.71</v>
      </c>
      <c r="AZ25" s="33">
        <v>63755.5</v>
      </c>
      <c r="BA25" s="31">
        <f t="shared" si="14"/>
        <v>-2632.71</v>
      </c>
      <c r="BB25" s="31">
        <f t="shared" si="14"/>
        <v>-2334.25</v>
      </c>
      <c r="BC25" s="31">
        <f t="shared" si="14"/>
        <v>-1760.34</v>
      </c>
      <c r="BD25" s="31">
        <f t="shared" si="14"/>
        <v>-4735.1899999999996</v>
      </c>
      <c r="BE25" s="31">
        <f t="shared" si="14"/>
        <v>-7211.29</v>
      </c>
      <c r="BF25" s="31">
        <f t="shared" si="14"/>
        <v>-22856.76</v>
      </c>
      <c r="BG25" s="31">
        <f t="shared" si="14"/>
        <v>-82447.08</v>
      </c>
      <c r="BH25" s="31">
        <f t="shared" si="14"/>
        <v>-14443.59</v>
      </c>
      <c r="BI25" s="31">
        <f t="shared" si="14"/>
        <v>-6589.39</v>
      </c>
      <c r="BJ25" s="31">
        <f t="shared" si="14"/>
        <v>-4916.79</v>
      </c>
      <c r="BK25" s="31">
        <f t="shared" si="14"/>
        <v>-4597.5200000000004</v>
      </c>
      <c r="BL25" s="31">
        <f t="shared" si="14"/>
        <v>-5006.9799999999996</v>
      </c>
      <c r="BM25" s="6">
        <f t="shared" ca="1" si="15"/>
        <v>2.75E-2</v>
      </c>
      <c r="BN25" s="6">
        <f t="shared" ca="1" si="15"/>
        <v>2.75E-2</v>
      </c>
      <c r="BO25" s="6">
        <f t="shared" ca="1" si="15"/>
        <v>2.75E-2</v>
      </c>
      <c r="BP25" s="6">
        <f t="shared" ca="1" si="15"/>
        <v>2.75E-2</v>
      </c>
      <c r="BQ25" s="6">
        <f t="shared" ca="1" si="15"/>
        <v>2.75E-2</v>
      </c>
      <c r="BR25" s="6">
        <f t="shared" ca="1" si="15"/>
        <v>2.75E-2</v>
      </c>
      <c r="BS25" s="6">
        <f t="shared" ca="1" si="15"/>
        <v>2.75E-2</v>
      </c>
      <c r="BT25" s="6">
        <f t="shared" ca="1" si="15"/>
        <v>2.75E-2</v>
      </c>
      <c r="BU25" s="6">
        <f t="shared" ca="1" si="15"/>
        <v>2.75E-2</v>
      </c>
      <c r="BV25" s="6">
        <f t="shared" ca="1" si="15"/>
        <v>2.75E-2</v>
      </c>
      <c r="BW25" s="6">
        <f t="shared" ca="1" si="15"/>
        <v>2.75E-2</v>
      </c>
      <c r="BX25" s="6">
        <f t="shared" ca="1" si="15"/>
        <v>2.75E-2</v>
      </c>
      <c r="BY25" s="31">
        <f t="shared" ca="1" si="5"/>
        <v>60332.9</v>
      </c>
      <c r="BZ25" s="31">
        <f t="shared" ca="1" si="5"/>
        <v>53493.18</v>
      </c>
      <c r="CA25" s="31">
        <f t="shared" ca="1" si="5"/>
        <v>40341.1</v>
      </c>
      <c r="CB25" s="31">
        <f t="shared" ca="1" si="5"/>
        <v>27128.7</v>
      </c>
      <c r="CC25" s="31">
        <f t="shared" ca="1" si="5"/>
        <v>41314.69</v>
      </c>
      <c r="CD25" s="31">
        <f t="shared" ca="1" si="5"/>
        <v>130950.2</v>
      </c>
      <c r="CE25" s="31">
        <f t="shared" ca="1" si="5"/>
        <v>319337.27</v>
      </c>
      <c r="CF25" s="31">
        <f t="shared" ca="1" si="5"/>
        <v>55943.46</v>
      </c>
      <c r="CG25" s="31">
        <f t="shared" ca="1" si="5"/>
        <v>25522.29</v>
      </c>
      <c r="CH25" s="31">
        <f t="shared" ca="1" si="5"/>
        <v>45070.55</v>
      </c>
      <c r="CI25" s="31">
        <f t="shared" ca="1" si="5"/>
        <v>42143.9</v>
      </c>
      <c r="CJ25" s="31">
        <f t="shared" ca="1" si="5"/>
        <v>45897.279999999999</v>
      </c>
      <c r="CK25" s="32">
        <f t="shared" ca="1" si="16"/>
        <v>2852.1</v>
      </c>
      <c r="CL25" s="32">
        <f t="shared" ca="1" si="16"/>
        <v>2528.77</v>
      </c>
      <c r="CM25" s="32">
        <f t="shared" ca="1" si="16"/>
        <v>1907.03</v>
      </c>
      <c r="CN25" s="32">
        <f t="shared" ca="1" si="16"/>
        <v>1282.45</v>
      </c>
      <c r="CO25" s="32">
        <f t="shared" ca="1" si="16"/>
        <v>1953.06</v>
      </c>
      <c r="CP25" s="32">
        <f t="shared" ca="1" si="16"/>
        <v>6190.37</v>
      </c>
      <c r="CQ25" s="32">
        <f t="shared" ca="1" si="16"/>
        <v>15095.94</v>
      </c>
      <c r="CR25" s="32">
        <f t="shared" ca="1" si="16"/>
        <v>2644.6</v>
      </c>
      <c r="CS25" s="32">
        <f t="shared" ca="1" si="16"/>
        <v>1206.51</v>
      </c>
      <c r="CT25" s="32">
        <f t="shared" ca="1" si="16"/>
        <v>2130.61</v>
      </c>
      <c r="CU25" s="32">
        <f t="shared" ca="1" si="16"/>
        <v>1992.26</v>
      </c>
      <c r="CV25" s="32">
        <f t="shared" ca="1" si="16"/>
        <v>2169.69</v>
      </c>
      <c r="CW25" s="31">
        <f t="shared" ca="1" si="17"/>
        <v>-17990.170000000006</v>
      </c>
      <c r="CX25" s="31">
        <f t="shared" ca="1" si="17"/>
        <v>-15950.699999999997</v>
      </c>
      <c r="CY25" s="31">
        <f t="shared" ca="1" si="17"/>
        <v>-12028.98</v>
      </c>
      <c r="CZ25" s="31">
        <f t="shared" ca="1" si="17"/>
        <v>-4537.8900000000021</v>
      </c>
      <c r="DA25" s="31">
        <f t="shared" ca="1" si="17"/>
        <v>-6910.8200000000006</v>
      </c>
      <c r="DB25" s="31">
        <f t="shared" ca="1" si="17"/>
        <v>-21904.400000000005</v>
      </c>
      <c r="DC25" s="31">
        <f t="shared" ca="1" si="17"/>
        <v>-26708.209999999977</v>
      </c>
      <c r="DD25" s="31">
        <f t="shared" ca="1" si="17"/>
        <v>-4678.91</v>
      </c>
      <c r="DE25" s="31">
        <f t="shared" ca="1" si="17"/>
        <v>-2134.6000000000013</v>
      </c>
      <c r="DF25" s="31">
        <f t="shared" ca="1" si="17"/>
        <v>-10489.139999999992</v>
      </c>
      <c r="DG25" s="31">
        <f t="shared" ca="1" si="17"/>
        <v>-9808.0299999999952</v>
      </c>
      <c r="DH25" s="31">
        <f t="shared" ca="1" si="17"/>
        <v>-10681.55</v>
      </c>
      <c r="DI25" s="32">
        <f t="shared" ca="1" si="11"/>
        <v>-899.51</v>
      </c>
      <c r="DJ25" s="32">
        <f t="shared" ca="1" si="11"/>
        <v>-797.54</v>
      </c>
      <c r="DK25" s="32">
        <f t="shared" ca="1" si="11"/>
        <v>-601.45000000000005</v>
      </c>
      <c r="DL25" s="32">
        <f t="shared" ca="1" si="11"/>
        <v>-226.89</v>
      </c>
      <c r="DM25" s="32">
        <f t="shared" ca="1" si="11"/>
        <v>-345.54</v>
      </c>
      <c r="DN25" s="32">
        <f t="shared" ca="1" si="11"/>
        <v>-1095.22</v>
      </c>
      <c r="DO25" s="32">
        <f t="shared" ca="1" si="11"/>
        <v>-1335.41</v>
      </c>
      <c r="DP25" s="32">
        <f t="shared" ca="1" si="11"/>
        <v>-233.95</v>
      </c>
      <c r="DQ25" s="32">
        <f t="shared" ca="1" si="11"/>
        <v>-106.73</v>
      </c>
      <c r="DR25" s="32">
        <f t="shared" ca="1" si="11"/>
        <v>-524.46</v>
      </c>
      <c r="DS25" s="32">
        <f t="shared" ca="1" si="11"/>
        <v>-490.4</v>
      </c>
      <c r="DT25" s="32">
        <f t="shared" ca="1" si="11"/>
        <v>-534.08000000000004</v>
      </c>
      <c r="DU25" s="31">
        <f t="shared" ca="1" si="12"/>
        <v>-7740.46</v>
      </c>
      <c r="DV25" s="31">
        <f t="shared" ca="1" si="12"/>
        <v>-6781.67</v>
      </c>
      <c r="DW25" s="31">
        <f t="shared" ca="1" si="12"/>
        <v>-5058.93</v>
      </c>
      <c r="DX25" s="31">
        <f t="shared" ca="1" si="12"/>
        <v>-1885.34</v>
      </c>
      <c r="DY25" s="31">
        <f t="shared" ca="1" si="12"/>
        <v>-2837.13</v>
      </c>
      <c r="DZ25" s="31">
        <f t="shared" ca="1" si="12"/>
        <v>-8880.89</v>
      </c>
      <c r="EA25" s="31">
        <f t="shared" ca="1" si="12"/>
        <v>-10696.83</v>
      </c>
      <c r="EB25" s="31">
        <f t="shared" ca="1" si="12"/>
        <v>-1849.1</v>
      </c>
      <c r="EC25" s="31">
        <f t="shared" ca="1" si="12"/>
        <v>-832.26</v>
      </c>
      <c r="ED25" s="31">
        <f t="shared" ca="1" si="12"/>
        <v>-4035.73</v>
      </c>
      <c r="EE25" s="31">
        <f t="shared" ca="1" si="12"/>
        <v>-3721.61</v>
      </c>
      <c r="EF25" s="31">
        <f t="shared" ca="1" si="12"/>
        <v>-3998.19</v>
      </c>
      <c r="EG25" s="32">
        <f t="shared" ca="1" si="13"/>
        <v>-26630.140000000003</v>
      </c>
      <c r="EH25" s="32">
        <f t="shared" ca="1" si="13"/>
        <v>-23529.909999999996</v>
      </c>
      <c r="EI25" s="32">
        <f t="shared" ca="1" si="13"/>
        <v>-17689.36</v>
      </c>
      <c r="EJ25" s="32">
        <f t="shared" ca="1" si="13"/>
        <v>-6650.1200000000026</v>
      </c>
      <c r="EK25" s="32">
        <f t="shared" ca="1" si="13"/>
        <v>-10093.490000000002</v>
      </c>
      <c r="EL25" s="32">
        <f t="shared" ca="1" si="13"/>
        <v>-31880.510000000006</v>
      </c>
      <c r="EM25" s="32">
        <f t="shared" ca="1" si="13"/>
        <v>-38740.449999999975</v>
      </c>
      <c r="EN25" s="32">
        <f t="shared" ca="1" si="13"/>
        <v>-6761.9599999999991</v>
      </c>
      <c r="EO25" s="32">
        <f t="shared" ca="1" si="13"/>
        <v>-3073.5900000000011</v>
      </c>
      <c r="EP25" s="32">
        <f t="shared" ca="1" si="13"/>
        <v>-15049.329999999991</v>
      </c>
      <c r="EQ25" s="32">
        <f t="shared" ca="1" si="13"/>
        <v>-14020.039999999995</v>
      </c>
      <c r="ER25" s="32">
        <f t="shared" ca="1" si="13"/>
        <v>-15213.82</v>
      </c>
    </row>
    <row r="26" spans="1:148">
      <c r="A26" t="s">
        <v>508</v>
      </c>
      <c r="B26" s="1" t="s">
        <v>348</v>
      </c>
      <c r="C26" t="str">
        <f t="shared" ca="1" si="1"/>
        <v>BCHIMP</v>
      </c>
      <c r="D26" t="str">
        <f t="shared" ca="1" si="2"/>
        <v>Alberta-BC Intertie - Import</v>
      </c>
      <c r="E26" s="51">
        <v>1059</v>
      </c>
      <c r="F26" s="51">
        <v>2646</v>
      </c>
      <c r="G26" s="51">
        <v>780</v>
      </c>
      <c r="H26" s="51">
        <v>1111</v>
      </c>
      <c r="I26" s="51">
        <v>190</v>
      </c>
      <c r="J26" s="51">
        <v>882</v>
      </c>
      <c r="K26" s="51">
        <v>903</v>
      </c>
      <c r="L26" s="51">
        <v>582</v>
      </c>
      <c r="M26" s="51">
        <v>1194</v>
      </c>
      <c r="N26" s="51">
        <v>455</v>
      </c>
      <c r="O26" s="51">
        <v>482</v>
      </c>
      <c r="P26" s="51">
        <v>5890</v>
      </c>
      <c r="Q26" s="32">
        <v>65125.39</v>
      </c>
      <c r="R26" s="32">
        <v>244421.8</v>
      </c>
      <c r="S26" s="32">
        <v>50402.35</v>
      </c>
      <c r="T26" s="32">
        <v>59313.82</v>
      </c>
      <c r="U26" s="32">
        <v>8913.15</v>
      </c>
      <c r="V26" s="32">
        <v>66953.27</v>
      </c>
      <c r="W26" s="32">
        <v>77979.17</v>
      </c>
      <c r="X26" s="32">
        <v>70259.95</v>
      </c>
      <c r="Y26" s="32">
        <v>74285.960000000006</v>
      </c>
      <c r="Z26" s="32">
        <v>73725.25</v>
      </c>
      <c r="AA26" s="32">
        <v>61486.53</v>
      </c>
      <c r="AB26" s="32">
        <v>617666.48</v>
      </c>
      <c r="AC26" s="2">
        <v>0.78</v>
      </c>
      <c r="AD26" s="2">
        <v>0.78</v>
      </c>
      <c r="AE26" s="2">
        <v>0.78</v>
      </c>
      <c r="AF26" s="2">
        <v>0.78</v>
      </c>
      <c r="AG26" s="2">
        <v>0.78</v>
      </c>
      <c r="AH26" s="2">
        <v>0.78</v>
      </c>
      <c r="AI26" s="2">
        <v>0.78</v>
      </c>
      <c r="AJ26" s="2">
        <v>0.78</v>
      </c>
      <c r="AK26" s="2">
        <v>0.78</v>
      </c>
      <c r="AL26" s="2">
        <v>0.78</v>
      </c>
      <c r="AM26" s="2">
        <v>0.78</v>
      </c>
      <c r="AN26" s="2">
        <v>0.78</v>
      </c>
      <c r="AO26" s="33">
        <v>507.98</v>
      </c>
      <c r="AP26" s="33">
        <v>1906.49</v>
      </c>
      <c r="AQ26" s="33">
        <v>393.14</v>
      </c>
      <c r="AR26" s="33">
        <v>462.65</v>
      </c>
      <c r="AS26" s="33">
        <v>69.52</v>
      </c>
      <c r="AT26" s="33">
        <v>522.24</v>
      </c>
      <c r="AU26" s="33">
        <v>608.24</v>
      </c>
      <c r="AV26" s="33">
        <v>548.03</v>
      </c>
      <c r="AW26" s="33">
        <v>579.42999999999995</v>
      </c>
      <c r="AX26" s="33">
        <v>575.05999999999995</v>
      </c>
      <c r="AY26" s="33">
        <v>479.59</v>
      </c>
      <c r="AZ26" s="33">
        <v>4817.8</v>
      </c>
      <c r="BA26" s="31">
        <f t="shared" si="14"/>
        <v>-78.150000000000006</v>
      </c>
      <c r="BB26" s="31">
        <f t="shared" si="14"/>
        <v>-293.31</v>
      </c>
      <c r="BC26" s="31">
        <f t="shared" si="14"/>
        <v>-60.48</v>
      </c>
      <c r="BD26" s="31">
        <f t="shared" si="14"/>
        <v>-284.70999999999998</v>
      </c>
      <c r="BE26" s="31">
        <f t="shared" si="14"/>
        <v>-42.78</v>
      </c>
      <c r="BF26" s="31">
        <f t="shared" si="14"/>
        <v>-321.38</v>
      </c>
      <c r="BG26" s="31">
        <f t="shared" si="14"/>
        <v>-553.65</v>
      </c>
      <c r="BH26" s="31">
        <f t="shared" si="14"/>
        <v>-498.85</v>
      </c>
      <c r="BI26" s="31">
        <f t="shared" si="14"/>
        <v>-527.42999999999995</v>
      </c>
      <c r="BJ26" s="31">
        <f t="shared" si="14"/>
        <v>-221.18</v>
      </c>
      <c r="BK26" s="31">
        <f t="shared" si="14"/>
        <v>-184.46</v>
      </c>
      <c r="BL26" s="31">
        <f t="shared" si="14"/>
        <v>-1853</v>
      </c>
      <c r="BM26" s="6">
        <f t="shared" ca="1" si="15"/>
        <v>-2.7799999999999998E-2</v>
      </c>
      <c r="BN26" s="6">
        <f t="shared" ca="1" si="15"/>
        <v>-2.7799999999999998E-2</v>
      </c>
      <c r="BO26" s="6">
        <f t="shared" ca="1" si="15"/>
        <v>-2.7799999999999998E-2</v>
      </c>
      <c r="BP26" s="6">
        <f t="shared" ca="1" si="15"/>
        <v>-2.7799999999999998E-2</v>
      </c>
      <c r="BQ26" s="6">
        <f t="shared" ca="1" si="15"/>
        <v>-2.7799999999999998E-2</v>
      </c>
      <c r="BR26" s="6">
        <f t="shared" ca="1" si="15"/>
        <v>-2.7799999999999998E-2</v>
      </c>
      <c r="BS26" s="6">
        <f t="shared" ca="1" si="15"/>
        <v>-2.7799999999999998E-2</v>
      </c>
      <c r="BT26" s="6">
        <f t="shared" ca="1" si="15"/>
        <v>-2.7799999999999998E-2</v>
      </c>
      <c r="BU26" s="6">
        <f t="shared" ca="1" si="15"/>
        <v>-2.7799999999999998E-2</v>
      </c>
      <c r="BV26" s="6">
        <f t="shared" ca="1" si="15"/>
        <v>-2.7799999999999998E-2</v>
      </c>
      <c r="BW26" s="6">
        <f t="shared" ca="1" si="15"/>
        <v>-2.7799999999999998E-2</v>
      </c>
      <c r="BX26" s="6">
        <f t="shared" ca="1" si="15"/>
        <v>-2.7799999999999998E-2</v>
      </c>
      <c r="BY26" s="31">
        <f t="shared" ca="1" si="5"/>
        <v>-1810.49</v>
      </c>
      <c r="BZ26" s="31">
        <f t="shared" ca="1" si="5"/>
        <v>-6794.93</v>
      </c>
      <c r="CA26" s="31">
        <f t="shared" ca="1" si="5"/>
        <v>-1401.19</v>
      </c>
      <c r="CB26" s="31">
        <f t="shared" ref="CB26:CJ54" ca="1" si="18">IFERROR(VLOOKUP($C26,DOSDetail,CELL("col",CB$4)+58,FALSE),ROUND(T26*BP26,2))</f>
        <v>-1648.92</v>
      </c>
      <c r="CC26" s="31">
        <f t="shared" ca="1" si="18"/>
        <v>-247.79</v>
      </c>
      <c r="CD26" s="31">
        <f t="shared" ca="1" si="18"/>
        <v>-1861.3</v>
      </c>
      <c r="CE26" s="31">
        <f t="shared" ca="1" si="18"/>
        <v>-2167.8200000000002</v>
      </c>
      <c r="CF26" s="31">
        <f t="shared" ca="1" si="18"/>
        <v>-1953.23</v>
      </c>
      <c r="CG26" s="31">
        <f t="shared" ca="1" si="18"/>
        <v>-2065.15</v>
      </c>
      <c r="CH26" s="31">
        <f t="shared" ca="1" si="18"/>
        <v>-2049.56</v>
      </c>
      <c r="CI26" s="31">
        <f t="shared" ca="1" si="18"/>
        <v>-1709.33</v>
      </c>
      <c r="CJ26" s="31">
        <f t="shared" ca="1" si="18"/>
        <v>-17171.13</v>
      </c>
      <c r="CK26" s="32">
        <f t="shared" ca="1" si="16"/>
        <v>84.66</v>
      </c>
      <c r="CL26" s="32">
        <f t="shared" ca="1" si="16"/>
        <v>317.75</v>
      </c>
      <c r="CM26" s="32">
        <f t="shared" ca="1" si="16"/>
        <v>65.52</v>
      </c>
      <c r="CN26" s="32">
        <f t="shared" ca="1" si="16"/>
        <v>77.11</v>
      </c>
      <c r="CO26" s="32">
        <f t="shared" ca="1" si="16"/>
        <v>11.59</v>
      </c>
      <c r="CP26" s="32">
        <f t="shared" ca="1" si="16"/>
        <v>87.04</v>
      </c>
      <c r="CQ26" s="32">
        <f t="shared" ca="1" si="16"/>
        <v>101.37</v>
      </c>
      <c r="CR26" s="32">
        <f t="shared" ca="1" si="16"/>
        <v>91.34</v>
      </c>
      <c r="CS26" s="32">
        <f t="shared" ca="1" si="16"/>
        <v>96.57</v>
      </c>
      <c r="CT26" s="32">
        <f t="shared" ca="1" si="16"/>
        <v>95.84</v>
      </c>
      <c r="CU26" s="32">
        <f t="shared" ca="1" si="16"/>
        <v>79.930000000000007</v>
      </c>
      <c r="CV26" s="32">
        <f t="shared" ca="1" si="16"/>
        <v>802.97</v>
      </c>
      <c r="CW26" s="31">
        <f t="shared" ca="1" si="17"/>
        <v>-2155.66</v>
      </c>
      <c r="CX26" s="31">
        <f t="shared" ca="1" si="17"/>
        <v>-8090.36</v>
      </c>
      <c r="CY26" s="31">
        <f t="shared" ca="1" si="17"/>
        <v>-1668.33</v>
      </c>
      <c r="CZ26" s="31">
        <f t="shared" ca="1" si="17"/>
        <v>-1749.75</v>
      </c>
      <c r="DA26" s="31">
        <f t="shared" ca="1" si="17"/>
        <v>-262.93999999999994</v>
      </c>
      <c r="DB26" s="31">
        <f t="shared" ca="1" si="17"/>
        <v>-1975.12</v>
      </c>
      <c r="DC26" s="31">
        <f t="shared" ca="1" si="17"/>
        <v>-2121.0400000000004</v>
      </c>
      <c r="DD26" s="31">
        <f t="shared" ca="1" si="17"/>
        <v>-1911.0700000000002</v>
      </c>
      <c r="DE26" s="31">
        <f t="shared" ca="1" si="17"/>
        <v>-2020.5800000000004</v>
      </c>
      <c r="DF26" s="31">
        <f t="shared" ca="1" si="17"/>
        <v>-2307.6</v>
      </c>
      <c r="DG26" s="31">
        <f t="shared" ca="1" si="17"/>
        <v>-1924.5299999999997</v>
      </c>
      <c r="DH26" s="31">
        <f t="shared" ca="1" si="17"/>
        <v>-19332.960000000003</v>
      </c>
      <c r="DI26" s="32">
        <f t="shared" ca="1" si="11"/>
        <v>-107.78</v>
      </c>
      <c r="DJ26" s="32">
        <f t="shared" ca="1" si="11"/>
        <v>-404.52</v>
      </c>
      <c r="DK26" s="32">
        <f t="shared" ca="1" si="11"/>
        <v>-83.42</v>
      </c>
      <c r="DL26" s="32">
        <f t="shared" ca="1" si="11"/>
        <v>-87.49</v>
      </c>
      <c r="DM26" s="32">
        <f t="shared" ca="1" si="11"/>
        <v>-13.15</v>
      </c>
      <c r="DN26" s="32">
        <f t="shared" ca="1" si="11"/>
        <v>-98.76</v>
      </c>
      <c r="DO26" s="32">
        <f t="shared" ca="1" si="11"/>
        <v>-106.05</v>
      </c>
      <c r="DP26" s="32">
        <f t="shared" ca="1" si="11"/>
        <v>-95.55</v>
      </c>
      <c r="DQ26" s="32">
        <f t="shared" ca="1" si="11"/>
        <v>-101.03</v>
      </c>
      <c r="DR26" s="32">
        <f t="shared" ca="1" si="11"/>
        <v>-115.38</v>
      </c>
      <c r="DS26" s="32">
        <f t="shared" ca="1" si="11"/>
        <v>-96.23</v>
      </c>
      <c r="DT26" s="32">
        <f t="shared" ca="1" si="11"/>
        <v>-966.65</v>
      </c>
      <c r="DU26" s="31">
        <f t="shared" ca="1" si="12"/>
        <v>-927.5</v>
      </c>
      <c r="DV26" s="31">
        <f t="shared" ca="1" si="12"/>
        <v>-3439.73</v>
      </c>
      <c r="DW26" s="31">
        <f t="shared" ca="1" si="12"/>
        <v>-701.64</v>
      </c>
      <c r="DX26" s="31">
        <f t="shared" ca="1" si="12"/>
        <v>-726.96</v>
      </c>
      <c r="DY26" s="31">
        <f t="shared" ca="1" si="12"/>
        <v>-107.95</v>
      </c>
      <c r="DZ26" s="31">
        <f t="shared" ca="1" si="12"/>
        <v>-800.79</v>
      </c>
      <c r="EA26" s="31">
        <f t="shared" ca="1" si="12"/>
        <v>-849.49</v>
      </c>
      <c r="EB26" s="31">
        <f t="shared" ca="1" si="12"/>
        <v>-755.25</v>
      </c>
      <c r="EC26" s="31">
        <f t="shared" ca="1" si="12"/>
        <v>-787.81</v>
      </c>
      <c r="ED26" s="31">
        <f t="shared" ca="1" si="12"/>
        <v>-887.86</v>
      </c>
      <c r="EE26" s="31">
        <f t="shared" ca="1" si="12"/>
        <v>-730.25</v>
      </c>
      <c r="EF26" s="31">
        <f t="shared" ca="1" si="12"/>
        <v>-7236.49</v>
      </c>
      <c r="EG26" s="32">
        <f t="shared" ca="1" si="13"/>
        <v>-3190.94</v>
      </c>
      <c r="EH26" s="32">
        <f t="shared" ca="1" si="13"/>
        <v>-11934.609999999999</v>
      </c>
      <c r="EI26" s="32">
        <f t="shared" ca="1" si="13"/>
        <v>-2453.39</v>
      </c>
      <c r="EJ26" s="32">
        <f t="shared" ca="1" si="13"/>
        <v>-2564.1999999999998</v>
      </c>
      <c r="EK26" s="32">
        <f t="shared" ca="1" si="13"/>
        <v>-384.03999999999991</v>
      </c>
      <c r="EL26" s="32">
        <f t="shared" ca="1" si="13"/>
        <v>-2874.67</v>
      </c>
      <c r="EM26" s="32">
        <f t="shared" ca="1" si="13"/>
        <v>-3076.5800000000008</v>
      </c>
      <c r="EN26" s="32">
        <f t="shared" ca="1" si="13"/>
        <v>-2761.87</v>
      </c>
      <c r="EO26" s="32">
        <f t="shared" ca="1" si="13"/>
        <v>-2909.4200000000005</v>
      </c>
      <c r="EP26" s="32">
        <f t="shared" ca="1" si="13"/>
        <v>-3310.84</v>
      </c>
      <c r="EQ26" s="32">
        <f t="shared" ca="1" si="13"/>
        <v>-2751.0099999999998</v>
      </c>
      <c r="ER26" s="32">
        <f t="shared" ca="1" si="13"/>
        <v>-27536.100000000006</v>
      </c>
    </row>
    <row r="27" spans="1:148">
      <c r="A27" t="s">
        <v>423</v>
      </c>
      <c r="B27" s="1" t="s">
        <v>126</v>
      </c>
      <c r="C27" t="str">
        <f t="shared" ca="1" si="1"/>
        <v>CAS</v>
      </c>
      <c r="D27" t="str">
        <f t="shared" ca="1" si="2"/>
        <v>Cascade Hydro Facility</v>
      </c>
      <c r="E27" s="51">
        <v>6919.7527</v>
      </c>
      <c r="F27" s="51">
        <v>6106.2659999999996</v>
      </c>
      <c r="G27" s="51">
        <v>5039.3757999999998</v>
      </c>
      <c r="H27" s="51">
        <v>4278.933</v>
      </c>
      <c r="I27" s="51">
        <v>6188.1381000000001</v>
      </c>
      <c r="J27" s="51">
        <v>3059.8207000000002</v>
      </c>
      <c r="K27" s="51">
        <v>2427.4656</v>
      </c>
      <c r="L27" s="51">
        <v>2017.6594</v>
      </c>
      <c r="M27" s="51">
        <v>2939.2988</v>
      </c>
      <c r="N27" s="51">
        <v>4053.36</v>
      </c>
      <c r="O27" s="51">
        <v>7110.3575000000001</v>
      </c>
      <c r="P27" s="51">
        <v>9337.0779000000002</v>
      </c>
      <c r="Q27" s="32">
        <v>534831.97</v>
      </c>
      <c r="R27" s="32">
        <v>533520.17000000004</v>
      </c>
      <c r="S27" s="32">
        <v>379723.04</v>
      </c>
      <c r="T27" s="32">
        <v>309805.95</v>
      </c>
      <c r="U27" s="32">
        <v>395272.06</v>
      </c>
      <c r="V27" s="32">
        <v>240637.9</v>
      </c>
      <c r="W27" s="32">
        <v>763426.03</v>
      </c>
      <c r="X27" s="32">
        <v>187528.16</v>
      </c>
      <c r="Y27" s="32">
        <v>186939.17</v>
      </c>
      <c r="Z27" s="32">
        <v>382363.9</v>
      </c>
      <c r="AA27" s="32">
        <v>517709.12</v>
      </c>
      <c r="AB27" s="32">
        <v>798148.91</v>
      </c>
      <c r="AC27" s="2">
        <v>-0.43</v>
      </c>
      <c r="AD27" s="2">
        <v>-0.43</v>
      </c>
      <c r="AE27" s="2">
        <v>-0.43</v>
      </c>
      <c r="AF27" s="2">
        <v>-0.43</v>
      </c>
      <c r="AG27" s="2">
        <v>-0.43</v>
      </c>
      <c r="AH27" s="2">
        <v>-0.43</v>
      </c>
      <c r="AI27" s="2">
        <v>-0.43</v>
      </c>
      <c r="AJ27" s="2">
        <v>-0.43</v>
      </c>
      <c r="AK27" s="2">
        <v>-0.43</v>
      </c>
      <c r="AL27" s="2">
        <v>-0.43</v>
      </c>
      <c r="AM27" s="2">
        <v>-0.43</v>
      </c>
      <c r="AN27" s="2">
        <v>-0.43</v>
      </c>
      <c r="AO27" s="33">
        <v>-2299.7800000000002</v>
      </c>
      <c r="AP27" s="33">
        <v>-2294.14</v>
      </c>
      <c r="AQ27" s="33">
        <v>-1632.81</v>
      </c>
      <c r="AR27" s="33">
        <v>-1332.17</v>
      </c>
      <c r="AS27" s="33">
        <v>-1699.67</v>
      </c>
      <c r="AT27" s="33">
        <v>-1034.74</v>
      </c>
      <c r="AU27" s="33">
        <v>-3282.73</v>
      </c>
      <c r="AV27" s="33">
        <v>-806.37</v>
      </c>
      <c r="AW27" s="33">
        <v>-803.84</v>
      </c>
      <c r="AX27" s="33">
        <v>-1644.16</v>
      </c>
      <c r="AY27" s="33">
        <v>-2226.15</v>
      </c>
      <c r="AZ27" s="33">
        <v>-3432.04</v>
      </c>
      <c r="BA27" s="31">
        <f t="shared" si="14"/>
        <v>-641.79999999999995</v>
      </c>
      <c r="BB27" s="31">
        <f t="shared" si="14"/>
        <v>-640.22</v>
      </c>
      <c r="BC27" s="31">
        <f t="shared" si="14"/>
        <v>-455.67</v>
      </c>
      <c r="BD27" s="31">
        <f t="shared" si="14"/>
        <v>-1487.07</v>
      </c>
      <c r="BE27" s="31">
        <f t="shared" si="14"/>
        <v>-1897.31</v>
      </c>
      <c r="BF27" s="31">
        <f t="shared" si="14"/>
        <v>-1155.06</v>
      </c>
      <c r="BG27" s="31">
        <f t="shared" si="14"/>
        <v>-5420.32</v>
      </c>
      <c r="BH27" s="31">
        <f t="shared" si="14"/>
        <v>-1331.45</v>
      </c>
      <c r="BI27" s="31">
        <f t="shared" si="14"/>
        <v>-1327.27</v>
      </c>
      <c r="BJ27" s="31">
        <f t="shared" si="14"/>
        <v>-1147.0899999999999</v>
      </c>
      <c r="BK27" s="31">
        <f t="shared" si="14"/>
        <v>-1553.13</v>
      </c>
      <c r="BL27" s="31">
        <f t="shared" si="14"/>
        <v>-2394.4499999999998</v>
      </c>
      <c r="BM27" s="6">
        <f t="shared" ca="1" si="15"/>
        <v>-4.9399999999999999E-2</v>
      </c>
      <c r="BN27" s="6">
        <f t="shared" ca="1" si="15"/>
        <v>-4.9399999999999999E-2</v>
      </c>
      <c r="BO27" s="6">
        <f t="shared" ca="1" si="15"/>
        <v>-4.9399999999999999E-2</v>
      </c>
      <c r="BP27" s="6">
        <f t="shared" ca="1" si="15"/>
        <v>-4.9399999999999999E-2</v>
      </c>
      <c r="BQ27" s="6">
        <f t="shared" ca="1" si="15"/>
        <v>-4.9399999999999999E-2</v>
      </c>
      <c r="BR27" s="6">
        <f t="shared" ca="1" si="15"/>
        <v>-4.9399999999999999E-2</v>
      </c>
      <c r="BS27" s="6">
        <f t="shared" ca="1" si="15"/>
        <v>-4.9399999999999999E-2</v>
      </c>
      <c r="BT27" s="6">
        <f t="shared" ca="1" si="15"/>
        <v>-4.9399999999999999E-2</v>
      </c>
      <c r="BU27" s="6">
        <f t="shared" ca="1" si="15"/>
        <v>-4.9399999999999999E-2</v>
      </c>
      <c r="BV27" s="6">
        <f t="shared" ca="1" si="15"/>
        <v>-4.9399999999999999E-2</v>
      </c>
      <c r="BW27" s="6">
        <f t="shared" ca="1" si="15"/>
        <v>-4.9399999999999999E-2</v>
      </c>
      <c r="BX27" s="6">
        <f t="shared" ca="1" si="15"/>
        <v>-4.9399999999999999E-2</v>
      </c>
      <c r="BY27" s="31">
        <f t="shared" ref="BY27:CD58" ca="1" si="19">IFERROR(VLOOKUP($C27,DOSDetail,CELL("col",BY$4)+58,FALSE),ROUND(Q27*BM27,2))</f>
        <v>-26420.7</v>
      </c>
      <c r="BZ27" s="31">
        <f t="shared" ca="1" si="19"/>
        <v>-26355.9</v>
      </c>
      <c r="CA27" s="31">
        <f t="shared" ca="1" si="19"/>
        <v>-18758.32</v>
      </c>
      <c r="CB27" s="31">
        <f t="shared" ca="1" si="18"/>
        <v>-15304.41</v>
      </c>
      <c r="CC27" s="31">
        <f t="shared" ca="1" si="18"/>
        <v>-19526.439999999999</v>
      </c>
      <c r="CD27" s="31">
        <f t="shared" ca="1" si="18"/>
        <v>-11887.51</v>
      </c>
      <c r="CE27" s="31">
        <f t="shared" ca="1" si="18"/>
        <v>-37713.25</v>
      </c>
      <c r="CF27" s="31">
        <f t="shared" ca="1" si="18"/>
        <v>-9263.89</v>
      </c>
      <c r="CG27" s="31">
        <f t="shared" ca="1" si="18"/>
        <v>-9234.7900000000009</v>
      </c>
      <c r="CH27" s="31">
        <f t="shared" ca="1" si="18"/>
        <v>-18888.78</v>
      </c>
      <c r="CI27" s="31">
        <f t="shared" ca="1" si="18"/>
        <v>-25574.83</v>
      </c>
      <c r="CJ27" s="31">
        <f t="shared" ca="1" si="18"/>
        <v>-39428.559999999998</v>
      </c>
      <c r="CK27" s="32">
        <f t="shared" ca="1" si="16"/>
        <v>695.28</v>
      </c>
      <c r="CL27" s="32">
        <f t="shared" ca="1" si="16"/>
        <v>693.58</v>
      </c>
      <c r="CM27" s="32">
        <f t="shared" ca="1" si="16"/>
        <v>493.64</v>
      </c>
      <c r="CN27" s="32">
        <f t="shared" ca="1" si="16"/>
        <v>402.75</v>
      </c>
      <c r="CO27" s="32">
        <f t="shared" ca="1" si="16"/>
        <v>513.85</v>
      </c>
      <c r="CP27" s="32">
        <f t="shared" ca="1" si="16"/>
        <v>312.83</v>
      </c>
      <c r="CQ27" s="32">
        <f t="shared" ca="1" si="16"/>
        <v>992.45</v>
      </c>
      <c r="CR27" s="32">
        <f t="shared" ca="1" si="16"/>
        <v>243.79</v>
      </c>
      <c r="CS27" s="32">
        <f t="shared" ca="1" si="16"/>
        <v>243.02</v>
      </c>
      <c r="CT27" s="32">
        <f t="shared" ca="1" si="16"/>
        <v>497.07</v>
      </c>
      <c r="CU27" s="32">
        <f t="shared" ca="1" si="16"/>
        <v>673.02</v>
      </c>
      <c r="CV27" s="32">
        <f t="shared" ca="1" si="16"/>
        <v>1037.5899999999999</v>
      </c>
      <c r="CW27" s="31">
        <f t="shared" ca="1" si="17"/>
        <v>-22783.840000000004</v>
      </c>
      <c r="CX27" s="31">
        <f t="shared" ca="1" si="17"/>
        <v>-22727.96</v>
      </c>
      <c r="CY27" s="31">
        <f t="shared" ca="1" si="17"/>
        <v>-16176.199999999999</v>
      </c>
      <c r="CZ27" s="31">
        <f t="shared" ca="1" si="17"/>
        <v>-12082.42</v>
      </c>
      <c r="DA27" s="31">
        <f t="shared" ca="1" si="17"/>
        <v>-15415.609999999999</v>
      </c>
      <c r="DB27" s="31">
        <f t="shared" ca="1" si="17"/>
        <v>-9384.880000000001</v>
      </c>
      <c r="DC27" s="31">
        <f t="shared" ca="1" si="17"/>
        <v>-28017.75</v>
      </c>
      <c r="DD27" s="31">
        <f t="shared" ca="1" si="17"/>
        <v>-6882.2799999999979</v>
      </c>
      <c r="DE27" s="31">
        <f t="shared" ca="1" si="17"/>
        <v>-6860.66</v>
      </c>
      <c r="DF27" s="31">
        <f t="shared" ca="1" si="17"/>
        <v>-15600.46</v>
      </c>
      <c r="DG27" s="31">
        <f t="shared" ca="1" si="17"/>
        <v>-21122.53</v>
      </c>
      <c r="DH27" s="31">
        <f t="shared" ca="1" si="17"/>
        <v>-32564.48</v>
      </c>
      <c r="DI27" s="32">
        <f t="shared" ca="1" si="11"/>
        <v>-1139.19</v>
      </c>
      <c r="DJ27" s="32">
        <f t="shared" ca="1" si="11"/>
        <v>-1136.4000000000001</v>
      </c>
      <c r="DK27" s="32">
        <f t="shared" ca="1" si="11"/>
        <v>-808.81</v>
      </c>
      <c r="DL27" s="32">
        <f t="shared" ca="1" si="11"/>
        <v>-604.12</v>
      </c>
      <c r="DM27" s="32">
        <f t="shared" ca="1" si="11"/>
        <v>-770.78</v>
      </c>
      <c r="DN27" s="32">
        <f t="shared" ca="1" si="11"/>
        <v>-469.24</v>
      </c>
      <c r="DO27" s="32">
        <f t="shared" ca="1" si="11"/>
        <v>-1400.89</v>
      </c>
      <c r="DP27" s="32">
        <f t="shared" ca="1" si="11"/>
        <v>-344.11</v>
      </c>
      <c r="DQ27" s="32">
        <f t="shared" ca="1" si="11"/>
        <v>-343.03</v>
      </c>
      <c r="DR27" s="32">
        <f t="shared" ca="1" si="11"/>
        <v>-780.02</v>
      </c>
      <c r="DS27" s="32">
        <f t="shared" ca="1" si="11"/>
        <v>-1056.1300000000001</v>
      </c>
      <c r="DT27" s="32">
        <f t="shared" ca="1" si="11"/>
        <v>-1628.22</v>
      </c>
      <c r="DU27" s="31">
        <f t="shared" ca="1" si="12"/>
        <v>-9802.99</v>
      </c>
      <c r="DV27" s="31">
        <f t="shared" ca="1" si="12"/>
        <v>-9663.1200000000008</v>
      </c>
      <c r="DW27" s="31">
        <f t="shared" ca="1" si="12"/>
        <v>-6803.09</v>
      </c>
      <c r="DX27" s="31">
        <f t="shared" ca="1" si="12"/>
        <v>-5019.83</v>
      </c>
      <c r="DY27" s="31">
        <f t="shared" ca="1" si="12"/>
        <v>-6328.64</v>
      </c>
      <c r="DZ27" s="31">
        <f t="shared" ca="1" si="12"/>
        <v>-3804.99</v>
      </c>
      <c r="EA27" s="31">
        <f t="shared" ca="1" si="12"/>
        <v>-11221.31</v>
      </c>
      <c r="EB27" s="31">
        <f t="shared" ca="1" si="12"/>
        <v>-2719.87</v>
      </c>
      <c r="EC27" s="31">
        <f t="shared" ca="1" si="12"/>
        <v>-2674.91</v>
      </c>
      <c r="ED27" s="31">
        <f t="shared" ca="1" si="12"/>
        <v>-6002.33</v>
      </c>
      <c r="EE27" s="31">
        <f t="shared" ca="1" si="12"/>
        <v>-8014.85</v>
      </c>
      <c r="EF27" s="31">
        <f t="shared" ca="1" si="12"/>
        <v>-12189.16</v>
      </c>
      <c r="EG27" s="32">
        <f t="shared" ca="1" si="13"/>
        <v>-33726.020000000004</v>
      </c>
      <c r="EH27" s="32">
        <f t="shared" ca="1" si="13"/>
        <v>-33527.480000000003</v>
      </c>
      <c r="EI27" s="32">
        <f t="shared" ca="1" si="13"/>
        <v>-23788.1</v>
      </c>
      <c r="EJ27" s="32">
        <f t="shared" ca="1" si="13"/>
        <v>-17706.370000000003</v>
      </c>
      <c r="EK27" s="32">
        <f t="shared" ca="1" si="13"/>
        <v>-22515.03</v>
      </c>
      <c r="EL27" s="32">
        <f t="shared" ca="1" si="13"/>
        <v>-13659.11</v>
      </c>
      <c r="EM27" s="32">
        <f t="shared" ca="1" si="13"/>
        <v>-40639.949999999997</v>
      </c>
      <c r="EN27" s="32">
        <f t="shared" ca="1" si="13"/>
        <v>-9946.2599999999984</v>
      </c>
      <c r="EO27" s="32">
        <f t="shared" ca="1" si="13"/>
        <v>-9878.5999999999985</v>
      </c>
      <c r="EP27" s="32">
        <f t="shared" ca="1" si="13"/>
        <v>-22382.809999999998</v>
      </c>
      <c r="EQ27" s="32">
        <f t="shared" ca="1" si="13"/>
        <v>-30193.510000000002</v>
      </c>
      <c r="ER27" s="32">
        <f t="shared" ca="1" si="13"/>
        <v>-46381.86</v>
      </c>
    </row>
    <row r="28" spans="1:148">
      <c r="A28" t="s">
        <v>508</v>
      </c>
      <c r="B28" s="1" t="s">
        <v>349</v>
      </c>
      <c r="C28" t="str">
        <f t="shared" ca="1" si="1"/>
        <v>SPCIMP</v>
      </c>
      <c r="D28" t="str">
        <f t="shared" ca="1" si="2"/>
        <v>Alberta-Saskatchewan Intertie - Import</v>
      </c>
      <c r="E28" s="51">
        <v>20</v>
      </c>
      <c r="I28" s="51">
        <v>50</v>
      </c>
      <c r="J28" s="51">
        <v>50</v>
      </c>
      <c r="K28" s="51">
        <v>64</v>
      </c>
      <c r="M28" s="51">
        <v>20</v>
      </c>
      <c r="O28" s="51">
        <v>245</v>
      </c>
      <c r="P28" s="51">
        <v>112</v>
      </c>
      <c r="Q28" s="32">
        <v>809.2</v>
      </c>
      <c r="R28" s="32"/>
      <c r="S28" s="32"/>
      <c r="T28" s="32"/>
      <c r="U28" s="32">
        <v>2050.75</v>
      </c>
      <c r="V28" s="32">
        <v>1952</v>
      </c>
      <c r="W28" s="32">
        <v>11138.16</v>
      </c>
      <c r="X28" s="32"/>
      <c r="Y28" s="32">
        <v>526.6</v>
      </c>
      <c r="Z28" s="32"/>
      <c r="AA28" s="32">
        <v>23521.3</v>
      </c>
      <c r="AB28" s="32">
        <v>9255.68</v>
      </c>
      <c r="AC28" s="2">
        <v>1.44</v>
      </c>
      <c r="AG28" s="2">
        <v>1.44</v>
      </c>
      <c r="AH28" s="2">
        <v>1.44</v>
      </c>
      <c r="AI28" s="2">
        <v>1.44</v>
      </c>
      <c r="AK28" s="2">
        <v>1.44</v>
      </c>
      <c r="AM28" s="2">
        <v>1.44</v>
      </c>
      <c r="AN28" s="2">
        <v>1.44</v>
      </c>
      <c r="AO28" s="33">
        <v>11.65</v>
      </c>
      <c r="AP28" s="33"/>
      <c r="AQ28" s="33"/>
      <c r="AR28" s="33"/>
      <c r="AS28" s="33">
        <v>29.53</v>
      </c>
      <c r="AT28" s="33">
        <v>28.11</v>
      </c>
      <c r="AU28" s="33">
        <v>160.38999999999999</v>
      </c>
      <c r="AV28" s="33"/>
      <c r="AW28" s="33">
        <v>7.58</v>
      </c>
      <c r="AX28" s="33"/>
      <c r="AY28" s="33">
        <v>338.71</v>
      </c>
      <c r="AZ28" s="33">
        <v>133.28</v>
      </c>
      <c r="BA28" s="31">
        <f t="shared" si="14"/>
        <v>-0.97</v>
      </c>
      <c r="BB28" s="31">
        <f t="shared" si="14"/>
        <v>0</v>
      </c>
      <c r="BC28" s="31">
        <f t="shared" si="14"/>
        <v>0</v>
      </c>
      <c r="BD28" s="31">
        <f t="shared" si="14"/>
        <v>0</v>
      </c>
      <c r="BE28" s="31">
        <f t="shared" si="14"/>
        <v>-9.84</v>
      </c>
      <c r="BF28" s="31">
        <f t="shared" si="14"/>
        <v>-9.3699999999999992</v>
      </c>
      <c r="BG28" s="31">
        <f t="shared" si="14"/>
        <v>-79.08</v>
      </c>
      <c r="BH28" s="31">
        <f t="shared" si="14"/>
        <v>0</v>
      </c>
      <c r="BI28" s="31">
        <f t="shared" si="14"/>
        <v>-3.74</v>
      </c>
      <c r="BJ28" s="31">
        <f t="shared" si="14"/>
        <v>0</v>
      </c>
      <c r="BK28" s="31">
        <f t="shared" si="14"/>
        <v>-70.56</v>
      </c>
      <c r="BL28" s="31">
        <f t="shared" si="14"/>
        <v>-27.77</v>
      </c>
      <c r="BM28" s="6">
        <f t="shared" ca="1" si="15"/>
        <v>-4.7999999999999996E-3</v>
      </c>
      <c r="BN28" s="6">
        <f t="shared" ca="1" si="15"/>
        <v>-4.7999999999999996E-3</v>
      </c>
      <c r="BO28" s="6">
        <f t="shared" ca="1" si="15"/>
        <v>-4.7999999999999996E-3</v>
      </c>
      <c r="BP28" s="6">
        <f t="shared" ca="1" si="15"/>
        <v>-4.7999999999999996E-3</v>
      </c>
      <c r="BQ28" s="6">
        <f t="shared" ca="1" si="15"/>
        <v>-4.7999999999999996E-3</v>
      </c>
      <c r="BR28" s="6">
        <f t="shared" ca="1" si="15"/>
        <v>-4.7999999999999996E-3</v>
      </c>
      <c r="BS28" s="6">
        <f t="shared" ca="1" si="15"/>
        <v>-4.7999999999999996E-3</v>
      </c>
      <c r="BT28" s="6">
        <f t="shared" ca="1" si="15"/>
        <v>-4.7999999999999996E-3</v>
      </c>
      <c r="BU28" s="6">
        <f t="shared" ca="1" si="15"/>
        <v>-4.7999999999999996E-3</v>
      </c>
      <c r="BV28" s="6">
        <f t="shared" ca="1" si="15"/>
        <v>-4.7999999999999996E-3</v>
      </c>
      <c r="BW28" s="6">
        <f t="shared" ca="1" si="15"/>
        <v>-4.7999999999999996E-3</v>
      </c>
      <c r="BX28" s="6">
        <f t="shared" ca="1" si="15"/>
        <v>-4.7999999999999996E-3</v>
      </c>
      <c r="BY28" s="31">
        <f t="shared" ca="1" si="19"/>
        <v>-3.88</v>
      </c>
      <c r="BZ28" s="31">
        <f t="shared" ca="1" si="19"/>
        <v>0</v>
      </c>
      <c r="CA28" s="31">
        <f t="shared" ca="1" si="19"/>
        <v>0</v>
      </c>
      <c r="CB28" s="31">
        <f t="shared" ca="1" si="18"/>
        <v>0</v>
      </c>
      <c r="CC28" s="31">
        <f t="shared" ca="1" si="18"/>
        <v>-9.84</v>
      </c>
      <c r="CD28" s="31">
        <f t="shared" ca="1" si="18"/>
        <v>-9.3699999999999992</v>
      </c>
      <c r="CE28" s="31">
        <f t="shared" ca="1" si="18"/>
        <v>-53.46</v>
      </c>
      <c r="CF28" s="31">
        <f t="shared" ca="1" si="18"/>
        <v>0</v>
      </c>
      <c r="CG28" s="31">
        <f t="shared" ca="1" si="18"/>
        <v>-2.5299999999999998</v>
      </c>
      <c r="CH28" s="31">
        <f t="shared" ca="1" si="18"/>
        <v>0</v>
      </c>
      <c r="CI28" s="31">
        <f t="shared" ca="1" si="18"/>
        <v>-112.9</v>
      </c>
      <c r="CJ28" s="31">
        <f t="shared" ca="1" si="18"/>
        <v>-44.43</v>
      </c>
      <c r="CK28" s="32">
        <f t="shared" ca="1" si="16"/>
        <v>1.05</v>
      </c>
      <c r="CL28" s="32">
        <f t="shared" ca="1" si="16"/>
        <v>0</v>
      </c>
      <c r="CM28" s="32">
        <f t="shared" ca="1" si="16"/>
        <v>0</v>
      </c>
      <c r="CN28" s="32">
        <f t="shared" ca="1" si="16"/>
        <v>0</v>
      </c>
      <c r="CO28" s="32">
        <f t="shared" ca="1" si="16"/>
        <v>2.67</v>
      </c>
      <c r="CP28" s="32">
        <f t="shared" ca="1" si="16"/>
        <v>2.54</v>
      </c>
      <c r="CQ28" s="32">
        <f t="shared" ca="1" si="16"/>
        <v>14.48</v>
      </c>
      <c r="CR28" s="32">
        <f t="shared" ca="1" si="16"/>
        <v>0</v>
      </c>
      <c r="CS28" s="32">
        <f t="shared" ca="1" si="16"/>
        <v>0.68</v>
      </c>
      <c r="CT28" s="32">
        <f t="shared" ca="1" si="16"/>
        <v>0</v>
      </c>
      <c r="CU28" s="32">
        <f t="shared" ca="1" si="16"/>
        <v>30.58</v>
      </c>
      <c r="CV28" s="32">
        <f t="shared" ca="1" si="16"/>
        <v>12.03</v>
      </c>
      <c r="CW28" s="31">
        <f t="shared" ca="1" si="17"/>
        <v>-13.51</v>
      </c>
      <c r="CX28" s="31">
        <f t="shared" ca="1" si="17"/>
        <v>0</v>
      </c>
      <c r="CY28" s="31">
        <f t="shared" ca="1" si="17"/>
        <v>0</v>
      </c>
      <c r="CZ28" s="31">
        <f t="shared" ca="1" si="17"/>
        <v>0</v>
      </c>
      <c r="DA28" s="31">
        <f t="shared" ca="1" si="17"/>
        <v>-26.860000000000003</v>
      </c>
      <c r="DB28" s="31">
        <f t="shared" ca="1" si="17"/>
        <v>-25.57</v>
      </c>
      <c r="DC28" s="31">
        <f t="shared" ca="1" si="17"/>
        <v>-120.29</v>
      </c>
      <c r="DD28" s="31">
        <f t="shared" ca="1" si="17"/>
        <v>0</v>
      </c>
      <c r="DE28" s="31">
        <f t="shared" ca="1" si="17"/>
        <v>-5.6899999999999995</v>
      </c>
      <c r="DF28" s="31">
        <f t="shared" ca="1" si="17"/>
        <v>0</v>
      </c>
      <c r="DG28" s="31">
        <f t="shared" ca="1" si="17"/>
        <v>-350.46999999999997</v>
      </c>
      <c r="DH28" s="31">
        <f t="shared" ca="1" si="17"/>
        <v>-137.91</v>
      </c>
      <c r="DI28" s="32">
        <f t="shared" ca="1" si="11"/>
        <v>-0.68</v>
      </c>
      <c r="DJ28" s="32">
        <f t="shared" ca="1" si="11"/>
        <v>0</v>
      </c>
      <c r="DK28" s="32">
        <f t="shared" ca="1" si="11"/>
        <v>0</v>
      </c>
      <c r="DL28" s="32">
        <f t="shared" ca="1" si="11"/>
        <v>0</v>
      </c>
      <c r="DM28" s="32">
        <f t="shared" ca="1" si="11"/>
        <v>-1.34</v>
      </c>
      <c r="DN28" s="32">
        <f t="shared" ca="1" si="11"/>
        <v>-1.28</v>
      </c>
      <c r="DO28" s="32">
        <f t="shared" ca="1" si="11"/>
        <v>-6.01</v>
      </c>
      <c r="DP28" s="32">
        <f t="shared" ca="1" si="11"/>
        <v>0</v>
      </c>
      <c r="DQ28" s="32">
        <f t="shared" ca="1" si="11"/>
        <v>-0.28000000000000003</v>
      </c>
      <c r="DR28" s="32">
        <f t="shared" ca="1" si="11"/>
        <v>0</v>
      </c>
      <c r="DS28" s="32">
        <f t="shared" ca="1" si="11"/>
        <v>-17.52</v>
      </c>
      <c r="DT28" s="32">
        <f t="shared" ca="1" si="11"/>
        <v>-6.9</v>
      </c>
      <c r="DU28" s="31">
        <f t="shared" ca="1" si="12"/>
        <v>-5.81</v>
      </c>
      <c r="DV28" s="31">
        <f t="shared" ca="1" si="12"/>
        <v>0</v>
      </c>
      <c r="DW28" s="31">
        <f t="shared" ca="1" si="12"/>
        <v>0</v>
      </c>
      <c r="DX28" s="31">
        <f t="shared" ca="1" si="12"/>
        <v>0</v>
      </c>
      <c r="DY28" s="31">
        <f t="shared" ca="1" si="12"/>
        <v>-11.03</v>
      </c>
      <c r="DZ28" s="31">
        <f t="shared" ca="1" si="12"/>
        <v>-10.37</v>
      </c>
      <c r="EA28" s="31">
        <f t="shared" ca="1" si="12"/>
        <v>-48.18</v>
      </c>
      <c r="EB28" s="31">
        <f t="shared" ca="1" si="12"/>
        <v>0</v>
      </c>
      <c r="EC28" s="31">
        <f t="shared" ca="1" si="12"/>
        <v>-2.2200000000000002</v>
      </c>
      <c r="ED28" s="31">
        <f t="shared" ca="1" si="12"/>
        <v>0</v>
      </c>
      <c r="EE28" s="31">
        <f t="shared" ca="1" si="12"/>
        <v>-132.97999999999999</v>
      </c>
      <c r="EF28" s="31">
        <f t="shared" ca="1" si="12"/>
        <v>-51.62</v>
      </c>
      <c r="EG28" s="32">
        <f t="shared" ca="1" si="13"/>
        <v>-20</v>
      </c>
      <c r="EH28" s="32">
        <f t="shared" ca="1" si="13"/>
        <v>0</v>
      </c>
      <c r="EI28" s="32">
        <f t="shared" ca="1" si="13"/>
        <v>0</v>
      </c>
      <c r="EJ28" s="32">
        <f t="shared" ca="1" si="13"/>
        <v>0</v>
      </c>
      <c r="EK28" s="32">
        <f t="shared" ca="1" si="13"/>
        <v>-39.230000000000004</v>
      </c>
      <c r="EL28" s="32">
        <f t="shared" ca="1" si="13"/>
        <v>-37.22</v>
      </c>
      <c r="EM28" s="32">
        <f t="shared" ca="1" si="13"/>
        <v>-174.48000000000002</v>
      </c>
      <c r="EN28" s="32">
        <f t="shared" ca="1" si="13"/>
        <v>0</v>
      </c>
      <c r="EO28" s="32">
        <f t="shared" ca="1" si="13"/>
        <v>-8.19</v>
      </c>
      <c r="EP28" s="32">
        <f t="shared" ca="1" si="13"/>
        <v>0</v>
      </c>
      <c r="EQ28" s="32">
        <f t="shared" ca="1" si="13"/>
        <v>-500.96999999999991</v>
      </c>
      <c r="ER28" s="32">
        <f t="shared" ca="1" si="13"/>
        <v>-196.43</v>
      </c>
    </row>
    <row r="29" spans="1:148">
      <c r="A29" t="s">
        <v>508</v>
      </c>
      <c r="B29" s="1" t="s">
        <v>293</v>
      </c>
      <c r="C29" t="str">
        <f t="shared" ca="1" si="1"/>
        <v>SPCEXP</v>
      </c>
      <c r="D29" t="str">
        <f t="shared" ca="1" si="2"/>
        <v>Alberta-Saskatchewan Intertie - Export</v>
      </c>
      <c r="F29" s="51">
        <v>57.25</v>
      </c>
      <c r="H29" s="51">
        <v>2</v>
      </c>
      <c r="Q29" s="32"/>
      <c r="R29" s="32">
        <v>2321.62</v>
      </c>
      <c r="S29" s="32"/>
      <c r="T29" s="32">
        <v>24.54</v>
      </c>
      <c r="U29" s="32"/>
      <c r="V29" s="32"/>
      <c r="W29" s="32"/>
      <c r="X29" s="32"/>
      <c r="Y29" s="32"/>
      <c r="Z29" s="32"/>
      <c r="AA29" s="32"/>
      <c r="AB29" s="32"/>
      <c r="AD29" s="2">
        <v>4.13</v>
      </c>
      <c r="AF29" s="2">
        <v>4.13</v>
      </c>
      <c r="AO29" s="33"/>
      <c r="AP29" s="33">
        <v>95.88</v>
      </c>
      <c r="AQ29" s="33"/>
      <c r="AR29" s="33">
        <v>1.01</v>
      </c>
      <c r="AS29" s="33"/>
      <c r="AT29" s="33"/>
      <c r="AU29" s="33"/>
      <c r="AV29" s="33"/>
      <c r="AW29" s="33"/>
      <c r="AX29" s="33"/>
      <c r="AY29" s="33"/>
      <c r="AZ29" s="33"/>
      <c r="BA29" s="31">
        <f t="shared" si="14"/>
        <v>0</v>
      </c>
      <c r="BB29" s="31">
        <f t="shared" si="14"/>
        <v>-2.79</v>
      </c>
      <c r="BC29" s="31">
        <f t="shared" si="14"/>
        <v>0</v>
      </c>
      <c r="BD29" s="31">
        <f t="shared" si="14"/>
        <v>-0.12</v>
      </c>
      <c r="BE29" s="31">
        <f t="shared" si="14"/>
        <v>0</v>
      </c>
      <c r="BF29" s="31">
        <f t="shared" si="14"/>
        <v>0</v>
      </c>
      <c r="BG29" s="31">
        <f t="shared" si="14"/>
        <v>0</v>
      </c>
      <c r="BH29" s="31">
        <f t="shared" si="14"/>
        <v>0</v>
      </c>
      <c r="BI29" s="31">
        <f t="shared" si="14"/>
        <v>0</v>
      </c>
      <c r="BJ29" s="31">
        <f t="shared" si="14"/>
        <v>0</v>
      </c>
      <c r="BK29" s="31">
        <f t="shared" si="14"/>
        <v>0</v>
      </c>
      <c r="BL29" s="31">
        <f t="shared" si="14"/>
        <v>0</v>
      </c>
      <c r="BM29" s="6">
        <f t="shared" ca="1" si="15"/>
        <v>0.02</v>
      </c>
      <c r="BN29" s="6">
        <f t="shared" ca="1" si="15"/>
        <v>0.02</v>
      </c>
      <c r="BO29" s="6">
        <f t="shared" ca="1" si="15"/>
        <v>0.02</v>
      </c>
      <c r="BP29" s="6">
        <f t="shared" ca="1" si="15"/>
        <v>0.02</v>
      </c>
      <c r="BQ29" s="6">
        <f t="shared" ca="1" si="15"/>
        <v>0.02</v>
      </c>
      <c r="BR29" s="6">
        <f t="shared" ca="1" si="15"/>
        <v>0.02</v>
      </c>
      <c r="BS29" s="6">
        <f t="shared" ca="1" si="15"/>
        <v>0.02</v>
      </c>
      <c r="BT29" s="6">
        <f t="shared" ca="1" si="15"/>
        <v>0.02</v>
      </c>
      <c r="BU29" s="6">
        <f t="shared" ca="1" si="15"/>
        <v>0.02</v>
      </c>
      <c r="BV29" s="6">
        <f t="shared" ca="1" si="15"/>
        <v>0.02</v>
      </c>
      <c r="BW29" s="6">
        <f t="shared" ca="1" si="15"/>
        <v>0.02</v>
      </c>
      <c r="BX29" s="6">
        <f t="shared" ca="1" si="15"/>
        <v>0.02</v>
      </c>
      <c r="BY29" s="31">
        <f t="shared" ca="1" si="19"/>
        <v>0</v>
      </c>
      <c r="BZ29" s="31">
        <f t="shared" ca="1" si="19"/>
        <v>46.43</v>
      </c>
      <c r="CA29" s="31">
        <f t="shared" ca="1" si="19"/>
        <v>0</v>
      </c>
      <c r="CB29" s="31">
        <f t="shared" ca="1" si="18"/>
        <v>0.49</v>
      </c>
      <c r="CC29" s="31">
        <f t="shared" ca="1" si="18"/>
        <v>0</v>
      </c>
      <c r="CD29" s="31">
        <f t="shared" ca="1" si="18"/>
        <v>0</v>
      </c>
      <c r="CE29" s="31">
        <f t="shared" ca="1" si="18"/>
        <v>0</v>
      </c>
      <c r="CF29" s="31">
        <f t="shared" ca="1" si="18"/>
        <v>0</v>
      </c>
      <c r="CG29" s="31">
        <f t="shared" ca="1" si="18"/>
        <v>0</v>
      </c>
      <c r="CH29" s="31">
        <f t="shared" ca="1" si="18"/>
        <v>0</v>
      </c>
      <c r="CI29" s="31">
        <f t="shared" ca="1" si="18"/>
        <v>0</v>
      </c>
      <c r="CJ29" s="31">
        <f t="shared" ca="1" si="18"/>
        <v>0</v>
      </c>
      <c r="CK29" s="32">
        <f t="shared" ca="1" si="16"/>
        <v>0</v>
      </c>
      <c r="CL29" s="32">
        <f t="shared" ca="1" si="16"/>
        <v>3.02</v>
      </c>
      <c r="CM29" s="32">
        <f t="shared" ca="1" si="16"/>
        <v>0</v>
      </c>
      <c r="CN29" s="32">
        <f t="shared" ca="1" si="16"/>
        <v>0.03</v>
      </c>
      <c r="CO29" s="32">
        <f t="shared" ca="1" si="16"/>
        <v>0</v>
      </c>
      <c r="CP29" s="32">
        <f t="shared" ca="1" si="16"/>
        <v>0</v>
      </c>
      <c r="CQ29" s="32">
        <f t="shared" ca="1" si="16"/>
        <v>0</v>
      </c>
      <c r="CR29" s="32">
        <f t="shared" ca="1" si="16"/>
        <v>0</v>
      </c>
      <c r="CS29" s="32">
        <f t="shared" ca="1" si="16"/>
        <v>0</v>
      </c>
      <c r="CT29" s="32">
        <f t="shared" ca="1" si="16"/>
        <v>0</v>
      </c>
      <c r="CU29" s="32">
        <f t="shared" ca="1" si="16"/>
        <v>0</v>
      </c>
      <c r="CV29" s="32">
        <f t="shared" ca="1" si="16"/>
        <v>0</v>
      </c>
      <c r="CW29" s="31">
        <f t="shared" ca="1" si="17"/>
        <v>0</v>
      </c>
      <c r="CX29" s="31">
        <f t="shared" ca="1" si="17"/>
        <v>-43.639999999999993</v>
      </c>
      <c r="CY29" s="31">
        <f t="shared" ca="1" si="17"/>
        <v>0</v>
      </c>
      <c r="CZ29" s="31">
        <f t="shared" ca="1" si="17"/>
        <v>-0.37</v>
      </c>
      <c r="DA29" s="31">
        <f t="shared" ca="1" si="17"/>
        <v>0</v>
      </c>
      <c r="DB29" s="31">
        <f t="shared" ca="1" si="17"/>
        <v>0</v>
      </c>
      <c r="DC29" s="31">
        <f t="shared" ca="1" si="17"/>
        <v>0</v>
      </c>
      <c r="DD29" s="31">
        <f t="shared" ca="1" si="17"/>
        <v>0</v>
      </c>
      <c r="DE29" s="31">
        <f t="shared" ca="1" si="17"/>
        <v>0</v>
      </c>
      <c r="DF29" s="31">
        <f t="shared" ca="1" si="17"/>
        <v>0</v>
      </c>
      <c r="DG29" s="31">
        <f t="shared" ca="1" si="17"/>
        <v>0</v>
      </c>
      <c r="DH29" s="31">
        <f t="shared" ca="1" si="17"/>
        <v>0</v>
      </c>
      <c r="DI29" s="32">
        <f t="shared" ca="1" si="11"/>
        <v>0</v>
      </c>
      <c r="DJ29" s="32">
        <f t="shared" ca="1" si="11"/>
        <v>-2.1800000000000002</v>
      </c>
      <c r="DK29" s="32">
        <f t="shared" ca="1" si="11"/>
        <v>0</v>
      </c>
      <c r="DL29" s="32">
        <f t="shared" ca="1" si="11"/>
        <v>-0.02</v>
      </c>
      <c r="DM29" s="32">
        <f t="shared" ca="1" si="11"/>
        <v>0</v>
      </c>
      <c r="DN29" s="32">
        <f t="shared" ca="1" si="11"/>
        <v>0</v>
      </c>
      <c r="DO29" s="32">
        <f t="shared" ca="1" si="11"/>
        <v>0</v>
      </c>
      <c r="DP29" s="32">
        <f t="shared" ca="1" si="11"/>
        <v>0</v>
      </c>
      <c r="DQ29" s="32">
        <f t="shared" ca="1" si="11"/>
        <v>0</v>
      </c>
      <c r="DR29" s="32">
        <f t="shared" ca="1" si="11"/>
        <v>0</v>
      </c>
      <c r="DS29" s="32">
        <f t="shared" ca="1" si="11"/>
        <v>0</v>
      </c>
      <c r="DT29" s="32">
        <f t="shared" ca="1" si="11"/>
        <v>0</v>
      </c>
      <c r="DU29" s="31">
        <f t="shared" ca="1" si="12"/>
        <v>0</v>
      </c>
      <c r="DV29" s="31">
        <f t="shared" ca="1" si="12"/>
        <v>-18.55</v>
      </c>
      <c r="DW29" s="31">
        <f t="shared" ca="1" si="12"/>
        <v>0</v>
      </c>
      <c r="DX29" s="31">
        <f t="shared" ca="1" si="12"/>
        <v>-0.15</v>
      </c>
      <c r="DY29" s="31">
        <f t="shared" ca="1" si="12"/>
        <v>0</v>
      </c>
      <c r="DZ29" s="31">
        <f t="shared" ca="1" si="12"/>
        <v>0</v>
      </c>
      <c r="EA29" s="31">
        <f t="shared" ca="1" si="12"/>
        <v>0</v>
      </c>
      <c r="EB29" s="31">
        <f t="shared" ca="1" si="12"/>
        <v>0</v>
      </c>
      <c r="EC29" s="31">
        <f t="shared" ca="1" si="12"/>
        <v>0</v>
      </c>
      <c r="ED29" s="31">
        <f t="shared" ca="1" si="12"/>
        <v>0</v>
      </c>
      <c r="EE29" s="31">
        <f t="shared" ca="1" si="12"/>
        <v>0</v>
      </c>
      <c r="EF29" s="31">
        <f t="shared" ca="1" si="12"/>
        <v>0</v>
      </c>
      <c r="EG29" s="32">
        <f t="shared" ca="1" si="13"/>
        <v>0</v>
      </c>
      <c r="EH29" s="32">
        <f t="shared" ca="1" si="13"/>
        <v>-64.36999999999999</v>
      </c>
      <c r="EI29" s="32">
        <f t="shared" ca="1" si="13"/>
        <v>0</v>
      </c>
      <c r="EJ29" s="32">
        <f t="shared" ca="1" si="13"/>
        <v>-0.54</v>
      </c>
      <c r="EK29" s="32">
        <f t="shared" ca="1" si="13"/>
        <v>0</v>
      </c>
      <c r="EL29" s="32">
        <f t="shared" ca="1" si="13"/>
        <v>0</v>
      </c>
      <c r="EM29" s="32">
        <f t="shared" ca="1" si="13"/>
        <v>0</v>
      </c>
      <c r="EN29" s="32">
        <f t="shared" ca="1" si="13"/>
        <v>0</v>
      </c>
      <c r="EO29" s="32">
        <f t="shared" ca="1" si="13"/>
        <v>0</v>
      </c>
      <c r="EP29" s="32">
        <f t="shared" ca="1" si="13"/>
        <v>0</v>
      </c>
      <c r="EQ29" s="32">
        <f t="shared" ca="1" si="13"/>
        <v>0</v>
      </c>
      <c r="ER29" s="32">
        <f t="shared" ca="1" si="13"/>
        <v>0</v>
      </c>
    </row>
    <row r="30" spans="1:148">
      <c r="A30" t="s">
        <v>519</v>
      </c>
      <c r="B30" s="1" t="s">
        <v>350</v>
      </c>
      <c r="C30" t="str">
        <f t="shared" ca="1" si="1"/>
        <v>BCHIMP</v>
      </c>
      <c r="D30" t="str">
        <f t="shared" ca="1" si="2"/>
        <v>Alberta-BC Intertie - Import</v>
      </c>
      <c r="E30" s="51">
        <v>695</v>
      </c>
      <c r="F30" s="51">
        <v>695</v>
      </c>
      <c r="G30" s="51">
        <v>1110</v>
      </c>
      <c r="H30" s="51">
        <v>1156</v>
      </c>
      <c r="I30" s="51">
        <v>730</v>
      </c>
      <c r="J30" s="51">
        <v>290</v>
      </c>
      <c r="K30" s="51">
        <v>959</v>
      </c>
      <c r="L30" s="51">
        <v>470</v>
      </c>
      <c r="M30" s="51">
        <v>415</v>
      </c>
      <c r="N30" s="51">
        <v>810</v>
      </c>
      <c r="O30" s="51">
        <v>410</v>
      </c>
      <c r="P30" s="51">
        <v>370</v>
      </c>
      <c r="Q30" s="32">
        <v>72185.2</v>
      </c>
      <c r="R30" s="32">
        <v>82145.399999999994</v>
      </c>
      <c r="S30" s="32">
        <v>98200.55</v>
      </c>
      <c r="T30" s="32">
        <v>79789.41</v>
      </c>
      <c r="U30" s="32">
        <v>63587.87</v>
      </c>
      <c r="V30" s="32">
        <v>25777.3</v>
      </c>
      <c r="W30" s="32">
        <v>135739.32</v>
      </c>
      <c r="X30" s="32">
        <v>78494.45</v>
      </c>
      <c r="Y30" s="32">
        <v>36296.65</v>
      </c>
      <c r="Z30" s="32">
        <v>113203.6</v>
      </c>
      <c r="AA30" s="32">
        <v>46425.7</v>
      </c>
      <c r="AB30" s="32">
        <v>39823.35</v>
      </c>
      <c r="AC30" s="2">
        <v>0.78</v>
      </c>
      <c r="AD30" s="2">
        <v>0.78</v>
      </c>
      <c r="AE30" s="2">
        <v>0.78</v>
      </c>
      <c r="AF30" s="2">
        <v>0.78</v>
      </c>
      <c r="AG30" s="2">
        <v>0.78</v>
      </c>
      <c r="AH30" s="2">
        <v>0.78</v>
      </c>
      <c r="AI30" s="2">
        <v>0.78</v>
      </c>
      <c r="AJ30" s="2">
        <v>0.78</v>
      </c>
      <c r="AK30" s="2">
        <v>0.78</v>
      </c>
      <c r="AL30" s="2">
        <v>0.78</v>
      </c>
      <c r="AM30" s="2">
        <v>0.78</v>
      </c>
      <c r="AN30" s="2">
        <v>0.78</v>
      </c>
      <c r="AO30" s="33">
        <v>563.04</v>
      </c>
      <c r="AP30" s="33">
        <v>640.73</v>
      </c>
      <c r="AQ30" s="33">
        <v>765.96</v>
      </c>
      <c r="AR30" s="33">
        <v>622.36</v>
      </c>
      <c r="AS30" s="33">
        <v>495.99</v>
      </c>
      <c r="AT30" s="33">
        <v>201.06</v>
      </c>
      <c r="AU30" s="33">
        <v>1058.77</v>
      </c>
      <c r="AV30" s="33">
        <v>612.26</v>
      </c>
      <c r="AW30" s="33">
        <v>283.11</v>
      </c>
      <c r="AX30" s="33">
        <v>882.99</v>
      </c>
      <c r="AY30" s="33">
        <v>362.12</v>
      </c>
      <c r="AZ30" s="33">
        <v>310.62</v>
      </c>
      <c r="BA30" s="31">
        <f t="shared" si="14"/>
        <v>-86.62</v>
      </c>
      <c r="BB30" s="31">
        <f t="shared" si="14"/>
        <v>-98.57</v>
      </c>
      <c r="BC30" s="31">
        <f t="shared" si="14"/>
        <v>-117.84</v>
      </c>
      <c r="BD30" s="31">
        <f t="shared" si="14"/>
        <v>-382.99</v>
      </c>
      <c r="BE30" s="31">
        <f t="shared" si="14"/>
        <v>-305.22000000000003</v>
      </c>
      <c r="BF30" s="31">
        <f t="shared" si="14"/>
        <v>-123.73</v>
      </c>
      <c r="BG30" s="31">
        <f t="shared" si="14"/>
        <v>-963.75</v>
      </c>
      <c r="BH30" s="31">
        <f t="shared" si="14"/>
        <v>-557.30999999999995</v>
      </c>
      <c r="BI30" s="31">
        <f t="shared" si="14"/>
        <v>-257.70999999999998</v>
      </c>
      <c r="BJ30" s="31">
        <f t="shared" si="14"/>
        <v>-339.61</v>
      </c>
      <c r="BK30" s="31">
        <f t="shared" si="14"/>
        <v>-139.28</v>
      </c>
      <c r="BL30" s="31">
        <f t="shared" si="14"/>
        <v>-119.47</v>
      </c>
      <c r="BM30" s="6">
        <f t="shared" ca="1" si="15"/>
        <v>-2.7799999999999998E-2</v>
      </c>
      <c r="BN30" s="6">
        <f t="shared" ca="1" si="15"/>
        <v>-2.7799999999999998E-2</v>
      </c>
      <c r="BO30" s="6">
        <f t="shared" ca="1" si="15"/>
        <v>-2.7799999999999998E-2</v>
      </c>
      <c r="BP30" s="6">
        <f t="shared" ca="1" si="15"/>
        <v>-2.7799999999999998E-2</v>
      </c>
      <c r="BQ30" s="6">
        <f t="shared" ca="1" si="15"/>
        <v>-2.7799999999999998E-2</v>
      </c>
      <c r="BR30" s="6">
        <f t="shared" ca="1" si="15"/>
        <v>-2.7799999999999998E-2</v>
      </c>
      <c r="BS30" s="6">
        <f t="shared" ca="1" si="15"/>
        <v>-2.7799999999999998E-2</v>
      </c>
      <c r="BT30" s="6">
        <f t="shared" ca="1" si="15"/>
        <v>-2.7799999999999998E-2</v>
      </c>
      <c r="BU30" s="6">
        <f t="shared" ca="1" si="15"/>
        <v>-2.7799999999999998E-2</v>
      </c>
      <c r="BV30" s="6">
        <f t="shared" ca="1" si="15"/>
        <v>-2.7799999999999998E-2</v>
      </c>
      <c r="BW30" s="6">
        <f t="shared" ca="1" si="15"/>
        <v>-2.7799999999999998E-2</v>
      </c>
      <c r="BX30" s="6">
        <f t="shared" ca="1" si="15"/>
        <v>-2.7799999999999998E-2</v>
      </c>
      <c r="BY30" s="31">
        <f t="shared" ca="1" si="19"/>
        <v>-2006.75</v>
      </c>
      <c r="BZ30" s="31">
        <f t="shared" ca="1" si="19"/>
        <v>-2283.64</v>
      </c>
      <c r="CA30" s="31">
        <f t="shared" ca="1" si="19"/>
        <v>-2729.98</v>
      </c>
      <c r="CB30" s="31">
        <f t="shared" ca="1" si="18"/>
        <v>-2218.15</v>
      </c>
      <c r="CC30" s="31">
        <f t="shared" ca="1" si="18"/>
        <v>-1767.74</v>
      </c>
      <c r="CD30" s="31">
        <f t="shared" ca="1" si="18"/>
        <v>-716.61</v>
      </c>
      <c r="CE30" s="31">
        <f t="shared" ca="1" si="18"/>
        <v>-3773.55</v>
      </c>
      <c r="CF30" s="31">
        <f t="shared" ca="1" si="18"/>
        <v>-2182.15</v>
      </c>
      <c r="CG30" s="31">
        <f t="shared" ca="1" si="18"/>
        <v>-1009.05</v>
      </c>
      <c r="CH30" s="31">
        <f t="shared" ca="1" si="18"/>
        <v>-3147.06</v>
      </c>
      <c r="CI30" s="31">
        <f t="shared" ca="1" si="18"/>
        <v>-1290.6300000000001</v>
      </c>
      <c r="CJ30" s="31">
        <f t="shared" ca="1" si="18"/>
        <v>-1107.0899999999999</v>
      </c>
      <c r="CK30" s="32">
        <f t="shared" ca="1" si="16"/>
        <v>93.84</v>
      </c>
      <c r="CL30" s="32">
        <f t="shared" ca="1" si="16"/>
        <v>106.79</v>
      </c>
      <c r="CM30" s="32">
        <f t="shared" ca="1" si="16"/>
        <v>127.66</v>
      </c>
      <c r="CN30" s="32">
        <f t="shared" ca="1" si="16"/>
        <v>103.73</v>
      </c>
      <c r="CO30" s="32">
        <f t="shared" ca="1" si="16"/>
        <v>82.66</v>
      </c>
      <c r="CP30" s="32">
        <f t="shared" ca="1" si="16"/>
        <v>33.51</v>
      </c>
      <c r="CQ30" s="32">
        <f t="shared" ca="1" si="16"/>
        <v>176.46</v>
      </c>
      <c r="CR30" s="32">
        <f t="shared" ca="1" si="16"/>
        <v>102.04</v>
      </c>
      <c r="CS30" s="32">
        <f t="shared" ca="1" si="16"/>
        <v>47.19</v>
      </c>
      <c r="CT30" s="32">
        <f t="shared" ca="1" si="16"/>
        <v>147.16</v>
      </c>
      <c r="CU30" s="32">
        <f t="shared" ca="1" si="16"/>
        <v>60.35</v>
      </c>
      <c r="CV30" s="32">
        <f t="shared" ca="1" si="16"/>
        <v>51.77</v>
      </c>
      <c r="CW30" s="31">
        <f t="shared" ca="1" si="17"/>
        <v>-2389.33</v>
      </c>
      <c r="CX30" s="31">
        <f t="shared" ca="1" si="17"/>
        <v>-2719.0099999999998</v>
      </c>
      <c r="CY30" s="31">
        <f t="shared" ca="1" si="17"/>
        <v>-3250.44</v>
      </c>
      <c r="CZ30" s="31">
        <f t="shared" ca="1" si="17"/>
        <v>-2353.79</v>
      </c>
      <c r="DA30" s="31">
        <f t="shared" ca="1" si="17"/>
        <v>-1875.8499999999997</v>
      </c>
      <c r="DB30" s="31">
        <f t="shared" ca="1" si="17"/>
        <v>-760.43000000000006</v>
      </c>
      <c r="DC30" s="31">
        <f t="shared" ca="1" si="17"/>
        <v>-3692.1100000000006</v>
      </c>
      <c r="DD30" s="31">
        <f t="shared" ca="1" si="17"/>
        <v>-2135.06</v>
      </c>
      <c r="DE30" s="31">
        <f t="shared" ca="1" si="17"/>
        <v>-987.25999999999976</v>
      </c>
      <c r="DF30" s="31">
        <f t="shared" ca="1" si="17"/>
        <v>-3543.28</v>
      </c>
      <c r="DG30" s="31">
        <f t="shared" ca="1" si="17"/>
        <v>-1453.1200000000001</v>
      </c>
      <c r="DH30" s="31">
        <f t="shared" ca="1" si="17"/>
        <v>-1246.47</v>
      </c>
      <c r="DI30" s="32">
        <f t="shared" ca="1" si="11"/>
        <v>-119.47</v>
      </c>
      <c r="DJ30" s="32">
        <f t="shared" ca="1" si="11"/>
        <v>-135.94999999999999</v>
      </c>
      <c r="DK30" s="32">
        <f t="shared" ca="1" si="11"/>
        <v>-162.52000000000001</v>
      </c>
      <c r="DL30" s="32">
        <f t="shared" ca="1" si="11"/>
        <v>-117.69</v>
      </c>
      <c r="DM30" s="32">
        <f t="shared" ca="1" si="11"/>
        <v>-93.79</v>
      </c>
      <c r="DN30" s="32">
        <f t="shared" ca="1" si="11"/>
        <v>-38.020000000000003</v>
      </c>
      <c r="DO30" s="32">
        <f t="shared" ca="1" si="11"/>
        <v>-184.61</v>
      </c>
      <c r="DP30" s="32">
        <f t="shared" ca="1" si="11"/>
        <v>-106.75</v>
      </c>
      <c r="DQ30" s="32">
        <f t="shared" ca="1" si="11"/>
        <v>-49.36</v>
      </c>
      <c r="DR30" s="32">
        <f t="shared" ca="1" si="11"/>
        <v>-177.16</v>
      </c>
      <c r="DS30" s="32">
        <f t="shared" ca="1" si="11"/>
        <v>-72.66</v>
      </c>
      <c r="DT30" s="32">
        <f t="shared" ca="1" si="11"/>
        <v>-62.32</v>
      </c>
      <c r="DU30" s="31">
        <f t="shared" ca="1" si="12"/>
        <v>-1028.03</v>
      </c>
      <c r="DV30" s="31">
        <f t="shared" ca="1" si="12"/>
        <v>-1156.03</v>
      </c>
      <c r="DW30" s="31">
        <f t="shared" ca="1" si="12"/>
        <v>-1367.01</v>
      </c>
      <c r="DX30" s="31">
        <f t="shared" ca="1" si="12"/>
        <v>-977.92</v>
      </c>
      <c r="DY30" s="31">
        <f t="shared" ca="1" si="12"/>
        <v>-770.1</v>
      </c>
      <c r="DZ30" s="31">
        <f t="shared" ca="1" si="12"/>
        <v>-308.31</v>
      </c>
      <c r="EA30" s="31">
        <f t="shared" ca="1" si="12"/>
        <v>-1478.72</v>
      </c>
      <c r="EB30" s="31">
        <f t="shared" ca="1" si="12"/>
        <v>-843.77</v>
      </c>
      <c r="EC30" s="31">
        <f t="shared" ca="1" si="12"/>
        <v>-384.92</v>
      </c>
      <c r="ED30" s="31">
        <f t="shared" ca="1" si="12"/>
        <v>-1363.29</v>
      </c>
      <c r="EE30" s="31">
        <f t="shared" ca="1" si="12"/>
        <v>-551.38</v>
      </c>
      <c r="EF30" s="31">
        <f t="shared" ca="1" si="12"/>
        <v>-466.56</v>
      </c>
      <c r="EG30" s="32">
        <f t="shared" ca="1" si="13"/>
        <v>-3536.83</v>
      </c>
      <c r="EH30" s="32">
        <f t="shared" ca="1" si="13"/>
        <v>-4010.99</v>
      </c>
      <c r="EI30" s="32">
        <f t="shared" ca="1" si="13"/>
        <v>-4779.97</v>
      </c>
      <c r="EJ30" s="32">
        <f t="shared" ca="1" si="13"/>
        <v>-3449.4</v>
      </c>
      <c r="EK30" s="32">
        <f t="shared" ca="1" si="13"/>
        <v>-2739.74</v>
      </c>
      <c r="EL30" s="32">
        <f t="shared" ca="1" si="13"/>
        <v>-1106.76</v>
      </c>
      <c r="EM30" s="32">
        <f t="shared" ca="1" si="13"/>
        <v>-5355.4400000000005</v>
      </c>
      <c r="EN30" s="32">
        <f t="shared" ca="1" si="13"/>
        <v>-3085.58</v>
      </c>
      <c r="EO30" s="32">
        <f t="shared" ca="1" si="13"/>
        <v>-1421.5399999999997</v>
      </c>
      <c r="EP30" s="32">
        <f t="shared" ca="1" si="13"/>
        <v>-5083.7299999999996</v>
      </c>
      <c r="EQ30" s="32">
        <f t="shared" ca="1" si="13"/>
        <v>-2077.1600000000003</v>
      </c>
      <c r="ER30" s="32">
        <f t="shared" ca="1" si="13"/>
        <v>-1775.35</v>
      </c>
    </row>
    <row r="31" spans="1:148">
      <c r="A31" t="s">
        <v>426</v>
      </c>
      <c r="B31" s="1" t="s">
        <v>34</v>
      </c>
      <c r="C31" t="str">
        <f t="shared" ca="1" si="1"/>
        <v>CES1/CES2</v>
      </c>
      <c r="D31" t="str">
        <f t="shared" ca="1" si="2"/>
        <v>Calgary Energy Centre</v>
      </c>
      <c r="L31" s="51">
        <v>49894.777199999997</v>
      </c>
      <c r="M31" s="51">
        <v>22809.343000000001</v>
      </c>
      <c r="N31" s="51">
        <v>13341.505999999999</v>
      </c>
      <c r="O31" s="51">
        <v>18714.578000000001</v>
      </c>
      <c r="P31" s="51">
        <v>8844.4959999999992</v>
      </c>
      <c r="Q31" s="32"/>
      <c r="R31" s="32"/>
      <c r="S31" s="32"/>
      <c r="T31" s="32"/>
      <c r="U31" s="32"/>
      <c r="V31" s="32"/>
      <c r="W31" s="32"/>
      <c r="X31" s="32">
        <v>5503835.8399999999</v>
      </c>
      <c r="Y31" s="32">
        <v>1506020.24</v>
      </c>
      <c r="Z31" s="32">
        <v>1472752.51</v>
      </c>
      <c r="AA31" s="32">
        <v>1076051.24</v>
      </c>
      <c r="AB31" s="32">
        <v>439285.18</v>
      </c>
      <c r="AJ31" s="2">
        <v>0.87</v>
      </c>
      <c r="AK31" s="2">
        <v>0.87</v>
      </c>
      <c r="AL31" s="2">
        <v>0.87</v>
      </c>
      <c r="AM31" s="2">
        <v>0.87</v>
      </c>
      <c r="AN31" s="2">
        <v>0.87</v>
      </c>
      <c r="AO31" s="33"/>
      <c r="AP31" s="33"/>
      <c r="AQ31" s="33"/>
      <c r="AR31" s="33"/>
      <c r="AS31" s="33"/>
      <c r="AT31" s="33"/>
      <c r="AU31" s="33"/>
      <c r="AV31" s="33">
        <v>47883.37</v>
      </c>
      <c r="AW31" s="33">
        <v>13102.38</v>
      </c>
      <c r="AX31" s="33">
        <v>12812.95</v>
      </c>
      <c r="AY31" s="33">
        <v>9361.65</v>
      </c>
      <c r="AZ31" s="33">
        <v>3821.78</v>
      </c>
      <c r="BA31" s="31">
        <f t="shared" si="14"/>
        <v>0</v>
      </c>
      <c r="BB31" s="31">
        <f t="shared" si="14"/>
        <v>0</v>
      </c>
      <c r="BC31" s="31">
        <f t="shared" si="14"/>
        <v>0</v>
      </c>
      <c r="BD31" s="31">
        <f t="shared" si="14"/>
        <v>0</v>
      </c>
      <c r="BE31" s="31">
        <f t="shared" si="14"/>
        <v>0</v>
      </c>
      <c r="BF31" s="31">
        <f t="shared" si="14"/>
        <v>0</v>
      </c>
      <c r="BG31" s="31">
        <f t="shared" si="14"/>
        <v>0</v>
      </c>
      <c r="BH31" s="31">
        <f t="shared" si="14"/>
        <v>-39077.230000000003</v>
      </c>
      <c r="BI31" s="31">
        <f t="shared" si="14"/>
        <v>-10692.74</v>
      </c>
      <c r="BJ31" s="31">
        <f t="shared" si="14"/>
        <v>-4418.26</v>
      </c>
      <c r="BK31" s="31">
        <f t="shared" si="14"/>
        <v>-3228.15</v>
      </c>
      <c r="BL31" s="31">
        <f t="shared" si="14"/>
        <v>-1317.86</v>
      </c>
      <c r="BM31" s="6">
        <f t="shared" ca="1" si="15"/>
        <v>-4.6399999999999997E-2</v>
      </c>
      <c r="BN31" s="6">
        <f t="shared" ca="1" si="15"/>
        <v>-4.6399999999999997E-2</v>
      </c>
      <c r="BO31" s="6">
        <f t="shared" ca="1" si="15"/>
        <v>-4.6399999999999997E-2</v>
      </c>
      <c r="BP31" s="6">
        <f t="shared" ca="1" si="15"/>
        <v>-4.6399999999999997E-2</v>
      </c>
      <c r="BQ31" s="6">
        <f t="shared" ca="1" si="15"/>
        <v>-4.6399999999999997E-2</v>
      </c>
      <c r="BR31" s="6">
        <f t="shared" ca="1" si="15"/>
        <v>-4.6399999999999997E-2</v>
      </c>
      <c r="BS31" s="6">
        <f t="shared" ca="1" si="15"/>
        <v>-4.6399999999999997E-2</v>
      </c>
      <c r="BT31" s="6">
        <f t="shared" ca="1" si="15"/>
        <v>-4.6399999999999997E-2</v>
      </c>
      <c r="BU31" s="6">
        <f t="shared" ca="1" si="15"/>
        <v>-4.6399999999999997E-2</v>
      </c>
      <c r="BV31" s="6">
        <f t="shared" ca="1" si="15"/>
        <v>-4.6399999999999997E-2</v>
      </c>
      <c r="BW31" s="6">
        <f t="shared" ca="1" si="15"/>
        <v>-4.6399999999999997E-2</v>
      </c>
      <c r="BX31" s="6">
        <f t="shared" ca="1" si="15"/>
        <v>-4.6399999999999997E-2</v>
      </c>
      <c r="BY31" s="31">
        <f t="shared" ca="1" si="19"/>
        <v>0</v>
      </c>
      <c r="BZ31" s="31">
        <f t="shared" ca="1" si="19"/>
        <v>0</v>
      </c>
      <c r="CA31" s="31">
        <f t="shared" ca="1" si="19"/>
        <v>0</v>
      </c>
      <c r="CB31" s="31">
        <f t="shared" ca="1" si="18"/>
        <v>0</v>
      </c>
      <c r="CC31" s="31">
        <f t="shared" ca="1" si="18"/>
        <v>0</v>
      </c>
      <c r="CD31" s="31">
        <f t="shared" ca="1" si="18"/>
        <v>0</v>
      </c>
      <c r="CE31" s="31">
        <f t="shared" ca="1" si="18"/>
        <v>0</v>
      </c>
      <c r="CF31" s="31">
        <f t="shared" ca="1" si="18"/>
        <v>-255377.98</v>
      </c>
      <c r="CG31" s="31">
        <f t="shared" ca="1" si="18"/>
        <v>-69879.34</v>
      </c>
      <c r="CH31" s="31">
        <f t="shared" ca="1" si="18"/>
        <v>-68335.72</v>
      </c>
      <c r="CI31" s="31">
        <f t="shared" ca="1" si="18"/>
        <v>-49928.78</v>
      </c>
      <c r="CJ31" s="31">
        <f t="shared" ca="1" si="18"/>
        <v>-20382.830000000002</v>
      </c>
      <c r="CK31" s="32">
        <f t="shared" ca="1" si="16"/>
        <v>0</v>
      </c>
      <c r="CL31" s="32">
        <f t="shared" ca="1" si="16"/>
        <v>0</v>
      </c>
      <c r="CM31" s="32">
        <f t="shared" ca="1" si="16"/>
        <v>0</v>
      </c>
      <c r="CN31" s="32">
        <f t="shared" ca="1" si="16"/>
        <v>0</v>
      </c>
      <c r="CO31" s="32">
        <f t="shared" ca="1" si="16"/>
        <v>0</v>
      </c>
      <c r="CP31" s="32">
        <f t="shared" ca="1" si="16"/>
        <v>0</v>
      </c>
      <c r="CQ31" s="32">
        <f t="shared" ca="1" si="16"/>
        <v>0</v>
      </c>
      <c r="CR31" s="32">
        <f t="shared" ca="1" si="16"/>
        <v>7154.99</v>
      </c>
      <c r="CS31" s="32">
        <f t="shared" ca="1" si="16"/>
        <v>1957.83</v>
      </c>
      <c r="CT31" s="32">
        <f t="shared" ca="1" si="16"/>
        <v>1914.58</v>
      </c>
      <c r="CU31" s="32">
        <f t="shared" ca="1" si="16"/>
        <v>1398.87</v>
      </c>
      <c r="CV31" s="32">
        <f t="shared" ca="1" si="16"/>
        <v>571.07000000000005</v>
      </c>
      <c r="CW31" s="31">
        <f t="shared" ca="1" si="17"/>
        <v>0</v>
      </c>
      <c r="CX31" s="31">
        <f t="shared" ca="1" si="17"/>
        <v>0</v>
      </c>
      <c r="CY31" s="31">
        <f t="shared" ca="1" si="17"/>
        <v>0</v>
      </c>
      <c r="CZ31" s="31">
        <f t="shared" ca="1" si="17"/>
        <v>0</v>
      </c>
      <c r="DA31" s="31">
        <f t="shared" ca="1" si="17"/>
        <v>0</v>
      </c>
      <c r="DB31" s="31">
        <f t="shared" ca="1" si="17"/>
        <v>0</v>
      </c>
      <c r="DC31" s="31">
        <f t="shared" ca="1" si="17"/>
        <v>0</v>
      </c>
      <c r="DD31" s="31">
        <f t="shared" ca="1" si="17"/>
        <v>-257029.13000000003</v>
      </c>
      <c r="DE31" s="31">
        <f t="shared" ca="1" si="17"/>
        <v>-70331.149999999994</v>
      </c>
      <c r="DF31" s="31">
        <f t="shared" ca="1" si="17"/>
        <v>-74815.83</v>
      </c>
      <c r="DG31" s="31">
        <f t="shared" ca="1" si="17"/>
        <v>-54663.409999999996</v>
      </c>
      <c r="DH31" s="31">
        <f t="shared" ca="1" si="17"/>
        <v>-22315.68</v>
      </c>
      <c r="DI31" s="32">
        <f t="shared" ca="1" si="11"/>
        <v>0</v>
      </c>
      <c r="DJ31" s="32">
        <f t="shared" ca="1" si="11"/>
        <v>0</v>
      </c>
      <c r="DK31" s="32">
        <f t="shared" ca="1" si="11"/>
        <v>0</v>
      </c>
      <c r="DL31" s="32">
        <f t="shared" ca="1" si="11"/>
        <v>0</v>
      </c>
      <c r="DM31" s="32">
        <f t="shared" ca="1" si="11"/>
        <v>0</v>
      </c>
      <c r="DN31" s="32">
        <f t="shared" ca="1" si="11"/>
        <v>0</v>
      </c>
      <c r="DO31" s="32">
        <f t="shared" ca="1" si="11"/>
        <v>0</v>
      </c>
      <c r="DP31" s="32">
        <f t="shared" ca="1" si="11"/>
        <v>-12851.46</v>
      </c>
      <c r="DQ31" s="32">
        <f t="shared" ca="1" si="11"/>
        <v>-3516.56</v>
      </c>
      <c r="DR31" s="32">
        <f t="shared" ca="1" si="11"/>
        <v>-3740.79</v>
      </c>
      <c r="DS31" s="32">
        <f t="shared" ca="1" si="11"/>
        <v>-2733.17</v>
      </c>
      <c r="DT31" s="32">
        <f t="shared" ca="1" si="11"/>
        <v>-1115.78</v>
      </c>
      <c r="DU31" s="31">
        <f t="shared" ca="1" si="12"/>
        <v>0</v>
      </c>
      <c r="DV31" s="31">
        <f t="shared" ca="1" si="12"/>
        <v>0</v>
      </c>
      <c r="DW31" s="31">
        <f t="shared" ca="1" si="12"/>
        <v>0</v>
      </c>
      <c r="DX31" s="31">
        <f t="shared" ca="1" si="12"/>
        <v>0</v>
      </c>
      <c r="DY31" s="31">
        <f t="shared" ca="1" si="12"/>
        <v>0</v>
      </c>
      <c r="DZ31" s="31">
        <f t="shared" ca="1" si="12"/>
        <v>0</v>
      </c>
      <c r="EA31" s="31">
        <f t="shared" ca="1" si="12"/>
        <v>0</v>
      </c>
      <c r="EB31" s="31">
        <f t="shared" ca="1" si="12"/>
        <v>-101577.61</v>
      </c>
      <c r="EC31" s="31">
        <f t="shared" ca="1" si="12"/>
        <v>-27421.46</v>
      </c>
      <c r="ED31" s="31">
        <f t="shared" ca="1" si="12"/>
        <v>-28785.66</v>
      </c>
      <c r="EE31" s="31">
        <f t="shared" ca="1" si="12"/>
        <v>-20741.78</v>
      </c>
      <c r="EF31" s="31">
        <f t="shared" ca="1" si="12"/>
        <v>-8352.9500000000007</v>
      </c>
      <c r="EG31" s="32">
        <f t="shared" ca="1" si="13"/>
        <v>0</v>
      </c>
      <c r="EH31" s="32">
        <f t="shared" ca="1" si="13"/>
        <v>0</v>
      </c>
      <c r="EI31" s="32">
        <f t="shared" ca="1" si="13"/>
        <v>0</v>
      </c>
      <c r="EJ31" s="32">
        <f t="shared" ca="1" si="13"/>
        <v>0</v>
      </c>
      <c r="EK31" s="32">
        <f t="shared" ca="1" si="13"/>
        <v>0</v>
      </c>
      <c r="EL31" s="32">
        <f t="shared" ca="1" si="13"/>
        <v>0</v>
      </c>
      <c r="EM31" s="32">
        <f t="shared" ca="1" si="13"/>
        <v>0</v>
      </c>
      <c r="EN31" s="32">
        <f t="shared" ca="1" si="13"/>
        <v>-371458.2</v>
      </c>
      <c r="EO31" s="32">
        <f t="shared" ca="1" si="13"/>
        <v>-101269.16999999998</v>
      </c>
      <c r="EP31" s="32">
        <f t="shared" ca="1" si="13"/>
        <v>-107342.28</v>
      </c>
      <c r="EQ31" s="32">
        <f t="shared" ca="1" si="13"/>
        <v>-78138.359999999986</v>
      </c>
      <c r="ER31" s="32">
        <f t="shared" ca="1" si="13"/>
        <v>-31784.41</v>
      </c>
    </row>
    <row r="32" spans="1:148">
      <c r="A32" t="s">
        <v>538</v>
      </c>
      <c r="B32" s="1" t="s">
        <v>34</v>
      </c>
      <c r="C32" t="str">
        <f t="shared" ca="1" si="1"/>
        <v>CES1/CES2</v>
      </c>
      <c r="D32" t="str">
        <f t="shared" ca="1" si="2"/>
        <v>Calgary Energy Centre</v>
      </c>
      <c r="E32" s="51">
        <v>42998.870799999997</v>
      </c>
      <c r="F32" s="51">
        <v>22324.502</v>
      </c>
      <c r="G32" s="51">
        <v>22301.784</v>
      </c>
      <c r="H32" s="51">
        <v>12798.944</v>
      </c>
      <c r="I32" s="51">
        <v>13857.47</v>
      </c>
      <c r="J32" s="51">
        <v>24797.523000000001</v>
      </c>
      <c r="K32" s="51">
        <v>50954.824999999997</v>
      </c>
      <c r="Q32" s="32">
        <v>3340456.58</v>
      </c>
      <c r="R32" s="32">
        <v>1874353.18</v>
      </c>
      <c r="S32" s="32">
        <v>2031413.42</v>
      </c>
      <c r="T32" s="32">
        <v>1154010.6599999999</v>
      </c>
      <c r="U32" s="32">
        <v>1150654.47</v>
      </c>
      <c r="V32" s="32">
        <v>1806946.81</v>
      </c>
      <c r="W32" s="32">
        <v>14604350.68</v>
      </c>
      <c r="X32" s="32"/>
      <c r="Y32" s="32"/>
      <c r="Z32" s="32"/>
      <c r="AA32" s="32"/>
      <c r="AB32" s="32"/>
      <c r="AC32" s="2">
        <v>0.87</v>
      </c>
      <c r="AD32" s="2">
        <v>0.87</v>
      </c>
      <c r="AE32" s="2">
        <v>0.87</v>
      </c>
      <c r="AF32" s="2">
        <v>0.87</v>
      </c>
      <c r="AG32" s="2">
        <v>0.87</v>
      </c>
      <c r="AH32" s="2">
        <v>0.87</v>
      </c>
      <c r="AI32" s="2">
        <v>0.87</v>
      </c>
      <c r="AO32" s="33">
        <v>29061.97</v>
      </c>
      <c r="AP32" s="33">
        <v>16306.87</v>
      </c>
      <c r="AQ32" s="33">
        <v>17673.3</v>
      </c>
      <c r="AR32" s="33">
        <v>10039.89</v>
      </c>
      <c r="AS32" s="33">
        <v>10010.69</v>
      </c>
      <c r="AT32" s="33">
        <v>15720.44</v>
      </c>
      <c r="AU32" s="33">
        <v>127057.85</v>
      </c>
      <c r="AV32" s="33"/>
      <c r="AW32" s="33"/>
      <c r="AX32" s="33"/>
      <c r="AY32" s="33"/>
      <c r="AZ32" s="33"/>
      <c r="BA32" s="31">
        <f t="shared" si="14"/>
        <v>-4008.55</v>
      </c>
      <c r="BB32" s="31">
        <f t="shared" si="14"/>
        <v>-2249.2199999999998</v>
      </c>
      <c r="BC32" s="31">
        <f t="shared" si="14"/>
        <v>-2437.6999999999998</v>
      </c>
      <c r="BD32" s="31">
        <f t="shared" si="14"/>
        <v>-5539.25</v>
      </c>
      <c r="BE32" s="31">
        <f t="shared" si="14"/>
        <v>-5523.14</v>
      </c>
      <c r="BF32" s="31">
        <f t="shared" si="14"/>
        <v>-8673.34</v>
      </c>
      <c r="BG32" s="31">
        <f t="shared" si="14"/>
        <v>-103690.89</v>
      </c>
      <c r="BH32" s="31">
        <f t="shared" si="14"/>
        <v>0</v>
      </c>
      <c r="BI32" s="31">
        <f t="shared" si="14"/>
        <v>0</v>
      </c>
      <c r="BJ32" s="31">
        <f t="shared" si="14"/>
        <v>0</v>
      </c>
      <c r="BK32" s="31">
        <f t="shared" si="14"/>
        <v>0</v>
      </c>
      <c r="BL32" s="31">
        <f t="shared" si="14"/>
        <v>0</v>
      </c>
      <c r="BM32" s="6">
        <f t="shared" ca="1" si="15"/>
        <v>-4.6399999999999997E-2</v>
      </c>
      <c r="BN32" s="6">
        <f t="shared" ca="1" si="15"/>
        <v>-4.6399999999999997E-2</v>
      </c>
      <c r="BO32" s="6">
        <f t="shared" ca="1" si="15"/>
        <v>-4.6399999999999997E-2</v>
      </c>
      <c r="BP32" s="6">
        <f t="shared" ca="1" si="15"/>
        <v>-4.6399999999999997E-2</v>
      </c>
      <c r="BQ32" s="6">
        <f t="shared" ca="1" si="15"/>
        <v>-4.6399999999999997E-2</v>
      </c>
      <c r="BR32" s="6">
        <f t="shared" ca="1" si="15"/>
        <v>-4.6399999999999997E-2</v>
      </c>
      <c r="BS32" s="6">
        <f t="shared" ca="1" si="15"/>
        <v>-4.6399999999999997E-2</v>
      </c>
      <c r="BT32" s="6">
        <f t="shared" ca="1" si="15"/>
        <v>-4.6399999999999997E-2</v>
      </c>
      <c r="BU32" s="6">
        <f t="shared" ca="1" si="15"/>
        <v>-4.6399999999999997E-2</v>
      </c>
      <c r="BV32" s="6">
        <f t="shared" ca="1" si="15"/>
        <v>-4.6399999999999997E-2</v>
      </c>
      <c r="BW32" s="6">
        <f t="shared" ca="1" si="15"/>
        <v>-4.6399999999999997E-2</v>
      </c>
      <c r="BX32" s="6">
        <f t="shared" ca="1" si="15"/>
        <v>-4.6399999999999997E-2</v>
      </c>
      <c r="BY32" s="31">
        <f t="shared" ca="1" si="19"/>
        <v>-154997.19</v>
      </c>
      <c r="BZ32" s="31">
        <f t="shared" ca="1" si="19"/>
        <v>-86969.99</v>
      </c>
      <c r="CA32" s="31">
        <f t="shared" ca="1" si="19"/>
        <v>-94257.58</v>
      </c>
      <c r="CB32" s="31">
        <f t="shared" ca="1" si="18"/>
        <v>-53546.09</v>
      </c>
      <c r="CC32" s="31">
        <f t="shared" ca="1" si="18"/>
        <v>-53390.37</v>
      </c>
      <c r="CD32" s="31">
        <f t="shared" ca="1" si="18"/>
        <v>-83842.33</v>
      </c>
      <c r="CE32" s="31">
        <f t="shared" ca="1" si="18"/>
        <v>-677641.87</v>
      </c>
      <c r="CF32" s="31">
        <f t="shared" ca="1" si="18"/>
        <v>0</v>
      </c>
      <c r="CG32" s="31">
        <f t="shared" ca="1" si="18"/>
        <v>0</v>
      </c>
      <c r="CH32" s="31">
        <f t="shared" ca="1" si="18"/>
        <v>0</v>
      </c>
      <c r="CI32" s="31">
        <f t="shared" ca="1" si="18"/>
        <v>0</v>
      </c>
      <c r="CJ32" s="31">
        <f t="shared" ca="1" si="18"/>
        <v>0</v>
      </c>
      <c r="CK32" s="32">
        <f t="shared" ca="1" si="16"/>
        <v>4342.59</v>
      </c>
      <c r="CL32" s="32">
        <f t="shared" ca="1" si="16"/>
        <v>2436.66</v>
      </c>
      <c r="CM32" s="32">
        <f t="shared" ca="1" si="16"/>
        <v>2640.84</v>
      </c>
      <c r="CN32" s="32">
        <f t="shared" ca="1" si="16"/>
        <v>1500.21</v>
      </c>
      <c r="CO32" s="32">
        <f t="shared" ca="1" si="16"/>
        <v>1495.85</v>
      </c>
      <c r="CP32" s="32">
        <f t="shared" ca="1" si="16"/>
        <v>2349.0300000000002</v>
      </c>
      <c r="CQ32" s="32">
        <f t="shared" ca="1" si="16"/>
        <v>18985.66</v>
      </c>
      <c r="CR32" s="32">
        <f t="shared" ca="1" si="16"/>
        <v>0</v>
      </c>
      <c r="CS32" s="32">
        <f t="shared" ca="1" si="16"/>
        <v>0</v>
      </c>
      <c r="CT32" s="32">
        <f t="shared" ca="1" si="16"/>
        <v>0</v>
      </c>
      <c r="CU32" s="32">
        <f t="shared" ca="1" si="16"/>
        <v>0</v>
      </c>
      <c r="CV32" s="32">
        <f t="shared" ca="1" si="16"/>
        <v>0</v>
      </c>
      <c r="CW32" s="31">
        <f t="shared" ca="1" si="17"/>
        <v>-175708.02000000002</v>
      </c>
      <c r="CX32" s="31">
        <f t="shared" ca="1" si="17"/>
        <v>-98590.98</v>
      </c>
      <c r="CY32" s="31">
        <f t="shared" ca="1" si="17"/>
        <v>-106852.34000000001</v>
      </c>
      <c r="CZ32" s="31">
        <f t="shared" ca="1" si="17"/>
        <v>-56546.52</v>
      </c>
      <c r="DA32" s="31">
        <f t="shared" ca="1" si="17"/>
        <v>-56382.070000000007</v>
      </c>
      <c r="DB32" s="31">
        <f t="shared" ca="1" si="17"/>
        <v>-88540.400000000009</v>
      </c>
      <c r="DC32" s="31">
        <f t="shared" ca="1" si="17"/>
        <v>-682023.16999999993</v>
      </c>
      <c r="DD32" s="31">
        <f t="shared" ca="1" si="17"/>
        <v>0</v>
      </c>
      <c r="DE32" s="31">
        <f t="shared" ca="1" si="17"/>
        <v>0</v>
      </c>
      <c r="DF32" s="31">
        <f t="shared" ca="1" si="17"/>
        <v>0</v>
      </c>
      <c r="DG32" s="31">
        <f t="shared" ca="1" si="17"/>
        <v>0</v>
      </c>
      <c r="DH32" s="31">
        <f t="shared" ca="1" si="17"/>
        <v>0</v>
      </c>
      <c r="DI32" s="32">
        <f t="shared" ca="1" si="11"/>
        <v>-8785.4</v>
      </c>
      <c r="DJ32" s="32">
        <f t="shared" ca="1" si="11"/>
        <v>-4929.55</v>
      </c>
      <c r="DK32" s="32">
        <f t="shared" ca="1" si="11"/>
        <v>-5342.62</v>
      </c>
      <c r="DL32" s="32">
        <f t="shared" ca="1" si="11"/>
        <v>-2827.33</v>
      </c>
      <c r="DM32" s="32">
        <f t="shared" ca="1" si="11"/>
        <v>-2819.1</v>
      </c>
      <c r="DN32" s="32">
        <f t="shared" ca="1" si="11"/>
        <v>-4427.0200000000004</v>
      </c>
      <c r="DO32" s="32">
        <f t="shared" ca="1" si="11"/>
        <v>-34101.160000000003</v>
      </c>
      <c r="DP32" s="32">
        <f t="shared" ca="1" si="11"/>
        <v>0</v>
      </c>
      <c r="DQ32" s="32">
        <f t="shared" ca="1" si="11"/>
        <v>0</v>
      </c>
      <c r="DR32" s="32">
        <f t="shared" ca="1" si="11"/>
        <v>0</v>
      </c>
      <c r="DS32" s="32">
        <f t="shared" ca="1" si="11"/>
        <v>0</v>
      </c>
      <c r="DT32" s="32">
        <f t="shared" ca="1" si="11"/>
        <v>0</v>
      </c>
      <c r="DU32" s="31">
        <f t="shared" ca="1" si="12"/>
        <v>-75600.22</v>
      </c>
      <c r="DV32" s="31">
        <f t="shared" ca="1" si="12"/>
        <v>-41917.39</v>
      </c>
      <c r="DW32" s="31">
        <f t="shared" ca="1" si="12"/>
        <v>-44938.02</v>
      </c>
      <c r="DX32" s="31">
        <f t="shared" ca="1" si="12"/>
        <v>-23493.15</v>
      </c>
      <c r="DY32" s="31">
        <f t="shared" ca="1" si="12"/>
        <v>-23146.78</v>
      </c>
      <c r="DZ32" s="31">
        <f t="shared" ca="1" si="12"/>
        <v>-35897.69</v>
      </c>
      <c r="EA32" s="31">
        <f t="shared" ca="1" si="12"/>
        <v>-273155.09000000003</v>
      </c>
      <c r="EB32" s="31">
        <f t="shared" ca="1" si="12"/>
        <v>0</v>
      </c>
      <c r="EC32" s="31">
        <f t="shared" ca="1" si="12"/>
        <v>0</v>
      </c>
      <c r="ED32" s="31">
        <f t="shared" ca="1" si="12"/>
        <v>0</v>
      </c>
      <c r="EE32" s="31">
        <f t="shared" ca="1" si="12"/>
        <v>0</v>
      </c>
      <c r="EF32" s="31">
        <f t="shared" ca="1" si="12"/>
        <v>0</v>
      </c>
      <c r="EG32" s="32">
        <f t="shared" ca="1" si="13"/>
        <v>-260093.64</v>
      </c>
      <c r="EH32" s="32">
        <f t="shared" ca="1" si="13"/>
        <v>-145437.91999999998</v>
      </c>
      <c r="EI32" s="32">
        <f t="shared" ca="1" si="13"/>
        <v>-157132.98000000001</v>
      </c>
      <c r="EJ32" s="32">
        <f t="shared" ca="1" si="13"/>
        <v>-82867</v>
      </c>
      <c r="EK32" s="32">
        <f t="shared" ca="1" si="13"/>
        <v>-82347.950000000012</v>
      </c>
      <c r="EL32" s="32">
        <f t="shared" ca="1" si="13"/>
        <v>-128865.11000000002</v>
      </c>
      <c r="EM32" s="32">
        <f t="shared" ca="1" si="13"/>
        <v>-989279.41999999993</v>
      </c>
      <c r="EN32" s="32">
        <f t="shared" ca="1" si="13"/>
        <v>0</v>
      </c>
      <c r="EO32" s="32">
        <f t="shared" ca="1" si="13"/>
        <v>0</v>
      </c>
      <c r="EP32" s="32">
        <f t="shared" ca="1" si="13"/>
        <v>0</v>
      </c>
      <c r="EQ32" s="32">
        <f t="shared" ca="1" si="13"/>
        <v>0</v>
      </c>
      <c r="ER32" s="32">
        <f t="shared" ca="1" si="13"/>
        <v>0</v>
      </c>
    </row>
    <row r="33" spans="1:148">
      <c r="A33" t="s">
        <v>426</v>
      </c>
      <c r="B33" s="1" t="s">
        <v>35</v>
      </c>
      <c r="C33" t="str">
        <f t="shared" ca="1" si="1"/>
        <v>CES1/CES2</v>
      </c>
      <c r="D33" t="str">
        <f t="shared" ca="1" si="2"/>
        <v>Calgary Energy Centre</v>
      </c>
      <c r="L33" s="51">
        <v>32412.835999999999</v>
      </c>
      <c r="M33" s="51">
        <v>14343.103999999999</v>
      </c>
      <c r="N33" s="51">
        <v>8506.0889999999999</v>
      </c>
      <c r="O33" s="51">
        <v>11101.5057</v>
      </c>
      <c r="P33" s="51">
        <v>4835.8909999999996</v>
      </c>
      <c r="Q33" s="32"/>
      <c r="R33" s="32"/>
      <c r="S33" s="32"/>
      <c r="T33" s="32"/>
      <c r="U33" s="32"/>
      <c r="V33" s="32"/>
      <c r="W33" s="32"/>
      <c r="X33" s="32">
        <v>3670008.14</v>
      </c>
      <c r="Y33" s="32">
        <v>949932.12</v>
      </c>
      <c r="Z33" s="32">
        <v>938461.96</v>
      </c>
      <c r="AA33" s="32">
        <v>641124.49</v>
      </c>
      <c r="AB33" s="32">
        <v>243091.12</v>
      </c>
      <c r="AJ33" s="2">
        <v>0.87</v>
      </c>
      <c r="AK33" s="2">
        <v>0.87</v>
      </c>
      <c r="AL33" s="2">
        <v>0.87</v>
      </c>
      <c r="AM33" s="2">
        <v>0.87</v>
      </c>
      <c r="AN33" s="2">
        <v>0.87</v>
      </c>
      <c r="AO33" s="33"/>
      <c r="AP33" s="33"/>
      <c r="AQ33" s="33"/>
      <c r="AR33" s="33"/>
      <c r="AS33" s="33"/>
      <c r="AT33" s="33"/>
      <c r="AU33" s="33"/>
      <c r="AV33" s="33">
        <v>31929.07</v>
      </c>
      <c r="AW33" s="33">
        <v>8264.41</v>
      </c>
      <c r="AX33" s="33">
        <v>8164.62</v>
      </c>
      <c r="AY33" s="33">
        <v>5577.78</v>
      </c>
      <c r="AZ33" s="33">
        <v>2114.89</v>
      </c>
      <c r="BA33" s="31">
        <f t="shared" si="14"/>
        <v>0</v>
      </c>
      <c r="BB33" s="31">
        <f t="shared" si="14"/>
        <v>0</v>
      </c>
      <c r="BC33" s="31">
        <f t="shared" si="14"/>
        <v>0</v>
      </c>
      <c r="BD33" s="31">
        <f t="shared" si="14"/>
        <v>0</v>
      </c>
      <c r="BE33" s="31">
        <f t="shared" si="14"/>
        <v>0</v>
      </c>
      <c r="BF33" s="31">
        <f t="shared" si="14"/>
        <v>0</v>
      </c>
      <c r="BG33" s="31">
        <f t="shared" si="14"/>
        <v>0</v>
      </c>
      <c r="BH33" s="31">
        <f t="shared" si="14"/>
        <v>-26057.06</v>
      </c>
      <c r="BI33" s="31">
        <f t="shared" si="14"/>
        <v>-6744.52</v>
      </c>
      <c r="BJ33" s="31">
        <f t="shared" si="14"/>
        <v>-2815.39</v>
      </c>
      <c r="BK33" s="31">
        <f t="shared" si="14"/>
        <v>-1923.37</v>
      </c>
      <c r="BL33" s="31">
        <f t="shared" si="14"/>
        <v>-729.27</v>
      </c>
      <c r="BM33" s="6">
        <f t="shared" ca="1" si="15"/>
        <v>-4.6399999999999997E-2</v>
      </c>
      <c r="BN33" s="6">
        <f t="shared" ca="1" si="15"/>
        <v>-4.6399999999999997E-2</v>
      </c>
      <c r="BO33" s="6">
        <f t="shared" ca="1" si="15"/>
        <v>-4.6399999999999997E-2</v>
      </c>
      <c r="BP33" s="6">
        <f t="shared" ca="1" si="15"/>
        <v>-4.6399999999999997E-2</v>
      </c>
      <c r="BQ33" s="6">
        <f t="shared" ca="1" si="15"/>
        <v>-4.6399999999999997E-2</v>
      </c>
      <c r="BR33" s="6">
        <f t="shared" ca="1" si="15"/>
        <v>-4.6399999999999997E-2</v>
      </c>
      <c r="BS33" s="6">
        <f t="shared" ca="1" si="15"/>
        <v>-4.6399999999999997E-2</v>
      </c>
      <c r="BT33" s="6">
        <f t="shared" ca="1" si="15"/>
        <v>-4.6399999999999997E-2</v>
      </c>
      <c r="BU33" s="6">
        <f t="shared" ca="1" si="15"/>
        <v>-4.6399999999999997E-2</v>
      </c>
      <c r="BV33" s="6">
        <f t="shared" ca="1" si="15"/>
        <v>-4.6399999999999997E-2</v>
      </c>
      <c r="BW33" s="6">
        <f t="shared" ca="1" si="15"/>
        <v>-4.6399999999999997E-2</v>
      </c>
      <c r="BX33" s="6">
        <f t="shared" ca="1" si="15"/>
        <v>-4.6399999999999997E-2</v>
      </c>
      <c r="BY33" s="31">
        <f t="shared" ca="1" si="19"/>
        <v>0</v>
      </c>
      <c r="BZ33" s="31">
        <f t="shared" ca="1" si="19"/>
        <v>0</v>
      </c>
      <c r="CA33" s="31">
        <f t="shared" ca="1" si="19"/>
        <v>0</v>
      </c>
      <c r="CB33" s="31">
        <f t="shared" ca="1" si="18"/>
        <v>0</v>
      </c>
      <c r="CC33" s="31">
        <f t="shared" ca="1" si="18"/>
        <v>0</v>
      </c>
      <c r="CD33" s="31">
        <f t="shared" ca="1" si="18"/>
        <v>0</v>
      </c>
      <c r="CE33" s="31">
        <f t="shared" ca="1" si="18"/>
        <v>0</v>
      </c>
      <c r="CF33" s="31">
        <f t="shared" ca="1" si="18"/>
        <v>-170288.38</v>
      </c>
      <c r="CG33" s="31">
        <f t="shared" ca="1" si="18"/>
        <v>-44076.85</v>
      </c>
      <c r="CH33" s="31">
        <f t="shared" ca="1" si="18"/>
        <v>-43544.63</v>
      </c>
      <c r="CI33" s="31">
        <f t="shared" ca="1" si="18"/>
        <v>-29748.18</v>
      </c>
      <c r="CJ33" s="31">
        <f t="shared" ca="1" si="18"/>
        <v>-11279.43</v>
      </c>
      <c r="CK33" s="32">
        <f t="shared" ca="1" si="16"/>
        <v>0</v>
      </c>
      <c r="CL33" s="32">
        <f t="shared" ca="1" si="16"/>
        <v>0</v>
      </c>
      <c r="CM33" s="32">
        <f t="shared" ca="1" si="16"/>
        <v>0</v>
      </c>
      <c r="CN33" s="32">
        <f t="shared" ca="1" si="16"/>
        <v>0</v>
      </c>
      <c r="CO33" s="32">
        <f t="shared" ca="1" si="16"/>
        <v>0</v>
      </c>
      <c r="CP33" s="32">
        <f t="shared" ca="1" si="16"/>
        <v>0</v>
      </c>
      <c r="CQ33" s="32">
        <f t="shared" ca="1" si="16"/>
        <v>0</v>
      </c>
      <c r="CR33" s="32">
        <f t="shared" ca="1" si="16"/>
        <v>4771.01</v>
      </c>
      <c r="CS33" s="32">
        <f t="shared" ca="1" si="16"/>
        <v>1234.9100000000001</v>
      </c>
      <c r="CT33" s="32">
        <f t="shared" ca="1" si="16"/>
        <v>1220</v>
      </c>
      <c r="CU33" s="32">
        <f t="shared" ca="1" si="16"/>
        <v>833.46</v>
      </c>
      <c r="CV33" s="32">
        <f t="shared" ca="1" si="16"/>
        <v>316.02</v>
      </c>
      <c r="CW33" s="31">
        <f t="shared" ca="1" si="17"/>
        <v>0</v>
      </c>
      <c r="CX33" s="31">
        <f t="shared" ca="1" si="17"/>
        <v>0</v>
      </c>
      <c r="CY33" s="31">
        <f t="shared" ca="1" si="17"/>
        <v>0</v>
      </c>
      <c r="CZ33" s="31">
        <f t="shared" ca="1" si="17"/>
        <v>0</v>
      </c>
      <c r="DA33" s="31">
        <f t="shared" ca="1" si="17"/>
        <v>0</v>
      </c>
      <c r="DB33" s="31">
        <f t="shared" ca="1" si="17"/>
        <v>0</v>
      </c>
      <c r="DC33" s="31">
        <f t="shared" ca="1" si="17"/>
        <v>0</v>
      </c>
      <c r="DD33" s="31">
        <f t="shared" ca="1" si="17"/>
        <v>-171389.38</v>
      </c>
      <c r="DE33" s="31">
        <f t="shared" ca="1" si="17"/>
        <v>-44361.829999999987</v>
      </c>
      <c r="DF33" s="31">
        <f t="shared" ca="1" si="17"/>
        <v>-47673.86</v>
      </c>
      <c r="DG33" s="31">
        <f t="shared" ca="1" si="17"/>
        <v>-32569.13</v>
      </c>
      <c r="DH33" s="31">
        <f t="shared" ca="1" si="17"/>
        <v>-12349.029999999999</v>
      </c>
      <c r="DI33" s="32">
        <f t="shared" ca="1" si="11"/>
        <v>0</v>
      </c>
      <c r="DJ33" s="32">
        <f t="shared" ca="1" si="11"/>
        <v>0</v>
      </c>
      <c r="DK33" s="32">
        <f t="shared" ca="1" si="11"/>
        <v>0</v>
      </c>
      <c r="DL33" s="32">
        <f t="shared" ca="1" si="11"/>
        <v>0</v>
      </c>
      <c r="DM33" s="32">
        <f t="shared" ca="1" si="11"/>
        <v>0</v>
      </c>
      <c r="DN33" s="32">
        <f t="shared" ca="1" si="11"/>
        <v>0</v>
      </c>
      <c r="DO33" s="32">
        <f t="shared" ca="1" si="11"/>
        <v>0</v>
      </c>
      <c r="DP33" s="32">
        <f t="shared" ca="1" si="11"/>
        <v>-8569.4699999999993</v>
      </c>
      <c r="DQ33" s="32">
        <f t="shared" ca="1" si="11"/>
        <v>-2218.09</v>
      </c>
      <c r="DR33" s="32">
        <f t="shared" ca="1" si="11"/>
        <v>-2383.69</v>
      </c>
      <c r="DS33" s="32">
        <f t="shared" ca="1" si="11"/>
        <v>-1628.46</v>
      </c>
      <c r="DT33" s="32">
        <f t="shared" ca="1" si="11"/>
        <v>-617.45000000000005</v>
      </c>
      <c r="DU33" s="31">
        <f t="shared" ca="1" si="12"/>
        <v>0</v>
      </c>
      <c r="DV33" s="31">
        <f t="shared" ca="1" si="12"/>
        <v>0</v>
      </c>
      <c r="DW33" s="31">
        <f t="shared" ca="1" si="12"/>
        <v>0</v>
      </c>
      <c r="DX33" s="31">
        <f t="shared" ca="1" si="12"/>
        <v>0</v>
      </c>
      <c r="DY33" s="31">
        <f t="shared" ca="1" si="12"/>
        <v>0</v>
      </c>
      <c r="DZ33" s="31">
        <f t="shared" ca="1" si="12"/>
        <v>0</v>
      </c>
      <c r="EA33" s="31">
        <f t="shared" ca="1" si="12"/>
        <v>0</v>
      </c>
      <c r="EB33" s="31">
        <f t="shared" ca="1" si="12"/>
        <v>-67732.88</v>
      </c>
      <c r="EC33" s="31">
        <f t="shared" ca="1" si="12"/>
        <v>-17296.259999999998</v>
      </c>
      <c r="ED33" s="31">
        <f t="shared" ca="1" si="12"/>
        <v>-18342.689999999999</v>
      </c>
      <c r="EE33" s="31">
        <f t="shared" ca="1" si="12"/>
        <v>-12358.21</v>
      </c>
      <c r="EF33" s="31">
        <f t="shared" ca="1" si="12"/>
        <v>-4622.3500000000004</v>
      </c>
      <c r="EG33" s="32">
        <f t="shared" ca="1" si="13"/>
        <v>0</v>
      </c>
      <c r="EH33" s="32">
        <f t="shared" ca="1" si="13"/>
        <v>0</v>
      </c>
      <c r="EI33" s="32">
        <f t="shared" ca="1" si="13"/>
        <v>0</v>
      </c>
      <c r="EJ33" s="32">
        <f t="shared" ca="1" si="13"/>
        <v>0</v>
      </c>
      <c r="EK33" s="32">
        <f t="shared" ca="1" si="13"/>
        <v>0</v>
      </c>
      <c r="EL33" s="32">
        <f t="shared" ca="1" si="13"/>
        <v>0</v>
      </c>
      <c r="EM33" s="32">
        <f t="shared" ca="1" si="13"/>
        <v>0</v>
      </c>
      <c r="EN33" s="32">
        <f t="shared" ca="1" si="13"/>
        <v>-247691.73</v>
      </c>
      <c r="EO33" s="32">
        <f t="shared" ca="1" si="13"/>
        <v>-63876.179999999978</v>
      </c>
      <c r="EP33" s="32">
        <f t="shared" ca="1" si="13"/>
        <v>-68400.240000000005</v>
      </c>
      <c r="EQ33" s="32">
        <f t="shared" ca="1" si="13"/>
        <v>-46555.8</v>
      </c>
      <c r="ER33" s="32">
        <f t="shared" ca="1" si="13"/>
        <v>-17588.830000000002</v>
      </c>
    </row>
    <row r="34" spans="1:148">
      <c r="A34" t="s">
        <v>538</v>
      </c>
      <c r="B34" s="1" t="s">
        <v>35</v>
      </c>
      <c r="C34" t="str">
        <f t="shared" ca="1" si="1"/>
        <v>CES1/CES2</v>
      </c>
      <c r="D34" t="str">
        <f t="shared" ca="1" si="2"/>
        <v>Calgary Energy Centre</v>
      </c>
      <c r="E34" s="51">
        <v>25391.06</v>
      </c>
      <c r="F34" s="51">
        <v>12189.732</v>
      </c>
      <c r="G34" s="51">
        <v>13043.144</v>
      </c>
      <c r="H34" s="51">
        <v>7570.56</v>
      </c>
      <c r="I34" s="51">
        <v>8593.2880000000005</v>
      </c>
      <c r="J34" s="51">
        <v>15586.5026</v>
      </c>
      <c r="K34" s="51">
        <v>33417.779000000002</v>
      </c>
      <c r="Q34" s="32">
        <v>1960883.82</v>
      </c>
      <c r="R34" s="32">
        <v>1007271.25</v>
      </c>
      <c r="S34" s="32">
        <v>1197139.4099999999</v>
      </c>
      <c r="T34" s="32">
        <v>680198.78</v>
      </c>
      <c r="U34" s="32">
        <v>713096.38</v>
      </c>
      <c r="V34" s="32">
        <v>1158397.56</v>
      </c>
      <c r="W34" s="32">
        <v>10013898.75</v>
      </c>
      <c r="X34" s="32"/>
      <c r="Y34" s="32"/>
      <c r="Z34" s="32"/>
      <c r="AA34" s="32"/>
      <c r="AB34" s="32"/>
      <c r="AC34" s="2">
        <v>0.87</v>
      </c>
      <c r="AD34" s="2">
        <v>0.87</v>
      </c>
      <c r="AE34" s="2">
        <v>0.87</v>
      </c>
      <c r="AF34" s="2">
        <v>0.87</v>
      </c>
      <c r="AG34" s="2">
        <v>0.87</v>
      </c>
      <c r="AH34" s="2">
        <v>0.87</v>
      </c>
      <c r="AI34" s="2">
        <v>0.87</v>
      </c>
      <c r="AO34" s="33">
        <v>17059.689999999999</v>
      </c>
      <c r="AP34" s="33">
        <v>8763.26</v>
      </c>
      <c r="AQ34" s="33">
        <v>10415.11</v>
      </c>
      <c r="AR34" s="33">
        <v>5917.73</v>
      </c>
      <c r="AS34" s="33">
        <v>6203.94</v>
      </c>
      <c r="AT34" s="33">
        <v>10078.06</v>
      </c>
      <c r="AU34" s="33">
        <v>87120.92</v>
      </c>
      <c r="AV34" s="33"/>
      <c r="AW34" s="33"/>
      <c r="AX34" s="33"/>
      <c r="AY34" s="33"/>
      <c r="AZ34" s="33"/>
      <c r="BA34" s="31">
        <f t="shared" si="14"/>
        <v>-2353.06</v>
      </c>
      <c r="BB34" s="31">
        <f t="shared" si="14"/>
        <v>-1208.73</v>
      </c>
      <c r="BC34" s="31">
        <f t="shared" si="14"/>
        <v>-1436.57</v>
      </c>
      <c r="BD34" s="31">
        <f t="shared" si="14"/>
        <v>-3264.95</v>
      </c>
      <c r="BE34" s="31">
        <f t="shared" si="14"/>
        <v>-3422.86</v>
      </c>
      <c r="BF34" s="31">
        <f t="shared" si="14"/>
        <v>-5560.31</v>
      </c>
      <c r="BG34" s="31">
        <f t="shared" si="14"/>
        <v>-71098.679999999993</v>
      </c>
      <c r="BH34" s="31">
        <f t="shared" si="14"/>
        <v>0</v>
      </c>
      <c r="BI34" s="31">
        <f t="shared" si="14"/>
        <v>0</v>
      </c>
      <c r="BJ34" s="31">
        <f t="shared" si="14"/>
        <v>0</v>
      </c>
      <c r="BK34" s="31">
        <f t="shared" si="14"/>
        <v>0</v>
      </c>
      <c r="BL34" s="31">
        <f t="shared" si="14"/>
        <v>0</v>
      </c>
      <c r="BM34" s="6">
        <f t="shared" ca="1" si="15"/>
        <v>-4.6399999999999997E-2</v>
      </c>
      <c r="BN34" s="6">
        <f t="shared" ca="1" si="15"/>
        <v>-4.6399999999999997E-2</v>
      </c>
      <c r="BO34" s="6">
        <f t="shared" ca="1" si="15"/>
        <v>-4.6399999999999997E-2</v>
      </c>
      <c r="BP34" s="6">
        <f t="shared" ca="1" si="15"/>
        <v>-4.6399999999999997E-2</v>
      </c>
      <c r="BQ34" s="6">
        <f t="shared" ca="1" si="15"/>
        <v>-4.6399999999999997E-2</v>
      </c>
      <c r="BR34" s="6">
        <f t="shared" ca="1" si="15"/>
        <v>-4.6399999999999997E-2</v>
      </c>
      <c r="BS34" s="6">
        <f t="shared" ca="1" si="15"/>
        <v>-4.6399999999999997E-2</v>
      </c>
      <c r="BT34" s="6">
        <f t="shared" ca="1" si="15"/>
        <v>-4.6399999999999997E-2</v>
      </c>
      <c r="BU34" s="6">
        <f t="shared" ca="1" si="15"/>
        <v>-4.6399999999999997E-2</v>
      </c>
      <c r="BV34" s="6">
        <f t="shared" ca="1" si="15"/>
        <v>-4.6399999999999997E-2</v>
      </c>
      <c r="BW34" s="6">
        <f t="shared" ca="1" si="15"/>
        <v>-4.6399999999999997E-2</v>
      </c>
      <c r="BX34" s="6">
        <f t="shared" ca="1" si="15"/>
        <v>-4.6399999999999997E-2</v>
      </c>
      <c r="BY34" s="31">
        <f t="shared" ca="1" si="19"/>
        <v>-90985.01</v>
      </c>
      <c r="BZ34" s="31">
        <f t="shared" ca="1" si="19"/>
        <v>-46737.39</v>
      </c>
      <c r="CA34" s="31">
        <f t="shared" ca="1" si="19"/>
        <v>-55547.27</v>
      </c>
      <c r="CB34" s="31">
        <f t="shared" ca="1" si="18"/>
        <v>-31561.22</v>
      </c>
      <c r="CC34" s="31">
        <f t="shared" ca="1" si="18"/>
        <v>-33087.67</v>
      </c>
      <c r="CD34" s="31">
        <f t="shared" ca="1" si="18"/>
        <v>-53749.65</v>
      </c>
      <c r="CE34" s="31">
        <f t="shared" ca="1" si="18"/>
        <v>-464644.9</v>
      </c>
      <c r="CF34" s="31">
        <f t="shared" ca="1" si="18"/>
        <v>0</v>
      </c>
      <c r="CG34" s="31">
        <f t="shared" ca="1" si="18"/>
        <v>0</v>
      </c>
      <c r="CH34" s="31">
        <f t="shared" ca="1" si="18"/>
        <v>0</v>
      </c>
      <c r="CI34" s="31">
        <f t="shared" ca="1" si="18"/>
        <v>0</v>
      </c>
      <c r="CJ34" s="31">
        <f t="shared" ca="1" si="18"/>
        <v>0</v>
      </c>
      <c r="CK34" s="32">
        <f t="shared" ca="1" si="16"/>
        <v>2549.15</v>
      </c>
      <c r="CL34" s="32">
        <f t="shared" ca="1" si="16"/>
        <v>1309.45</v>
      </c>
      <c r="CM34" s="32">
        <f t="shared" ca="1" si="16"/>
        <v>1556.28</v>
      </c>
      <c r="CN34" s="32">
        <f t="shared" ca="1" si="16"/>
        <v>884.26</v>
      </c>
      <c r="CO34" s="32">
        <f t="shared" ca="1" si="16"/>
        <v>927.03</v>
      </c>
      <c r="CP34" s="32">
        <f t="shared" ca="1" si="16"/>
        <v>1505.92</v>
      </c>
      <c r="CQ34" s="32">
        <f t="shared" ca="1" si="16"/>
        <v>13018.07</v>
      </c>
      <c r="CR34" s="32">
        <f t="shared" ca="1" si="16"/>
        <v>0</v>
      </c>
      <c r="CS34" s="32">
        <f t="shared" ca="1" si="16"/>
        <v>0</v>
      </c>
      <c r="CT34" s="32">
        <f t="shared" ca="1" si="16"/>
        <v>0</v>
      </c>
      <c r="CU34" s="32">
        <f t="shared" ca="1" si="16"/>
        <v>0</v>
      </c>
      <c r="CV34" s="32">
        <f t="shared" ca="1" si="16"/>
        <v>0</v>
      </c>
      <c r="CW34" s="31">
        <f t="shared" ca="1" si="17"/>
        <v>-103142.49</v>
      </c>
      <c r="CX34" s="31">
        <f t="shared" ca="1" si="17"/>
        <v>-52982.47</v>
      </c>
      <c r="CY34" s="31">
        <f t="shared" ca="1" si="17"/>
        <v>-62969.53</v>
      </c>
      <c r="CZ34" s="31">
        <f t="shared" ca="1" si="17"/>
        <v>-33329.740000000005</v>
      </c>
      <c r="DA34" s="31">
        <f t="shared" ca="1" si="17"/>
        <v>-34941.72</v>
      </c>
      <c r="DB34" s="31">
        <f t="shared" ca="1" si="17"/>
        <v>-56761.48</v>
      </c>
      <c r="DC34" s="31">
        <f t="shared" ca="1" si="17"/>
        <v>-467649.07</v>
      </c>
      <c r="DD34" s="31">
        <f t="shared" ca="1" si="17"/>
        <v>0</v>
      </c>
      <c r="DE34" s="31">
        <f t="shared" ca="1" si="17"/>
        <v>0</v>
      </c>
      <c r="DF34" s="31">
        <f t="shared" ca="1" si="17"/>
        <v>0</v>
      </c>
      <c r="DG34" s="31">
        <f t="shared" ca="1" si="17"/>
        <v>0</v>
      </c>
      <c r="DH34" s="31">
        <f t="shared" ca="1" si="17"/>
        <v>0</v>
      </c>
      <c r="DI34" s="32">
        <f t="shared" ca="1" si="11"/>
        <v>-5157.12</v>
      </c>
      <c r="DJ34" s="32">
        <f t="shared" ca="1" si="11"/>
        <v>-2649.12</v>
      </c>
      <c r="DK34" s="32">
        <f t="shared" ca="1" si="11"/>
        <v>-3148.48</v>
      </c>
      <c r="DL34" s="32">
        <f t="shared" ca="1" si="11"/>
        <v>-1666.49</v>
      </c>
      <c r="DM34" s="32">
        <f t="shared" ca="1" si="11"/>
        <v>-1747.09</v>
      </c>
      <c r="DN34" s="32">
        <f t="shared" ca="1" si="11"/>
        <v>-2838.07</v>
      </c>
      <c r="DO34" s="32">
        <f t="shared" ca="1" si="11"/>
        <v>-23382.45</v>
      </c>
      <c r="DP34" s="32">
        <f t="shared" ca="1" si="11"/>
        <v>0</v>
      </c>
      <c r="DQ34" s="32">
        <f t="shared" ca="1" si="11"/>
        <v>0</v>
      </c>
      <c r="DR34" s="32">
        <f t="shared" ca="1" si="11"/>
        <v>0</v>
      </c>
      <c r="DS34" s="32">
        <f t="shared" ca="1" si="11"/>
        <v>0</v>
      </c>
      <c r="DT34" s="32">
        <f t="shared" ca="1" si="11"/>
        <v>0</v>
      </c>
      <c r="DU34" s="31">
        <f t="shared" ca="1" si="12"/>
        <v>-44378.14</v>
      </c>
      <c r="DV34" s="31">
        <f t="shared" ca="1" si="12"/>
        <v>-22526.27</v>
      </c>
      <c r="DW34" s="31">
        <f t="shared" ca="1" si="12"/>
        <v>-26482.58</v>
      </c>
      <c r="DX34" s="31">
        <f t="shared" ca="1" si="12"/>
        <v>-13847.37</v>
      </c>
      <c r="DY34" s="31">
        <f t="shared" ca="1" si="12"/>
        <v>-14344.78</v>
      </c>
      <c r="DZ34" s="31">
        <f t="shared" ca="1" si="12"/>
        <v>-23013.29</v>
      </c>
      <c r="EA34" s="31">
        <f t="shared" ca="1" si="12"/>
        <v>-187296.75</v>
      </c>
      <c r="EB34" s="31">
        <f t="shared" ca="1" si="12"/>
        <v>0</v>
      </c>
      <c r="EC34" s="31">
        <f t="shared" ca="1" si="12"/>
        <v>0</v>
      </c>
      <c r="ED34" s="31">
        <f t="shared" ca="1" si="12"/>
        <v>0</v>
      </c>
      <c r="EE34" s="31">
        <f t="shared" ca="1" si="12"/>
        <v>0</v>
      </c>
      <c r="EF34" s="31">
        <f t="shared" ca="1" si="12"/>
        <v>0</v>
      </c>
      <c r="EG34" s="32">
        <f t="shared" ca="1" si="13"/>
        <v>-152677.75</v>
      </c>
      <c r="EH34" s="32">
        <f t="shared" ca="1" si="13"/>
        <v>-78157.86</v>
      </c>
      <c r="EI34" s="32">
        <f t="shared" ca="1" si="13"/>
        <v>-92600.59</v>
      </c>
      <c r="EJ34" s="32">
        <f t="shared" ca="1" si="13"/>
        <v>-48843.600000000006</v>
      </c>
      <c r="EK34" s="32">
        <f t="shared" ca="1" si="13"/>
        <v>-51033.59</v>
      </c>
      <c r="EL34" s="32">
        <f t="shared" ca="1" si="13"/>
        <v>-82612.84</v>
      </c>
      <c r="EM34" s="32">
        <f t="shared" ca="1" si="13"/>
        <v>-678328.27</v>
      </c>
      <c r="EN34" s="32">
        <f t="shared" ca="1" si="13"/>
        <v>0</v>
      </c>
      <c r="EO34" s="32">
        <f t="shared" ca="1" si="13"/>
        <v>0</v>
      </c>
      <c r="EP34" s="32">
        <f t="shared" ca="1" si="13"/>
        <v>0</v>
      </c>
      <c r="EQ34" s="32">
        <f t="shared" ca="1" si="13"/>
        <v>0</v>
      </c>
      <c r="ER34" s="32">
        <f t="shared" ca="1" si="13"/>
        <v>0</v>
      </c>
    </row>
    <row r="35" spans="1:148">
      <c r="A35" t="s">
        <v>515</v>
      </c>
      <c r="B35" s="1" t="s">
        <v>351</v>
      </c>
      <c r="C35" t="str">
        <f t="shared" ca="1" si="1"/>
        <v>BCHIMP</v>
      </c>
      <c r="D35" t="str">
        <f t="shared" ca="1" si="2"/>
        <v>Alberta-BC Intertie - Import</v>
      </c>
      <c r="N35" s="51">
        <v>894</v>
      </c>
      <c r="O35" s="51">
        <v>175</v>
      </c>
      <c r="P35" s="51">
        <v>699</v>
      </c>
      <c r="Q35" s="32"/>
      <c r="R35" s="32"/>
      <c r="S35" s="32"/>
      <c r="T35" s="32"/>
      <c r="U35" s="32"/>
      <c r="V35" s="32"/>
      <c r="W35" s="32"/>
      <c r="X35" s="32"/>
      <c r="Y35" s="32"/>
      <c r="Z35" s="32">
        <v>71895.929999999993</v>
      </c>
      <c r="AA35" s="32">
        <v>29818.5</v>
      </c>
      <c r="AB35" s="32">
        <v>74584.479999999996</v>
      </c>
      <c r="AL35" s="2">
        <v>0.78</v>
      </c>
      <c r="AM35" s="2">
        <v>0.78</v>
      </c>
      <c r="AN35" s="2">
        <v>0.78</v>
      </c>
      <c r="AO35" s="33"/>
      <c r="AP35" s="33"/>
      <c r="AQ35" s="33"/>
      <c r="AR35" s="33"/>
      <c r="AS35" s="33"/>
      <c r="AT35" s="33"/>
      <c r="AU35" s="33"/>
      <c r="AV35" s="33"/>
      <c r="AW35" s="33"/>
      <c r="AX35" s="33">
        <v>560.79</v>
      </c>
      <c r="AY35" s="33">
        <v>232.58</v>
      </c>
      <c r="AZ35" s="33">
        <v>581.76</v>
      </c>
      <c r="BA35" s="31">
        <f t="shared" si="14"/>
        <v>0</v>
      </c>
      <c r="BB35" s="31">
        <f t="shared" si="14"/>
        <v>0</v>
      </c>
      <c r="BC35" s="31">
        <f t="shared" si="14"/>
        <v>0</v>
      </c>
      <c r="BD35" s="31">
        <f t="shared" si="14"/>
        <v>0</v>
      </c>
      <c r="BE35" s="31">
        <f t="shared" si="14"/>
        <v>0</v>
      </c>
      <c r="BF35" s="31">
        <f t="shared" si="14"/>
        <v>0</v>
      </c>
      <c r="BG35" s="31">
        <f t="shared" si="14"/>
        <v>0</v>
      </c>
      <c r="BH35" s="31">
        <f t="shared" si="14"/>
        <v>0</v>
      </c>
      <c r="BI35" s="31">
        <f t="shared" si="14"/>
        <v>0</v>
      </c>
      <c r="BJ35" s="31">
        <f t="shared" si="14"/>
        <v>-215.69</v>
      </c>
      <c r="BK35" s="31">
        <f t="shared" si="14"/>
        <v>-89.46</v>
      </c>
      <c r="BL35" s="31">
        <f t="shared" si="14"/>
        <v>-223.75</v>
      </c>
      <c r="BM35" s="6">
        <f t="shared" ca="1" si="15"/>
        <v>-2.7799999999999998E-2</v>
      </c>
      <c r="BN35" s="6">
        <f t="shared" ca="1" si="15"/>
        <v>-2.7799999999999998E-2</v>
      </c>
      <c r="BO35" s="6">
        <f t="shared" ca="1" si="15"/>
        <v>-2.7799999999999998E-2</v>
      </c>
      <c r="BP35" s="6">
        <f t="shared" ca="1" si="15"/>
        <v>-2.7799999999999998E-2</v>
      </c>
      <c r="BQ35" s="6">
        <f t="shared" ca="1" si="15"/>
        <v>-2.7799999999999998E-2</v>
      </c>
      <c r="BR35" s="6">
        <f t="shared" ca="1" si="15"/>
        <v>-2.7799999999999998E-2</v>
      </c>
      <c r="BS35" s="6">
        <f t="shared" ca="1" si="15"/>
        <v>-2.7799999999999998E-2</v>
      </c>
      <c r="BT35" s="6">
        <f t="shared" ca="1" si="15"/>
        <v>-2.7799999999999998E-2</v>
      </c>
      <c r="BU35" s="6">
        <f t="shared" ca="1" si="15"/>
        <v>-2.7799999999999998E-2</v>
      </c>
      <c r="BV35" s="6">
        <f t="shared" ca="1" si="15"/>
        <v>-2.7799999999999998E-2</v>
      </c>
      <c r="BW35" s="6">
        <f t="shared" ca="1" si="15"/>
        <v>-2.7799999999999998E-2</v>
      </c>
      <c r="BX35" s="6">
        <f t="shared" ca="1" si="15"/>
        <v>-2.7799999999999998E-2</v>
      </c>
      <c r="BY35" s="31">
        <f t="shared" ca="1" si="19"/>
        <v>0</v>
      </c>
      <c r="BZ35" s="31">
        <f t="shared" ca="1" si="19"/>
        <v>0</v>
      </c>
      <c r="CA35" s="31">
        <f t="shared" ca="1" si="19"/>
        <v>0</v>
      </c>
      <c r="CB35" s="31">
        <f t="shared" ca="1" si="18"/>
        <v>0</v>
      </c>
      <c r="CC35" s="31">
        <f t="shared" ca="1" si="18"/>
        <v>0</v>
      </c>
      <c r="CD35" s="31">
        <f t="shared" ca="1" si="18"/>
        <v>0</v>
      </c>
      <c r="CE35" s="31">
        <f t="shared" ca="1" si="18"/>
        <v>0</v>
      </c>
      <c r="CF35" s="31">
        <f t="shared" ca="1" si="18"/>
        <v>0</v>
      </c>
      <c r="CG35" s="31">
        <f t="shared" ca="1" si="18"/>
        <v>0</v>
      </c>
      <c r="CH35" s="31">
        <f t="shared" ca="1" si="18"/>
        <v>-1998.71</v>
      </c>
      <c r="CI35" s="31">
        <f t="shared" ca="1" si="18"/>
        <v>-828.95</v>
      </c>
      <c r="CJ35" s="31">
        <f t="shared" ca="1" si="18"/>
        <v>-2073.4499999999998</v>
      </c>
      <c r="CK35" s="32">
        <f t="shared" ca="1" si="16"/>
        <v>0</v>
      </c>
      <c r="CL35" s="32">
        <f t="shared" ca="1" si="16"/>
        <v>0</v>
      </c>
      <c r="CM35" s="32">
        <f t="shared" ca="1" si="16"/>
        <v>0</v>
      </c>
      <c r="CN35" s="32">
        <f t="shared" ca="1" si="16"/>
        <v>0</v>
      </c>
      <c r="CO35" s="32">
        <f t="shared" ca="1" si="16"/>
        <v>0</v>
      </c>
      <c r="CP35" s="32">
        <f t="shared" ca="1" si="16"/>
        <v>0</v>
      </c>
      <c r="CQ35" s="32">
        <f t="shared" ca="1" si="16"/>
        <v>0</v>
      </c>
      <c r="CR35" s="32">
        <f t="shared" ca="1" si="16"/>
        <v>0</v>
      </c>
      <c r="CS35" s="32">
        <f t="shared" ca="1" si="16"/>
        <v>0</v>
      </c>
      <c r="CT35" s="32">
        <f t="shared" ca="1" si="16"/>
        <v>93.46</v>
      </c>
      <c r="CU35" s="32">
        <f t="shared" ca="1" si="16"/>
        <v>38.76</v>
      </c>
      <c r="CV35" s="32">
        <f t="shared" ca="1" si="16"/>
        <v>96.96</v>
      </c>
      <c r="CW35" s="31">
        <f t="shared" ca="1" si="17"/>
        <v>0</v>
      </c>
      <c r="CX35" s="31">
        <f t="shared" ca="1" si="17"/>
        <v>0</v>
      </c>
      <c r="CY35" s="31">
        <f t="shared" ca="1" si="17"/>
        <v>0</v>
      </c>
      <c r="CZ35" s="31">
        <f t="shared" ca="1" si="17"/>
        <v>0</v>
      </c>
      <c r="DA35" s="31">
        <f t="shared" ca="1" si="17"/>
        <v>0</v>
      </c>
      <c r="DB35" s="31">
        <f t="shared" ca="1" si="17"/>
        <v>0</v>
      </c>
      <c r="DC35" s="31">
        <f t="shared" ca="1" si="17"/>
        <v>0</v>
      </c>
      <c r="DD35" s="31">
        <f t="shared" ca="1" si="17"/>
        <v>0</v>
      </c>
      <c r="DE35" s="31">
        <f t="shared" ca="1" si="17"/>
        <v>0</v>
      </c>
      <c r="DF35" s="31">
        <f t="shared" ca="1" si="17"/>
        <v>-2250.35</v>
      </c>
      <c r="DG35" s="31">
        <f t="shared" ca="1" si="17"/>
        <v>-933.31000000000006</v>
      </c>
      <c r="DH35" s="31">
        <f t="shared" ca="1" si="17"/>
        <v>-2334.5</v>
      </c>
      <c r="DI35" s="32">
        <f t="shared" ca="1" si="11"/>
        <v>0</v>
      </c>
      <c r="DJ35" s="32">
        <f t="shared" ca="1" si="11"/>
        <v>0</v>
      </c>
      <c r="DK35" s="32">
        <f t="shared" ca="1" si="11"/>
        <v>0</v>
      </c>
      <c r="DL35" s="32">
        <f t="shared" ca="1" si="11"/>
        <v>0</v>
      </c>
      <c r="DM35" s="32">
        <f t="shared" ca="1" si="11"/>
        <v>0</v>
      </c>
      <c r="DN35" s="32">
        <f t="shared" ca="1" si="11"/>
        <v>0</v>
      </c>
      <c r="DO35" s="32">
        <f t="shared" ca="1" si="11"/>
        <v>0</v>
      </c>
      <c r="DP35" s="32">
        <f t="shared" ca="1" si="11"/>
        <v>0</v>
      </c>
      <c r="DQ35" s="32">
        <f t="shared" ca="1" si="11"/>
        <v>0</v>
      </c>
      <c r="DR35" s="32">
        <f t="shared" ca="1" si="11"/>
        <v>-112.52</v>
      </c>
      <c r="DS35" s="32">
        <f t="shared" ca="1" si="11"/>
        <v>-46.67</v>
      </c>
      <c r="DT35" s="32">
        <f t="shared" ca="1" si="11"/>
        <v>-116.73</v>
      </c>
      <c r="DU35" s="31">
        <f t="shared" ca="1" si="12"/>
        <v>0</v>
      </c>
      <c r="DV35" s="31">
        <f t="shared" ca="1" si="12"/>
        <v>0</v>
      </c>
      <c r="DW35" s="31">
        <f t="shared" ca="1" si="12"/>
        <v>0</v>
      </c>
      <c r="DX35" s="31">
        <f t="shared" ca="1" si="12"/>
        <v>0</v>
      </c>
      <c r="DY35" s="31">
        <f t="shared" ca="1" si="12"/>
        <v>0</v>
      </c>
      <c r="DZ35" s="31">
        <f t="shared" ca="1" si="12"/>
        <v>0</v>
      </c>
      <c r="EA35" s="31">
        <f t="shared" ca="1" si="12"/>
        <v>0</v>
      </c>
      <c r="EB35" s="31">
        <f t="shared" ca="1" si="12"/>
        <v>0</v>
      </c>
      <c r="EC35" s="31">
        <f t="shared" ca="1" si="12"/>
        <v>0</v>
      </c>
      <c r="ED35" s="31">
        <f t="shared" ca="1" si="12"/>
        <v>-865.83</v>
      </c>
      <c r="EE35" s="31">
        <f t="shared" ca="1" si="12"/>
        <v>-354.14</v>
      </c>
      <c r="EF35" s="31">
        <f t="shared" ca="1" si="12"/>
        <v>-873.82</v>
      </c>
      <c r="EG35" s="32">
        <f t="shared" ca="1" si="13"/>
        <v>0</v>
      </c>
      <c r="EH35" s="32">
        <f t="shared" ca="1" si="13"/>
        <v>0</v>
      </c>
      <c r="EI35" s="32">
        <f t="shared" ca="1" si="13"/>
        <v>0</v>
      </c>
      <c r="EJ35" s="32">
        <f t="shared" ca="1" si="13"/>
        <v>0</v>
      </c>
      <c r="EK35" s="32">
        <f t="shared" ca="1" si="13"/>
        <v>0</v>
      </c>
      <c r="EL35" s="32">
        <f t="shared" ca="1" si="13"/>
        <v>0</v>
      </c>
      <c r="EM35" s="32">
        <f t="shared" ca="1" si="13"/>
        <v>0</v>
      </c>
      <c r="EN35" s="32">
        <f t="shared" ca="1" si="13"/>
        <v>0</v>
      </c>
      <c r="EO35" s="32">
        <f t="shared" ca="1" si="13"/>
        <v>0</v>
      </c>
      <c r="EP35" s="32">
        <f t="shared" ca="1" si="13"/>
        <v>-3228.7</v>
      </c>
      <c r="EQ35" s="32">
        <f t="shared" ca="1" si="13"/>
        <v>-1334.12</v>
      </c>
      <c r="ER35" s="32">
        <f t="shared" ca="1" si="13"/>
        <v>-3325.05</v>
      </c>
    </row>
    <row r="36" spans="1:148">
      <c r="A36" t="s">
        <v>515</v>
      </c>
      <c r="B36" s="1" t="s">
        <v>294</v>
      </c>
      <c r="C36" t="str">
        <f t="shared" ca="1" si="1"/>
        <v>BCHEXP</v>
      </c>
      <c r="D36" t="str">
        <f t="shared" ca="1" si="2"/>
        <v>Alberta-BC Intertie - Export</v>
      </c>
      <c r="N36" s="51">
        <v>25</v>
      </c>
      <c r="O36" s="51">
        <v>425</v>
      </c>
      <c r="P36" s="51">
        <v>28</v>
      </c>
      <c r="Q36" s="32"/>
      <c r="R36" s="32"/>
      <c r="S36" s="32"/>
      <c r="T36" s="32"/>
      <c r="U36" s="32"/>
      <c r="V36" s="32"/>
      <c r="W36" s="32"/>
      <c r="X36" s="32"/>
      <c r="Y36" s="32"/>
      <c r="Z36" s="32">
        <v>665</v>
      </c>
      <c r="AA36" s="32">
        <v>9777.5</v>
      </c>
      <c r="AB36" s="32">
        <v>441.06</v>
      </c>
      <c r="AL36" s="2">
        <v>3.19</v>
      </c>
      <c r="AM36" s="2">
        <v>3.19</v>
      </c>
      <c r="AN36" s="2">
        <v>3.19</v>
      </c>
      <c r="AO36" s="33"/>
      <c r="AP36" s="33"/>
      <c r="AQ36" s="33"/>
      <c r="AR36" s="33"/>
      <c r="AS36" s="33"/>
      <c r="AT36" s="33"/>
      <c r="AU36" s="33"/>
      <c r="AV36" s="33"/>
      <c r="AW36" s="33"/>
      <c r="AX36" s="33">
        <v>21.21</v>
      </c>
      <c r="AY36" s="33">
        <v>311.89999999999998</v>
      </c>
      <c r="AZ36" s="33">
        <v>14.07</v>
      </c>
      <c r="BA36" s="31">
        <f t="shared" si="14"/>
        <v>0</v>
      </c>
      <c r="BB36" s="31">
        <f t="shared" si="14"/>
        <v>0</v>
      </c>
      <c r="BC36" s="31">
        <f t="shared" si="14"/>
        <v>0</v>
      </c>
      <c r="BD36" s="31">
        <f t="shared" si="14"/>
        <v>0</v>
      </c>
      <c r="BE36" s="31">
        <f t="shared" si="14"/>
        <v>0</v>
      </c>
      <c r="BF36" s="31">
        <f t="shared" si="14"/>
        <v>0</v>
      </c>
      <c r="BG36" s="31">
        <f t="shared" si="14"/>
        <v>0</v>
      </c>
      <c r="BH36" s="31">
        <f t="shared" si="14"/>
        <v>0</v>
      </c>
      <c r="BI36" s="31">
        <f t="shared" si="14"/>
        <v>0</v>
      </c>
      <c r="BJ36" s="31">
        <f t="shared" si="14"/>
        <v>-2</v>
      </c>
      <c r="BK36" s="31">
        <f t="shared" si="14"/>
        <v>-29.33</v>
      </c>
      <c r="BL36" s="31">
        <f t="shared" si="14"/>
        <v>-1.32</v>
      </c>
      <c r="BM36" s="6">
        <f t="shared" ca="1" si="15"/>
        <v>6.3E-3</v>
      </c>
      <c r="BN36" s="6">
        <f t="shared" ca="1" si="15"/>
        <v>6.3E-3</v>
      </c>
      <c r="BO36" s="6">
        <f t="shared" ca="1" si="15"/>
        <v>6.3E-3</v>
      </c>
      <c r="BP36" s="6">
        <f t="shared" ca="1" si="15"/>
        <v>6.3E-3</v>
      </c>
      <c r="BQ36" s="6">
        <f t="shared" ca="1" si="15"/>
        <v>6.3E-3</v>
      </c>
      <c r="BR36" s="6">
        <f t="shared" ca="1" si="15"/>
        <v>6.3E-3</v>
      </c>
      <c r="BS36" s="6">
        <f t="shared" ca="1" si="15"/>
        <v>6.3E-3</v>
      </c>
      <c r="BT36" s="6">
        <f t="shared" ca="1" si="15"/>
        <v>6.3E-3</v>
      </c>
      <c r="BU36" s="6">
        <f t="shared" ca="1" si="15"/>
        <v>6.3E-3</v>
      </c>
      <c r="BV36" s="6">
        <f t="shared" ca="1" si="15"/>
        <v>6.3E-3</v>
      </c>
      <c r="BW36" s="6">
        <f t="shared" ca="1" si="15"/>
        <v>6.3E-3</v>
      </c>
      <c r="BX36" s="6">
        <f t="shared" ca="1" si="15"/>
        <v>6.3E-3</v>
      </c>
      <c r="BY36" s="31">
        <f t="shared" ca="1" si="19"/>
        <v>0</v>
      </c>
      <c r="BZ36" s="31">
        <f t="shared" ca="1" si="19"/>
        <v>0</v>
      </c>
      <c r="CA36" s="31">
        <f t="shared" ca="1" si="19"/>
        <v>0</v>
      </c>
      <c r="CB36" s="31">
        <f t="shared" ca="1" si="18"/>
        <v>0</v>
      </c>
      <c r="CC36" s="31">
        <f t="shared" ca="1" si="18"/>
        <v>0</v>
      </c>
      <c r="CD36" s="31">
        <f t="shared" ca="1" si="18"/>
        <v>0</v>
      </c>
      <c r="CE36" s="31">
        <f t="shared" ca="1" si="18"/>
        <v>0</v>
      </c>
      <c r="CF36" s="31">
        <f t="shared" ca="1" si="18"/>
        <v>0</v>
      </c>
      <c r="CG36" s="31">
        <f t="shared" ca="1" si="18"/>
        <v>0</v>
      </c>
      <c r="CH36" s="31">
        <f t="shared" ca="1" si="18"/>
        <v>4.1900000000000004</v>
      </c>
      <c r="CI36" s="31">
        <f t="shared" ca="1" si="18"/>
        <v>61.6</v>
      </c>
      <c r="CJ36" s="31">
        <f t="shared" ca="1" si="18"/>
        <v>2.78</v>
      </c>
      <c r="CK36" s="32">
        <f t="shared" ca="1" si="16"/>
        <v>0</v>
      </c>
      <c r="CL36" s="32">
        <f t="shared" ca="1" si="16"/>
        <v>0</v>
      </c>
      <c r="CM36" s="32">
        <f t="shared" ca="1" si="16"/>
        <v>0</v>
      </c>
      <c r="CN36" s="32">
        <f t="shared" ca="1" si="16"/>
        <v>0</v>
      </c>
      <c r="CO36" s="32">
        <f t="shared" ca="1" si="16"/>
        <v>0</v>
      </c>
      <c r="CP36" s="32">
        <f t="shared" ca="1" si="16"/>
        <v>0</v>
      </c>
      <c r="CQ36" s="32">
        <f t="shared" ca="1" si="16"/>
        <v>0</v>
      </c>
      <c r="CR36" s="32">
        <f t="shared" ca="1" si="16"/>
        <v>0</v>
      </c>
      <c r="CS36" s="32">
        <f t="shared" ca="1" si="16"/>
        <v>0</v>
      </c>
      <c r="CT36" s="32">
        <f t="shared" ca="1" si="16"/>
        <v>0.86</v>
      </c>
      <c r="CU36" s="32">
        <f t="shared" ca="1" si="16"/>
        <v>12.71</v>
      </c>
      <c r="CV36" s="32">
        <f t="shared" ca="1" si="16"/>
        <v>0.56999999999999995</v>
      </c>
      <c r="CW36" s="31">
        <f t="shared" ca="1" si="17"/>
        <v>0</v>
      </c>
      <c r="CX36" s="31">
        <f t="shared" ca="1" si="17"/>
        <v>0</v>
      </c>
      <c r="CY36" s="31">
        <f t="shared" ca="1" si="17"/>
        <v>0</v>
      </c>
      <c r="CZ36" s="31">
        <f t="shared" ca="1" si="17"/>
        <v>0</v>
      </c>
      <c r="DA36" s="31">
        <f t="shared" ca="1" si="17"/>
        <v>0</v>
      </c>
      <c r="DB36" s="31">
        <f t="shared" ca="1" si="17"/>
        <v>0</v>
      </c>
      <c r="DC36" s="31">
        <f t="shared" ca="1" si="17"/>
        <v>0</v>
      </c>
      <c r="DD36" s="31">
        <f t="shared" ca="1" si="17"/>
        <v>0</v>
      </c>
      <c r="DE36" s="31">
        <f t="shared" ca="1" si="17"/>
        <v>0</v>
      </c>
      <c r="DF36" s="31">
        <f t="shared" ca="1" si="17"/>
        <v>-14.16</v>
      </c>
      <c r="DG36" s="31">
        <f t="shared" ca="1" si="17"/>
        <v>-208.26</v>
      </c>
      <c r="DH36" s="31">
        <f t="shared" ca="1" si="17"/>
        <v>-9.4</v>
      </c>
      <c r="DI36" s="32">
        <f t="shared" ca="1" si="11"/>
        <v>0</v>
      </c>
      <c r="DJ36" s="32">
        <f t="shared" ca="1" si="11"/>
        <v>0</v>
      </c>
      <c r="DK36" s="32">
        <f t="shared" ca="1" si="11"/>
        <v>0</v>
      </c>
      <c r="DL36" s="32">
        <f t="shared" ca="1" si="11"/>
        <v>0</v>
      </c>
      <c r="DM36" s="32">
        <f t="shared" ca="1" si="11"/>
        <v>0</v>
      </c>
      <c r="DN36" s="32">
        <f t="shared" ca="1" si="11"/>
        <v>0</v>
      </c>
      <c r="DO36" s="32">
        <f t="shared" ca="1" si="11"/>
        <v>0</v>
      </c>
      <c r="DP36" s="32">
        <f t="shared" ca="1" si="11"/>
        <v>0</v>
      </c>
      <c r="DQ36" s="32">
        <f t="shared" ca="1" si="11"/>
        <v>0</v>
      </c>
      <c r="DR36" s="32">
        <f t="shared" ca="1" si="11"/>
        <v>-0.71</v>
      </c>
      <c r="DS36" s="32">
        <f t="shared" ca="1" si="11"/>
        <v>-10.41</v>
      </c>
      <c r="DT36" s="32">
        <f t="shared" ca="1" si="11"/>
        <v>-0.47</v>
      </c>
      <c r="DU36" s="31">
        <f t="shared" ca="1" si="12"/>
        <v>0</v>
      </c>
      <c r="DV36" s="31">
        <f t="shared" ca="1" si="12"/>
        <v>0</v>
      </c>
      <c r="DW36" s="31">
        <f t="shared" ca="1" si="12"/>
        <v>0</v>
      </c>
      <c r="DX36" s="31">
        <f t="shared" ca="1" si="12"/>
        <v>0</v>
      </c>
      <c r="DY36" s="31">
        <f t="shared" ca="1" si="12"/>
        <v>0</v>
      </c>
      <c r="DZ36" s="31">
        <f t="shared" ca="1" si="12"/>
        <v>0</v>
      </c>
      <c r="EA36" s="31">
        <f t="shared" ca="1" si="12"/>
        <v>0</v>
      </c>
      <c r="EB36" s="31">
        <f t="shared" ca="1" si="12"/>
        <v>0</v>
      </c>
      <c r="EC36" s="31">
        <f t="shared" ca="1" si="12"/>
        <v>0</v>
      </c>
      <c r="ED36" s="31">
        <f t="shared" ca="1" si="12"/>
        <v>-5.45</v>
      </c>
      <c r="EE36" s="31">
        <f t="shared" ca="1" si="12"/>
        <v>-79.02</v>
      </c>
      <c r="EF36" s="31">
        <f t="shared" ca="1" si="12"/>
        <v>-3.52</v>
      </c>
      <c r="EG36" s="32">
        <f t="shared" ca="1" si="13"/>
        <v>0</v>
      </c>
      <c r="EH36" s="32">
        <f t="shared" ca="1" si="13"/>
        <v>0</v>
      </c>
      <c r="EI36" s="32">
        <f t="shared" ca="1" si="13"/>
        <v>0</v>
      </c>
      <c r="EJ36" s="32">
        <f t="shared" ca="1" si="13"/>
        <v>0</v>
      </c>
      <c r="EK36" s="32">
        <f t="shared" ca="1" si="13"/>
        <v>0</v>
      </c>
      <c r="EL36" s="32">
        <f t="shared" ca="1" si="13"/>
        <v>0</v>
      </c>
      <c r="EM36" s="32">
        <f t="shared" ca="1" si="13"/>
        <v>0</v>
      </c>
      <c r="EN36" s="32">
        <f t="shared" ca="1" si="13"/>
        <v>0</v>
      </c>
      <c r="EO36" s="32">
        <f t="shared" ca="1" si="13"/>
        <v>0</v>
      </c>
      <c r="EP36" s="32">
        <f t="shared" ca="1" si="13"/>
        <v>-20.32</v>
      </c>
      <c r="EQ36" s="32">
        <f t="shared" ca="1" si="13"/>
        <v>-297.69</v>
      </c>
      <c r="ER36" s="32">
        <f t="shared" ca="1" si="13"/>
        <v>-13.39</v>
      </c>
    </row>
    <row r="37" spans="1:148">
      <c r="A37" t="s">
        <v>427</v>
      </c>
      <c r="B37" s="1" t="s">
        <v>44</v>
      </c>
      <c r="C37" t="str">
        <f t="shared" ca="1" si="1"/>
        <v>CMH1</v>
      </c>
      <c r="D37" t="str">
        <f t="shared" ca="1" si="2"/>
        <v>City of Medicine Hat</v>
      </c>
      <c r="E37" s="51">
        <v>3046.5508</v>
      </c>
      <c r="F37" s="51">
        <v>2411.7618000000002</v>
      </c>
      <c r="G37" s="51">
        <v>2746.1280000000002</v>
      </c>
      <c r="H37" s="51">
        <v>3142.1738999999998</v>
      </c>
      <c r="I37" s="51">
        <v>2130.7073999999998</v>
      </c>
      <c r="J37" s="51">
        <v>2294.4753000000001</v>
      </c>
      <c r="K37" s="51">
        <v>9687.9006000000008</v>
      </c>
      <c r="L37" s="51">
        <v>10768.0798</v>
      </c>
      <c r="M37" s="51">
        <v>3855.0138000000002</v>
      </c>
      <c r="N37" s="51">
        <v>5304.3364000000001</v>
      </c>
      <c r="O37" s="51">
        <v>1366.2442000000001</v>
      </c>
      <c r="P37" s="51">
        <v>4165.7560999999996</v>
      </c>
      <c r="Q37" s="32">
        <v>306484.93</v>
      </c>
      <c r="R37" s="32">
        <v>275522.02</v>
      </c>
      <c r="S37" s="32">
        <v>333985.08</v>
      </c>
      <c r="T37" s="32">
        <v>275727.49</v>
      </c>
      <c r="U37" s="32">
        <v>217758.96</v>
      </c>
      <c r="V37" s="32">
        <v>266341.52</v>
      </c>
      <c r="W37" s="32">
        <v>2852942.86</v>
      </c>
      <c r="X37" s="32">
        <v>1235625.58</v>
      </c>
      <c r="Y37" s="32">
        <v>278941.93</v>
      </c>
      <c r="Z37" s="32">
        <v>523618.09</v>
      </c>
      <c r="AA37" s="32">
        <v>119533.33</v>
      </c>
      <c r="AB37" s="32">
        <v>526639.05000000005</v>
      </c>
      <c r="AC37" s="2">
        <v>-0.19</v>
      </c>
      <c r="AD37" s="2">
        <v>-0.19</v>
      </c>
      <c r="AE37" s="2">
        <v>-0.19</v>
      </c>
      <c r="AF37" s="2">
        <v>-0.19</v>
      </c>
      <c r="AG37" s="2">
        <v>-0.19</v>
      </c>
      <c r="AH37" s="2">
        <v>-0.19</v>
      </c>
      <c r="AI37" s="2">
        <v>-0.19</v>
      </c>
      <c r="AJ37" s="2">
        <v>-0.19</v>
      </c>
      <c r="AK37" s="2">
        <v>-0.19</v>
      </c>
      <c r="AL37" s="2">
        <v>-0.19</v>
      </c>
      <c r="AM37" s="2">
        <v>-0.19</v>
      </c>
      <c r="AN37" s="2">
        <v>-0.19</v>
      </c>
      <c r="AO37" s="33">
        <v>-582.32000000000005</v>
      </c>
      <c r="AP37" s="33">
        <v>-523.49</v>
      </c>
      <c r="AQ37" s="33">
        <v>-634.57000000000005</v>
      </c>
      <c r="AR37" s="33">
        <v>-523.88</v>
      </c>
      <c r="AS37" s="33">
        <v>-413.74</v>
      </c>
      <c r="AT37" s="33">
        <v>-506.05</v>
      </c>
      <c r="AU37" s="33">
        <v>-5420.59</v>
      </c>
      <c r="AV37" s="33">
        <v>-2347.69</v>
      </c>
      <c r="AW37" s="33">
        <v>-529.99</v>
      </c>
      <c r="AX37" s="33">
        <v>-994.87</v>
      </c>
      <c r="AY37" s="33">
        <v>-227.11</v>
      </c>
      <c r="AZ37" s="33">
        <v>-1000.61</v>
      </c>
      <c r="BA37" s="31">
        <f t="shared" si="14"/>
        <v>-367.78</v>
      </c>
      <c r="BB37" s="31">
        <f t="shared" si="14"/>
        <v>-330.63</v>
      </c>
      <c r="BC37" s="31">
        <f t="shared" si="14"/>
        <v>-400.78</v>
      </c>
      <c r="BD37" s="31">
        <f t="shared" si="14"/>
        <v>-1323.49</v>
      </c>
      <c r="BE37" s="31">
        <f t="shared" si="14"/>
        <v>-1045.24</v>
      </c>
      <c r="BF37" s="31">
        <f t="shared" si="14"/>
        <v>-1278.44</v>
      </c>
      <c r="BG37" s="31">
        <f t="shared" si="14"/>
        <v>-20255.89</v>
      </c>
      <c r="BH37" s="31">
        <f t="shared" si="14"/>
        <v>-8772.94</v>
      </c>
      <c r="BI37" s="31">
        <f t="shared" si="14"/>
        <v>-1980.49</v>
      </c>
      <c r="BJ37" s="31">
        <f t="shared" si="14"/>
        <v>-1570.85</v>
      </c>
      <c r="BK37" s="31">
        <f t="shared" si="14"/>
        <v>-358.6</v>
      </c>
      <c r="BL37" s="31">
        <f t="shared" si="14"/>
        <v>-1579.92</v>
      </c>
      <c r="BM37" s="6">
        <f t="shared" ca="1" si="15"/>
        <v>-4.9399999999999999E-2</v>
      </c>
      <c r="BN37" s="6">
        <f t="shared" ca="1" si="15"/>
        <v>-4.9399999999999999E-2</v>
      </c>
      <c r="BO37" s="6">
        <f t="shared" ca="1" si="15"/>
        <v>-4.9399999999999999E-2</v>
      </c>
      <c r="BP37" s="6">
        <f t="shared" ca="1" si="15"/>
        <v>-4.9399999999999999E-2</v>
      </c>
      <c r="BQ37" s="6">
        <f t="shared" ca="1" si="15"/>
        <v>-4.9399999999999999E-2</v>
      </c>
      <c r="BR37" s="6">
        <f t="shared" ca="1" si="15"/>
        <v>-4.9399999999999999E-2</v>
      </c>
      <c r="BS37" s="6">
        <f t="shared" ca="1" si="15"/>
        <v>-4.9399999999999999E-2</v>
      </c>
      <c r="BT37" s="6">
        <f t="shared" ca="1" si="15"/>
        <v>-4.9399999999999999E-2</v>
      </c>
      <c r="BU37" s="6">
        <f t="shared" ca="1" si="15"/>
        <v>-4.9399999999999999E-2</v>
      </c>
      <c r="BV37" s="6">
        <f t="shared" ca="1" si="15"/>
        <v>-4.9399999999999999E-2</v>
      </c>
      <c r="BW37" s="6">
        <f t="shared" ca="1" si="15"/>
        <v>-4.9399999999999999E-2</v>
      </c>
      <c r="BX37" s="6">
        <f t="shared" ca="1" si="15"/>
        <v>-4.9399999999999999E-2</v>
      </c>
      <c r="BY37" s="31">
        <f t="shared" ca="1" si="19"/>
        <v>-15140.36</v>
      </c>
      <c r="BZ37" s="31">
        <f t="shared" ca="1" si="19"/>
        <v>-13610.79</v>
      </c>
      <c r="CA37" s="31">
        <f t="shared" ca="1" si="19"/>
        <v>-16498.86</v>
      </c>
      <c r="CB37" s="31">
        <f t="shared" ca="1" si="18"/>
        <v>-13620.94</v>
      </c>
      <c r="CC37" s="31">
        <f t="shared" ca="1" si="18"/>
        <v>-10757.29</v>
      </c>
      <c r="CD37" s="31">
        <f t="shared" ca="1" si="18"/>
        <v>-13157.27</v>
      </c>
      <c r="CE37" s="31">
        <f t="shared" ca="1" si="18"/>
        <v>-140935.38</v>
      </c>
      <c r="CF37" s="31">
        <f t="shared" ca="1" si="18"/>
        <v>-61039.9</v>
      </c>
      <c r="CG37" s="31">
        <f t="shared" ca="1" si="18"/>
        <v>-13779.73</v>
      </c>
      <c r="CH37" s="31">
        <f t="shared" ca="1" si="18"/>
        <v>-25866.73</v>
      </c>
      <c r="CI37" s="31">
        <f t="shared" ca="1" si="18"/>
        <v>-5904.95</v>
      </c>
      <c r="CJ37" s="31">
        <f t="shared" ca="1" si="18"/>
        <v>-26015.97</v>
      </c>
      <c r="CK37" s="32">
        <f t="shared" ca="1" si="16"/>
        <v>398.43</v>
      </c>
      <c r="CL37" s="32">
        <f t="shared" ca="1" si="16"/>
        <v>358.18</v>
      </c>
      <c r="CM37" s="32">
        <f t="shared" ca="1" si="16"/>
        <v>434.18</v>
      </c>
      <c r="CN37" s="32">
        <f t="shared" ca="1" si="16"/>
        <v>358.45</v>
      </c>
      <c r="CO37" s="32">
        <f t="shared" ca="1" si="16"/>
        <v>283.08999999999997</v>
      </c>
      <c r="CP37" s="32">
        <f t="shared" ca="1" si="16"/>
        <v>346.24</v>
      </c>
      <c r="CQ37" s="32">
        <f t="shared" ca="1" si="16"/>
        <v>3708.83</v>
      </c>
      <c r="CR37" s="32">
        <f t="shared" ca="1" si="16"/>
        <v>1606.31</v>
      </c>
      <c r="CS37" s="32">
        <f t="shared" ca="1" si="16"/>
        <v>362.62</v>
      </c>
      <c r="CT37" s="32">
        <f t="shared" ca="1" si="16"/>
        <v>680.7</v>
      </c>
      <c r="CU37" s="32">
        <f t="shared" ca="1" si="16"/>
        <v>155.38999999999999</v>
      </c>
      <c r="CV37" s="32">
        <f t="shared" ca="1" si="16"/>
        <v>684.63</v>
      </c>
      <c r="CW37" s="31">
        <f t="shared" ca="1" si="17"/>
        <v>-13791.83</v>
      </c>
      <c r="CX37" s="31">
        <f t="shared" ca="1" si="17"/>
        <v>-12398.490000000002</v>
      </c>
      <c r="CY37" s="31">
        <f t="shared" ca="1" si="17"/>
        <v>-15029.33</v>
      </c>
      <c r="CZ37" s="31">
        <f t="shared" ca="1" si="17"/>
        <v>-11415.12</v>
      </c>
      <c r="DA37" s="31">
        <f t="shared" ca="1" si="17"/>
        <v>-9015.2200000000012</v>
      </c>
      <c r="DB37" s="31">
        <f t="shared" ca="1" si="17"/>
        <v>-11026.54</v>
      </c>
      <c r="DC37" s="31">
        <f t="shared" ca="1" si="17"/>
        <v>-111550.07000000002</v>
      </c>
      <c r="DD37" s="31">
        <f t="shared" ca="1" si="17"/>
        <v>-48312.959999999999</v>
      </c>
      <c r="DE37" s="31">
        <f t="shared" ca="1" si="17"/>
        <v>-10906.63</v>
      </c>
      <c r="DF37" s="31">
        <f t="shared" ca="1" si="17"/>
        <v>-22620.31</v>
      </c>
      <c r="DG37" s="31">
        <f t="shared" ca="1" si="17"/>
        <v>-5163.8499999999995</v>
      </c>
      <c r="DH37" s="31">
        <f t="shared" ca="1" si="17"/>
        <v>-22750.809999999998</v>
      </c>
      <c r="DI37" s="32">
        <f t="shared" ca="1" si="11"/>
        <v>-689.59</v>
      </c>
      <c r="DJ37" s="32">
        <f t="shared" ca="1" si="11"/>
        <v>-619.91999999999996</v>
      </c>
      <c r="DK37" s="32">
        <f t="shared" ca="1" si="11"/>
        <v>-751.47</v>
      </c>
      <c r="DL37" s="32">
        <f t="shared" ca="1" si="11"/>
        <v>-570.76</v>
      </c>
      <c r="DM37" s="32">
        <f t="shared" ca="1" si="11"/>
        <v>-450.76</v>
      </c>
      <c r="DN37" s="32">
        <f t="shared" ca="1" si="11"/>
        <v>-551.33000000000004</v>
      </c>
      <c r="DO37" s="32">
        <f t="shared" ca="1" si="11"/>
        <v>-5577.5</v>
      </c>
      <c r="DP37" s="32">
        <f t="shared" ca="1" si="11"/>
        <v>-2415.65</v>
      </c>
      <c r="DQ37" s="32">
        <f t="shared" ca="1" si="11"/>
        <v>-545.33000000000004</v>
      </c>
      <c r="DR37" s="32">
        <f t="shared" ca="1" si="11"/>
        <v>-1131.02</v>
      </c>
      <c r="DS37" s="32">
        <f t="shared" ca="1" si="11"/>
        <v>-258.19</v>
      </c>
      <c r="DT37" s="32">
        <f t="shared" ca="1" si="11"/>
        <v>-1137.54</v>
      </c>
      <c r="DU37" s="31">
        <f t="shared" ca="1" si="12"/>
        <v>-5934.08</v>
      </c>
      <c r="DV37" s="31">
        <f t="shared" ca="1" si="12"/>
        <v>-5271.4</v>
      </c>
      <c r="DW37" s="31">
        <f t="shared" ca="1" si="12"/>
        <v>-6320.76</v>
      </c>
      <c r="DX37" s="31">
        <f t="shared" ca="1" si="12"/>
        <v>-4742.59</v>
      </c>
      <c r="DY37" s="31">
        <f t="shared" ca="1" si="12"/>
        <v>-3701.06</v>
      </c>
      <c r="DZ37" s="31">
        <f t="shared" ca="1" si="12"/>
        <v>-4470.58</v>
      </c>
      <c r="EA37" s="31">
        <f t="shared" ca="1" si="12"/>
        <v>-44676.59</v>
      </c>
      <c r="EB37" s="31">
        <f t="shared" ca="1" si="12"/>
        <v>-19093.23</v>
      </c>
      <c r="EC37" s="31">
        <f t="shared" ca="1" si="12"/>
        <v>-4252.3900000000003</v>
      </c>
      <c r="ED37" s="31">
        <f t="shared" ca="1" si="12"/>
        <v>-8703.25</v>
      </c>
      <c r="EE37" s="31">
        <f t="shared" ca="1" si="12"/>
        <v>-1959.4</v>
      </c>
      <c r="EF37" s="31">
        <f t="shared" ca="1" si="12"/>
        <v>-8515.82</v>
      </c>
      <c r="EG37" s="32">
        <f t="shared" ca="1" si="13"/>
        <v>-20415.5</v>
      </c>
      <c r="EH37" s="32">
        <f t="shared" ca="1" si="13"/>
        <v>-18289.810000000001</v>
      </c>
      <c r="EI37" s="32">
        <f t="shared" ca="1" si="13"/>
        <v>-22101.559999999998</v>
      </c>
      <c r="EJ37" s="32">
        <f t="shared" ca="1" si="13"/>
        <v>-16728.47</v>
      </c>
      <c r="EK37" s="32">
        <f t="shared" ca="1" si="13"/>
        <v>-13167.04</v>
      </c>
      <c r="EL37" s="32">
        <f t="shared" ca="1" si="13"/>
        <v>-16048.45</v>
      </c>
      <c r="EM37" s="32">
        <f t="shared" ca="1" si="13"/>
        <v>-161804.16000000003</v>
      </c>
      <c r="EN37" s="32">
        <f t="shared" ca="1" si="13"/>
        <v>-69821.84</v>
      </c>
      <c r="EO37" s="32">
        <f t="shared" ca="1" si="13"/>
        <v>-15704.349999999999</v>
      </c>
      <c r="EP37" s="32">
        <f t="shared" ca="1" si="13"/>
        <v>-32454.58</v>
      </c>
      <c r="EQ37" s="32">
        <f t="shared" ca="1" si="13"/>
        <v>-7381.4399999999987</v>
      </c>
      <c r="ER37" s="32">
        <f t="shared" ca="1" si="13"/>
        <v>-32404.17</v>
      </c>
    </row>
    <row r="38" spans="1:148">
      <c r="A38" t="s">
        <v>422</v>
      </c>
      <c r="B38" s="1" t="s">
        <v>159</v>
      </c>
      <c r="C38" t="str">
        <f t="shared" ca="1" si="1"/>
        <v>CR1</v>
      </c>
      <c r="D38" t="str">
        <f t="shared" ca="1" si="2"/>
        <v>Castle River #1 Wind Facility</v>
      </c>
      <c r="E38" s="51">
        <v>14964.0785</v>
      </c>
      <c r="F38" s="51">
        <v>7928.7345999999998</v>
      </c>
      <c r="G38" s="51">
        <v>14068.315000000001</v>
      </c>
      <c r="H38" s="51">
        <v>7846.3328000000001</v>
      </c>
      <c r="I38" s="51">
        <v>6943.4368000000004</v>
      </c>
      <c r="J38" s="51">
        <v>8138.3909000000003</v>
      </c>
      <c r="K38" s="51">
        <v>4184.5361000000003</v>
      </c>
      <c r="L38" s="51">
        <v>5201.3104000000003</v>
      </c>
      <c r="M38" s="51">
        <v>6974.5690999999997</v>
      </c>
      <c r="N38" s="51">
        <v>13209.124900000001</v>
      </c>
      <c r="O38" s="51">
        <v>13434.6104</v>
      </c>
      <c r="P38" s="51">
        <v>12589.4467</v>
      </c>
      <c r="Q38" s="32">
        <v>788982.51</v>
      </c>
      <c r="R38" s="32">
        <v>495987.39</v>
      </c>
      <c r="S38" s="32">
        <v>732533.13</v>
      </c>
      <c r="T38" s="32">
        <v>398204.42</v>
      </c>
      <c r="U38" s="32">
        <v>252902.57</v>
      </c>
      <c r="V38" s="32">
        <v>333316.08</v>
      </c>
      <c r="W38" s="32">
        <v>768220.68</v>
      </c>
      <c r="X38" s="32">
        <v>298135.81</v>
      </c>
      <c r="Y38" s="32">
        <v>290489.48</v>
      </c>
      <c r="Z38" s="32">
        <v>674912.69</v>
      </c>
      <c r="AA38" s="32">
        <v>585527.99</v>
      </c>
      <c r="AB38" s="32">
        <v>664849.23</v>
      </c>
      <c r="AC38" s="2">
        <v>2.98</v>
      </c>
      <c r="AD38" s="2">
        <v>2.98</v>
      </c>
      <c r="AE38" s="2">
        <v>2.98</v>
      </c>
      <c r="AF38" s="2">
        <v>2.98</v>
      </c>
      <c r="AG38" s="2">
        <v>2.98</v>
      </c>
      <c r="AH38" s="2">
        <v>2.98</v>
      </c>
      <c r="AI38" s="2">
        <v>2.98</v>
      </c>
      <c r="AJ38" s="2">
        <v>2.98</v>
      </c>
      <c r="AK38" s="2">
        <v>2.98</v>
      </c>
      <c r="AL38" s="2">
        <v>2.98</v>
      </c>
      <c r="AM38" s="2">
        <v>2.98</v>
      </c>
      <c r="AN38" s="2">
        <v>2.98</v>
      </c>
      <c r="AO38" s="33">
        <v>23511.68</v>
      </c>
      <c r="AP38" s="33">
        <v>14780.42</v>
      </c>
      <c r="AQ38" s="33">
        <v>21829.49</v>
      </c>
      <c r="AR38" s="33">
        <v>11866.49</v>
      </c>
      <c r="AS38" s="33">
        <v>7536.5</v>
      </c>
      <c r="AT38" s="33">
        <v>9932.82</v>
      </c>
      <c r="AU38" s="33">
        <v>22892.98</v>
      </c>
      <c r="AV38" s="33">
        <v>8884.4500000000007</v>
      </c>
      <c r="AW38" s="33">
        <v>8656.59</v>
      </c>
      <c r="AX38" s="33">
        <v>20112.400000000001</v>
      </c>
      <c r="AY38" s="33">
        <v>17448.73</v>
      </c>
      <c r="AZ38" s="33">
        <v>19812.509999999998</v>
      </c>
      <c r="BA38" s="31">
        <f t="shared" si="14"/>
        <v>-946.78</v>
      </c>
      <c r="BB38" s="31">
        <f t="shared" si="14"/>
        <v>-595.17999999999995</v>
      </c>
      <c r="BC38" s="31">
        <f t="shared" si="14"/>
        <v>-879.04</v>
      </c>
      <c r="BD38" s="31">
        <f t="shared" si="14"/>
        <v>-1911.38</v>
      </c>
      <c r="BE38" s="31">
        <f t="shared" si="14"/>
        <v>-1213.93</v>
      </c>
      <c r="BF38" s="31">
        <f t="shared" si="14"/>
        <v>-1599.92</v>
      </c>
      <c r="BG38" s="31">
        <f t="shared" si="14"/>
        <v>-5454.37</v>
      </c>
      <c r="BH38" s="31">
        <f t="shared" si="14"/>
        <v>-2116.7600000000002</v>
      </c>
      <c r="BI38" s="31">
        <f t="shared" si="14"/>
        <v>-2062.48</v>
      </c>
      <c r="BJ38" s="31">
        <f t="shared" si="14"/>
        <v>-2024.74</v>
      </c>
      <c r="BK38" s="31">
        <f t="shared" si="14"/>
        <v>-1756.58</v>
      </c>
      <c r="BL38" s="31">
        <f t="shared" si="14"/>
        <v>-1994.55</v>
      </c>
      <c r="BM38" s="6">
        <f t="shared" ca="1" si="15"/>
        <v>5.3E-3</v>
      </c>
      <c r="BN38" s="6">
        <f t="shared" ca="1" si="15"/>
        <v>5.3E-3</v>
      </c>
      <c r="BO38" s="6">
        <f t="shared" ca="1" si="15"/>
        <v>5.3E-3</v>
      </c>
      <c r="BP38" s="6">
        <f t="shared" ca="1" si="15"/>
        <v>5.3E-3</v>
      </c>
      <c r="BQ38" s="6">
        <f t="shared" ca="1" si="15"/>
        <v>5.3E-3</v>
      </c>
      <c r="BR38" s="6">
        <f t="shared" ca="1" si="15"/>
        <v>5.3E-3</v>
      </c>
      <c r="BS38" s="6">
        <f t="shared" ca="1" si="15"/>
        <v>5.3E-3</v>
      </c>
      <c r="BT38" s="6">
        <f t="shared" ca="1" si="15"/>
        <v>5.3E-3</v>
      </c>
      <c r="BU38" s="6">
        <f t="shared" ca="1" si="15"/>
        <v>5.3E-3</v>
      </c>
      <c r="BV38" s="6">
        <f t="shared" ca="1" si="15"/>
        <v>5.3E-3</v>
      </c>
      <c r="BW38" s="6">
        <f t="shared" ca="1" si="15"/>
        <v>5.3E-3</v>
      </c>
      <c r="BX38" s="6">
        <f t="shared" ca="1" si="15"/>
        <v>5.3E-3</v>
      </c>
      <c r="BY38" s="31">
        <f t="shared" ca="1" si="19"/>
        <v>4181.6099999999997</v>
      </c>
      <c r="BZ38" s="31">
        <f t="shared" ca="1" si="19"/>
        <v>2628.73</v>
      </c>
      <c r="CA38" s="31">
        <f t="shared" ca="1" si="19"/>
        <v>3882.43</v>
      </c>
      <c r="CB38" s="31">
        <f t="shared" ca="1" si="18"/>
        <v>2110.48</v>
      </c>
      <c r="CC38" s="31">
        <f t="shared" ca="1" si="18"/>
        <v>1340.38</v>
      </c>
      <c r="CD38" s="31">
        <f t="shared" ca="1" si="18"/>
        <v>1766.58</v>
      </c>
      <c r="CE38" s="31">
        <f t="shared" ca="1" si="18"/>
        <v>4071.57</v>
      </c>
      <c r="CF38" s="31">
        <f t="shared" ca="1" si="18"/>
        <v>1580.12</v>
      </c>
      <c r="CG38" s="31">
        <f t="shared" ca="1" si="18"/>
        <v>1539.59</v>
      </c>
      <c r="CH38" s="31">
        <f t="shared" ca="1" si="18"/>
        <v>3577.04</v>
      </c>
      <c r="CI38" s="31">
        <f t="shared" ca="1" si="18"/>
        <v>3103.3</v>
      </c>
      <c r="CJ38" s="31">
        <f t="shared" ca="1" si="18"/>
        <v>3523.7</v>
      </c>
      <c r="CK38" s="32">
        <f t="shared" ca="1" si="16"/>
        <v>1025.68</v>
      </c>
      <c r="CL38" s="32">
        <f t="shared" ca="1" si="16"/>
        <v>644.78</v>
      </c>
      <c r="CM38" s="32">
        <f t="shared" ca="1" si="16"/>
        <v>952.29</v>
      </c>
      <c r="CN38" s="32">
        <f t="shared" ca="1" si="16"/>
        <v>517.66999999999996</v>
      </c>
      <c r="CO38" s="32">
        <f t="shared" ca="1" si="16"/>
        <v>328.77</v>
      </c>
      <c r="CP38" s="32">
        <f t="shared" ca="1" si="16"/>
        <v>433.31</v>
      </c>
      <c r="CQ38" s="32">
        <f t="shared" ca="1" si="16"/>
        <v>998.69</v>
      </c>
      <c r="CR38" s="32">
        <f t="shared" ca="1" si="16"/>
        <v>387.58</v>
      </c>
      <c r="CS38" s="32">
        <f t="shared" ca="1" si="16"/>
        <v>377.64</v>
      </c>
      <c r="CT38" s="32">
        <f t="shared" ca="1" si="16"/>
        <v>877.39</v>
      </c>
      <c r="CU38" s="32">
        <f t="shared" ca="1" si="16"/>
        <v>761.19</v>
      </c>
      <c r="CV38" s="32">
        <f t="shared" ca="1" si="16"/>
        <v>864.3</v>
      </c>
      <c r="CW38" s="31">
        <f t="shared" ca="1" si="17"/>
        <v>-17357.61</v>
      </c>
      <c r="CX38" s="31">
        <f t="shared" ca="1" si="17"/>
        <v>-10911.73</v>
      </c>
      <c r="CY38" s="31">
        <f t="shared" ca="1" si="17"/>
        <v>-16115.730000000003</v>
      </c>
      <c r="CZ38" s="31">
        <f t="shared" ca="1" si="17"/>
        <v>-7326.96</v>
      </c>
      <c r="DA38" s="31">
        <f t="shared" ca="1" si="17"/>
        <v>-4653.42</v>
      </c>
      <c r="DB38" s="31">
        <f t="shared" ca="1" si="17"/>
        <v>-6133.01</v>
      </c>
      <c r="DC38" s="31">
        <f t="shared" ca="1" si="17"/>
        <v>-12368.350000000002</v>
      </c>
      <c r="DD38" s="31">
        <f t="shared" ca="1" si="17"/>
        <v>-4799.9900000000007</v>
      </c>
      <c r="DE38" s="31">
        <f t="shared" ca="1" si="17"/>
        <v>-4676.880000000001</v>
      </c>
      <c r="DF38" s="31">
        <f t="shared" ca="1" si="17"/>
        <v>-13633.230000000001</v>
      </c>
      <c r="DG38" s="31">
        <f t="shared" ca="1" si="17"/>
        <v>-11827.66</v>
      </c>
      <c r="DH38" s="31">
        <f t="shared" ca="1" si="17"/>
        <v>-13429.96</v>
      </c>
      <c r="DI38" s="32">
        <f t="shared" ca="1" si="11"/>
        <v>-867.88</v>
      </c>
      <c r="DJ38" s="32">
        <f t="shared" ca="1" si="11"/>
        <v>-545.59</v>
      </c>
      <c r="DK38" s="32">
        <f t="shared" ca="1" si="11"/>
        <v>-805.79</v>
      </c>
      <c r="DL38" s="32">
        <f t="shared" ca="1" si="11"/>
        <v>-366.35</v>
      </c>
      <c r="DM38" s="32">
        <f t="shared" ca="1" si="11"/>
        <v>-232.67</v>
      </c>
      <c r="DN38" s="32">
        <f t="shared" ca="1" si="11"/>
        <v>-306.64999999999998</v>
      </c>
      <c r="DO38" s="32">
        <f t="shared" ca="1" si="11"/>
        <v>-618.41999999999996</v>
      </c>
      <c r="DP38" s="32">
        <f t="shared" ca="1" si="11"/>
        <v>-240</v>
      </c>
      <c r="DQ38" s="32">
        <f t="shared" ca="1" si="11"/>
        <v>-233.84</v>
      </c>
      <c r="DR38" s="32">
        <f t="shared" ca="1" si="11"/>
        <v>-681.66</v>
      </c>
      <c r="DS38" s="32">
        <f t="shared" ca="1" si="11"/>
        <v>-591.38</v>
      </c>
      <c r="DT38" s="32">
        <f t="shared" ca="1" si="11"/>
        <v>-671.5</v>
      </c>
      <c r="DU38" s="31">
        <f t="shared" ca="1" si="12"/>
        <v>-7468.29</v>
      </c>
      <c r="DV38" s="31">
        <f t="shared" ca="1" si="12"/>
        <v>-4639.28</v>
      </c>
      <c r="DW38" s="31">
        <f t="shared" ca="1" si="12"/>
        <v>-6777.66</v>
      </c>
      <c r="DX38" s="31">
        <f t="shared" ca="1" si="12"/>
        <v>-3044.1</v>
      </c>
      <c r="DY38" s="31">
        <f t="shared" ca="1" si="12"/>
        <v>-1910.39</v>
      </c>
      <c r="DZ38" s="31">
        <f t="shared" ca="1" si="12"/>
        <v>-2486.56</v>
      </c>
      <c r="EA38" s="31">
        <f t="shared" ca="1" si="12"/>
        <v>-4953.6099999999997</v>
      </c>
      <c r="EB38" s="31">
        <f t="shared" ca="1" si="12"/>
        <v>-1896.95</v>
      </c>
      <c r="EC38" s="31">
        <f t="shared" ca="1" si="12"/>
        <v>-1823.47</v>
      </c>
      <c r="ED38" s="31">
        <f t="shared" ca="1" si="12"/>
        <v>-5245.43</v>
      </c>
      <c r="EE38" s="31">
        <f t="shared" ca="1" si="12"/>
        <v>-4487.95</v>
      </c>
      <c r="EF38" s="31">
        <f t="shared" ca="1" si="12"/>
        <v>-5026.95</v>
      </c>
      <c r="EG38" s="32">
        <f t="shared" ca="1" si="13"/>
        <v>-25693.780000000002</v>
      </c>
      <c r="EH38" s="32">
        <f t="shared" ca="1" si="13"/>
        <v>-16096.599999999999</v>
      </c>
      <c r="EI38" s="32">
        <f t="shared" ca="1" si="13"/>
        <v>-23699.180000000004</v>
      </c>
      <c r="EJ38" s="32">
        <f t="shared" ca="1" si="13"/>
        <v>-10737.41</v>
      </c>
      <c r="EK38" s="32">
        <f t="shared" ca="1" si="13"/>
        <v>-6796.4800000000005</v>
      </c>
      <c r="EL38" s="32">
        <f t="shared" ca="1" si="13"/>
        <v>-8926.2199999999993</v>
      </c>
      <c r="EM38" s="32">
        <f t="shared" ca="1" si="13"/>
        <v>-17940.38</v>
      </c>
      <c r="EN38" s="32">
        <f t="shared" ca="1" si="13"/>
        <v>-6936.9400000000005</v>
      </c>
      <c r="EO38" s="32">
        <f t="shared" ca="1" si="13"/>
        <v>-6734.1900000000014</v>
      </c>
      <c r="EP38" s="32">
        <f t="shared" ca="1" si="13"/>
        <v>-19560.32</v>
      </c>
      <c r="EQ38" s="32">
        <f t="shared" ca="1" si="13"/>
        <v>-16906.989999999998</v>
      </c>
      <c r="ER38" s="32">
        <f t="shared" ca="1" si="13"/>
        <v>-19128.41</v>
      </c>
    </row>
    <row r="39" spans="1:148">
      <c r="A39" t="s">
        <v>485</v>
      </c>
      <c r="B39" s="1" t="s">
        <v>218</v>
      </c>
      <c r="C39" t="str">
        <f t="shared" ca="1" si="1"/>
        <v>CRE1</v>
      </c>
      <c r="D39" t="str">
        <f t="shared" ca="1" si="2"/>
        <v>Cowley Ridge Expansion #1 Wind Facility</v>
      </c>
      <c r="E39" s="51">
        <v>0</v>
      </c>
      <c r="F39" s="51">
        <v>0</v>
      </c>
      <c r="G39" s="51">
        <v>0</v>
      </c>
      <c r="H39" s="51">
        <v>0</v>
      </c>
      <c r="I39" s="51">
        <v>0</v>
      </c>
      <c r="J39" s="51">
        <v>0</v>
      </c>
      <c r="K39" s="51">
        <v>0</v>
      </c>
      <c r="L39" s="51">
        <v>0</v>
      </c>
      <c r="M39" s="51">
        <v>0</v>
      </c>
      <c r="N39" s="51">
        <v>0</v>
      </c>
      <c r="O39" s="51">
        <v>0</v>
      </c>
      <c r="P39" s="51">
        <v>0</v>
      </c>
      <c r="Q39" s="32">
        <v>0</v>
      </c>
      <c r="R39" s="32">
        <v>0</v>
      </c>
      <c r="S39" s="32">
        <v>0</v>
      </c>
      <c r="T39" s="32">
        <v>0</v>
      </c>
      <c r="U39" s="32">
        <v>0</v>
      </c>
      <c r="V39" s="32">
        <v>0</v>
      </c>
      <c r="W39" s="32">
        <v>0</v>
      </c>
      <c r="X39" s="32">
        <v>0</v>
      </c>
      <c r="Y39" s="32">
        <v>0</v>
      </c>
      <c r="Z39" s="32">
        <v>0</v>
      </c>
      <c r="AA39" s="32">
        <v>0</v>
      </c>
      <c r="AB39" s="32">
        <v>0</v>
      </c>
      <c r="AC39" s="2">
        <v>4.84</v>
      </c>
      <c r="AD39" s="2">
        <v>4.84</v>
      </c>
      <c r="AE39" s="2">
        <v>4.84</v>
      </c>
      <c r="AF39" s="2">
        <v>4.84</v>
      </c>
      <c r="AG39" s="2">
        <v>4.84</v>
      </c>
      <c r="AH39" s="2">
        <v>4.84</v>
      </c>
      <c r="AI39" s="2">
        <v>4.84</v>
      </c>
      <c r="AJ39" s="2">
        <v>4.84</v>
      </c>
      <c r="AK39" s="2">
        <v>4.84</v>
      </c>
      <c r="AL39" s="2">
        <v>4.84</v>
      </c>
      <c r="AM39" s="2">
        <v>4.84</v>
      </c>
      <c r="AN39" s="2">
        <v>4.84</v>
      </c>
      <c r="AO39" s="33">
        <v>0</v>
      </c>
      <c r="AP39" s="33">
        <v>0</v>
      </c>
      <c r="AQ39" s="33">
        <v>0</v>
      </c>
      <c r="AR39" s="33">
        <v>0</v>
      </c>
      <c r="AS39" s="33">
        <v>0</v>
      </c>
      <c r="AT39" s="33">
        <v>0</v>
      </c>
      <c r="AU39" s="33">
        <v>0</v>
      </c>
      <c r="AV39" s="33">
        <v>0</v>
      </c>
      <c r="AW39" s="33">
        <v>0</v>
      </c>
      <c r="AX39" s="33">
        <v>0</v>
      </c>
      <c r="AY39" s="33">
        <v>0</v>
      </c>
      <c r="AZ39" s="33">
        <v>0</v>
      </c>
      <c r="BA39" s="31">
        <f t="shared" si="14"/>
        <v>0</v>
      </c>
      <c r="BB39" s="31">
        <f t="shared" si="14"/>
        <v>0</v>
      </c>
      <c r="BC39" s="31">
        <f t="shared" si="14"/>
        <v>0</v>
      </c>
      <c r="BD39" s="31">
        <f t="shared" si="14"/>
        <v>0</v>
      </c>
      <c r="BE39" s="31">
        <f t="shared" si="14"/>
        <v>0</v>
      </c>
      <c r="BF39" s="31">
        <f t="shared" si="14"/>
        <v>0</v>
      </c>
      <c r="BG39" s="31">
        <f t="shared" si="14"/>
        <v>0</v>
      </c>
      <c r="BH39" s="31">
        <f t="shared" si="14"/>
        <v>0</v>
      </c>
      <c r="BI39" s="31">
        <f t="shared" si="14"/>
        <v>0</v>
      </c>
      <c r="BJ39" s="31">
        <f t="shared" si="14"/>
        <v>0</v>
      </c>
      <c r="BK39" s="31">
        <f t="shared" si="14"/>
        <v>0</v>
      </c>
      <c r="BL39" s="31">
        <f t="shared" si="14"/>
        <v>0</v>
      </c>
      <c r="BM39" s="6">
        <f t="shared" ca="1" si="15"/>
        <v>9.8799999999999999E-2</v>
      </c>
      <c r="BN39" s="6">
        <f t="shared" ca="1" si="15"/>
        <v>9.8799999999999999E-2</v>
      </c>
      <c r="BO39" s="6">
        <f t="shared" ca="1" si="15"/>
        <v>9.8799999999999999E-2</v>
      </c>
      <c r="BP39" s="6">
        <f t="shared" ca="1" si="15"/>
        <v>9.8799999999999999E-2</v>
      </c>
      <c r="BQ39" s="6">
        <f t="shared" ca="1" si="15"/>
        <v>9.8799999999999999E-2</v>
      </c>
      <c r="BR39" s="6">
        <f t="shared" ca="1" si="15"/>
        <v>9.8799999999999999E-2</v>
      </c>
      <c r="BS39" s="6">
        <f t="shared" ca="1" si="15"/>
        <v>9.8799999999999999E-2</v>
      </c>
      <c r="BT39" s="6">
        <f t="shared" ca="1" si="15"/>
        <v>9.8799999999999999E-2</v>
      </c>
      <c r="BU39" s="6">
        <f t="shared" ca="1" si="15"/>
        <v>9.8799999999999999E-2</v>
      </c>
      <c r="BV39" s="6">
        <f t="shared" ca="1" si="15"/>
        <v>9.8799999999999999E-2</v>
      </c>
      <c r="BW39" s="6">
        <f t="shared" ca="1" si="15"/>
        <v>9.8799999999999999E-2</v>
      </c>
      <c r="BX39" s="6">
        <f t="shared" ca="1" si="15"/>
        <v>9.8799999999999999E-2</v>
      </c>
      <c r="BY39" s="31">
        <f t="shared" ca="1" si="19"/>
        <v>0</v>
      </c>
      <c r="BZ39" s="31">
        <f t="shared" ca="1" si="19"/>
        <v>0</v>
      </c>
      <c r="CA39" s="31">
        <f t="shared" ca="1" si="19"/>
        <v>0</v>
      </c>
      <c r="CB39" s="31">
        <f t="shared" ca="1" si="18"/>
        <v>0</v>
      </c>
      <c r="CC39" s="31">
        <f t="shared" ca="1" si="18"/>
        <v>0</v>
      </c>
      <c r="CD39" s="31">
        <f t="shared" ca="1" si="18"/>
        <v>0</v>
      </c>
      <c r="CE39" s="31">
        <f t="shared" ca="1" si="18"/>
        <v>0</v>
      </c>
      <c r="CF39" s="31">
        <f t="shared" ca="1" si="18"/>
        <v>0</v>
      </c>
      <c r="CG39" s="31">
        <f t="shared" ca="1" si="18"/>
        <v>0</v>
      </c>
      <c r="CH39" s="31">
        <f t="shared" ca="1" si="18"/>
        <v>0</v>
      </c>
      <c r="CI39" s="31">
        <f t="shared" ca="1" si="18"/>
        <v>0</v>
      </c>
      <c r="CJ39" s="31">
        <f t="shared" ca="1" si="18"/>
        <v>0</v>
      </c>
      <c r="CK39" s="32">
        <f t="shared" ca="1" si="16"/>
        <v>0</v>
      </c>
      <c r="CL39" s="32">
        <f t="shared" ca="1" si="16"/>
        <v>0</v>
      </c>
      <c r="CM39" s="32">
        <f t="shared" ca="1" si="16"/>
        <v>0</v>
      </c>
      <c r="CN39" s="32">
        <f t="shared" ca="1" si="16"/>
        <v>0</v>
      </c>
      <c r="CO39" s="32">
        <f t="shared" ca="1" si="16"/>
        <v>0</v>
      </c>
      <c r="CP39" s="32">
        <f t="shared" ca="1" si="16"/>
        <v>0</v>
      </c>
      <c r="CQ39" s="32">
        <f t="shared" ca="1" si="16"/>
        <v>0</v>
      </c>
      <c r="CR39" s="32">
        <f t="shared" ca="1" si="16"/>
        <v>0</v>
      </c>
      <c r="CS39" s="32">
        <f t="shared" ca="1" si="16"/>
        <v>0</v>
      </c>
      <c r="CT39" s="32">
        <f t="shared" ca="1" si="16"/>
        <v>0</v>
      </c>
      <c r="CU39" s="32">
        <f t="shared" ca="1" si="16"/>
        <v>0</v>
      </c>
      <c r="CV39" s="32">
        <f t="shared" ca="1" si="16"/>
        <v>0</v>
      </c>
      <c r="CW39" s="31">
        <f t="shared" ca="1" si="17"/>
        <v>0</v>
      </c>
      <c r="CX39" s="31">
        <f t="shared" ca="1" si="17"/>
        <v>0</v>
      </c>
      <c r="CY39" s="31">
        <f t="shared" ca="1" si="17"/>
        <v>0</v>
      </c>
      <c r="CZ39" s="31">
        <f t="shared" ca="1" si="17"/>
        <v>0</v>
      </c>
      <c r="DA39" s="31">
        <f t="shared" ca="1" si="17"/>
        <v>0</v>
      </c>
      <c r="DB39" s="31">
        <f t="shared" ca="1" si="17"/>
        <v>0</v>
      </c>
      <c r="DC39" s="31">
        <f t="shared" ca="1" si="17"/>
        <v>0</v>
      </c>
      <c r="DD39" s="31">
        <f t="shared" ca="1" si="17"/>
        <v>0</v>
      </c>
      <c r="DE39" s="31">
        <f t="shared" ca="1" si="17"/>
        <v>0</v>
      </c>
      <c r="DF39" s="31">
        <f t="shared" ca="1" si="17"/>
        <v>0</v>
      </c>
      <c r="DG39" s="31">
        <f t="shared" ca="1" si="17"/>
        <v>0</v>
      </c>
      <c r="DH39" s="31">
        <f t="shared" ca="1" si="17"/>
        <v>0</v>
      </c>
      <c r="DI39" s="32">
        <f t="shared" ca="1" si="11"/>
        <v>0</v>
      </c>
      <c r="DJ39" s="32">
        <f t="shared" ca="1" si="11"/>
        <v>0</v>
      </c>
      <c r="DK39" s="32">
        <f t="shared" ca="1" si="11"/>
        <v>0</v>
      </c>
      <c r="DL39" s="32">
        <f t="shared" ca="1" si="11"/>
        <v>0</v>
      </c>
      <c r="DM39" s="32">
        <f t="shared" ca="1" si="11"/>
        <v>0</v>
      </c>
      <c r="DN39" s="32">
        <f t="shared" ca="1" si="11"/>
        <v>0</v>
      </c>
      <c r="DO39" s="32">
        <f t="shared" ca="1" si="11"/>
        <v>0</v>
      </c>
      <c r="DP39" s="32">
        <f t="shared" ca="1" si="11"/>
        <v>0</v>
      </c>
      <c r="DQ39" s="32">
        <f t="shared" ca="1" si="11"/>
        <v>0</v>
      </c>
      <c r="DR39" s="32">
        <f t="shared" ca="1" si="11"/>
        <v>0</v>
      </c>
      <c r="DS39" s="32">
        <f t="shared" ca="1" si="11"/>
        <v>0</v>
      </c>
      <c r="DT39" s="32">
        <f t="shared" ca="1" si="11"/>
        <v>0</v>
      </c>
      <c r="DU39" s="31">
        <f t="shared" ca="1" si="12"/>
        <v>0</v>
      </c>
      <c r="DV39" s="31">
        <f t="shared" ca="1" si="12"/>
        <v>0</v>
      </c>
      <c r="DW39" s="31">
        <f t="shared" ca="1" si="12"/>
        <v>0</v>
      </c>
      <c r="DX39" s="31">
        <f t="shared" ca="1" si="12"/>
        <v>0</v>
      </c>
      <c r="DY39" s="31">
        <f t="shared" ca="1" si="12"/>
        <v>0</v>
      </c>
      <c r="DZ39" s="31">
        <f t="shared" ca="1" si="12"/>
        <v>0</v>
      </c>
      <c r="EA39" s="31">
        <f t="shared" ca="1" si="12"/>
        <v>0</v>
      </c>
      <c r="EB39" s="31">
        <f t="shared" ca="1" si="12"/>
        <v>0</v>
      </c>
      <c r="EC39" s="31">
        <f t="shared" ca="1" si="12"/>
        <v>0</v>
      </c>
      <c r="ED39" s="31">
        <f t="shared" ca="1" si="12"/>
        <v>0</v>
      </c>
      <c r="EE39" s="31">
        <f t="shared" ca="1" si="12"/>
        <v>0</v>
      </c>
      <c r="EF39" s="31">
        <f t="shared" ca="1" si="12"/>
        <v>0</v>
      </c>
      <c r="EG39" s="32">
        <f t="shared" ca="1" si="13"/>
        <v>0</v>
      </c>
      <c r="EH39" s="32">
        <f t="shared" ca="1" si="13"/>
        <v>0</v>
      </c>
      <c r="EI39" s="32">
        <f t="shared" ca="1" si="13"/>
        <v>0</v>
      </c>
      <c r="EJ39" s="32">
        <f t="shared" ca="1" si="13"/>
        <v>0</v>
      </c>
      <c r="EK39" s="32">
        <f t="shared" ca="1" si="13"/>
        <v>0</v>
      </c>
      <c r="EL39" s="32">
        <f t="shared" ca="1" si="13"/>
        <v>0</v>
      </c>
      <c r="EM39" s="32">
        <f t="shared" ca="1" si="13"/>
        <v>0</v>
      </c>
      <c r="EN39" s="32">
        <f t="shared" ca="1" si="13"/>
        <v>0</v>
      </c>
      <c r="EO39" s="32">
        <f t="shared" ca="1" si="13"/>
        <v>0</v>
      </c>
      <c r="EP39" s="32">
        <f t="shared" ca="1" si="13"/>
        <v>0</v>
      </c>
      <c r="EQ39" s="32">
        <f t="shared" ca="1" si="13"/>
        <v>0</v>
      </c>
      <c r="ER39" s="32">
        <f t="shared" ca="1" si="13"/>
        <v>0</v>
      </c>
    </row>
    <row r="40" spans="1:148">
      <c r="A40" t="s">
        <v>485</v>
      </c>
      <c r="B40" s="1" t="s">
        <v>220</v>
      </c>
      <c r="C40" t="str">
        <f t="shared" ca="1" si="1"/>
        <v>CRE2</v>
      </c>
      <c r="D40" t="str">
        <f t="shared" ca="1" si="2"/>
        <v>Cowley Ridge Expansion #2 Wind Facility</v>
      </c>
      <c r="E40" s="51">
        <v>0</v>
      </c>
      <c r="F40" s="51">
        <v>0</v>
      </c>
      <c r="G40" s="51">
        <v>0</v>
      </c>
      <c r="H40" s="51">
        <v>0</v>
      </c>
      <c r="I40" s="51">
        <v>0</v>
      </c>
      <c r="J40" s="51">
        <v>0</v>
      </c>
      <c r="K40" s="51">
        <v>0</v>
      </c>
      <c r="L40" s="51">
        <v>0</v>
      </c>
      <c r="M40" s="51">
        <v>0</v>
      </c>
      <c r="N40" s="51">
        <v>0</v>
      </c>
      <c r="O40" s="51">
        <v>0</v>
      </c>
      <c r="P40" s="51">
        <v>0</v>
      </c>
      <c r="Q40" s="32">
        <v>0</v>
      </c>
      <c r="R40" s="32">
        <v>0</v>
      </c>
      <c r="S40" s="32">
        <v>0</v>
      </c>
      <c r="T40" s="32">
        <v>0</v>
      </c>
      <c r="U40" s="32">
        <v>0</v>
      </c>
      <c r="V40" s="32">
        <v>0</v>
      </c>
      <c r="W40" s="32">
        <v>0</v>
      </c>
      <c r="X40" s="32">
        <v>0</v>
      </c>
      <c r="Y40" s="32">
        <v>0</v>
      </c>
      <c r="Z40" s="32">
        <v>0</v>
      </c>
      <c r="AA40" s="32">
        <v>0</v>
      </c>
      <c r="AB40" s="32">
        <v>0</v>
      </c>
      <c r="AC40" s="2">
        <v>4.84</v>
      </c>
      <c r="AD40" s="2">
        <v>4.84</v>
      </c>
      <c r="AE40" s="2">
        <v>4.84</v>
      </c>
      <c r="AF40" s="2">
        <v>4.84</v>
      </c>
      <c r="AG40" s="2">
        <v>4.84</v>
      </c>
      <c r="AH40" s="2">
        <v>4.84</v>
      </c>
      <c r="AI40" s="2">
        <v>4.84</v>
      </c>
      <c r="AJ40" s="2">
        <v>4.84</v>
      </c>
      <c r="AK40" s="2">
        <v>4.84</v>
      </c>
      <c r="AL40" s="2">
        <v>4.84</v>
      </c>
      <c r="AM40" s="2">
        <v>4.84</v>
      </c>
      <c r="AN40" s="2">
        <v>4.84</v>
      </c>
      <c r="AO40" s="33">
        <v>0</v>
      </c>
      <c r="AP40" s="33">
        <v>0</v>
      </c>
      <c r="AQ40" s="33">
        <v>0</v>
      </c>
      <c r="AR40" s="33">
        <v>0</v>
      </c>
      <c r="AS40" s="33">
        <v>0</v>
      </c>
      <c r="AT40" s="33">
        <v>0</v>
      </c>
      <c r="AU40" s="33">
        <v>0</v>
      </c>
      <c r="AV40" s="33">
        <v>0</v>
      </c>
      <c r="AW40" s="33">
        <v>0</v>
      </c>
      <c r="AX40" s="33">
        <v>0</v>
      </c>
      <c r="AY40" s="33">
        <v>0</v>
      </c>
      <c r="AZ40" s="33">
        <v>0</v>
      </c>
      <c r="BA40" s="31">
        <f t="shared" si="14"/>
        <v>0</v>
      </c>
      <c r="BB40" s="31">
        <f t="shared" si="14"/>
        <v>0</v>
      </c>
      <c r="BC40" s="31">
        <f t="shared" si="14"/>
        <v>0</v>
      </c>
      <c r="BD40" s="31">
        <f t="shared" si="14"/>
        <v>0</v>
      </c>
      <c r="BE40" s="31">
        <f t="shared" si="14"/>
        <v>0</v>
      </c>
      <c r="BF40" s="31">
        <f t="shared" si="14"/>
        <v>0</v>
      </c>
      <c r="BG40" s="31">
        <f t="shared" si="14"/>
        <v>0</v>
      </c>
      <c r="BH40" s="31">
        <f t="shared" si="14"/>
        <v>0</v>
      </c>
      <c r="BI40" s="31">
        <f t="shared" si="14"/>
        <v>0</v>
      </c>
      <c r="BJ40" s="31">
        <f t="shared" si="14"/>
        <v>0</v>
      </c>
      <c r="BK40" s="31">
        <f t="shared" si="14"/>
        <v>0</v>
      </c>
      <c r="BL40" s="31">
        <f t="shared" si="14"/>
        <v>0</v>
      </c>
      <c r="BM40" s="6">
        <f t="shared" ca="1" si="15"/>
        <v>8.5300000000000001E-2</v>
      </c>
      <c r="BN40" s="6">
        <f t="shared" ca="1" si="15"/>
        <v>8.5300000000000001E-2</v>
      </c>
      <c r="BO40" s="6">
        <f t="shared" ca="1" si="15"/>
        <v>8.5300000000000001E-2</v>
      </c>
      <c r="BP40" s="6">
        <f t="shared" ca="1" si="15"/>
        <v>8.5300000000000001E-2</v>
      </c>
      <c r="BQ40" s="6">
        <f t="shared" ca="1" si="15"/>
        <v>8.5300000000000001E-2</v>
      </c>
      <c r="BR40" s="6">
        <f t="shared" ca="1" si="15"/>
        <v>8.5300000000000001E-2</v>
      </c>
      <c r="BS40" s="6">
        <f t="shared" ca="1" si="15"/>
        <v>8.5300000000000001E-2</v>
      </c>
      <c r="BT40" s="6">
        <f t="shared" ca="1" si="15"/>
        <v>8.5300000000000001E-2</v>
      </c>
      <c r="BU40" s="6">
        <f t="shared" ca="1" si="15"/>
        <v>8.5300000000000001E-2</v>
      </c>
      <c r="BV40" s="6">
        <f t="shared" ca="1" si="15"/>
        <v>8.5300000000000001E-2</v>
      </c>
      <c r="BW40" s="6">
        <f t="shared" ca="1" si="15"/>
        <v>8.5300000000000001E-2</v>
      </c>
      <c r="BX40" s="6">
        <f t="shared" ca="1" si="15"/>
        <v>8.5300000000000001E-2</v>
      </c>
      <c r="BY40" s="31">
        <f t="shared" ca="1" si="19"/>
        <v>0</v>
      </c>
      <c r="BZ40" s="31">
        <f t="shared" ca="1" si="19"/>
        <v>0</v>
      </c>
      <c r="CA40" s="31">
        <f t="shared" ca="1" si="19"/>
        <v>0</v>
      </c>
      <c r="CB40" s="31">
        <f t="shared" ca="1" si="18"/>
        <v>0</v>
      </c>
      <c r="CC40" s="31">
        <f t="shared" ca="1" si="18"/>
        <v>0</v>
      </c>
      <c r="CD40" s="31">
        <f t="shared" ca="1" si="18"/>
        <v>0</v>
      </c>
      <c r="CE40" s="31">
        <f t="shared" ca="1" si="18"/>
        <v>0</v>
      </c>
      <c r="CF40" s="31">
        <f t="shared" ca="1" si="18"/>
        <v>0</v>
      </c>
      <c r="CG40" s="31">
        <f t="shared" ca="1" si="18"/>
        <v>0</v>
      </c>
      <c r="CH40" s="31">
        <f t="shared" ca="1" si="18"/>
        <v>0</v>
      </c>
      <c r="CI40" s="31">
        <f t="shared" ca="1" si="18"/>
        <v>0</v>
      </c>
      <c r="CJ40" s="31">
        <f t="shared" ca="1" si="18"/>
        <v>0</v>
      </c>
      <c r="CK40" s="32">
        <f t="shared" ca="1" si="16"/>
        <v>0</v>
      </c>
      <c r="CL40" s="32">
        <f t="shared" ca="1" si="16"/>
        <v>0</v>
      </c>
      <c r="CM40" s="32">
        <f t="shared" ca="1" si="16"/>
        <v>0</v>
      </c>
      <c r="CN40" s="32">
        <f t="shared" ca="1" si="16"/>
        <v>0</v>
      </c>
      <c r="CO40" s="32">
        <f t="shared" ca="1" si="16"/>
        <v>0</v>
      </c>
      <c r="CP40" s="32">
        <f t="shared" ca="1" si="16"/>
        <v>0</v>
      </c>
      <c r="CQ40" s="32">
        <f t="shared" ca="1" si="16"/>
        <v>0</v>
      </c>
      <c r="CR40" s="32">
        <f t="shared" ca="1" si="16"/>
        <v>0</v>
      </c>
      <c r="CS40" s="32">
        <f t="shared" ca="1" si="16"/>
        <v>0</v>
      </c>
      <c r="CT40" s="32">
        <f t="shared" ca="1" si="16"/>
        <v>0</v>
      </c>
      <c r="CU40" s="32">
        <f t="shared" ca="1" si="16"/>
        <v>0</v>
      </c>
      <c r="CV40" s="32">
        <f t="shared" ca="1" si="16"/>
        <v>0</v>
      </c>
      <c r="CW40" s="31">
        <f t="shared" ca="1" si="17"/>
        <v>0</v>
      </c>
      <c r="CX40" s="31">
        <f t="shared" ca="1" si="17"/>
        <v>0</v>
      </c>
      <c r="CY40" s="31">
        <f t="shared" ca="1" si="17"/>
        <v>0</v>
      </c>
      <c r="CZ40" s="31">
        <f t="shared" ca="1" si="17"/>
        <v>0</v>
      </c>
      <c r="DA40" s="31">
        <f t="shared" ca="1" si="17"/>
        <v>0</v>
      </c>
      <c r="DB40" s="31">
        <f t="shared" ca="1" si="17"/>
        <v>0</v>
      </c>
      <c r="DC40" s="31">
        <f t="shared" ca="1" si="17"/>
        <v>0</v>
      </c>
      <c r="DD40" s="31">
        <f t="shared" ca="1" si="17"/>
        <v>0</v>
      </c>
      <c r="DE40" s="31">
        <f t="shared" ca="1" si="17"/>
        <v>0</v>
      </c>
      <c r="DF40" s="31">
        <f t="shared" ca="1" si="17"/>
        <v>0</v>
      </c>
      <c r="DG40" s="31">
        <f t="shared" ca="1" si="17"/>
        <v>0</v>
      </c>
      <c r="DH40" s="31">
        <f t="shared" ca="1" si="17"/>
        <v>0</v>
      </c>
      <c r="DI40" s="32">
        <f t="shared" ca="1" si="11"/>
        <v>0</v>
      </c>
      <c r="DJ40" s="32">
        <f t="shared" ca="1" si="11"/>
        <v>0</v>
      </c>
      <c r="DK40" s="32">
        <f t="shared" ca="1" si="11"/>
        <v>0</v>
      </c>
      <c r="DL40" s="32">
        <f t="shared" ca="1" si="11"/>
        <v>0</v>
      </c>
      <c r="DM40" s="32">
        <f t="shared" ca="1" si="11"/>
        <v>0</v>
      </c>
      <c r="DN40" s="32">
        <f t="shared" ca="1" si="11"/>
        <v>0</v>
      </c>
      <c r="DO40" s="32">
        <f t="shared" ca="1" si="11"/>
        <v>0</v>
      </c>
      <c r="DP40" s="32">
        <f t="shared" ca="1" si="11"/>
        <v>0</v>
      </c>
      <c r="DQ40" s="32">
        <f t="shared" ca="1" si="11"/>
        <v>0</v>
      </c>
      <c r="DR40" s="32">
        <f t="shared" ca="1" si="11"/>
        <v>0</v>
      </c>
      <c r="DS40" s="32">
        <f t="shared" ca="1" si="11"/>
        <v>0</v>
      </c>
      <c r="DT40" s="32">
        <f t="shared" ca="1" si="11"/>
        <v>0</v>
      </c>
      <c r="DU40" s="31">
        <f t="shared" ca="1" si="12"/>
        <v>0</v>
      </c>
      <c r="DV40" s="31">
        <f t="shared" ca="1" si="12"/>
        <v>0</v>
      </c>
      <c r="DW40" s="31">
        <f t="shared" ca="1" si="12"/>
        <v>0</v>
      </c>
      <c r="DX40" s="31">
        <f t="shared" ca="1" si="12"/>
        <v>0</v>
      </c>
      <c r="DY40" s="31">
        <f t="shared" ca="1" si="12"/>
        <v>0</v>
      </c>
      <c r="DZ40" s="31">
        <f t="shared" ca="1" si="12"/>
        <v>0</v>
      </c>
      <c r="EA40" s="31">
        <f t="shared" ca="1" si="12"/>
        <v>0</v>
      </c>
      <c r="EB40" s="31">
        <f t="shared" ca="1" si="12"/>
        <v>0</v>
      </c>
      <c r="EC40" s="31">
        <f t="shared" ca="1" si="12"/>
        <v>0</v>
      </c>
      <c r="ED40" s="31">
        <f t="shared" ca="1" si="12"/>
        <v>0</v>
      </c>
      <c r="EE40" s="31">
        <f t="shared" ca="1" si="12"/>
        <v>0</v>
      </c>
      <c r="EF40" s="31">
        <f t="shared" ca="1" si="12"/>
        <v>0</v>
      </c>
      <c r="EG40" s="32">
        <f t="shared" ca="1" si="13"/>
        <v>0</v>
      </c>
      <c r="EH40" s="32">
        <f t="shared" ca="1" si="13"/>
        <v>0</v>
      </c>
      <c r="EI40" s="32">
        <f t="shared" ca="1" si="13"/>
        <v>0</v>
      </c>
      <c r="EJ40" s="32">
        <f t="shared" ca="1" si="13"/>
        <v>0</v>
      </c>
      <c r="EK40" s="32">
        <f t="shared" ca="1" si="13"/>
        <v>0</v>
      </c>
      <c r="EL40" s="32">
        <f t="shared" ca="1" si="13"/>
        <v>0</v>
      </c>
      <c r="EM40" s="32">
        <f t="shared" ca="1" si="13"/>
        <v>0</v>
      </c>
      <c r="EN40" s="32">
        <f t="shared" ca="1" si="13"/>
        <v>0</v>
      </c>
      <c r="EO40" s="32">
        <f t="shared" ca="1" si="13"/>
        <v>0</v>
      </c>
      <c r="EP40" s="32">
        <f t="shared" ca="1" si="13"/>
        <v>0</v>
      </c>
      <c r="EQ40" s="32">
        <f t="shared" ca="1" si="13"/>
        <v>0</v>
      </c>
      <c r="ER40" s="32">
        <f t="shared" ca="1" si="13"/>
        <v>0</v>
      </c>
    </row>
    <row r="41" spans="1:148">
      <c r="A41" t="s">
        <v>485</v>
      </c>
      <c r="B41" s="1" t="s">
        <v>160</v>
      </c>
      <c r="C41" t="str">
        <f t="shared" ca="1" si="1"/>
        <v>CRE3</v>
      </c>
      <c r="D41" t="str">
        <f t="shared" ca="1" si="2"/>
        <v>Cowley North Wind Facility</v>
      </c>
      <c r="E41" s="51">
        <v>6634.9755999999998</v>
      </c>
      <c r="F41" s="51">
        <v>3693.9937</v>
      </c>
      <c r="G41" s="51">
        <v>6173.2667000000001</v>
      </c>
      <c r="H41" s="51">
        <v>3542.3625000000002</v>
      </c>
      <c r="I41" s="51">
        <v>3427.0812000000001</v>
      </c>
      <c r="J41" s="51">
        <v>4069.5689000000002</v>
      </c>
      <c r="K41" s="51">
        <v>2430.5349000000001</v>
      </c>
      <c r="L41" s="51">
        <v>2566.7712000000001</v>
      </c>
      <c r="M41" s="51">
        <v>3350.3420999999998</v>
      </c>
      <c r="N41" s="51">
        <v>6397.3023000000003</v>
      </c>
      <c r="O41" s="51">
        <v>5930.6774999999998</v>
      </c>
      <c r="P41" s="51">
        <v>6673.4384</v>
      </c>
      <c r="Q41" s="32">
        <v>353955.96</v>
      </c>
      <c r="R41" s="32">
        <v>245127.86</v>
      </c>
      <c r="S41" s="32">
        <v>328814.11</v>
      </c>
      <c r="T41" s="32">
        <v>179804.02</v>
      </c>
      <c r="U41" s="32">
        <v>126838.39999999999</v>
      </c>
      <c r="V41" s="32">
        <v>169997.64</v>
      </c>
      <c r="W41" s="32">
        <v>421901.03</v>
      </c>
      <c r="X41" s="32">
        <v>144328.66</v>
      </c>
      <c r="Y41" s="32">
        <v>141587.18</v>
      </c>
      <c r="Z41" s="32">
        <v>359019.7</v>
      </c>
      <c r="AA41" s="32">
        <v>258499.42</v>
      </c>
      <c r="AB41" s="32">
        <v>393793.42</v>
      </c>
      <c r="AC41" s="2">
        <v>4.84</v>
      </c>
      <c r="AD41" s="2">
        <v>4.84</v>
      </c>
      <c r="AE41" s="2">
        <v>4.84</v>
      </c>
      <c r="AF41" s="2">
        <v>4.84</v>
      </c>
      <c r="AG41" s="2">
        <v>4.84</v>
      </c>
      <c r="AH41" s="2">
        <v>4.84</v>
      </c>
      <c r="AI41" s="2">
        <v>4.84</v>
      </c>
      <c r="AJ41" s="2">
        <v>4.84</v>
      </c>
      <c r="AK41" s="2">
        <v>4.84</v>
      </c>
      <c r="AL41" s="2">
        <v>4.84</v>
      </c>
      <c r="AM41" s="2">
        <v>4.84</v>
      </c>
      <c r="AN41" s="2">
        <v>4.84</v>
      </c>
      <c r="AO41" s="33">
        <v>17131.47</v>
      </c>
      <c r="AP41" s="33">
        <v>11864.19</v>
      </c>
      <c r="AQ41" s="33">
        <v>15914.6</v>
      </c>
      <c r="AR41" s="33">
        <v>8702.51</v>
      </c>
      <c r="AS41" s="33">
        <v>6138.98</v>
      </c>
      <c r="AT41" s="33">
        <v>8227.89</v>
      </c>
      <c r="AU41" s="33">
        <v>20420.009999999998</v>
      </c>
      <c r="AV41" s="33">
        <v>6985.51</v>
      </c>
      <c r="AW41" s="33">
        <v>6852.82</v>
      </c>
      <c r="AX41" s="33">
        <v>17376.55</v>
      </c>
      <c r="AY41" s="33">
        <v>12511.37</v>
      </c>
      <c r="AZ41" s="33">
        <v>19059.599999999999</v>
      </c>
      <c r="BA41" s="31">
        <f t="shared" si="14"/>
        <v>-424.75</v>
      </c>
      <c r="BB41" s="31">
        <f t="shared" si="14"/>
        <v>-294.14999999999998</v>
      </c>
      <c r="BC41" s="31">
        <f t="shared" si="14"/>
        <v>-394.58</v>
      </c>
      <c r="BD41" s="31">
        <f t="shared" si="14"/>
        <v>-863.06</v>
      </c>
      <c r="BE41" s="31">
        <f t="shared" si="14"/>
        <v>-608.82000000000005</v>
      </c>
      <c r="BF41" s="31">
        <f t="shared" si="14"/>
        <v>-815.99</v>
      </c>
      <c r="BG41" s="31">
        <f t="shared" si="14"/>
        <v>-2995.5</v>
      </c>
      <c r="BH41" s="31">
        <f t="shared" si="14"/>
        <v>-1024.73</v>
      </c>
      <c r="BI41" s="31">
        <f t="shared" si="14"/>
        <v>-1005.27</v>
      </c>
      <c r="BJ41" s="31">
        <f t="shared" si="14"/>
        <v>-1077.06</v>
      </c>
      <c r="BK41" s="31">
        <f t="shared" si="14"/>
        <v>-775.5</v>
      </c>
      <c r="BL41" s="31">
        <f t="shared" si="14"/>
        <v>-1181.3800000000001</v>
      </c>
      <c r="BM41" s="6">
        <f t="shared" ca="1" si="15"/>
        <v>6.3E-2</v>
      </c>
      <c r="BN41" s="6">
        <f t="shared" ca="1" si="15"/>
        <v>6.3E-2</v>
      </c>
      <c r="BO41" s="6">
        <f t="shared" ca="1" si="15"/>
        <v>6.3E-2</v>
      </c>
      <c r="BP41" s="6">
        <f t="shared" ca="1" si="15"/>
        <v>6.3E-2</v>
      </c>
      <c r="BQ41" s="6">
        <f t="shared" ca="1" si="15"/>
        <v>6.3E-2</v>
      </c>
      <c r="BR41" s="6">
        <f t="shared" ca="1" si="15"/>
        <v>6.3E-2</v>
      </c>
      <c r="BS41" s="6">
        <f t="shared" ca="1" si="15"/>
        <v>6.3E-2</v>
      </c>
      <c r="BT41" s="6">
        <f t="shared" ca="1" si="15"/>
        <v>6.3E-2</v>
      </c>
      <c r="BU41" s="6">
        <f t="shared" ca="1" si="15"/>
        <v>6.3E-2</v>
      </c>
      <c r="BV41" s="6">
        <f t="shared" ca="1" si="15"/>
        <v>6.3E-2</v>
      </c>
      <c r="BW41" s="6">
        <f t="shared" ca="1" si="15"/>
        <v>6.3E-2</v>
      </c>
      <c r="BX41" s="6">
        <f t="shared" ca="1" si="15"/>
        <v>6.3E-2</v>
      </c>
      <c r="BY41" s="31">
        <f t="shared" ca="1" si="19"/>
        <v>22299.23</v>
      </c>
      <c r="BZ41" s="31">
        <f t="shared" ca="1" si="19"/>
        <v>15443.06</v>
      </c>
      <c r="CA41" s="31">
        <f t="shared" ca="1" si="19"/>
        <v>20715.29</v>
      </c>
      <c r="CB41" s="31">
        <f t="shared" ca="1" si="18"/>
        <v>11327.65</v>
      </c>
      <c r="CC41" s="31">
        <f t="shared" ca="1" si="18"/>
        <v>7990.82</v>
      </c>
      <c r="CD41" s="31">
        <f t="shared" ca="1" si="18"/>
        <v>10709.85</v>
      </c>
      <c r="CE41" s="31">
        <f t="shared" ca="1" si="18"/>
        <v>26579.759999999998</v>
      </c>
      <c r="CF41" s="31">
        <f t="shared" ca="1" si="18"/>
        <v>9092.7099999999991</v>
      </c>
      <c r="CG41" s="31">
        <f t="shared" ca="1" si="18"/>
        <v>8919.99</v>
      </c>
      <c r="CH41" s="31">
        <f t="shared" ca="1" si="18"/>
        <v>22618.240000000002</v>
      </c>
      <c r="CI41" s="31">
        <f t="shared" ca="1" si="18"/>
        <v>16285.46</v>
      </c>
      <c r="CJ41" s="31">
        <f t="shared" ca="1" si="18"/>
        <v>24808.99</v>
      </c>
      <c r="CK41" s="32">
        <f t="shared" ca="1" si="16"/>
        <v>460.14</v>
      </c>
      <c r="CL41" s="32">
        <f t="shared" ca="1" si="16"/>
        <v>318.67</v>
      </c>
      <c r="CM41" s="32">
        <f t="shared" ca="1" si="16"/>
        <v>427.46</v>
      </c>
      <c r="CN41" s="32">
        <f t="shared" ca="1" si="16"/>
        <v>233.75</v>
      </c>
      <c r="CO41" s="32">
        <f t="shared" ca="1" si="16"/>
        <v>164.89</v>
      </c>
      <c r="CP41" s="32">
        <f t="shared" ca="1" si="16"/>
        <v>221</v>
      </c>
      <c r="CQ41" s="32">
        <f t="shared" ca="1" si="16"/>
        <v>548.47</v>
      </c>
      <c r="CR41" s="32">
        <f t="shared" ca="1" si="16"/>
        <v>187.63</v>
      </c>
      <c r="CS41" s="32">
        <f t="shared" ca="1" si="16"/>
        <v>184.06</v>
      </c>
      <c r="CT41" s="32">
        <f t="shared" ca="1" si="16"/>
        <v>466.73</v>
      </c>
      <c r="CU41" s="32">
        <f t="shared" ca="1" si="16"/>
        <v>336.05</v>
      </c>
      <c r="CV41" s="32">
        <f t="shared" ca="1" si="16"/>
        <v>511.93</v>
      </c>
      <c r="CW41" s="31">
        <f t="shared" ca="1" si="17"/>
        <v>6052.6499999999978</v>
      </c>
      <c r="CX41" s="31">
        <f t="shared" ca="1" si="17"/>
        <v>4191.6899999999987</v>
      </c>
      <c r="CY41" s="31">
        <f t="shared" ca="1" si="17"/>
        <v>5622.73</v>
      </c>
      <c r="CZ41" s="31">
        <f t="shared" ca="1" si="17"/>
        <v>3721.9499999999994</v>
      </c>
      <c r="DA41" s="31">
        <f t="shared" ca="1" si="17"/>
        <v>2625.5500000000006</v>
      </c>
      <c r="DB41" s="31">
        <f t="shared" ca="1" si="17"/>
        <v>3518.9500000000007</v>
      </c>
      <c r="DC41" s="31">
        <f t="shared" ca="1" si="17"/>
        <v>9703.7200000000012</v>
      </c>
      <c r="DD41" s="31">
        <f t="shared" ca="1" si="17"/>
        <v>3319.5599999999981</v>
      </c>
      <c r="DE41" s="31">
        <f t="shared" ca="1" si="17"/>
        <v>3256.4999999999995</v>
      </c>
      <c r="DF41" s="31">
        <f t="shared" ca="1" si="17"/>
        <v>6785.4800000000014</v>
      </c>
      <c r="DG41" s="31">
        <f t="shared" ca="1" si="17"/>
        <v>4885.6399999999976</v>
      </c>
      <c r="DH41" s="31">
        <f t="shared" ca="1" si="17"/>
        <v>7442.7000000000035</v>
      </c>
      <c r="DI41" s="32">
        <f t="shared" ref="DI41:DT62" ca="1" si="20">ROUND(CW41*5%,2)</f>
        <v>302.63</v>
      </c>
      <c r="DJ41" s="32">
        <f t="shared" ca="1" si="20"/>
        <v>209.58</v>
      </c>
      <c r="DK41" s="32">
        <f t="shared" ca="1" si="20"/>
        <v>281.14</v>
      </c>
      <c r="DL41" s="32">
        <f t="shared" ca="1" si="20"/>
        <v>186.1</v>
      </c>
      <c r="DM41" s="32">
        <f t="shared" ca="1" si="20"/>
        <v>131.28</v>
      </c>
      <c r="DN41" s="32">
        <f t="shared" ca="1" si="20"/>
        <v>175.95</v>
      </c>
      <c r="DO41" s="32">
        <f t="shared" ca="1" si="20"/>
        <v>485.19</v>
      </c>
      <c r="DP41" s="32">
        <f t="shared" ca="1" si="20"/>
        <v>165.98</v>
      </c>
      <c r="DQ41" s="32">
        <f t="shared" ca="1" si="20"/>
        <v>162.83000000000001</v>
      </c>
      <c r="DR41" s="32">
        <f t="shared" ca="1" si="20"/>
        <v>339.27</v>
      </c>
      <c r="DS41" s="32">
        <f t="shared" ca="1" si="20"/>
        <v>244.28</v>
      </c>
      <c r="DT41" s="32">
        <f t="shared" ca="1" si="20"/>
        <v>372.14</v>
      </c>
      <c r="DU41" s="31">
        <f t="shared" ref="DU41:EF62" ca="1" si="21">ROUND(CW41*DU$3,2)</f>
        <v>2604.2199999999998</v>
      </c>
      <c r="DV41" s="31">
        <f t="shared" ca="1" si="21"/>
        <v>1782.16</v>
      </c>
      <c r="DW41" s="31">
        <f t="shared" ca="1" si="21"/>
        <v>2364.71</v>
      </c>
      <c r="DX41" s="31">
        <f t="shared" ca="1" si="21"/>
        <v>1546.34</v>
      </c>
      <c r="DY41" s="31">
        <f t="shared" ca="1" si="21"/>
        <v>1077.8800000000001</v>
      </c>
      <c r="DZ41" s="31">
        <f t="shared" ca="1" si="21"/>
        <v>1426.72</v>
      </c>
      <c r="EA41" s="31">
        <f t="shared" ca="1" si="21"/>
        <v>3886.41</v>
      </c>
      <c r="EB41" s="31">
        <f t="shared" ca="1" si="21"/>
        <v>1311.89</v>
      </c>
      <c r="EC41" s="31">
        <f t="shared" ca="1" si="21"/>
        <v>1269.68</v>
      </c>
      <c r="ED41" s="31">
        <f t="shared" ca="1" si="21"/>
        <v>2610.7399999999998</v>
      </c>
      <c r="EE41" s="31">
        <f t="shared" ca="1" si="21"/>
        <v>1853.83</v>
      </c>
      <c r="EF41" s="31">
        <f t="shared" ca="1" si="21"/>
        <v>2785.87</v>
      </c>
      <c r="EG41" s="32">
        <f t="shared" ref="EG41:ER62" ca="1" si="22">CW41+DI41+DU41</f>
        <v>8959.4999999999982</v>
      </c>
      <c r="EH41" s="32">
        <f t="shared" ca="1" si="22"/>
        <v>6183.4299999999985</v>
      </c>
      <c r="EI41" s="32">
        <f t="shared" ca="1" si="22"/>
        <v>8268.58</v>
      </c>
      <c r="EJ41" s="32">
        <f t="shared" ca="1" si="22"/>
        <v>5454.3899999999994</v>
      </c>
      <c r="EK41" s="32">
        <f t="shared" ca="1" si="22"/>
        <v>3834.7100000000009</v>
      </c>
      <c r="EL41" s="32">
        <f t="shared" ca="1" si="22"/>
        <v>5121.6200000000008</v>
      </c>
      <c r="EM41" s="32">
        <f t="shared" ca="1" si="22"/>
        <v>14075.320000000002</v>
      </c>
      <c r="EN41" s="32">
        <f t="shared" ca="1" si="22"/>
        <v>4797.4299999999985</v>
      </c>
      <c r="EO41" s="32">
        <f t="shared" ca="1" si="22"/>
        <v>4689.0099999999993</v>
      </c>
      <c r="EP41" s="32">
        <f t="shared" ca="1" si="22"/>
        <v>9735.4900000000016</v>
      </c>
      <c r="EQ41" s="32">
        <f t="shared" ca="1" si="22"/>
        <v>6983.7499999999973</v>
      </c>
      <c r="ER41" s="32">
        <f t="shared" ca="1" si="22"/>
        <v>10600.710000000003</v>
      </c>
    </row>
    <row r="42" spans="1:148">
      <c r="A42" t="s">
        <v>511</v>
      </c>
      <c r="B42" s="1" t="s">
        <v>352</v>
      </c>
      <c r="C42" t="str">
        <f t="shared" ca="1" si="1"/>
        <v>BCHIMP</v>
      </c>
      <c r="D42" t="str">
        <f t="shared" ca="1" si="2"/>
        <v>Alberta-BC Intertie - Import</v>
      </c>
      <c r="L42" s="51">
        <v>265</v>
      </c>
      <c r="Q42" s="32"/>
      <c r="R42" s="32"/>
      <c r="S42" s="32"/>
      <c r="T42" s="32"/>
      <c r="U42" s="32"/>
      <c r="V42" s="32"/>
      <c r="W42" s="32"/>
      <c r="X42" s="32">
        <v>27247</v>
      </c>
      <c r="Y42" s="32"/>
      <c r="Z42" s="32"/>
      <c r="AA42" s="32"/>
      <c r="AB42" s="32"/>
      <c r="AJ42" s="2">
        <v>0.78</v>
      </c>
      <c r="AO42" s="33"/>
      <c r="AP42" s="33"/>
      <c r="AQ42" s="33"/>
      <c r="AR42" s="33"/>
      <c r="AS42" s="33"/>
      <c r="AT42" s="33"/>
      <c r="AU42" s="33"/>
      <c r="AV42" s="33">
        <v>212.53</v>
      </c>
      <c r="AW42" s="33"/>
      <c r="AX42" s="33"/>
      <c r="AY42" s="33"/>
      <c r="AZ42" s="33"/>
      <c r="BA42" s="31">
        <f t="shared" si="14"/>
        <v>0</v>
      </c>
      <c r="BB42" s="31">
        <f t="shared" si="14"/>
        <v>0</v>
      </c>
      <c r="BC42" s="31">
        <f t="shared" si="14"/>
        <v>0</v>
      </c>
      <c r="BD42" s="31">
        <f t="shared" ref="BD42:BL70" si="23">ROUND(T42*BD$3,2)</f>
        <v>0</v>
      </c>
      <c r="BE42" s="31">
        <f t="shared" si="23"/>
        <v>0</v>
      </c>
      <c r="BF42" s="31">
        <f t="shared" si="23"/>
        <v>0</v>
      </c>
      <c r="BG42" s="31">
        <f t="shared" si="23"/>
        <v>0</v>
      </c>
      <c r="BH42" s="31">
        <f t="shared" si="23"/>
        <v>-193.45</v>
      </c>
      <c r="BI42" s="31">
        <f t="shared" si="23"/>
        <v>0</v>
      </c>
      <c r="BJ42" s="31">
        <f t="shared" si="23"/>
        <v>0</v>
      </c>
      <c r="BK42" s="31">
        <f t="shared" si="23"/>
        <v>0</v>
      </c>
      <c r="BL42" s="31">
        <f t="shared" si="23"/>
        <v>0</v>
      </c>
      <c r="BM42" s="6">
        <f t="shared" ca="1" si="15"/>
        <v>-2.7799999999999998E-2</v>
      </c>
      <c r="BN42" s="6">
        <f t="shared" ca="1" si="15"/>
        <v>-2.7799999999999998E-2</v>
      </c>
      <c r="BO42" s="6">
        <f t="shared" ca="1" si="15"/>
        <v>-2.7799999999999998E-2</v>
      </c>
      <c r="BP42" s="6">
        <f t="shared" ref="BM42:BX63" ca="1" si="24">VLOOKUP($C42,LossFactorLookup,3,FALSE)</f>
        <v>-2.7799999999999998E-2</v>
      </c>
      <c r="BQ42" s="6">
        <f t="shared" ca="1" si="24"/>
        <v>-2.7799999999999998E-2</v>
      </c>
      <c r="BR42" s="6">
        <f t="shared" ca="1" si="24"/>
        <v>-2.7799999999999998E-2</v>
      </c>
      <c r="BS42" s="6">
        <f t="shared" ca="1" si="24"/>
        <v>-2.7799999999999998E-2</v>
      </c>
      <c r="BT42" s="6">
        <f t="shared" ca="1" si="24"/>
        <v>-2.7799999999999998E-2</v>
      </c>
      <c r="BU42" s="6">
        <f t="shared" ca="1" si="24"/>
        <v>-2.7799999999999998E-2</v>
      </c>
      <c r="BV42" s="6">
        <f t="shared" ca="1" si="24"/>
        <v>-2.7799999999999998E-2</v>
      </c>
      <c r="BW42" s="6">
        <f t="shared" ca="1" si="24"/>
        <v>-2.7799999999999998E-2</v>
      </c>
      <c r="BX42" s="6">
        <f t="shared" ca="1" si="24"/>
        <v>-2.7799999999999998E-2</v>
      </c>
      <c r="BY42" s="31">
        <f t="shared" ca="1" si="19"/>
        <v>0</v>
      </c>
      <c r="BZ42" s="31">
        <f t="shared" ca="1" si="19"/>
        <v>0</v>
      </c>
      <c r="CA42" s="31">
        <f t="shared" ca="1" si="19"/>
        <v>0</v>
      </c>
      <c r="CB42" s="31">
        <f t="shared" ca="1" si="18"/>
        <v>0</v>
      </c>
      <c r="CC42" s="31">
        <f t="shared" ca="1" si="18"/>
        <v>0</v>
      </c>
      <c r="CD42" s="31">
        <f t="shared" ca="1" si="18"/>
        <v>0</v>
      </c>
      <c r="CE42" s="31">
        <f t="shared" ca="1" si="18"/>
        <v>0</v>
      </c>
      <c r="CF42" s="31">
        <f t="shared" ca="1" si="18"/>
        <v>-757.47</v>
      </c>
      <c r="CG42" s="31">
        <f t="shared" ca="1" si="18"/>
        <v>0</v>
      </c>
      <c r="CH42" s="31">
        <f t="shared" ca="1" si="18"/>
        <v>0</v>
      </c>
      <c r="CI42" s="31">
        <f t="shared" ca="1" si="18"/>
        <v>0</v>
      </c>
      <c r="CJ42" s="31">
        <f t="shared" ca="1" si="18"/>
        <v>0</v>
      </c>
      <c r="CK42" s="32">
        <f t="shared" ca="1" si="16"/>
        <v>0</v>
      </c>
      <c r="CL42" s="32">
        <f t="shared" ca="1" si="16"/>
        <v>0</v>
      </c>
      <c r="CM42" s="32">
        <f t="shared" ca="1" si="16"/>
        <v>0</v>
      </c>
      <c r="CN42" s="32">
        <f t="shared" ref="CN42:CV70" ca="1" si="25">ROUND(T42*$CV$3,2)</f>
        <v>0</v>
      </c>
      <c r="CO42" s="32">
        <f t="shared" ca="1" si="25"/>
        <v>0</v>
      </c>
      <c r="CP42" s="32">
        <f t="shared" ca="1" si="25"/>
        <v>0</v>
      </c>
      <c r="CQ42" s="32">
        <f t="shared" ca="1" si="25"/>
        <v>0</v>
      </c>
      <c r="CR42" s="32">
        <f t="shared" ca="1" si="25"/>
        <v>35.42</v>
      </c>
      <c r="CS42" s="32">
        <f t="shared" ca="1" si="25"/>
        <v>0</v>
      </c>
      <c r="CT42" s="32">
        <f t="shared" ca="1" si="25"/>
        <v>0</v>
      </c>
      <c r="CU42" s="32">
        <f t="shared" ca="1" si="25"/>
        <v>0</v>
      </c>
      <c r="CV42" s="32">
        <f t="shared" ca="1" si="25"/>
        <v>0</v>
      </c>
      <c r="CW42" s="31">
        <f t="shared" ca="1" si="17"/>
        <v>0</v>
      </c>
      <c r="CX42" s="31">
        <f t="shared" ca="1" si="17"/>
        <v>0</v>
      </c>
      <c r="CY42" s="31">
        <f t="shared" ca="1" si="17"/>
        <v>0</v>
      </c>
      <c r="CZ42" s="31">
        <f t="shared" ref="CZ42:DH70" ca="1" si="26">CB42+CN42-AR42-BD42</f>
        <v>0</v>
      </c>
      <c r="DA42" s="31">
        <f t="shared" ca="1" si="26"/>
        <v>0</v>
      </c>
      <c r="DB42" s="31">
        <f t="shared" ca="1" si="26"/>
        <v>0</v>
      </c>
      <c r="DC42" s="31">
        <f t="shared" ca="1" si="26"/>
        <v>0</v>
      </c>
      <c r="DD42" s="31">
        <f t="shared" ca="1" si="26"/>
        <v>-741.13000000000011</v>
      </c>
      <c r="DE42" s="31">
        <f t="shared" ca="1" si="26"/>
        <v>0</v>
      </c>
      <c r="DF42" s="31">
        <f t="shared" ca="1" si="26"/>
        <v>0</v>
      </c>
      <c r="DG42" s="31">
        <f t="shared" ca="1" si="26"/>
        <v>0</v>
      </c>
      <c r="DH42" s="31">
        <f t="shared" ca="1" si="26"/>
        <v>0</v>
      </c>
      <c r="DI42" s="32">
        <f t="shared" ca="1" si="20"/>
        <v>0</v>
      </c>
      <c r="DJ42" s="32">
        <f t="shared" ca="1" si="20"/>
        <v>0</v>
      </c>
      <c r="DK42" s="32">
        <f t="shared" ca="1" si="20"/>
        <v>0</v>
      </c>
      <c r="DL42" s="32">
        <f t="shared" ca="1" si="20"/>
        <v>0</v>
      </c>
      <c r="DM42" s="32">
        <f t="shared" ca="1" si="20"/>
        <v>0</v>
      </c>
      <c r="DN42" s="32">
        <f t="shared" ca="1" si="20"/>
        <v>0</v>
      </c>
      <c r="DO42" s="32">
        <f t="shared" ca="1" si="20"/>
        <v>0</v>
      </c>
      <c r="DP42" s="32">
        <f t="shared" ca="1" si="20"/>
        <v>-37.06</v>
      </c>
      <c r="DQ42" s="32">
        <f t="shared" ca="1" si="20"/>
        <v>0</v>
      </c>
      <c r="DR42" s="32">
        <f t="shared" ca="1" si="20"/>
        <v>0</v>
      </c>
      <c r="DS42" s="32">
        <f t="shared" ca="1" si="20"/>
        <v>0</v>
      </c>
      <c r="DT42" s="32">
        <f t="shared" ca="1" si="20"/>
        <v>0</v>
      </c>
      <c r="DU42" s="31">
        <f t="shared" ca="1" si="21"/>
        <v>0</v>
      </c>
      <c r="DV42" s="31">
        <f t="shared" ca="1" si="21"/>
        <v>0</v>
      </c>
      <c r="DW42" s="31">
        <f t="shared" ca="1" si="21"/>
        <v>0</v>
      </c>
      <c r="DX42" s="31">
        <f t="shared" ca="1" si="21"/>
        <v>0</v>
      </c>
      <c r="DY42" s="31">
        <f t="shared" ca="1" si="21"/>
        <v>0</v>
      </c>
      <c r="DZ42" s="31">
        <f t="shared" ca="1" si="21"/>
        <v>0</v>
      </c>
      <c r="EA42" s="31">
        <f t="shared" ca="1" si="21"/>
        <v>0</v>
      </c>
      <c r="EB42" s="31">
        <f t="shared" ca="1" si="21"/>
        <v>-292.89</v>
      </c>
      <c r="EC42" s="31">
        <f t="shared" ca="1" si="21"/>
        <v>0</v>
      </c>
      <c r="ED42" s="31">
        <f t="shared" ca="1" si="21"/>
        <v>0</v>
      </c>
      <c r="EE42" s="31">
        <f t="shared" ca="1" si="21"/>
        <v>0</v>
      </c>
      <c r="EF42" s="31">
        <f t="shared" ca="1" si="21"/>
        <v>0</v>
      </c>
      <c r="EG42" s="32">
        <f t="shared" ca="1" si="22"/>
        <v>0</v>
      </c>
      <c r="EH42" s="32">
        <f t="shared" ca="1" si="22"/>
        <v>0</v>
      </c>
      <c r="EI42" s="32">
        <f t="shared" ca="1" si="22"/>
        <v>0</v>
      </c>
      <c r="EJ42" s="32">
        <f t="shared" ca="1" si="22"/>
        <v>0</v>
      </c>
      <c r="EK42" s="32">
        <f t="shared" ca="1" si="22"/>
        <v>0</v>
      </c>
      <c r="EL42" s="32">
        <f t="shared" ca="1" si="22"/>
        <v>0</v>
      </c>
      <c r="EM42" s="32">
        <f t="shared" ca="1" si="22"/>
        <v>0</v>
      </c>
      <c r="EN42" s="32">
        <f t="shared" ca="1" si="22"/>
        <v>-1071.08</v>
      </c>
      <c r="EO42" s="32">
        <f t="shared" ca="1" si="22"/>
        <v>0</v>
      </c>
      <c r="EP42" s="32">
        <f t="shared" ca="1" si="22"/>
        <v>0</v>
      </c>
      <c r="EQ42" s="32">
        <f t="shared" ca="1" si="22"/>
        <v>0</v>
      </c>
      <c r="ER42" s="32">
        <f t="shared" ca="1" si="22"/>
        <v>0</v>
      </c>
    </row>
    <row r="43" spans="1:148">
      <c r="A43" t="s">
        <v>511</v>
      </c>
      <c r="B43" s="1" t="s">
        <v>354</v>
      </c>
      <c r="C43" t="str">
        <f t="shared" ca="1" si="1"/>
        <v>SPCIMP</v>
      </c>
      <c r="D43" t="str">
        <f t="shared" ca="1" si="2"/>
        <v>Alberta-Saskatchewan Intertie - Import</v>
      </c>
      <c r="J43" s="51">
        <v>66</v>
      </c>
      <c r="Q43" s="32"/>
      <c r="R43" s="32"/>
      <c r="S43" s="32"/>
      <c r="T43" s="32"/>
      <c r="U43" s="32"/>
      <c r="V43" s="32">
        <v>1272.92</v>
      </c>
      <c r="W43" s="32"/>
      <c r="X43" s="32"/>
      <c r="Y43" s="32"/>
      <c r="Z43" s="32"/>
      <c r="AA43" s="32"/>
      <c r="AB43" s="32"/>
      <c r="AH43" s="2">
        <v>1.44</v>
      </c>
      <c r="AO43" s="33"/>
      <c r="AP43" s="33"/>
      <c r="AQ43" s="33"/>
      <c r="AR43" s="33"/>
      <c r="AS43" s="33"/>
      <c r="AT43" s="33">
        <v>18.329999999999998</v>
      </c>
      <c r="AU43" s="33"/>
      <c r="AV43" s="33"/>
      <c r="AW43" s="33"/>
      <c r="AX43" s="33"/>
      <c r="AY43" s="33"/>
      <c r="AZ43" s="33"/>
      <c r="BA43" s="31">
        <f t="shared" ref="BA43:BF99" si="27">ROUND(Q43*BA$3,2)</f>
        <v>0</v>
      </c>
      <c r="BB43" s="31">
        <f t="shared" si="27"/>
        <v>0</v>
      </c>
      <c r="BC43" s="31">
        <f t="shared" si="27"/>
        <v>0</v>
      </c>
      <c r="BD43" s="31">
        <f t="shared" si="23"/>
        <v>0</v>
      </c>
      <c r="BE43" s="31">
        <f t="shared" si="23"/>
        <v>0</v>
      </c>
      <c r="BF43" s="31">
        <f t="shared" si="23"/>
        <v>-6.11</v>
      </c>
      <c r="BG43" s="31">
        <f t="shared" si="23"/>
        <v>0</v>
      </c>
      <c r="BH43" s="31">
        <f t="shared" si="23"/>
        <v>0</v>
      </c>
      <c r="BI43" s="31">
        <f t="shared" si="23"/>
        <v>0</v>
      </c>
      <c r="BJ43" s="31">
        <f t="shared" si="23"/>
        <v>0</v>
      </c>
      <c r="BK43" s="31">
        <f t="shared" si="23"/>
        <v>0</v>
      </c>
      <c r="BL43" s="31">
        <f t="shared" si="23"/>
        <v>0</v>
      </c>
      <c r="BM43" s="6">
        <f t="shared" ca="1" si="24"/>
        <v>-4.7999999999999996E-3</v>
      </c>
      <c r="BN43" s="6">
        <f t="shared" ca="1" si="24"/>
        <v>-4.7999999999999996E-3</v>
      </c>
      <c r="BO43" s="6">
        <f t="shared" ca="1" si="24"/>
        <v>-4.7999999999999996E-3</v>
      </c>
      <c r="BP43" s="6">
        <f t="shared" ca="1" si="24"/>
        <v>-4.7999999999999996E-3</v>
      </c>
      <c r="BQ43" s="6">
        <f t="shared" ca="1" si="24"/>
        <v>-4.7999999999999996E-3</v>
      </c>
      <c r="BR43" s="6">
        <f t="shared" ca="1" si="24"/>
        <v>-4.7999999999999996E-3</v>
      </c>
      <c r="BS43" s="6">
        <f t="shared" ca="1" si="24"/>
        <v>-4.7999999999999996E-3</v>
      </c>
      <c r="BT43" s="6">
        <f t="shared" ca="1" si="24"/>
        <v>-4.7999999999999996E-3</v>
      </c>
      <c r="BU43" s="6">
        <f t="shared" ca="1" si="24"/>
        <v>-4.7999999999999996E-3</v>
      </c>
      <c r="BV43" s="6">
        <f t="shared" ca="1" si="24"/>
        <v>-4.7999999999999996E-3</v>
      </c>
      <c r="BW43" s="6">
        <f t="shared" ca="1" si="24"/>
        <v>-4.7999999999999996E-3</v>
      </c>
      <c r="BX43" s="6">
        <f t="shared" ca="1" si="24"/>
        <v>-4.7999999999999996E-3</v>
      </c>
      <c r="BY43" s="31">
        <f t="shared" ca="1" si="19"/>
        <v>0</v>
      </c>
      <c r="BZ43" s="31">
        <f t="shared" ca="1" si="19"/>
        <v>0</v>
      </c>
      <c r="CA43" s="31">
        <f t="shared" ca="1" si="19"/>
        <v>0</v>
      </c>
      <c r="CB43" s="31">
        <f t="shared" ca="1" si="18"/>
        <v>0</v>
      </c>
      <c r="CC43" s="31">
        <f t="shared" ca="1" si="18"/>
        <v>0</v>
      </c>
      <c r="CD43" s="31">
        <f t="shared" ca="1" si="18"/>
        <v>-6.11</v>
      </c>
      <c r="CE43" s="31">
        <f t="shared" ca="1" si="18"/>
        <v>0</v>
      </c>
      <c r="CF43" s="31">
        <f t="shared" ca="1" si="18"/>
        <v>0</v>
      </c>
      <c r="CG43" s="31">
        <f t="shared" ca="1" si="18"/>
        <v>0</v>
      </c>
      <c r="CH43" s="31">
        <f t="shared" ca="1" si="18"/>
        <v>0</v>
      </c>
      <c r="CI43" s="31">
        <f t="shared" ca="1" si="18"/>
        <v>0</v>
      </c>
      <c r="CJ43" s="31">
        <f t="shared" ca="1" si="18"/>
        <v>0</v>
      </c>
      <c r="CK43" s="32">
        <f t="shared" ref="CK43:CP99" ca="1" si="28">ROUND(Q43*$CV$3,2)</f>
        <v>0</v>
      </c>
      <c r="CL43" s="32">
        <f t="shared" ca="1" si="28"/>
        <v>0</v>
      </c>
      <c r="CM43" s="32">
        <f t="shared" ca="1" si="28"/>
        <v>0</v>
      </c>
      <c r="CN43" s="32">
        <f t="shared" ca="1" si="25"/>
        <v>0</v>
      </c>
      <c r="CO43" s="32">
        <f t="shared" ca="1" si="25"/>
        <v>0</v>
      </c>
      <c r="CP43" s="32">
        <f t="shared" ca="1" si="25"/>
        <v>1.65</v>
      </c>
      <c r="CQ43" s="32">
        <f t="shared" ca="1" si="25"/>
        <v>0</v>
      </c>
      <c r="CR43" s="32">
        <f t="shared" ca="1" si="25"/>
        <v>0</v>
      </c>
      <c r="CS43" s="32">
        <f t="shared" ca="1" si="25"/>
        <v>0</v>
      </c>
      <c r="CT43" s="32">
        <f t="shared" ca="1" si="25"/>
        <v>0</v>
      </c>
      <c r="CU43" s="32">
        <f t="shared" ca="1" si="25"/>
        <v>0</v>
      </c>
      <c r="CV43" s="32">
        <f t="shared" ca="1" si="25"/>
        <v>0</v>
      </c>
      <c r="CW43" s="31">
        <f t="shared" ref="CW43:DB93" ca="1" si="29">BY43+CK43-AO43-BA43</f>
        <v>0</v>
      </c>
      <c r="CX43" s="31">
        <f t="shared" ca="1" si="29"/>
        <v>0</v>
      </c>
      <c r="CY43" s="31">
        <f t="shared" ca="1" si="29"/>
        <v>0</v>
      </c>
      <c r="CZ43" s="31">
        <f t="shared" ca="1" si="26"/>
        <v>0</v>
      </c>
      <c r="DA43" s="31">
        <f t="shared" ca="1" si="26"/>
        <v>0</v>
      </c>
      <c r="DB43" s="31">
        <f t="shared" ca="1" si="26"/>
        <v>-16.68</v>
      </c>
      <c r="DC43" s="31">
        <f t="shared" ca="1" si="26"/>
        <v>0</v>
      </c>
      <c r="DD43" s="31">
        <f t="shared" ca="1" si="26"/>
        <v>0</v>
      </c>
      <c r="DE43" s="31">
        <f t="shared" ca="1" si="26"/>
        <v>0</v>
      </c>
      <c r="DF43" s="31">
        <f t="shared" ca="1" si="26"/>
        <v>0</v>
      </c>
      <c r="DG43" s="31">
        <f t="shared" ca="1" si="26"/>
        <v>0</v>
      </c>
      <c r="DH43" s="31">
        <f t="shared" ca="1" si="26"/>
        <v>0</v>
      </c>
      <c r="DI43" s="32">
        <f t="shared" ca="1" si="20"/>
        <v>0</v>
      </c>
      <c r="DJ43" s="32">
        <f t="shared" ca="1" si="20"/>
        <v>0</v>
      </c>
      <c r="DK43" s="32">
        <f t="shared" ca="1" si="20"/>
        <v>0</v>
      </c>
      <c r="DL43" s="32">
        <f t="shared" ca="1" si="20"/>
        <v>0</v>
      </c>
      <c r="DM43" s="32">
        <f t="shared" ca="1" si="20"/>
        <v>0</v>
      </c>
      <c r="DN43" s="32">
        <f t="shared" ca="1" si="20"/>
        <v>-0.83</v>
      </c>
      <c r="DO43" s="32">
        <f t="shared" ca="1" si="20"/>
        <v>0</v>
      </c>
      <c r="DP43" s="32">
        <f t="shared" ca="1" si="20"/>
        <v>0</v>
      </c>
      <c r="DQ43" s="32">
        <f t="shared" ca="1" si="20"/>
        <v>0</v>
      </c>
      <c r="DR43" s="32">
        <f t="shared" ca="1" si="20"/>
        <v>0</v>
      </c>
      <c r="DS43" s="32">
        <f t="shared" ca="1" si="20"/>
        <v>0</v>
      </c>
      <c r="DT43" s="32">
        <f t="shared" ca="1" si="20"/>
        <v>0</v>
      </c>
      <c r="DU43" s="31">
        <f t="shared" ca="1" si="21"/>
        <v>0</v>
      </c>
      <c r="DV43" s="31">
        <f t="shared" ca="1" si="21"/>
        <v>0</v>
      </c>
      <c r="DW43" s="31">
        <f t="shared" ca="1" si="21"/>
        <v>0</v>
      </c>
      <c r="DX43" s="31">
        <f t="shared" ca="1" si="21"/>
        <v>0</v>
      </c>
      <c r="DY43" s="31">
        <f t="shared" ca="1" si="21"/>
        <v>0</v>
      </c>
      <c r="DZ43" s="31">
        <f t="shared" ca="1" si="21"/>
        <v>-6.76</v>
      </c>
      <c r="EA43" s="31">
        <f t="shared" ca="1" si="21"/>
        <v>0</v>
      </c>
      <c r="EB43" s="31">
        <f t="shared" ca="1" si="21"/>
        <v>0</v>
      </c>
      <c r="EC43" s="31">
        <f t="shared" ca="1" si="21"/>
        <v>0</v>
      </c>
      <c r="ED43" s="31">
        <f t="shared" ca="1" si="21"/>
        <v>0</v>
      </c>
      <c r="EE43" s="31">
        <f t="shared" ca="1" si="21"/>
        <v>0</v>
      </c>
      <c r="EF43" s="31">
        <f t="shared" ca="1" si="21"/>
        <v>0</v>
      </c>
      <c r="EG43" s="32">
        <f t="shared" ca="1" si="22"/>
        <v>0</v>
      </c>
      <c r="EH43" s="32">
        <f t="shared" ca="1" si="22"/>
        <v>0</v>
      </c>
      <c r="EI43" s="32">
        <f t="shared" ca="1" si="22"/>
        <v>0</v>
      </c>
      <c r="EJ43" s="32">
        <f t="shared" ca="1" si="22"/>
        <v>0</v>
      </c>
      <c r="EK43" s="32">
        <f t="shared" ca="1" si="22"/>
        <v>0</v>
      </c>
      <c r="EL43" s="32">
        <f t="shared" ca="1" si="22"/>
        <v>-24.269999999999996</v>
      </c>
      <c r="EM43" s="32">
        <f t="shared" ca="1" si="22"/>
        <v>0</v>
      </c>
      <c r="EN43" s="32">
        <f t="shared" ca="1" si="22"/>
        <v>0</v>
      </c>
      <c r="EO43" s="32">
        <f t="shared" ca="1" si="22"/>
        <v>0</v>
      </c>
      <c r="EP43" s="32">
        <f t="shared" ca="1" si="22"/>
        <v>0</v>
      </c>
      <c r="EQ43" s="32">
        <f t="shared" ca="1" si="22"/>
        <v>0</v>
      </c>
      <c r="ER43" s="32">
        <f t="shared" ca="1" si="22"/>
        <v>0</v>
      </c>
    </row>
    <row r="44" spans="1:148">
      <c r="A44" t="s">
        <v>428</v>
      </c>
      <c r="B44" s="1" t="s">
        <v>57</v>
      </c>
      <c r="C44" t="str">
        <f t="shared" ca="1" si="1"/>
        <v>DAI1</v>
      </c>
      <c r="D44" t="str">
        <f t="shared" ca="1" si="2"/>
        <v>Daishowa-Marubeni</v>
      </c>
      <c r="E44" s="51">
        <v>1831.732</v>
      </c>
      <c r="F44" s="51">
        <v>2305.9679999999998</v>
      </c>
      <c r="G44" s="51">
        <v>1337.434</v>
      </c>
      <c r="H44" s="51">
        <v>1074.066</v>
      </c>
      <c r="I44" s="51">
        <v>1155.854</v>
      </c>
      <c r="J44" s="51">
        <v>1979.922</v>
      </c>
      <c r="K44" s="51">
        <v>2623.096</v>
      </c>
      <c r="L44" s="51">
        <v>1168.482</v>
      </c>
      <c r="M44" s="51">
        <v>797.56600000000003</v>
      </c>
      <c r="N44" s="51">
        <v>626.22</v>
      </c>
      <c r="O44" s="51">
        <v>832.02</v>
      </c>
      <c r="P44" s="51">
        <v>1532.1880000000001</v>
      </c>
      <c r="Q44" s="32">
        <v>120426.54</v>
      </c>
      <c r="R44" s="32">
        <v>176538.25</v>
      </c>
      <c r="S44" s="32">
        <v>96353.35</v>
      </c>
      <c r="T44" s="32">
        <v>65783.14</v>
      </c>
      <c r="U44" s="32">
        <v>50821.65</v>
      </c>
      <c r="V44" s="32">
        <v>90487.41</v>
      </c>
      <c r="W44" s="32">
        <v>456885.62</v>
      </c>
      <c r="X44" s="32">
        <v>116488.28</v>
      </c>
      <c r="Y44" s="32">
        <v>46909.57</v>
      </c>
      <c r="Z44" s="32">
        <v>83981.48</v>
      </c>
      <c r="AA44" s="32">
        <v>54292.54</v>
      </c>
      <c r="AB44" s="32">
        <v>112051.96</v>
      </c>
      <c r="AC44" s="2">
        <v>-3.53</v>
      </c>
      <c r="AD44" s="2">
        <v>-3.53</v>
      </c>
      <c r="AE44" s="2">
        <v>-3.53</v>
      </c>
      <c r="AF44" s="2">
        <v>-3.53</v>
      </c>
      <c r="AG44" s="2">
        <v>-3.53</v>
      </c>
      <c r="AH44" s="2">
        <v>-3.53</v>
      </c>
      <c r="AI44" s="2">
        <v>-3.53</v>
      </c>
      <c r="AJ44" s="2">
        <v>-3.53</v>
      </c>
      <c r="AK44" s="2">
        <v>-3.53</v>
      </c>
      <c r="AL44" s="2">
        <v>-3.53</v>
      </c>
      <c r="AM44" s="2">
        <v>-3.53</v>
      </c>
      <c r="AN44" s="2">
        <v>-3.53</v>
      </c>
      <c r="AO44" s="33">
        <v>-4251.0600000000004</v>
      </c>
      <c r="AP44" s="33">
        <v>-6231.8</v>
      </c>
      <c r="AQ44" s="33">
        <v>-3401.27</v>
      </c>
      <c r="AR44" s="33">
        <v>-2322.15</v>
      </c>
      <c r="AS44" s="33">
        <v>-1794</v>
      </c>
      <c r="AT44" s="33">
        <v>-3194.21</v>
      </c>
      <c r="AU44" s="33">
        <v>-16128.06</v>
      </c>
      <c r="AV44" s="33">
        <v>-4112.04</v>
      </c>
      <c r="AW44" s="33">
        <v>-1655.91</v>
      </c>
      <c r="AX44" s="33">
        <v>-2964.55</v>
      </c>
      <c r="AY44" s="33">
        <v>-1916.53</v>
      </c>
      <c r="AZ44" s="33">
        <v>-3955.43</v>
      </c>
      <c r="BA44" s="31">
        <f t="shared" si="27"/>
        <v>-144.51</v>
      </c>
      <c r="BB44" s="31">
        <f t="shared" si="27"/>
        <v>-211.85</v>
      </c>
      <c r="BC44" s="31">
        <f t="shared" si="27"/>
        <v>-115.62</v>
      </c>
      <c r="BD44" s="31">
        <f t="shared" si="23"/>
        <v>-315.76</v>
      </c>
      <c r="BE44" s="31">
        <f t="shared" si="23"/>
        <v>-243.94</v>
      </c>
      <c r="BF44" s="31">
        <f t="shared" si="23"/>
        <v>-434.34</v>
      </c>
      <c r="BG44" s="31">
        <f t="shared" si="23"/>
        <v>-3243.89</v>
      </c>
      <c r="BH44" s="31">
        <f t="shared" si="23"/>
        <v>-827.07</v>
      </c>
      <c r="BI44" s="31">
        <f t="shared" si="23"/>
        <v>-333.06</v>
      </c>
      <c r="BJ44" s="31">
        <f t="shared" si="23"/>
        <v>-251.94</v>
      </c>
      <c r="BK44" s="31">
        <f t="shared" si="23"/>
        <v>-162.88</v>
      </c>
      <c r="BL44" s="31">
        <f t="shared" si="23"/>
        <v>-336.16</v>
      </c>
      <c r="BM44" s="6">
        <f t="shared" ca="1" si="24"/>
        <v>-4.9399999999999999E-2</v>
      </c>
      <c r="BN44" s="6">
        <f t="shared" ca="1" si="24"/>
        <v>-4.9399999999999999E-2</v>
      </c>
      <c r="BO44" s="6">
        <f t="shared" ca="1" si="24"/>
        <v>-4.9399999999999999E-2</v>
      </c>
      <c r="BP44" s="6">
        <f t="shared" ca="1" si="24"/>
        <v>-4.9399999999999999E-2</v>
      </c>
      <c r="BQ44" s="6">
        <f t="shared" ca="1" si="24"/>
        <v>-4.9399999999999999E-2</v>
      </c>
      <c r="BR44" s="6">
        <f t="shared" ca="1" si="24"/>
        <v>-4.9399999999999999E-2</v>
      </c>
      <c r="BS44" s="6">
        <f t="shared" ca="1" si="24"/>
        <v>-4.9399999999999999E-2</v>
      </c>
      <c r="BT44" s="6">
        <f t="shared" ca="1" si="24"/>
        <v>-4.9399999999999999E-2</v>
      </c>
      <c r="BU44" s="6">
        <f t="shared" ca="1" si="24"/>
        <v>-4.9399999999999999E-2</v>
      </c>
      <c r="BV44" s="6">
        <f t="shared" ca="1" si="24"/>
        <v>-4.9399999999999999E-2</v>
      </c>
      <c r="BW44" s="6">
        <f t="shared" ca="1" si="24"/>
        <v>-4.9399999999999999E-2</v>
      </c>
      <c r="BX44" s="6">
        <f t="shared" ca="1" si="24"/>
        <v>-4.9399999999999999E-2</v>
      </c>
      <c r="BY44" s="31">
        <f t="shared" ca="1" si="19"/>
        <v>-5949.07</v>
      </c>
      <c r="BZ44" s="31">
        <f t="shared" ca="1" si="19"/>
        <v>-8720.99</v>
      </c>
      <c r="CA44" s="31">
        <f t="shared" ca="1" si="19"/>
        <v>-4759.8599999999997</v>
      </c>
      <c r="CB44" s="31">
        <f t="shared" ca="1" si="18"/>
        <v>-3249.69</v>
      </c>
      <c r="CC44" s="31">
        <f t="shared" ca="1" si="18"/>
        <v>-2510.59</v>
      </c>
      <c r="CD44" s="31">
        <f t="shared" ca="1" si="18"/>
        <v>-4470.08</v>
      </c>
      <c r="CE44" s="31">
        <f t="shared" ca="1" si="18"/>
        <v>-22570.15</v>
      </c>
      <c r="CF44" s="31">
        <f t="shared" ca="1" si="18"/>
        <v>-5754.52</v>
      </c>
      <c r="CG44" s="31">
        <f t="shared" ca="1" si="18"/>
        <v>-2317.33</v>
      </c>
      <c r="CH44" s="31">
        <f t="shared" ca="1" si="18"/>
        <v>-4148.6899999999996</v>
      </c>
      <c r="CI44" s="31">
        <f t="shared" ca="1" si="18"/>
        <v>-2682.05</v>
      </c>
      <c r="CJ44" s="31">
        <f t="shared" ca="1" si="18"/>
        <v>-5535.37</v>
      </c>
      <c r="CK44" s="32">
        <f t="shared" ca="1" si="28"/>
        <v>156.55000000000001</v>
      </c>
      <c r="CL44" s="32">
        <f t="shared" ca="1" si="28"/>
        <v>229.5</v>
      </c>
      <c r="CM44" s="32">
        <f t="shared" ca="1" si="28"/>
        <v>125.26</v>
      </c>
      <c r="CN44" s="32">
        <f t="shared" ca="1" si="25"/>
        <v>85.52</v>
      </c>
      <c r="CO44" s="32">
        <f t="shared" ca="1" si="25"/>
        <v>66.069999999999993</v>
      </c>
      <c r="CP44" s="32">
        <f t="shared" ca="1" si="25"/>
        <v>117.63</v>
      </c>
      <c r="CQ44" s="32">
        <f t="shared" ca="1" si="25"/>
        <v>593.95000000000005</v>
      </c>
      <c r="CR44" s="32">
        <f t="shared" ca="1" si="25"/>
        <v>151.43</v>
      </c>
      <c r="CS44" s="32">
        <f t="shared" ca="1" si="25"/>
        <v>60.98</v>
      </c>
      <c r="CT44" s="32">
        <f t="shared" ca="1" si="25"/>
        <v>109.18</v>
      </c>
      <c r="CU44" s="32">
        <f t="shared" ca="1" si="25"/>
        <v>70.58</v>
      </c>
      <c r="CV44" s="32">
        <f t="shared" ca="1" si="25"/>
        <v>145.66999999999999</v>
      </c>
      <c r="CW44" s="31">
        <f t="shared" ca="1" si="29"/>
        <v>-1396.9499999999991</v>
      </c>
      <c r="CX44" s="31">
        <f t="shared" ca="1" si="29"/>
        <v>-2047.8399999999997</v>
      </c>
      <c r="CY44" s="31">
        <f t="shared" ca="1" si="29"/>
        <v>-1117.7099999999996</v>
      </c>
      <c r="CZ44" s="31">
        <f t="shared" ca="1" si="26"/>
        <v>-526.26</v>
      </c>
      <c r="DA44" s="31">
        <f t="shared" ca="1" si="26"/>
        <v>-406.58</v>
      </c>
      <c r="DB44" s="31">
        <f t="shared" ca="1" si="26"/>
        <v>-723.89999999999986</v>
      </c>
      <c r="DC44" s="31">
        <f t="shared" ca="1" si="26"/>
        <v>-2604.2500000000014</v>
      </c>
      <c r="DD44" s="31">
        <f t="shared" ca="1" si="26"/>
        <v>-663.98000000000013</v>
      </c>
      <c r="DE44" s="31">
        <f t="shared" ca="1" si="26"/>
        <v>-267.37999999999982</v>
      </c>
      <c r="DF44" s="31">
        <f t="shared" ca="1" si="26"/>
        <v>-823.01999999999953</v>
      </c>
      <c r="DG44" s="31">
        <f t="shared" ca="1" si="26"/>
        <v>-532.06000000000029</v>
      </c>
      <c r="DH44" s="31">
        <f t="shared" ca="1" si="26"/>
        <v>-1098.1099999999999</v>
      </c>
      <c r="DI44" s="32">
        <f t="shared" ca="1" si="20"/>
        <v>-69.849999999999994</v>
      </c>
      <c r="DJ44" s="32">
        <f t="shared" ca="1" si="20"/>
        <v>-102.39</v>
      </c>
      <c r="DK44" s="32">
        <f t="shared" ca="1" si="20"/>
        <v>-55.89</v>
      </c>
      <c r="DL44" s="32">
        <f t="shared" ca="1" si="20"/>
        <v>-26.31</v>
      </c>
      <c r="DM44" s="32">
        <f t="shared" ca="1" si="20"/>
        <v>-20.329999999999998</v>
      </c>
      <c r="DN44" s="32">
        <f t="shared" ca="1" si="20"/>
        <v>-36.200000000000003</v>
      </c>
      <c r="DO44" s="32">
        <f t="shared" ca="1" si="20"/>
        <v>-130.21</v>
      </c>
      <c r="DP44" s="32">
        <f t="shared" ca="1" si="20"/>
        <v>-33.200000000000003</v>
      </c>
      <c r="DQ44" s="32">
        <f t="shared" ca="1" si="20"/>
        <v>-13.37</v>
      </c>
      <c r="DR44" s="32">
        <f t="shared" ca="1" si="20"/>
        <v>-41.15</v>
      </c>
      <c r="DS44" s="32">
        <f t="shared" ca="1" si="20"/>
        <v>-26.6</v>
      </c>
      <c r="DT44" s="32">
        <f t="shared" ca="1" si="20"/>
        <v>-54.91</v>
      </c>
      <c r="DU44" s="31">
        <f t="shared" ca="1" si="21"/>
        <v>-601.04999999999995</v>
      </c>
      <c r="DV44" s="31">
        <f t="shared" ca="1" si="21"/>
        <v>-870.67</v>
      </c>
      <c r="DW44" s="31">
        <f t="shared" ca="1" si="21"/>
        <v>-470.07</v>
      </c>
      <c r="DX44" s="31">
        <f t="shared" ca="1" si="21"/>
        <v>-218.64</v>
      </c>
      <c r="DY44" s="31">
        <f t="shared" ca="1" si="21"/>
        <v>-166.92</v>
      </c>
      <c r="DZ44" s="31">
        <f t="shared" ca="1" si="21"/>
        <v>-293.5</v>
      </c>
      <c r="EA44" s="31">
        <f t="shared" ca="1" si="21"/>
        <v>-1043.02</v>
      </c>
      <c r="EB44" s="31">
        <f t="shared" ca="1" si="21"/>
        <v>-262.39999999999998</v>
      </c>
      <c r="EC44" s="31">
        <f t="shared" ca="1" si="21"/>
        <v>-104.25</v>
      </c>
      <c r="ED44" s="31">
        <f t="shared" ca="1" si="21"/>
        <v>-316.66000000000003</v>
      </c>
      <c r="EE44" s="31">
        <f t="shared" ca="1" si="21"/>
        <v>-201.89</v>
      </c>
      <c r="EF44" s="31">
        <f t="shared" ca="1" si="21"/>
        <v>-411.03</v>
      </c>
      <c r="EG44" s="32">
        <f t="shared" ca="1" si="22"/>
        <v>-2067.849999999999</v>
      </c>
      <c r="EH44" s="32">
        <f t="shared" ca="1" si="22"/>
        <v>-3020.8999999999996</v>
      </c>
      <c r="EI44" s="32">
        <f t="shared" ca="1" si="22"/>
        <v>-1643.6699999999996</v>
      </c>
      <c r="EJ44" s="32">
        <f t="shared" ca="1" si="22"/>
        <v>-771.20999999999992</v>
      </c>
      <c r="EK44" s="32">
        <f t="shared" ca="1" si="22"/>
        <v>-593.82999999999993</v>
      </c>
      <c r="EL44" s="32">
        <f t="shared" ca="1" si="22"/>
        <v>-1053.5999999999999</v>
      </c>
      <c r="EM44" s="32">
        <f t="shared" ca="1" si="22"/>
        <v>-3777.4800000000014</v>
      </c>
      <c r="EN44" s="32">
        <f t="shared" ca="1" si="22"/>
        <v>-959.58000000000015</v>
      </c>
      <c r="EO44" s="32">
        <f t="shared" ca="1" si="22"/>
        <v>-384.99999999999983</v>
      </c>
      <c r="EP44" s="32">
        <f t="shared" ca="1" si="22"/>
        <v>-1180.8299999999995</v>
      </c>
      <c r="EQ44" s="32">
        <f t="shared" ca="1" si="22"/>
        <v>-760.5500000000003</v>
      </c>
      <c r="ER44" s="32">
        <f t="shared" ca="1" si="22"/>
        <v>-1564.05</v>
      </c>
    </row>
    <row r="45" spans="1:148">
      <c r="A45" t="s">
        <v>429</v>
      </c>
      <c r="B45" s="1" t="s">
        <v>58</v>
      </c>
      <c r="C45" t="str">
        <f t="shared" ca="1" si="1"/>
        <v>DOWGEN15M</v>
      </c>
      <c r="D45" t="str">
        <f t="shared" ca="1" si="2"/>
        <v>Dow Hydrocarbon Industrial Complex</v>
      </c>
      <c r="E45" s="51">
        <v>37400.092600000004</v>
      </c>
      <c r="F45" s="51">
        <v>61223.99</v>
      </c>
      <c r="G45" s="51">
        <v>50421.453200000004</v>
      </c>
      <c r="H45" s="51">
        <v>27823.6522</v>
      </c>
      <c r="I45" s="51">
        <v>17149.992099999999</v>
      </c>
      <c r="J45" s="51">
        <v>31947.957900000001</v>
      </c>
      <c r="K45" s="51">
        <v>51219.8508</v>
      </c>
      <c r="L45" s="51">
        <v>47624.408100000001</v>
      </c>
      <c r="M45" s="51">
        <v>27167.828300000001</v>
      </c>
      <c r="N45" s="51">
        <v>28054.570899999999</v>
      </c>
      <c r="O45" s="51">
        <v>38859.413200000003</v>
      </c>
      <c r="P45" s="51">
        <v>35211.626100000001</v>
      </c>
      <c r="Q45" s="32">
        <v>2826425.69</v>
      </c>
      <c r="R45" s="32">
        <v>4896994.0999999996</v>
      </c>
      <c r="S45" s="32">
        <v>3498304.4</v>
      </c>
      <c r="T45" s="32">
        <v>1929062.65</v>
      </c>
      <c r="U45" s="32">
        <v>1081726.49</v>
      </c>
      <c r="V45" s="32">
        <v>1930950.72</v>
      </c>
      <c r="W45" s="32">
        <v>11765808.48</v>
      </c>
      <c r="X45" s="32">
        <v>5198344.8099999996</v>
      </c>
      <c r="Y45" s="32">
        <v>1637329.12</v>
      </c>
      <c r="Z45" s="32">
        <v>2372678.46</v>
      </c>
      <c r="AA45" s="32">
        <v>2813209.7</v>
      </c>
      <c r="AB45" s="32">
        <v>3461605.29</v>
      </c>
      <c r="AC45" s="2">
        <v>3.66</v>
      </c>
      <c r="AD45" s="2">
        <v>3.66</v>
      </c>
      <c r="AE45" s="2">
        <v>3.66</v>
      </c>
      <c r="AF45" s="2">
        <v>3.66</v>
      </c>
      <c r="AG45" s="2">
        <v>3.66</v>
      </c>
      <c r="AH45" s="2">
        <v>3.66</v>
      </c>
      <c r="AI45" s="2">
        <v>3.66</v>
      </c>
      <c r="AJ45" s="2">
        <v>3.66</v>
      </c>
      <c r="AK45" s="2">
        <v>3.66</v>
      </c>
      <c r="AL45" s="2">
        <v>3.66</v>
      </c>
      <c r="AM45" s="2">
        <v>3.66</v>
      </c>
      <c r="AN45" s="2">
        <v>3.66</v>
      </c>
      <c r="AO45" s="33">
        <v>103447.18</v>
      </c>
      <c r="AP45" s="33">
        <v>179229.98</v>
      </c>
      <c r="AQ45" s="33">
        <v>128037.94</v>
      </c>
      <c r="AR45" s="33">
        <v>70603.69</v>
      </c>
      <c r="AS45" s="33">
        <v>39591.19</v>
      </c>
      <c r="AT45" s="33">
        <v>70672.800000000003</v>
      </c>
      <c r="AU45" s="33">
        <v>430628.59</v>
      </c>
      <c r="AV45" s="33">
        <v>190259.42</v>
      </c>
      <c r="AW45" s="33">
        <v>59926.25</v>
      </c>
      <c r="AX45" s="33">
        <v>86840.03</v>
      </c>
      <c r="AY45" s="33">
        <v>102963.47</v>
      </c>
      <c r="AZ45" s="33">
        <v>126694.75</v>
      </c>
      <c r="BA45" s="31">
        <f t="shared" si="27"/>
        <v>-3391.71</v>
      </c>
      <c r="BB45" s="31">
        <f t="shared" si="27"/>
        <v>-5876.39</v>
      </c>
      <c r="BC45" s="31">
        <f t="shared" si="27"/>
        <v>-4197.97</v>
      </c>
      <c r="BD45" s="31">
        <f t="shared" si="23"/>
        <v>-9259.5</v>
      </c>
      <c r="BE45" s="31">
        <f t="shared" si="23"/>
        <v>-5192.29</v>
      </c>
      <c r="BF45" s="31">
        <f t="shared" si="23"/>
        <v>-9268.56</v>
      </c>
      <c r="BG45" s="31">
        <f t="shared" si="23"/>
        <v>-83537.240000000005</v>
      </c>
      <c r="BH45" s="31">
        <f t="shared" si="23"/>
        <v>-36908.25</v>
      </c>
      <c r="BI45" s="31">
        <f t="shared" si="23"/>
        <v>-11625.04</v>
      </c>
      <c r="BJ45" s="31">
        <f t="shared" si="23"/>
        <v>-7118.04</v>
      </c>
      <c r="BK45" s="31">
        <f t="shared" si="23"/>
        <v>-8439.6299999999992</v>
      </c>
      <c r="BL45" s="31">
        <f t="shared" si="23"/>
        <v>-10384.82</v>
      </c>
      <c r="BM45" s="6">
        <f t="shared" ca="1" si="24"/>
        <v>5.6899999999999999E-2</v>
      </c>
      <c r="BN45" s="6">
        <f t="shared" ca="1" si="24"/>
        <v>5.6899999999999999E-2</v>
      </c>
      <c r="BO45" s="6">
        <f t="shared" ca="1" si="24"/>
        <v>5.6899999999999999E-2</v>
      </c>
      <c r="BP45" s="6">
        <f t="shared" ca="1" si="24"/>
        <v>5.6899999999999999E-2</v>
      </c>
      <c r="BQ45" s="6">
        <f t="shared" ca="1" si="24"/>
        <v>5.6899999999999999E-2</v>
      </c>
      <c r="BR45" s="6">
        <f t="shared" ca="1" si="24"/>
        <v>5.6899999999999999E-2</v>
      </c>
      <c r="BS45" s="6">
        <f t="shared" ca="1" si="24"/>
        <v>5.6899999999999999E-2</v>
      </c>
      <c r="BT45" s="6">
        <f t="shared" ca="1" si="24"/>
        <v>5.6899999999999999E-2</v>
      </c>
      <c r="BU45" s="6">
        <f t="shared" ca="1" si="24"/>
        <v>5.6899999999999999E-2</v>
      </c>
      <c r="BV45" s="6">
        <f t="shared" ca="1" si="24"/>
        <v>5.6899999999999999E-2</v>
      </c>
      <c r="BW45" s="6">
        <f t="shared" ca="1" si="24"/>
        <v>5.6899999999999999E-2</v>
      </c>
      <c r="BX45" s="6">
        <f t="shared" ca="1" si="24"/>
        <v>5.6899999999999999E-2</v>
      </c>
      <c r="BY45" s="31">
        <f t="shared" ca="1" si="19"/>
        <v>160823.62</v>
      </c>
      <c r="BZ45" s="31">
        <f t="shared" ca="1" si="19"/>
        <v>278638.96000000002</v>
      </c>
      <c r="CA45" s="31">
        <f t="shared" ca="1" si="19"/>
        <v>199053.52</v>
      </c>
      <c r="CB45" s="31">
        <f t="shared" ca="1" si="18"/>
        <v>109763.66</v>
      </c>
      <c r="CC45" s="31">
        <f t="shared" ca="1" si="18"/>
        <v>61550.239999999998</v>
      </c>
      <c r="CD45" s="31">
        <f t="shared" ca="1" si="18"/>
        <v>109871.1</v>
      </c>
      <c r="CE45" s="31">
        <f t="shared" ca="1" si="18"/>
        <v>669474.5</v>
      </c>
      <c r="CF45" s="31">
        <f t="shared" ca="1" si="18"/>
        <v>295785.82</v>
      </c>
      <c r="CG45" s="31">
        <f t="shared" ca="1" si="18"/>
        <v>93164.03</v>
      </c>
      <c r="CH45" s="31">
        <f t="shared" ca="1" si="18"/>
        <v>135005.4</v>
      </c>
      <c r="CI45" s="31">
        <f t="shared" ca="1" si="18"/>
        <v>160071.63</v>
      </c>
      <c r="CJ45" s="31">
        <f t="shared" ca="1" si="18"/>
        <v>196965.34</v>
      </c>
      <c r="CK45" s="32">
        <f t="shared" ca="1" si="28"/>
        <v>3674.35</v>
      </c>
      <c r="CL45" s="32">
        <f t="shared" ca="1" si="28"/>
        <v>6366.09</v>
      </c>
      <c r="CM45" s="32">
        <f t="shared" ca="1" si="28"/>
        <v>4547.8</v>
      </c>
      <c r="CN45" s="32">
        <f t="shared" ca="1" si="25"/>
        <v>2507.7800000000002</v>
      </c>
      <c r="CO45" s="32">
        <f t="shared" ca="1" si="25"/>
        <v>1406.24</v>
      </c>
      <c r="CP45" s="32">
        <f t="shared" ca="1" si="25"/>
        <v>2510.2399999999998</v>
      </c>
      <c r="CQ45" s="32">
        <f t="shared" ca="1" si="25"/>
        <v>15295.55</v>
      </c>
      <c r="CR45" s="32">
        <f t="shared" ca="1" si="25"/>
        <v>6757.85</v>
      </c>
      <c r="CS45" s="32">
        <f t="shared" ca="1" si="25"/>
        <v>2128.5300000000002</v>
      </c>
      <c r="CT45" s="32">
        <f t="shared" ca="1" si="25"/>
        <v>3084.48</v>
      </c>
      <c r="CU45" s="32">
        <f t="shared" ca="1" si="25"/>
        <v>3657.17</v>
      </c>
      <c r="CV45" s="32">
        <f t="shared" ca="1" si="25"/>
        <v>4500.09</v>
      </c>
      <c r="CW45" s="31">
        <f t="shared" ca="1" si="29"/>
        <v>64442.500000000007</v>
      </c>
      <c r="CX45" s="31">
        <f t="shared" ca="1" si="29"/>
        <v>111651.46000000004</v>
      </c>
      <c r="CY45" s="31">
        <f t="shared" ca="1" si="29"/>
        <v>79761.349999999977</v>
      </c>
      <c r="CZ45" s="31">
        <f t="shared" ca="1" si="26"/>
        <v>50927.25</v>
      </c>
      <c r="DA45" s="31">
        <f t="shared" ca="1" si="26"/>
        <v>28557.579999999994</v>
      </c>
      <c r="DB45" s="31">
        <f t="shared" ca="1" si="26"/>
        <v>50977.100000000006</v>
      </c>
      <c r="DC45" s="31">
        <f t="shared" ca="1" si="26"/>
        <v>337678.7</v>
      </c>
      <c r="DD45" s="31">
        <f t="shared" ca="1" si="26"/>
        <v>149192.49999999997</v>
      </c>
      <c r="DE45" s="31">
        <f t="shared" ca="1" si="26"/>
        <v>46991.35</v>
      </c>
      <c r="DF45" s="31">
        <f t="shared" ca="1" si="26"/>
        <v>58367.890000000007</v>
      </c>
      <c r="DG45" s="31">
        <f t="shared" ca="1" si="26"/>
        <v>69204.960000000021</v>
      </c>
      <c r="DH45" s="31">
        <f t="shared" ca="1" si="26"/>
        <v>85155.5</v>
      </c>
      <c r="DI45" s="32">
        <f t="shared" ca="1" si="20"/>
        <v>3222.13</v>
      </c>
      <c r="DJ45" s="32">
        <f t="shared" ca="1" si="20"/>
        <v>5582.57</v>
      </c>
      <c r="DK45" s="32">
        <f t="shared" ca="1" si="20"/>
        <v>3988.07</v>
      </c>
      <c r="DL45" s="32">
        <f t="shared" ca="1" si="20"/>
        <v>2546.36</v>
      </c>
      <c r="DM45" s="32">
        <f t="shared" ca="1" si="20"/>
        <v>1427.88</v>
      </c>
      <c r="DN45" s="32">
        <f t="shared" ca="1" si="20"/>
        <v>2548.86</v>
      </c>
      <c r="DO45" s="32">
        <f t="shared" ca="1" si="20"/>
        <v>16883.939999999999</v>
      </c>
      <c r="DP45" s="32">
        <f t="shared" ca="1" si="20"/>
        <v>7459.63</v>
      </c>
      <c r="DQ45" s="32">
        <f t="shared" ca="1" si="20"/>
        <v>2349.5700000000002</v>
      </c>
      <c r="DR45" s="32">
        <f t="shared" ca="1" si="20"/>
        <v>2918.39</v>
      </c>
      <c r="DS45" s="32">
        <f t="shared" ca="1" si="20"/>
        <v>3460.25</v>
      </c>
      <c r="DT45" s="32">
        <f t="shared" ca="1" si="20"/>
        <v>4257.78</v>
      </c>
      <c r="DU45" s="31">
        <f t="shared" ca="1" si="21"/>
        <v>27727.06</v>
      </c>
      <c r="DV45" s="31">
        <f t="shared" ca="1" si="21"/>
        <v>47470.25</v>
      </c>
      <c r="DW45" s="31">
        <f t="shared" ca="1" si="21"/>
        <v>33544.58</v>
      </c>
      <c r="DX45" s="31">
        <f t="shared" ca="1" si="21"/>
        <v>21158.54</v>
      </c>
      <c r="DY45" s="31">
        <f t="shared" ca="1" si="21"/>
        <v>11723.87</v>
      </c>
      <c r="DZ45" s="31">
        <f t="shared" ca="1" si="21"/>
        <v>20668.080000000002</v>
      </c>
      <c r="EA45" s="31">
        <f t="shared" ca="1" si="21"/>
        <v>135242.70000000001</v>
      </c>
      <c r="EB45" s="31">
        <f t="shared" ca="1" si="21"/>
        <v>58960.7</v>
      </c>
      <c r="EC45" s="31">
        <f t="shared" ca="1" si="21"/>
        <v>18321.490000000002</v>
      </c>
      <c r="ED45" s="31">
        <f t="shared" ca="1" si="21"/>
        <v>22457.26</v>
      </c>
      <c r="EE45" s="31">
        <f t="shared" ca="1" si="21"/>
        <v>26259.5</v>
      </c>
      <c r="EF45" s="31">
        <f t="shared" ca="1" si="21"/>
        <v>31874.42</v>
      </c>
      <c r="EG45" s="32">
        <f t="shared" ca="1" si="22"/>
        <v>95391.69</v>
      </c>
      <c r="EH45" s="32">
        <f t="shared" ca="1" si="22"/>
        <v>164704.28000000003</v>
      </c>
      <c r="EI45" s="32">
        <f t="shared" ca="1" si="22"/>
        <v>117293.99999999999</v>
      </c>
      <c r="EJ45" s="32">
        <f t="shared" ca="1" si="22"/>
        <v>74632.149999999994</v>
      </c>
      <c r="EK45" s="32">
        <f t="shared" ca="1" si="22"/>
        <v>41709.329999999994</v>
      </c>
      <c r="EL45" s="32">
        <f t="shared" ca="1" si="22"/>
        <v>74194.040000000008</v>
      </c>
      <c r="EM45" s="32">
        <f t="shared" ca="1" si="22"/>
        <v>489805.34</v>
      </c>
      <c r="EN45" s="32">
        <f t="shared" ca="1" si="22"/>
        <v>215612.82999999996</v>
      </c>
      <c r="EO45" s="32">
        <f t="shared" ca="1" si="22"/>
        <v>67662.41</v>
      </c>
      <c r="EP45" s="32">
        <f t="shared" ca="1" si="22"/>
        <v>83743.540000000008</v>
      </c>
      <c r="EQ45" s="32">
        <f t="shared" ca="1" si="22"/>
        <v>98924.710000000021</v>
      </c>
      <c r="ER45" s="32">
        <f t="shared" ca="1" si="22"/>
        <v>121287.7</v>
      </c>
    </row>
    <row r="46" spans="1:148">
      <c r="A46" t="s">
        <v>420</v>
      </c>
      <c r="B46" s="1" t="s">
        <v>525</v>
      </c>
      <c r="C46" t="str">
        <f t="shared" ca="1" si="1"/>
        <v>DOWLOD15M</v>
      </c>
      <c r="D46" t="str">
        <f t="shared" ca="1" si="2"/>
        <v>FortisAlberta DOS - DOW Fort Saskatchewan (166S)</v>
      </c>
      <c r="E46" s="51">
        <v>0</v>
      </c>
      <c r="F46" s="51">
        <v>0</v>
      </c>
      <c r="G46" s="51">
        <v>0</v>
      </c>
      <c r="H46" s="51">
        <v>0</v>
      </c>
      <c r="I46" s="51">
        <v>0</v>
      </c>
      <c r="J46" s="51">
        <v>0</v>
      </c>
      <c r="K46" s="51">
        <v>0</v>
      </c>
      <c r="L46" s="51">
        <v>0</v>
      </c>
      <c r="M46" s="51">
        <v>0</v>
      </c>
      <c r="N46" s="51">
        <v>0</v>
      </c>
      <c r="O46" s="51">
        <v>0</v>
      </c>
      <c r="P46" s="51">
        <v>0</v>
      </c>
      <c r="Q46" s="32">
        <v>0</v>
      </c>
      <c r="R46" s="32">
        <v>0</v>
      </c>
      <c r="S46" s="32">
        <v>0</v>
      </c>
      <c r="T46" s="32">
        <v>0</v>
      </c>
      <c r="U46" s="32">
        <v>0</v>
      </c>
      <c r="V46" s="32">
        <v>0</v>
      </c>
      <c r="W46" s="32">
        <v>0</v>
      </c>
      <c r="X46" s="32">
        <v>0</v>
      </c>
      <c r="Y46" s="32">
        <v>0</v>
      </c>
      <c r="Z46" s="32">
        <v>0</v>
      </c>
      <c r="AA46" s="32">
        <v>0</v>
      </c>
      <c r="AB46" s="32">
        <v>0</v>
      </c>
      <c r="AC46" s="2">
        <v>-2.74</v>
      </c>
      <c r="AD46" s="2">
        <v>-2.74</v>
      </c>
      <c r="AE46" s="2">
        <v>-2.74</v>
      </c>
      <c r="AF46" s="2">
        <v>-2.74</v>
      </c>
      <c r="AG46" s="2">
        <v>-2.74</v>
      </c>
      <c r="AH46" s="2">
        <v>-2.74</v>
      </c>
      <c r="AI46" s="2">
        <v>-2.74</v>
      </c>
      <c r="AJ46" s="2">
        <v>-2.74</v>
      </c>
      <c r="AK46" s="2">
        <v>-2.74</v>
      </c>
      <c r="AL46" s="2">
        <v>-2.74</v>
      </c>
      <c r="AM46" s="2">
        <v>-2.74</v>
      </c>
      <c r="AN46" s="2">
        <v>-2.74</v>
      </c>
      <c r="AO46" s="33">
        <v>0</v>
      </c>
      <c r="AP46" s="33">
        <v>0</v>
      </c>
      <c r="AQ46" s="33">
        <v>0</v>
      </c>
      <c r="AR46" s="33">
        <v>0</v>
      </c>
      <c r="AS46" s="33">
        <v>0</v>
      </c>
      <c r="AT46" s="33">
        <v>0</v>
      </c>
      <c r="AU46" s="33">
        <v>0</v>
      </c>
      <c r="AV46" s="33">
        <v>0</v>
      </c>
      <c r="AW46" s="33">
        <v>0</v>
      </c>
      <c r="AX46" s="33">
        <v>0</v>
      </c>
      <c r="AY46" s="33">
        <v>0</v>
      </c>
      <c r="AZ46" s="33">
        <v>0</v>
      </c>
      <c r="BA46" s="31">
        <f t="shared" si="27"/>
        <v>0</v>
      </c>
      <c r="BB46" s="31">
        <f t="shared" si="27"/>
        <v>0</v>
      </c>
      <c r="BC46" s="31">
        <f t="shared" si="27"/>
        <v>0</v>
      </c>
      <c r="BD46" s="31">
        <f t="shared" si="23"/>
        <v>0</v>
      </c>
      <c r="BE46" s="31">
        <f t="shared" si="23"/>
        <v>0</v>
      </c>
      <c r="BF46" s="31">
        <f t="shared" si="23"/>
        <v>0</v>
      </c>
      <c r="BG46" s="31">
        <f t="shared" si="23"/>
        <v>0</v>
      </c>
      <c r="BH46" s="31">
        <f t="shared" si="23"/>
        <v>0</v>
      </c>
      <c r="BI46" s="31">
        <f t="shared" si="23"/>
        <v>0</v>
      </c>
      <c r="BJ46" s="31">
        <f t="shared" si="23"/>
        <v>0</v>
      </c>
      <c r="BK46" s="31">
        <f t="shared" si="23"/>
        <v>0</v>
      </c>
      <c r="BL46" s="31">
        <f t="shared" si="23"/>
        <v>0</v>
      </c>
      <c r="BM46" s="6">
        <f t="shared" ca="1" si="24"/>
        <v>4.8800000000000003E-2</v>
      </c>
      <c r="BN46" s="6">
        <f t="shared" ca="1" si="24"/>
        <v>4.8800000000000003E-2</v>
      </c>
      <c r="BO46" s="6">
        <f t="shared" ca="1" si="24"/>
        <v>4.8800000000000003E-2</v>
      </c>
      <c r="BP46" s="6">
        <f t="shared" ca="1" si="24"/>
        <v>4.8800000000000003E-2</v>
      </c>
      <c r="BQ46" s="6">
        <f t="shared" ca="1" si="24"/>
        <v>4.8800000000000003E-2</v>
      </c>
      <c r="BR46" s="6">
        <f t="shared" ca="1" si="24"/>
        <v>4.8800000000000003E-2</v>
      </c>
      <c r="BS46" s="6">
        <f t="shared" ca="1" si="24"/>
        <v>4.8800000000000003E-2</v>
      </c>
      <c r="BT46" s="6">
        <f t="shared" ca="1" si="24"/>
        <v>4.8800000000000003E-2</v>
      </c>
      <c r="BU46" s="6">
        <f t="shared" ca="1" si="24"/>
        <v>4.8800000000000003E-2</v>
      </c>
      <c r="BV46" s="6">
        <f t="shared" ca="1" si="24"/>
        <v>4.8800000000000003E-2</v>
      </c>
      <c r="BW46" s="6">
        <f t="shared" ca="1" si="24"/>
        <v>4.8800000000000003E-2</v>
      </c>
      <c r="BX46" s="6">
        <f t="shared" ca="1" si="24"/>
        <v>4.8800000000000003E-2</v>
      </c>
      <c r="BY46" s="31">
        <f t="shared" ca="1" si="19"/>
        <v>0</v>
      </c>
      <c r="BZ46" s="31">
        <f t="shared" ca="1" si="19"/>
        <v>0</v>
      </c>
      <c r="CA46" s="31">
        <f t="shared" ca="1" si="19"/>
        <v>0</v>
      </c>
      <c r="CB46" s="31">
        <f t="shared" ca="1" si="18"/>
        <v>0</v>
      </c>
      <c r="CC46" s="31">
        <f t="shared" ca="1" si="18"/>
        <v>0</v>
      </c>
      <c r="CD46" s="31">
        <f t="shared" ca="1" si="18"/>
        <v>0</v>
      </c>
      <c r="CE46" s="31">
        <f t="shared" ca="1" si="18"/>
        <v>0</v>
      </c>
      <c r="CF46" s="31">
        <f t="shared" ca="1" si="18"/>
        <v>0</v>
      </c>
      <c r="CG46" s="31">
        <f t="shared" ca="1" si="18"/>
        <v>0</v>
      </c>
      <c r="CH46" s="31">
        <f t="shared" ca="1" si="18"/>
        <v>0</v>
      </c>
      <c r="CI46" s="31">
        <f t="shared" ca="1" si="18"/>
        <v>0</v>
      </c>
      <c r="CJ46" s="31">
        <f t="shared" ca="1" si="18"/>
        <v>0</v>
      </c>
      <c r="CK46" s="32">
        <f t="shared" ca="1" si="28"/>
        <v>0</v>
      </c>
      <c r="CL46" s="32">
        <f t="shared" ca="1" si="28"/>
        <v>0</v>
      </c>
      <c r="CM46" s="32">
        <f t="shared" ca="1" si="28"/>
        <v>0</v>
      </c>
      <c r="CN46" s="32">
        <f t="shared" ca="1" si="25"/>
        <v>0</v>
      </c>
      <c r="CO46" s="32">
        <f t="shared" ca="1" si="25"/>
        <v>0</v>
      </c>
      <c r="CP46" s="32">
        <f t="shared" ca="1" si="25"/>
        <v>0</v>
      </c>
      <c r="CQ46" s="32">
        <f t="shared" ca="1" si="25"/>
        <v>0</v>
      </c>
      <c r="CR46" s="32">
        <f t="shared" ca="1" si="25"/>
        <v>0</v>
      </c>
      <c r="CS46" s="32">
        <f t="shared" ca="1" si="25"/>
        <v>0</v>
      </c>
      <c r="CT46" s="32">
        <f t="shared" ca="1" si="25"/>
        <v>0</v>
      </c>
      <c r="CU46" s="32">
        <f t="shared" ca="1" si="25"/>
        <v>0</v>
      </c>
      <c r="CV46" s="32">
        <f t="shared" ca="1" si="25"/>
        <v>0</v>
      </c>
      <c r="CW46" s="31">
        <f t="shared" ca="1" si="29"/>
        <v>0</v>
      </c>
      <c r="CX46" s="31">
        <f t="shared" ca="1" si="29"/>
        <v>0</v>
      </c>
      <c r="CY46" s="31">
        <f t="shared" ca="1" si="29"/>
        <v>0</v>
      </c>
      <c r="CZ46" s="31">
        <f t="shared" ca="1" si="26"/>
        <v>0</v>
      </c>
      <c r="DA46" s="31">
        <f t="shared" ca="1" si="26"/>
        <v>0</v>
      </c>
      <c r="DB46" s="31">
        <f t="shared" ca="1" si="26"/>
        <v>0</v>
      </c>
      <c r="DC46" s="31">
        <f t="shared" ca="1" si="26"/>
        <v>0</v>
      </c>
      <c r="DD46" s="31">
        <f t="shared" ca="1" si="26"/>
        <v>0</v>
      </c>
      <c r="DE46" s="31">
        <f t="shared" ca="1" si="26"/>
        <v>0</v>
      </c>
      <c r="DF46" s="31">
        <f t="shared" ca="1" si="26"/>
        <v>0</v>
      </c>
      <c r="DG46" s="31">
        <f t="shared" ca="1" si="26"/>
        <v>0</v>
      </c>
      <c r="DH46" s="31">
        <f t="shared" ca="1" si="26"/>
        <v>0</v>
      </c>
      <c r="DI46" s="32">
        <f t="shared" ca="1" si="20"/>
        <v>0</v>
      </c>
      <c r="DJ46" s="32">
        <f t="shared" ca="1" si="20"/>
        <v>0</v>
      </c>
      <c r="DK46" s="32">
        <f t="shared" ca="1" si="20"/>
        <v>0</v>
      </c>
      <c r="DL46" s="32">
        <f t="shared" ca="1" si="20"/>
        <v>0</v>
      </c>
      <c r="DM46" s="32">
        <f t="shared" ca="1" si="20"/>
        <v>0</v>
      </c>
      <c r="DN46" s="32">
        <f t="shared" ca="1" si="20"/>
        <v>0</v>
      </c>
      <c r="DO46" s="32">
        <f t="shared" ca="1" si="20"/>
        <v>0</v>
      </c>
      <c r="DP46" s="32">
        <f t="shared" ca="1" si="20"/>
        <v>0</v>
      </c>
      <c r="DQ46" s="32">
        <f t="shared" ca="1" si="20"/>
        <v>0</v>
      </c>
      <c r="DR46" s="32">
        <f t="shared" ca="1" si="20"/>
        <v>0</v>
      </c>
      <c r="DS46" s="32">
        <f t="shared" ca="1" si="20"/>
        <v>0</v>
      </c>
      <c r="DT46" s="32">
        <f t="shared" ca="1" si="20"/>
        <v>0</v>
      </c>
      <c r="DU46" s="31">
        <f t="shared" ca="1" si="21"/>
        <v>0</v>
      </c>
      <c r="DV46" s="31">
        <f t="shared" ca="1" si="21"/>
        <v>0</v>
      </c>
      <c r="DW46" s="31">
        <f t="shared" ca="1" si="21"/>
        <v>0</v>
      </c>
      <c r="DX46" s="31">
        <f t="shared" ca="1" si="21"/>
        <v>0</v>
      </c>
      <c r="DY46" s="31">
        <f t="shared" ca="1" si="21"/>
        <v>0</v>
      </c>
      <c r="DZ46" s="31">
        <f t="shared" ca="1" si="21"/>
        <v>0</v>
      </c>
      <c r="EA46" s="31">
        <f t="shared" ca="1" si="21"/>
        <v>0</v>
      </c>
      <c r="EB46" s="31">
        <f t="shared" ca="1" si="21"/>
        <v>0</v>
      </c>
      <c r="EC46" s="31">
        <f t="shared" ca="1" si="21"/>
        <v>0</v>
      </c>
      <c r="ED46" s="31">
        <f t="shared" ca="1" si="21"/>
        <v>0</v>
      </c>
      <c r="EE46" s="31">
        <f t="shared" ca="1" si="21"/>
        <v>0</v>
      </c>
      <c r="EF46" s="31">
        <f t="shared" ca="1" si="21"/>
        <v>0</v>
      </c>
      <c r="EG46" s="32">
        <f t="shared" ca="1" si="22"/>
        <v>0</v>
      </c>
      <c r="EH46" s="32">
        <f t="shared" ca="1" si="22"/>
        <v>0</v>
      </c>
      <c r="EI46" s="32">
        <f t="shared" ca="1" si="22"/>
        <v>0</v>
      </c>
      <c r="EJ46" s="32">
        <f t="shared" ca="1" si="22"/>
        <v>0</v>
      </c>
      <c r="EK46" s="32">
        <f t="shared" ca="1" si="22"/>
        <v>0</v>
      </c>
      <c r="EL46" s="32">
        <f t="shared" ca="1" si="22"/>
        <v>0</v>
      </c>
      <c r="EM46" s="32">
        <f t="shared" ca="1" si="22"/>
        <v>0</v>
      </c>
      <c r="EN46" s="32">
        <f t="shared" ca="1" si="22"/>
        <v>0</v>
      </c>
      <c r="EO46" s="32">
        <f t="shared" ca="1" si="22"/>
        <v>0</v>
      </c>
      <c r="EP46" s="32">
        <f t="shared" ca="1" si="22"/>
        <v>0</v>
      </c>
      <c r="EQ46" s="32">
        <f t="shared" ca="1" si="22"/>
        <v>0</v>
      </c>
      <c r="ER46" s="32">
        <f t="shared" ca="1" si="22"/>
        <v>0</v>
      </c>
    </row>
    <row r="47" spans="1:148">
      <c r="A47" t="s">
        <v>430</v>
      </c>
      <c r="B47" s="1" t="s">
        <v>32</v>
      </c>
      <c r="C47" t="str">
        <f t="shared" ca="1" si="1"/>
        <v>DRW1</v>
      </c>
      <c r="D47" t="str">
        <f t="shared" ca="1" si="2"/>
        <v>Drywood #1</v>
      </c>
      <c r="K47" s="51">
        <v>0</v>
      </c>
      <c r="L47" s="51">
        <v>0</v>
      </c>
      <c r="M47" s="51">
        <v>0</v>
      </c>
      <c r="N47" s="51">
        <v>18.035</v>
      </c>
      <c r="O47" s="51">
        <v>135.1645</v>
      </c>
      <c r="P47" s="51">
        <v>183.31120000000001</v>
      </c>
      <c r="Q47" s="32"/>
      <c r="R47" s="32"/>
      <c r="S47" s="32"/>
      <c r="T47" s="32"/>
      <c r="U47" s="32"/>
      <c r="V47" s="32"/>
      <c r="W47" s="32">
        <v>0</v>
      </c>
      <c r="X47" s="32">
        <v>0</v>
      </c>
      <c r="Y47" s="32">
        <v>0</v>
      </c>
      <c r="Z47" s="32">
        <v>1319.89</v>
      </c>
      <c r="AA47" s="32">
        <v>18196.939999999999</v>
      </c>
      <c r="AB47" s="32">
        <v>42206.54</v>
      </c>
      <c r="AI47" s="2">
        <v>2.25</v>
      </c>
      <c r="AJ47" s="2">
        <v>2.25</v>
      </c>
      <c r="AK47" s="2">
        <v>2.25</v>
      </c>
      <c r="AL47" s="2">
        <v>2.25</v>
      </c>
      <c r="AM47" s="2">
        <v>2.25</v>
      </c>
      <c r="AN47" s="2">
        <v>2.25</v>
      </c>
      <c r="AO47" s="33"/>
      <c r="AP47" s="33"/>
      <c r="AQ47" s="33"/>
      <c r="AR47" s="33"/>
      <c r="AS47" s="33"/>
      <c r="AT47" s="33"/>
      <c r="AU47" s="33">
        <v>0</v>
      </c>
      <c r="AV47" s="33">
        <v>0</v>
      </c>
      <c r="AW47" s="33">
        <v>0</v>
      </c>
      <c r="AX47" s="33">
        <v>29.7</v>
      </c>
      <c r="AY47" s="33">
        <v>409.43</v>
      </c>
      <c r="AZ47" s="33">
        <v>949.65</v>
      </c>
      <c r="BA47" s="31">
        <f t="shared" si="27"/>
        <v>0</v>
      </c>
      <c r="BB47" s="31">
        <f t="shared" si="27"/>
        <v>0</v>
      </c>
      <c r="BC47" s="31">
        <f t="shared" si="27"/>
        <v>0</v>
      </c>
      <c r="BD47" s="31">
        <f t="shared" si="23"/>
        <v>0</v>
      </c>
      <c r="BE47" s="31">
        <f t="shared" si="23"/>
        <v>0</v>
      </c>
      <c r="BF47" s="31">
        <f t="shared" si="23"/>
        <v>0</v>
      </c>
      <c r="BG47" s="31">
        <f t="shared" si="23"/>
        <v>0</v>
      </c>
      <c r="BH47" s="31">
        <f t="shared" si="23"/>
        <v>0</v>
      </c>
      <c r="BI47" s="31">
        <f t="shared" si="23"/>
        <v>0</v>
      </c>
      <c r="BJ47" s="31">
        <f t="shared" si="23"/>
        <v>-3.96</v>
      </c>
      <c r="BK47" s="31">
        <f t="shared" si="23"/>
        <v>-54.59</v>
      </c>
      <c r="BL47" s="31">
        <f t="shared" si="23"/>
        <v>-126.62</v>
      </c>
      <c r="BM47" s="6">
        <f t="shared" ca="1" si="24"/>
        <v>-1.17E-2</v>
      </c>
      <c r="BN47" s="6">
        <f t="shared" ca="1" si="24"/>
        <v>-1.17E-2</v>
      </c>
      <c r="BO47" s="6">
        <f t="shared" ca="1" si="24"/>
        <v>-1.17E-2</v>
      </c>
      <c r="BP47" s="6">
        <f t="shared" ca="1" si="24"/>
        <v>-1.17E-2</v>
      </c>
      <c r="BQ47" s="6">
        <f t="shared" ca="1" si="24"/>
        <v>-1.17E-2</v>
      </c>
      <c r="BR47" s="6">
        <f t="shared" ca="1" si="24"/>
        <v>-1.17E-2</v>
      </c>
      <c r="BS47" s="6">
        <f t="shared" ca="1" si="24"/>
        <v>-1.17E-2</v>
      </c>
      <c r="BT47" s="6">
        <f t="shared" ca="1" si="24"/>
        <v>-1.17E-2</v>
      </c>
      <c r="BU47" s="6">
        <f t="shared" ca="1" si="24"/>
        <v>-1.17E-2</v>
      </c>
      <c r="BV47" s="6">
        <f t="shared" ca="1" si="24"/>
        <v>-1.17E-2</v>
      </c>
      <c r="BW47" s="6">
        <f t="shared" ca="1" si="24"/>
        <v>-1.17E-2</v>
      </c>
      <c r="BX47" s="6">
        <f t="shared" ca="1" si="24"/>
        <v>-1.17E-2</v>
      </c>
      <c r="BY47" s="31">
        <f t="shared" ca="1" si="19"/>
        <v>0</v>
      </c>
      <c r="BZ47" s="31">
        <f t="shared" ca="1" si="19"/>
        <v>0</v>
      </c>
      <c r="CA47" s="31">
        <f t="shared" ca="1" si="19"/>
        <v>0</v>
      </c>
      <c r="CB47" s="31">
        <f t="shared" ca="1" si="18"/>
        <v>0</v>
      </c>
      <c r="CC47" s="31">
        <f t="shared" ca="1" si="18"/>
        <v>0</v>
      </c>
      <c r="CD47" s="31">
        <f t="shared" ca="1" si="18"/>
        <v>0</v>
      </c>
      <c r="CE47" s="31">
        <f t="shared" ca="1" si="18"/>
        <v>0</v>
      </c>
      <c r="CF47" s="31">
        <f t="shared" ca="1" si="18"/>
        <v>0</v>
      </c>
      <c r="CG47" s="31">
        <f t="shared" ca="1" si="18"/>
        <v>0</v>
      </c>
      <c r="CH47" s="31">
        <f t="shared" ca="1" si="18"/>
        <v>-15.44</v>
      </c>
      <c r="CI47" s="31">
        <f t="shared" ca="1" si="18"/>
        <v>-212.9</v>
      </c>
      <c r="CJ47" s="31">
        <f t="shared" ca="1" si="18"/>
        <v>-493.82</v>
      </c>
      <c r="CK47" s="32">
        <f t="shared" ca="1" si="28"/>
        <v>0</v>
      </c>
      <c r="CL47" s="32">
        <f t="shared" ca="1" si="28"/>
        <v>0</v>
      </c>
      <c r="CM47" s="32">
        <f t="shared" ca="1" si="28"/>
        <v>0</v>
      </c>
      <c r="CN47" s="32">
        <f t="shared" ca="1" si="25"/>
        <v>0</v>
      </c>
      <c r="CO47" s="32">
        <f t="shared" ca="1" si="25"/>
        <v>0</v>
      </c>
      <c r="CP47" s="32">
        <f t="shared" ca="1" si="25"/>
        <v>0</v>
      </c>
      <c r="CQ47" s="32">
        <f t="shared" ca="1" si="25"/>
        <v>0</v>
      </c>
      <c r="CR47" s="32">
        <f t="shared" ca="1" si="25"/>
        <v>0</v>
      </c>
      <c r="CS47" s="32">
        <f t="shared" ca="1" si="25"/>
        <v>0</v>
      </c>
      <c r="CT47" s="32">
        <f t="shared" ca="1" si="25"/>
        <v>1.72</v>
      </c>
      <c r="CU47" s="32">
        <f t="shared" ca="1" si="25"/>
        <v>23.66</v>
      </c>
      <c r="CV47" s="32">
        <f t="shared" ca="1" si="25"/>
        <v>54.87</v>
      </c>
      <c r="CW47" s="31">
        <f t="shared" ca="1" si="29"/>
        <v>0</v>
      </c>
      <c r="CX47" s="31">
        <f t="shared" ca="1" si="29"/>
        <v>0</v>
      </c>
      <c r="CY47" s="31">
        <f t="shared" ca="1" si="29"/>
        <v>0</v>
      </c>
      <c r="CZ47" s="31">
        <f t="shared" ca="1" si="26"/>
        <v>0</v>
      </c>
      <c r="DA47" s="31">
        <f t="shared" ca="1" si="26"/>
        <v>0</v>
      </c>
      <c r="DB47" s="31">
        <f t="shared" ca="1" si="26"/>
        <v>0</v>
      </c>
      <c r="DC47" s="31">
        <f t="shared" ca="1" si="26"/>
        <v>0</v>
      </c>
      <c r="DD47" s="31">
        <f t="shared" ca="1" si="26"/>
        <v>0</v>
      </c>
      <c r="DE47" s="31">
        <f t="shared" ca="1" si="26"/>
        <v>0</v>
      </c>
      <c r="DF47" s="31">
        <f t="shared" ca="1" si="26"/>
        <v>-39.46</v>
      </c>
      <c r="DG47" s="31">
        <f t="shared" ca="1" si="26"/>
        <v>-544.08000000000004</v>
      </c>
      <c r="DH47" s="31">
        <f t="shared" ca="1" si="26"/>
        <v>-1261.98</v>
      </c>
      <c r="DI47" s="32">
        <f t="shared" ca="1" si="20"/>
        <v>0</v>
      </c>
      <c r="DJ47" s="32">
        <f t="shared" ca="1" si="20"/>
        <v>0</v>
      </c>
      <c r="DK47" s="32">
        <f t="shared" ca="1" si="20"/>
        <v>0</v>
      </c>
      <c r="DL47" s="32">
        <f t="shared" ca="1" si="20"/>
        <v>0</v>
      </c>
      <c r="DM47" s="32">
        <f t="shared" ca="1" si="20"/>
        <v>0</v>
      </c>
      <c r="DN47" s="32">
        <f t="shared" ca="1" si="20"/>
        <v>0</v>
      </c>
      <c r="DO47" s="32">
        <f t="shared" ca="1" si="20"/>
        <v>0</v>
      </c>
      <c r="DP47" s="32">
        <f t="shared" ca="1" si="20"/>
        <v>0</v>
      </c>
      <c r="DQ47" s="32">
        <f t="shared" ca="1" si="20"/>
        <v>0</v>
      </c>
      <c r="DR47" s="32">
        <f t="shared" ca="1" si="20"/>
        <v>-1.97</v>
      </c>
      <c r="DS47" s="32">
        <f t="shared" ca="1" si="20"/>
        <v>-27.2</v>
      </c>
      <c r="DT47" s="32">
        <f t="shared" ca="1" si="20"/>
        <v>-63.1</v>
      </c>
      <c r="DU47" s="31">
        <f t="shared" ca="1" si="21"/>
        <v>0</v>
      </c>
      <c r="DV47" s="31">
        <f t="shared" ca="1" si="21"/>
        <v>0</v>
      </c>
      <c r="DW47" s="31">
        <f t="shared" ca="1" si="21"/>
        <v>0</v>
      </c>
      <c r="DX47" s="31">
        <f t="shared" ca="1" si="21"/>
        <v>0</v>
      </c>
      <c r="DY47" s="31">
        <f t="shared" ca="1" si="21"/>
        <v>0</v>
      </c>
      <c r="DZ47" s="31">
        <f t="shared" ca="1" si="21"/>
        <v>0</v>
      </c>
      <c r="EA47" s="31">
        <f t="shared" ca="1" si="21"/>
        <v>0</v>
      </c>
      <c r="EB47" s="31">
        <f t="shared" ca="1" si="21"/>
        <v>0</v>
      </c>
      <c r="EC47" s="31">
        <f t="shared" ca="1" si="21"/>
        <v>0</v>
      </c>
      <c r="ED47" s="31">
        <f t="shared" ca="1" si="21"/>
        <v>-15.18</v>
      </c>
      <c r="EE47" s="31">
        <f t="shared" ca="1" si="21"/>
        <v>-206.45</v>
      </c>
      <c r="EF47" s="31">
        <f t="shared" ca="1" si="21"/>
        <v>-472.37</v>
      </c>
      <c r="EG47" s="32">
        <f t="shared" ca="1" si="22"/>
        <v>0</v>
      </c>
      <c r="EH47" s="32">
        <f t="shared" ca="1" si="22"/>
        <v>0</v>
      </c>
      <c r="EI47" s="32">
        <f t="shared" ca="1" si="22"/>
        <v>0</v>
      </c>
      <c r="EJ47" s="32">
        <f t="shared" ca="1" si="22"/>
        <v>0</v>
      </c>
      <c r="EK47" s="32">
        <f t="shared" ca="1" si="22"/>
        <v>0</v>
      </c>
      <c r="EL47" s="32">
        <f t="shared" ca="1" si="22"/>
        <v>0</v>
      </c>
      <c r="EM47" s="32">
        <f t="shared" ca="1" si="22"/>
        <v>0</v>
      </c>
      <c r="EN47" s="32">
        <f t="shared" ca="1" si="22"/>
        <v>0</v>
      </c>
      <c r="EO47" s="32">
        <f t="shared" ca="1" si="22"/>
        <v>0</v>
      </c>
      <c r="EP47" s="32">
        <f t="shared" ca="1" si="22"/>
        <v>-56.61</v>
      </c>
      <c r="EQ47" s="32">
        <f t="shared" ca="1" si="22"/>
        <v>-777.73</v>
      </c>
      <c r="ER47" s="32">
        <f t="shared" ca="1" si="22"/>
        <v>-1797.4499999999998</v>
      </c>
    </row>
    <row r="48" spans="1:148">
      <c r="A48" t="s">
        <v>539</v>
      </c>
      <c r="B48" s="1" t="s">
        <v>32</v>
      </c>
      <c r="C48" t="str">
        <f t="shared" ca="1" si="1"/>
        <v>DRW1</v>
      </c>
      <c r="D48" t="str">
        <f t="shared" ca="1" si="2"/>
        <v>Drywood #1</v>
      </c>
      <c r="E48" s="51">
        <v>0</v>
      </c>
      <c r="F48" s="51">
        <v>0</v>
      </c>
      <c r="G48" s="51">
        <v>0</v>
      </c>
      <c r="H48" s="51">
        <v>0</v>
      </c>
      <c r="I48" s="51">
        <v>0</v>
      </c>
      <c r="J48" s="51">
        <v>0</v>
      </c>
      <c r="Q48" s="32">
        <v>0</v>
      </c>
      <c r="R48" s="32">
        <v>0</v>
      </c>
      <c r="S48" s="32">
        <v>0</v>
      </c>
      <c r="T48" s="32">
        <v>0</v>
      </c>
      <c r="U48" s="32">
        <v>0</v>
      </c>
      <c r="V48" s="32">
        <v>0</v>
      </c>
      <c r="W48" s="32"/>
      <c r="X48" s="32"/>
      <c r="Y48" s="32"/>
      <c r="Z48" s="32"/>
      <c r="AA48" s="32"/>
      <c r="AB48" s="32"/>
      <c r="AC48" s="2">
        <v>2.25</v>
      </c>
      <c r="AD48" s="2">
        <v>2.25</v>
      </c>
      <c r="AE48" s="2">
        <v>2.25</v>
      </c>
      <c r="AF48" s="2">
        <v>2.25</v>
      </c>
      <c r="AG48" s="2">
        <v>2.25</v>
      </c>
      <c r="AH48" s="2">
        <v>2.25</v>
      </c>
      <c r="AO48" s="33">
        <v>0</v>
      </c>
      <c r="AP48" s="33">
        <v>0</v>
      </c>
      <c r="AQ48" s="33">
        <v>0</v>
      </c>
      <c r="AR48" s="33">
        <v>0</v>
      </c>
      <c r="AS48" s="33">
        <v>0</v>
      </c>
      <c r="AT48" s="33">
        <v>0</v>
      </c>
      <c r="AU48" s="33"/>
      <c r="AV48" s="33"/>
      <c r="AW48" s="33"/>
      <c r="AX48" s="33"/>
      <c r="AY48" s="33"/>
      <c r="AZ48" s="33"/>
      <c r="BA48" s="31">
        <f t="shared" si="27"/>
        <v>0</v>
      </c>
      <c r="BB48" s="31">
        <f t="shared" si="27"/>
        <v>0</v>
      </c>
      <c r="BC48" s="31">
        <f t="shared" si="27"/>
        <v>0</v>
      </c>
      <c r="BD48" s="31">
        <f t="shared" si="23"/>
        <v>0</v>
      </c>
      <c r="BE48" s="31">
        <f t="shared" si="23"/>
        <v>0</v>
      </c>
      <c r="BF48" s="31">
        <f t="shared" si="23"/>
        <v>0</v>
      </c>
      <c r="BG48" s="31">
        <f t="shared" si="23"/>
        <v>0</v>
      </c>
      <c r="BH48" s="31">
        <f t="shared" si="23"/>
        <v>0</v>
      </c>
      <c r="BI48" s="31">
        <f t="shared" si="23"/>
        <v>0</v>
      </c>
      <c r="BJ48" s="31">
        <f t="shared" si="23"/>
        <v>0</v>
      </c>
      <c r="BK48" s="31">
        <f t="shared" si="23"/>
        <v>0</v>
      </c>
      <c r="BL48" s="31">
        <f t="shared" si="23"/>
        <v>0</v>
      </c>
      <c r="BM48" s="6">
        <f t="shared" ca="1" si="24"/>
        <v>-1.17E-2</v>
      </c>
      <c r="BN48" s="6">
        <f t="shared" ca="1" si="24"/>
        <v>-1.17E-2</v>
      </c>
      <c r="BO48" s="6">
        <f t="shared" ca="1" si="24"/>
        <v>-1.17E-2</v>
      </c>
      <c r="BP48" s="6">
        <f t="shared" ca="1" si="24"/>
        <v>-1.17E-2</v>
      </c>
      <c r="BQ48" s="6">
        <f t="shared" ca="1" si="24"/>
        <v>-1.17E-2</v>
      </c>
      <c r="BR48" s="6">
        <f t="shared" ca="1" si="24"/>
        <v>-1.17E-2</v>
      </c>
      <c r="BS48" s="6">
        <f t="shared" ca="1" si="24"/>
        <v>-1.17E-2</v>
      </c>
      <c r="BT48" s="6">
        <f t="shared" ca="1" si="24"/>
        <v>-1.17E-2</v>
      </c>
      <c r="BU48" s="6">
        <f t="shared" ca="1" si="24"/>
        <v>-1.17E-2</v>
      </c>
      <c r="BV48" s="6">
        <f t="shared" ca="1" si="24"/>
        <v>-1.17E-2</v>
      </c>
      <c r="BW48" s="6">
        <f t="shared" ca="1" si="24"/>
        <v>-1.17E-2</v>
      </c>
      <c r="BX48" s="6">
        <f t="shared" ca="1" si="24"/>
        <v>-1.17E-2</v>
      </c>
      <c r="BY48" s="31">
        <f t="shared" ca="1" si="19"/>
        <v>0</v>
      </c>
      <c r="BZ48" s="31">
        <f t="shared" ca="1" si="19"/>
        <v>0</v>
      </c>
      <c r="CA48" s="31">
        <f t="shared" ca="1" si="19"/>
        <v>0</v>
      </c>
      <c r="CB48" s="31">
        <f t="shared" ca="1" si="18"/>
        <v>0</v>
      </c>
      <c r="CC48" s="31">
        <f t="shared" ca="1" si="18"/>
        <v>0</v>
      </c>
      <c r="CD48" s="31">
        <f t="shared" ca="1" si="18"/>
        <v>0</v>
      </c>
      <c r="CE48" s="31">
        <f t="shared" ca="1" si="18"/>
        <v>0</v>
      </c>
      <c r="CF48" s="31">
        <f t="shared" ca="1" si="18"/>
        <v>0</v>
      </c>
      <c r="CG48" s="31">
        <f t="shared" ca="1" si="18"/>
        <v>0</v>
      </c>
      <c r="CH48" s="31">
        <f t="shared" ca="1" si="18"/>
        <v>0</v>
      </c>
      <c r="CI48" s="31">
        <f t="shared" ca="1" si="18"/>
        <v>0</v>
      </c>
      <c r="CJ48" s="31">
        <f t="shared" ca="1" si="18"/>
        <v>0</v>
      </c>
      <c r="CK48" s="32">
        <f t="shared" ca="1" si="28"/>
        <v>0</v>
      </c>
      <c r="CL48" s="32">
        <f t="shared" ca="1" si="28"/>
        <v>0</v>
      </c>
      <c r="CM48" s="32">
        <f t="shared" ca="1" si="28"/>
        <v>0</v>
      </c>
      <c r="CN48" s="32">
        <f t="shared" ca="1" si="25"/>
        <v>0</v>
      </c>
      <c r="CO48" s="32">
        <f t="shared" ca="1" si="25"/>
        <v>0</v>
      </c>
      <c r="CP48" s="32">
        <f t="shared" ca="1" si="25"/>
        <v>0</v>
      </c>
      <c r="CQ48" s="32">
        <f t="shared" ca="1" si="25"/>
        <v>0</v>
      </c>
      <c r="CR48" s="32">
        <f t="shared" ca="1" si="25"/>
        <v>0</v>
      </c>
      <c r="CS48" s="32">
        <f t="shared" ca="1" si="25"/>
        <v>0</v>
      </c>
      <c r="CT48" s="32">
        <f t="shared" ca="1" si="25"/>
        <v>0</v>
      </c>
      <c r="CU48" s="32">
        <f t="shared" ca="1" si="25"/>
        <v>0</v>
      </c>
      <c r="CV48" s="32">
        <f t="shared" ca="1" si="25"/>
        <v>0</v>
      </c>
      <c r="CW48" s="31">
        <f t="shared" ca="1" si="29"/>
        <v>0</v>
      </c>
      <c r="CX48" s="31">
        <f t="shared" ca="1" si="29"/>
        <v>0</v>
      </c>
      <c r="CY48" s="31">
        <f t="shared" ca="1" si="29"/>
        <v>0</v>
      </c>
      <c r="CZ48" s="31">
        <f t="shared" ca="1" si="26"/>
        <v>0</v>
      </c>
      <c r="DA48" s="31">
        <f t="shared" ca="1" si="26"/>
        <v>0</v>
      </c>
      <c r="DB48" s="31">
        <f t="shared" ca="1" si="26"/>
        <v>0</v>
      </c>
      <c r="DC48" s="31">
        <f t="shared" ca="1" si="26"/>
        <v>0</v>
      </c>
      <c r="DD48" s="31">
        <f t="shared" ca="1" si="26"/>
        <v>0</v>
      </c>
      <c r="DE48" s="31">
        <f t="shared" ca="1" si="26"/>
        <v>0</v>
      </c>
      <c r="DF48" s="31">
        <f t="shared" ca="1" si="26"/>
        <v>0</v>
      </c>
      <c r="DG48" s="31">
        <f t="shared" ca="1" si="26"/>
        <v>0</v>
      </c>
      <c r="DH48" s="31">
        <f t="shared" ca="1" si="26"/>
        <v>0</v>
      </c>
      <c r="DI48" s="32">
        <f t="shared" ca="1" si="20"/>
        <v>0</v>
      </c>
      <c r="DJ48" s="32">
        <f t="shared" ca="1" si="20"/>
        <v>0</v>
      </c>
      <c r="DK48" s="32">
        <f t="shared" ca="1" si="20"/>
        <v>0</v>
      </c>
      <c r="DL48" s="32">
        <f t="shared" ca="1" si="20"/>
        <v>0</v>
      </c>
      <c r="DM48" s="32">
        <f t="shared" ca="1" si="20"/>
        <v>0</v>
      </c>
      <c r="DN48" s="32">
        <f t="shared" ca="1" si="20"/>
        <v>0</v>
      </c>
      <c r="DO48" s="32">
        <f t="shared" ca="1" si="20"/>
        <v>0</v>
      </c>
      <c r="DP48" s="32">
        <f t="shared" ca="1" si="20"/>
        <v>0</v>
      </c>
      <c r="DQ48" s="32">
        <f t="shared" ca="1" si="20"/>
        <v>0</v>
      </c>
      <c r="DR48" s="32">
        <f t="shared" ca="1" si="20"/>
        <v>0</v>
      </c>
      <c r="DS48" s="32">
        <f t="shared" ca="1" si="20"/>
        <v>0</v>
      </c>
      <c r="DT48" s="32">
        <f t="shared" ca="1" si="20"/>
        <v>0</v>
      </c>
      <c r="DU48" s="31">
        <f t="shared" ca="1" si="21"/>
        <v>0</v>
      </c>
      <c r="DV48" s="31">
        <f t="shared" ca="1" si="21"/>
        <v>0</v>
      </c>
      <c r="DW48" s="31">
        <f t="shared" ca="1" si="21"/>
        <v>0</v>
      </c>
      <c r="DX48" s="31">
        <f t="shared" ca="1" si="21"/>
        <v>0</v>
      </c>
      <c r="DY48" s="31">
        <f t="shared" ca="1" si="21"/>
        <v>0</v>
      </c>
      <c r="DZ48" s="31">
        <f t="shared" ca="1" si="21"/>
        <v>0</v>
      </c>
      <c r="EA48" s="31">
        <f t="shared" ca="1" si="21"/>
        <v>0</v>
      </c>
      <c r="EB48" s="31">
        <f t="shared" ca="1" si="21"/>
        <v>0</v>
      </c>
      <c r="EC48" s="31">
        <f t="shared" ca="1" si="21"/>
        <v>0</v>
      </c>
      <c r="ED48" s="31">
        <f t="shared" ca="1" si="21"/>
        <v>0</v>
      </c>
      <c r="EE48" s="31">
        <f t="shared" ca="1" si="21"/>
        <v>0</v>
      </c>
      <c r="EF48" s="31">
        <f t="shared" ca="1" si="21"/>
        <v>0</v>
      </c>
      <c r="EG48" s="32">
        <f t="shared" ca="1" si="22"/>
        <v>0</v>
      </c>
      <c r="EH48" s="32">
        <f t="shared" ca="1" si="22"/>
        <v>0</v>
      </c>
      <c r="EI48" s="32">
        <f t="shared" ca="1" si="22"/>
        <v>0</v>
      </c>
      <c r="EJ48" s="32">
        <f t="shared" ca="1" si="22"/>
        <v>0</v>
      </c>
      <c r="EK48" s="32">
        <f t="shared" ca="1" si="22"/>
        <v>0</v>
      </c>
      <c r="EL48" s="32">
        <f t="shared" ca="1" si="22"/>
        <v>0</v>
      </c>
      <c r="EM48" s="32">
        <f t="shared" ca="1" si="22"/>
        <v>0</v>
      </c>
      <c r="EN48" s="32">
        <f t="shared" ca="1" si="22"/>
        <v>0</v>
      </c>
      <c r="EO48" s="32">
        <f t="shared" ca="1" si="22"/>
        <v>0</v>
      </c>
      <c r="EP48" s="32">
        <f t="shared" ca="1" si="22"/>
        <v>0</v>
      </c>
      <c r="EQ48" s="32">
        <f t="shared" ca="1" si="22"/>
        <v>0</v>
      </c>
      <c r="ER48" s="32">
        <f t="shared" ca="1" si="22"/>
        <v>0</v>
      </c>
    </row>
    <row r="49" spans="1:148">
      <c r="A49" t="s">
        <v>486</v>
      </c>
      <c r="B49" s="1" t="s">
        <v>78</v>
      </c>
      <c r="C49" t="str">
        <f t="shared" ca="1" si="1"/>
        <v>EC01</v>
      </c>
      <c r="D49" t="str">
        <f t="shared" ca="1" si="2"/>
        <v>Cavalier</v>
      </c>
      <c r="E49" s="51">
        <v>27286.312900000001</v>
      </c>
      <c r="F49" s="51">
        <v>27115.6495</v>
      </c>
      <c r="G49" s="51">
        <v>27369.691999999999</v>
      </c>
      <c r="H49" s="51">
        <v>23009.006300000001</v>
      </c>
      <c r="I49" s="51">
        <v>13922.2142</v>
      </c>
      <c r="J49" s="51">
        <v>18442.396499999999</v>
      </c>
      <c r="K49" s="51">
        <v>39835.873</v>
      </c>
      <c r="L49" s="51">
        <v>42648.023200000003</v>
      </c>
      <c r="M49" s="51">
        <v>33603.713400000001</v>
      </c>
      <c r="N49" s="51">
        <v>39741.803099999997</v>
      </c>
      <c r="O49" s="51">
        <v>32768.8822</v>
      </c>
      <c r="P49" s="51">
        <v>29289.704699999998</v>
      </c>
      <c r="Q49" s="32">
        <v>2174360.56</v>
      </c>
      <c r="R49" s="32">
        <v>2495360.65</v>
      </c>
      <c r="S49" s="32">
        <v>2451020.46</v>
      </c>
      <c r="T49" s="32">
        <v>1911880.15</v>
      </c>
      <c r="U49" s="32">
        <v>1265663.19</v>
      </c>
      <c r="V49" s="32">
        <v>1540049.16</v>
      </c>
      <c r="W49" s="32">
        <v>9793657.6899999995</v>
      </c>
      <c r="X49" s="32">
        <v>4280599.95</v>
      </c>
      <c r="Y49" s="32">
        <v>2228611.5499999998</v>
      </c>
      <c r="Z49" s="32">
        <v>3577046.17</v>
      </c>
      <c r="AA49" s="32">
        <v>2481806.0699999998</v>
      </c>
      <c r="AB49" s="32">
        <v>2778892.32</v>
      </c>
      <c r="AC49" s="2">
        <v>0.83</v>
      </c>
      <c r="AD49" s="2">
        <v>0.83</v>
      </c>
      <c r="AE49" s="2">
        <v>0.83</v>
      </c>
      <c r="AF49" s="2">
        <v>0.83</v>
      </c>
      <c r="AG49" s="2">
        <v>0.83</v>
      </c>
      <c r="AH49" s="2">
        <v>0.83</v>
      </c>
      <c r="AI49" s="2">
        <v>0.83</v>
      </c>
      <c r="AJ49" s="2">
        <v>0.83</v>
      </c>
      <c r="AK49" s="2">
        <v>0.83</v>
      </c>
      <c r="AL49" s="2">
        <v>0.83</v>
      </c>
      <c r="AM49" s="2">
        <v>0.83</v>
      </c>
      <c r="AN49" s="2">
        <v>0.83</v>
      </c>
      <c r="AO49" s="33">
        <v>18047.189999999999</v>
      </c>
      <c r="AP49" s="33">
        <v>20711.490000000002</v>
      </c>
      <c r="AQ49" s="33">
        <v>20343.47</v>
      </c>
      <c r="AR49" s="33">
        <v>15868.61</v>
      </c>
      <c r="AS49" s="33">
        <v>10505</v>
      </c>
      <c r="AT49" s="33">
        <v>12782.41</v>
      </c>
      <c r="AU49" s="33">
        <v>81287.360000000001</v>
      </c>
      <c r="AV49" s="33">
        <v>35528.980000000003</v>
      </c>
      <c r="AW49" s="33">
        <v>18497.48</v>
      </c>
      <c r="AX49" s="33">
        <v>29689.48</v>
      </c>
      <c r="AY49" s="33">
        <v>20598.990000000002</v>
      </c>
      <c r="AZ49" s="33">
        <v>23064.81</v>
      </c>
      <c r="BA49" s="31">
        <f t="shared" si="27"/>
        <v>-2609.23</v>
      </c>
      <c r="BB49" s="31">
        <f t="shared" si="27"/>
        <v>-2994.43</v>
      </c>
      <c r="BC49" s="31">
        <f t="shared" si="27"/>
        <v>-2941.22</v>
      </c>
      <c r="BD49" s="31">
        <f t="shared" si="23"/>
        <v>-9177.02</v>
      </c>
      <c r="BE49" s="31">
        <f t="shared" si="23"/>
        <v>-6075.18</v>
      </c>
      <c r="BF49" s="31">
        <f t="shared" si="23"/>
        <v>-7392.24</v>
      </c>
      <c r="BG49" s="31">
        <f t="shared" si="23"/>
        <v>-69534.97</v>
      </c>
      <c r="BH49" s="31">
        <f t="shared" si="23"/>
        <v>-30392.26</v>
      </c>
      <c r="BI49" s="31">
        <f t="shared" si="23"/>
        <v>-15823.14</v>
      </c>
      <c r="BJ49" s="31">
        <f t="shared" si="23"/>
        <v>-10731.14</v>
      </c>
      <c r="BK49" s="31">
        <f t="shared" si="23"/>
        <v>-7445.42</v>
      </c>
      <c r="BL49" s="31">
        <f t="shared" si="23"/>
        <v>-8336.68</v>
      </c>
      <c r="BM49" s="6">
        <f t="shared" ca="1" si="24"/>
        <v>-4.9399999999999999E-2</v>
      </c>
      <c r="BN49" s="6">
        <f t="shared" ca="1" si="24"/>
        <v>-4.9399999999999999E-2</v>
      </c>
      <c r="BO49" s="6">
        <f t="shared" ca="1" si="24"/>
        <v>-4.9399999999999999E-2</v>
      </c>
      <c r="BP49" s="6">
        <f t="shared" ca="1" si="24"/>
        <v>-4.9399999999999999E-2</v>
      </c>
      <c r="BQ49" s="6">
        <f t="shared" ca="1" si="24"/>
        <v>-4.9399999999999999E-2</v>
      </c>
      <c r="BR49" s="6">
        <f t="shared" ca="1" si="24"/>
        <v>-4.9399999999999999E-2</v>
      </c>
      <c r="BS49" s="6">
        <f t="shared" ca="1" si="24"/>
        <v>-4.9399999999999999E-2</v>
      </c>
      <c r="BT49" s="6">
        <f t="shared" ca="1" si="24"/>
        <v>-4.9399999999999999E-2</v>
      </c>
      <c r="BU49" s="6">
        <f t="shared" ca="1" si="24"/>
        <v>-4.9399999999999999E-2</v>
      </c>
      <c r="BV49" s="6">
        <f t="shared" ca="1" si="24"/>
        <v>-4.9399999999999999E-2</v>
      </c>
      <c r="BW49" s="6">
        <f t="shared" ca="1" si="24"/>
        <v>-4.9399999999999999E-2</v>
      </c>
      <c r="BX49" s="6">
        <f t="shared" ca="1" si="24"/>
        <v>-4.9399999999999999E-2</v>
      </c>
      <c r="BY49" s="31">
        <f t="shared" ca="1" si="19"/>
        <v>-107413.41</v>
      </c>
      <c r="BZ49" s="31">
        <f t="shared" ca="1" si="19"/>
        <v>-123270.82</v>
      </c>
      <c r="CA49" s="31">
        <f t="shared" ca="1" si="19"/>
        <v>-121080.41</v>
      </c>
      <c r="CB49" s="31">
        <f t="shared" ca="1" si="18"/>
        <v>-94446.88</v>
      </c>
      <c r="CC49" s="31">
        <f t="shared" ca="1" si="18"/>
        <v>-62523.76</v>
      </c>
      <c r="CD49" s="31">
        <f t="shared" ca="1" si="18"/>
        <v>-76078.429999999993</v>
      </c>
      <c r="CE49" s="31">
        <f t="shared" ca="1" si="18"/>
        <v>-483806.69</v>
      </c>
      <c r="CF49" s="31">
        <f t="shared" ca="1" si="18"/>
        <v>-211461.64</v>
      </c>
      <c r="CG49" s="31">
        <f t="shared" ca="1" si="18"/>
        <v>-110093.41</v>
      </c>
      <c r="CH49" s="31">
        <f t="shared" ca="1" si="18"/>
        <v>-176706.08</v>
      </c>
      <c r="CI49" s="31">
        <f t="shared" ca="1" si="18"/>
        <v>-122601.22</v>
      </c>
      <c r="CJ49" s="31">
        <f t="shared" ca="1" si="18"/>
        <v>-137277.28</v>
      </c>
      <c r="CK49" s="32">
        <f t="shared" ca="1" si="28"/>
        <v>2826.67</v>
      </c>
      <c r="CL49" s="32">
        <f t="shared" ca="1" si="28"/>
        <v>3243.97</v>
      </c>
      <c r="CM49" s="32">
        <f t="shared" ca="1" si="28"/>
        <v>3186.33</v>
      </c>
      <c r="CN49" s="32">
        <f t="shared" ca="1" si="25"/>
        <v>2485.44</v>
      </c>
      <c r="CO49" s="32">
        <f t="shared" ca="1" si="25"/>
        <v>1645.36</v>
      </c>
      <c r="CP49" s="32">
        <f t="shared" ca="1" si="25"/>
        <v>2002.06</v>
      </c>
      <c r="CQ49" s="32">
        <f t="shared" ca="1" si="25"/>
        <v>12731.75</v>
      </c>
      <c r="CR49" s="32">
        <f t="shared" ca="1" si="25"/>
        <v>5564.78</v>
      </c>
      <c r="CS49" s="32">
        <f t="shared" ca="1" si="25"/>
        <v>2897.2</v>
      </c>
      <c r="CT49" s="32">
        <f t="shared" ca="1" si="25"/>
        <v>4650.16</v>
      </c>
      <c r="CU49" s="32">
        <f t="shared" ca="1" si="25"/>
        <v>3226.35</v>
      </c>
      <c r="CV49" s="32">
        <f t="shared" ca="1" si="25"/>
        <v>3612.56</v>
      </c>
      <c r="CW49" s="31">
        <f t="shared" ca="1" si="29"/>
        <v>-120024.70000000001</v>
      </c>
      <c r="CX49" s="31">
        <f t="shared" ca="1" si="29"/>
        <v>-137743.91</v>
      </c>
      <c r="CY49" s="31">
        <f t="shared" ca="1" si="29"/>
        <v>-135296.32999999999</v>
      </c>
      <c r="CZ49" s="31">
        <f t="shared" ca="1" si="26"/>
        <v>-98653.03</v>
      </c>
      <c r="DA49" s="31">
        <f t="shared" ca="1" si="26"/>
        <v>-65308.219999999994</v>
      </c>
      <c r="DB49" s="31">
        <f t="shared" ca="1" si="26"/>
        <v>-79466.539999999994</v>
      </c>
      <c r="DC49" s="31">
        <f t="shared" ca="1" si="26"/>
        <v>-482827.33000000007</v>
      </c>
      <c r="DD49" s="31">
        <f t="shared" ca="1" si="26"/>
        <v>-211033.58000000002</v>
      </c>
      <c r="DE49" s="31">
        <f t="shared" ca="1" si="26"/>
        <v>-109870.55</v>
      </c>
      <c r="DF49" s="31">
        <f t="shared" ca="1" si="26"/>
        <v>-191014.26</v>
      </c>
      <c r="DG49" s="31">
        <f t="shared" ca="1" si="26"/>
        <v>-132528.43999999997</v>
      </c>
      <c r="DH49" s="31">
        <f t="shared" ca="1" si="26"/>
        <v>-148392.85</v>
      </c>
      <c r="DI49" s="32">
        <f t="shared" ca="1" si="20"/>
        <v>-6001.24</v>
      </c>
      <c r="DJ49" s="32">
        <f t="shared" ca="1" si="20"/>
        <v>-6887.2</v>
      </c>
      <c r="DK49" s="32">
        <f t="shared" ca="1" si="20"/>
        <v>-6764.82</v>
      </c>
      <c r="DL49" s="32">
        <f t="shared" ca="1" si="20"/>
        <v>-4932.6499999999996</v>
      </c>
      <c r="DM49" s="32">
        <f t="shared" ca="1" si="20"/>
        <v>-3265.41</v>
      </c>
      <c r="DN49" s="32">
        <f t="shared" ca="1" si="20"/>
        <v>-3973.33</v>
      </c>
      <c r="DO49" s="32">
        <f t="shared" ca="1" si="20"/>
        <v>-24141.37</v>
      </c>
      <c r="DP49" s="32">
        <f t="shared" ca="1" si="20"/>
        <v>-10551.68</v>
      </c>
      <c r="DQ49" s="32">
        <f t="shared" ca="1" si="20"/>
        <v>-5493.53</v>
      </c>
      <c r="DR49" s="32">
        <f t="shared" ca="1" si="20"/>
        <v>-9550.7099999999991</v>
      </c>
      <c r="DS49" s="32">
        <f t="shared" ca="1" si="20"/>
        <v>-6626.42</v>
      </c>
      <c r="DT49" s="32">
        <f t="shared" ca="1" si="20"/>
        <v>-7419.64</v>
      </c>
      <c r="DU49" s="31">
        <f t="shared" ca="1" si="21"/>
        <v>-51641.89</v>
      </c>
      <c r="DV49" s="31">
        <f t="shared" ca="1" si="21"/>
        <v>-58563.83</v>
      </c>
      <c r="DW49" s="31">
        <f t="shared" ca="1" si="21"/>
        <v>-56900.47</v>
      </c>
      <c r="DX49" s="31">
        <f t="shared" ca="1" si="21"/>
        <v>-40986.980000000003</v>
      </c>
      <c r="DY49" s="31">
        <f t="shared" ca="1" si="21"/>
        <v>-26811.27</v>
      </c>
      <c r="DZ49" s="31">
        <f t="shared" ca="1" si="21"/>
        <v>-32218.799999999999</v>
      </c>
      <c r="EA49" s="31">
        <f t="shared" ca="1" si="21"/>
        <v>-193375.75</v>
      </c>
      <c r="EB49" s="31">
        <f t="shared" ca="1" si="21"/>
        <v>-83400.23</v>
      </c>
      <c r="EC49" s="31">
        <f t="shared" ca="1" si="21"/>
        <v>-42837.5</v>
      </c>
      <c r="ED49" s="31">
        <f t="shared" ca="1" si="21"/>
        <v>-73493.429999999993</v>
      </c>
      <c r="EE49" s="31">
        <f t="shared" ca="1" si="21"/>
        <v>-50287.31</v>
      </c>
      <c r="EF49" s="31">
        <f t="shared" ca="1" si="21"/>
        <v>-55544.69</v>
      </c>
      <c r="EG49" s="32">
        <f t="shared" ca="1" si="22"/>
        <v>-177667.83000000002</v>
      </c>
      <c r="EH49" s="32">
        <f t="shared" ca="1" si="22"/>
        <v>-203194.94</v>
      </c>
      <c r="EI49" s="32">
        <f t="shared" ca="1" si="22"/>
        <v>-198961.62</v>
      </c>
      <c r="EJ49" s="32">
        <f t="shared" ca="1" si="22"/>
        <v>-144572.66</v>
      </c>
      <c r="EK49" s="32">
        <f t="shared" ca="1" si="22"/>
        <v>-95384.9</v>
      </c>
      <c r="EL49" s="32">
        <f t="shared" ca="1" si="22"/>
        <v>-115658.67</v>
      </c>
      <c r="EM49" s="32">
        <f t="shared" ca="1" si="22"/>
        <v>-700344.45000000007</v>
      </c>
      <c r="EN49" s="32">
        <f t="shared" ca="1" si="22"/>
        <v>-304985.49</v>
      </c>
      <c r="EO49" s="32">
        <f t="shared" ca="1" si="22"/>
        <v>-158201.58000000002</v>
      </c>
      <c r="EP49" s="32">
        <f t="shared" ca="1" si="22"/>
        <v>-274058.40000000002</v>
      </c>
      <c r="EQ49" s="32">
        <f t="shared" ca="1" si="22"/>
        <v>-189442.16999999998</v>
      </c>
      <c r="ER49" s="32">
        <f t="shared" ca="1" si="22"/>
        <v>-211357.18000000002</v>
      </c>
    </row>
    <row r="50" spans="1:148">
      <c r="A50" t="s">
        <v>486</v>
      </c>
      <c r="B50" s="1" t="s">
        <v>73</v>
      </c>
      <c r="C50" t="str">
        <f t="shared" ca="1" si="1"/>
        <v>EC04</v>
      </c>
      <c r="D50" t="str">
        <f t="shared" ca="1" si="2"/>
        <v>Foster Creek Industrial System</v>
      </c>
      <c r="E50" s="51">
        <v>50092.973100000003</v>
      </c>
      <c r="F50" s="51">
        <v>45400.476000000002</v>
      </c>
      <c r="G50" s="51">
        <v>45348.626300000004</v>
      </c>
      <c r="H50" s="51">
        <v>42760.532700000003</v>
      </c>
      <c r="I50" s="51">
        <v>41912.606299999999</v>
      </c>
      <c r="J50" s="51">
        <v>38552.130899999996</v>
      </c>
      <c r="K50" s="51">
        <v>33027.306199999999</v>
      </c>
      <c r="L50" s="51">
        <v>31409.4745</v>
      </c>
      <c r="M50" s="51">
        <v>31788.261200000001</v>
      </c>
      <c r="N50" s="51">
        <v>42834.766499999998</v>
      </c>
      <c r="O50" s="51">
        <v>43797.450700000001</v>
      </c>
      <c r="P50" s="51">
        <v>47316.8315</v>
      </c>
      <c r="Q50" s="32">
        <v>3080548.69</v>
      </c>
      <c r="R50" s="32">
        <v>3304305.66</v>
      </c>
      <c r="S50" s="32">
        <v>2581839.09</v>
      </c>
      <c r="T50" s="32">
        <v>2154560.92</v>
      </c>
      <c r="U50" s="32">
        <v>1995690.8</v>
      </c>
      <c r="V50" s="32">
        <v>1878846.22</v>
      </c>
      <c r="W50" s="32">
        <v>4931092.29</v>
      </c>
      <c r="X50" s="32">
        <v>2394954.04</v>
      </c>
      <c r="Y50" s="32">
        <v>1659078.31</v>
      </c>
      <c r="Z50" s="32">
        <v>2764983.81</v>
      </c>
      <c r="AA50" s="32">
        <v>2402582.7400000002</v>
      </c>
      <c r="AB50" s="32">
        <v>3012491.18</v>
      </c>
      <c r="AC50" s="2">
        <v>7.13</v>
      </c>
      <c r="AD50" s="2">
        <v>7.13</v>
      </c>
      <c r="AE50" s="2">
        <v>7.13</v>
      </c>
      <c r="AF50" s="2">
        <v>7.13</v>
      </c>
      <c r="AG50" s="2">
        <v>7.13</v>
      </c>
      <c r="AH50" s="2">
        <v>7.13</v>
      </c>
      <c r="AI50" s="2">
        <v>7.13</v>
      </c>
      <c r="AJ50" s="2">
        <v>7.13</v>
      </c>
      <c r="AK50" s="2">
        <v>7.13</v>
      </c>
      <c r="AL50" s="2">
        <v>7.13</v>
      </c>
      <c r="AM50" s="2">
        <v>7.13</v>
      </c>
      <c r="AN50" s="2">
        <v>7.13</v>
      </c>
      <c r="AO50" s="33">
        <v>219643.12</v>
      </c>
      <c r="AP50" s="33">
        <v>235596.99</v>
      </c>
      <c r="AQ50" s="33">
        <v>184085.13</v>
      </c>
      <c r="AR50" s="33">
        <v>153620.19</v>
      </c>
      <c r="AS50" s="33">
        <v>142292.75</v>
      </c>
      <c r="AT50" s="33">
        <v>133961.74</v>
      </c>
      <c r="AU50" s="33">
        <v>351586.88</v>
      </c>
      <c r="AV50" s="33">
        <v>170760.22</v>
      </c>
      <c r="AW50" s="33">
        <v>118292.28</v>
      </c>
      <c r="AX50" s="33">
        <v>197143.35</v>
      </c>
      <c r="AY50" s="33">
        <v>171304.15</v>
      </c>
      <c r="AZ50" s="33">
        <v>214790.62</v>
      </c>
      <c r="BA50" s="31">
        <f t="shared" si="27"/>
        <v>-3696.66</v>
      </c>
      <c r="BB50" s="31">
        <f t="shared" si="27"/>
        <v>-3965.17</v>
      </c>
      <c r="BC50" s="31">
        <f t="shared" si="27"/>
        <v>-3098.21</v>
      </c>
      <c r="BD50" s="31">
        <f t="shared" si="23"/>
        <v>-10341.89</v>
      </c>
      <c r="BE50" s="31">
        <f t="shared" si="23"/>
        <v>-9579.32</v>
      </c>
      <c r="BF50" s="31">
        <f t="shared" si="23"/>
        <v>-9018.4599999999991</v>
      </c>
      <c r="BG50" s="31">
        <f t="shared" si="23"/>
        <v>-35010.76</v>
      </c>
      <c r="BH50" s="31">
        <f t="shared" si="23"/>
        <v>-17004.169999999998</v>
      </c>
      <c r="BI50" s="31">
        <f t="shared" si="23"/>
        <v>-11779.46</v>
      </c>
      <c r="BJ50" s="31">
        <f t="shared" si="23"/>
        <v>-8294.9500000000007</v>
      </c>
      <c r="BK50" s="31">
        <f t="shared" si="23"/>
        <v>-7207.75</v>
      </c>
      <c r="BL50" s="31">
        <f t="shared" si="23"/>
        <v>-9037.4699999999993</v>
      </c>
      <c r="BM50" s="6">
        <f t="shared" ca="1" si="24"/>
        <v>8.2100000000000006E-2</v>
      </c>
      <c r="BN50" s="6">
        <f t="shared" ca="1" si="24"/>
        <v>8.2100000000000006E-2</v>
      </c>
      <c r="BO50" s="6">
        <f t="shared" ca="1" si="24"/>
        <v>8.2100000000000006E-2</v>
      </c>
      <c r="BP50" s="6">
        <f t="shared" ca="1" si="24"/>
        <v>8.2100000000000006E-2</v>
      </c>
      <c r="BQ50" s="6">
        <f t="shared" ca="1" si="24"/>
        <v>8.2100000000000006E-2</v>
      </c>
      <c r="BR50" s="6">
        <f t="shared" ca="1" si="24"/>
        <v>8.2100000000000006E-2</v>
      </c>
      <c r="BS50" s="6">
        <f t="shared" ca="1" si="24"/>
        <v>8.2100000000000006E-2</v>
      </c>
      <c r="BT50" s="6">
        <f t="shared" ca="1" si="24"/>
        <v>8.2100000000000006E-2</v>
      </c>
      <c r="BU50" s="6">
        <f t="shared" ca="1" si="24"/>
        <v>8.2100000000000006E-2</v>
      </c>
      <c r="BV50" s="6">
        <f t="shared" ca="1" si="24"/>
        <v>8.2100000000000006E-2</v>
      </c>
      <c r="BW50" s="6">
        <f t="shared" ca="1" si="24"/>
        <v>8.2100000000000006E-2</v>
      </c>
      <c r="BX50" s="6">
        <f t="shared" ca="1" si="24"/>
        <v>8.2100000000000006E-2</v>
      </c>
      <c r="BY50" s="31">
        <f t="shared" ca="1" si="19"/>
        <v>252913.05</v>
      </c>
      <c r="BZ50" s="31">
        <f t="shared" ca="1" si="19"/>
        <v>271283.49</v>
      </c>
      <c r="CA50" s="31">
        <f t="shared" ca="1" si="19"/>
        <v>211968.99</v>
      </c>
      <c r="CB50" s="31">
        <f t="shared" ca="1" si="18"/>
        <v>176889.45</v>
      </c>
      <c r="CC50" s="31">
        <f t="shared" ca="1" si="18"/>
        <v>163846.21</v>
      </c>
      <c r="CD50" s="31">
        <f t="shared" ca="1" si="18"/>
        <v>154253.26999999999</v>
      </c>
      <c r="CE50" s="31">
        <f t="shared" ca="1" si="18"/>
        <v>404842.68</v>
      </c>
      <c r="CF50" s="31">
        <f t="shared" ca="1" si="18"/>
        <v>196625.73</v>
      </c>
      <c r="CG50" s="31">
        <f t="shared" ca="1" si="18"/>
        <v>136210.32999999999</v>
      </c>
      <c r="CH50" s="31">
        <f t="shared" ca="1" si="18"/>
        <v>227005.17</v>
      </c>
      <c r="CI50" s="31">
        <f t="shared" ca="1" si="18"/>
        <v>197252.04</v>
      </c>
      <c r="CJ50" s="31">
        <f t="shared" ca="1" si="18"/>
        <v>247325.53</v>
      </c>
      <c r="CK50" s="32">
        <f t="shared" ca="1" si="28"/>
        <v>4004.71</v>
      </c>
      <c r="CL50" s="32">
        <f t="shared" ca="1" si="28"/>
        <v>4295.6000000000004</v>
      </c>
      <c r="CM50" s="32">
        <f t="shared" ca="1" si="28"/>
        <v>3356.39</v>
      </c>
      <c r="CN50" s="32">
        <f t="shared" ca="1" si="25"/>
        <v>2800.93</v>
      </c>
      <c r="CO50" s="32">
        <f t="shared" ca="1" si="25"/>
        <v>2594.4</v>
      </c>
      <c r="CP50" s="32">
        <f t="shared" ca="1" si="25"/>
        <v>2442.5</v>
      </c>
      <c r="CQ50" s="32">
        <f t="shared" ca="1" si="25"/>
        <v>6410.42</v>
      </c>
      <c r="CR50" s="32">
        <f t="shared" ca="1" si="25"/>
        <v>3113.44</v>
      </c>
      <c r="CS50" s="32">
        <f t="shared" ca="1" si="25"/>
        <v>2156.8000000000002</v>
      </c>
      <c r="CT50" s="32">
        <f t="shared" ca="1" si="25"/>
        <v>3594.48</v>
      </c>
      <c r="CU50" s="32">
        <f t="shared" ca="1" si="25"/>
        <v>3123.36</v>
      </c>
      <c r="CV50" s="32">
        <f t="shared" ca="1" si="25"/>
        <v>3916.24</v>
      </c>
      <c r="CW50" s="31">
        <f t="shared" ca="1" si="29"/>
        <v>40971.299999999988</v>
      </c>
      <c r="CX50" s="31">
        <f t="shared" ca="1" si="29"/>
        <v>43947.269999999975</v>
      </c>
      <c r="CY50" s="31">
        <f t="shared" ca="1" si="29"/>
        <v>34338.46</v>
      </c>
      <c r="CZ50" s="31">
        <f t="shared" ca="1" si="26"/>
        <v>36412.080000000002</v>
      </c>
      <c r="DA50" s="31">
        <f t="shared" ca="1" si="26"/>
        <v>33727.179999999986</v>
      </c>
      <c r="DB50" s="31">
        <f t="shared" ca="1" si="26"/>
        <v>31752.489999999998</v>
      </c>
      <c r="DC50" s="31">
        <f t="shared" ca="1" si="26"/>
        <v>94676.979999999981</v>
      </c>
      <c r="DD50" s="31">
        <f t="shared" ca="1" si="26"/>
        <v>45983.12000000001</v>
      </c>
      <c r="DE50" s="31">
        <f t="shared" ca="1" si="26"/>
        <v>31854.309999999976</v>
      </c>
      <c r="DF50" s="31">
        <f t="shared" ca="1" si="26"/>
        <v>41751.250000000015</v>
      </c>
      <c r="DG50" s="31">
        <f t="shared" ca="1" si="26"/>
        <v>36279</v>
      </c>
      <c r="DH50" s="31">
        <f t="shared" ca="1" si="26"/>
        <v>45488.619999999995</v>
      </c>
      <c r="DI50" s="32">
        <f t="shared" ca="1" si="20"/>
        <v>2048.5700000000002</v>
      </c>
      <c r="DJ50" s="32">
        <f t="shared" ca="1" si="20"/>
        <v>2197.36</v>
      </c>
      <c r="DK50" s="32">
        <f t="shared" ca="1" si="20"/>
        <v>1716.92</v>
      </c>
      <c r="DL50" s="32">
        <f t="shared" ca="1" si="20"/>
        <v>1820.6</v>
      </c>
      <c r="DM50" s="32">
        <f t="shared" ca="1" si="20"/>
        <v>1686.36</v>
      </c>
      <c r="DN50" s="32">
        <f t="shared" ca="1" si="20"/>
        <v>1587.62</v>
      </c>
      <c r="DO50" s="32">
        <f t="shared" ca="1" si="20"/>
        <v>4733.8500000000004</v>
      </c>
      <c r="DP50" s="32">
        <f t="shared" ca="1" si="20"/>
        <v>2299.16</v>
      </c>
      <c r="DQ50" s="32">
        <f t="shared" ca="1" si="20"/>
        <v>1592.72</v>
      </c>
      <c r="DR50" s="32">
        <f t="shared" ca="1" si="20"/>
        <v>2087.56</v>
      </c>
      <c r="DS50" s="32">
        <f t="shared" ca="1" si="20"/>
        <v>1813.95</v>
      </c>
      <c r="DT50" s="32">
        <f t="shared" ca="1" si="20"/>
        <v>2274.4299999999998</v>
      </c>
      <c r="DU50" s="31">
        <f t="shared" ca="1" si="21"/>
        <v>17628.330000000002</v>
      </c>
      <c r="DV50" s="31">
        <f t="shared" ca="1" si="21"/>
        <v>18684.82</v>
      </c>
      <c r="DW50" s="31">
        <f t="shared" ca="1" si="21"/>
        <v>14441.45</v>
      </c>
      <c r="DX50" s="31">
        <f t="shared" ca="1" si="21"/>
        <v>15127.98</v>
      </c>
      <c r="DY50" s="31">
        <f t="shared" ca="1" si="21"/>
        <v>13846.17</v>
      </c>
      <c r="DZ50" s="31">
        <f t="shared" ca="1" si="21"/>
        <v>12873.68</v>
      </c>
      <c r="EA50" s="31">
        <f t="shared" ca="1" si="21"/>
        <v>37918.800000000003</v>
      </c>
      <c r="EB50" s="31">
        <f t="shared" ca="1" si="21"/>
        <v>18172.48</v>
      </c>
      <c r="EC50" s="31">
        <f t="shared" ca="1" si="21"/>
        <v>12419.7</v>
      </c>
      <c r="ED50" s="31">
        <f t="shared" ca="1" si="21"/>
        <v>16063.95</v>
      </c>
      <c r="EE50" s="31">
        <f t="shared" ca="1" si="21"/>
        <v>13765.9</v>
      </c>
      <c r="EF50" s="31">
        <f t="shared" ca="1" si="21"/>
        <v>17026.77</v>
      </c>
      <c r="EG50" s="32">
        <f t="shared" ca="1" si="22"/>
        <v>60648.19999999999</v>
      </c>
      <c r="EH50" s="32">
        <f t="shared" ca="1" si="22"/>
        <v>64829.449999999975</v>
      </c>
      <c r="EI50" s="32">
        <f t="shared" ca="1" si="22"/>
        <v>50496.83</v>
      </c>
      <c r="EJ50" s="32">
        <f t="shared" ca="1" si="22"/>
        <v>53360.66</v>
      </c>
      <c r="EK50" s="32">
        <f t="shared" ca="1" si="22"/>
        <v>49259.709999999985</v>
      </c>
      <c r="EL50" s="32">
        <f t="shared" ca="1" si="22"/>
        <v>46213.79</v>
      </c>
      <c r="EM50" s="32">
        <f t="shared" ca="1" si="22"/>
        <v>137329.63</v>
      </c>
      <c r="EN50" s="32">
        <f t="shared" ca="1" si="22"/>
        <v>66454.760000000009</v>
      </c>
      <c r="EO50" s="32">
        <f t="shared" ca="1" si="22"/>
        <v>45866.729999999981</v>
      </c>
      <c r="EP50" s="32">
        <f t="shared" ca="1" si="22"/>
        <v>59902.760000000009</v>
      </c>
      <c r="EQ50" s="32">
        <f t="shared" ca="1" si="22"/>
        <v>51858.85</v>
      </c>
      <c r="ER50" s="32">
        <f t="shared" ca="1" si="22"/>
        <v>64789.819999999992</v>
      </c>
    </row>
    <row r="51" spans="1:148">
      <c r="A51" t="s">
        <v>431</v>
      </c>
      <c r="B51" s="1" t="s">
        <v>74</v>
      </c>
      <c r="C51" t="str">
        <f t="shared" ca="1" si="1"/>
        <v>BCHIMP</v>
      </c>
      <c r="D51" t="str">
        <f t="shared" ca="1" si="2"/>
        <v>Alberta-BC Intertie - Import</v>
      </c>
      <c r="E51" s="51">
        <v>15111</v>
      </c>
      <c r="F51" s="51">
        <v>3545</v>
      </c>
      <c r="G51" s="51">
        <v>18986</v>
      </c>
      <c r="H51" s="51">
        <v>11817</v>
      </c>
      <c r="I51" s="51">
        <v>18210</v>
      </c>
      <c r="J51" s="51">
        <v>5525</v>
      </c>
      <c r="K51" s="51">
        <v>10149</v>
      </c>
      <c r="L51" s="51">
        <v>6010</v>
      </c>
      <c r="M51" s="51">
        <v>8805</v>
      </c>
      <c r="N51" s="51">
        <v>6343</v>
      </c>
      <c r="O51" s="51">
        <v>817</v>
      </c>
      <c r="P51" s="51">
        <v>1695</v>
      </c>
      <c r="Q51" s="32">
        <v>1153959.6599999999</v>
      </c>
      <c r="R51" s="32">
        <v>338369.55</v>
      </c>
      <c r="S51" s="32">
        <v>1335823.96</v>
      </c>
      <c r="T51" s="32">
        <v>831491.07</v>
      </c>
      <c r="U51" s="32">
        <v>1330248.6100000001</v>
      </c>
      <c r="V51" s="32">
        <v>414681.34</v>
      </c>
      <c r="W51" s="32">
        <v>935003.58</v>
      </c>
      <c r="X51" s="32">
        <v>453152.22</v>
      </c>
      <c r="Y51" s="32">
        <v>529189.16</v>
      </c>
      <c r="Z51" s="32">
        <v>529779.4</v>
      </c>
      <c r="AA51" s="32">
        <v>88232.36</v>
      </c>
      <c r="AB51" s="32">
        <v>209918.55</v>
      </c>
      <c r="AC51" s="2">
        <v>0.78</v>
      </c>
      <c r="AD51" s="2">
        <v>0.78</v>
      </c>
      <c r="AE51" s="2">
        <v>0.78</v>
      </c>
      <c r="AF51" s="2">
        <v>0.78</v>
      </c>
      <c r="AG51" s="2">
        <v>0.78</v>
      </c>
      <c r="AH51" s="2">
        <v>0.78</v>
      </c>
      <c r="AI51" s="2">
        <v>0.78</v>
      </c>
      <c r="AJ51" s="2">
        <v>0.78</v>
      </c>
      <c r="AK51" s="2">
        <v>0.78</v>
      </c>
      <c r="AL51" s="2">
        <v>0.78</v>
      </c>
      <c r="AM51" s="2">
        <v>0.78</v>
      </c>
      <c r="AN51" s="2">
        <v>0.78</v>
      </c>
      <c r="AO51" s="33">
        <v>9000.89</v>
      </c>
      <c r="AP51" s="33">
        <v>2639.28</v>
      </c>
      <c r="AQ51" s="33">
        <v>10419.43</v>
      </c>
      <c r="AR51" s="33">
        <v>6485.63</v>
      </c>
      <c r="AS51" s="33">
        <v>10375.94</v>
      </c>
      <c r="AT51" s="33">
        <v>3234.51</v>
      </c>
      <c r="AU51" s="33">
        <v>7293.03</v>
      </c>
      <c r="AV51" s="33">
        <v>3534.59</v>
      </c>
      <c r="AW51" s="33">
        <v>4127.68</v>
      </c>
      <c r="AX51" s="33">
        <v>4132.28</v>
      </c>
      <c r="AY51" s="33">
        <v>688.21</v>
      </c>
      <c r="AZ51" s="33">
        <v>1637.36</v>
      </c>
      <c r="BA51" s="31">
        <f t="shared" si="27"/>
        <v>-1384.75</v>
      </c>
      <c r="BB51" s="31">
        <f t="shared" si="27"/>
        <v>-406.04</v>
      </c>
      <c r="BC51" s="31">
        <f t="shared" si="27"/>
        <v>-1602.99</v>
      </c>
      <c r="BD51" s="31">
        <f t="shared" si="23"/>
        <v>-3991.16</v>
      </c>
      <c r="BE51" s="31">
        <f t="shared" si="23"/>
        <v>-6385.19</v>
      </c>
      <c r="BF51" s="31">
        <f t="shared" si="23"/>
        <v>-1990.47</v>
      </c>
      <c r="BG51" s="31">
        <f t="shared" si="23"/>
        <v>-6638.53</v>
      </c>
      <c r="BH51" s="31">
        <f t="shared" si="23"/>
        <v>-3217.38</v>
      </c>
      <c r="BI51" s="31">
        <f t="shared" si="23"/>
        <v>-3757.24</v>
      </c>
      <c r="BJ51" s="31">
        <f t="shared" si="23"/>
        <v>-1589.34</v>
      </c>
      <c r="BK51" s="31">
        <f t="shared" si="23"/>
        <v>-264.7</v>
      </c>
      <c r="BL51" s="31">
        <f t="shared" si="23"/>
        <v>-629.76</v>
      </c>
      <c r="BM51" s="6">
        <f t="shared" ca="1" si="24"/>
        <v>-2.7799999999999998E-2</v>
      </c>
      <c r="BN51" s="6">
        <f t="shared" ca="1" si="24"/>
        <v>-2.7799999999999998E-2</v>
      </c>
      <c r="BO51" s="6">
        <f t="shared" ca="1" si="24"/>
        <v>-2.7799999999999998E-2</v>
      </c>
      <c r="BP51" s="6">
        <f t="shared" ca="1" si="24"/>
        <v>-2.7799999999999998E-2</v>
      </c>
      <c r="BQ51" s="6">
        <f t="shared" ca="1" si="24"/>
        <v>-2.7799999999999998E-2</v>
      </c>
      <c r="BR51" s="6">
        <f t="shared" ca="1" si="24"/>
        <v>-2.7799999999999998E-2</v>
      </c>
      <c r="BS51" s="6">
        <f t="shared" ca="1" si="24"/>
        <v>-2.7799999999999998E-2</v>
      </c>
      <c r="BT51" s="6">
        <f t="shared" ca="1" si="24"/>
        <v>-2.7799999999999998E-2</v>
      </c>
      <c r="BU51" s="6">
        <f t="shared" ca="1" si="24"/>
        <v>-2.7799999999999998E-2</v>
      </c>
      <c r="BV51" s="6">
        <f t="shared" ca="1" si="24"/>
        <v>-2.7799999999999998E-2</v>
      </c>
      <c r="BW51" s="6">
        <f t="shared" ca="1" si="24"/>
        <v>-2.7799999999999998E-2</v>
      </c>
      <c r="BX51" s="6">
        <f t="shared" ca="1" si="24"/>
        <v>-2.7799999999999998E-2</v>
      </c>
      <c r="BY51" s="31">
        <f t="shared" ca="1" si="19"/>
        <v>-32080.080000000002</v>
      </c>
      <c r="BZ51" s="31">
        <f t="shared" ca="1" si="19"/>
        <v>-9406.67</v>
      </c>
      <c r="CA51" s="31">
        <f t="shared" ca="1" si="19"/>
        <v>-37135.910000000003</v>
      </c>
      <c r="CB51" s="31">
        <f t="shared" ca="1" si="18"/>
        <v>-23115.45</v>
      </c>
      <c r="CC51" s="31">
        <f t="shared" ca="1" si="18"/>
        <v>-36980.910000000003</v>
      </c>
      <c r="CD51" s="31">
        <f t="shared" ca="1" si="18"/>
        <v>-11528.14</v>
      </c>
      <c r="CE51" s="31">
        <f t="shared" ca="1" si="18"/>
        <v>-25993.1</v>
      </c>
      <c r="CF51" s="31">
        <f t="shared" ca="1" si="18"/>
        <v>-12597.63</v>
      </c>
      <c r="CG51" s="31">
        <f t="shared" ca="1" si="18"/>
        <v>-14711.46</v>
      </c>
      <c r="CH51" s="31">
        <f t="shared" ca="1" si="18"/>
        <v>-14727.87</v>
      </c>
      <c r="CI51" s="31">
        <f t="shared" ca="1" si="18"/>
        <v>-2452.86</v>
      </c>
      <c r="CJ51" s="31">
        <f t="shared" ca="1" si="18"/>
        <v>-5835.74</v>
      </c>
      <c r="CK51" s="32">
        <f t="shared" ca="1" si="28"/>
        <v>1500.15</v>
      </c>
      <c r="CL51" s="32">
        <f t="shared" ca="1" si="28"/>
        <v>439.88</v>
      </c>
      <c r="CM51" s="32">
        <f t="shared" ca="1" si="28"/>
        <v>1736.57</v>
      </c>
      <c r="CN51" s="32">
        <f t="shared" ca="1" si="25"/>
        <v>1080.94</v>
      </c>
      <c r="CO51" s="32">
        <f t="shared" ca="1" si="25"/>
        <v>1729.32</v>
      </c>
      <c r="CP51" s="32">
        <f t="shared" ca="1" si="25"/>
        <v>539.09</v>
      </c>
      <c r="CQ51" s="32">
        <f t="shared" ca="1" si="25"/>
        <v>1215.5</v>
      </c>
      <c r="CR51" s="32">
        <f t="shared" ca="1" si="25"/>
        <v>589.1</v>
      </c>
      <c r="CS51" s="32">
        <f t="shared" ca="1" si="25"/>
        <v>687.95</v>
      </c>
      <c r="CT51" s="32">
        <f t="shared" ca="1" si="25"/>
        <v>688.71</v>
      </c>
      <c r="CU51" s="32">
        <f t="shared" ca="1" si="25"/>
        <v>114.7</v>
      </c>
      <c r="CV51" s="32">
        <f t="shared" ca="1" si="25"/>
        <v>272.89</v>
      </c>
      <c r="CW51" s="31">
        <f t="shared" ca="1" si="29"/>
        <v>-38196.07</v>
      </c>
      <c r="CX51" s="31">
        <f t="shared" ca="1" si="29"/>
        <v>-11200.03</v>
      </c>
      <c r="CY51" s="31">
        <f t="shared" ca="1" si="29"/>
        <v>-44215.780000000006</v>
      </c>
      <c r="CZ51" s="31">
        <f t="shared" ca="1" si="26"/>
        <v>-24528.980000000003</v>
      </c>
      <c r="DA51" s="31">
        <f t="shared" ca="1" si="26"/>
        <v>-39242.340000000004</v>
      </c>
      <c r="DB51" s="31">
        <f t="shared" ca="1" si="26"/>
        <v>-12233.09</v>
      </c>
      <c r="DC51" s="31">
        <f t="shared" ca="1" si="26"/>
        <v>-25432.1</v>
      </c>
      <c r="DD51" s="31">
        <f t="shared" ca="1" si="26"/>
        <v>-12325.739999999998</v>
      </c>
      <c r="DE51" s="31">
        <f t="shared" ca="1" si="26"/>
        <v>-14393.949999999999</v>
      </c>
      <c r="DF51" s="31">
        <f t="shared" ca="1" si="26"/>
        <v>-16582.099999999999</v>
      </c>
      <c r="DG51" s="31">
        <f t="shared" ca="1" si="26"/>
        <v>-2761.6700000000005</v>
      </c>
      <c r="DH51" s="31">
        <f t="shared" ca="1" si="26"/>
        <v>-6570.4499999999989</v>
      </c>
      <c r="DI51" s="32">
        <f t="shared" ca="1" si="20"/>
        <v>-1909.8</v>
      </c>
      <c r="DJ51" s="32">
        <f t="shared" ca="1" si="20"/>
        <v>-560</v>
      </c>
      <c r="DK51" s="32">
        <f t="shared" ca="1" si="20"/>
        <v>-2210.79</v>
      </c>
      <c r="DL51" s="32">
        <f t="shared" ca="1" si="20"/>
        <v>-1226.45</v>
      </c>
      <c r="DM51" s="32">
        <f t="shared" ca="1" si="20"/>
        <v>-1962.12</v>
      </c>
      <c r="DN51" s="32">
        <f t="shared" ca="1" si="20"/>
        <v>-611.65</v>
      </c>
      <c r="DO51" s="32">
        <f t="shared" ca="1" si="20"/>
        <v>-1271.6099999999999</v>
      </c>
      <c r="DP51" s="32">
        <f t="shared" ca="1" si="20"/>
        <v>-616.29</v>
      </c>
      <c r="DQ51" s="32">
        <f t="shared" ca="1" si="20"/>
        <v>-719.7</v>
      </c>
      <c r="DR51" s="32">
        <f t="shared" ca="1" si="20"/>
        <v>-829.11</v>
      </c>
      <c r="DS51" s="32">
        <f t="shared" ca="1" si="20"/>
        <v>-138.08000000000001</v>
      </c>
      <c r="DT51" s="32">
        <f t="shared" ca="1" si="20"/>
        <v>-328.52</v>
      </c>
      <c r="DU51" s="31">
        <f t="shared" ca="1" si="21"/>
        <v>-16434.259999999998</v>
      </c>
      <c r="DV51" s="31">
        <f t="shared" ca="1" si="21"/>
        <v>-4761.8599999999997</v>
      </c>
      <c r="DW51" s="31">
        <f t="shared" ca="1" si="21"/>
        <v>-18595.47</v>
      </c>
      <c r="DX51" s="31">
        <f t="shared" ca="1" si="21"/>
        <v>-10190.959999999999</v>
      </c>
      <c r="DY51" s="31">
        <f t="shared" ca="1" si="21"/>
        <v>-16110.33</v>
      </c>
      <c r="DZ51" s="31">
        <f t="shared" ca="1" si="21"/>
        <v>-4959.7700000000004</v>
      </c>
      <c r="EA51" s="31">
        <f t="shared" ca="1" si="21"/>
        <v>-10185.74</v>
      </c>
      <c r="EB51" s="31">
        <f t="shared" ca="1" si="21"/>
        <v>-4871.12</v>
      </c>
      <c r="EC51" s="31">
        <f t="shared" ca="1" si="21"/>
        <v>-5612.07</v>
      </c>
      <c r="ED51" s="31">
        <f t="shared" ca="1" si="21"/>
        <v>-6380.02</v>
      </c>
      <c r="EE51" s="31">
        <f t="shared" ca="1" si="21"/>
        <v>-1047.9000000000001</v>
      </c>
      <c r="EF51" s="31">
        <f t="shared" ca="1" si="21"/>
        <v>-2459.37</v>
      </c>
      <c r="EG51" s="32">
        <f t="shared" ca="1" si="22"/>
        <v>-56540.130000000005</v>
      </c>
      <c r="EH51" s="32">
        <f t="shared" ca="1" si="22"/>
        <v>-16521.89</v>
      </c>
      <c r="EI51" s="32">
        <f t="shared" ca="1" si="22"/>
        <v>-65022.040000000008</v>
      </c>
      <c r="EJ51" s="32">
        <f t="shared" ca="1" si="22"/>
        <v>-35946.39</v>
      </c>
      <c r="EK51" s="32">
        <f t="shared" ca="1" si="22"/>
        <v>-57314.790000000008</v>
      </c>
      <c r="EL51" s="32">
        <f t="shared" ca="1" si="22"/>
        <v>-17804.510000000002</v>
      </c>
      <c r="EM51" s="32">
        <f t="shared" ca="1" si="22"/>
        <v>-36889.449999999997</v>
      </c>
      <c r="EN51" s="32">
        <f t="shared" ca="1" si="22"/>
        <v>-17813.149999999998</v>
      </c>
      <c r="EO51" s="32">
        <f t="shared" ca="1" si="22"/>
        <v>-20725.72</v>
      </c>
      <c r="EP51" s="32">
        <f t="shared" ca="1" si="22"/>
        <v>-23791.23</v>
      </c>
      <c r="EQ51" s="32">
        <f t="shared" ca="1" si="22"/>
        <v>-3947.6500000000005</v>
      </c>
      <c r="ER51" s="32">
        <f t="shared" ca="1" si="22"/>
        <v>-9358.34</v>
      </c>
    </row>
    <row r="52" spans="1:148">
      <c r="A52" t="s">
        <v>431</v>
      </c>
      <c r="B52" s="1" t="s">
        <v>76</v>
      </c>
      <c r="C52" t="str">
        <f t="shared" ca="1" si="1"/>
        <v>SPCIMP</v>
      </c>
      <c r="D52" t="str">
        <f t="shared" ca="1" si="2"/>
        <v>Alberta-Saskatchewan Intertie - Import</v>
      </c>
      <c r="E52" s="51">
        <v>390</v>
      </c>
      <c r="G52" s="51">
        <v>778</v>
      </c>
      <c r="I52" s="51">
        <v>1984</v>
      </c>
      <c r="K52" s="51">
        <v>203</v>
      </c>
      <c r="L52" s="51">
        <v>445</v>
      </c>
      <c r="N52" s="51">
        <v>25</v>
      </c>
      <c r="P52" s="51">
        <v>162</v>
      </c>
      <c r="Q52" s="32">
        <v>24194.36</v>
      </c>
      <c r="R52" s="32"/>
      <c r="S52" s="32">
        <v>66790.66</v>
      </c>
      <c r="T52" s="32"/>
      <c r="U52" s="32">
        <v>172572.48</v>
      </c>
      <c r="V52" s="32"/>
      <c r="W52" s="32">
        <v>33836.67</v>
      </c>
      <c r="X52" s="32">
        <v>18988.189999999999</v>
      </c>
      <c r="Y52" s="32"/>
      <c r="Z52" s="32">
        <v>2770.49</v>
      </c>
      <c r="AA52" s="32"/>
      <c r="AB52" s="32">
        <v>40551.25</v>
      </c>
      <c r="AC52" s="2">
        <v>1.44</v>
      </c>
      <c r="AE52" s="2">
        <v>1.44</v>
      </c>
      <c r="AG52" s="2">
        <v>1.44</v>
      </c>
      <c r="AI52" s="2">
        <v>1.44</v>
      </c>
      <c r="AJ52" s="2">
        <v>1.44</v>
      </c>
      <c r="AL52" s="2">
        <v>1.44</v>
      </c>
      <c r="AN52" s="2">
        <v>1.44</v>
      </c>
      <c r="AO52" s="33">
        <v>348.4</v>
      </c>
      <c r="AP52" s="33"/>
      <c r="AQ52" s="33">
        <v>961.79</v>
      </c>
      <c r="AR52" s="33"/>
      <c r="AS52" s="33">
        <v>2485.04</v>
      </c>
      <c r="AT52" s="33"/>
      <c r="AU52" s="33">
        <v>487.25</v>
      </c>
      <c r="AV52" s="33">
        <v>273.43</v>
      </c>
      <c r="AW52" s="33"/>
      <c r="AX52" s="33">
        <v>39.9</v>
      </c>
      <c r="AY52" s="33"/>
      <c r="AZ52" s="33">
        <v>583.94000000000005</v>
      </c>
      <c r="BA52" s="31">
        <f t="shared" si="27"/>
        <v>-29.03</v>
      </c>
      <c r="BB52" s="31">
        <f t="shared" si="27"/>
        <v>0</v>
      </c>
      <c r="BC52" s="31">
        <f t="shared" si="27"/>
        <v>-80.150000000000006</v>
      </c>
      <c r="BD52" s="31">
        <f t="shared" si="23"/>
        <v>0</v>
      </c>
      <c r="BE52" s="31">
        <f t="shared" si="23"/>
        <v>-828.35</v>
      </c>
      <c r="BF52" s="31">
        <f t="shared" si="23"/>
        <v>0</v>
      </c>
      <c r="BG52" s="31">
        <f t="shared" si="23"/>
        <v>-240.24</v>
      </c>
      <c r="BH52" s="31">
        <f t="shared" si="23"/>
        <v>-134.82</v>
      </c>
      <c r="BI52" s="31">
        <f t="shared" si="23"/>
        <v>0</v>
      </c>
      <c r="BJ52" s="31">
        <f t="shared" si="23"/>
        <v>-8.31</v>
      </c>
      <c r="BK52" s="31">
        <f t="shared" si="23"/>
        <v>0</v>
      </c>
      <c r="BL52" s="31">
        <f t="shared" si="23"/>
        <v>-121.65</v>
      </c>
      <c r="BM52" s="6">
        <f t="shared" ca="1" si="24"/>
        <v>-4.7999999999999996E-3</v>
      </c>
      <c r="BN52" s="6">
        <f t="shared" ca="1" si="24"/>
        <v>-4.7999999999999996E-3</v>
      </c>
      <c r="BO52" s="6">
        <f t="shared" ca="1" si="24"/>
        <v>-4.7999999999999996E-3</v>
      </c>
      <c r="BP52" s="6">
        <f t="shared" ca="1" si="24"/>
        <v>-4.7999999999999996E-3</v>
      </c>
      <c r="BQ52" s="6">
        <f t="shared" ca="1" si="24"/>
        <v>-4.7999999999999996E-3</v>
      </c>
      <c r="BR52" s="6">
        <f t="shared" ca="1" si="24"/>
        <v>-4.7999999999999996E-3</v>
      </c>
      <c r="BS52" s="6">
        <f t="shared" ca="1" si="24"/>
        <v>-4.7999999999999996E-3</v>
      </c>
      <c r="BT52" s="6">
        <f t="shared" ca="1" si="24"/>
        <v>-4.7999999999999996E-3</v>
      </c>
      <c r="BU52" s="6">
        <f t="shared" ca="1" si="24"/>
        <v>-4.7999999999999996E-3</v>
      </c>
      <c r="BV52" s="6">
        <f t="shared" ca="1" si="24"/>
        <v>-4.7999999999999996E-3</v>
      </c>
      <c r="BW52" s="6">
        <f t="shared" ca="1" si="24"/>
        <v>-4.7999999999999996E-3</v>
      </c>
      <c r="BX52" s="6">
        <f t="shared" ca="1" si="24"/>
        <v>-4.7999999999999996E-3</v>
      </c>
      <c r="BY52" s="31">
        <f t="shared" ca="1" si="19"/>
        <v>-116.13</v>
      </c>
      <c r="BZ52" s="31">
        <f t="shared" ca="1" si="19"/>
        <v>0</v>
      </c>
      <c r="CA52" s="31">
        <f t="shared" ca="1" si="19"/>
        <v>-320.60000000000002</v>
      </c>
      <c r="CB52" s="31">
        <f t="shared" ca="1" si="18"/>
        <v>0</v>
      </c>
      <c r="CC52" s="31">
        <f t="shared" ca="1" si="18"/>
        <v>-828.35</v>
      </c>
      <c r="CD52" s="31">
        <f t="shared" ca="1" si="18"/>
        <v>0</v>
      </c>
      <c r="CE52" s="31">
        <f t="shared" ca="1" si="18"/>
        <v>-162.41999999999999</v>
      </c>
      <c r="CF52" s="31">
        <f t="shared" ca="1" si="18"/>
        <v>-91.14</v>
      </c>
      <c r="CG52" s="31">
        <f t="shared" ca="1" si="18"/>
        <v>0</v>
      </c>
      <c r="CH52" s="31">
        <f t="shared" ca="1" si="18"/>
        <v>-13.3</v>
      </c>
      <c r="CI52" s="31">
        <f t="shared" ca="1" si="18"/>
        <v>0</v>
      </c>
      <c r="CJ52" s="31">
        <f t="shared" ca="1" si="18"/>
        <v>-194.65</v>
      </c>
      <c r="CK52" s="32">
        <f t="shared" ca="1" si="28"/>
        <v>31.45</v>
      </c>
      <c r="CL52" s="32">
        <f t="shared" ca="1" si="28"/>
        <v>0</v>
      </c>
      <c r="CM52" s="32">
        <f t="shared" ca="1" si="28"/>
        <v>86.83</v>
      </c>
      <c r="CN52" s="32">
        <f t="shared" ca="1" si="25"/>
        <v>0</v>
      </c>
      <c r="CO52" s="32">
        <f t="shared" ca="1" si="25"/>
        <v>224.34</v>
      </c>
      <c r="CP52" s="32">
        <f t="shared" ca="1" si="25"/>
        <v>0</v>
      </c>
      <c r="CQ52" s="32">
        <f t="shared" ca="1" si="25"/>
        <v>43.99</v>
      </c>
      <c r="CR52" s="32">
        <f t="shared" ca="1" si="25"/>
        <v>24.68</v>
      </c>
      <c r="CS52" s="32">
        <f t="shared" ca="1" si="25"/>
        <v>0</v>
      </c>
      <c r="CT52" s="32">
        <f t="shared" ca="1" si="25"/>
        <v>3.6</v>
      </c>
      <c r="CU52" s="32">
        <f t="shared" ca="1" si="25"/>
        <v>0</v>
      </c>
      <c r="CV52" s="32">
        <f t="shared" ca="1" si="25"/>
        <v>52.72</v>
      </c>
      <c r="CW52" s="31">
        <f t="shared" ca="1" si="29"/>
        <v>-404.04999999999995</v>
      </c>
      <c r="CX52" s="31">
        <f t="shared" ca="1" si="29"/>
        <v>0</v>
      </c>
      <c r="CY52" s="31">
        <f t="shared" ca="1" si="29"/>
        <v>-1115.4099999999999</v>
      </c>
      <c r="CZ52" s="31">
        <f t="shared" ca="1" si="26"/>
        <v>0</v>
      </c>
      <c r="DA52" s="31">
        <f t="shared" ca="1" si="26"/>
        <v>-2260.7000000000003</v>
      </c>
      <c r="DB52" s="31">
        <f t="shared" ca="1" si="26"/>
        <v>0</v>
      </c>
      <c r="DC52" s="31">
        <f t="shared" ca="1" si="26"/>
        <v>-365.43999999999994</v>
      </c>
      <c r="DD52" s="31">
        <f t="shared" ca="1" si="26"/>
        <v>-205.07</v>
      </c>
      <c r="DE52" s="31">
        <f t="shared" ca="1" si="26"/>
        <v>0</v>
      </c>
      <c r="DF52" s="31">
        <f t="shared" ca="1" si="26"/>
        <v>-41.29</v>
      </c>
      <c r="DG52" s="31">
        <f t="shared" ca="1" si="26"/>
        <v>0</v>
      </c>
      <c r="DH52" s="31">
        <f t="shared" ca="1" si="26"/>
        <v>-604.22000000000014</v>
      </c>
      <c r="DI52" s="32">
        <f t="shared" ca="1" si="20"/>
        <v>-20.2</v>
      </c>
      <c r="DJ52" s="32">
        <f t="shared" ca="1" si="20"/>
        <v>0</v>
      </c>
      <c r="DK52" s="32">
        <f t="shared" ca="1" si="20"/>
        <v>-55.77</v>
      </c>
      <c r="DL52" s="32">
        <f t="shared" ca="1" si="20"/>
        <v>0</v>
      </c>
      <c r="DM52" s="32">
        <f t="shared" ca="1" si="20"/>
        <v>-113.04</v>
      </c>
      <c r="DN52" s="32">
        <f t="shared" ca="1" si="20"/>
        <v>0</v>
      </c>
      <c r="DO52" s="32">
        <f t="shared" ca="1" si="20"/>
        <v>-18.27</v>
      </c>
      <c r="DP52" s="32">
        <f t="shared" ca="1" si="20"/>
        <v>-10.25</v>
      </c>
      <c r="DQ52" s="32">
        <f t="shared" ca="1" si="20"/>
        <v>0</v>
      </c>
      <c r="DR52" s="32">
        <f t="shared" ca="1" si="20"/>
        <v>-2.06</v>
      </c>
      <c r="DS52" s="32">
        <f t="shared" ca="1" si="20"/>
        <v>0</v>
      </c>
      <c r="DT52" s="32">
        <f t="shared" ca="1" si="20"/>
        <v>-30.21</v>
      </c>
      <c r="DU52" s="31">
        <f t="shared" ca="1" si="21"/>
        <v>-173.85</v>
      </c>
      <c r="DV52" s="31">
        <f t="shared" ca="1" si="21"/>
        <v>0</v>
      </c>
      <c r="DW52" s="31">
        <f t="shared" ca="1" si="21"/>
        <v>-469.1</v>
      </c>
      <c r="DX52" s="31">
        <f t="shared" ca="1" si="21"/>
        <v>0</v>
      </c>
      <c r="DY52" s="31">
        <f t="shared" ca="1" si="21"/>
        <v>-928.1</v>
      </c>
      <c r="DZ52" s="31">
        <f t="shared" ca="1" si="21"/>
        <v>0</v>
      </c>
      <c r="EA52" s="31">
        <f t="shared" ca="1" si="21"/>
        <v>-146.36000000000001</v>
      </c>
      <c r="EB52" s="31">
        <f t="shared" ca="1" si="21"/>
        <v>-81.040000000000006</v>
      </c>
      <c r="EC52" s="31">
        <f t="shared" ca="1" si="21"/>
        <v>0</v>
      </c>
      <c r="ED52" s="31">
        <f t="shared" ca="1" si="21"/>
        <v>-15.89</v>
      </c>
      <c r="EE52" s="31">
        <f t="shared" ca="1" si="21"/>
        <v>0</v>
      </c>
      <c r="EF52" s="31">
        <f t="shared" ca="1" si="21"/>
        <v>-226.16</v>
      </c>
      <c r="EG52" s="32">
        <f t="shared" ca="1" si="22"/>
        <v>-598.09999999999991</v>
      </c>
      <c r="EH52" s="32">
        <f t="shared" ca="1" si="22"/>
        <v>0</v>
      </c>
      <c r="EI52" s="32">
        <f t="shared" ca="1" si="22"/>
        <v>-1640.2799999999997</v>
      </c>
      <c r="EJ52" s="32">
        <f t="shared" ca="1" si="22"/>
        <v>0</v>
      </c>
      <c r="EK52" s="32">
        <f t="shared" ca="1" si="22"/>
        <v>-3301.84</v>
      </c>
      <c r="EL52" s="32">
        <f t="shared" ca="1" si="22"/>
        <v>0</v>
      </c>
      <c r="EM52" s="32">
        <f t="shared" ca="1" si="22"/>
        <v>-530.06999999999994</v>
      </c>
      <c r="EN52" s="32">
        <f t="shared" ca="1" si="22"/>
        <v>-296.36</v>
      </c>
      <c r="EO52" s="32">
        <f t="shared" ca="1" si="22"/>
        <v>0</v>
      </c>
      <c r="EP52" s="32">
        <f t="shared" ca="1" si="22"/>
        <v>-59.24</v>
      </c>
      <c r="EQ52" s="32">
        <f t="shared" ca="1" si="22"/>
        <v>0</v>
      </c>
      <c r="ER52" s="32">
        <f t="shared" ca="1" si="22"/>
        <v>-860.59000000000015</v>
      </c>
    </row>
    <row r="53" spans="1:148">
      <c r="A53" t="s">
        <v>432</v>
      </c>
      <c r="B53" s="1" t="s">
        <v>66</v>
      </c>
      <c r="C53" t="str">
        <f t="shared" ca="1" si="1"/>
        <v>BCHIMP</v>
      </c>
      <c r="D53" t="str">
        <f t="shared" ca="1" si="2"/>
        <v>Alberta-BC Intertie - Import</v>
      </c>
      <c r="E53" s="51">
        <v>1420</v>
      </c>
      <c r="F53" s="51">
        <v>600</v>
      </c>
      <c r="G53" s="51">
        <v>718</v>
      </c>
      <c r="H53" s="51">
        <v>670</v>
      </c>
      <c r="I53" s="51">
        <v>1069</v>
      </c>
      <c r="J53" s="51">
        <v>6102</v>
      </c>
      <c r="K53" s="51">
        <v>1755</v>
      </c>
      <c r="L53" s="51">
        <v>2079</v>
      </c>
      <c r="M53" s="51">
        <v>1560</v>
      </c>
      <c r="N53" s="51">
        <v>345</v>
      </c>
      <c r="O53" s="51">
        <v>2415</v>
      </c>
      <c r="P53" s="51">
        <v>3559</v>
      </c>
      <c r="Q53" s="32">
        <v>84645.65</v>
      </c>
      <c r="R53" s="32">
        <v>62650.05</v>
      </c>
      <c r="S53" s="32">
        <v>28487.63</v>
      </c>
      <c r="T53" s="32">
        <v>46296.95</v>
      </c>
      <c r="U53" s="32">
        <v>96245.24</v>
      </c>
      <c r="V53" s="32">
        <v>639005.26</v>
      </c>
      <c r="W53" s="32">
        <v>243623.55</v>
      </c>
      <c r="X53" s="32">
        <v>193930.53</v>
      </c>
      <c r="Y53" s="32">
        <v>106740.75</v>
      </c>
      <c r="Z53" s="32">
        <v>31513.7</v>
      </c>
      <c r="AA53" s="32">
        <v>271262.05</v>
      </c>
      <c r="AB53" s="32">
        <v>435740.65</v>
      </c>
      <c r="AC53" s="2">
        <v>0.78</v>
      </c>
      <c r="AD53" s="2">
        <v>0.78</v>
      </c>
      <c r="AE53" s="2">
        <v>0.78</v>
      </c>
      <c r="AF53" s="2">
        <v>0.78</v>
      </c>
      <c r="AG53" s="2">
        <v>0.78</v>
      </c>
      <c r="AH53" s="2">
        <v>0.78</v>
      </c>
      <c r="AI53" s="2">
        <v>0.78</v>
      </c>
      <c r="AJ53" s="2">
        <v>0.78</v>
      </c>
      <c r="AK53" s="2">
        <v>0.78</v>
      </c>
      <c r="AL53" s="2">
        <v>0.78</v>
      </c>
      <c r="AM53" s="2">
        <v>0.78</v>
      </c>
      <c r="AN53" s="2">
        <v>0.78</v>
      </c>
      <c r="AO53" s="33">
        <v>660.24</v>
      </c>
      <c r="AP53" s="33">
        <v>488.67</v>
      </c>
      <c r="AQ53" s="33">
        <v>222.2</v>
      </c>
      <c r="AR53" s="33">
        <v>361.12</v>
      </c>
      <c r="AS53" s="33">
        <v>750.71</v>
      </c>
      <c r="AT53" s="33">
        <v>4984.24</v>
      </c>
      <c r="AU53" s="33">
        <v>1900.26</v>
      </c>
      <c r="AV53" s="33">
        <v>1512.66</v>
      </c>
      <c r="AW53" s="33">
        <v>832.58</v>
      </c>
      <c r="AX53" s="33">
        <v>245.81</v>
      </c>
      <c r="AY53" s="33">
        <v>2115.84</v>
      </c>
      <c r="AZ53" s="33">
        <v>3398.78</v>
      </c>
      <c r="BA53" s="31">
        <f t="shared" si="27"/>
        <v>-101.57</v>
      </c>
      <c r="BB53" s="31">
        <f t="shared" si="27"/>
        <v>-75.180000000000007</v>
      </c>
      <c r="BC53" s="31">
        <f t="shared" si="27"/>
        <v>-34.19</v>
      </c>
      <c r="BD53" s="31">
        <f t="shared" si="23"/>
        <v>-222.23</v>
      </c>
      <c r="BE53" s="31">
        <f t="shared" si="23"/>
        <v>-461.98</v>
      </c>
      <c r="BF53" s="31">
        <f t="shared" si="23"/>
        <v>-3067.23</v>
      </c>
      <c r="BG53" s="31">
        <f t="shared" si="23"/>
        <v>-1729.73</v>
      </c>
      <c r="BH53" s="31">
        <f t="shared" si="23"/>
        <v>-1376.91</v>
      </c>
      <c r="BI53" s="31">
        <f t="shared" si="23"/>
        <v>-757.86</v>
      </c>
      <c r="BJ53" s="31">
        <f t="shared" si="23"/>
        <v>-94.54</v>
      </c>
      <c r="BK53" s="31">
        <f t="shared" si="23"/>
        <v>-813.79</v>
      </c>
      <c r="BL53" s="31">
        <f t="shared" si="23"/>
        <v>-1307.22</v>
      </c>
      <c r="BM53" s="6">
        <f t="shared" ca="1" si="24"/>
        <v>-2.7799999999999998E-2</v>
      </c>
      <c r="BN53" s="6">
        <f t="shared" ca="1" si="24"/>
        <v>-2.7799999999999998E-2</v>
      </c>
      <c r="BO53" s="6">
        <f t="shared" ca="1" si="24"/>
        <v>-2.7799999999999998E-2</v>
      </c>
      <c r="BP53" s="6">
        <f t="shared" ca="1" si="24"/>
        <v>-2.7799999999999998E-2</v>
      </c>
      <c r="BQ53" s="6">
        <f t="shared" ca="1" si="24"/>
        <v>-2.7799999999999998E-2</v>
      </c>
      <c r="BR53" s="6">
        <f t="shared" ca="1" si="24"/>
        <v>-2.7799999999999998E-2</v>
      </c>
      <c r="BS53" s="6">
        <f t="shared" ca="1" si="24"/>
        <v>-2.7799999999999998E-2</v>
      </c>
      <c r="BT53" s="6">
        <f t="shared" ca="1" si="24"/>
        <v>-2.7799999999999998E-2</v>
      </c>
      <c r="BU53" s="6">
        <f t="shared" ca="1" si="24"/>
        <v>-2.7799999999999998E-2</v>
      </c>
      <c r="BV53" s="6">
        <f t="shared" ca="1" si="24"/>
        <v>-2.7799999999999998E-2</v>
      </c>
      <c r="BW53" s="6">
        <f t="shared" ca="1" si="24"/>
        <v>-2.7799999999999998E-2</v>
      </c>
      <c r="BX53" s="6">
        <f t="shared" ca="1" si="24"/>
        <v>-2.7799999999999998E-2</v>
      </c>
      <c r="BY53" s="31">
        <f t="shared" ca="1" si="19"/>
        <v>-2353.15</v>
      </c>
      <c r="BZ53" s="31">
        <f t="shared" ca="1" si="19"/>
        <v>-1741.67</v>
      </c>
      <c r="CA53" s="31">
        <f t="shared" ca="1" si="19"/>
        <v>-791.96</v>
      </c>
      <c r="CB53" s="31">
        <f t="shared" ca="1" si="18"/>
        <v>-1287.06</v>
      </c>
      <c r="CC53" s="31">
        <f t="shared" ca="1" si="18"/>
        <v>-2675.62</v>
      </c>
      <c r="CD53" s="31">
        <f t="shared" ca="1" si="18"/>
        <v>-17764.349999999999</v>
      </c>
      <c r="CE53" s="31">
        <f t="shared" ca="1" si="18"/>
        <v>-6772.73</v>
      </c>
      <c r="CF53" s="31">
        <f t="shared" ca="1" si="18"/>
        <v>-5391.27</v>
      </c>
      <c r="CG53" s="31">
        <f t="shared" ca="1" si="18"/>
        <v>-2967.39</v>
      </c>
      <c r="CH53" s="31">
        <f t="shared" ca="1" si="18"/>
        <v>-876.08</v>
      </c>
      <c r="CI53" s="31">
        <f t="shared" ca="1" si="18"/>
        <v>-7541.08</v>
      </c>
      <c r="CJ53" s="31">
        <f t="shared" ca="1" si="18"/>
        <v>-12113.59</v>
      </c>
      <c r="CK53" s="32">
        <f t="shared" ca="1" si="28"/>
        <v>110.04</v>
      </c>
      <c r="CL53" s="32">
        <f t="shared" ca="1" si="28"/>
        <v>81.45</v>
      </c>
      <c r="CM53" s="32">
        <f t="shared" ca="1" si="28"/>
        <v>37.03</v>
      </c>
      <c r="CN53" s="32">
        <f t="shared" ca="1" si="25"/>
        <v>60.19</v>
      </c>
      <c r="CO53" s="32">
        <f t="shared" ca="1" si="25"/>
        <v>125.12</v>
      </c>
      <c r="CP53" s="32">
        <f t="shared" ca="1" si="25"/>
        <v>830.71</v>
      </c>
      <c r="CQ53" s="32">
        <f t="shared" ca="1" si="25"/>
        <v>316.70999999999998</v>
      </c>
      <c r="CR53" s="32">
        <f t="shared" ca="1" si="25"/>
        <v>252.11</v>
      </c>
      <c r="CS53" s="32">
        <f t="shared" ca="1" si="25"/>
        <v>138.76</v>
      </c>
      <c r="CT53" s="32">
        <f t="shared" ca="1" si="25"/>
        <v>40.97</v>
      </c>
      <c r="CU53" s="32">
        <f t="shared" ca="1" si="25"/>
        <v>352.64</v>
      </c>
      <c r="CV53" s="32">
        <f t="shared" ca="1" si="25"/>
        <v>566.46</v>
      </c>
      <c r="CW53" s="31">
        <f t="shared" ca="1" si="29"/>
        <v>-2801.78</v>
      </c>
      <c r="CX53" s="31">
        <f t="shared" ca="1" si="29"/>
        <v>-2073.71</v>
      </c>
      <c r="CY53" s="31">
        <f t="shared" ca="1" si="29"/>
        <v>-942.94</v>
      </c>
      <c r="CZ53" s="31">
        <f t="shared" ca="1" si="26"/>
        <v>-1365.7599999999998</v>
      </c>
      <c r="DA53" s="31">
        <f t="shared" ca="1" si="26"/>
        <v>-2839.23</v>
      </c>
      <c r="DB53" s="31">
        <f t="shared" ca="1" si="26"/>
        <v>-18850.649999999998</v>
      </c>
      <c r="DC53" s="31">
        <f t="shared" ca="1" si="26"/>
        <v>-6626.5499999999993</v>
      </c>
      <c r="DD53" s="31">
        <f t="shared" ca="1" si="26"/>
        <v>-5274.9100000000008</v>
      </c>
      <c r="DE53" s="31">
        <f t="shared" ca="1" si="26"/>
        <v>-2903.35</v>
      </c>
      <c r="DF53" s="31">
        <f t="shared" ca="1" si="26"/>
        <v>-986.38000000000011</v>
      </c>
      <c r="DG53" s="31">
        <f t="shared" ca="1" si="26"/>
        <v>-8490.489999999998</v>
      </c>
      <c r="DH53" s="31">
        <f t="shared" ca="1" si="26"/>
        <v>-13638.690000000002</v>
      </c>
      <c r="DI53" s="32">
        <f t="shared" ca="1" si="20"/>
        <v>-140.09</v>
      </c>
      <c r="DJ53" s="32">
        <f t="shared" ca="1" si="20"/>
        <v>-103.69</v>
      </c>
      <c r="DK53" s="32">
        <f t="shared" ca="1" si="20"/>
        <v>-47.15</v>
      </c>
      <c r="DL53" s="32">
        <f t="shared" ca="1" si="20"/>
        <v>-68.290000000000006</v>
      </c>
      <c r="DM53" s="32">
        <f t="shared" ca="1" si="20"/>
        <v>-141.96</v>
      </c>
      <c r="DN53" s="32">
        <f t="shared" ca="1" si="20"/>
        <v>-942.53</v>
      </c>
      <c r="DO53" s="32">
        <f t="shared" ca="1" si="20"/>
        <v>-331.33</v>
      </c>
      <c r="DP53" s="32">
        <f t="shared" ca="1" si="20"/>
        <v>-263.75</v>
      </c>
      <c r="DQ53" s="32">
        <f t="shared" ca="1" si="20"/>
        <v>-145.16999999999999</v>
      </c>
      <c r="DR53" s="32">
        <f t="shared" ca="1" si="20"/>
        <v>-49.32</v>
      </c>
      <c r="DS53" s="32">
        <f t="shared" ca="1" si="20"/>
        <v>-424.52</v>
      </c>
      <c r="DT53" s="32">
        <f t="shared" ca="1" si="20"/>
        <v>-681.93</v>
      </c>
      <c r="DU53" s="31">
        <f t="shared" ca="1" si="21"/>
        <v>-1205.5</v>
      </c>
      <c r="DV53" s="31">
        <f t="shared" ca="1" si="21"/>
        <v>-881.67</v>
      </c>
      <c r="DW53" s="31">
        <f t="shared" ca="1" si="21"/>
        <v>-396.56</v>
      </c>
      <c r="DX53" s="31">
        <f t="shared" ca="1" si="21"/>
        <v>-567.42999999999995</v>
      </c>
      <c r="DY53" s="31">
        <f t="shared" ca="1" si="21"/>
        <v>-1165.5999999999999</v>
      </c>
      <c r="DZ53" s="31">
        <f t="shared" ca="1" si="21"/>
        <v>-7642.78</v>
      </c>
      <c r="EA53" s="31">
        <f t="shared" ca="1" si="21"/>
        <v>-2653.98</v>
      </c>
      <c r="EB53" s="31">
        <f t="shared" ca="1" si="21"/>
        <v>-2084.64</v>
      </c>
      <c r="EC53" s="31">
        <f t="shared" ca="1" si="21"/>
        <v>-1131.99</v>
      </c>
      <c r="ED53" s="31">
        <f t="shared" ca="1" si="21"/>
        <v>-379.51</v>
      </c>
      <c r="EE53" s="31">
        <f t="shared" ca="1" si="21"/>
        <v>-3221.68</v>
      </c>
      <c r="EF53" s="31">
        <f t="shared" ca="1" si="21"/>
        <v>-5105.08</v>
      </c>
      <c r="EG53" s="32">
        <f t="shared" ca="1" si="22"/>
        <v>-4147.3700000000008</v>
      </c>
      <c r="EH53" s="32">
        <f t="shared" ca="1" si="22"/>
        <v>-3059.07</v>
      </c>
      <c r="EI53" s="32">
        <f t="shared" ca="1" si="22"/>
        <v>-1386.65</v>
      </c>
      <c r="EJ53" s="32">
        <f t="shared" ca="1" si="22"/>
        <v>-2001.4799999999996</v>
      </c>
      <c r="EK53" s="32">
        <f t="shared" ca="1" si="22"/>
        <v>-4146.79</v>
      </c>
      <c r="EL53" s="32">
        <f t="shared" ca="1" si="22"/>
        <v>-27435.959999999995</v>
      </c>
      <c r="EM53" s="32">
        <f t="shared" ca="1" si="22"/>
        <v>-9611.8599999999988</v>
      </c>
      <c r="EN53" s="32">
        <f t="shared" ca="1" si="22"/>
        <v>-7623.3000000000011</v>
      </c>
      <c r="EO53" s="32">
        <f t="shared" ca="1" si="22"/>
        <v>-4180.51</v>
      </c>
      <c r="EP53" s="32">
        <f t="shared" ca="1" si="22"/>
        <v>-1415.21</v>
      </c>
      <c r="EQ53" s="32">
        <f t="shared" ca="1" si="22"/>
        <v>-12136.689999999999</v>
      </c>
      <c r="ER53" s="32">
        <f t="shared" ca="1" si="22"/>
        <v>-19425.700000000004</v>
      </c>
    </row>
    <row r="54" spans="1:148">
      <c r="A54" t="s">
        <v>432</v>
      </c>
      <c r="B54" s="1" t="s">
        <v>67</v>
      </c>
      <c r="C54" t="str">
        <f t="shared" ca="1" si="1"/>
        <v>BCHEXP</v>
      </c>
      <c r="D54" t="str">
        <f t="shared" ca="1" si="2"/>
        <v>Alberta-BC Intertie - Export</v>
      </c>
      <c r="F54" s="51">
        <v>155</v>
      </c>
      <c r="G54" s="51">
        <v>100</v>
      </c>
      <c r="H54" s="51">
        <v>235</v>
      </c>
      <c r="I54" s="51">
        <v>588</v>
      </c>
      <c r="J54" s="51">
        <v>1722</v>
      </c>
      <c r="K54" s="51">
        <v>50</v>
      </c>
      <c r="L54" s="51">
        <v>242.5</v>
      </c>
      <c r="M54" s="51">
        <v>181.25</v>
      </c>
      <c r="N54" s="51">
        <v>2524</v>
      </c>
      <c r="O54" s="51">
        <v>1231</v>
      </c>
      <c r="P54" s="51">
        <v>226.75</v>
      </c>
      <c r="Q54" s="32"/>
      <c r="R54" s="32">
        <v>5726.65</v>
      </c>
      <c r="S54" s="32">
        <v>4887</v>
      </c>
      <c r="T54" s="32">
        <v>13016.63</v>
      </c>
      <c r="U54" s="32">
        <v>11578.02</v>
      </c>
      <c r="V54" s="32">
        <v>32056.57</v>
      </c>
      <c r="W54" s="32">
        <v>1203</v>
      </c>
      <c r="X54" s="32">
        <v>9105.39</v>
      </c>
      <c r="Y54" s="32">
        <v>12124</v>
      </c>
      <c r="Z54" s="32">
        <v>108098.76</v>
      </c>
      <c r="AA54" s="32">
        <v>54538.45</v>
      </c>
      <c r="AB54" s="32">
        <v>12099.04</v>
      </c>
      <c r="AD54" s="2">
        <v>3.19</v>
      </c>
      <c r="AE54" s="2">
        <v>3.19</v>
      </c>
      <c r="AF54" s="2">
        <v>3.19</v>
      </c>
      <c r="AG54" s="2">
        <v>3.19</v>
      </c>
      <c r="AH54" s="2">
        <v>3.19</v>
      </c>
      <c r="AI54" s="2">
        <v>3.19</v>
      </c>
      <c r="AJ54" s="2">
        <v>3.19</v>
      </c>
      <c r="AK54" s="2">
        <v>3.19</v>
      </c>
      <c r="AL54" s="2">
        <v>3.19</v>
      </c>
      <c r="AM54" s="2">
        <v>3.19</v>
      </c>
      <c r="AN54" s="2">
        <v>3.19</v>
      </c>
      <c r="AO54" s="33"/>
      <c r="AP54" s="33">
        <v>182.68</v>
      </c>
      <c r="AQ54" s="33">
        <v>155.9</v>
      </c>
      <c r="AR54" s="33">
        <v>415.23</v>
      </c>
      <c r="AS54" s="33">
        <v>369.34</v>
      </c>
      <c r="AT54" s="33">
        <v>1022.6</v>
      </c>
      <c r="AU54" s="33">
        <v>38.380000000000003</v>
      </c>
      <c r="AV54" s="33">
        <v>290.45999999999998</v>
      </c>
      <c r="AW54" s="33">
        <v>386.76</v>
      </c>
      <c r="AX54" s="33">
        <v>3448.35</v>
      </c>
      <c r="AY54" s="33">
        <v>1739.78</v>
      </c>
      <c r="AZ54" s="33">
        <v>385.96</v>
      </c>
      <c r="BA54" s="31">
        <f t="shared" si="27"/>
        <v>0</v>
      </c>
      <c r="BB54" s="31">
        <f t="shared" si="27"/>
        <v>-6.87</v>
      </c>
      <c r="BC54" s="31">
        <f t="shared" si="27"/>
        <v>-5.86</v>
      </c>
      <c r="BD54" s="31">
        <f t="shared" si="23"/>
        <v>-62.48</v>
      </c>
      <c r="BE54" s="31">
        <f t="shared" si="23"/>
        <v>-55.57</v>
      </c>
      <c r="BF54" s="31">
        <f t="shared" si="23"/>
        <v>-153.87</v>
      </c>
      <c r="BG54" s="31">
        <f t="shared" si="23"/>
        <v>-8.5399999999999991</v>
      </c>
      <c r="BH54" s="31">
        <f t="shared" si="23"/>
        <v>-64.650000000000006</v>
      </c>
      <c r="BI54" s="31">
        <f t="shared" si="23"/>
        <v>-86.08</v>
      </c>
      <c r="BJ54" s="31">
        <f t="shared" si="23"/>
        <v>-324.3</v>
      </c>
      <c r="BK54" s="31">
        <f t="shared" si="23"/>
        <v>-163.62</v>
      </c>
      <c r="BL54" s="31">
        <f t="shared" si="23"/>
        <v>-36.299999999999997</v>
      </c>
      <c r="BM54" s="6">
        <f t="shared" ca="1" si="24"/>
        <v>6.3E-3</v>
      </c>
      <c r="BN54" s="6">
        <f t="shared" ca="1" si="24"/>
        <v>6.3E-3</v>
      </c>
      <c r="BO54" s="6">
        <f t="shared" ca="1" si="24"/>
        <v>6.3E-3</v>
      </c>
      <c r="BP54" s="6">
        <f t="shared" ca="1" si="24"/>
        <v>6.3E-3</v>
      </c>
      <c r="BQ54" s="6">
        <f t="shared" ca="1" si="24"/>
        <v>6.3E-3</v>
      </c>
      <c r="BR54" s="6">
        <f t="shared" ca="1" si="24"/>
        <v>6.3E-3</v>
      </c>
      <c r="BS54" s="6">
        <f t="shared" ca="1" si="24"/>
        <v>6.3E-3</v>
      </c>
      <c r="BT54" s="6">
        <f t="shared" ca="1" si="24"/>
        <v>6.3E-3</v>
      </c>
      <c r="BU54" s="6">
        <f t="shared" ca="1" si="24"/>
        <v>6.3E-3</v>
      </c>
      <c r="BV54" s="6">
        <f t="shared" ca="1" si="24"/>
        <v>6.3E-3</v>
      </c>
      <c r="BW54" s="6">
        <f t="shared" ca="1" si="24"/>
        <v>6.3E-3</v>
      </c>
      <c r="BX54" s="6">
        <f t="shared" ca="1" si="24"/>
        <v>6.3E-3</v>
      </c>
      <c r="BY54" s="31">
        <f t="shared" ca="1" si="19"/>
        <v>0</v>
      </c>
      <c r="BZ54" s="31">
        <f t="shared" ca="1" si="19"/>
        <v>36.08</v>
      </c>
      <c r="CA54" s="31">
        <f t="shared" ca="1" si="19"/>
        <v>30.79</v>
      </c>
      <c r="CB54" s="31">
        <f t="shared" ca="1" si="18"/>
        <v>82</v>
      </c>
      <c r="CC54" s="31">
        <f t="shared" ca="1" si="18"/>
        <v>72.94</v>
      </c>
      <c r="CD54" s="31">
        <f t="shared" ca="1" si="18"/>
        <v>201.96</v>
      </c>
      <c r="CE54" s="31">
        <f t="shared" ref="CE54:CJ85" ca="1" si="30">IFERROR(VLOOKUP($C54,DOSDetail,CELL("col",CE$4)+58,FALSE),ROUND(W54*BS54,2))</f>
        <v>7.58</v>
      </c>
      <c r="CF54" s="31">
        <f t="shared" ca="1" si="30"/>
        <v>57.36</v>
      </c>
      <c r="CG54" s="31">
        <f t="shared" ca="1" si="30"/>
        <v>76.38</v>
      </c>
      <c r="CH54" s="31">
        <f t="shared" ca="1" si="30"/>
        <v>681.02</v>
      </c>
      <c r="CI54" s="31">
        <f t="shared" ca="1" si="30"/>
        <v>343.59</v>
      </c>
      <c r="CJ54" s="31">
        <f t="shared" ca="1" si="30"/>
        <v>76.22</v>
      </c>
      <c r="CK54" s="32">
        <f t="shared" ca="1" si="28"/>
        <v>0</v>
      </c>
      <c r="CL54" s="32">
        <f t="shared" ca="1" si="28"/>
        <v>7.44</v>
      </c>
      <c r="CM54" s="32">
        <f t="shared" ca="1" si="28"/>
        <v>6.35</v>
      </c>
      <c r="CN54" s="32">
        <f t="shared" ca="1" si="25"/>
        <v>16.920000000000002</v>
      </c>
      <c r="CO54" s="32">
        <f t="shared" ca="1" si="25"/>
        <v>15.05</v>
      </c>
      <c r="CP54" s="32">
        <f t="shared" ca="1" si="25"/>
        <v>41.67</v>
      </c>
      <c r="CQ54" s="32">
        <f t="shared" ca="1" si="25"/>
        <v>1.56</v>
      </c>
      <c r="CR54" s="32">
        <f t="shared" ca="1" si="25"/>
        <v>11.84</v>
      </c>
      <c r="CS54" s="32">
        <f t="shared" ca="1" si="25"/>
        <v>15.76</v>
      </c>
      <c r="CT54" s="32">
        <f t="shared" ca="1" si="25"/>
        <v>140.53</v>
      </c>
      <c r="CU54" s="32">
        <f t="shared" ca="1" si="25"/>
        <v>70.900000000000006</v>
      </c>
      <c r="CV54" s="32">
        <f t="shared" ca="1" si="25"/>
        <v>15.73</v>
      </c>
      <c r="CW54" s="31">
        <f t="shared" ca="1" si="29"/>
        <v>0</v>
      </c>
      <c r="CX54" s="31">
        <f t="shared" ca="1" si="29"/>
        <v>-132.29000000000002</v>
      </c>
      <c r="CY54" s="31">
        <f t="shared" ca="1" si="29"/>
        <v>-112.9</v>
      </c>
      <c r="CZ54" s="31">
        <f t="shared" ca="1" si="26"/>
        <v>-253.83</v>
      </c>
      <c r="DA54" s="31">
        <f t="shared" ca="1" si="26"/>
        <v>-225.77999999999997</v>
      </c>
      <c r="DB54" s="31">
        <f t="shared" ca="1" si="26"/>
        <v>-625.1</v>
      </c>
      <c r="DC54" s="31">
        <f t="shared" ca="1" si="26"/>
        <v>-20.700000000000003</v>
      </c>
      <c r="DD54" s="31">
        <f t="shared" ca="1" si="26"/>
        <v>-156.60999999999999</v>
      </c>
      <c r="DE54" s="31">
        <f t="shared" ca="1" si="26"/>
        <v>-208.54000000000002</v>
      </c>
      <c r="DF54" s="31">
        <f t="shared" ca="1" si="26"/>
        <v>-2302.5</v>
      </c>
      <c r="DG54" s="31">
        <f t="shared" ca="1" si="26"/>
        <v>-1161.67</v>
      </c>
      <c r="DH54" s="31">
        <f t="shared" ca="1" si="26"/>
        <v>-257.70999999999998</v>
      </c>
      <c r="DI54" s="32">
        <f t="shared" ca="1" si="20"/>
        <v>0</v>
      </c>
      <c r="DJ54" s="32">
        <f t="shared" ca="1" si="20"/>
        <v>-6.61</v>
      </c>
      <c r="DK54" s="32">
        <f t="shared" ca="1" si="20"/>
        <v>-5.65</v>
      </c>
      <c r="DL54" s="32">
        <f t="shared" ca="1" si="20"/>
        <v>-12.69</v>
      </c>
      <c r="DM54" s="32">
        <f t="shared" ca="1" si="20"/>
        <v>-11.29</v>
      </c>
      <c r="DN54" s="32">
        <f t="shared" ca="1" si="20"/>
        <v>-31.26</v>
      </c>
      <c r="DO54" s="32">
        <f t="shared" ca="1" si="20"/>
        <v>-1.04</v>
      </c>
      <c r="DP54" s="32">
        <f t="shared" ca="1" si="20"/>
        <v>-7.83</v>
      </c>
      <c r="DQ54" s="32">
        <f t="shared" ca="1" si="20"/>
        <v>-10.43</v>
      </c>
      <c r="DR54" s="32">
        <f t="shared" ca="1" si="20"/>
        <v>-115.13</v>
      </c>
      <c r="DS54" s="32">
        <f t="shared" ca="1" si="20"/>
        <v>-58.08</v>
      </c>
      <c r="DT54" s="32">
        <f t="shared" ca="1" si="20"/>
        <v>-12.89</v>
      </c>
      <c r="DU54" s="31">
        <f t="shared" ca="1" si="21"/>
        <v>0</v>
      </c>
      <c r="DV54" s="31">
        <f t="shared" ca="1" si="21"/>
        <v>-56.25</v>
      </c>
      <c r="DW54" s="31">
        <f t="shared" ca="1" si="21"/>
        <v>-47.48</v>
      </c>
      <c r="DX54" s="31">
        <f t="shared" ca="1" si="21"/>
        <v>-105.46</v>
      </c>
      <c r="DY54" s="31">
        <f t="shared" ca="1" si="21"/>
        <v>-92.69</v>
      </c>
      <c r="DZ54" s="31">
        <f t="shared" ca="1" si="21"/>
        <v>-253.44</v>
      </c>
      <c r="EA54" s="31">
        <f t="shared" ca="1" si="21"/>
        <v>-8.2899999999999991</v>
      </c>
      <c r="EB54" s="31">
        <f t="shared" ca="1" si="21"/>
        <v>-61.89</v>
      </c>
      <c r="EC54" s="31">
        <f t="shared" ca="1" si="21"/>
        <v>-81.31</v>
      </c>
      <c r="ED54" s="31">
        <f t="shared" ca="1" si="21"/>
        <v>-885.9</v>
      </c>
      <c r="EE54" s="31">
        <f t="shared" ca="1" si="21"/>
        <v>-440.79</v>
      </c>
      <c r="EF54" s="31">
        <f t="shared" ca="1" si="21"/>
        <v>-96.46</v>
      </c>
      <c r="EG54" s="32">
        <f t="shared" ca="1" si="22"/>
        <v>0</v>
      </c>
      <c r="EH54" s="32">
        <f t="shared" ca="1" si="22"/>
        <v>-195.15000000000003</v>
      </c>
      <c r="EI54" s="32">
        <f t="shared" ca="1" si="22"/>
        <v>-166.03</v>
      </c>
      <c r="EJ54" s="32">
        <f t="shared" ca="1" si="22"/>
        <v>-371.98</v>
      </c>
      <c r="EK54" s="32">
        <f t="shared" ca="1" si="22"/>
        <v>-329.76</v>
      </c>
      <c r="EL54" s="32">
        <f t="shared" ca="1" si="22"/>
        <v>-909.8</v>
      </c>
      <c r="EM54" s="32">
        <f t="shared" ca="1" si="22"/>
        <v>-30.03</v>
      </c>
      <c r="EN54" s="32">
        <f t="shared" ca="1" si="22"/>
        <v>-226.32999999999998</v>
      </c>
      <c r="EO54" s="32">
        <f t="shared" ca="1" si="22"/>
        <v>-300.28000000000003</v>
      </c>
      <c r="EP54" s="32">
        <f t="shared" ca="1" si="22"/>
        <v>-3303.53</v>
      </c>
      <c r="EQ54" s="32">
        <f t="shared" ca="1" si="22"/>
        <v>-1660.54</v>
      </c>
      <c r="ER54" s="32">
        <f t="shared" ca="1" si="22"/>
        <v>-367.05999999999995</v>
      </c>
    </row>
    <row r="55" spans="1:148">
      <c r="A55" t="s">
        <v>431</v>
      </c>
      <c r="B55" s="1" t="s">
        <v>77</v>
      </c>
      <c r="C55" t="str">
        <f t="shared" ca="1" si="1"/>
        <v>BCHEXP</v>
      </c>
      <c r="D55" t="str">
        <f t="shared" ca="1" si="2"/>
        <v>Alberta-BC Intertie - Export</v>
      </c>
      <c r="E55" s="51">
        <v>2991</v>
      </c>
      <c r="F55" s="51">
        <v>7539</v>
      </c>
      <c r="G55" s="51">
        <v>653.75</v>
      </c>
      <c r="H55" s="51">
        <v>3795.75</v>
      </c>
      <c r="I55" s="51">
        <v>837</v>
      </c>
      <c r="J55" s="51">
        <v>11783</v>
      </c>
      <c r="K55" s="51">
        <v>3356.25</v>
      </c>
      <c r="L55" s="51">
        <v>8740.5</v>
      </c>
      <c r="M55" s="51">
        <v>3069.5</v>
      </c>
      <c r="N55" s="51">
        <v>6637.25</v>
      </c>
      <c r="O55" s="51">
        <v>14222.5</v>
      </c>
      <c r="P55" s="51">
        <v>7859.75</v>
      </c>
      <c r="Q55" s="32">
        <v>100746.22</v>
      </c>
      <c r="R55" s="32">
        <v>392254.6</v>
      </c>
      <c r="S55" s="32">
        <v>23421.91</v>
      </c>
      <c r="T55" s="32">
        <v>93001.24</v>
      </c>
      <c r="U55" s="32">
        <v>16814.41</v>
      </c>
      <c r="V55" s="32">
        <v>265130.59000000003</v>
      </c>
      <c r="W55" s="32">
        <v>101685.33</v>
      </c>
      <c r="X55" s="32">
        <v>416119.7</v>
      </c>
      <c r="Y55" s="32">
        <v>78675.289999999994</v>
      </c>
      <c r="Z55" s="32">
        <v>195924.05</v>
      </c>
      <c r="AA55" s="32">
        <v>704064.56</v>
      </c>
      <c r="AB55" s="32">
        <v>331163</v>
      </c>
      <c r="AC55" s="2">
        <v>3.19</v>
      </c>
      <c r="AD55" s="2">
        <v>3.19</v>
      </c>
      <c r="AE55" s="2">
        <v>3.19</v>
      </c>
      <c r="AF55" s="2">
        <v>3.19</v>
      </c>
      <c r="AG55" s="2">
        <v>3.19</v>
      </c>
      <c r="AH55" s="2">
        <v>3.19</v>
      </c>
      <c r="AI55" s="2">
        <v>3.19</v>
      </c>
      <c r="AJ55" s="2">
        <v>3.19</v>
      </c>
      <c r="AK55" s="2">
        <v>3.19</v>
      </c>
      <c r="AL55" s="2">
        <v>3.19</v>
      </c>
      <c r="AM55" s="2">
        <v>3.19</v>
      </c>
      <c r="AN55" s="2">
        <v>3.19</v>
      </c>
      <c r="AO55" s="33">
        <v>3213.8</v>
      </c>
      <c r="AP55" s="33">
        <v>12512.92</v>
      </c>
      <c r="AQ55" s="33">
        <v>747.16</v>
      </c>
      <c r="AR55" s="33">
        <v>2966.74</v>
      </c>
      <c r="AS55" s="33">
        <v>536.38</v>
      </c>
      <c r="AT55" s="33">
        <v>8457.67</v>
      </c>
      <c r="AU55" s="33">
        <v>3243.76</v>
      </c>
      <c r="AV55" s="33">
        <v>13274.22</v>
      </c>
      <c r="AW55" s="33">
        <v>2509.7399999999998</v>
      </c>
      <c r="AX55" s="33">
        <v>6249.98</v>
      </c>
      <c r="AY55" s="33">
        <v>22459.66</v>
      </c>
      <c r="AZ55" s="33">
        <v>10564.1</v>
      </c>
      <c r="BA55" s="31">
        <f t="shared" si="27"/>
        <v>-120.9</v>
      </c>
      <c r="BB55" s="31">
        <f t="shared" si="27"/>
        <v>-470.71</v>
      </c>
      <c r="BC55" s="31">
        <f t="shared" si="27"/>
        <v>-28.11</v>
      </c>
      <c r="BD55" s="31">
        <f t="shared" si="23"/>
        <v>-446.41</v>
      </c>
      <c r="BE55" s="31">
        <f t="shared" si="23"/>
        <v>-80.709999999999994</v>
      </c>
      <c r="BF55" s="31">
        <f t="shared" si="23"/>
        <v>-1272.6300000000001</v>
      </c>
      <c r="BG55" s="31">
        <f t="shared" si="23"/>
        <v>-721.97</v>
      </c>
      <c r="BH55" s="31">
        <f t="shared" si="23"/>
        <v>-2954.45</v>
      </c>
      <c r="BI55" s="31">
        <f t="shared" si="23"/>
        <v>-558.59</v>
      </c>
      <c r="BJ55" s="31">
        <f t="shared" si="23"/>
        <v>-587.77</v>
      </c>
      <c r="BK55" s="31">
        <f t="shared" si="23"/>
        <v>-2112.19</v>
      </c>
      <c r="BL55" s="31">
        <f t="shared" si="23"/>
        <v>-993.49</v>
      </c>
      <c r="BM55" s="6">
        <f t="shared" ca="1" si="24"/>
        <v>6.3E-3</v>
      </c>
      <c r="BN55" s="6">
        <f t="shared" ca="1" si="24"/>
        <v>6.3E-3</v>
      </c>
      <c r="BO55" s="6">
        <f t="shared" ca="1" si="24"/>
        <v>6.3E-3</v>
      </c>
      <c r="BP55" s="6">
        <f t="shared" ca="1" si="24"/>
        <v>6.3E-3</v>
      </c>
      <c r="BQ55" s="6">
        <f t="shared" ca="1" si="24"/>
        <v>6.3E-3</v>
      </c>
      <c r="BR55" s="6">
        <f t="shared" ca="1" si="24"/>
        <v>6.3E-3</v>
      </c>
      <c r="BS55" s="6">
        <f t="shared" ca="1" si="24"/>
        <v>6.3E-3</v>
      </c>
      <c r="BT55" s="6">
        <f t="shared" ca="1" si="24"/>
        <v>6.3E-3</v>
      </c>
      <c r="BU55" s="6">
        <f t="shared" ca="1" si="24"/>
        <v>6.3E-3</v>
      </c>
      <c r="BV55" s="6">
        <f t="shared" ca="1" si="24"/>
        <v>6.3E-3</v>
      </c>
      <c r="BW55" s="6">
        <f t="shared" ca="1" si="24"/>
        <v>6.3E-3</v>
      </c>
      <c r="BX55" s="6">
        <f t="shared" ca="1" si="24"/>
        <v>6.3E-3</v>
      </c>
      <c r="BY55" s="31">
        <f t="shared" ca="1" si="19"/>
        <v>634.70000000000005</v>
      </c>
      <c r="BZ55" s="31">
        <f t="shared" ca="1" si="19"/>
        <v>2471.1999999999998</v>
      </c>
      <c r="CA55" s="31">
        <f t="shared" ca="1" si="19"/>
        <v>147.56</v>
      </c>
      <c r="CB55" s="31">
        <f t="shared" ca="1" si="19"/>
        <v>585.91</v>
      </c>
      <c r="CC55" s="31">
        <f t="shared" ca="1" si="19"/>
        <v>105.93</v>
      </c>
      <c r="CD55" s="31">
        <f t="shared" ca="1" si="19"/>
        <v>1670.32</v>
      </c>
      <c r="CE55" s="31">
        <f t="shared" ca="1" si="30"/>
        <v>640.62</v>
      </c>
      <c r="CF55" s="31">
        <f t="shared" ca="1" si="30"/>
        <v>2621.55</v>
      </c>
      <c r="CG55" s="31">
        <f t="shared" ca="1" si="30"/>
        <v>495.65</v>
      </c>
      <c r="CH55" s="31">
        <f t="shared" ca="1" si="30"/>
        <v>1234.32</v>
      </c>
      <c r="CI55" s="31">
        <f t="shared" ca="1" si="30"/>
        <v>4435.6099999999997</v>
      </c>
      <c r="CJ55" s="31">
        <f t="shared" ca="1" si="30"/>
        <v>2086.33</v>
      </c>
      <c r="CK55" s="32">
        <f t="shared" ca="1" si="28"/>
        <v>130.97</v>
      </c>
      <c r="CL55" s="32">
        <f t="shared" ca="1" si="28"/>
        <v>509.93</v>
      </c>
      <c r="CM55" s="32">
        <f t="shared" ca="1" si="28"/>
        <v>30.45</v>
      </c>
      <c r="CN55" s="32">
        <f t="shared" ca="1" si="25"/>
        <v>120.9</v>
      </c>
      <c r="CO55" s="32">
        <f t="shared" ca="1" si="25"/>
        <v>21.86</v>
      </c>
      <c r="CP55" s="32">
        <f t="shared" ca="1" si="25"/>
        <v>344.67</v>
      </c>
      <c r="CQ55" s="32">
        <f t="shared" ca="1" si="25"/>
        <v>132.19</v>
      </c>
      <c r="CR55" s="32">
        <f t="shared" ca="1" si="25"/>
        <v>540.96</v>
      </c>
      <c r="CS55" s="32">
        <f t="shared" ca="1" si="25"/>
        <v>102.28</v>
      </c>
      <c r="CT55" s="32">
        <f t="shared" ca="1" si="25"/>
        <v>254.7</v>
      </c>
      <c r="CU55" s="32">
        <f t="shared" ca="1" si="25"/>
        <v>915.28</v>
      </c>
      <c r="CV55" s="32">
        <f t="shared" ca="1" si="25"/>
        <v>430.51</v>
      </c>
      <c r="CW55" s="31">
        <f t="shared" ca="1" si="29"/>
        <v>-2327.23</v>
      </c>
      <c r="CX55" s="31">
        <f t="shared" ca="1" si="29"/>
        <v>-9061.0800000000017</v>
      </c>
      <c r="CY55" s="31">
        <f t="shared" ca="1" si="29"/>
        <v>-541.04</v>
      </c>
      <c r="CZ55" s="31">
        <f t="shared" ca="1" si="26"/>
        <v>-1813.5199999999998</v>
      </c>
      <c r="DA55" s="31">
        <f t="shared" ca="1" si="26"/>
        <v>-327.88</v>
      </c>
      <c r="DB55" s="31">
        <f t="shared" ca="1" si="26"/>
        <v>-5170.05</v>
      </c>
      <c r="DC55" s="31">
        <f t="shared" ca="1" si="26"/>
        <v>-1748.9800000000002</v>
      </c>
      <c r="DD55" s="31">
        <f t="shared" ca="1" si="26"/>
        <v>-7157.2599999999993</v>
      </c>
      <c r="DE55" s="31">
        <f t="shared" ca="1" si="26"/>
        <v>-1353.2199999999998</v>
      </c>
      <c r="DF55" s="31">
        <f t="shared" ca="1" si="26"/>
        <v>-4173.1899999999987</v>
      </c>
      <c r="DG55" s="31">
        <f t="shared" ca="1" si="26"/>
        <v>-14996.58</v>
      </c>
      <c r="DH55" s="31">
        <f t="shared" ca="1" si="26"/>
        <v>-7053.77</v>
      </c>
      <c r="DI55" s="32">
        <f t="shared" ca="1" si="20"/>
        <v>-116.36</v>
      </c>
      <c r="DJ55" s="32">
        <f t="shared" ca="1" si="20"/>
        <v>-453.05</v>
      </c>
      <c r="DK55" s="32">
        <f t="shared" ca="1" si="20"/>
        <v>-27.05</v>
      </c>
      <c r="DL55" s="32">
        <f t="shared" ca="1" si="20"/>
        <v>-90.68</v>
      </c>
      <c r="DM55" s="32">
        <f t="shared" ca="1" si="20"/>
        <v>-16.39</v>
      </c>
      <c r="DN55" s="32">
        <f t="shared" ca="1" si="20"/>
        <v>-258.5</v>
      </c>
      <c r="DO55" s="32">
        <f t="shared" ca="1" si="20"/>
        <v>-87.45</v>
      </c>
      <c r="DP55" s="32">
        <f t="shared" ca="1" si="20"/>
        <v>-357.86</v>
      </c>
      <c r="DQ55" s="32">
        <f t="shared" ca="1" si="20"/>
        <v>-67.66</v>
      </c>
      <c r="DR55" s="32">
        <f t="shared" ca="1" si="20"/>
        <v>-208.66</v>
      </c>
      <c r="DS55" s="32">
        <f t="shared" ca="1" si="20"/>
        <v>-749.83</v>
      </c>
      <c r="DT55" s="32">
        <f t="shared" ca="1" si="20"/>
        <v>-352.69</v>
      </c>
      <c r="DU55" s="31">
        <f t="shared" ca="1" si="21"/>
        <v>-1001.32</v>
      </c>
      <c r="DV55" s="31">
        <f t="shared" ca="1" si="21"/>
        <v>-3852.45</v>
      </c>
      <c r="DW55" s="31">
        <f t="shared" ca="1" si="21"/>
        <v>-227.54</v>
      </c>
      <c r="DX55" s="31">
        <f t="shared" ca="1" si="21"/>
        <v>-753.46</v>
      </c>
      <c r="DY55" s="31">
        <f t="shared" ca="1" si="21"/>
        <v>-134.61000000000001</v>
      </c>
      <c r="DZ55" s="31">
        <f t="shared" ca="1" si="21"/>
        <v>-2096.14</v>
      </c>
      <c r="EA55" s="31">
        <f t="shared" ca="1" si="21"/>
        <v>-700.48</v>
      </c>
      <c r="EB55" s="31">
        <f t="shared" ca="1" si="21"/>
        <v>-2828.54</v>
      </c>
      <c r="EC55" s="31">
        <f t="shared" ca="1" si="21"/>
        <v>-527.61</v>
      </c>
      <c r="ED55" s="31">
        <f t="shared" ca="1" si="21"/>
        <v>-1605.65</v>
      </c>
      <c r="EE55" s="31">
        <f t="shared" ca="1" si="21"/>
        <v>-5690.38</v>
      </c>
      <c r="EF55" s="31">
        <f t="shared" ca="1" si="21"/>
        <v>-2640.29</v>
      </c>
      <c r="EG55" s="32">
        <f t="shared" ca="1" si="22"/>
        <v>-3444.9100000000003</v>
      </c>
      <c r="EH55" s="32">
        <f t="shared" ca="1" si="22"/>
        <v>-13366.580000000002</v>
      </c>
      <c r="EI55" s="32">
        <f t="shared" ca="1" si="22"/>
        <v>-795.62999999999988</v>
      </c>
      <c r="EJ55" s="32">
        <f t="shared" ca="1" si="22"/>
        <v>-2657.66</v>
      </c>
      <c r="EK55" s="32">
        <f t="shared" ca="1" si="22"/>
        <v>-478.88</v>
      </c>
      <c r="EL55" s="32">
        <f t="shared" ca="1" si="22"/>
        <v>-7524.6900000000005</v>
      </c>
      <c r="EM55" s="32">
        <f t="shared" ca="1" si="22"/>
        <v>-2536.9100000000003</v>
      </c>
      <c r="EN55" s="32">
        <f t="shared" ca="1" si="22"/>
        <v>-10343.66</v>
      </c>
      <c r="EO55" s="32">
        <f t="shared" ca="1" si="22"/>
        <v>-1948.4899999999998</v>
      </c>
      <c r="EP55" s="32">
        <f t="shared" ca="1" si="22"/>
        <v>-5987.4999999999982</v>
      </c>
      <c r="EQ55" s="32">
        <f t="shared" ca="1" si="22"/>
        <v>-21436.79</v>
      </c>
      <c r="ER55" s="32">
        <f t="shared" ca="1" si="22"/>
        <v>-10046.75</v>
      </c>
    </row>
    <row r="56" spans="1:148">
      <c r="A56" t="s">
        <v>431</v>
      </c>
      <c r="B56" s="1" t="s">
        <v>305</v>
      </c>
      <c r="C56" t="str">
        <f t="shared" ca="1" si="1"/>
        <v>SPCEXP</v>
      </c>
      <c r="D56" t="str">
        <f t="shared" ca="1" si="2"/>
        <v>Alberta-Saskatchewan Intertie - Export</v>
      </c>
      <c r="H56" s="51">
        <v>8</v>
      </c>
      <c r="O56" s="51">
        <v>85</v>
      </c>
      <c r="P56" s="51">
        <v>50</v>
      </c>
      <c r="Q56" s="32"/>
      <c r="R56" s="32"/>
      <c r="S56" s="32"/>
      <c r="T56" s="32">
        <v>313.98</v>
      </c>
      <c r="U56" s="32"/>
      <c r="V56" s="32"/>
      <c r="W56" s="32"/>
      <c r="X56" s="32"/>
      <c r="Y56" s="32"/>
      <c r="Z56" s="32"/>
      <c r="AA56" s="32">
        <v>8009.3</v>
      </c>
      <c r="AB56" s="32">
        <v>1979.5</v>
      </c>
      <c r="AF56" s="2">
        <v>4.13</v>
      </c>
      <c r="AM56" s="2">
        <v>4.13</v>
      </c>
      <c r="AN56" s="2">
        <v>4.13</v>
      </c>
      <c r="AO56" s="33"/>
      <c r="AP56" s="33"/>
      <c r="AQ56" s="33"/>
      <c r="AR56" s="33">
        <v>12.97</v>
      </c>
      <c r="AS56" s="33"/>
      <c r="AT56" s="33"/>
      <c r="AU56" s="33"/>
      <c r="AV56" s="33"/>
      <c r="AW56" s="33"/>
      <c r="AX56" s="33"/>
      <c r="AY56" s="33">
        <v>330.78</v>
      </c>
      <c r="AZ56" s="33">
        <v>81.75</v>
      </c>
      <c r="BA56" s="31">
        <f t="shared" si="27"/>
        <v>0</v>
      </c>
      <c r="BB56" s="31">
        <f t="shared" si="27"/>
        <v>0</v>
      </c>
      <c r="BC56" s="31">
        <f t="shared" si="27"/>
        <v>0</v>
      </c>
      <c r="BD56" s="31">
        <f t="shared" si="23"/>
        <v>-1.51</v>
      </c>
      <c r="BE56" s="31">
        <f t="shared" si="23"/>
        <v>0</v>
      </c>
      <c r="BF56" s="31">
        <f t="shared" si="23"/>
        <v>0</v>
      </c>
      <c r="BG56" s="31">
        <f t="shared" si="23"/>
        <v>0</v>
      </c>
      <c r="BH56" s="31">
        <f t="shared" si="23"/>
        <v>0</v>
      </c>
      <c r="BI56" s="31">
        <f t="shared" si="23"/>
        <v>0</v>
      </c>
      <c r="BJ56" s="31">
        <f t="shared" si="23"/>
        <v>0</v>
      </c>
      <c r="BK56" s="31">
        <f t="shared" si="23"/>
        <v>-24.03</v>
      </c>
      <c r="BL56" s="31">
        <f t="shared" si="23"/>
        <v>-5.94</v>
      </c>
      <c r="BM56" s="6">
        <f t="shared" ca="1" si="24"/>
        <v>0.02</v>
      </c>
      <c r="BN56" s="6">
        <f t="shared" ca="1" si="24"/>
        <v>0.02</v>
      </c>
      <c r="BO56" s="6">
        <f t="shared" ca="1" si="24"/>
        <v>0.02</v>
      </c>
      <c r="BP56" s="6">
        <f t="shared" ca="1" si="24"/>
        <v>0.02</v>
      </c>
      <c r="BQ56" s="6">
        <f t="shared" ca="1" si="24"/>
        <v>0.02</v>
      </c>
      <c r="BR56" s="6">
        <f t="shared" ca="1" si="24"/>
        <v>0.02</v>
      </c>
      <c r="BS56" s="6">
        <f t="shared" ca="1" si="24"/>
        <v>0.02</v>
      </c>
      <c r="BT56" s="6">
        <f t="shared" ca="1" si="24"/>
        <v>0.02</v>
      </c>
      <c r="BU56" s="6">
        <f t="shared" ca="1" si="24"/>
        <v>0.02</v>
      </c>
      <c r="BV56" s="6">
        <f t="shared" ca="1" si="24"/>
        <v>0.02</v>
      </c>
      <c r="BW56" s="6">
        <f t="shared" ca="1" si="24"/>
        <v>0.02</v>
      </c>
      <c r="BX56" s="6">
        <f t="shared" ca="1" si="24"/>
        <v>0.02</v>
      </c>
      <c r="BY56" s="31">
        <f t="shared" ca="1" si="19"/>
        <v>0</v>
      </c>
      <c r="BZ56" s="31">
        <f t="shared" ca="1" si="19"/>
        <v>0</v>
      </c>
      <c r="CA56" s="31">
        <f t="shared" ca="1" si="19"/>
        <v>0</v>
      </c>
      <c r="CB56" s="31">
        <f t="shared" ca="1" si="19"/>
        <v>6.28</v>
      </c>
      <c r="CC56" s="31">
        <f t="shared" ca="1" si="19"/>
        <v>0</v>
      </c>
      <c r="CD56" s="31">
        <f t="shared" ca="1" si="19"/>
        <v>0</v>
      </c>
      <c r="CE56" s="31">
        <f t="shared" ca="1" si="30"/>
        <v>0</v>
      </c>
      <c r="CF56" s="31">
        <f t="shared" ca="1" si="30"/>
        <v>0</v>
      </c>
      <c r="CG56" s="31">
        <f t="shared" ca="1" si="30"/>
        <v>0</v>
      </c>
      <c r="CH56" s="31">
        <f t="shared" ca="1" si="30"/>
        <v>0</v>
      </c>
      <c r="CI56" s="31">
        <f t="shared" ca="1" si="30"/>
        <v>160.19</v>
      </c>
      <c r="CJ56" s="31">
        <f t="shared" ca="1" si="30"/>
        <v>39.590000000000003</v>
      </c>
      <c r="CK56" s="32">
        <f t="shared" ca="1" si="28"/>
        <v>0</v>
      </c>
      <c r="CL56" s="32">
        <f t="shared" ca="1" si="28"/>
        <v>0</v>
      </c>
      <c r="CM56" s="32">
        <f t="shared" ca="1" si="28"/>
        <v>0</v>
      </c>
      <c r="CN56" s="32">
        <f t="shared" ca="1" si="25"/>
        <v>0.41</v>
      </c>
      <c r="CO56" s="32">
        <f t="shared" ca="1" si="25"/>
        <v>0</v>
      </c>
      <c r="CP56" s="32">
        <f t="shared" ca="1" si="25"/>
        <v>0</v>
      </c>
      <c r="CQ56" s="32">
        <f t="shared" ca="1" si="25"/>
        <v>0</v>
      </c>
      <c r="CR56" s="32">
        <f t="shared" ca="1" si="25"/>
        <v>0</v>
      </c>
      <c r="CS56" s="32">
        <f t="shared" ca="1" si="25"/>
        <v>0</v>
      </c>
      <c r="CT56" s="32">
        <f t="shared" ca="1" si="25"/>
        <v>0</v>
      </c>
      <c r="CU56" s="32">
        <f t="shared" ca="1" si="25"/>
        <v>10.41</v>
      </c>
      <c r="CV56" s="32">
        <f t="shared" ca="1" si="25"/>
        <v>2.57</v>
      </c>
      <c r="CW56" s="31">
        <f t="shared" ca="1" si="29"/>
        <v>0</v>
      </c>
      <c r="CX56" s="31">
        <f t="shared" ca="1" si="29"/>
        <v>0</v>
      </c>
      <c r="CY56" s="31">
        <f t="shared" ca="1" si="29"/>
        <v>0</v>
      </c>
      <c r="CZ56" s="31">
        <f t="shared" ca="1" si="26"/>
        <v>-4.7700000000000005</v>
      </c>
      <c r="DA56" s="31">
        <f t="shared" ca="1" si="26"/>
        <v>0</v>
      </c>
      <c r="DB56" s="31">
        <f t="shared" ca="1" si="26"/>
        <v>0</v>
      </c>
      <c r="DC56" s="31">
        <f t="shared" ca="1" si="26"/>
        <v>0</v>
      </c>
      <c r="DD56" s="31">
        <f t="shared" ca="1" si="26"/>
        <v>0</v>
      </c>
      <c r="DE56" s="31">
        <f t="shared" ca="1" si="26"/>
        <v>0</v>
      </c>
      <c r="DF56" s="31">
        <f t="shared" ca="1" si="26"/>
        <v>0</v>
      </c>
      <c r="DG56" s="31">
        <f t="shared" ca="1" si="26"/>
        <v>-136.14999999999998</v>
      </c>
      <c r="DH56" s="31">
        <f t="shared" ca="1" si="26"/>
        <v>-33.65</v>
      </c>
      <c r="DI56" s="32">
        <f t="shared" ca="1" si="20"/>
        <v>0</v>
      </c>
      <c r="DJ56" s="32">
        <f t="shared" ca="1" si="20"/>
        <v>0</v>
      </c>
      <c r="DK56" s="32">
        <f t="shared" ca="1" si="20"/>
        <v>0</v>
      </c>
      <c r="DL56" s="32">
        <f t="shared" ca="1" si="20"/>
        <v>-0.24</v>
      </c>
      <c r="DM56" s="32">
        <f t="shared" ca="1" si="20"/>
        <v>0</v>
      </c>
      <c r="DN56" s="32">
        <f t="shared" ca="1" si="20"/>
        <v>0</v>
      </c>
      <c r="DO56" s="32">
        <f t="shared" ca="1" si="20"/>
        <v>0</v>
      </c>
      <c r="DP56" s="32">
        <f t="shared" ca="1" si="20"/>
        <v>0</v>
      </c>
      <c r="DQ56" s="32">
        <f t="shared" ca="1" si="20"/>
        <v>0</v>
      </c>
      <c r="DR56" s="32">
        <f t="shared" ca="1" si="20"/>
        <v>0</v>
      </c>
      <c r="DS56" s="32">
        <f t="shared" ca="1" si="20"/>
        <v>-6.81</v>
      </c>
      <c r="DT56" s="32">
        <f t="shared" ca="1" si="20"/>
        <v>-1.68</v>
      </c>
      <c r="DU56" s="31">
        <f t="shared" ca="1" si="21"/>
        <v>0</v>
      </c>
      <c r="DV56" s="31">
        <f t="shared" ca="1" si="21"/>
        <v>0</v>
      </c>
      <c r="DW56" s="31">
        <f t="shared" ca="1" si="21"/>
        <v>0</v>
      </c>
      <c r="DX56" s="31">
        <f t="shared" ca="1" si="21"/>
        <v>-1.98</v>
      </c>
      <c r="DY56" s="31">
        <f t="shared" ca="1" si="21"/>
        <v>0</v>
      </c>
      <c r="DZ56" s="31">
        <f t="shared" ca="1" si="21"/>
        <v>0</v>
      </c>
      <c r="EA56" s="31">
        <f t="shared" ca="1" si="21"/>
        <v>0</v>
      </c>
      <c r="EB56" s="31">
        <f t="shared" ca="1" si="21"/>
        <v>0</v>
      </c>
      <c r="EC56" s="31">
        <f t="shared" ca="1" si="21"/>
        <v>0</v>
      </c>
      <c r="ED56" s="31">
        <f t="shared" ca="1" si="21"/>
        <v>0</v>
      </c>
      <c r="EE56" s="31">
        <f t="shared" ca="1" si="21"/>
        <v>-51.66</v>
      </c>
      <c r="EF56" s="31">
        <f t="shared" ca="1" si="21"/>
        <v>-12.6</v>
      </c>
      <c r="EG56" s="32">
        <f t="shared" ca="1" si="22"/>
        <v>0</v>
      </c>
      <c r="EH56" s="32">
        <f t="shared" ca="1" si="22"/>
        <v>0</v>
      </c>
      <c r="EI56" s="32">
        <f t="shared" ca="1" si="22"/>
        <v>0</v>
      </c>
      <c r="EJ56" s="32">
        <f t="shared" ca="1" si="22"/>
        <v>-6.99</v>
      </c>
      <c r="EK56" s="32">
        <f t="shared" ca="1" si="22"/>
        <v>0</v>
      </c>
      <c r="EL56" s="32">
        <f t="shared" ca="1" si="22"/>
        <v>0</v>
      </c>
      <c r="EM56" s="32">
        <f t="shared" ca="1" si="22"/>
        <v>0</v>
      </c>
      <c r="EN56" s="32">
        <f t="shared" ca="1" si="22"/>
        <v>0</v>
      </c>
      <c r="EO56" s="32">
        <f t="shared" ca="1" si="22"/>
        <v>0</v>
      </c>
      <c r="EP56" s="32">
        <f t="shared" ca="1" si="22"/>
        <v>0</v>
      </c>
      <c r="EQ56" s="32">
        <f t="shared" ca="1" si="22"/>
        <v>-194.61999999999998</v>
      </c>
      <c r="ER56" s="32">
        <f t="shared" ca="1" si="22"/>
        <v>-47.93</v>
      </c>
    </row>
    <row r="57" spans="1:148">
      <c r="A57" t="s">
        <v>431</v>
      </c>
      <c r="B57" s="1" t="s">
        <v>59</v>
      </c>
      <c r="C57" t="str">
        <f t="shared" ca="1" si="1"/>
        <v>ENC1</v>
      </c>
      <c r="D57" t="str">
        <f t="shared" ca="1" si="2"/>
        <v>Clover Bar #1</v>
      </c>
      <c r="N57" s="51">
        <v>0</v>
      </c>
      <c r="O57" s="51">
        <v>0</v>
      </c>
      <c r="P57" s="51">
        <v>0</v>
      </c>
      <c r="Q57" s="32"/>
      <c r="R57" s="32"/>
      <c r="S57" s="32"/>
      <c r="T57" s="32"/>
      <c r="U57" s="32"/>
      <c r="V57" s="32"/>
      <c r="W57" s="32"/>
      <c r="X57" s="32"/>
      <c r="Y57" s="32"/>
      <c r="Z57" s="32">
        <v>0</v>
      </c>
      <c r="AA57" s="32">
        <v>0</v>
      </c>
      <c r="AB57" s="32">
        <v>0</v>
      </c>
      <c r="AL57" s="2">
        <v>4.12</v>
      </c>
      <c r="AM57" s="2">
        <v>4.12</v>
      </c>
      <c r="AN57" s="2">
        <v>4.12</v>
      </c>
      <c r="AO57" s="33"/>
      <c r="AP57" s="33"/>
      <c r="AQ57" s="33"/>
      <c r="AR57" s="33"/>
      <c r="AS57" s="33"/>
      <c r="AT57" s="33"/>
      <c r="AU57" s="33"/>
      <c r="AV57" s="33"/>
      <c r="AW57" s="33"/>
      <c r="AX57" s="33">
        <v>0</v>
      </c>
      <c r="AY57" s="33">
        <v>0</v>
      </c>
      <c r="AZ57" s="33">
        <v>0</v>
      </c>
      <c r="BA57" s="31">
        <f t="shared" si="27"/>
        <v>0</v>
      </c>
      <c r="BB57" s="31">
        <f t="shared" si="27"/>
        <v>0</v>
      </c>
      <c r="BC57" s="31">
        <f t="shared" si="27"/>
        <v>0</v>
      </c>
      <c r="BD57" s="31">
        <f t="shared" si="23"/>
        <v>0</v>
      </c>
      <c r="BE57" s="31">
        <f t="shared" si="23"/>
        <v>0</v>
      </c>
      <c r="BF57" s="31">
        <f t="shared" si="23"/>
        <v>0</v>
      </c>
      <c r="BG57" s="31">
        <f t="shared" si="23"/>
        <v>0</v>
      </c>
      <c r="BH57" s="31">
        <f t="shared" si="23"/>
        <v>0</v>
      </c>
      <c r="BI57" s="31">
        <f t="shared" si="23"/>
        <v>0</v>
      </c>
      <c r="BJ57" s="31">
        <f t="shared" si="23"/>
        <v>0</v>
      </c>
      <c r="BK57" s="31">
        <f t="shared" si="23"/>
        <v>0</v>
      </c>
      <c r="BL57" s="31">
        <f t="shared" si="23"/>
        <v>0</v>
      </c>
      <c r="BM57" s="6">
        <f t="shared" ca="1" si="24"/>
        <v>0.05</v>
      </c>
      <c r="BN57" s="6">
        <f t="shared" ca="1" si="24"/>
        <v>0.05</v>
      </c>
      <c r="BO57" s="6">
        <f t="shared" ca="1" si="24"/>
        <v>0.05</v>
      </c>
      <c r="BP57" s="6">
        <f t="shared" ca="1" si="24"/>
        <v>0.05</v>
      </c>
      <c r="BQ57" s="6">
        <f t="shared" ca="1" si="24"/>
        <v>0.05</v>
      </c>
      <c r="BR57" s="6">
        <f t="shared" ca="1" si="24"/>
        <v>0.05</v>
      </c>
      <c r="BS57" s="6">
        <f t="shared" ca="1" si="24"/>
        <v>0.05</v>
      </c>
      <c r="BT57" s="6">
        <f t="shared" ca="1" si="24"/>
        <v>0.05</v>
      </c>
      <c r="BU57" s="6">
        <f t="shared" ca="1" si="24"/>
        <v>0.05</v>
      </c>
      <c r="BV57" s="6">
        <f t="shared" ca="1" si="24"/>
        <v>0.05</v>
      </c>
      <c r="BW57" s="6">
        <f t="shared" ca="1" si="24"/>
        <v>0.05</v>
      </c>
      <c r="BX57" s="6">
        <f t="shared" ca="1" si="24"/>
        <v>0.05</v>
      </c>
      <c r="BY57" s="31">
        <f t="shared" ca="1" si="19"/>
        <v>0</v>
      </c>
      <c r="BZ57" s="31">
        <f t="shared" ca="1" si="19"/>
        <v>0</v>
      </c>
      <c r="CA57" s="31">
        <f t="shared" ca="1" si="19"/>
        <v>0</v>
      </c>
      <c r="CB57" s="31">
        <f t="shared" ca="1" si="19"/>
        <v>0</v>
      </c>
      <c r="CC57" s="31">
        <f t="shared" ca="1" si="19"/>
        <v>0</v>
      </c>
      <c r="CD57" s="31">
        <f t="shared" ca="1" si="19"/>
        <v>0</v>
      </c>
      <c r="CE57" s="31">
        <f t="shared" ca="1" si="30"/>
        <v>0</v>
      </c>
      <c r="CF57" s="31">
        <f t="shared" ca="1" si="30"/>
        <v>0</v>
      </c>
      <c r="CG57" s="31">
        <f t="shared" ca="1" si="30"/>
        <v>0</v>
      </c>
      <c r="CH57" s="31">
        <f t="shared" ca="1" si="30"/>
        <v>0</v>
      </c>
      <c r="CI57" s="31">
        <f t="shared" ca="1" si="30"/>
        <v>0</v>
      </c>
      <c r="CJ57" s="31">
        <f t="shared" ca="1" si="30"/>
        <v>0</v>
      </c>
      <c r="CK57" s="32">
        <f t="shared" ca="1" si="28"/>
        <v>0</v>
      </c>
      <c r="CL57" s="32">
        <f t="shared" ca="1" si="28"/>
        <v>0</v>
      </c>
      <c r="CM57" s="32">
        <f t="shared" ca="1" si="28"/>
        <v>0</v>
      </c>
      <c r="CN57" s="32">
        <f t="shared" ca="1" si="25"/>
        <v>0</v>
      </c>
      <c r="CO57" s="32">
        <f t="shared" ca="1" si="25"/>
        <v>0</v>
      </c>
      <c r="CP57" s="32">
        <f t="shared" ca="1" si="25"/>
        <v>0</v>
      </c>
      <c r="CQ57" s="32">
        <f t="shared" ca="1" si="25"/>
        <v>0</v>
      </c>
      <c r="CR57" s="32">
        <f t="shared" ca="1" si="25"/>
        <v>0</v>
      </c>
      <c r="CS57" s="32">
        <f t="shared" ca="1" si="25"/>
        <v>0</v>
      </c>
      <c r="CT57" s="32">
        <f t="shared" ca="1" si="25"/>
        <v>0</v>
      </c>
      <c r="CU57" s="32">
        <f t="shared" ca="1" si="25"/>
        <v>0</v>
      </c>
      <c r="CV57" s="32">
        <f t="shared" ca="1" si="25"/>
        <v>0</v>
      </c>
      <c r="CW57" s="31">
        <f t="shared" ca="1" si="29"/>
        <v>0</v>
      </c>
      <c r="CX57" s="31">
        <f t="shared" ca="1" si="29"/>
        <v>0</v>
      </c>
      <c r="CY57" s="31">
        <f t="shared" ca="1" si="29"/>
        <v>0</v>
      </c>
      <c r="CZ57" s="31">
        <f t="shared" ca="1" si="26"/>
        <v>0</v>
      </c>
      <c r="DA57" s="31">
        <f t="shared" ca="1" si="26"/>
        <v>0</v>
      </c>
      <c r="DB57" s="31">
        <f t="shared" ca="1" si="26"/>
        <v>0</v>
      </c>
      <c r="DC57" s="31">
        <f t="shared" ca="1" si="26"/>
        <v>0</v>
      </c>
      <c r="DD57" s="31">
        <f t="shared" ca="1" si="26"/>
        <v>0</v>
      </c>
      <c r="DE57" s="31">
        <f t="shared" ca="1" si="26"/>
        <v>0</v>
      </c>
      <c r="DF57" s="31">
        <f t="shared" ca="1" si="26"/>
        <v>0</v>
      </c>
      <c r="DG57" s="31">
        <f t="shared" ca="1" si="26"/>
        <v>0</v>
      </c>
      <c r="DH57" s="31">
        <f t="shared" ca="1" si="26"/>
        <v>0</v>
      </c>
      <c r="DI57" s="32">
        <f t="shared" ca="1" si="20"/>
        <v>0</v>
      </c>
      <c r="DJ57" s="32">
        <f t="shared" ca="1" si="20"/>
        <v>0</v>
      </c>
      <c r="DK57" s="32">
        <f t="shared" ca="1" si="20"/>
        <v>0</v>
      </c>
      <c r="DL57" s="32">
        <f t="shared" ca="1" si="20"/>
        <v>0</v>
      </c>
      <c r="DM57" s="32">
        <f t="shared" ca="1" si="20"/>
        <v>0</v>
      </c>
      <c r="DN57" s="32">
        <f t="shared" ca="1" si="20"/>
        <v>0</v>
      </c>
      <c r="DO57" s="32">
        <f t="shared" ca="1" si="20"/>
        <v>0</v>
      </c>
      <c r="DP57" s="32">
        <f t="shared" ca="1" si="20"/>
        <v>0</v>
      </c>
      <c r="DQ57" s="32">
        <f t="shared" ca="1" si="20"/>
        <v>0</v>
      </c>
      <c r="DR57" s="32">
        <f t="shared" ca="1" si="20"/>
        <v>0</v>
      </c>
      <c r="DS57" s="32">
        <f t="shared" ca="1" si="20"/>
        <v>0</v>
      </c>
      <c r="DT57" s="32">
        <f t="shared" ca="1" si="20"/>
        <v>0</v>
      </c>
      <c r="DU57" s="31">
        <f t="shared" ca="1" si="21"/>
        <v>0</v>
      </c>
      <c r="DV57" s="31">
        <f t="shared" ca="1" si="21"/>
        <v>0</v>
      </c>
      <c r="DW57" s="31">
        <f t="shared" ca="1" si="21"/>
        <v>0</v>
      </c>
      <c r="DX57" s="31">
        <f t="shared" ca="1" si="21"/>
        <v>0</v>
      </c>
      <c r="DY57" s="31">
        <f t="shared" ca="1" si="21"/>
        <v>0</v>
      </c>
      <c r="DZ57" s="31">
        <f t="shared" ca="1" si="21"/>
        <v>0</v>
      </c>
      <c r="EA57" s="31">
        <f t="shared" ca="1" si="21"/>
        <v>0</v>
      </c>
      <c r="EB57" s="31">
        <f t="shared" ca="1" si="21"/>
        <v>0</v>
      </c>
      <c r="EC57" s="31">
        <f t="shared" ca="1" si="21"/>
        <v>0</v>
      </c>
      <c r="ED57" s="31">
        <f t="shared" ca="1" si="21"/>
        <v>0</v>
      </c>
      <c r="EE57" s="31">
        <f t="shared" ca="1" si="21"/>
        <v>0</v>
      </c>
      <c r="EF57" s="31">
        <f t="shared" ca="1" si="21"/>
        <v>0</v>
      </c>
      <c r="EG57" s="32">
        <f t="shared" ca="1" si="22"/>
        <v>0</v>
      </c>
      <c r="EH57" s="32">
        <f t="shared" ca="1" si="22"/>
        <v>0</v>
      </c>
      <c r="EI57" s="32">
        <f t="shared" ca="1" si="22"/>
        <v>0</v>
      </c>
      <c r="EJ57" s="32">
        <f t="shared" ca="1" si="22"/>
        <v>0</v>
      </c>
      <c r="EK57" s="32">
        <f t="shared" ca="1" si="22"/>
        <v>0</v>
      </c>
      <c r="EL57" s="32">
        <f t="shared" ca="1" si="22"/>
        <v>0</v>
      </c>
      <c r="EM57" s="32">
        <f t="shared" ca="1" si="22"/>
        <v>0</v>
      </c>
      <c r="EN57" s="32">
        <f t="shared" ca="1" si="22"/>
        <v>0</v>
      </c>
      <c r="EO57" s="32">
        <f t="shared" ca="1" si="22"/>
        <v>0</v>
      </c>
      <c r="EP57" s="32">
        <f t="shared" ca="1" si="22"/>
        <v>0</v>
      </c>
      <c r="EQ57" s="32">
        <f t="shared" ca="1" si="22"/>
        <v>0</v>
      </c>
      <c r="ER57" s="32">
        <f t="shared" ca="1" si="22"/>
        <v>0</v>
      </c>
    </row>
    <row r="58" spans="1:148">
      <c r="A58" t="s">
        <v>433</v>
      </c>
      <c r="B58" s="1" t="s">
        <v>106</v>
      </c>
      <c r="C58" t="str">
        <f t="shared" ca="1" si="1"/>
        <v>FNG1</v>
      </c>
      <c r="D58" t="str">
        <f t="shared" ca="1" si="2"/>
        <v>Fort Nelson</v>
      </c>
      <c r="E58" s="51">
        <v>13244.3976</v>
      </c>
      <c r="F58" s="51">
        <v>12661.555200000001</v>
      </c>
      <c r="G58" s="51">
        <v>14441.616</v>
      </c>
      <c r="H58" s="51">
        <v>14262.276</v>
      </c>
      <c r="I58" s="51">
        <v>16883.932799999999</v>
      </c>
      <c r="J58" s="51">
        <v>16566.815999999999</v>
      </c>
      <c r="K58" s="51">
        <v>18295.591400000001</v>
      </c>
      <c r="L58" s="51">
        <v>17951.387999999999</v>
      </c>
      <c r="M58" s="51">
        <v>13587.335999999999</v>
      </c>
      <c r="N58" s="51">
        <v>16462.840800000002</v>
      </c>
      <c r="O58" s="51">
        <v>13880.748299999999</v>
      </c>
      <c r="P58" s="51">
        <v>13492.6412</v>
      </c>
      <c r="Q58" s="32">
        <v>804310.11</v>
      </c>
      <c r="R58" s="32">
        <v>920763.28</v>
      </c>
      <c r="S58" s="32">
        <v>805269.74</v>
      </c>
      <c r="T58" s="32">
        <v>695577.28</v>
      </c>
      <c r="U58" s="32">
        <v>800449.1</v>
      </c>
      <c r="V58" s="32">
        <v>801852.13</v>
      </c>
      <c r="W58" s="32">
        <v>2856438.43</v>
      </c>
      <c r="X58" s="32">
        <v>1278536.18</v>
      </c>
      <c r="Y58" s="32">
        <v>621821.57999999996</v>
      </c>
      <c r="Z58" s="32">
        <v>1087101.42</v>
      </c>
      <c r="AA58" s="32">
        <v>744429.23</v>
      </c>
      <c r="AB58" s="32">
        <v>884831.93</v>
      </c>
      <c r="AC58" s="2">
        <v>0.46</v>
      </c>
      <c r="AD58" s="2">
        <v>0.46</v>
      </c>
      <c r="AE58" s="2">
        <v>0.46</v>
      </c>
      <c r="AF58" s="2">
        <v>0.46</v>
      </c>
      <c r="AG58" s="2">
        <v>0.46</v>
      </c>
      <c r="AH58" s="2">
        <v>0.46</v>
      </c>
      <c r="AI58" s="2">
        <v>0.46</v>
      </c>
      <c r="AJ58" s="2">
        <v>0.46</v>
      </c>
      <c r="AK58" s="2">
        <v>0.46</v>
      </c>
      <c r="AL58" s="2">
        <v>0.46</v>
      </c>
      <c r="AM58" s="2">
        <v>0.46</v>
      </c>
      <c r="AN58" s="2">
        <v>0.46</v>
      </c>
      <c r="AO58" s="33">
        <v>3699.83</v>
      </c>
      <c r="AP58" s="33">
        <v>4235.51</v>
      </c>
      <c r="AQ58" s="33">
        <v>3704.24</v>
      </c>
      <c r="AR58" s="33">
        <v>3199.66</v>
      </c>
      <c r="AS58" s="33">
        <v>3682.07</v>
      </c>
      <c r="AT58" s="33">
        <v>3688.52</v>
      </c>
      <c r="AU58" s="33">
        <v>13139.62</v>
      </c>
      <c r="AV58" s="33">
        <v>5881.27</v>
      </c>
      <c r="AW58" s="33">
        <v>2860.38</v>
      </c>
      <c r="AX58" s="33">
        <v>5000.67</v>
      </c>
      <c r="AY58" s="33">
        <v>3424.37</v>
      </c>
      <c r="AZ58" s="33">
        <v>4070.23</v>
      </c>
      <c r="BA58" s="31">
        <f t="shared" si="27"/>
        <v>-965.17</v>
      </c>
      <c r="BB58" s="31">
        <f t="shared" si="27"/>
        <v>-1104.92</v>
      </c>
      <c r="BC58" s="31">
        <f t="shared" si="27"/>
        <v>-966.32</v>
      </c>
      <c r="BD58" s="31">
        <f t="shared" si="23"/>
        <v>-3338.77</v>
      </c>
      <c r="BE58" s="31">
        <f t="shared" si="23"/>
        <v>-3842.16</v>
      </c>
      <c r="BF58" s="31">
        <f t="shared" si="23"/>
        <v>-3848.89</v>
      </c>
      <c r="BG58" s="31">
        <f t="shared" si="23"/>
        <v>-20280.71</v>
      </c>
      <c r="BH58" s="31">
        <f t="shared" si="23"/>
        <v>-9077.61</v>
      </c>
      <c r="BI58" s="31">
        <f t="shared" si="23"/>
        <v>-4414.93</v>
      </c>
      <c r="BJ58" s="31">
        <f t="shared" si="23"/>
        <v>-3261.3</v>
      </c>
      <c r="BK58" s="31">
        <f t="shared" si="23"/>
        <v>-2233.29</v>
      </c>
      <c r="BL58" s="31">
        <f t="shared" si="23"/>
        <v>-2654.5</v>
      </c>
      <c r="BM58" s="6">
        <f t="shared" ca="1" si="24"/>
        <v>-4.9399999999999999E-2</v>
      </c>
      <c r="BN58" s="6">
        <f t="shared" ca="1" si="24"/>
        <v>-4.9399999999999999E-2</v>
      </c>
      <c r="BO58" s="6">
        <f t="shared" ca="1" si="24"/>
        <v>-4.9399999999999999E-2</v>
      </c>
      <c r="BP58" s="6">
        <f t="shared" ca="1" si="24"/>
        <v>-4.9399999999999999E-2</v>
      </c>
      <c r="BQ58" s="6">
        <f t="shared" ca="1" si="24"/>
        <v>-4.9399999999999999E-2</v>
      </c>
      <c r="BR58" s="6">
        <f t="shared" ca="1" si="24"/>
        <v>-4.9399999999999999E-2</v>
      </c>
      <c r="BS58" s="6">
        <f t="shared" ca="1" si="24"/>
        <v>-4.9399999999999999E-2</v>
      </c>
      <c r="BT58" s="6">
        <f t="shared" ca="1" si="24"/>
        <v>-4.9399999999999999E-2</v>
      </c>
      <c r="BU58" s="6">
        <f t="shared" ca="1" si="24"/>
        <v>-4.9399999999999999E-2</v>
      </c>
      <c r="BV58" s="6">
        <f t="shared" ca="1" si="24"/>
        <v>-4.9399999999999999E-2</v>
      </c>
      <c r="BW58" s="6">
        <f t="shared" ca="1" si="24"/>
        <v>-4.9399999999999999E-2</v>
      </c>
      <c r="BX58" s="6">
        <f t="shared" ca="1" si="24"/>
        <v>-4.9399999999999999E-2</v>
      </c>
      <c r="BY58" s="31">
        <f t="shared" ca="1" si="19"/>
        <v>-39732.92</v>
      </c>
      <c r="BZ58" s="31">
        <f t="shared" ca="1" si="19"/>
        <v>-45485.71</v>
      </c>
      <c r="CA58" s="31">
        <f t="shared" ca="1" si="19"/>
        <v>-39780.33</v>
      </c>
      <c r="CB58" s="31">
        <f t="shared" ca="1" si="19"/>
        <v>-34361.519999999997</v>
      </c>
      <c r="CC58" s="31">
        <f t="shared" ca="1" si="19"/>
        <v>-39542.19</v>
      </c>
      <c r="CD58" s="31">
        <f t="shared" ca="1" si="19"/>
        <v>-39611.5</v>
      </c>
      <c r="CE58" s="31">
        <f t="shared" ca="1" si="30"/>
        <v>-141108.06</v>
      </c>
      <c r="CF58" s="31">
        <f t="shared" ca="1" si="30"/>
        <v>-63159.69</v>
      </c>
      <c r="CG58" s="31">
        <f t="shared" ca="1" si="30"/>
        <v>-30717.99</v>
      </c>
      <c r="CH58" s="31">
        <f t="shared" ca="1" si="30"/>
        <v>-53702.81</v>
      </c>
      <c r="CI58" s="31">
        <f t="shared" ca="1" si="30"/>
        <v>-36774.800000000003</v>
      </c>
      <c r="CJ58" s="31">
        <f t="shared" ca="1" si="30"/>
        <v>-43710.7</v>
      </c>
      <c r="CK58" s="32">
        <f t="shared" ca="1" si="28"/>
        <v>1045.5999999999999</v>
      </c>
      <c r="CL58" s="32">
        <f t="shared" ca="1" si="28"/>
        <v>1196.99</v>
      </c>
      <c r="CM58" s="32">
        <f t="shared" ca="1" si="28"/>
        <v>1046.8499999999999</v>
      </c>
      <c r="CN58" s="32">
        <f t="shared" ca="1" si="25"/>
        <v>904.25</v>
      </c>
      <c r="CO58" s="32">
        <f t="shared" ca="1" si="25"/>
        <v>1040.58</v>
      </c>
      <c r="CP58" s="32">
        <f t="shared" ca="1" si="25"/>
        <v>1042.4100000000001</v>
      </c>
      <c r="CQ58" s="32">
        <f t="shared" ca="1" si="25"/>
        <v>3713.37</v>
      </c>
      <c r="CR58" s="32">
        <f t="shared" ca="1" si="25"/>
        <v>1662.1</v>
      </c>
      <c r="CS58" s="32">
        <f t="shared" ca="1" si="25"/>
        <v>808.37</v>
      </c>
      <c r="CT58" s="32">
        <f t="shared" ca="1" si="25"/>
        <v>1413.23</v>
      </c>
      <c r="CU58" s="32">
        <f t="shared" ca="1" si="25"/>
        <v>967.76</v>
      </c>
      <c r="CV58" s="32">
        <f t="shared" ca="1" si="25"/>
        <v>1150.28</v>
      </c>
      <c r="CW58" s="31">
        <f t="shared" ca="1" si="29"/>
        <v>-41421.980000000003</v>
      </c>
      <c r="CX58" s="31">
        <f t="shared" ca="1" si="29"/>
        <v>-47419.310000000005</v>
      </c>
      <c r="CY58" s="31">
        <f t="shared" ca="1" si="29"/>
        <v>-41471.4</v>
      </c>
      <c r="CZ58" s="31">
        <f t="shared" ca="1" si="26"/>
        <v>-33318.159999999996</v>
      </c>
      <c r="DA58" s="31">
        <f t="shared" ca="1" si="26"/>
        <v>-38341.520000000004</v>
      </c>
      <c r="DB58" s="31">
        <f t="shared" ca="1" si="26"/>
        <v>-38408.719999999994</v>
      </c>
      <c r="DC58" s="31">
        <f t="shared" ca="1" si="26"/>
        <v>-130253.6</v>
      </c>
      <c r="DD58" s="31">
        <f t="shared" ca="1" si="26"/>
        <v>-58301.25</v>
      </c>
      <c r="DE58" s="31">
        <f t="shared" ca="1" si="26"/>
        <v>-28355.07</v>
      </c>
      <c r="DF58" s="31">
        <f t="shared" ca="1" si="26"/>
        <v>-54028.94999999999</v>
      </c>
      <c r="DG58" s="31">
        <f t="shared" ca="1" si="26"/>
        <v>-36998.120000000003</v>
      </c>
      <c r="DH58" s="31">
        <f t="shared" ca="1" si="26"/>
        <v>-43976.15</v>
      </c>
      <c r="DI58" s="32">
        <f t="shared" ca="1" si="20"/>
        <v>-2071.1</v>
      </c>
      <c r="DJ58" s="32">
        <f t="shared" ca="1" si="20"/>
        <v>-2370.9699999999998</v>
      </c>
      <c r="DK58" s="32">
        <f t="shared" ca="1" si="20"/>
        <v>-2073.5700000000002</v>
      </c>
      <c r="DL58" s="32">
        <f t="shared" ca="1" si="20"/>
        <v>-1665.91</v>
      </c>
      <c r="DM58" s="32">
        <f t="shared" ca="1" si="20"/>
        <v>-1917.08</v>
      </c>
      <c r="DN58" s="32">
        <f t="shared" ca="1" si="20"/>
        <v>-1920.44</v>
      </c>
      <c r="DO58" s="32">
        <f t="shared" ca="1" si="20"/>
        <v>-6512.68</v>
      </c>
      <c r="DP58" s="32">
        <f t="shared" ca="1" si="20"/>
        <v>-2915.06</v>
      </c>
      <c r="DQ58" s="32">
        <f t="shared" ca="1" si="20"/>
        <v>-1417.75</v>
      </c>
      <c r="DR58" s="32">
        <f t="shared" ca="1" si="20"/>
        <v>-2701.45</v>
      </c>
      <c r="DS58" s="32">
        <f t="shared" ca="1" si="20"/>
        <v>-1849.91</v>
      </c>
      <c r="DT58" s="32">
        <f t="shared" ca="1" si="20"/>
        <v>-2198.81</v>
      </c>
      <c r="DU58" s="31">
        <f t="shared" ca="1" si="21"/>
        <v>-17822.240000000002</v>
      </c>
      <c r="DV58" s="31">
        <f t="shared" ca="1" si="21"/>
        <v>-20161.009999999998</v>
      </c>
      <c r="DW58" s="31">
        <f t="shared" ca="1" si="21"/>
        <v>-17441.29</v>
      </c>
      <c r="DX58" s="31">
        <f t="shared" ca="1" si="21"/>
        <v>-13842.56</v>
      </c>
      <c r="DY58" s="31">
        <f t="shared" ca="1" si="21"/>
        <v>-15740.51</v>
      </c>
      <c r="DZ58" s="31">
        <f t="shared" ca="1" si="21"/>
        <v>-15572.38</v>
      </c>
      <c r="EA58" s="31">
        <f t="shared" ca="1" si="21"/>
        <v>-52167.49</v>
      </c>
      <c r="EB58" s="31">
        <f t="shared" ca="1" si="21"/>
        <v>-23040.59</v>
      </c>
      <c r="EC58" s="31">
        <f t="shared" ca="1" si="21"/>
        <v>-11055.38</v>
      </c>
      <c r="ED58" s="31">
        <f t="shared" ca="1" si="21"/>
        <v>-20787.830000000002</v>
      </c>
      <c r="EE58" s="31">
        <f t="shared" ca="1" si="21"/>
        <v>-14038.77</v>
      </c>
      <c r="EF58" s="31">
        <f t="shared" ca="1" si="21"/>
        <v>-16460.64</v>
      </c>
      <c r="EG58" s="32">
        <f t="shared" ca="1" si="22"/>
        <v>-61315.320000000007</v>
      </c>
      <c r="EH58" s="32">
        <f t="shared" ca="1" si="22"/>
        <v>-69951.290000000008</v>
      </c>
      <c r="EI58" s="32">
        <f t="shared" ca="1" si="22"/>
        <v>-60986.26</v>
      </c>
      <c r="EJ58" s="32">
        <f t="shared" ca="1" si="22"/>
        <v>-48826.63</v>
      </c>
      <c r="EK58" s="32">
        <f t="shared" ca="1" si="22"/>
        <v>-55999.110000000008</v>
      </c>
      <c r="EL58" s="32">
        <f t="shared" ca="1" si="22"/>
        <v>-55901.539999999994</v>
      </c>
      <c r="EM58" s="32">
        <f t="shared" ca="1" si="22"/>
        <v>-188933.77</v>
      </c>
      <c r="EN58" s="32">
        <f t="shared" ca="1" si="22"/>
        <v>-84256.9</v>
      </c>
      <c r="EO58" s="32">
        <f t="shared" ca="1" si="22"/>
        <v>-40828.199999999997</v>
      </c>
      <c r="EP58" s="32">
        <f t="shared" ca="1" si="22"/>
        <v>-77518.229999999981</v>
      </c>
      <c r="EQ58" s="32">
        <f t="shared" ca="1" si="22"/>
        <v>-52886.8</v>
      </c>
      <c r="ER58" s="32">
        <f t="shared" ca="1" si="22"/>
        <v>-62635.6</v>
      </c>
    </row>
    <row r="59" spans="1:148">
      <c r="A59" t="s">
        <v>423</v>
      </c>
      <c r="B59" s="1" t="s">
        <v>127</v>
      </c>
      <c r="C59" t="str">
        <f t="shared" ca="1" si="1"/>
        <v>GHO</v>
      </c>
      <c r="D59" t="str">
        <f t="shared" ca="1" si="2"/>
        <v>Ghost Hydro Facility</v>
      </c>
      <c r="E59" s="51">
        <v>10297.9753</v>
      </c>
      <c r="F59" s="51">
        <v>9047.9829000000009</v>
      </c>
      <c r="G59" s="51">
        <v>9831.0900999999994</v>
      </c>
      <c r="H59" s="51">
        <v>9543.8183000000008</v>
      </c>
      <c r="I59" s="51">
        <v>19925.136699999999</v>
      </c>
      <c r="J59" s="51">
        <v>31141.108199999999</v>
      </c>
      <c r="K59" s="51">
        <v>33245.648699999998</v>
      </c>
      <c r="L59" s="51">
        <v>18809.598999999998</v>
      </c>
      <c r="M59" s="51">
        <v>13281.590099999999</v>
      </c>
      <c r="N59" s="51">
        <v>11007.286</v>
      </c>
      <c r="O59" s="51">
        <v>10654.236800000001</v>
      </c>
      <c r="P59" s="51">
        <v>11290.297</v>
      </c>
      <c r="Q59" s="32">
        <v>759776.63</v>
      </c>
      <c r="R59" s="32">
        <v>743649.52</v>
      </c>
      <c r="S59" s="32">
        <v>660468.18000000005</v>
      </c>
      <c r="T59" s="32">
        <v>605741.93999999994</v>
      </c>
      <c r="U59" s="32">
        <v>1115661.8600000001</v>
      </c>
      <c r="V59" s="32">
        <v>1536876.13</v>
      </c>
      <c r="W59" s="32">
        <v>5477616.3899999997</v>
      </c>
      <c r="X59" s="32">
        <v>1705072.9</v>
      </c>
      <c r="Y59" s="32">
        <v>817618.34</v>
      </c>
      <c r="Z59" s="32">
        <v>894408.99</v>
      </c>
      <c r="AA59" s="32">
        <v>753169.93</v>
      </c>
      <c r="AB59" s="32">
        <v>978409.42</v>
      </c>
      <c r="AC59" s="2">
        <v>0.18</v>
      </c>
      <c r="AD59" s="2">
        <v>0.18</v>
      </c>
      <c r="AE59" s="2">
        <v>0.18</v>
      </c>
      <c r="AF59" s="2">
        <v>0.18</v>
      </c>
      <c r="AG59" s="2">
        <v>0.18</v>
      </c>
      <c r="AH59" s="2">
        <v>0.18</v>
      </c>
      <c r="AI59" s="2">
        <v>0.18</v>
      </c>
      <c r="AJ59" s="2">
        <v>0.18</v>
      </c>
      <c r="AK59" s="2">
        <v>0.18</v>
      </c>
      <c r="AL59" s="2">
        <v>0.18</v>
      </c>
      <c r="AM59" s="2">
        <v>0.18</v>
      </c>
      <c r="AN59" s="2">
        <v>0.18</v>
      </c>
      <c r="AO59" s="33">
        <v>1367.6</v>
      </c>
      <c r="AP59" s="33">
        <v>1338.57</v>
      </c>
      <c r="AQ59" s="33">
        <v>1188.8399999999999</v>
      </c>
      <c r="AR59" s="33">
        <v>1090.3399999999999</v>
      </c>
      <c r="AS59" s="33">
        <v>2008.19</v>
      </c>
      <c r="AT59" s="33">
        <v>2766.38</v>
      </c>
      <c r="AU59" s="33">
        <v>9859.7099999999991</v>
      </c>
      <c r="AV59" s="33">
        <v>3069.13</v>
      </c>
      <c r="AW59" s="33">
        <v>1471.71</v>
      </c>
      <c r="AX59" s="33">
        <v>1609.94</v>
      </c>
      <c r="AY59" s="33">
        <v>1355.71</v>
      </c>
      <c r="AZ59" s="33">
        <v>1761.14</v>
      </c>
      <c r="BA59" s="31">
        <f t="shared" si="27"/>
        <v>-911.73</v>
      </c>
      <c r="BB59" s="31">
        <f t="shared" si="27"/>
        <v>-892.38</v>
      </c>
      <c r="BC59" s="31">
        <f t="shared" si="27"/>
        <v>-792.56</v>
      </c>
      <c r="BD59" s="31">
        <f t="shared" si="23"/>
        <v>-2907.56</v>
      </c>
      <c r="BE59" s="31">
        <f t="shared" si="23"/>
        <v>-5355.18</v>
      </c>
      <c r="BF59" s="31">
        <f t="shared" si="23"/>
        <v>-7377.01</v>
      </c>
      <c r="BG59" s="31">
        <f t="shared" si="23"/>
        <v>-38891.08</v>
      </c>
      <c r="BH59" s="31">
        <f t="shared" si="23"/>
        <v>-12106.02</v>
      </c>
      <c r="BI59" s="31">
        <f t="shared" si="23"/>
        <v>-5805.09</v>
      </c>
      <c r="BJ59" s="31">
        <f t="shared" si="23"/>
        <v>-2683.23</v>
      </c>
      <c r="BK59" s="31">
        <f t="shared" si="23"/>
        <v>-2259.5100000000002</v>
      </c>
      <c r="BL59" s="31">
        <f t="shared" si="23"/>
        <v>-2935.23</v>
      </c>
      <c r="BM59" s="6">
        <f t="shared" ca="1" si="24"/>
        <v>-4.9399999999999999E-2</v>
      </c>
      <c r="BN59" s="6">
        <f t="shared" ca="1" si="24"/>
        <v>-4.9399999999999999E-2</v>
      </c>
      <c r="BO59" s="6">
        <f t="shared" ca="1" si="24"/>
        <v>-4.9399999999999999E-2</v>
      </c>
      <c r="BP59" s="6">
        <f t="shared" ca="1" si="24"/>
        <v>-4.9399999999999999E-2</v>
      </c>
      <c r="BQ59" s="6">
        <f t="shared" ca="1" si="24"/>
        <v>-4.9399999999999999E-2</v>
      </c>
      <c r="BR59" s="6">
        <f t="shared" ca="1" si="24"/>
        <v>-4.9399999999999999E-2</v>
      </c>
      <c r="BS59" s="6">
        <f t="shared" ca="1" si="24"/>
        <v>-4.9399999999999999E-2</v>
      </c>
      <c r="BT59" s="6">
        <f t="shared" ca="1" si="24"/>
        <v>-4.9399999999999999E-2</v>
      </c>
      <c r="BU59" s="6">
        <f t="shared" ca="1" si="24"/>
        <v>-4.9399999999999999E-2</v>
      </c>
      <c r="BV59" s="6">
        <f t="shared" ca="1" si="24"/>
        <v>-4.9399999999999999E-2</v>
      </c>
      <c r="BW59" s="6">
        <f t="shared" ca="1" si="24"/>
        <v>-4.9399999999999999E-2</v>
      </c>
      <c r="BX59" s="6">
        <f t="shared" ca="1" si="24"/>
        <v>-4.9399999999999999E-2</v>
      </c>
      <c r="BY59" s="31">
        <f t="shared" ref="BY59:CJ90" ca="1" si="31">IFERROR(VLOOKUP($C59,DOSDetail,CELL("col",BY$4)+58,FALSE),ROUND(Q59*BM59,2))</f>
        <v>-37532.97</v>
      </c>
      <c r="BZ59" s="31">
        <f t="shared" ca="1" si="31"/>
        <v>-36736.29</v>
      </c>
      <c r="CA59" s="31">
        <f t="shared" ca="1" si="31"/>
        <v>-32627.13</v>
      </c>
      <c r="CB59" s="31">
        <f t="shared" ca="1" si="31"/>
        <v>-29923.65</v>
      </c>
      <c r="CC59" s="31">
        <f t="shared" ca="1" si="31"/>
        <v>-55113.7</v>
      </c>
      <c r="CD59" s="31">
        <f t="shared" ca="1" si="31"/>
        <v>-75921.679999999993</v>
      </c>
      <c r="CE59" s="31">
        <f t="shared" ca="1" si="30"/>
        <v>-270594.25</v>
      </c>
      <c r="CF59" s="31">
        <f t="shared" ca="1" si="30"/>
        <v>-84230.6</v>
      </c>
      <c r="CG59" s="31">
        <f t="shared" ca="1" si="30"/>
        <v>-40390.35</v>
      </c>
      <c r="CH59" s="31">
        <f t="shared" ca="1" si="30"/>
        <v>-44183.8</v>
      </c>
      <c r="CI59" s="31">
        <f t="shared" ca="1" si="30"/>
        <v>-37206.589999999997</v>
      </c>
      <c r="CJ59" s="31">
        <f t="shared" ca="1" si="30"/>
        <v>-48333.43</v>
      </c>
      <c r="CK59" s="32">
        <f t="shared" ca="1" si="28"/>
        <v>987.71</v>
      </c>
      <c r="CL59" s="32">
        <f t="shared" ca="1" si="28"/>
        <v>966.74</v>
      </c>
      <c r="CM59" s="32">
        <f t="shared" ca="1" si="28"/>
        <v>858.61</v>
      </c>
      <c r="CN59" s="32">
        <f t="shared" ca="1" si="25"/>
        <v>787.46</v>
      </c>
      <c r="CO59" s="32">
        <f t="shared" ca="1" si="25"/>
        <v>1450.36</v>
      </c>
      <c r="CP59" s="32">
        <f t="shared" ca="1" si="25"/>
        <v>1997.94</v>
      </c>
      <c r="CQ59" s="32">
        <f t="shared" ca="1" si="25"/>
        <v>7120.9</v>
      </c>
      <c r="CR59" s="32">
        <f t="shared" ca="1" si="25"/>
        <v>2216.59</v>
      </c>
      <c r="CS59" s="32">
        <f t="shared" ca="1" si="25"/>
        <v>1062.9000000000001</v>
      </c>
      <c r="CT59" s="32">
        <f t="shared" ca="1" si="25"/>
        <v>1162.73</v>
      </c>
      <c r="CU59" s="32">
        <f t="shared" ca="1" si="25"/>
        <v>979.12</v>
      </c>
      <c r="CV59" s="32">
        <f t="shared" ca="1" si="25"/>
        <v>1271.93</v>
      </c>
      <c r="CW59" s="31">
        <f t="shared" ca="1" si="29"/>
        <v>-37001.129999999997</v>
      </c>
      <c r="CX59" s="31">
        <f t="shared" ca="1" si="29"/>
        <v>-36215.740000000005</v>
      </c>
      <c r="CY59" s="31">
        <f t="shared" ca="1" si="29"/>
        <v>-32164.799999999999</v>
      </c>
      <c r="CZ59" s="31">
        <f t="shared" ca="1" si="26"/>
        <v>-27318.97</v>
      </c>
      <c r="DA59" s="31">
        <f t="shared" ca="1" si="26"/>
        <v>-50316.35</v>
      </c>
      <c r="DB59" s="31">
        <f t="shared" ca="1" si="26"/>
        <v>-69313.11</v>
      </c>
      <c r="DC59" s="31">
        <f t="shared" ca="1" si="26"/>
        <v>-234441.97999999998</v>
      </c>
      <c r="DD59" s="31">
        <f t="shared" ca="1" si="26"/>
        <v>-72977.12000000001</v>
      </c>
      <c r="DE59" s="31">
        <f t="shared" ca="1" si="26"/>
        <v>-34994.069999999992</v>
      </c>
      <c r="DF59" s="31">
        <f t="shared" ca="1" si="26"/>
        <v>-41947.78</v>
      </c>
      <c r="DG59" s="31">
        <f t="shared" ca="1" si="26"/>
        <v>-35323.669999999991</v>
      </c>
      <c r="DH59" s="31">
        <f t="shared" ca="1" si="26"/>
        <v>-45887.409999999996</v>
      </c>
      <c r="DI59" s="32">
        <f t="shared" ca="1" si="20"/>
        <v>-1850.06</v>
      </c>
      <c r="DJ59" s="32">
        <f t="shared" ca="1" si="20"/>
        <v>-1810.79</v>
      </c>
      <c r="DK59" s="32">
        <f t="shared" ca="1" si="20"/>
        <v>-1608.24</v>
      </c>
      <c r="DL59" s="32">
        <f t="shared" ca="1" si="20"/>
        <v>-1365.95</v>
      </c>
      <c r="DM59" s="32">
        <f t="shared" ca="1" si="20"/>
        <v>-2515.8200000000002</v>
      </c>
      <c r="DN59" s="32">
        <f t="shared" ca="1" si="20"/>
        <v>-3465.66</v>
      </c>
      <c r="DO59" s="32">
        <f t="shared" ca="1" si="20"/>
        <v>-11722.1</v>
      </c>
      <c r="DP59" s="32">
        <f t="shared" ca="1" si="20"/>
        <v>-3648.86</v>
      </c>
      <c r="DQ59" s="32">
        <f t="shared" ca="1" si="20"/>
        <v>-1749.7</v>
      </c>
      <c r="DR59" s="32">
        <f t="shared" ca="1" si="20"/>
        <v>-2097.39</v>
      </c>
      <c r="DS59" s="32">
        <f t="shared" ca="1" si="20"/>
        <v>-1766.18</v>
      </c>
      <c r="DT59" s="32">
        <f t="shared" ca="1" si="20"/>
        <v>-2294.37</v>
      </c>
      <c r="DU59" s="31">
        <f t="shared" ca="1" si="21"/>
        <v>-15920.12</v>
      </c>
      <c r="DV59" s="31">
        <f t="shared" ca="1" si="21"/>
        <v>-15397.65</v>
      </c>
      <c r="DW59" s="31">
        <f t="shared" ca="1" si="21"/>
        <v>-13527.29</v>
      </c>
      <c r="DX59" s="31">
        <f t="shared" ca="1" si="21"/>
        <v>-11350.1</v>
      </c>
      <c r="DY59" s="31">
        <f t="shared" ca="1" si="21"/>
        <v>-20656.599999999999</v>
      </c>
      <c r="DZ59" s="31">
        <f t="shared" ca="1" si="21"/>
        <v>-28102.21</v>
      </c>
      <c r="EA59" s="31">
        <f t="shared" ca="1" si="21"/>
        <v>-93895.67</v>
      </c>
      <c r="EB59" s="31">
        <f t="shared" ca="1" si="21"/>
        <v>-28840.47</v>
      </c>
      <c r="EC59" s="31">
        <f t="shared" ca="1" si="21"/>
        <v>-13643.86</v>
      </c>
      <c r="ED59" s="31">
        <f t="shared" ca="1" si="21"/>
        <v>-16139.56</v>
      </c>
      <c r="EE59" s="31">
        <f t="shared" ca="1" si="21"/>
        <v>-13403.4</v>
      </c>
      <c r="EF59" s="31">
        <f t="shared" ca="1" si="21"/>
        <v>-17176.04</v>
      </c>
      <c r="EG59" s="32">
        <f t="shared" ca="1" si="22"/>
        <v>-54771.31</v>
      </c>
      <c r="EH59" s="32">
        <f t="shared" ca="1" si="22"/>
        <v>-53424.180000000008</v>
      </c>
      <c r="EI59" s="32">
        <f t="shared" ca="1" si="22"/>
        <v>-47300.33</v>
      </c>
      <c r="EJ59" s="32">
        <f t="shared" ca="1" si="22"/>
        <v>-40035.020000000004</v>
      </c>
      <c r="EK59" s="32">
        <f t="shared" ca="1" si="22"/>
        <v>-73488.76999999999</v>
      </c>
      <c r="EL59" s="32">
        <f t="shared" ca="1" si="22"/>
        <v>-100880.98000000001</v>
      </c>
      <c r="EM59" s="32">
        <f t="shared" ca="1" si="22"/>
        <v>-340059.75</v>
      </c>
      <c r="EN59" s="32">
        <f t="shared" ca="1" si="22"/>
        <v>-105466.45000000001</v>
      </c>
      <c r="EO59" s="32">
        <f t="shared" ca="1" si="22"/>
        <v>-50387.62999999999</v>
      </c>
      <c r="EP59" s="32">
        <f t="shared" ca="1" si="22"/>
        <v>-60184.729999999996</v>
      </c>
      <c r="EQ59" s="32">
        <f t="shared" ca="1" si="22"/>
        <v>-50493.249999999993</v>
      </c>
      <c r="ER59" s="32">
        <f t="shared" ca="1" si="22"/>
        <v>-65357.82</v>
      </c>
    </row>
    <row r="60" spans="1:148">
      <c r="A60" t="s">
        <v>520</v>
      </c>
      <c r="B60" s="1" t="s">
        <v>46</v>
      </c>
      <c r="C60" t="str">
        <f t="shared" ca="1" si="1"/>
        <v>GN1</v>
      </c>
      <c r="D60" t="str">
        <f t="shared" ca="1" si="2"/>
        <v>Genesee #1</v>
      </c>
      <c r="E60" s="51">
        <v>283311.674</v>
      </c>
      <c r="F60" s="51">
        <v>257473.24830000001</v>
      </c>
      <c r="G60" s="51">
        <v>252899.6127</v>
      </c>
      <c r="H60" s="51">
        <v>271844.89020000002</v>
      </c>
      <c r="I60" s="51">
        <v>238095.5411</v>
      </c>
      <c r="J60" s="51">
        <v>275043.20630000002</v>
      </c>
      <c r="K60" s="51">
        <v>277765.5992</v>
      </c>
      <c r="L60" s="51">
        <v>265634.29940000002</v>
      </c>
      <c r="M60" s="51">
        <v>187756.0949</v>
      </c>
      <c r="N60" s="51">
        <v>262211.14</v>
      </c>
      <c r="O60" s="51">
        <v>274110.2819</v>
      </c>
      <c r="P60" s="51">
        <v>279485.22989999998</v>
      </c>
      <c r="Q60" s="32">
        <v>17232133.989999998</v>
      </c>
      <c r="R60" s="32">
        <v>18873735.100000001</v>
      </c>
      <c r="S60" s="32">
        <v>13002678.9</v>
      </c>
      <c r="T60" s="32">
        <v>14059897.119999999</v>
      </c>
      <c r="U60" s="32">
        <v>11126093.140000001</v>
      </c>
      <c r="V60" s="32">
        <v>13728934.93</v>
      </c>
      <c r="W60" s="32">
        <v>41814959.560000002</v>
      </c>
      <c r="X60" s="32">
        <v>17947190.399999999</v>
      </c>
      <c r="Y60" s="32">
        <v>8231663.0999999996</v>
      </c>
      <c r="Z60" s="32">
        <v>14337951.42</v>
      </c>
      <c r="AA60" s="32">
        <v>14874670.73</v>
      </c>
      <c r="AB60" s="32">
        <v>18640415.809999999</v>
      </c>
      <c r="AC60" s="2">
        <v>6.86</v>
      </c>
      <c r="AD60" s="2">
        <v>6.86</v>
      </c>
      <c r="AE60" s="2">
        <v>6.86</v>
      </c>
      <c r="AF60" s="2">
        <v>6.86</v>
      </c>
      <c r="AG60" s="2">
        <v>6.86</v>
      </c>
      <c r="AH60" s="2">
        <v>6.86</v>
      </c>
      <c r="AI60" s="2">
        <v>6.86</v>
      </c>
      <c r="AJ60" s="2">
        <v>6.86</v>
      </c>
      <c r="AK60" s="2">
        <v>6.86</v>
      </c>
      <c r="AL60" s="2">
        <v>6.86</v>
      </c>
      <c r="AM60" s="2">
        <v>6.86</v>
      </c>
      <c r="AN60" s="2">
        <v>6.86</v>
      </c>
      <c r="AO60" s="33">
        <v>1182124.3899999999</v>
      </c>
      <c r="AP60" s="33">
        <v>1294738.23</v>
      </c>
      <c r="AQ60" s="33">
        <v>891983.77</v>
      </c>
      <c r="AR60" s="33">
        <v>964508.94</v>
      </c>
      <c r="AS60" s="33">
        <v>763249.99</v>
      </c>
      <c r="AT60" s="33">
        <v>941804.94</v>
      </c>
      <c r="AU60" s="33">
        <v>2868506.23</v>
      </c>
      <c r="AV60" s="33">
        <v>1231177.26</v>
      </c>
      <c r="AW60" s="33">
        <v>564692.09</v>
      </c>
      <c r="AX60" s="33">
        <v>983583.47</v>
      </c>
      <c r="AY60" s="33">
        <v>1020402.41</v>
      </c>
      <c r="AZ60" s="33">
        <v>1278732.52</v>
      </c>
      <c r="BA60" s="31">
        <f t="shared" si="27"/>
        <v>-20678.560000000001</v>
      </c>
      <c r="BB60" s="31">
        <f t="shared" si="27"/>
        <v>-22648.48</v>
      </c>
      <c r="BC60" s="31">
        <f t="shared" si="27"/>
        <v>-15603.21</v>
      </c>
      <c r="BD60" s="31">
        <f t="shared" si="23"/>
        <v>-67487.509999999995</v>
      </c>
      <c r="BE60" s="31">
        <f t="shared" si="23"/>
        <v>-53405.25</v>
      </c>
      <c r="BF60" s="31">
        <f t="shared" si="23"/>
        <v>-65898.89</v>
      </c>
      <c r="BG60" s="31">
        <f t="shared" si="23"/>
        <v>-296886.21000000002</v>
      </c>
      <c r="BH60" s="31">
        <f t="shared" si="23"/>
        <v>-127425.05</v>
      </c>
      <c r="BI60" s="31">
        <f t="shared" si="23"/>
        <v>-58444.81</v>
      </c>
      <c r="BJ60" s="31">
        <f t="shared" si="23"/>
        <v>-43013.85</v>
      </c>
      <c r="BK60" s="31">
        <f t="shared" si="23"/>
        <v>-44624.01</v>
      </c>
      <c r="BL60" s="31">
        <f t="shared" si="23"/>
        <v>-55921.25</v>
      </c>
      <c r="BM60" s="6">
        <f t="shared" ca="1" si="24"/>
        <v>8.2000000000000003E-2</v>
      </c>
      <c r="BN60" s="6">
        <f t="shared" ca="1" si="24"/>
        <v>8.2000000000000003E-2</v>
      </c>
      <c r="BO60" s="6">
        <f t="shared" ca="1" si="24"/>
        <v>8.2000000000000003E-2</v>
      </c>
      <c r="BP60" s="6">
        <f t="shared" ca="1" si="24"/>
        <v>8.2000000000000003E-2</v>
      </c>
      <c r="BQ60" s="6">
        <f t="shared" ca="1" si="24"/>
        <v>8.2000000000000003E-2</v>
      </c>
      <c r="BR60" s="6">
        <f t="shared" ca="1" si="24"/>
        <v>8.2000000000000003E-2</v>
      </c>
      <c r="BS60" s="6">
        <f t="shared" ca="1" si="24"/>
        <v>8.2000000000000003E-2</v>
      </c>
      <c r="BT60" s="6">
        <f t="shared" ca="1" si="24"/>
        <v>8.2000000000000003E-2</v>
      </c>
      <c r="BU60" s="6">
        <f t="shared" ca="1" si="24"/>
        <v>8.2000000000000003E-2</v>
      </c>
      <c r="BV60" s="6">
        <f t="shared" ca="1" si="24"/>
        <v>8.2000000000000003E-2</v>
      </c>
      <c r="BW60" s="6">
        <f t="shared" ca="1" si="24"/>
        <v>8.2000000000000003E-2</v>
      </c>
      <c r="BX60" s="6">
        <f t="shared" ca="1" si="24"/>
        <v>8.2000000000000003E-2</v>
      </c>
      <c r="BY60" s="31">
        <f t="shared" ca="1" si="31"/>
        <v>1413034.99</v>
      </c>
      <c r="BZ60" s="31">
        <f t="shared" ca="1" si="31"/>
        <v>1547646.28</v>
      </c>
      <c r="CA60" s="31">
        <f t="shared" ca="1" si="31"/>
        <v>1066219.67</v>
      </c>
      <c r="CB60" s="31">
        <f t="shared" ca="1" si="31"/>
        <v>1152911.56</v>
      </c>
      <c r="CC60" s="31">
        <f t="shared" ca="1" si="31"/>
        <v>912339.64</v>
      </c>
      <c r="CD60" s="31">
        <f t="shared" ca="1" si="31"/>
        <v>1125772.6599999999</v>
      </c>
      <c r="CE60" s="31">
        <f t="shared" ca="1" si="30"/>
        <v>3428826.68</v>
      </c>
      <c r="CF60" s="31">
        <f t="shared" ca="1" si="30"/>
        <v>1471669.61</v>
      </c>
      <c r="CG60" s="31">
        <f t="shared" ca="1" si="30"/>
        <v>674996.37</v>
      </c>
      <c r="CH60" s="31">
        <f t="shared" ca="1" si="30"/>
        <v>1175712.02</v>
      </c>
      <c r="CI60" s="31">
        <f t="shared" ca="1" si="30"/>
        <v>1219723</v>
      </c>
      <c r="CJ60" s="31">
        <f t="shared" ca="1" si="30"/>
        <v>1528514.1</v>
      </c>
      <c r="CK60" s="32">
        <f t="shared" ca="1" si="28"/>
        <v>22401.77</v>
      </c>
      <c r="CL60" s="32">
        <f t="shared" ca="1" si="28"/>
        <v>24535.86</v>
      </c>
      <c r="CM60" s="32">
        <f t="shared" ca="1" si="28"/>
        <v>16903.48</v>
      </c>
      <c r="CN60" s="32">
        <f t="shared" ca="1" si="25"/>
        <v>18277.87</v>
      </c>
      <c r="CO60" s="32">
        <f t="shared" ca="1" si="25"/>
        <v>14463.92</v>
      </c>
      <c r="CP60" s="32">
        <f t="shared" ca="1" si="25"/>
        <v>17847.62</v>
      </c>
      <c r="CQ60" s="32">
        <f t="shared" ca="1" si="25"/>
        <v>54359.45</v>
      </c>
      <c r="CR60" s="32">
        <f t="shared" ca="1" si="25"/>
        <v>23331.35</v>
      </c>
      <c r="CS60" s="32">
        <f t="shared" ca="1" si="25"/>
        <v>10701.16</v>
      </c>
      <c r="CT60" s="32">
        <f t="shared" ca="1" si="25"/>
        <v>18639.34</v>
      </c>
      <c r="CU60" s="32">
        <f t="shared" ca="1" si="25"/>
        <v>19337.07</v>
      </c>
      <c r="CV60" s="32">
        <f t="shared" ca="1" si="25"/>
        <v>24232.54</v>
      </c>
      <c r="CW60" s="31">
        <f t="shared" ca="1" si="29"/>
        <v>273990.93000000011</v>
      </c>
      <c r="CX60" s="31">
        <f t="shared" ca="1" si="29"/>
        <v>300092.39000000013</v>
      </c>
      <c r="CY60" s="31">
        <f t="shared" ca="1" si="29"/>
        <v>206742.58999999988</v>
      </c>
      <c r="CZ60" s="31">
        <f t="shared" ca="1" si="26"/>
        <v>274168.00000000023</v>
      </c>
      <c r="DA60" s="31">
        <f t="shared" ca="1" si="26"/>
        <v>216958.82000000007</v>
      </c>
      <c r="DB60" s="31">
        <f t="shared" ca="1" si="26"/>
        <v>267714.2300000001</v>
      </c>
      <c r="DC60" s="31">
        <f t="shared" ca="1" si="26"/>
        <v>911566.11000000034</v>
      </c>
      <c r="DD60" s="31">
        <f t="shared" ca="1" si="26"/>
        <v>391248.75000000017</v>
      </c>
      <c r="DE60" s="31">
        <f t="shared" ca="1" si="26"/>
        <v>179450.25000000006</v>
      </c>
      <c r="DF60" s="31">
        <f t="shared" ca="1" si="26"/>
        <v>253781.74000000014</v>
      </c>
      <c r="DG60" s="31">
        <f t="shared" ca="1" si="26"/>
        <v>263281.67000000004</v>
      </c>
      <c r="DH60" s="31">
        <f t="shared" ca="1" si="26"/>
        <v>329935.37000000011</v>
      </c>
      <c r="DI60" s="32">
        <f t="shared" ca="1" si="20"/>
        <v>13699.55</v>
      </c>
      <c r="DJ60" s="32">
        <f t="shared" ca="1" si="20"/>
        <v>15004.62</v>
      </c>
      <c r="DK60" s="32">
        <f t="shared" ca="1" si="20"/>
        <v>10337.129999999999</v>
      </c>
      <c r="DL60" s="32">
        <f t="shared" ca="1" si="20"/>
        <v>13708.4</v>
      </c>
      <c r="DM60" s="32">
        <f t="shared" ca="1" si="20"/>
        <v>10847.94</v>
      </c>
      <c r="DN60" s="32">
        <f t="shared" ca="1" si="20"/>
        <v>13385.71</v>
      </c>
      <c r="DO60" s="32">
        <f t="shared" ca="1" si="20"/>
        <v>45578.31</v>
      </c>
      <c r="DP60" s="32">
        <f t="shared" ca="1" si="20"/>
        <v>19562.439999999999</v>
      </c>
      <c r="DQ60" s="32">
        <f t="shared" ca="1" si="20"/>
        <v>8972.51</v>
      </c>
      <c r="DR60" s="32">
        <f t="shared" ca="1" si="20"/>
        <v>12689.09</v>
      </c>
      <c r="DS60" s="32">
        <f t="shared" ca="1" si="20"/>
        <v>13164.08</v>
      </c>
      <c r="DT60" s="32">
        <f t="shared" ca="1" si="20"/>
        <v>16496.77</v>
      </c>
      <c r="DU60" s="31">
        <f t="shared" ca="1" si="21"/>
        <v>117887.47</v>
      </c>
      <c r="DV60" s="31">
        <f t="shared" ca="1" si="21"/>
        <v>127588.66</v>
      </c>
      <c r="DW60" s="31">
        <f t="shared" ca="1" si="21"/>
        <v>86948.05</v>
      </c>
      <c r="DX60" s="31">
        <f t="shared" ca="1" si="21"/>
        <v>113907.47</v>
      </c>
      <c r="DY60" s="31">
        <f t="shared" ca="1" si="21"/>
        <v>89069.07</v>
      </c>
      <c r="DZ60" s="31">
        <f t="shared" ca="1" si="21"/>
        <v>108541.67</v>
      </c>
      <c r="EA60" s="31">
        <f t="shared" ca="1" si="21"/>
        <v>365088.66</v>
      </c>
      <c r="EB60" s="31">
        <f t="shared" ca="1" si="21"/>
        <v>154621.04999999999</v>
      </c>
      <c r="EC60" s="31">
        <f t="shared" ca="1" si="21"/>
        <v>69965.97</v>
      </c>
      <c r="ED60" s="31">
        <f t="shared" ca="1" si="21"/>
        <v>97643.45</v>
      </c>
      <c r="EE60" s="31">
        <f t="shared" ca="1" si="21"/>
        <v>99901.02</v>
      </c>
      <c r="EF60" s="31">
        <f t="shared" ca="1" si="21"/>
        <v>123497.59</v>
      </c>
      <c r="EG60" s="32">
        <f t="shared" ca="1" si="22"/>
        <v>405577.95000000007</v>
      </c>
      <c r="EH60" s="32">
        <f t="shared" ca="1" si="22"/>
        <v>442685.67000000016</v>
      </c>
      <c r="EI60" s="32">
        <f t="shared" ca="1" si="22"/>
        <v>304027.7699999999</v>
      </c>
      <c r="EJ60" s="32">
        <f t="shared" ca="1" si="22"/>
        <v>401783.87000000023</v>
      </c>
      <c r="EK60" s="32">
        <f t="shared" ca="1" si="22"/>
        <v>316875.83000000007</v>
      </c>
      <c r="EL60" s="32">
        <f t="shared" ca="1" si="22"/>
        <v>389641.6100000001</v>
      </c>
      <c r="EM60" s="32">
        <f t="shared" ca="1" si="22"/>
        <v>1322233.0800000003</v>
      </c>
      <c r="EN60" s="32">
        <f t="shared" ca="1" si="22"/>
        <v>565432.24000000022</v>
      </c>
      <c r="EO60" s="32">
        <f t="shared" ca="1" si="22"/>
        <v>258388.73000000007</v>
      </c>
      <c r="EP60" s="32">
        <f t="shared" ca="1" si="22"/>
        <v>364114.28000000014</v>
      </c>
      <c r="EQ60" s="32">
        <f t="shared" ca="1" si="22"/>
        <v>376346.77000000008</v>
      </c>
      <c r="ER60" s="32">
        <f t="shared" ca="1" si="22"/>
        <v>469929.7300000001</v>
      </c>
    </row>
    <row r="61" spans="1:148">
      <c r="A61" t="s">
        <v>520</v>
      </c>
      <c r="B61" s="1" t="s">
        <v>47</v>
      </c>
      <c r="C61" t="str">
        <f t="shared" ca="1" si="1"/>
        <v>GN2</v>
      </c>
      <c r="D61" t="str">
        <f t="shared" ca="1" si="2"/>
        <v>Genesee #2</v>
      </c>
      <c r="E61" s="51">
        <v>283072.82199999999</v>
      </c>
      <c r="F61" s="51">
        <v>229935.95329999999</v>
      </c>
      <c r="G61" s="51">
        <v>279517.07260000001</v>
      </c>
      <c r="H61" s="51">
        <v>275995.22590000002</v>
      </c>
      <c r="I61" s="51">
        <v>278568.45569999999</v>
      </c>
      <c r="J61" s="51">
        <v>273980.60489999998</v>
      </c>
      <c r="K61" s="51">
        <v>244415.83929999999</v>
      </c>
      <c r="L61" s="51">
        <v>275923.97899999999</v>
      </c>
      <c r="M61" s="51">
        <v>272796.4399</v>
      </c>
      <c r="N61" s="51">
        <v>261300.2427</v>
      </c>
      <c r="O61" s="51">
        <v>271508.04629999999</v>
      </c>
      <c r="P61" s="51">
        <v>277951.1029</v>
      </c>
      <c r="Q61" s="32">
        <v>17212776.329999998</v>
      </c>
      <c r="R61" s="32">
        <v>15869439.449999999</v>
      </c>
      <c r="S61" s="32">
        <v>15870369.220000001</v>
      </c>
      <c r="T61" s="32">
        <v>14259794.58</v>
      </c>
      <c r="U61" s="32">
        <v>13532974.710000001</v>
      </c>
      <c r="V61" s="32">
        <v>13674809.25</v>
      </c>
      <c r="W61" s="32">
        <v>32870461.59</v>
      </c>
      <c r="X61" s="32">
        <v>18784608.75</v>
      </c>
      <c r="Y61" s="32">
        <v>13377905</v>
      </c>
      <c r="Z61" s="32">
        <v>16645617</v>
      </c>
      <c r="AA61" s="32">
        <v>14748990.35</v>
      </c>
      <c r="AB61" s="32">
        <v>18448981.699999999</v>
      </c>
      <c r="AC61" s="2">
        <v>6.86</v>
      </c>
      <c r="AD61" s="2">
        <v>6.86</v>
      </c>
      <c r="AE61" s="2">
        <v>6.86</v>
      </c>
      <c r="AF61" s="2">
        <v>6.86</v>
      </c>
      <c r="AG61" s="2">
        <v>6.86</v>
      </c>
      <c r="AH61" s="2">
        <v>6.86</v>
      </c>
      <c r="AI61" s="2">
        <v>6.86</v>
      </c>
      <c r="AJ61" s="2">
        <v>6.86</v>
      </c>
      <c r="AK61" s="2">
        <v>6.86</v>
      </c>
      <c r="AL61" s="2">
        <v>6.86</v>
      </c>
      <c r="AM61" s="2">
        <v>6.86</v>
      </c>
      <c r="AN61" s="2">
        <v>6.86</v>
      </c>
      <c r="AO61" s="33">
        <v>1180796.46</v>
      </c>
      <c r="AP61" s="33">
        <v>1088643.55</v>
      </c>
      <c r="AQ61" s="33">
        <v>1088707.33</v>
      </c>
      <c r="AR61" s="33">
        <v>978221.91</v>
      </c>
      <c r="AS61" s="33">
        <v>928362.07</v>
      </c>
      <c r="AT61" s="33">
        <v>938091.91</v>
      </c>
      <c r="AU61" s="33">
        <v>2254913.66</v>
      </c>
      <c r="AV61" s="33">
        <v>1288624.1599999999</v>
      </c>
      <c r="AW61" s="33">
        <v>917724.28</v>
      </c>
      <c r="AX61" s="33">
        <v>1141889.33</v>
      </c>
      <c r="AY61" s="33">
        <v>1011780.74</v>
      </c>
      <c r="AZ61" s="33">
        <v>1265600.1399999999</v>
      </c>
      <c r="BA61" s="31">
        <f t="shared" si="27"/>
        <v>-20655.330000000002</v>
      </c>
      <c r="BB61" s="31">
        <f t="shared" si="27"/>
        <v>-19043.330000000002</v>
      </c>
      <c r="BC61" s="31">
        <f t="shared" si="27"/>
        <v>-19044.439999999999</v>
      </c>
      <c r="BD61" s="31">
        <f t="shared" si="23"/>
        <v>-68447.009999999995</v>
      </c>
      <c r="BE61" s="31">
        <f t="shared" si="23"/>
        <v>-64958.28</v>
      </c>
      <c r="BF61" s="31">
        <f t="shared" si="23"/>
        <v>-65639.08</v>
      </c>
      <c r="BG61" s="31">
        <f t="shared" si="23"/>
        <v>-233380.28</v>
      </c>
      <c r="BH61" s="31">
        <f t="shared" si="23"/>
        <v>-133370.72</v>
      </c>
      <c r="BI61" s="31">
        <f t="shared" si="23"/>
        <v>-94983.13</v>
      </c>
      <c r="BJ61" s="31">
        <f t="shared" si="23"/>
        <v>-49936.85</v>
      </c>
      <c r="BK61" s="31">
        <f t="shared" si="23"/>
        <v>-44246.97</v>
      </c>
      <c r="BL61" s="31">
        <f t="shared" si="23"/>
        <v>-55346.95</v>
      </c>
      <c r="BM61" s="6">
        <f t="shared" ca="1" si="24"/>
        <v>8.1799999999999998E-2</v>
      </c>
      <c r="BN61" s="6">
        <f t="shared" ca="1" si="24"/>
        <v>8.1799999999999998E-2</v>
      </c>
      <c r="BO61" s="6">
        <f t="shared" ca="1" si="24"/>
        <v>8.1799999999999998E-2</v>
      </c>
      <c r="BP61" s="6">
        <f t="shared" ca="1" si="24"/>
        <v>8.1799999999999998E-2</v>
      </c>
      <c r="BQ61" s="6">
        <f t="shared" ca="1" si="24"/>
        <v>8.1799999999999998E-2</v>
      </c>
      <c r="BR61" s="6">
        <f t="shared" ca="1" si="24"/>
        <v>8.1799999999999998E-2</v>
      </c>
      <c r="BS61" s="6">
        <f t="shared" ca="1" si="24"/>
        <v>8.1799999999999998E-2</v>
      </c>
      <c r="BT61" s="6">
        <f t="shared" ca="1" si="24"/>
        <v>8.1799999999999998E-2</v>
      </c>
      <c r="BU61" s="6">
        <f t="shared" ca="1" si="24"/>
        <v>8.1799999999999998E-2</v>
      </c>
      <c r="BV61" s="6">
        <f t="shared" ca="1" si="24"/>
        <v>8.1799999999999998E-2</v>
      </c>
      <c r="BW61" s="6">
        <f t="shared" ca="1" si="24"/>
        <v>8.1799999999999998E-2</v>
      </c>
      <c r="BX61" s="6">
        <f t="shared" ca="1" si="24"/>
        <v>8.1799999999999998E-2</v>
      </c>
      <c r="BY61" s="31">
        <f t="shared" ca="1" si="31"/>
        <v>1408005.1</v>
      </c>
      <c r="BZ61" s="31">
        <f t="shared" ca="1" si="31"/>
        <v>1298120.1499999999</v>
      </c>
      <c r="CA61" s="31">
        <f t="shared" ca="1" si="31"/>
        <v>1298196.2</v>
      </c>
      <c r="CB61" s="31">
        <f t="shared" ca="1" si="31"/>
        <v>1166451.2</v>
      </c>
      <c r="CC61" s="31">
        <f t="shared" ca="1" si="31"/>
        <v>1106997.33</v>
      </c>
      <c r="CD61" s="31">
        <f t="shared" ca="1" si="31"/>
        <v>1118599.3999999999</v>
      </c>
      <c r="CE61" s="31">
        <f t="shared" ca="1" si="30"/>
        <v>2688803.76</v>
      </c>
      <c r="CF61" s="31">
        <f t="shared" ca="1" si="30"/>
        <v>1536581</v>
      </c>
      <c r="CG61" s="31">
        <f t="shared" ca="1" si="30"/>
        <v>1094312.6299999999</v>
      </c>
      <c r="CH61" s="31">
        <f t="shared" ca="1" si="30"/>
        <v>1361611.47</v>
      </c>
      <c r="CI61" s="31">
        <f t="shared" ca="1" si="30"/>
        <v>1206467.4099999999</v>
      </c>
      <c r="CJ61" s="31">
        <f t="shared" ca="1" si="30"/>
        <v>1509126.7</v>
      </c>
      <c r="CK61" s="32">
        <f t="shared" ca="1" si="28"/>
        <v>22376.61</v>
      </c>
      <c r="CL61" s="32">
        <f t="shared" ca="1" si="28"/>
        <v>20630.27</v>
      </c>
      <c r="CM61" s="32">
        <f t="shared" ca="1" si="28"/>
        <v>20631.48</v>
      </c>
      <c r="CN61" s="32">
        <f t="shared" ca="1" si="25"/>
        <v>18537.73</v>
      </c>
      <c r="CO61" s="32">
        <f t="shared" ca="1" si="25"/>
        <v>17592.87</v>
      </c>
      <c r="CP61" s="32">
        <f t="shared" ca="1" si="25"/>
        <v>17777.25</v>
      </c>
      <c r="CQ61" s="32">
        <f t="shared" ca="1" si="25"/>
        <v>42731.6</v>
      </c>
      <c r="CR61" s="32">
        <f t="shared" ca="1" si="25"/>
        <v>24419.99</v>
      </c>
      <c r="CS61" s="32">
        <f t="shared" ca="1" si="25"/>
        <v>17391.28</v>
      </c>
      <c r="CT61" s="32">
        <f t="shared" ca="1" si="25"/>
        <v>21639.3</v>
      </c>
      <c r="CU61" s="32">
        <f t="shared" ca="1" si="25"/>
        <v>19173.689999999999</v>
      </c>
      <c r="CV61" s="32">
        <f t="shared" ca="1" si="25"/>
        <v>23983.68</v>
      </c>
      <c r="CW61" s="31">
        <f t="shared" ca="1" si="29"/>
        <v>270240.58000000025</v>
      </c>
      <c r="CX61" s="31">
        <f t="shared" ca="1" si="29"/>
        <v>249150.1999999999</v>
      </c>
      <c r="CY61" s="31">
        <f t="shared" ca="1" si="29"/>
        <v>249164.78999999986</v>
      </c>
      <c r="CZ61" s="31">
        <f t="shared" ca="1" si="26"/>
        <v>275214.02999999991</v>
      </c>
      <c r="DA61" s="31">
        <f t="shared" ca="1" si="26"/>
        <v>261186.41000000024</v>
      </c>
      <c r="DB61" s="31">
        <f t="shared" ca="1" si="26"/>
        <v>263923.81999999989</v>
      </c>
      <c r="DC61" s="31">
        <f t="shared" ca="1" si="26"/>
        <v>710001.97999999975</v>
      </c>
      <c r="DD61" s="31">
        <f t="shared" ca="1" si="26"/>
        <v>405747.55000000005</v>
      </c>
      <c r="DE61" s="31">
        <f t="shared" ca="1" si="26"/>
        <v>288962.75999999989</v>
      </c>
      <c r="DF61" s="31">
        <f t="shared" ca="1" si="26"/>
        <v>291298.28999999992</v>
      </c>
      <c r="DG61" s="31">
        <f t="shared" ca="1" si="26"/>
        <v>258107.32999999987</v>
      </c>
      <c r="DH61" s="31">
        <f t="shared" ca="1" si="26"/>
        <v>322857.19</v>
      </c>
      <c r="DI61" s="32">
        <f t="shared" ca="1" si="20"/>
        <v>13512.03</v>
      </c>
      <c r="DJ61" s="32">
        <f t="shared" ca="1" si="20"/>
        <v>12457.51</v>
      </c>
      <c r="DK61" s="32">
        <f t="shared" ca="1" si="20"/>
        <v>12458.24</v>
      </c>
      <c r="DL61" s="32">
        <f t="shared" ca="1" si="20"/>
        <v>13760.7</v>
      </c>
      <c r="DM61" s="32">
        <f t="shared" ca="1" si="20"/>
        <v>13059.32</v>
      </c>
      <c r="DN61" s="32">
        <f t="shared" ca="1" si="20"/>
        <v>13196.19</v>
      </c>
      <c r="DO61" s="32">
        <f t="shared" ca="1" si="20"/>
        <v>35500.1</v>
      </c>
      <c r="DP61" s="32">
        <f t="shared" ca="1" si="20"/>
        <v>20287.38</v>
      </c>
      <c r="DQ61" s="32">
        <f t="shared" ca="1" si="20"/>
        <v>14448.14</v>
      </c>
      <c r="DR61" s="32">
        <f t="shared" ca="1" si="20"/>
        <v>14564.91</v>
      </c>
      <c r="DS61" s="32">
        <f t="shared" ca="1" si="20"/>
        <v>12905.37</v>
      </c>
      <c r="DT61" s="32">
        <f t="shared" ca="1" si="20"/>
        <v>16142.86</v>
      </c>
      <c r="DU61" s="31">
        <f t="shared" ca="1" si="21"/>
        <v>116273.84</v>
      </c>
      <c r="DV61" s="31">
        <f t="shared" ca="1" si="21"/>
        <v>105929.84</v>
      </c>
      <c r="DW61" s="31">
        <f t="shared" ca="1" si="21"/>
        <v>104789.2</v>
      </c>
      <c r="DX61" s="31">
        <f t="shared" ca="1" si="21"/>
        <v>114342.06</v>
      </c>
      <c r="DY61" s="31">
        <f t="shared" ca="1" si="21"/>
        <v>107226.02</v>
      </c>
      <c r="DZ61" s="31">
        <f t="shared" ca="1" si="21"/>
        <v>107004.89</v>
      </c>
      <c r="EA61" s="31">
        <f t="shared" ca="1" si="21"/>
        <v>284360.8</v>
      </c>
      <c r="EB61" s="31">
        <f t="shared" ca="1" si="21"/>
        <v>160350.96</v>
      </c>
      <c r="EC61" s="31">
        <f t="shared" ca="1" si="21"/>
        <v>112663.87</v>
      </c>
      <c r="ED61" s="31">
        <f t="shared" ca="1" si="21"/>
        <v>112078.07</v>
      </c>
      <c r="EE61" s="31">
        <f t="shared" ca="1" si="21"/>
        <v>97937.64</v>
      </c>
      <c r="EF61" s="31">
        <f t="shared" ca="1" si="21"/>
        <v>120848.17</v>
      </c>
      <c r="EG61" s="32">
        <f t="shared" ca="1" si="22"/>
        <v>400026.4500000003</v>
      </c>
      <c r="EH61" s="32">
        <f t="shared" ca="1" si="22"/>
        <v>367537.54999999993</v>
      </c>
      <c r="EI61" s="32">
        <f t="shared" ca="1" si="22"/>
        <v>366412.22999999986</v>
      </c>
      <c r="EJ61" s="32">
        <f t="shared" ca="1" si="22"/>
        <v>403316.78999999992</v>
      </c>
      <c r="EK61" s="32">
        <f t="shared" ca="1" si="22"/>
        <v>381471.75000000023</v>
      </c>
      <c r="EL61" s="32">
        <f t="shared" ca="1" si="22"/>
        <v>384124.89999999991</v>
      </c>
      <c r="EM61" s="32">
        <f t="shared" ca="1" si="22"/>
        <v>1029862.8799999997</v>
      </c>
      <c r="EN61" s="32">
        <f t="shared" ca="1" si="22"/>
        <v>586385.89</v>
      </c>
      <c r="EO61" s="32">
        <f t="shared" ca="1" si="22"/>
        <v>416074.7699999999</v>
      </c>
      <c r="EP61" s="32">
        <f t="shared" ca="1" si="22"/>
        <v>417941.2699999999</v>
      </c>
      <c r="EQ61" s="32">
        <f t="shared" ca="1" si="22"/>
        <v>368950.33999999991</v>
      </c>
      <c r="ER61" s="32">
        <f t="shared" ca="1" si="22"/>
        <v>459848.22</v>
      </c>
    </row>
    <row r="62" spans="1:148">
      <c r="A62" t="s">
        <v>520</v>
      </c>
      <c r="B62" s="1" t="s">
        <v>79</v>
      </c>
      <c r="C62" t="str">
        <f t="shared" ca="1" si="1"/>
        <v>GN3</v>
      </c>
      <c r="D62" t="str">
        <f t="shared" ca="1" si="2"/>
        <v>Genesee #3</v>
      </c>
      <c r="E62" s="51">
        <v>321863.05859999999</v>
      </c>
      <c r="F62" s="51">
        <v>290081.9755</v>
      </c>
      <c r="G62" s="51">
        <v>283717.07199999999</v>
      </c>
      <c r="H62" s="51">
        <v>280041.63579999999</v>
      </c>
      <c r="I62" s="51">
        <v>317749.1361</v>
      </c>
      <c r="J62" s="51">
        <v>304343.17320000002</v>
      </c>
      <c r="K62" s="51">
        <v>285839.34580000001</v>
      </c>
      <c r="L62" s="51">
        <v>306076.565</v>
      </c>
      <c r="M62" s="51">
        <v>301052.31790000002</v>
      </c>
      <c r="N62" s="51">
        <v>216895.6716</v>
      </c>
      <c r="O62" s="51">
        <v>312935.2917</v>
      </c>
      <c r="P62" s="51">
        <v>329035.06469999999</v>
      </c>
      <c r="Q62" s="32">
        <v>19965990.780000001</v>
      </c>
      <c r="R62" s="32">
        <v>21594427.449999999</v>
      </c>
      <c r="S62" s="32">
        <v>16095770.890000001</v>
      </c>
      <c r="T62" s="32">
        <v>13944984.220000001</v>
      </c>
      <c r="U62" s="32">
        <v>15669079.050000001</v>
      </c>
      <c r="V62" s="32">
        <v>15282596.57</v>
      </c>
      <c r="W62" s="32">
        <v>44818516.840000004</v>
      </c>
      <c r="X62" s="32">
        <v>21298911.390000001</v>
      </c>
      <c r="Y62" s="32">
        <v>14784566.17</v>
      </c>
      <c r="Z62" s="32">
        <v>13299435.859999999</v>
      </c>
      <c r="AA62" s="32">
        <v>17338976.579999998</v>
      </c>
      <c r="AB62" s="32">
        <v>21906154.140000001</v>
      </c>
      <c r="AC62" s="2">
        <v>6.86</v>
      </c>
      <c r="AD62" s="2">
        <v>6.86</v>
      </c>
      <c r="AE62" s="2">
        <v>6.86</v>
      </c>
      <c r="AF62" s="2">
        <v>6.86</v>
      </c>
      <c r="AG62" s="2">
        <v>6.86</v>
      </c>
      <c r="AH62" s="2">
        <v>6.86</v>
      </c>
      <c r="AI62" s="2">
        <v>6.86</v>
      </c>
      <c r="AJ62" s="2">
        <v>6.86</v>
      </c>
      <c r="AK62" s="2">
        <v>6.86</v>
      </c>
      <c r="AL62" s="2">
        <v>6.86</v>
      </c>
      <c r="AM62" s="2">
        <v>6.86</v>
      </c>
      <c r="AN62" s="2">
        <v>6.86</v>
      </c>
      <c r="AO62" s="33">
        <v>1369666.97</v>
      </c>
      <c r="AP62" s="33">
        <v>1481377.72</v>
      </c>
      <c r="AQ62" s="33">
        <v>1104169.8799999999</v>
      </c>
      <c r="AR62" s="33">
        <v>956625.92000000004</v>
      </c>
      <c r="AS62" s="33">
        <v>1074898.82</v>
      </c>
      <c r="AT62" s="33">
        <v>1048386.12</v>
      </c>
      <c r="AU62" s="33">
        <v>3074550.25</v>
      </c>
      <c r="AV62" s="33">
        <v>1461105.32</v>
      </c>
      <c r="AW62" s="33">
        <v>1014221.24</v>
      </c>
      <c r="AX62" s="33">
        <v>912341.3</v>
      </c>
      <c r="AY62" s="33">
        <v>1189453.79</v>
      </c>
      <c r="AZ62" s="33">
        <v>1502762.17</v>
      </c>
      <c r="BA62" s="31">
        <f t="shared" si="27"/>
        <v>-23959.19</v>
      </c>
      <c r="BB62" s="31">
        <f t="shared" si="27"/>
        <v>-25913.31</v>
      </c>
      <c r="BC62" s="31">
        <f t="shared" si="27"/>
        <v>-19314.93</v>
      </c>
      <c r="BD62" s="31">
        <f t="shared" si="23"/>
        <v>-66935.92</v>
      </c>
      <c r="BE62" s="31">
        <f t="shared" si="23"/>
        <v>-75211.58</v>
      </c>
      <c r="BF62" s="31">
        <f t="shared" si="23"/>
        <v>-73356.460000000006</v>
      </c>
      <c r="BG62" s="31">
        <f t="shared" si="23"/>
        <v>-318211.46999999997</v>
      </c>
      <c r="BH62" s="31">
        <f t="shared" si="23"/>
        <v>-151222.26999999999</v>
      </c>
      <c r="BI62" s="31">
        <f t="shared" si="23"/>
        <v>-104970.42</v>
      </c>
      <c r="BJ62" s="31">
        <f t="shared" si="23"/>
        <v>-39898.31</v>
      </c>
      <c r="BK62" s="31">
        <f t="shared" si="23"/>
        <v>-52016.93</v>
      </c>
      <c r="BL62" s="31">
        <f t="shared" si="23"/>
        <v>-65718.460000000006</v>
      </c>
      <c r="BM62" s="6">
        <f t="shared" ca="1" si="24"/>
        <v>8.1600000000000006E-2</v>
      </c>
      <c r="BN62" s="6">
        <f t="shared" ca="1" si="24"/>
        <v>8.1600000000000006E-2</v>
      </c>
      <c r="BO62" s="6">
        <f t="shared" ca="1" si="24"/>
        <v>8.1600000000000006E-2</v>
      </c>
      <c r="BP62" s="6">
        <f t="shared" ca="1" si="24"/>
        <v>8.1600000000000006E-2</v>
      </c>
      <c r="BQ62" s="6">
        <f t="shared" ca="1" si="24"/>
        <v>8.1600000000000006E-2</v>
      </c>
      <c r="BR62" s="6">
        <f t="shared" ca="1" si="24"/>
        <v>8.1600000000000006E-2</v>
      </c>
      <c r="BS62" s="6">
        <f t="shared" ca="1" si="24"/>
        <v>8.1600000000000006E-2</v>
      </c>
      <c r="BT62" s="6">
        <f t="shared" ca="1" si="24"/>
        <v>8.1600000000000006E-2</v>
      </c>
      <c r="BU62" s="6">
        <f t="shared" ca="1" si="24"/>
        <v>8.1600000000000006E-2</v>
      </c>
      <c r="BV62" s="6">
        <f t="shared" ca="1" si="24"/>
        <v>8.1600000000000006E-2</v>
      </c>
      <c r="BW62" s="6">
        <f t="shared" ca="1" si="24"/>
        <v>8.1600000000000006E-2</v>
      </c>
      <c r="BX62" s="6">
        <f t="shared" ca="1" si="24"/>
        <v>8.1600000000000006E-2</v>
      </c>
      <c r="BY62" s="31">
        <f t="shared" ca="1" si="31"/>
        <v>1629224.85</v>
      </c>
      <c r="BZ62" s="31">
        <f t="shared" ca="1" si="31"/>
        <v>1762105.28</v>
      </c>
      <c r="CA62" s="31">
        <f t="shared" ca="1" si="31"/>
        <v>1313414.8999999999</v>
      </c>
      <c r="CB62" s="31">
        <f t="shared" ca="1" si="31"/>
        <v>1137910.71</v>
      </c>
      <c r="CC62" s="31">
        <f t="shared" ca="1" si="31"/>
        <v>1278596.8500000001</v>
      </c>
      <c r="CD62" s="31">
        <f t="shared" ca="1" si="31"/>
        <v>1247059.8799999999</v>
      </c>
      <c r="CE62" s="31">
        <f t="shared" ca="1" si="30"/>
        <v>3657190.97</v>
      </c>
      <c r="CF62" s="31">
        <f t="shared" ca="1" si="30"/>
        <v>1737991.17</v>
      </c>
      <c r="CG62" s="31">
        <f t="shared" ca="1" si="30"/>
        <v>1206420.6000000001</v>
      </c>
      <c r="CH62" s="31">
        <f t="shared" ca="1" si="30"/>
        <v>1085233.97</v>
      </c>
      <c r="CI62" s="31">
        <f t="shared" ca="1" si="30"/>
        <v>1414860.49</v>
      </c>
      <c r="CJ62" s="31">
        <f t="shared" ca="1" si="30"/>
        <v>1787542.18</v>
      </c>
      <c r="CK62" s="32">
        <f t="shared" ca="1" si="28"/>
        <v>25955.79</v>
      </c>
      <c r="CL62" s="32">
        <f t="shared" ca="1" si="28"/>
        <v>28072.76</v>
      </c>
      <c r="CM62" s="32">
        <f t="shared" ca="1" si="28"/>
        <v>20924.5</v>
      </c>
      <c r="CN62" s="32">
        <f t="shared" ca="1" si="25"/>
        <v>18128.48</v>
      </c>
      <c r="CO62" s="32">
        <f t="shared" ca="1" si="25"/>
        <v>20369.8</v>
      </c>
      <c r="CP62" s="32">
        <f t="shared" ca="1" si="25"/>
        <v>19867.38</v>
      </c>
      <c r="CQ62" s="32">
        <f t="shared" ca="1" si="25"/>
        <v>58264.07</v>
      </c>
      <c r="CR62" s="32">
        <f t="shared" ca="1" si="25"/>
        <v>27688.58</v>
      </c>
      <c r="CS62" s="32">
        <f t="shared" ca="1" si="25"/>
        <v>19219.939999999999</v>
      </c>
      <c r="CT62" s="32">
        <f t="shared" ca="1" si="25"/>
        <v>17289.27</v>
      </c>
      <c r="CU62" s="32">
        <f t="shared" ca="1" si="25"/>
        <v>22540.67</v>
      </c>
      <c r="CV62" s="32">
        <f t="shared" ca="1" si="25"/>
        <v>28478</v>
      </c>
      <c r="CW62" s="31">
        <f t="shared" ca="1" si="29"/>
        <v>309472.86000000016</v>
      </c>
      <c r="CX62" s="31">
        <f t="shared" ca="1" si="29"/>
        <v>334713.63000000006</v>
      </c>
      <c r="CY62" s="31">
        <f t="shared" ca="1" si="29"/>
        <v>249484.45</v>
      </c>
      <c r="CZ62" s="31">
        <f t="shared" ca="1" si="26"/>
        <v>266349.18999999989</v>
      </c>
      <c r="DA62" s="31">
        <f t="shared" ca="1" si="26"/>
        <v>299279.41000000009</v>
      </c>
      <c r="DB62" s="31">
        <f t="shared" ca="1" si="26"/>
        <v>291897.5999999998</v>
      </c>
      <c r="DC62" s="31">
        <f t="shared" ca="1" si="26"/>
        <v>959116.26</v>
      </c>
      <c r="DD62" s="31">
        <f t="shared" ca="1" si="26"/>
        <v>455796.69999999995</v>
      </c>
      <c r="DE62" s="31">
        <f t="shared" ca="1" si="26"/>
        <v>316389.72000000003</v>
      </c>
      <c r="DF62" s="31">
        <f t="shared" ca="1" si="26"/>
        <v>230080.24999999994</v>
      </c>
      <c r="DG62" s="31">
        <f t="shared" ca="1" si="26"/>
        <v>299964.29999999987</v>
      </c>
      <c r="DH62" s="31">
        <f t="shared" ca="1" si="26"/>
        <v>378976.47000000003</v>
      </c>
      <c r="DI62" s="32">
        <f t="shared" ca="1" si="20"/>
        <v>15473.64</v>
      </c>
      <c r="DJ62" s="32">
        <f t="shared" ca="1" si="20"/>
        <v>16735.68</v>
      </c>
      <c r="DK62" s="32">
        <f t="shared" ca="1" si="20"/>
        <v>12474.22</v>
      </c>
      <c r="DL62" s="32">
        <f t="shared" ref="DL62:DT90" ca="1" si="32">ROUND(CZ62*5%,2)</f>
        <v>13317.46</v>
      </c>
      <c r="DM62" s="32">
        <f t="shared" ca="1" si="32"/>
        <v>14963.97</v>
      </c>
      <c r="DN62" s="32">
        <f t="shared" ca="1" si="32"/>
        <v>14594.88</v>
      </c>
      <c r="DO62" s="32">
        <f t="shared" ca="1" si="32"/>
        <v>47955.81</v>
      </c>
      <c r="DP62" s="32">
        <f t="shared" ca="1" si="32"/>
        <v>22789.84</v>
      </c>
      <c r="DQ62" s="32">
        <f t="shared" ca="1" si="32"/>
        <v>15819.49</v>
      </c>
      <c r="DR62" s="32">
        <f t="shared" ca="1" si="32"/>
        <v>11504.01</v>
      </c>
      <c r="DS62" s="32">
        <f t="shared" ca="1" si="32"/>
        <v>14998.22</v>
      </c>
      <c r="DT62" s="32">
        <f t="shared" ca="1" si="32"/>
        <v>18948.82</v>
      </c>
      <c r="DU62" s="31">
        <f t="shared" ca="1" si="21"/>
        <v>133153.94</v>
      </c>
      <c r="DV62" s="31">
        <f t="shared" ca="1" si="21"/>
        <v>142308.38</v>
      </c>
      <c r="DW62" s="31">
        <f t="shared" ca="1" si="21"/>
        <v>104923.64</v>
      </c>
      <c r="DX62" s="31">
        <f t="shared" ref="DX62:EF90" ca="1" si="33">ROUND(CZ62*DX$3,2)</f>
        <v>110659.02</v>
      </c>
      <c r="DY62" s="31">
        <f t="shared" ca="1" si="33"/>
        <v>122864.51</v>
      </c>
      <c r="DZ62" s="31">
        <f t="shared" ca="1" si="33"/>
        <v>118346.54</v>
      </c>
      <c r="EA62" s="31">
        <f t="shared" ca="1" si="33"/>
        <v>384132.83</v>
      </c>
      <c r="EB62" s="31">
        <f t="shared" ca="1" si="33"/>
        <v>180130.33</v>
      </c>
      <c r="EC62" s="31">
        <f t="shared" ca="1" si="33"/>
        <v>123357.38</v>
      </c>
      <c r="ED62" s="31">
        <f t="shared" ca="1" si="33"/>
        <v>88524.21</v>
      </c>
      <c r="EE62" s="31">
        <f t="shared" ca="1" si="33"/>
        <v>113820.08</v>
      </c>
      <c r="EF62" s="31">
        <f t="shared" ca="1" si="33"/>
        <v>141854.09</v>
      </c>
      <c r="EG62" s="32">
        <f t="shared" ca="1" si="22"/>
        <v>458100.44000000018</v>
      </c>
      <c r="EH62" s="32">
        <f t="shared" ca="1" si="22"/>
        <v>493757.69000000006</v>
      </c>
      <c r="EI62" s="32">
        <f t="shared" ca="1" si="22"/>
        <v>366882.31</v>
      </c>
      <c r="EJ62" s="32">
        <f t="shared" ref="EJ62:ER90" ca="1" si="34">CZ62+DL62+DX62</f>
        <v>390325.66999999993</v>
      </c>
      <c r="EK62" s="32">
        <f t="shared" ca="1" si="34"/>
        <v>437107.89000000007</v>
      </c>
      <c r="EL62" s="32">
        <f t="shared" ca="1" si="34"/>
        <v>424839.01999999979</v>
      </c>
      <c r="EM62" s="32">
        <f t="shared" ca="1" si="34"/>
        <v>1391204.9000000001</v>
      </c>
      <c r="EN62" s="32">
        <f t="shared" ca="1" si="34"/>
        <v>658716.87</v>
      </c>
      <c r="EO62" s="32">
        <f t="shared" ca="1" si="34"/>
        <v>455566.59</v>
      </c>
      <c r="EP62" s="32">
        <f t="shared" ca="1" si="34"/>
        <v>330108.46999999997</v>
      </c>
      <c r="EQ62" s="32">
        <f t="shared" ca="1" si="34"/>
        <v>428782.59999999986</v>
      </c>
      <c r="ER62" s="32">
        <f t="shared" ca="1" si="34"/>
        <v>539779.38</v>
      </c>
    </row>
    <row r="63" spans="1:148">
      <c r="A63" t="s">
        <v>512</v>
      </c>
      <c r="B63" s="1" t="s">
        <v>43</v>
      </c>
      <c r="C63" t="str">
        <f t="shared" ca="1" si="1"/>
        <v>GPEC</v>
      </c>
      <c r="D63" t="str">
        <f t="shared" ca="1" si="2"/>
        <v>Grande Prairie EcoPower Industrial System</v>
      </c>
      <c r="E63" s="51">
        <v>5801.8895000000002</v>
      </c>
      <c r="F63" s="51">
        <v>7944.8525</v>
      </c>
      <c r="G63" s="51">
        <v>7775.9861000000001</v>
      </c>
      <c r="H63" s="51">
        <v>8959.3053999999993</v>
      </c>
      <c r="I63" s="51">
        <v>9772.0982000000004</v>
      </c>
      <c r="J63" s="51">
        <v>9368.2703999999994</v>
      </c>
      <c r="K63" s="51">
        <v>9094.3083000000006</v>
      </c>
      <c r="L63" s="51">
        <v>8330.5254000000004</v>
      </c>
      <c r="M63" s="51">
        <v>10284.263300000001</v>
      </c>
      <c r="N63" s="51">
        <v>8719.1422999999995</v>
      </c>
      <c r="O63" s="51">
        <v>10317.843800000001</v>
      </c>
      <c r="P63" s="51">
        <v>8345.8672000000006</v>
      </c>
      <c r="Q63" s="32">
        <v>339464.38</v>
      </c>
      <c r="R63" s="32">
        <v>580892.27</v>
      </c>
      <c r="S63" s="32">
        <v>417430</v>
      </c>
      <c r="T63" s="32">
        <v>461503.07</v>
      </c>
      <c r="U63" s="32">
        <v>450497.69</v>
      </c>
      <c r="V63" s="32">
        <v>432437.87</v>
      </c>
      <c r="W63" s="32">
        <v>1365139.29</v>
      </c>
      <c r="X63" s="32">
        <v>514207.22</v>
      </c>
      <c r="Y63" s="32">
        <v>490099.5</v>
      </c>
      <c r="Z63" s="32">
        <v>497695.76</v>
      </c>
      <c r="AA63" s="32">
        <v>556118.1</v>
      </c>
      <c r="AB63" s="32">
        <v>473116.32</v>
      </c>
      <c r="AC63" s="2">
        <v>-4.3</v>
      </c>
      <c r="AD63" s="2">
        <v>-4.3</v>
      </c>
      <c r="AE63" s="2">
        <v>-4.3</v>
      </c>
      <c r="AF63" s="2">
        <v>-4.3</v>
      </c>
      <c r="AG63" s="2">
        <v>-4.3</v>
      </c>
      <c r="AH63" s="2">
        <v>-4.3</v>
      </c>
      <c r="AI63" s="2">
        <v>-4.3</v>
      </c>
      <c r="AJ63" s="2">
        <v>-4.3</v>
      </c>
      <c r="AK63" s="2">
        <v>-4.3</v>
      </c>
      <c r="AL63" s="2">
        <v>-4.3</v>
      </c>
      <c r="AM63" s="2">
        <v>-4.3</v>
      </c>
      <c r="AN63" s="2">
        <v>-4.3</v>
      </c>
      <c r="AO63" s="33">
        <v>-14596.97</v>
      </c>
      <c r="AP63" s="33">
        <v>-24978.37</v>
      </c>
      <c r="AQ63" s="33">
        <v>-17949.490000000002</v>
      </c>
      <c r="AR63" s="33">
        <v>-19844.63</v>
      </c>
      <c r="AS63" s="33">
        <v>-19371.400000000001</v>
      </c>
      <c r="AT63" s="33">
        <v>-18594.830000000002</v>
      </c>
      <c r="AU63" s="33">
        <v>-58700.99</v>
      </c>
      <c r="AV63" s="33">
        <v>-22110.91</v>
      </c>
      <c r="AW63" s="33">
        <v>-21074.28</v>
      </c>
      <c r="AX63" s="33">
        <v>-21400.92</v>
      </c>
      <c r="AY63" s="33">
        <v>-23913.08</v>
      </c>
      <c r="AZ63" s="33">
        <v>-20344</v>
      </c>
      <c r="BA63" s="31">
        <f t="shared" si="27"/>
        <v>-407.36</v>
      </c>
      <c r="BB63" s="31">
        <f t="shared" si="27"/>
        <v>-697.07</v>
      </c>
      <c r="BC63" s="31">
        <f t="shared" si="27"/>
        <v>-500.92</v>
      </c>
      <c r="BD63" s="31">
        <f t="shared" si="23"/>
        <v>-2215.21</v>
      </c>
      <c r="BE63" s="31">
        <f t="shared" si="23"/>
        <v>-2162.39</v>
      </c>
      <c r="BF63" s="31">
        <f t="shared" si="23"/>
        <v>-2075.6999999999998</v>
      </c>
      <c r="BG63" s="31">
        <f t="shared" si="23"/>
        <v>-9692.49</v>
      </c>
      <c r="BH63" s="31">
        <f t="shared" si="23"/>
        <v>-3650.87</v>
      </c>
      <c r="BI63" s="31">
        <f t="shared" si="23"/>
        <v>-3479.71</v>
      </c>
      <c r="BJ63" s="31">
        <f t="shared" si="23"/>
        <v>-1493.09</v>
      </c>
      <c r="BK63" s="31">
        <f t="shared" si="23"/>
        <v>-1668.35</v>
      </c>
      <c r="BL63" s="31">
        <f t="shared" si="23"/>
        <v>-1419.35</v>
      </c>
      <c r="BM63" s="6">
        <f t="shared" ca="1" si="24"/>
        <v>-4.9399999999999999E-2</v>
      </c>
      <c r="BN63" s="6">
        <f t="shared" ca="1" si="24"/>
        <v>-4.9399999999999999E-2</v>
      </c>
      <c r="BO63" s="6">
        <f t="shared" ca="1" si="24"/>
        <v>-4.9399999999999999E-2</v>
      </c>
      <c r="BP63" s="6">
        <f t="shared" ca="1" si="24"/>
        <v>-4.9399999999999999E-2</v>
      </c>
      <c r="BQ63" s="6">
        <f t="shared" ca="1" si="24"/>
        <v>-4.9399999999999999E-2</v>
      </c>
      <c r="BR63" s="6">
        <f t="shared" ca="1" si="24"/>
        <v>-4.9399999999999999E-2</v>
      </c>
      <c r="BS63" s="6">
        <f t="shared" ref="BS63:BX63" ca="1" si="35">VLOOKUP($C63,LossFactorLookup,3,FALSE)</f>
        <v>-4.9399999999999999E-2</v>
      </c>
      <c r="BT63" s="6">
        <f t="shared" ca="1" si="35"/>
        <v>-4.9399999999999999E-2</v>
      </c>
      <c r="BU63" s="6">
        <f t="shared" ca="1" si="35"/>
        <v>-4.9399999999999999E-2</v>
      </c>
      <c r="BV63" s="6">
        <f t="shared" ca="1" si="35"/>
        <v>-4.9399999999999999E-2</v>
      </c>
      <c r="BW63" s="6">
        <f t="shared" ca="1" si="35"/>
        <v>-4.9399999999999999E-2</v>
      </c>
      <c r="BX63" s="6">
        <f t="shared" ca="1" si="35"/>
        <v>-4.9399999999999999E-2</v>
      </c>
      <c r="BY63" s="31">
        <f t="shared" ca="1" si="31"/>
        <v>-16769.54</v>
      </c>
      <c r="BZ63" s="31">
        <f t="shared" ca="1" si="31"/>
        <v>-28696.080000000002</v>
      </c>
      <c r="CA63" s="31">
        <f t="shared" ca="1" si="31"/>
        <v>-20621.04</v>
      </c>
      <c r="CB63" s="31">
        <f t="shared" ca="1" si="31"/>
        <v>-22798.25</v>
      </c>
      <c r="CC63" s="31">
        <f t="shared" ca="1" si="31"/>
        <v>-22254.59</v>
      </c>
      <c r="CD63" s="31">
        <f t="shared" ca="1" si="31"/>
        <v>-21362.43</v>
      </c>
      <c r="CE63" s="31">
        <f t="shared" ca="1" si="30"/>
        <v>-67437.88</v>
      </c>
      <c r="CF63" s="31">
        <f t="shared" ca="1" si="30"/>
        <v>-25401.84</v>
      </c>
      <c r="CG63" s="31">
        <f t="shared" ca="1" si="30"/>
        <v>-24210.92</v>
      </c>
      <c r="CH63" s="31">
        <f t="shared" ca="1" si="30"/>
        <v>-24586.17</v>
      </c>
      <c r="CI63" s="31">
        <f t="shared" ca="1" si="30"/>
        <v>-27472.23</v>
      </c>
      <c r="CJ63" s="31">
        <f t="shared" ca="1" si="30"/>
        <v>-23371.95</v>
      </c>
      <c r="CK63" s="32">
        <f t="shared" ca="1" si="28"/>
        <v>441.3</v>
      </c>
      <c r="CL63" s="32">
        <f t="shared" ca="1" si="28"/>
        <v>755.16</v>
      </c>
      <c r="CM63" s="32">
        <f t="shared" ca="1" si="28"/>
        <v>542.66</v>
      </c>
      <c r="CN63" s="32">
        <f t="shared" ca="1" si="25"/>
        <v>599.95000000000005</v>
      </c>
      <c r="CO63" s="32">
        <f t="shared" ca="1" si="25"/>
        <v>585.65</v>
      </c>
      <c r="CP63" s="32">
        <f t="shared" ca="1" si="25"/>
        <v>562.16999999999996</v>
      </c>
      <c r="CQ63" s="32">
        <f t="shared" ca="1" si="25"/>
        <v>1774.68</v>
      </c>
      <c r="CR63" s="32">
        <f t="shared" ca="1" si="25"/>
        <v>668.47</v>
      </c>
      <c r="CS63" s="32">
        <f t="shared" ca="1" si="25"/>
        <v>637.13</v>
      </c>
      <c r="CT63" s="32">
        <f t="shared" ca="1" si="25"/>
        <v>647</v>
      </c>
      <c r="CU63" s="32">
        <f t="shared" ca="1" si="25"/>
        <v>722.95</v>
      </c>
      <c r="CV63" s="32">
        <f t="shared" ca="1" si="25"/>
        <v>615.04999999999995</v>
      </c>
      <c r="CW63" s="31">
        <f t="shared" ca="1" si="29"/>
        <v>-1323.9100000000021</v>
      </c>
      <c r="CX63" s="31">
        <f t="shared" ca="1" si="29"/>
        <v>-2265.4800000000027</v>
      </c>
      <c r="CY63" s="31">
        <f t="shared" ca="1" si="29"/>
        <v>-1627.9699999999993</v>
      </c>
      <c r="CZ63" s="31">
        <f t="shared" ca="1" si="26"/>
        <v>-138.45999999999822</v>
      </c>
      <c r="DA63" s="31">
        <f t="shared" ca="1" si="26"/>
        <v>-135.14999999999736</v>
      </c>
      <c r="DB63" s="31">
        <f t="shared" ca="1" si="26"/>
        <v>-129.73000000000047</v>
      </c>
      <c r="DC63" s="31">
        <f t="shared" ca="1" si="26"/>
        <v>2730.2799999999861</v>
      </c>
      <c r="DD63" s="31">
        <f t="shared" ca="1" si="26"/>
        <v>1028.4100000000008</v>
      </c>
      <c r="DE63" s="31">
        <f t="shared" ca="1" si="26"/>
        <v>980.20000000000164</v>
      </c>
      <c r="DF63" s="31">
        <f t="shared" ca="1" si="26"/>
        <v>-1045.1600000000001</v>
      </c>
      <c r="DG63" s="31">
        <f t="shared" ca="1" si="26"/>
        <v>-1167.8499999999972</v>
      </c>
      <c r="DH63" s="31">
        <f t="shared" ca="1" si="26"/>
        <v>-993.55000000000155</v>
      </c>
      <c r="DI63" s="32">
        <f t="shared" ref="DI63:DN119" ca="1" si="36">ROUND(CW63*5%,2)</f>
        <v>-66.2</v>
      </c>
      <c r="DJ63" s="32">
        <f t="shared" ca="1" si="36"/>
        <v>-113.27</v>
      </c>
      <c r="DK63" s="32">
        <f t="shared" ca="1" si="36"/>
        <v>-81.400000000000006</v>
      </c>
      <c r="DL63" s="32">
        <f t="shared" ca="1" si="32"/>
        <v>-6.92</v>
      </c>
      <c r="DM63" s="32">
        <f t="shared" ca="1" si="32"/>
        <v>-6.76</v>
      </c>
      <c r="DN63" s="32">
        <f t="shared" ca="1" si="32"/>
        <v>-6.49</v>
      </c>
      <c r="DO63" s="32">
        <f t="shared" ca="1" si="32"/>
        <v>136.51</v>
      </c>
      <c r="DP63" s="32">
        <f t="shared" ca="1" si="32"/>
        <v>51.42</v>
      </c>
      <c r="DQ63" s="32">
        <f t="shared" ca="1" si="32"/>
        <v>49.01</v>
      </c>
      <c r="DR63" s="32">
        <f t="shared" ca="1" si="32"/>
        <v>-52.26</v>
      </c>
      <c r="DS63" s="32">
        <f t="shared" ca="1" si="32"/>
        <v>-58.39</v>
      </c>
      <c r="DT63" s="32">
        <f t="shared" ca="1" si="32"/>
        <v>-49.68</v>
      </c>
      <c r="DU63" s="31">
        <f t="shared" ref="DU63:DZ119" ca="1" si="37">ROUND(CW63*DU$3,2)</f>
        <v>-569.63</v>
      </c>
      <c r="DV63" s="31">
        <f t="shared" ca="1" si="37"/>
        <v>-963.2</v>
      </c>
      <c r="DW63" s="31">
        <f t="shared" ca="1" si="37"/>
        <v>-684.66</v>
      </c>
      <c r="DX63" s="31">
        <f t="shared" ca="1" si="33"/>
        <v>-57.53</v>
      </c>
      <c r="DY63" s="31">
        <f t="shared" ca="1" si="33"/>
        <v>-55.48</v>
      </c>
      <c r="DZ63" s="31">
        <f t="shared" ca="1" si="33"/>
        <v>-52.6</v>
      </c>
      <c r="EA63" s="31">
        <f t="shared" ca="1" si="33"/>
        <v>1093.5</v>
      </c>
      <c r="EB63" s="31">
        <f t="shared" ca="1" si="33"/>
        <v>406.43</v>
      </c>
      <c r="EC63" s="31">
        <f t="shared" ca="1" si="33"/>
        <v>382.17</v>
      </c>
      <c r="ED63" s="31">
        <f t="shared" ca="1" si="33"/>
        <v>-402.13</v>
      </c>
      <c r="EE63" s="31">
        <f t="shared" ca="1" si="33"/>
        <v>-443.14</v>
      </c>
      <c r="EF63" s="31">
        <f t="shared" ca="1" si="33"/>
        <v>-371.89</v>
      </c>
      <c r="EG63" s="32">
        <f t="shared" ref="EG63:EL119" ca="1" si="38">CW63+DI63+DU63</f>
        <v>-1959.7400000000021</v>
      </c>
      <c r="EH63" s="32">
        <f t="shared" ca="1" si="38"/>
        <v>-3341.9500000000025</v>
      </c>
      <c r="EI63" s="32">
        <f t="shared" ca="1" si="38"/>
        <v>-2394.0299999999993</v>
      </c>
      <c r="EJ63" s="32">
        <f t="shared" ca="1" si="34"/>
        <v>-202.90999999999821</v>
      </c>
      <c r="EK63" s="32">
        <f t="shared" ca="1" si="34"/>
        <v>-197.38999999999734</v>
      </c>
      <c r="EL63" s="32">
        <f t="shared" ca="1" si="34"/>
        <v>-188.82000000000048</v>
      </c>
      <c r="EM63" s="32">
        <f t="shared" ca="1" si="34"/>
        <v>3960.2899999999863</v>
      </c>
      <c r="EN63" s="32">
        <f t="shared" ca="1" si="34"/>
        <v>1486.2600000000009</v>
      </c>
      <c r="EO63" s="32">
        <f t="shared" ca="1" si="34"/>
        <v>1411.3800000000017</v>
      </c>
      <c r="EP63" s="32">
        <f t="shared" ca="1" si="34"/>
        <v>-1499.5500000000002</v>
      </c>
      <c r="EQ63" s="32">
        <f t="shared" ca="1" si="34"/>
        <v>-1669.3799999999974</v>
      </c>
      <c r="ER63" s="32">
        <f t="shared" ca="1" si="34"/>
        <v>-1415.1200000000017</v>
      </c>
    </row>
    <row r="64" spans="1:148">
      <c r="A64" t="s">
        <v>441</v>
      </c>
      <c r="B64" s="1" t="s">
        <v>119</v>
      </c>
      <c r="C64" t="str">
        <f t="shared" ca="1" si="1"/>
        <v>GWW1</v>
      </c>
      <c r="D64" t="str">
        <f t="shared" ca="1" si="2"/>
        <v>Soderglen Wind Facility</v>
      </c>
      <c r="E64" s="51">
        <v>30764.188099999999</v>
      </c>
      <c r="F64" s="51">
        <v>15418.271500000001</v>
      </c>
      <c r="G64" s="51">
        <v>29711.462299999999</v>
      </c>
      <c r="H64" s="51">
        <v>17436.557400000002</v>
      </c>
      <c r="I64" s="51">
        <v>17040.7624</v>
      </c>
      <c r="J64" s="51">
        <v>18862.887500000001</v>
      </c>
      <c r="K64" s="51">
        <v>12710.6387</v>
      </c>
      <c r="L64" s="51">
        <v>13464.328799999999</v>
      </c>
      <c r="M64" s="51">
        <v>17545.981500000002</v>
      </c>
      <c r="N64" s="51">
        <v>27360.774700000002</v>
      </c>
      <c r="O64" s="51">
        <v>26608.256099999999</v>
      </c>
      <c r="P64" s="51">
        <v>28614.7775</v>
      </c>
      <c r="Q64" s="32">
        <v>1640915.49</v>
      </c>
      <c r="R64" s="32">
        <v>902842.29</v>
      </c>
      <c r="S64" s="32">
        <v>1526921.7</v>
      </c>
      <c r="T64" s="32">
        <v>839703.9</v>
      </c>
      <c r="U64" s="32">
        <v>610992.05000000005</v>
      </c>
      <c r="V64" s="32">
        <v>744740.76</v>
      </c>
      <c r="W64" s="32">
        <v>1715191.63</v>
      </c>
      <c r="X64" s="32">
        <v>652750.93999999994</v>
      </c>
      <c r="Y64" s="32">
        <v>688918.38</v>
      </c>
      <c r="Z64" s="32">
        <v>1504677.33</v>
      </c>
      <c r="AA64" s="32">
        <v>1144566.8999999999</v>
      </c>
      <c r="AB64" s="32">
        <v>1460830.79</v>
      </c>
      <c r="AC64" s="2">
        <v>2.67</v>
      </c>
      <c r="AD64" s="2">
        <v>2.67</v>
      </c>
      <c r="AE64" s="2">
        <v>2.67</v>
      </c>
      <c r="AF64" s="2">
        <v>2.67</v>
      </c>
      <c r="AG64" s="2">
        <v>2.67</v>
      </c>
      <c r="AH64" s="2">
        <v>2.67</v>
      </c>
      <c r="AI64" s="2">
        <v>2.67</v>
      </c>
      <c r="AJ64" s="2">
        <v>2.67</v>
      </c>
      <c r="AK64" s="2">
        <v>2.67</v>
      </c>
      <c r="AL64" s="2">
        <v>2.67</v>
      </c>
      <c r="AM64" s="2">
        <v>2.67</v>
      </c>
      <c r="AN64" s="2">
        <v>2.67</v>
      </c>
      <c r="AO64" s="33">
        <v>43812.44</v>
      </c>
      <c r="AP64" s="33">
        <v>24105.89</v>
      </c>
      <c r="AQ64" s="33">
        <v>40768.81</v>
      </c>
      <c r="AR64" s="33">
        <v>22420.09</v>
      </c>
      <c r="AS64" s="33">
        <v>16313.49</v>
      </c>
      <c r="AT64" s="33">
        <v>19884.580000000002</v>
      </c>
      <c r="AU64" s="33">
        <v>45795.62</v>
      </c>
      <c r="AV64" s="33">
        <v>17428.45</v>
      </c>
      <c r="AW64" s="33">
        <v>18394.12</v>
      </c>
      <c r="AX64" s="33">
        <v>40174.879999999997</v>
      </c>
      <c r="AY64" s="33">
        <v>30559.94</v>
      </c>
      <c r="AZ64" s="33">
        <v>39004.18</v>
      </c>
      <c r="BA64" s="31">
        <f t="shared" si="27"/>
        <v>-1969.1</v>
      </c>
      <c r="BB64" s="31">
        <f t="shared" si="27"/>
        <v>-1083.4100000000001</v>
      </c>
      <c r="BC64" s="31">
        <f t="shared" si="27"/>
        <v>-1832.31</v>
      </c>
      <c r="BD64" s="31">
        <f t="shared" si="23"/>
        <v>-4030.58</v>
      </c>
      <c r="BE64" s="31">
        <f t="shared" si="23"/>
        <v>-2932.76</v>
      </c>
      <c r="BF64" s="31">
        <f t="shared" si="23"/>
        <v>-3574.76</v>
      </c>
      <c r="BG64" s="31">
        <f t="shared" si="23"/>
        <v>-12177.86</v>
      </c>
      <c r="BH64" s="31">
        <f t="shared" si="23"/>
        <v>-4634.53</v>
      </c>
      <c r="BI64" s="31">
        <f t="shared" si="23"/>
        <v>-4891.32</v>
      </c>
      <c r="BJ64" s="31">
        <f t="shared" si="23"/>
        <v>-4514.03</v>
      </c>
      <c r="BK64" s="31">
        <f t="shared" si="23"/>
        <v>-3433.7</v>
      </c>
      <c r="BL64" s="31">
        <f t="shared" si="23"/>
        <v>-4382.49</v>
      </c>
      <c r="BM64" s="6">
        <f t="shared" ref="BM64:BX85" ca="1" si="39">VLOOKUP($C64,LossFactorLookup,3,FALSE)</f>
        <v>-7.7000000000000002E-3</v>
      </c>
      <c r="BN64" s="6">
        <f t="shared" ca="1" si="39"/>
        <v>-7.7000000000000002E-3</v>
      </c>
      <c r="BO64" s="6">
        <f t="shared" ca="1" si="39"/>
        <v>-7.7000000000000002E-3</v>
      </c>
      <c r="BP64" s="6">
        <f t="shared" ca="1" si="39"/>
        <v>-7.7000000000000002E-3</v>
      </c>
      <c r="BQ64" s="6">
        <f t="shared" ca="1" si="39"/>
        <v>-7.7000000000000002E-3</v>
      </c>
      <c r="BR64" s="6">
        <f t="shared" ca="1" si="39"/>
        <v>-7.7000000000000002E-3</v>
      </c>
      <c r="BS64" s="6">
        <f t="shared" ca="1" si="39"/>
        <v>-7.7000000000000002E-3</v>
      </c>
      <c r="BT64" s="6">
        <f t="shared" ca="1" si="39"/>
        <v>-7.7000000000000002E-3</v>
      </c>
      <c r="BU64" s="6">
        <f t="shared" ca="1" si="39"/>
        <v>-7.7000000000000002E-3</v>
      </c>
      <c r="BV64" s="6">
        <f t="shared" ca="1" si="39"/>
        <v>-7.7000000000000002E-3</v>
      </c>
      <c r="BW64" s="6">
        <f t="shared" ca="1" si="39"/>
        <v>-7.7000000000000002E-3</v>
      </c>
      <c r="BX64" s="6">
        <f t="shared" ca="1" si="39"/>
        <v>-7.7000000000000002E-3</v>
      </c>
      <c r="BY64" s="31">
        <f t="shared" ca="1" si="31"/>
        <v>-12635.05</v>
      </c>
      <c r="BZ64" s="31">
        <f t="shared" ca="1" si="31"/>
        <v>-6951.89</v>
      </c>
      <c r="CA64" s="31">
        <f t="shared" ca="1" si="31"/>
        <v>-11757.3</v>
      </c>
      <c r="CB64" s="31">
        <f t="shared" ca="1" si="31"/>
        <v>-6465.72</v>
      </c>
      <c r="CC64" s="31">
        <f t="shared" ca="1" si="31"/>
        <v>-4704.6400000000003</v>
      </c>
      <c r="CD64" s="31">
        <f t="shared" ca="1" si="31"/>
        <v>-5734.5</v>
      </c>
      <c r="CE64" s="31">
        <f t="shared" ca="1" si="30"/>
        <v>-13206.98</v>
      </c>
      <c r="CF64" s="31">
        <f t="shared" ca="1" si="30"/>
        <v>-5026.18</v>
      </c>
      <c r="CG64" s="31">
        <f t="shared" ca="1" si="30"/>
        <v>-5304.67</v>
      </c>
      <c r="CH64" s="31">
        <f t="shared" ca="1" si="30"/>
        <v>-11586.02</v>
      </c>
      <c r="CI64" s="31">
        <f t="shared" ca="1" si="30"/>
        <v>-8813.17</v>
      </c>
      <c r="CJ64" s="31">
        <f t="shared" ca="1" si="30"/>
        <v>-11248.4</v>
      </c>
      <c r="CK64" s="32">
        <f t="shared" ca="1" si="28"/>
        <v>2133.19</v>
      </c>
      <c r="CL64" s="32">
        <f t="shared" ca="1" si="28"/>
        <v>1173.69</v>
      </c>
      <c r="CM64" s="32">
        <f t="shared" ca="1" si="28"/>
        <v>1985</v>
      </c>
      <c r="CN64" s="32">
        <f t="shared" ca="1" si="25"/>
        <v>1091.6199999999999</v>
      </c>
      <c r="CO64" s="32">
        <f t="shared" ca="1" si="25"/>
        <v>794.29</v>
      </c>
      <c r="CP64" s="32">
        <f t="shared" ca="1" si="25"/>
        <v>968.16</v>
      </c>
      <c r="CQ64" s="32">
        <f t="shared" ca="1" si="25"/>
        <v>2229.75</v>
      </c>
      <c r="CR64" s="32">
        <f t="shared" ca="1" si="25"/>
        <v>848.58</v>
      </c>
      <c r="CS64" s="32">
        <f t="shared" ca="1" si="25"/>
        <v>895.59</v>
      </c>
      <c r="CT64" s="32">
        <f t="shared" ca="1" si="25"/>
        <v>1956.08</v>
      </c>
      <c r="CU64" s="32">
        <f t="shared" ca="1" si="25"/>
        <v>1487.94</v>
      </c>
      <c r="CV64" s="32">
        <f t="shared" ca="1" si="25"/>
        <v>1899.08</v>
      </c>
      <c r="CW64" s="31">
        <f t="shared" ca="1" si="29"/>
        <v>-52345.200000000004</v>
      </c>
      <c r="CX64" s="31">
        <f t="shared" ca="1" si="29"/>
        <v>-28800.68</v>
      </c>
      <c r="CY64" s="31">
        <f t="shared" ca="1" si="29"/>
        <v>-48708.800000000003</v>
      </c>
      <c r="CZ64" s="31">
        <f t="shared" ca="1" si="26"/>
        <v>-23763.61</v>
      </c>
      <c r="DA64" s="31">
        <f t="shared" ca="1" si="26"/>
        <v>-17291.080000000002</v>
      </c>
      <c r="DB64" s="31">
        <f t="shared" ca="1" si="26"/>
        <v>-21076.160000000003</v>
      </c>
      <c r="DC64" s="31">
        <f t="shared" ca="1" si="26"/>
        <v>-44594.990000000005</v>
      </c>
      <c r="DD64" s="31">
        <f t="shared" ca="1" si="26"/>
        <v>-16971.520000000004</v>
      </c>
      <c r="DE64" s="31">
        <f t="shared" ca="1" si="26"/>
        <v>-17911.879999999997</v>
      </c>
      <c r="DF64" s="31">
        <f t="shared" ca="1" si="26"/>
        <v>-45290.79</v>
      </c>
      <c r="DG64" s="31">
        <f t="shared" ca="1" si="26"/>
        <v>-34451.47</v>
      </c>
      <c r="DH64" s="31">
        <f t="shared" ca="1" si="26"/>
        <v>-43971.01</v>
      </c>
      <c r="DI64" s="32">
        <f t="shared" ca="1" si="36"/>
        <v>-2617.2600000000002</v>
      </c>
      <c r="DJ64" s="32">
        <f t="shared" ca="1" si="36"/>
        <v>-1440.03</v>
      </c>
      <c r="DK64" s="32">
        <f t="shared" ca="1" si="36"/>
        <v>-2435.44</v>
      </c>
      <c r="DL64" s="32">
        <f t="shared" ca="1" si="32"/>
        <v>-1188.18</v>
      </c>
      <c r="DM64" s="32">
        <f t="shared" ca="1" si="32"/>
        <v>-864.55</v>
      </c>
      <c r="DN64" s="32">
        <f t="shared" ca="1" si="32"/>
        <v>-1053.81</v>
      </c>
      <c r="DO64" s="32">
        <f t="shared" ca="1" si="32"/>
        <v>-2229.75</v>
      </c>
      <c r="DP64" s="32">
        <f t="shared" ca="1" si="32"/>
        <v>-848.58</v>
      </c>
      <c r="DQ64" s="32">
        <f t="shared" ca="1" si="32"/>
        <v>-895.59</v>
      </c>
      <c r="DR64" s="32">
        <f t="shared" ca="1" si="32"/>
        <v>-2264.54</v>
      </c>
      <c r="DS64" s="32">
        <f t="shared" ca="1" si="32"/>
        <v>-1722.57</v>
      </c>
      <c r="DT64" s="32">
        <f t="shared" ca="1" si="32"/>
        <v>-2198.5500000000002</v>
      </c>
      <c r="DU64" s="31">
        <f t="shared" ca="1" si="37"/>
        <v>-22522.07</v>
      </c>
      <c r="DV64" s="31">
        <f t="shared" ca="1" si="37"/>
        <v>-12245.03</v>
      </c>
      <c r="DW64" s="31">
        <f t="shared" ca="1" si="37"/>
        <v>-20485.060000000001</v>
      </c>
      <c r="DX64" s="31">
        <f t="shared" ca="1" si="33"/>
        <v>-9872.9699999999993</v>
      </c>
      <c r="DY64" s="31">
        <f t="shared" ca="1" si="33"/>
        <v>-7098.58</v>
      </c>
      <c r="DZ64" s="31">
        <f t="shared" ca="1" si="33"/>
        <v>-8545.09</v>
      </c>
      <c r="EA64" s="31">
        <f t="shared" ca="1" si="33"/>
        <v>-17860.61</v>
      </c>
      <c r="EB64" s="31">
        <f t="shared" ca="1" si="33"/>
        <v>-6707.12</v>
      </c>
      <c r="EC64" s="31">
        <f t="shared" ca="1" si="33"/>
        <v>-6983.67</v>
      </c>
      <c r="ED64" s="31">
        <f t="shared" ca="1" si="33"/>
        <v>-17425.8</v>
      </c>
      <c r="EE64" s="31">
        <f t="shared" ca="1" si="33"/>
        <v>-13072.45</v>
      </c>
      <c r="EF64" s="31">
        <f t="shared" ca="1" si="33"/>
        <v>-16458.72</v>
      </c>
      <c r="EG64" s="32">
        <f t="shared" ca="1" si="38"/>
        <v>-77484.53</v>
      </c>
      <c r="EH64" s="32">
        <f t="shared" ca="1" si="38"/>
        <v>-42485.74</v>
      </c>
      <c r="EI64" s="32">
        <f t="shared" ca="1" si="38"/>
        <v>-71629.3</v>
      </c>
      <c r="EJ64" s="32">
        <f t="shared" ca="1" si="34"/>
        <v>-34824.76</v>
      </c>
      <c r="EK64" s="32">
        <f t="shared" ca="1" si="34"/>
        <v>-25254.21</v>
      </c>
      <c r="EL64" s="32">
        <f t="shared" ca="1" si="34"/>
        <v>-30675.060000000005</v>
      </c>
      <c r="EM64" s="32">
        <f t="shared" ca="1" si="34"/>
        <v>-64685.350000000006</v>
      </c>
      <c r="EN64" s="32">
        <f t="shared" ca="1" si="34"/>
        <v>-24527.220000000005</v>
      </c>
      <c r="EO64" s="32">
        <f t="shared" ca="1" si="34"/>
        <v>-25791.14</v>
      </c>
      <c r="EP64" s="32">
        <f t="shared" ca="1" si="34"/>
        <v>-64981.130000000005</v>
      </c>
      <c r="EQ64" s="32">
        <f t="shared" ca="1" si="34"/>
        <v>-49246.490000000005</v>
      </c>
      <c r="ER64" s="32">
        <f t="shared" ca="1" si="34"/>
        <v>-62628.280000000006</v>
      </c>
    </row>
    <row r="65" spans="1:148">
      <c r="A65" t="s">
        <v>540</v>
      </c>
      <c r="B65" s="1" t="s">
        <v>92</v>
      </c>
      <c r="C65" t="str">
        <f t="shared" ca="1" si="1"/>
        <v>HRM</v>
      </c>
      <c r="D65" t="str">
        <f t="shared" ca="1" si="2"/>
        <v>H. R. Milner</v>
      </c>
      <c r="E65" s="51">
        <v>96211.164600000004</v>
      </c>
      <c r="F65" s="51">
        <v>69130.099100000007</v>
      </c>
      <c r="G65" s="51">
        <v>15566.923500000001</v>
      </c>
      <c r="Q65" s="32">
        <v>5883824.1399999997</v>
      </c>
      <c r="R65" s="32">
        <v>5082075.54</v>
      </c>
      <c r="S65" s="32">
        <v>754245.81</v>
      </c>
      <c r="T65" s="32"/>
      <c r="U65" s="32"/>
      <c r="V65" s="32"/>
      <c r="W65" s="32"/>
      <c r="X65" s="32"/>
      <c r="Y65" s="32"/>
      <c r="Z65" s="32"/>
      <c r="AA65" s="32"/>
      <c r="AB65" s="32"/>
      <c r="AC65" s="2">
        <v>-0.83</v>
      </c>
      <c r="AD65" s="2">
        <v>-0.83</v>
      </c>
      <c r="AE65" s="2">
        <v>-0.83</v>
      </c>
      <c r="AO65" s="33">
        <v>-48835.74</v>
      </c>
      <c r="AP65" s="33">
        <v>-42181.23</v>
      </c>
      <c r="AQ65" s="33">
        <v>-6260.24</v>
      </c>
      <c r="AR65" s="33"/>
      <c r="AS65" s="33"/>
      <c r="AT65" s="33"/>
      <c r="AU65" s="33"/>
      <c r="AV65" s="33"/>
      <c r="AW65" s="33"/>
      <c r="AX65" s="33"/>
      <c r="AY65" s="33"/>
      <c r="AZ65" s="33"/>
      <c r="BA65" s="31">
        <f t="shared" si="27"/>
        <v>-7060.59</v>
      </c>
      <c r="BB65" s="31">
        <f t="shared" si="27"/>
        <v>-6098.49</v>
      </c>
      <c r="BC65" s="31">
        <f t="shared" si="27"/>
        <v>-905.09</v>
      </c>
      <c r="BD65" s="31">
        <f t="shared" si="23"/>
        <v>0</v>
      </c>
      <c r="BE65" s="31">
        <f t="shared" si="23"/>
        <v>0</v>
      </c>
      <c r="BF65" s="31">
        <f t="shared" si="23"/>
        <v>0</v>
      </c>
      <c r="BG65" s="31">
        <f t="shared" si="23"/>
        <v>0</v>
      </c>
      <c r="BH65" s="31">
        <f t="shared" si="23"/>
        <v>0</v>
      </c>
      <c r="BI65" s="31">
        <f t="shared" si="23"/>
        <v>0</v>
      </c>
      <c r="BJ65" s="31">
        <f t="shared" si="23"/>
        <v>0</v>
      </c>
      <c r="BK65" s="31">
        <f t="shared" si="23"/>
        <v>0</v>
      </c>
      <c r="BL65" s="31">
        <f t="shared" si="23"/>
        <v>0</v>
      </c>
      <c r="BM65" s="6">
        <f t="shared" ca="1" si="39"/>
        <v>-4.9399999999999999E-2</v>
      </c>
      <c r="BN65" s="6">
        <f t="shared" ca="1" si="39"/>
        <v>-4.9399999999999999E-2</v>
      </c>
      <c r="BO65" s="6">
        <f t="shared" ca="1" si="39"/>
        <v>-4.9399999999999999E-2</v>
      </c>
      <c r="BP65" s="6">
        <f t="shared" ca="1" si="39"/>
        <v>-4.9399999999999999E-2</v>
      </c>
      <c r="BQ65" s="6">
        <f t="shared" ca="1" si="39"/>
        <v>-4.9399999999999999E-2</v>
      </c>
      <c r="BR65" s="6">
        <f t="shared" ca="1" si="39"/>
        <v>-4.9399999999999999E-2</v>
      </c>
      <c r="BS65" s="6">
        <f t="shared" ca="1" si="39"/>
        <v>-4.9399999999999999E-2</v>
      </c>
      <c r="BT65" s="6">
        <f t="shared" ca="1" si="39"/>
        <v>-4.9399999999999999E-2</v>
      </c>
      <c r="BU65" s="6">
        <f t="shared" ca="1" si="39"/>
        <v>-4.9399999999999999E-2</v>
      </c>
      <c r="BV65" s="6">
        <f t="shared" ca="1" si="39"/>
        <v>-4.9399999999999999E-2</v>
      </c>
      <c r="BW65" s="6">
        <f t="shared" ca="1" si="39"/>
        <v>-4.9399999999999999E-2</v>
      </c>
      <c r="BX65" s="6">
        <f t="shared" ca="1" si="39"/>
        <v>-4.9399999999999999E-2</v>
      </c>
      <c r="BY65" s="31">
        <f t="shared" ca="1" si="31"/>
        <v>-290660.90999999997</v>
      </c>
      <c r="BZ65" s="31">
        <f t="shared" ca="1" si="31"/>
        <v>-251054.53</v>
      </c>
      <c r="CA65" s="31">
        <f t="shared" ca="1" si="31"/>
        <v>-37259.74</v>
      </c>
      <c r="CB65" s="31">
        <f t="shared" ca="1" si="31"/>
        <v>0</v>
      </c>
      <c r="CC65" s="31">
        <f t="shared" ca="1" si="31"/>
        <v>0</v>
      </c>
      <c r="CD65" s="31">
        <f t="shared" ca="1" si="31"/>
        <v>0</v>
      </c>
      <c r="CE65" s="31">
        <f t="shared" ca="1" si="30"/>
        <v>0</v>
      </c>
      <c r="CF65" s="31">
        <f t="shared" ca="1" si="30"/>
        <v>0</v>
      </c>
      <c r="CG65" s="31">
        <f t="shared" ca="1" si="30"/>
        <v>0</v>
      </c>
      <c r="CH65" s="31">
        <f t="shared" ca="1" si="30"/>
        <v>0</v>
      </c>
      <c r="CI65" s="31">
        <f t="shared" ca="1" si="30"/>
        <v>0</v>
      </c>
      <c r="CJ65" s="31">
        <f t="shared" ca="1" si="30"/>
        <v>0</v>
      </c>
      <c r="CK65" s="32">
        <f t="shared" ca="1" si="28"/>
        <v>7648.97</v>
      </c>
      <c r="CL65" s="32">
        <f t="shared" ca="1" si="28"/>
        <v>6606.7</v>
      </c>
      <c r="CM65" s="32">
        <f t="shared" ca="1" si="28"/>
        <v>980.52</v>
      </c>
      <c r="CN65" s="32">
        <f t="shared" ca="1" si="25"/>
        <v>0</v>
      </c>
      <c r="CO65" s="32">
        <f t="shared" ca="1" si="25"/>
        <v>0</v>
      </c>
      <c r="CP65" s="32">
        <f t="shared" ca="1" si="25"/>
        <v>0</v>
      </c>
      <c r="CQ65" s="32">
        <f t="shared" ca="1" si="25"/>
        <v>0</v>
      </c>
      <c r="CR65" s="32">
        <f t="shared" ca="1" si="25"/>
        <v>0</v>
      </c>
      <c r="CS65" s="32">
        <f t="shared" ca="1" si="25"/>
        <v>0</v>
      </c>
      <c r="CT65" s="32">
        <f t="shared" ca="1" si="25"/>
        <v>0</v>
      </c>
      <c r="CU65" s="32">
        <f t="shared" ca="1" si="25"/>
        <v>0</v>
      </c>
      <c r="CV65" s="32">
        <f t="shared" ca="1" si="25"/>
        <v>0</v>
      </c>
      <c r="CW65" s="31">
        <f t="shared" ca="1" si="29"/>
        <v>-227115.61000000002</v>
      </c>
      <c r="CX65" s="31">
        <f t="shared" ca="1" si="29"/>
        <v>-196168.11</v>
      </c>
      <c r="CY65" s="31">
        <f t="shared" ca="1" si="29"/>
        <v>-29113.890000000003</v>
      </c>
      <c r="CZ65" s="31">
        <f t="shared" ca="1" si="26"/>
        <v>0</v>
      </c>
      <c r="DA65" s="31">
        <f t="shared" ca="1" si="26"/>
        <v>0</v>
      </c>
      <c r="DB65" s="31">
        <f t="shared" ca="1" si="26"/>
        <v>0</v>
      </c>
      <c r="DC65" s="31">
        <f t="shared" ca="1" si="26"/>
        <v>0</v>
      </c>
      <c r="DD65" s="31">
        <f t="shared" ca="1" si="26"/>
        <v>0</v>
      </c>
      <c r="DE65" s="31">
        <f t="shared" ca="1" si="26"/>
        <v>0</v>
      </c>
      <c r="DF65" s="31">
        <f t="shared" ca="1" si="26"/>
        <v>0</v>
      </c>
      <c r="DG65" s="31">
        <f t="shared" ca="1" si="26"/>
        <v>0</v>
      </c>
      <c r="DH65" s="31">
        <f t="shared" ca="1" si="26"/>
        <v>0</v>
      </c>
      <c r="DI65" s="32">
        <f t="shared" ca="1" si="36"/>
        <v>-11355.78</v>
      </c>
      <c r="DJ65" s="32">
        <f t="shared" ca="1" si="36"/>
        <v>-9808.41</v>
      </c>
      <c r="DK65" s="32">
        <f t="shared" ca="1" si="36"/>
        <v>-1455.69</v>
      </c>
      <c r="DL65" s="32">
        <f t="shared" ca="1" si="32"/>
        <v>0</v>
      </c>
      <c r="DM65" s="32">
        <f t="shared" ca="1" si="32"/>
        <v>0</v>
      </c>
      <c r="DN65" s="32">
        <f t="shared" ca="1" si="32"/>
        <v>0</v>
      </c>
      <c r="DO65" s="32">
        <f t="shared" ca="1" si="32"/>
        <v>0</v>
      </c>
      <c r="DP65" s="32">
        <f t="shared" ca="1" si="32"/>
        <v>0</v>
      </c>
      <c r="DQ65" s="32">
        <f t="shared" ca="1" si="32"/>
        <v>0</v>
      </c>
      <c r="DR65" s="32">
        <f t="shared" ca="1" si="32"/>
        <v>0</v>
      </c>
      <c r="DS65" s="32">
        <f t="shared" ca="1" si="32"/>
        <v>0</v>
      </c>
      <c r="DT65" s="32">
        <f t="shared" ca="1" si="32"/>
        <v>0</v>
      </c>
      <c r="DU65" s="31">
        <f t="shared" ca="1" si="37"/>
        <v>-97718.87</v>
      </c>
      <c r="DV65" s="31">
        <f t="shared" ca="1" si="37"/>
        <v>-83403.73</v>
      </c>
      <c r="DW65" s="31">
        <f t="shared" ca="1" si="37"/>
        <v>-12244.19</v>
      </c>
      <c r="DX65" s="31">
        <f t="shared" ca="1" si="33"/>
        <v>0</v>
      </c>
      <c r="DY65" s="31">
        <f t="shared" ca="1" si="33"/>
        <v>0</v>
      </c>
      <c r="DZ65" s="31">
        <f t="shared" ca="1" si="33"/>
        <v>0</v>
      </c>
      <c r="EA65" s="31">
        <f t="shared" ca="1" si="33"/>
        <v>0</v>
      </c>
      <c r="EB65" s="31">
        <f t="shared" ca="1" si="33"/>
        <v>0</v>
      </c>
      <c r="EC65" s="31">
        <f t="shared" ca="1" si="33"/>
        <v>0</v>
      </c>
      <c r="ED65" s="31">
        <f t="shared" ca="1" si="33"/>
        <v>0</v>
      </c>
      <c r="EE65" s="31">
        <f t="shared" ca="1" si="33"/>
        <v>0</v>
      </c>
      <c r="EF65" s="31">
        <f t="shared" ca="1" si="33"/>
        <v>0</v>
      </c>
      <c r="EG65" s="32">
        <f t="shared" ca="1" si="38"/>
        <v>-336190.26</v>
      </c>
      <c r="EH65" s="32">
        <f t="shared" ca="1" si="38"/>
        <v>-289380.25</v>
      </c>
      <c r="EI65" s="32">
        <f t="shared" ca="1" si="38"/>
        <v>-42813.770000000004</v>
      </c>
      <c r="EJ65" s="32">
        <f t="shared" ca="1" si="34"/>
        <v>0</v>
      </c>
      <c r="EK65" s="32">
        <f t="shared" ca="1" si="34"/>
        <v>0</v>
      </c>
      <c r="EL65" s="32">
        <f t="shared" ca="1" si="34"/>
        <v>0</v>
      </c>
      <c r="EM65" s="32">
        <f t="shared" ca="1" si="34"/>
        <v>0</v>
      </c>
      <c r="EN65" s="32">
        <f t="shared" ca="1" si="34"/>
        <v>0</v>
      </c>
      <c r="EO65" s="32">
        <f t="shared" ca="1" si="34"/>
        <v>0</v>
      </c>
      <c r="EP65" s="32">
        <f t="shared" ca="1" si="34"/>
        <v>0</v>
      </c>
      <c r="EQ65" s="32">
        <f t="shared" ca="1" si="34"/>
        <v>0</v>
      </c>
      <c r="ER65" s="32">
        <f t="shared" ca="1" si="34"/>
        <v>0</v>
      </c>
    </row>
    <row r="66" spans="1:148">
      <c r="A66" t="s">
        <v>434</v>
      </c>
      <c r="B66" s="1" t="s">
        <v>92</v>
      </c>
      <c r="C66" t="str">
        <f t="shared" ca="1" si="1"/>
        <v>HRM</v>
      </c>
      <c r="D66" t="str">
        <f t="shared" ca="1" si="2"/>
        <v>H. R. Milner</v>
      </c>
      <c r="H66" s="51">
        <v>80810.935800000007</v>
      </c>
      <c r="I66" s="51">
        <v>83805.090599999996</v>
      </c>
      <c r="J66" s="51">
        <v>82721.543900000004</v>
      </c>
      <c r="K66" s="51">
        <v>95339.633900000001</v>
      </c>
      <c r="L66" s="51">
        <v>85826.411699999997</v>
      </c>
      <c r="M66" s="51">
        <v>75403.900099999999</v>
      </c>
      <c r="N66" s="51">
        <v>88333.462899999999</v>
      </c>
      <c r="O66" s="51">
        <v>82175.959400000007</v>
      </c>
      <c r="P66" s="51">
        <v>77467.002299999993</v>
      </c>
      <c r="Q66" s="32"/>
      <c r="R66" s="32"/>
      <c r="S66" s="32"/>
      <c r="T66" s="32">
        <v>4082921.92</v>
      </c>
      <c r="U66" s="32">
        <v>3677542.27</v>
      </c>
      <c r="V66" s="32">
        <v>4010257.6</v>
      </c>
      <c r="W66" s="32">
        <v>15291290.84</v>
      </c>
      <c r="X66" s="32">
        <v>6391887.6399999997</v>
      </c>
      <c r="Y66" s="32">
        <v>3557823.2</v>
      </c>
      <c r="Z66" s="32">
        <v>5764607.4199999999</v>
      </c>
      <c r="AA66" s="32">
        <v>4473999.96</v>
      </c>
      <c r="AB66" s="32">
        <v>5297821.8600000003</v>
      </c>
      <c r="AF66" s="2">
        <v>-0.83</v>
      </c>
      <c r="AG66" s="2">
        <v>-0.83</v>
      </c>
      <c r="AH66" s="2">
        <v>-0.83</v>
      </c>
      <c r="AI66" s="2">
        <v>-0.83</v>
      </c>
      <c r="AJ66" s="2">
        <v>-0.83</v>
      </c>
      <c r="AK66" s="2">
        <v>-0.83</v>
      </c>
      <c r="AL66" s="2">
        <v>-0.83</v>
      </c>
      <c r="AM66" s="2">
        <v>-0.83</v>
      </c>
      <c r="AN66" s="2">
        <v>-0.83</v>
      </c>
      <c r="AO66" s="33"/>
      <c r="AP66" s="33"/>
      <c r="AQ66" s="33"/>
      <c r="AR66" s="33">
        <v>-33888.25</v>
      </c>
      <c r="AS66" s="33">
        <v>-30523.599999999999</v>
      </c>
      <c r="AT66" s="33">
        <v>-33285.14</v>
      </c>
      <c r="AU66" s="33">
        <v>-126917.71</v>
      </c>
      <c r="AV66" s="33">
        <v>-53052.67</v>
      </c>
      <c r="AW66" s="33">
        <v>-29529.93</v>
      </c>
      <c r="AX66" s="33">
        <v>-47846.239999999998</v>
      </c>
      <c r="AY66" s="33">
        <v>-37134.199999999997</v>
      </c>
      <c r="AZ66" s="33">
        <v>-43971.92</v>
      </c>
      <c r="BA66" s="31">
        <f t="shared" si="27"/>
        <v>0</v>
      </c>
      <c r="BB66" s="31">
        <f t="shared" si="27"/>
        <v>0</v>
      </c>
      <c r="BC66" s="31">
        <f t="shared" si="27"/>
        <v>0</v>
      </c>
      <c r="BD66" s="31">
        <f t="shared" si="23"/>
        <v>-19598.03</v>
      </c>
      <c r="BE66" s="31">
        <f t="shared" si="23"/>
        <v>-17652.2</v>
      </c>
      <c r="BF66" s="31">
        <f t="shared" si="23"/>
        <v>-19249.240000000002</v>
      </c>
      <c r="BG66" s="31">
        <f t="shared" si="23"/>
        <v>-108568.16</v>
      </c>
      <c r="BH66" s="31">
        <f t="shared" si="23"/>
        <v>-45382.400000000001</v>
      </c>
      <c r="BI66" s="31">
        <f t="shared" si="23"/>
        <v>-25260.54</v>
      </c>
      <c r="BJ66" s="31">
        <f t="shared" si="23"/>
        <v>-17293.82</v>
      </c>
      <c r="BK66" s="31">
        <f t="shared" si="23"/>
        <v>-13422</v>
      </c>
      <c r="BL66" s="31">
        <f t="shared" si="23"/>
        <v>-15893.47</v>
      </c>
      <c r="BM66" s="6">
        <f t="shared" ca="1" si="39"/>
        <v>-4.9399999999999999E-2</v>
      </c>
      <c r="BN66" s="6">
        <f t="shared" ca="1" si="39"/>
        <v>-4.9399999999999999E-2</v>
      </c>
      <c r="BO66" s="6">
        <f t="shared" ca="1" si="39"/>
        <v>-4.9399999999999999E-2</v>
      </c>
      <c r="BP66" s="6">
        <f t="shared" ca="1" si="39"/>
        <v>-4.9399999999999999E-2</v>
      </c>
      <c r="BQ66" s="6">
        <f t="shared" ca="1" si="39"/>
        <v>-4.9399999999999999E-2</v>
      </c>
      <c r="BR66" s="6">
        <f t="shared" ca="1" si="39"/>
        <v>-4.9399999999999999E-2</v>
      </c>
      <c r="BS66" s="6">
        <f t="shared" ca="1" si="39"/>
        <v>-4.9399999999999999E-2</v>
      </c>
      <c r="BT66" s="6">
        <f t="shared" ca="1" si="39"/>
        <v>-4.9399999999999999E-2</v>
      </c>
      <c r="BU66" s="6">
        <f t="shared" ca="1" si="39"/>
        <v>-4.9399999999999999E-2</v>
      </c>
      <c r="BV66" s="6">
        <f t="shared" ca="1" si="39"/>
        <v>-4.9399999999999999E-2</v>
      </c>
      <c r="BW66" s="6">
        <f t="shared" ca="1" si="39"/>
        <v>-4.9399999999999999E-2</v>
      </c>
      <c r="BX66" s="6">
        <f t="shared" ca="1" si="39"/>
        <v>-4.9399999999999999E-2</v>
      </c>
      <c r="BY66" s="31">
        <f t="shared" ca="1" si="31"/>
        <v>0</v>
      </c>
      <c r="BZ66" s="31">
        <f t="shared" ca="1" si="31"/>
        <v>0</v>
      </c>
      <c r="CA66" s="31">
        <f t="shared" ca="1" si="31"/>
        <v>0</v>
      </c>
      <c r="CB66" s="31">
        <f t="shared" ca="1" si="31"/>
        <v>-201696.34</v>
      </c>
      <c r="CC66" s="31">
        <f t="shared" ca="1" si="31"/>
        <v>-181670.59</v>
      </c>
      <c r="CD66" s="31">
        <f t="shared" ca="1" si="31"/>
        <v>-198106.73</v>
      </c>
      <c r="CE66" s="31">
        <f t="shared" ca="1" si="30"/>
        <v>-755389.77</v>
      </c>
      <c r="CF66" s="31">
        <f t="shared" ca="1" si="30"/>
        <v>-315759.25</v>
      </c>
      <c r="CG66" s="31">
        <f t="shared" ca="1" si="30"/>
        <v>-175756.47</v>
      </c>
      <c r="CH66" s="31">
        <f t="shared" ca="1" si="30"/>
        <v>-284771.61</v>
      </c>
      <c r="CI66" s="31">
        <f t="shared" ca="1" si="30"/>
        <v>-221015.6</v>
      </c>
      <c r="CJ66" s="31">
        <f t="shared" ca="1" si="30"/>
        <v>-261712.4</v>
      </c>
      <c r="CK66" s="32">
        <f t="shared" ca="1" si="28"/>
        <v>0</v>
      </c>
      <c r="CL66" s="32">
        <f t="shared" ca="1" si="28"/>
        <v>0</v>
      </c>
      <c r="CM66" s="32">
        <f t="shared" ca="1" si="28"/>
        <v>0</v>
      </c>
      <c r="CN66" s="32">
        <f t="shared" ca="1" si="25"/>
        <v>5307.8</v>
      </c>
      <c r="CO66" s="32">
        <f t="shared" ca="1" si="25"/>
        <v>4780.8</v>
      </c>
      <c r="CP66" s="32">
        <f t="shared" ca="1" si="25"/>
        <v>5213.33</v>
      </c>
      <c r="CQ66" s="32">
        <f t="shared" ca="1" si="25"/>
        <v>19878.68</v>
      </c>
      <c r="CR66" s="32">
        <f t="shared" ca="1" si="25"/>
        <v>8309.4500000000007</v>
      </c>
      <c r="CS66" s="32">
        <f t="shared" ca="1" si="25"/>
        <v>4625.17</v>
      </c>
      <c r="CT66" s="32">
        <f t="shared" ca="1" si="25"/>
        <v>7493.99</v>
      </c>
      <c r="CU66" s="32">
        <f t="shared" ca="1" si="25"/>
        <v>5816.2</v>
      </c>
      <c r="CV66" s="32">
        <f t="shared" ca="1" si="25"/>
        <v>6887.17</v>
      </c>
      <c r="CW66" s="31">
        <f t="shared" ca="1" si="29"/>
        <v>0</v>
      </c>
      <c r="CX66" s="31">
        <f t="shared" ca="1" si="29"/>
        <v>0</v>
      </c>
      <c r="CY66" s="31">
        <f t="shared" ca="1" si="29"/>
        <v>0</v>
      </c>
      <c r="CZ66" s="31">
        <f t="shared" ca="1" si="26"/>
        <v>-142902.26</v>
      </c>
      <c r="DA66" s="31">
        <f t="shared" ca="1" si="26"/>
        <v>-128713.99</v>
      </c>
      <c r="DB66" s="31">
        <f t="shared" ca="1" si="26"/>
        <v>-140359.02000000002</v>
      </c>
      <c r="DC66" s="31">
        <f t="shared" ca="1" si="26"/>
        <v>-500025.22</v>
      </c>
      <c r="DD66" s="31">
        <f t="shared" ca="1" si="26"/>
        <v>-209014.73</v>
      </c>
      <c r="DE66" s="31">
        <f t="shared" ca="1" si="26"/>
        <v>-116340.82999999999</v>
      </c>
      <c r="DF66" s="31">
        <f t="shared" ca="1" si="26"/>
        <v>-212137.56</v>
      </c>
      <c r="DG66" s="31">
        <f t="shared" ca="1" si="26"/>
        <v>-164643.20000000001</v>
      </c>
      <c r="DH66" s="31">
        <f t="shared" ca="1" si="26"/>
        <v>-194959.84</v>
      </c>
      <c r="DI66" s="32">
        <f t="shared" ca="1" si="36"/>
        <v>0</v>
      </c>
      <c r="DJ66" s="32">
        <f t="shared" ca="1" si="36"/>
        <v>0</v>
      </c>
      <c r="DK66" s="32">
        <f t="shared" ca="1" si="36"/>
        <v>0</v>
      </c>
      <c r="DL66" s="32">
        <f t="shared" ca="1" si="32"/>
        <v>-7145.11</v>
      </c>
      <c r="DM66" s="32">
        <f t="shared" ca="1" si="32"/>
        <v>-6435.7</v>
      </c>
      <c r="DN66" s="32">
        <f t="shared" ca="1" si="32"/>
        <v>-7017.95</v>
      </c>
      <c r="DO66" s="32">
        <f t="shared" ca="1" si="32"/>
        <v>-25001.26</v>
      </c>
      <c r="DP66" s="32">
        <f t="shared" ca="1" si="32"/>
        <v>-10450.74</v>
      </c>
      <c r="DQ66" s="32">
        <f t="shared" ca="1" si="32"/>
        <v>-5817.04</v>
      </c>
      <c r="DR66" s="32">
        <f t="shared" ca="1" si="32"/>
        <v>-10606.88</v>
      </c>
      <c r="DS66" s="32">
        <f t="shared" ca="1" si="32"/>
        <v>-8232.16</v>
      </c>
      <c r="DT66" s="32">
        <f t="shared" ca="1" si="32"/>
        <v>-9747.99</v>
      </c>
      <c r="DU66" s="31">
        <f t="shared" ca="1" si="37"/>
        <v>0</v>
      </c>
      <c r="DV66" s="31">
        <f t="shared" ca="1" si="37"/>
        <v>0</v>
      </c>
      <c r="DW66" s="31">
        <f t="shared" ca="1" si="37"/>
        <v>0</v>
      </c>
      <c r="DX66" s="31">
        <f t="shared" ca="1" si="33"/>
        <v>-59371.02</v>
      </c>
      <c r="DY66" s="31">
        <f t="shared" ca="1" si="33"/>
        <v>-52841.53</v>
      </c>
      <c r="DZ66" s="31">
        <f t="shared" ca="1" si="33"/>
        <v>-56906.96</v>
      </c>
      <c r="EA66" s="31">
        <f t="shared" ca="1" si="33"/>
        <v>-200263.63</v>
      </c>
      <c r="EB66" s="31">
        <f t="shared" ca="1" si="33"/>
        <v>-82602.38</v>
      </c>
      <c r="EC66" s="31">
        <f t="shared" ca="1" si="33"/>
        <v>-45360.2</v>
      </c>
      <c r="ED66" s="31">
        <f t="shared" ca="1" si="33"/>
        <v>-81620.7</v>
      </c>
      <c r="EE66" s="31">
        <f t="shared" ca="1" si="33"/>
        <v>-62473.11</v>
      </c>
      <c r="EF66" s="31">
        <f t="shared" ca="1" si="33"/>
        <v>-72975.11</v>
      </c>
      <c r="EG66" s="32">
        <f t="shared" ca="1" si="38"/>
        <v>0</v>
      </c>
      <c r="EH66" s="32">
        <f t="shared" ca="1" si="38"/>
        <v>0</v>
      </c>
      <c r="EI66" s="32">
        <f t="shared" ca="1" si="38"/>
        <v>0</v>
      </c>
      <c r="EJ66" s="32">
        <f t="shared" ca="1" si="34"/>
        <v>-209418.38999999998</v>
      </c>
      <c r="EK66" s="32">
        <f t="shared" ca="1" si="34"/>
        <v>-187991.22</v>
      </c>
      <c r="EL66" s="32">
        <f t="shared" ca="1" si="34"/>
        <v>-204283.93000000002</v>
      </c>
      <c r="EM66" s="32">
        <f t="shared" ca="1" si="34"/>
        <v>-725290.11</v>
      </c>
      <c r="EN66" s="32">
        <f t="shared" ca="1" si="34"/>
        <v>-302067.84999999998</v>
      </c>
      <c r="EO66" s="32">
        <f t="shared" ca="1" si="34"/>
        <v>-167518.06999999998</v>
      </c>
      <c r="EP66" s="32">
        <f t="shared" ca="1" si="34"/>
        <v>-304365.14</v>
      </c>
      <c r="EQ66" s="32">
        <f t="shared" ca="1" si="34"/>
        <v>-235348.47000000003</v>
      </c>
      <c r="ER66" s="32">
        <f t="shared" ca="1" si="34"/>
        <v>-277682.94</v>
      </c>
    </row>
    <row r="67" spans="1:148">
      <c r="A67" t="s">
        <v>423</v>
      </c>
      <c r="B67" s="1" t="s">
        <v>128</v>
      </c>
      <c r="C67" t="str">
        <f t="shared" ca="1" si="1"/>
        <v>HSH</v>
      </c>
      <c r="D67" t="str">
        <f t="shared" ca="1" si="2"/>
        <v>Horseshoe Hydro Facility</v>
      </c>
      <c r="E67" s="51">
        <v>6513.0649000000003</v>
      </c>
      <c r="F67" s="51">
        <v>5277.9377000000004</v>
      </c>
      <c r="G67" s="51">
        <v>5558.9098000000004</v>
      </c>
      <c r="H67" s="51">
        <v>5025.5555999999997</v>
      </c>
      <c r="I67" s="51">
        <v>9733.6214</v>
      </c>
      <c r="J67" s="51">
        <v>10004.302900000001</v>
      </c>
      <c r="K67" s="51">
        <v>10654.772999999999</v>
      </c>
      <c r="L67" s="51">
        <v>9651.0874999999996</v>
      </c>
      <c r="M67" s="51">
        <v>7066.8648000000003</v>
      </c>
      <c r="N67" s="51">
        <v>5932.5913</v>
      </c>
      <c r="O67" s="51">
        <v>6080.9831999999997</v>
      </c>
      <c r="P67" s="51">
        <v>6778.7718999999997</v>
      </c>
      <c r="Q67" s="32">
        <v>411564.47</v>
      </c>
      <c r="R67" s="32">
        <v>399165.17</v>
      </c>
      <c r="S67" s="32">
        <v>326568.27</v>
      </c>
      <c r="T67" s="32">
        <v>269687.05</v>
      </c>
      <c r="U67" s="32">
        <v>490014.13</v>
      </c>
      <c r="V67" s="32">
        <v>500383.76</v>
      </c>
      <c r="W67" s="32">
        <v>1657501.38</v>
      </c>
      <c r="X67" s="32">
        <v>697950.71</v>
      </c>
      <c r="Y67" s="32">
        <v>361989.3</v>
      </c>
      <c r="Z67" s="32">
        <v>386053.74</v>
      </c>
      <c r="AA67" s="32">
        <v>343146.45</v>
      </c>
      <c r="AB67" s="32">
        <v>467739.28</v>
      </c>
      <c r="AC67" s="2">
        <v>0.17</v>
      </c>
      <c r="AD67" s="2">
        <v>0.17</v>
      </c>
      <c r="AE67" s="2">
        <v>0.17</v>
      </c>
      <c r="AF67" s="2">
        <v>0.17</v>
      </c>
      <c r="AG67" s="2">
        <v>0.17</v>
      </c>
      <c r="AH67" s="2">
        <v>0.17</v>
      </c>
      <c r="AI67" s="2">
        <v>0.17</v>
      </c>
      <c r="AJ67" s="2">
        <v>0.17</v>
      </c>
      <c r="AK67" s="2">
        <v>0.17</v>
      </c>
      <c r="AL67" s="2">
        <v>0.17</v>
      </c>
      <c r="AM67" s="2">
        <v>0.17</v>
      </c>
      <c r="AN67" s="2">
        <v>0.17</v>
      </c>
      <c r="AO67" s="33">
        <v>699.66</v>
      </c>
      <c r="AP67" s="33">
        <v>678.58</v>
      </c>
      <c r="AQ67" s="33">
        <v>555.16999999999996</v>
      </c>
      <c r="AR67" s="33">
        <v>458.47</v>
      </c>
      <c r="AS67" s="33">
        <v>833.02</v>
      </c>
      <c r="AT67" s="33">
        <v>850.65</v>
      </c>
      <c r="AU67" s="33">
        <v>2817.75</v>
      </c>
      <c r="AV67" s="33">
        <v>1186.52</v>
      </c>
      <c r="AW67" s="33">
        <v>615.38</v>
      </c>
      <c r="AX67" s="33">
        <v>656.29</v>
      </c>
      <c r="AY67" s="33">
        <v>583.35</v>
      </c>
      <c r="AZ67" s="33">
        <v>795.16</v>
      </c>
      <c r="BA67" s="31">
        <f t="shared" si="27"/>
        <v>-493.88</v>
      </c>
      <c r="BB67" s="31">
        <f t="shared" si="27"/>
        <v>-479</v>
      </c>
      <c r="BC67" s="31">
        <f t="shared" si="27"/>
        <v>-391.88</v>
      </c>
      <c r="BD67" s="31">
        <f t="shared" si="23"/>
        <v>-1294.5</v>
      </c>
      <c r="BE67" s="31">
        <f t="shared" si="23"/>
        <v>-2352.0700000000002</v>
      </c>
      <c r="BF67" s="31">
        <f t="shared" si="23"/>
        <v>-2401.84</v>
      </c>
      <c r="BG67" s="31">
        <f t="shared" si="23"/>
        <v>-11768.26</v>
      </c>
      <c r="BH67" s="31">
        <f t="shared" si="23"/>
        <v>-4955.45</v>
      </c>
      <c r="BI67" s="31">
        <f t="shared" si="23"/>
        <v>-2570.12</v>
      </c>
      <c r="BJ67" s="31">
        <f t="shared" si="23"/>
        <v>-1158.1600000000001</v>
      </c>
      <c r="BK67" s="31">
        <f t="shared" si="23"/>
        <v>-1029.44</v>
      </c>
      <c r="BL67" s="31">
        <f t="shared" si="23"/>
        <v>-1403.22</v>
      </c>
      <c r="BM67" s="6">
        <f t="shared" ca="1" si="39"/>
        <v>-4.9399999999999999E-2</v>
      </c>
      <c r="BN67" s="6">
        <f t="shared" ca="1" si="39"/>
        <v>-4.9399999999999999E-2</v>
      </c>
      <c r="BO67" s="6">
        <f t="shared" ca="1" si="39"/>
        <v>-4.9399999999999999E-2</v>
      </c>
      <c r="BP67" s="6">
        <f t="shared" ca="1" si="39"/>
        <v>-4.9399999999999999E-2</v>
      </c>
      <c r="BQ67" s="6">
        <f t="shared" ca="1" si="39"/>
        <v>-4.9399999999999999E-2</v>
      </c>
      <c r="BR67" s="6">
        <f t="shared" ca="1" si="39"/>
        <v>-4.9399999999999999E-2</v>
      </c>
      <c r="BS67" s="6">
        <f t="shared" ca="1" si="39"/>
        <v>-4.9399999999999999E-2</v>
      </c>
      <c r="BT67" s="6">
        <f t="shared" ca="1" si="39"/>
        <v>-4.9399999999999999E-2</v>
      </c>
      <c r="BU67" s="6">
        <f t="shared" ca="1" si="39"/>
        <v>-4.9399999999999999E-2</v>
      </c>
      <c r="BV67" s="6">
        <f t="shared" ca="1" si="39"/>
        <v>-4.9399999999999999E-2</v>
      </c>
      <c r="BW67" s="6">
        <f t="shared" ca="1" si="39"/>
        <v>-4.9399999999999999E-2</v>
      </c>
      <c r="BX67" s="6">
        <f t="shared" ca="1" si="39"/>
        <v>-4.9399999999999999E-2</v>
      </c>
      <c r="BY67" s="31">
        <f t="shared" ca="1" si="31"/>
        <v>-20331.28</v>
      </c>
      <c r="BZ67" s="31">
        <f t="shared" ca="1" si="31"/>
        <v>-19718.759999999998</v>
      </c>
      <c r="CA67" s="31">
        <f t="shared" ca="1" si="31"/>
        <v>-16132.47</v>
      </c>
      <c r="CB67" s="31">
        <f t="shared" ca="1" si="31"/>
        <v>-13322.54</v>
      </c>
      <c r="CC67" s="31">
        <f t="shared" ca="1" si="31"/>
        <v>-24206.7</v>
      </c>
      <c r="CD67" s="31">
        <f t="shared" ca="1" si="31"/>
        <v>-24718.959999999999</v>
      </c>
      <c r="CE67" s="31">
        <f t="shared" ca="1" si="30"/>
        <v>-81880.570000000007</v>
      </c>
      <c r="CF67" s="31">
        <f t="shared" ca="1" si="30"/>
        <v>-34478.769999999997</v>
      </c>
      <c r="CG67" s="31">
        <f t="shared" ca="1" si="30"/>
        <v>-17882.27</v>
      </c>
      <c r="CH67" s="31">
        <f t="shared" ca="1" si="30"/>
        <v>-19071.05</v>
      </c>
      <c r="CI67" s="31">
        <f t="shared" ca="1" si="30"/>
        <v>-16951.43</v>
      </c>
      <c r="CJ67" s="31">
        <f t="shared" ca="1" si="30"/>
        <v>-23106.32</v>
      </c>
      <c r="CK67" s="32">
        <f t="shared" ca="1" si="28"/>
        <v>535.03</v>
      </c>
      <c r="CL67" s="32">
        <f t="shared" ca="1" si="28"/>
        <v>518.91</v>
      </c>
      <c r="CM67" s="32">
        <f t="shared" ca="1" si="28"/>
        <v>424.54</v>
      </c>
      <c r="CN67" s="32">
        <f t="shared" ca="1" si="25"/>
        <v>350.59</v>
      </c>
      <c r="CO67" s="32">
        <f t="shared" ca="1" si="25"/>
        <v>637.02</v>
      </c>
      <c r="CP67" s="32">
        <f t="shared" ca="1" si="25"/>
        <v>650.5</v>
      </c>
      <c r="CQ67" s="32">
        <f t="shared" ca="1" si="25"/>
        <v>2154.75</v>
      </c>
      <c r="CR67" s="32">
        <f t="shared" ca="1" si="25"/>
        <v>907.34</v>
      </c>
      <c r="CS67" s="32">
        <f t="shared" ca="1" si="25"/>
        <v>470.59</v>
      </c>
      <c r="CT67" s="32">
        <f t="shared" ca="1" si="25"/>
        <v>501.87</v>
      </c>
      <c r="CU67" s="32">
        <f t="shared" ca="1" si="25"/>
        <v>446.09</v>
      </c>
      <c r="CV67" s="32">
        <f t="shared" ca="1" si="25"/>
        <v>608.05999999999995</v>
      </c>
      <c r="CW67" s="31">
        <f t="shared" ca="1" si="29"/>
        <v>-20002.03</v>
      </c>
      <c r="CX67" s="31">
        <f t="shared" ca="1" si="29"/>
        <v>-19399.43</v>
      </c>
      <c r="CY67" s="31">
        <f t="shared" ca="1" si="29"/>
        <v>-15871.22</v>
      </c>
      <c r="CZ67" s="31">
        <f t="shared" ca="1" si="26"/>
        <v>-12135.92</v>
      </c>
      <c r="DA67" s="31">
        <f t="shared" ca="1" si="26"/>
        <v>-22050.63</v>
      </c>
      <c r="DB67" s="31">
        <f t="shared" ca="1" si="26"/>
        <v>-22517.27</v>
      </c>
      <c r="DC67" s="31">
        <f t="shared" ca="1" si="26"/>
        <v>-70775.310000000012</v>
      </c>
      <c r="DD67" s="31">
        <f t="shared" ca="1" si="26"/>
        <v>-29802.499999999996</v>
      </c>
      <c r="DE67" s="31">
        <f t="shared" ca="1" si="26"/>
        <v>-15456.940000000002</v>
      </c>
      <c r="DF67" s="31">
        <f t="shared" ca="1" si="26"/>
        <v>-18067.310000000001</v>
      </c>
      <c r="DG67" s="31">
        <f t="shared" ca="1" si="26"/>
        <v>-16059.249999999998</v>
      </c>
      <c r="DH67" s="31">
        <f t="shared" ca="1" si="26"/>
        <v>-21890.199999999997</v>
      </c>
      <c r="DI67" s="32">
        <f t="shared" ca="1" si="36"/>
        <v>-1000.1</v>
      </c>
      <c r="DJ67" s="32">
        <f t="shared" ca="1" si="36"/>
        <v>-969.97</v>
      </c>
      <c r="DK67" s="32">
        <f t="shared" ca="1" si="36"/>
        <v>-793.56</v>
      </c>
      <c r="DL67" s="32">
        <f t="shared" ca="1" si="32"/>
        <v>-606.79999999999995</v>
      </c>
      <c r="DM67" s="32">
        <f t="shared" ca="1" si="32"/>
        <v>-1102.53</v>
      </c>
      <c r="DN67" s="32">
        <f t="shared" ca="1" si="32"/>
        <v>-1125.8599999999999</v>
      </c>
      <c r="DO67" s="32">
        <f t="shared" ca="1" si="32"/>
        <v>-3538.77</v>
      </c>
      <c r="DP67" s="32">
        <f t="shared" ca="1" si="32"/>
        <v>-1490.13</v>
      </c>
      <c r="DQ67" s="32">
        <f t="shared" ca="1" si="32"/>
        <v>-772.85</v>
      </c>
      <c r="DR67" s="32">
        <f t="shared" ca="1" si="32"/>
        <v>-903.37</v>
      </c>
      <c r="DS67" s="32">
        <f t="shared" ca="1" si="32"/>
        <v>-802.96</v>
      </c>
      <c r="DT67" s="32">
        <f t="shared" ca="1" si="32"/>
        <v>-1094.51</v>
      </c>
      <c r="DU67" s="31">
        <f t="shared" ca="1" si="37"/>
        <v>-8606.08</v>
      </c>
      <c r="DV67" s="31">
        <f t="shared" ca="1" si="37"/>
        <v>-8247.9500000000007</v>
      </c>
      <c r="DW67" s="31">
        <f t="shared" ca="1" si="37"/>
        <v>-6674.83</v>
      </c>
      <c r="DX67" s="31">
        <f t="shared" ca="1" si="33"/>
        <v>-5042.0600000000004</v>
      </c>
      <c r="DY67" s="31">
        <f t="shared" ca="1" si="33"/>
        <v>-9052.5400000000009</v>
      </c>
      <c r="DZ67" s="31">
        <f t="shared" ca="1" si="33"/>
        <v>-9129.3700000000008</v>
      </c>
      <c r="EA67" s="31">
        <f t="shared" ca="1" si="33"/>
        <v>-28346.01</v>
      </c>
      <c r="EB67" s="31">
        <f t="shared" ca="1" si="33"/>
        <v>-11777.91</v>
      </c>
      <c r="EC67" s="31">
        <f t="shared" ca="1" si="33"/>
        <v>-6026.52</v>
      </c>
      <c r="ED67" s="31">
        <f t="shared" ca="1" si="33"/>
        <v>-6951.46</v>
      </c>
      <c r="EE67" s="31">
        <f t="shared" ca="1" si="33"/>
        <v>-6093.61</v>
      </c>
      <c r="EF67" s="31">
        <f t="shared" ca="1" si="33"/>
        <v>-8193.69</v>
      </c>
      <c r="EG67" s="32">
        <f t="shared" ca="1" si="38"/>
        <v>-29608.21</v>
      </c>
      <c r="EH67" s="32">
        <f t="shared" ca="1" si="38"/>
        <v>-28617.350000000002</v>
      </c>
      <c r="EI67" s="32">
        <f t="shared" ca="1" si="38"/>
        <v>-23339.61</v>
      </c>
      <c r="EJ67" s="32">
        <f t="shared" ca="1" si="34"/>
        <v>-17784.78</v>
      </c>
      <c r="EK67" s="32">
        <f t="shared" ca="1" si="34"/>
        <v>-32205.7</v>
      </c>
      <c r="EL67" s="32">
        <f t="shared" ca="1" si="34"/>
        <v>-32772.5</v>
      </c>
      <c r="EM67" s="32">
        <f t="shared" ca="1" si="34"/>
        <v>-102660.09000000001</v>
      </c>
      <c r="EN67" s="32">
        <f t="shared" ca="1" si="34"/>
        <v>-43070.539999999994</v>
      </c>
      <c r="EO67" s="32">
        <f t="shared" ca="1" si="34"/>
        <v>-22256.310000000005</v>
      </c>
      <c r="EP67" s="32">
        <f t="shared" ca="1" si="34"/>
        <v>-25922.14</v>
      </c>
      <c r="EQ67" s="32">
        <f t="shared" ca="1" si="34"/>
        <v>-22955.82</v>
      </c>
      <c r="ER67" s="32">
        <f t="shared" ca="1" si="34"/>
        <v>-31178.399999999994</v>
      </c>
    </row>
    <row r="68" spans="1:148">
      <c r="A68" t="s">
        <v>422</v>
      </c>
      <c r="B68" s="1" t="s">
        <v>161</v>
      </c>
      <c r="C68" t="str">
        <f t="shared" ca="1" si="1"/>
        <v>IEW1</v>
      </c>
      <c r="D68" t="str">
        <f t="shared" ca="1" si="2"/>
        <v>Summerview 1 Wind Facility</v>
      </c>
      <c r="E68" s="51">
        <v>25940.656200000001</v>
      </c>
      <c r="F68" s="51">
        <v>14352.6644</v>
      </c>
      <c r="G68" s="51">
        <v>26600.8223</v>
      </c>
      <c r="H68" s="51">
        <v>15081.0792</v>
      </c>
      <c r="I68" s="51">
        <v>14943.3467</v>
      </c>
      <c r="J68" s="51">
        <v>17913.1073</v>
      </c>
      <c r="K68" s="51">
        <v>11050.0586</v>
      </c>
      <c r="L68" s="51">
        <v>9695.4627999999993</v>
      </c>
      <c r="M68" s="51">
        <v>14624.3842</v>
      </c>
      <c r="N68" s="51">
        <v>26048.268499999998</v>
      </c>
      <c r="O68" s="51">
        <v>21260.1067</v>
      </c>
      <c r="P68" s="51">
        <v>25280.092199999999</v>
      </c>
      <c r="Q68" s="32">
        <v>1341166.3799999999</v>
      </c>
      <c r="R68" s="32">
        <v>825326.18</v>
      </c>
      <c r="S68" s="32">
        <v>1409209.98</v>
      </c>
      <c r="T68" s="32">
        <v>714201.16</v>
      </c>
      <c r="U68" s="32">
        <v>545840.66</v>
      </c>
      <c r="V68" s="32">
        <v>715379.1</v>
      </c>
      <c r="W68" s="32">
        <v>1582042.88</v>
      </c>
      <c r="X68" s="32">
        <v>473739.13</v>
      </c>
      <c r="Y68" s="32">
        <v>605832.61</v>
      </c>
      <c r="Z68" s="32">
        <v>1520079.38</v>
      </c>
      <c r="AA68" s="32">
        <v>884966.8</v>
      </c>
      <c r="AB68" s="32">
        <v>1267032.5900000001</v>
      </c>
      <c r="AC68" s="2">
        <v>3.63</v>
      </c>
      <c r="AD68" s="2">
        <v>3.63</v>
      </c>
      <c r="AE68" s="2">
        <v>3.63</v>
      </c>
      <c r="AF68" s="2">
        <v>3.63</v>
      </c>
      <c r="AG68" s="2">
        <v>3.63</v>
      </c>
      <c r="AH68" s="2">
        <v>3.63</v>
      </c>
      <c r="AI68" s="2">
        <v>3.63</v>
      </c>
      <c r="AJ68" s="2">
        <v>3.63</v>
      </c>
      <c r="AK68" s="2">
        <v>3.63</v>
      </c>
      <c r="AL68" s="2">
        <v>3.63</v>
      </c>
      <c r="AM68" s="2">
        <v>3.63</v>
      </c>
      <c r="AN68" s="2">
        <v>3.63</v>
      </c>
      <c r="AO68" s="33">
        <v>48684.34</v>
      </c>
      <c r="AP68" s="33">
        <v>29959.34</v>
      </c>
      <c r="AQ68" s="33">
        <v>51154.32</v>
      </c>
      <c r="AR68" s="33">
        <v>25925.5</v>
      </c>
      <c r="AS68" s="33">
        <v>19814.02</v>
      </c>
      <c r="AT68" s="33">
        <v>25968.26</v>
      </c>
      <c r="AU68" s="33">
        <v>57428.160000000003</v>
      </c>
      <c r="AV68" s="33">
        <v>17196.73</v>
      </c>
      <c r="AW68" s="33">
        <v>21991.72</v>
      </c>
      <c r="AX68" s="33">
        <v>55178.879999999997</v>
      </c>
      <c r="AY68" s="33">
        <v>32124.29</v>
      </c>
      <c r="AZ68" s="33">
        <v>45993.279999999999</v>
      </c>
      <c r="BA68" s="31">
        <f t="shared" si="27"/>
        <v>-1609.4</v>
      </c>
      <c r="BB68" s="31">
        <f t="shared" si="27"/>
        <v>-990.39</v>
      </c>
      <c r="BC68" s="31">
        <f t="shared" si="27"/>
        <v>-1691.05</v>
      </c>
      <c r="BD68" s="31">
        <f t="shared" si="23"/>
        <v>-3428.17</v>
      </c>
      <c r="BE68" s="31">
        <f t="shared" si="23"/>
        <v>-2620.04</v>
      </c>
      <c r="BF68" s="31">
        <f t="shared" si="23"/>
        <v>-3433.82</v>
      </c>
      <c r="BG68" s="31">
        <f t="shared" si="23"/>
        <v>-11232.5</v>
      </c>
      <c r="BH68" s="31">
        <f t="shared" si="23"/>
        <v>-3363.55</v>
      </c>
      <c r="BI68" s="31">
        <f t="shared" si="23"/>
        <v>-4301.41</v>
      </c>
      <c r="BJ68" s="31">
        <f t="shared" si="23"/>
        <v>-4560.24</v>
      </c>
      <c r="BK68" s="31">
        <f t="shared" si="23"/>
        <v>-2654.9</v>
      </c>
      <c r="BL68" s="31">
        <f t="shared" si="23"/>
        <v>-3801.1</v>
      </c>
      <c r="BM68" s="6">
        <f t="shared" ca="1" si="39"/>
        <v>1.52E-2</v>
      </c>
      <c r="BN68" s="6">
        <f t="shared" ca="1" si="39"/>
        <v>1.52E-2</v>
      </c>
      <c r="BO68" s="6">
        <f t="shared" ca="1" si="39"/>
        <v>1.52E-2</v>
      </c>
      <c r="BP68" s="6">
        <f t="shared" ca="1" si="39"/>
        <v>1.52E-2</v>
      </c>
      <c r="BQ68" s="6">
        <f t="shared" ca="1" si="39"/>
        <v>1.52E-2</v>
      </c>
      <c r="BR68" s="6">
        <f t="shared" ca="1" si="39"/>
        <v>1.52E-2</v>
      </c>
      <c r="BS68" s="6">
        <f t="shared" ca="1" si="39"/>
        <v>1.52E-2</v>
      </c>
      <c r="BT68" s="6">
        <f t="shared" ca="1" si="39"/>
        <v>1.52E-2</v>
      </c>
      <c r="BU68" s="6">
        <f t="shared" ca="1" si="39"/>
        <v>1.52E-2</v>
      </c>
      <c r="BV68" s="6">
        <f t="shared" ca="1" si="39"/>
        <v>1.52E-2</v>
      </c>
      <c r="BW68" s="6">
        <f t="shared" ca="1" si="39"/>
        <v>1.52E-2</v>
      </c>
      <c r="BX68" s="6">
        <f t="shared" ca="1" si="39"/>
        <v>1.52E-2</v>
      </c>
      <c r="BY68" s="31">
        <f t="shared" ca="1" si="31"/>
        <v>20385.73</v>
      </c>
      <c r="BZ68" s="31">
        <f t="shared" ca="1" si="31"/>
        <v>12544.96</v>
      </c>
      <c r="CA68" s="31">
        <f t="shared" ca="1" si="31"/>
        <v>21419.99</v>
      </c>
      <c r="CB68" s="31">
        <f t="shared" ca="1" si="31"/>
        <v>10855.86</v>
      </c>
      <c r="CC68" s="31">
        <f t="shared" ca="1" si="31"/>
        <v>8296.7800000000007</v>
      </c>
      <c r="CD68" s="31">
        <f t="shared" ca="1" si="31"/>
        <v>10873.76</v>
      </c>
      <c r="CE68" s="31">
        <f t="shared" ca="1" si="30"/>
        <v>24047.05</v>
      </c>
      <c r="CF68" s="31">
        <f t="shared" ca="1" si="30"/>
        <v>7200.83</v>
      </c>
      <c r="CG68" s="31">
        <f t="shared" ca="1" si="30"/>
        <v>9208.66</v>
      </c>
      <c r="CH68" s="31">
        <f t="shared" ca="1" si="30"/>
        <v>23105.21</v>
      </c>
      <c r="CI68" s="31">
        <f t="shared" ca="1" si="30"/>
        <v>13451.5</v>
      </c>
      <c r="CJ68" s="31">
        <f t="shared" ca="1" si="30"/>
        <v>19258.900000000001</v>
      </c>
      <c r="CK68" s="32">
        <f t="shared" ca="1" si="28"/>
        <v>1743.52</v>
      </c>
      <c r="CL68" s="32">
        <f t="shared" ca="1" si="28"/>
        <v>1072.92</v>
      </c>
      <c r="CM68" s="32">
        <f t="shared" ca="1" si="28"/>
        <v>1831.97</v>
      </c>
      <c r="CN68" s="32">
        <f t="shared" ca="1" si="25"/>
        <v>928.46</v>
      </c>
      <c r="CO68" s="32">
        <f t="shared" ca="1" si="25"/>
        <v>709.59</v>
      </c>
      <c r="CP68" s="32">
        <f t="shared" ca="1" si="25"/>
        <v>929.99</v>
      </c>
      <c r="CQ68" s="32">
        <f t="shared" ca="1" si="25"/>
        <v>2056.66</v>
      </c>
      <c r="CR68" s="32">
        <f t="shared" ca="1" si="25"/>
        <v>615.86</v>
      </c>
      <c r="CS68" s="32">
        <f t="shared" ca="1" si="25"/>
        <v>787.58</v>
      </c>
      <c r="CT68" s="32">
        <f t="shared" ca="1" si="25"/>
        <v>1976.1</v>
      </c>
      <c r="CU68" s="32">
        <f t="shared" ca="1" si="25"/>
        <v>1150.46</v>
      </c>
      <c r="CV68" s="32">
        <f t="shared" ca="1" si="25"/>
        <v>1647.14</v>
      </c>
      <c r="CW68" s="31">
        <f t="shared" ca="1" si="29"/>
        <v>-24945.689999999995</v>
      </c>
      <c r="CX68" s="31">
        <f t="shared" ca="1" si="29"/>
        <v>-15351.070000000002</v>
      </c>
      <c r="CY68" s="31">
        <f t="shared" ca="1" si="29"/>
        <v>-26211.309999999998</v>
      </c>
      <c r="CZ68" s="31">
        <f t="shared" ca="1" si="26"/>
        <v>-10713.01</v>
      </c>
      <c r="DA68" s="31">
        <f t="shared" ca="1" si="26"/>
        <v>-8187.61</v>
      </c>
      <c r="DB68" s="31">
        <f t="shared" ca="1" si="26"/>
        <v>-10730.689999999999</v>
      </c>
      <c r="DC68" s="31">
        <f t="shared" ca="1" si="26"/>
        <v>-20091.950000000004</v>
      </c>
      <c r="DD68" s="31">
        <f t="shared" ca="1" si="26"/>
        <v>-6016.4900000000007</v>
      </c>
      <c r="DE68" s="31">
        <f t="shared" ca="1" si="26"/>
        <v>-7694.0700000000015</v>
      </c>
      <c r="DF68" s="31">
        <f t="shared" ca="1" si="26"/>
        <v>-25537.33</v>
      </c>
      <c r="DG68" s="31">
        <f t="shared" ca="1" si="26"/>
        <v>-14867.430000000002</v>
      </c>
      <c r="DH68" s="31">
        <f t="shared" ca="1" si="26"/>
        <v>-21286.14</v>
      </c>
      <c r="DI68" s="32">
        <f t="shared" ca="1" si="36"/>
        <v>-1247.28</v>
      </c>
      <c r="DJ68" s="32">
        <f t="shared" ca="1" si="36"/>
        <v>-767.55</v>
      </c>
      <c r="DK68" s="32">
        <f t="shared" ca="1" si="36"/>
        <v>-1310.57</v>
      </c>
      <c r="DL68" s="32">
        <f t="shared" ca="1" si="32"/>
        <v>-535.65</v>
      </c>
      <c r="DM68" s="32">
        <f t="shared" ca="1" si="32"/>
        <v>-409.38</v>
      </c>
      <c r="DN68" s="32">
        <f t="shared" ca="1" si="32"/>
        <v>-536.53</v>
      </c>
      <c r="DO68" s="32">
        <f t="shared" ca="1" si="32"/>
        <v>-1004.6</v>
      </c>
      <c r="DP68" s="32">
        <f t="shared" ca="1" si="32"/>
        <v>-300.82</v>
      </c>
      <c r="DQ68" s="32">
        <f t="shared" ca="1" si="32"/>
        <v>-384.7</v>
      </c>
      <c r="DR68" s="32">
        <f t="shared" ca="1" si="32"/>
        <v>-1276.8699999999999</v>
      </c>
      <c r="DS68" s="32">
        <f t="shared" ca="1" si="32"/>
        <v>-743.37</v>
      </c>
      <c r="DT68" s="32">
        <f t="shared" ca="1" si="32"/>
        <v>-1064.31</v>
      </c>
      <c r="DU68" s="31">
        <f t="shared" ca="1" si="37"/>
        <v>-10733.14</v>
      </c>
      <c r="DV68" s="31">
        <f t="shared" ca="1" si="37"/>
        <v>-6526.73</v>
      </c>
      <c r="DW68" s="31">
        <f t="shared" ca="1" si="37"/>
        <v>-11023.48</v>
      </c>
      <c r="DX68" s="31">
        <f t="shared" ca="1" si="33"/>
        <v>-4450.8900000000003</v>
      </c>
      <c r="DY68" s="31">
        <f t="shared" ca="1" si="33"/>
        <v>-3361.3</v>
      </c>
      <c r="DZ68" s="31">
        <f t="shared" ca="1" si="33"/>
        <v>-4350.6400000000003</v>
      </c>
      <c r="EA68" s="31">
        <f t="shared" ca="1" si="33"/>
        <v>-8046.97</v>
      </c>
      <c r="EB68" s="31">
        <f t="shared" ca="1" si="33"/>
        <v>-2377.71</v>
      </c>
      <c r="EC68" s="31">
        <f t="shared" ca="1" si="33"/>
        <v>-2999.85</v>
      </c>
      <c r="ED68" s="31">
        <f t="shared" ca="1" si="33"/>
        <v>-9825.58</v>
      </c>
      <c r="EE68" s="31">
        <f t="shared" ca="1" si="33"/>
        <v>-5641.38</v>
      </c>
      <c r="EF68" s="31">
        <f t="shared" ca="1" si="33"/>
        <v>-7967.58</v>
      </c>
      <c r="EG68" s="32">
        <f t="shared" ca="1" si="38"/>
        <v>-36926.109999999993</v>
      </c>
      <c r="EH68" s="32">
        <f t="shared" ca="1" si="38"/>
        <v>-22645.35</v>
      </c>
      <c r="EI68" s="32">
        <f t="shared" ca="1" si="38"/>
        <v>-38545.360000000001</v>
      </c>
      <c r="EJ68" s="32">
        <f t="shared" ca="1" si="34"/>
        <v>-15699.55</v>
      </c>
      <c r="EK68" s="32">
        <f t="shared" ca="1" si="34"/>
        <v>-11958.29</v>
      </c>
      <c r="EL68" s="32">
        <f t="shared" ca="1" si="34"/>
        <v>-15617.86</v>
      </c>
      <c r="EM68" s="32">
        <f t="shared" ca="1" si="34"/>
        <v>-29143.520000000004</v>
      </c>
      <c r="EN68" s="32">
        <f t="shared" ca="1" si="34"/>
        <v>-8695.02</v>
      </c>
      <c r="EO68" s="32">
        <f t="shared" ca="1" si="34"/>
        <v>-11078.62</v>
      </c>
      <c r="EP68" s="32">
        <f t="shared" ca="1" si="34"/>
        <v>-36639.78</v>
      </c>
      <c r="EQ68" s="32">
        <f t="shared" ca="1" si="34"/>
        <v>-21252.180000000004</v>
      </c>
      <c r="ER68" s="32">
        <f t="shared" ca="1" si="34"/>
        <v>-30318.03</v>
      </c>
    </row>
    <row r="69" spans="1:148">
      <c r="A69" t="s">
        <v>423</v>
      </c>
      <c r="B69" s="1" t="s">
        <v>129</v>
      </c>
      <c r="C69" t="str">
        <f t="shared" ref="C69:C132" ca="1" si="40">VLOOKUP($B69,LocationLookup,2,FALSE)</f>
        <v>INT</v>
      </c>
      <c r="D69" t="str">
        <f t="shared" ref="D69:D132" ca="1" si="41">VLOOKUP($C69,LossFactorLookup,2,FALSE)</f>
        <v>Interlakes Hydro Facility</v>
      </c>
      <c r="E69" s="51">
        <v>1306.4043999999999</v>
      </c>
      <c r="F69" s="51">
        <v>1029.2429999999999</v>
      </c>
      <c r="G69" s="51">
        <v>312.9203</v>
      </c>
      <c r="H69" s="51">
        <v>234.28399999999999</v>
      </c>
      <c r="I69" s="51">
        <v>436.38810000000001</v>
      </c>
      <c r="J69" s="51">
        <v>108.2572</v>
      </c>
      <c r="K69" s="51">
        <v>939.61130000000003</v>
      </c>
      <c r="L69" s="51">
        <v>775.04750000000001</v>
      </c>
      <c r="M69" s="51">
        <v>612.33209999999997</v>
      </c>
      <c r="N69" s="51">
        <v>685.00130000000001</v>
      </c>
      <c r="O69" s="51">
        <v>1262.9503</v>
      </c>
      <c r="P69" s="51">
        <v>1232.7343000000001</v>
      </c>
      <c r="Q69" s="32">
        <v>103813.5</v>
      </c>
      <c r="R69" s="32">
        <v>89799.91</v>
      </c>
      <c r="S69" s="32">
        <v>21765.75</v>
      </c>
      <c r="T69" s="32">
        <v>15042.29</v>
      </c>
      <c r="U69" s="32">
        <v>35608.230000000003</v>
      </c>
      <c r="V69" s="32">
        <v>7182.32</v>
      </c>
      <c r="W69" s="32">
        <v>261154.61</v>
      </c>
      <c r="X69" s="32">
        <v>99992.2</v>
      </c>
      <c r="Y69" s="32">
        <v>41865.589999999997</v>
      </c>
      <c r="Z69" s="32">
        <v>59728.15</v>
      </c>
      <c r="AA69" s="32">
        <v>87276.85</v>
      </c>
      <c r="AB69" s="32">
        <v>103601.78</v>
      </c>
      <c r="AC69" s="2">
        <v>0.49</v>
      </c>
      <c r="AD69" s="2">
        <v>0.49</v>
      </c>
      <c r="AE69" s="2">
        <v>0.49</v>
      </c>
      <c r="AF69" s="2">
        <v>0.49</v>
      </c>
      <c r="AG69" s="2">
        <v>0.49</v>
      </c>
      <c r="AH69" s="2">
        <v>0.49</v>
      </c>
      <c r="AI69" s="2">
        <v>0.49</v>
      </c>
      <c r="AJ69" s="2">
        <v>0.49</v>
      </c>
      <c r="AK69" s="2">
        <v>0.49</v>
      </c>
      <c r="AL69" s="2">
        <v>0.49</v>
      </c>
      <c r="AM69" s="2">
        <v>0.49</v>
      </c>
      <c r="AN69" s="2">
        <v>0.49</v>
      </c>
      <c r="AO69" s="33">
        <v>508.69</v>
      </c>
      <c r="AP69" s="33">
        <v>440.02</v>
      </c>
      <c r="AQ69" s="33">
        <v>106.65</v>
      </c>
      <c r="AR69" s="33">
        <v>73.709999999999994</v>
      </c>
      <c r="AS69" s="33">
        <v>174.48</v>
      </c>
      <c r="AT69" s="33">
        <v>35.19</v>
      </c>
      <c r="AU69" s="33">
        <v>1279.6600000000001</v>
      </c>
      <c r="AV69" s="33">
        <v>489.96</v>
      </c>
      <c r="AW69" s="33">
        <v>205.14</v>
      </c>
      <c r="AX69" s="33">
        <v>292.67</v>
      </c>
      <c r="AY69" s="33">
        <v>427.66</v>
      </c>
      <c r="AZ69" s="33">
        <v>507.65</v>
      </c>
      <c r="BA69" s="31">
        <f t="shared" si="27"/>
        <v>-124.58</v>
      </c>
      <c r="BB69" s="31">
        <f t="shared" si="27"/>
        <v>-107.76</v>
      </c>
      <c r="BC69" s="31">
        <f t="shared" si="27"/>
        <v>-26.12</v>
      </c>
      <c r="BD69" s="31">
        <f t="shared" si="23"/>
        <v>-72.2</v>
      </c>
      <c r="BE69" s="31">
        <f t="shared" si="23"/>
        <v>-170.92</v>
      </c>
      <c r="BF69" s="31">
        <f t="shared" si="23"/>
        <v>-34.479999999999997</v>
      </c>
      <c r="BG69" s="31">
        <f t="shared" si="23"/>
        <v>-1854.2</v>
      </c>
      <c r="BH69" s="31">
        <f t="shared" si="23"/>
        <v>-709.94</v>
      </c>
      <c r="BI69" s="31">
        <f t="shared" si="23"/>
        <v>-297.25</v>
      </c>
      <c r="BJ69" s="31">
        <f t="shared" si="23"/>
        <v>-179.18</v>
      </c>
      <c r="BK69" s="31">
        <f t="shared" si="23"/>
        <v>-261.83</v>
      </c>
      <c r="BL69" s="31">
        <f t="shared" si="23"/>
        <v>-310.81</v>
      </c>
      <c r="BM69" s="6">
        <f t="shared" ca="1" si="39"/>
        <v>-4.3999999999999997E-2</v>
      </c>
      <c r="BN69" s="6">
        <f t="shared" ca="1" si="39"/>
        <v>-4.3999999999999997E-2</v>
      </c>
      <c r="BO69" s="6">
        <f t="shared" ca="1" si="39"/>
        <v>-4.3999999999999997E-2</v>
      </c>
      <c r="BP69" s="6">
        <f t="shared" ca="1" si="39"/>
        <v>-4.3999999999999997E-2</v>
      </c>
      <c r="BQ69" s="6">
        <f t="shared" ca="1" si="39"/>
        <v>-4.3999999999999997E-2</v>
      </c>
      <c r="BR69" s="6">
        <f t="shared" ca="1" si="39"/>
        <v>-4.3999999999999997E-2</v>
      </c>
      <c r="BS69" s="6">
        <f t="shared" ca="1" si="39"/>
        <v>-4.3999999999999997E-2</v>
      </c>
      <c r="BT69" s="6">
        <f t="shared" ca="1" si="39"/>
        <v>-4.3999999999999997E-2</v>
      </c>
      <c r="BU69" s="6">
        <f t="shared" ca="1" si="39"/>
        <v>-4.3999999999999997E-2</v>
      </c>
      <c r="BV69" s="6">
        <f t="shared" ca="1" si="39"/>
        <v>-4.3999999999999997E-2</v>
      </c>
      <c r="BW69" s="6">
        <f t="shared" ca="1" si="39"/>
        <v>-4.3999999999999997E-2</v>
      </c>
      <c r="BX69" s="6">
        <f t="shared" ca="1" si="39"/>
        <v>-4.3999999999999997E-2</v>
      </c>
      <c r="BY69" s="31">
        <f t="shared" ca="1" si="31"/>
        <v>-4567.79</v>
      </c>
      <c r="BZ69" s="31">
        <f t="shared" ca="1" si="31"/>
        <v>-3951.2</v>
      </c>
      <c r="CA69" s="31">
        <f t="shared" ca="1" si="31"/>
        <v>-957.69</v>
      </c>
      <c r="CB69" s="31">
        <f t="shared" ca="1" si="31"/>
        <v>-661.86</v>
      </c>
      <c r="CC69" s="31">
        <f t="shared" ca="1" si="31"/>
        <v>-1566.76</v>
      </c>
      <c r="CD69" s="31">
        <f t="shared" ca="1" si="31"/>
        <v>-316.02</v>
      </c>
      <c r="CE69" s="31">
        <f t="shared" ca="1" si="30"/>
        <v>-11490.8</v>
      </c>
      <c r="CF69" s="31">
        <f t="shared" ca="1" si="30"/>
        <v>-4399.66</v>
      </c>
      <c r="CG69" s="31">
        <f t="shared" ca="1" si="30"/>
        <v>-1842.09</v>
      </c>
      <c r="CH69" s="31">
        <f t="shared" ca="1" si="30"/>
        <v>-2628.04</v>
      </c>
      <c r="CI69" s="31">
        <f t="shared" ca="1" si="30"/>
        <v>-3840.18</v>
      </c>
      <c r="CJ69" s="31">
        <f t="shared" ca="1" si="30"/>
        <v>-4558.4799999999996</v>
      </c>
      <c r="CK69" s="32">
        <f t="shared" ca="1" si="28"/>
        <v>134.96</v>
      </c>
      <c r="CL69" s="32">
        <f t="shared" ca="1" si="28"/>
        <v>116.74</v>
      </c>
      <c r="CM69" s="32">
        <f t="shared" ca="1" si="28"/>
        <v>28.3</v>
      </c>
      <c r="CN69" s="32">
        <f t="shared" ca="1" si="25"/>
        <v>19.55</v>
      </c>
      <c r="CO69" s="32">
        <f t="shared" ca="1" si="25"/>
        <v>46.29</v>
      </c>
      <c r="CP69" s="32">
        <f t="shared" ca="1" si="25"/>
        <v>9.34</v>
      </c>
      <c r="CQ69" s="32">
        <f t="shared" ca="1" si="25"/>
        <v>339.5</v>
      </c>
      <c r="CR69" s="32">
        <f t="shared" ca="1" si="25"/>
        <v>129.99</v>
      </c>
      <c r="CS69" s="32">
        <f t="shared" ca="1" si="25"/>
        <v>54.43</v>
      </c>
      <c r="CT69" s="32">
        <f t="shared" ca="1" si="25"/>
        <v>77.650000000000006</v>
      </c>
      <c r="CU69" s="32">
        <f t="shared" ca="1" si="25"/>
        <v>113.46</v>
      </c>
      <c r="CV69" s="32">
        <f t="shared" ca="1" si="25"/>
        <v>134.68</v>
      </c>
      <c r="CW69" s="31">
        <f t="shared" ca="1" si="29"/>
        <v>-4816.9399999999996</v>
      </c>
      <c r="CX69" s="31">
        <f t="shared" ca="1" si="29"/>
        <v>-4166.7199999999993</v>
      </c>
      <c r="CY69" s="31">
        <f t="shared" ca="1" si="29"/>
        <v>-1009.9200000000002</v>
      </c>
      <c r="CZ69" s="31">
        <f t="shared" ca="1" si="26"/>
        <v>-643.82000000000005</v>
      </c>
      <c r="DA69" s="31">
        <f t="shared" ca="1" si="26"/>
        <v>-1524.03</v>
      </c>
      <c r="DB69" s="31">
        <f t="shared" ca="1" si="26"/>
        <v>-307.39</v>
      </c>
      <c r="DC69" s="31">
        <f t="shared" ca="1" si="26"/>
        <v>-10576.759999999998</v>
      </c>
      <c r="DD69" s="31">
        <f t="shared" ca="1" si="26"/>
        <v>-4049.69</v>
      </c>
      <c r="DE69" s="31">
        <f t="shared" ca="1" si="26"/>
        <v>-1695.5499999999997</v>
      </c>
      <c r="DF69" s="31">
        <f t="shared" ca="1" si="26"/>
        <v>-2663.88</v>
      </c>
      <c r="DG69" s="31">
        <f t="shared" ca="1" si="26"/>
        <v>-3892.55</v>
      </c>
      <c r="DH69" s="31">
        <f t="shared" ca="1" si="26"/>
        <v>-4620.6399999999985</v>
      </c>
      <c r="DI69" s="32">
        <f t="shared" ca="1" si="36"/>
        <v>-240.85</v>
      </c>
      <c r="DJ69" s="32">
        <f t="shared" ca="1" si="36"/>
        <v>-208.34</v>
      </c>
      <c r="DK69" s="32">
        <f t="shared" ca="1" si="36"/>
        <v>-50.5</v>
      </c>
      <c r="DL69" s="32">
        <f t="shared" ca="1" si="32"/>
        <v>-32.19</v>
      </c>
      <c r="DM69" s="32">
        <f t="shared" ca="1" si="32"/>
        <v>-76.2</v>
      </c>
      <c r="DN69" s="32">
        <f t="shared" ca="1" si="32"/>
        <v>-15.37</v>
      </c>
      <c r="DO69" s="32">
        <f t="shared" ca="1" si="32"/>
        <v>-528.84</v>
      </c>
      <c r="DP69" s="32">
        <f t="shared" ca="1" si="32"/>
        <v>-202.48</v>
      </c>
      <c r="DQ69" s="32">
        <f t="shared" ca="1" si="32"/>
        <v>-84.78</v>
      </c>
      <c r="DR69" s="32">
        <f t="shared" ca="1" si="32"/>
        <v>-133.19</v>
      </c>
      <c r="DS69" s="32">
        <f t="shared" ca="1" si="32"/>
        <v>-194.63</v>
      </c>
      <c r="DT69" s="32">
        <f t="shared" ca="1" si="32"/>
        <v>-231.03</v>
      </c>
      <c r="DU69" s="31">
        <f t="shared" ca="1" si="37"/>
        <v>-2072.54</v>
      </c>
      <c r="DV69" s="31">
        <f t="shared" ca="1" si="37"/>
        <v>-1771.54</v>
      </c>
      <c r="DW69" s="31">
        <f t="shared" ca="1" si="37"/>
        <v>-424.73</v>
      </c>
      <c r="DX69" s="31">
        <f t="shared" ca="1" si="33"/>
        <v>-267.49</v>
      </c>
      <c r="DY69" s="31">
        <f t="shared" ca="1" si="33"/>
        <v>-625.66999999999996</v>
      </c>
      <c r="DZ69" s="31">
        <f t="shared" ca="1" si="33"/>
        <v>-124.63</v>
      </c>
      <c r="EA69" s="31">
        <f t="shared" ca="1" si="33"/>
        <v>-4236.07</v>
      </c>
      <c r="EB69" s="31">
        <f t="shared" ca="1" si="33"/>
        <v>-1600.43</v>
      </c>
      <c r="EC69" s="31">
        <f t="shared" ca="1" si="33"/>
        <v>-661.08</v>
      </c>
      <c r="ED69" s="31">
        <f t="shared" ca="1" si="33"/>
        <v>-1024.94</v>
      </c>
      <c r="EE69" s="31">
        <f t="shared" ca="1" si="33"/>
        <v>-1477.01</v>
      </c>
      <c r="EF69" s="31">
        <f t="shared" ca="1" si="33"/>
        <v>-1729.54</v>
      </c>
      <c r="EG69" s="32">
        <f t="shared" ca="1" si="38"/>
        <v>-7130.33</v>
      </c>
      <c r="EH69" s="32">
        <f t="shared" ca="1" si="38"/>
        <v>-6146.5999999999995</v>
      </c>
      <c r="EI69" s="32">
        <f t="shared" ca="1" si="38"/>
        <v>-1485.15</v>
      </c>
      <c r="EJ69" s="32">
        <f t="shared" ca="1" si="34"/>
        <v>-943.5</v>
      </c>
      <c r="EK69" s="32">
        <f t="shared" ca="1" si="34"/>
        <v>-2225.9</v>
      </c>
      <c r="EL69" s="32">
        <f t="shared" ca="1" si="34"/>
        <v>-447.39</v>
      </c>
      <c r="EM69" s="32">
        <f t="shared" ca="1" si="34"/>
        <v>-15341.669999999998</v>
      </c>
      <c r="EN69" s="32">
        <f t="shared" ca="1" si="34"/>
        <v>-5852.6</v>
      </c>
      <c r="EO69" s="32">
        <f t="shared" ca="1" si="34"/>
        <v>-2441.41</v>
      </c>
      <c r="EP69" s="32">
        <f t="shared" ca="1" si="34"/>
        <v>-3822.01</v>
      </c>
      <c r="EQ69" s="32">
        <f t="shared" ca="1" si="34"/>
        <v>-5564.1900000000005</v>
      </c>
      <c r="ER69" s="32">
        <f t="shared" ca="1" si="34"/>
        <v>-6581.2099999999982</v>
      </c>
    </row>
    <row r="70" spans="1:148">
      <c r="A70" t="s">
        <v>435</v>
      </c>
      <c r="B70" s="1" t="s">
        <v>81</v>
      </c>
      <c r="C70" t="str">
        <f t="shared" ca="1" si="40"/>
        <v>IOR1</v>
      </c>
      <c r="D70" t="str">
        <f t="shared" ca="1" si="41"/>
        <v>Cold Lake Industrial System</v>
      </c>
      <c r="E70" s="51">
        <v>39356.102599999998</v>
      </c>
      <c r="F70" s="51">
        <v>37061.176299999999</v>
      </c>
      <c r="G70" s="51">
        <v>41356.504200000003</v>
      </c>
      <c r="H70" s="51">
        <v>40287.687700000002</v>
      </c>
      <c r="I70" s="51">
        <v>36405.614600000001</v>
      </c>
      <c r="J70" s="51">
        <v>32669.654900000001</v>
      </c>
      <c r="K70" s="51">
        <v>25254.792099999999</v>
      </c>
      <c r="L70" s="51">
        <v>32335.770400000001</v>
      </c>
      <c r="M70" s="51">
        <v>27221.469799999999</v>
      </c>
      <c r="N70" s="51">
        <v>36193.015500000001</v>
      </c>
      <c r="O70" s="51">
        <v>35397.511200000001</v>
      </c>
      <c r="P70" s="51">
        <v>38662.455900000001</v>
      </c>
      <c r="Q70" s="32">
        <v>2435542.9</v>
      </c>
      <c r="R70" s="32">
        <v>2725704.03</v>
      </c>
      <c r="S70" s="32">
        <v>2319549.02</v>
      </c>
      <c r="T70" s="32">
        <v>2084448.19</v>
      </c>
      <c r="U70" s="32">
        <v>1705271.95</v>
      </c>
      <c r="V70" s="32">
        <v>1555295.11</v>
      </c>
      <c r="W70" s="32">
        <v>3500731.28</v>
      </c>
      <c r="X70" s="32">
        <v>2209557.27</v>
      </c>
      <c r="Y70" s="32">
        <v>1225806.24</v>
      </c>
      <c r="Z70" s="32">
        <v>2332899.42</v>
      </c>
      <c r="AA70" s="32">
        <v>1964845.3</v>
      </c>
      <c r="AB70" s="32">
        <v>2601706.48</v>
      </c>
      <c r="AC70" s="2">
        <v>7.29</v>
      </c>
      <c r="AD70" s="2">
        <v>7.29</v>
      </c>
      <c r="AE70" s="2">
        <v>7.29</v>
      </c>
      <c r="AF70" s="2">
        <v>7.29</v>
      </c>
      <c r="AG70" s="2">
        <v>7.29</v>
      </c>
      <c r="AH70" s="2">
        <v>7.29</v>
      </c>
      <c r="AI70" s="2">
        <v>7.29</v>
      </c>
      <c r="AJ70" s="2">
        <v>7.29</v>
      </c>
      <c r="AK70" s="2">
        <v>7.29</v>
      </c>
      <c r="AL70" s="2">
        <v>7.29</v>
      </c>
      <c r="AM70" s="2">
        <v>7.29</v>
      </c>
      <c r="AN70" s="2">
        <v>7.29</v>
      </c>
      <c r="AO70" s="33">
        <v>177551.08</v>
      </c>
      <c r="AP70" s="33">
        <v>198703.82</v>
      </c>
      <c r="AQ70" s="33">
        <v>169095.12</v>
      </c>
      <c r="AR70" s="33">
        <v>151956.26999999999</v>
      </c>
      <c r="AS70" s="33">
        <v>124314.33</v>
      </c>
      <c r="AT70" s="33">
        <v>113381.01</v>
      </c>
      <c r="AU70" s="33">
        <v>255203.31</v>
      </c>
      <c r="AV70" s="33">
        <v>161076.72</v>
      </c>
      <c r="AW70" s="33">
        <v>89361.279999999999</v>
      </c>
      <c r="AX70" s="33">
        <v>170068.37</v>
      </c>
      <c r="AY70" s="33">
        <v>143237.22</v>
      </c>
      <c r="AZ70" s="33">
        <v>189664.4</v>
      </c>
      <c r="BA70" s="31">
        <f t="shared" si="27"/>
        <v>-2922.65</v>
      </c>
      <c r="BB70" s="31">
        <f t="shared" si="27"/>
        <v>-3270.84</v>
      </c>
      <c r="BC70" s="31">
        <f t="shared" si="27"/>
        <v>-2783.46</v>
      </c>
      <c r="BD70" s="31">
        <f t="shared" si="23"/>
        <v>-10005.35</v>
      </c>
      <c r="BE70" s="31">
        <f t="shared" si="23"/>
        <v>-8185.31</v>
      </c>
      <c r="BF70" s="31">
        <f t="shared" si="23"/>
        <v>-7465.42</v>
      </c>
      <c r="BG70" s="31">
        <f t="shared" ref="BG70:BL112" si="42">ROUND(W70*BG$3,2)</f>
        <v>-24855.19</v>
      </c>
      <c r="BH70" s="31">
        <f t="shared" si="42"/>
        <v>-15687.86</v>
      </c>
      <c r="BI70" s="31">
        <f t="shared" si="42"/>
        <v>-8703.2199999999993</v>
      </c>
      <c r="BJ70" s="31">
        <f t="shared" si="42"/>
        <v>-6998.7</v>
      </c>
      <c r="BK70" s="31">
        <f t="shared" si="42"/>
        <v>-5894.54</v>
      </c>
      <c r="BL70" s="31">
        <f t="shared" si="42"/>
        <v>-7805.12</v>
      </c>
      <c r="BM70" s="6">
        <f t="shared" ca="1" si="39"/>
        <v>6.59E-2</v>
      </c>
      <c r="BN70" s="6">
        <f t="shared" ca="1" si="39"/>
        <v>6.59E-2</v>
      </c>
      <c r="BO70" s="6">
        <f t="shared" ca="1" si="39"/>
        <v>6.59E-2</v>
      </c>
      <c r="BP70" s="6">
        <f t="shared" ca="1" si="39"/>
        <v>6.59E-2</v>
      </c>
      <c r="BQ70" s="6">
        <f t="shared" ca="1" si="39"/>
        <v>6.59E-2</v>
      </c>
      <c r="BR70" s="6">
        <f t="shared" ca="1" si="39"/>
        <v>6.59E-2</v>
      </c>
      <c r="BS70" s="6">
        <f t="shared" ca="1" si="39"/>
        <v>6.59E-2</v>
      </c>
      <c r="BT70" s="6">
        <f t="shared" ca="1" si="39"/>
        <v>6.59E-2</v>
      </c>
      <c r="BU70" s="6">
        <f t="shared" ca="1" si="39"/>
        <v>6.59E-2</v>
      </c>
      <c r="BV70" s="6">
        <f t="shared" ca="1" si="39"/>
        <v>6.59E-2</v>
      </c>
      <c r="BW70" s="6">
        <f t="shared" ca="1" si="39"/>
        <v>6.59E-2</v>
      </c>
      <c r="BX70" s="6">
        <f t="shared" ca="1" si="39"/>
        <v>6.59E-2</v>
      </c>
      <c r="BY70" s="31">
        <f t="shared" ca="1" si="31"/>
        <v>160502.28</v>
      </c>
      <c r="BZ70" s="31">
        <f t="shared" ca="1" si="31"/>
        <v>179623.9</v>
      </c>
      <c r="CA70" s="31">
        <f t="shared" ca="1" si="31"/>
        <v>152858.28</v>
      </c>
      <c r="CB70" s="31">
        <f t="shared" ca="1" si="31"/>
        <v>137365.14000000001</v>
      </c>
      <c r="CC70" s="31">
        <f t="shared" ca="1" si="31"/>
        <v>112377.42</v>
      </c>
      <c r="CD70" s="31">
        <f t="shared" ca="1" si="31"/>
        <v>102493.95</v>
      </c>
      <c r="CE70" s="31">
        <f t="shared" ca="1" si="30"/>
        <v>230698.19</v>
      </c>
      <c r="CF70" s="31">
        <f t="shared" ca="1" si="30"/>
        <v>145609.82</v>
      </c>
      <c r="CG70" s="31">
        <f t="shared" ca="1" si="30"/>
        <v>80780.63</v>
      </c>
      <c r="CH70" s="31">
        <f t="shared" ca="1" si="30"/>
        <v>153738.07</v>
      </c>
      <c r="CI70" s="31">
        <f t="shared" ca="1" si="30"/>
        <v>129483.31</v>
      </c>
      <c r="CJ70" s="31">
        <f t="shared" ca="1" si="30"/>
        <v>171452.46</v>
      </c>
      <c r="CK70" s="32">
        <f t="shared" ca="1" si="28"/>
        <v>3166.21</v>
      </c>
      <c r="CL70" s="32">
        <f t="shared" ca="1" si="28"/>
        <v>3543.42</v>
      </c>
      <c r="CM70" s="32">
        <f t="shared" ca="1" si="28"/>
        <v>3015.41</v>
      </c>
      <c r="CN70" s="32">
        <f t="shared" ca="1" si="25"/>
        <v>2709.78</v>
      </c>
      <c r="CO70" s="32">
        <f t="shared" ca="1" si="25"/>
        <v>2216.85</v>
      </c>
      <c r="CP70" s="32">
        <f t="shared" ca="1" si="25"/>
        <v>2021.88</v>
      </c>
      <c r="CQ70" s="32">
        <f t="shared" ref="CQ70:CV112" ca="1" si="43">ROUND(W70*$CV$3,2)</f>
        <v>4550.95</v>
      </c>
      <c r="CR70" s="32">
        <f t="shared" ca="1" si="43"/>
        <v>2872.42</v>
      </c>
      <c r="CS70" s="32">
        <f t="shared" ca="1" si="43"/>
        <v>1593.55</v>
      </c>
      <c r="CT70" s="32">
        <f t="shared" ca="1" si="43"/>
        <v>3032.77</v>
      </c>
      <c r="CU70" s="32">
        <f t="shared" ca="1" si="43"/>
        <v>2554.3000000000002</v>
      </c>
      <c r="CV70" s="32">
        <f t="shared" ca="1" si="43"/>
        <v>3382.22</v>
      </c>
      <c r="CW70" s="31">
        <f t="shared" ca="1" si="29"/>
        <v>-10959.939999999997</v>
      </c>
      <c r="CX70" s="31">
        <f t="shared" ca="1" si="29"/>
        <v>-12265.66</v>
      </c>
      <c r="CY70" s="31">
        <f t="shared" ca="1" si="29"/>
        <v>-10437.969999999994</v>
      </c>
      <c r="CZ70" s="31">
        <f t="shared" ca="1" si="26"/>
        <v>-1875.9999999999764</v>
      </c>
      <c r="DA70" s="31">
        <f t="shared" ca="1" si="26"/>
        <v>-1534.7499999999973</v>
      </c>
      <c r="DB70" s="31">
        <f t="shared" ca="1" si="26"/>
        <v>-1399.7599999999929</v>
      </c>
      <c r="DC70" s="31">
        <f t="shared" ref="DC70:DH112" ca="1" si="44">CE70+CQ70-AU70-BG70</f>
        <v>4901.020000000015</v>
      </c>
      <c r="DD70" s="31">
        <f t="shared" ca="1" si="44"/>
        <v>3093.3800000000192</v>
      </c>
      <c r="DE70" s="31">
        <f t="shared" ca="1" si="44"/>
        <v>1716.1200000000081</v>
      </c>
      <c r="DF70" s="31">
        <f t="shared" ca="1" si="44"/>
        <v>-6298.829999999999</v>
      </c>
      <c r="DG70" s="31">
        <f t="shared" ca="1" si="44"/>
        <v>-5305.0700000000152</v>
      </c>
      <c r="DH70" s="31">
        <f t="shared" ca="1" si="44"/>
        <v>-7024.6000000000013</v>
      </c>
      <c r="DI70" s="32">
        <f t="shared" ca="1" si="36"/>
        <v>-548</v>
      </c>
      <c r="DJ70" s="32">
        <f t="shared" ca="1" si="36"/>
        <v>-613.28</v>
      </c>
      <c r="DK70" s="32">
        <f t="shared" ca="1" si="36"/>
        <v>-521.9</v>
      </c>
      <c r="DL70" s="32">
        <f t="shared" ca="1" si="32"/>
        <v>-93.8</v>
      </c>
      <c r="DM70" s="32">
        <f t="shared" ca="1" si="32"/>
        <v>-76.739999999999995</v>
      </c>
      <c r="DN70" s="32">
        <f t="shared" ca="1" si="32"/>
        <v>-69.989999999999995</v>
      </c>
      <c r="DO70" s="32">
        <f t="shared" ca="1" si="32"/>
        <v>245.05</v>
      </c>
      <c r="DP70" s="32">
        <f t="shared" ca="1" si="32"/>
        <v>154.66999999999999</v>
      </c>
      <c r="DQ70" s="32">
        <f t="shared" ca="1" si="32"/>
        <v>85.81</v>
      </c>
      <c r="DR70" s="32">
        <f t="shared" ca="1" si="32"/>
        <v>-314.94</v>
      </c>
      <c r="DS70" s="32">
        <f t="shared" ca="1" si="32"/>
        <v>-265.25</v>
      </c>
      <c r="DT70" s="32">
        <f t="shared" ca="1" si="32"/>
        <v>-351.23</v>
      </c>
      <c r="DU70" s="31">
        <f t="shared" ca="1" si="37"/>
        <v>-4715.63</v>
      </c>
      <c r="DV70" s="31">
        <f t="shared" ca="1" si="37"/>
        <v>-5214.92</v>
      </c>
      <c r="DW70" s="31">
        <f t="shared" ca="1" si="37"/>
        <v>-4389.8100000000004</v>
      </c>
      <c r="DX70" s="31">
        <f t="shared" ca="1" si="33"/>
        <v>-779.41</v>
      </c>
      <c r="DY70" s="31">
        <f t="shared" ca="1" si="33"/>
        <v>-630.07000000000005</v>
      </c>
      <c r="DZ70" s="31">
        <f t="shared" ca="1" si="33"/>
        <v>-567.52</v>
      </c>
      <c r="EA70" s="31">
        <f t="shared" ca="1" si="33"/>
        <v>1962.89</v>
      </c>
      <c r="EB70" s="31">
        <f t="shared" ca="1" si="33"/>
        <v>1222.5</v>
      </c>
      <c r="EC70" s="31">
        <f t="shared" ca="1" si="33"/>
        <v>669.1</v>
      </c>
      <c r="ED70" s="31">
        <f t="shared" ca="1" si="33"/>
        <v>-2423.5</v>
      </c>
      <c r="EE70" s="31">
        <f t="shared" ca="1" si="33"/>
        <v>-2012.98</v>
      </c>
      <c r="EF70" s="31">
        <f t="shared" ca="1" si="33"/>
        <v>-2629.37</v>
      </c>
      <c r="EG70" s="32">
        <f t="shared" ca="1" si="38"/>
        <v>-16223.569999999996</v>
      </c>
      <c r="EH70" s="32">
        <f t="shared" ca="1" si="38"/>
        <v>-18093.86</v>
      </c>
      <c r="EI70" s="32">
        <f t="shared" ca="1" si="38"/>
        <v>-15349.679999999993</v>
      </c>
      <c r="EJ70" s="32">
        <f t="shared" ca="1" si="34"/>
        <v>-2749.2099999999764</v>
      </c>
      <c r="EK70" s="32">
        <f t="shared" ca="1" si="34"/>
        <v>-2241.5599999999972</v>
      </c>
      <c r="EL70" s="32">
        <f t="shared" ca="1" si="34"/>
        <v>-2037.2699999999929</v>
      </c>
      <c r="EM70" s="32">
        <f t="shared" ca="1" si="34"/>
        <v>7108.9600000000155</v>
      </c>
      <c r="EN70" s="32">
        <f t="shared" ca="1" si="34"/>
        <v>4470.5500000000193</v>
      </c>
      <c r="EO70" s="32">
        <f t="shared" ca="1" si="34"/>
        <v>2471.0300000000079</v>
      </c>
      <c r="EP70" s="32">
        <f t="shared" ca="1" si="34"/>
        <v>-9037.2699999999986</v>
      </c>
      <c r="EQ70" s="32">
        <f t="shared" ca="1" si="34"/>
        <v>-7583.3000000000156</v>
      </c>
      <c r="ER70" s="32">
        <f t="shared" ca="1" si="34"/>
        <v>-10005.200000000001</v>
      </c>
    </row>
    <row r="71" spans="1:148">
      <c r="A71" t="s">
        <v>423</v>
      </c>
      <c r="B71" s="1" t="s">
        <v>130</v>
      </c>
      <c r="C71" t="str">
        <f t="shared" ca="1" si="40"/>
        <v>KAN</v>
      </c>
      <c r="D71" t="str">
        <f t="shared" ca="1" si="41"/>
        <v>Kananaskis Hydro Facility</v>
      </c>
      <c r="E71" s="51">
        <v>5878.0600999999997</v>
      </c>
      <c r="F71" s="51">
        <v>5346.9861000000001</v>
      </c>
      <c r="G71" s="51">
        <v>5589.4636</v>
      </c>
      <c r="H71" s="51">
        <v>5577.5953</v>
      </c>
      <c r="I71" s="51">
        <v>11059.2397</v>
      </c>
      <c r="J71" s="51">
        <v>13239.9701</v>
      </c>
      <c r="K71" s="51">
        <v>13904.216700000001</v>
      </c>
      <c r="L71" s="51">
        <v>10515.491900000001</v>
      </c>
      <c r="M71" s="51">
        <v>7236.7791999999999</v>
      </c>
      <c r="N71" s="51">
        <v>5954.3055999999997</v>
      </c>
      <c r="O71" s="51">
        <v>5871.2489999999998</v>
      </c>
      <c r="P71" s="51">
        <v>6723.6980999999996</v>
      </c>
      <c r="Q71" s="32">
        <v>363925.19</v>
      </c>
      <c r="R71" s="32">
        <v>405387.53</v>
      </c>
      <c r="S71" s="32">
        <v>330015.76</v>
      </c>
      <c r="T71" s="32">
        <v>304572.02</v>
      </c>
      <c r="U71" s="32">
        <v>563639.72</v>
      </c>
      <c r="V71" s="32">
        <v>660331.99</v>
      </c>
      <c r="W71" s="32">
        <v>2166594.4500000002</v>
      </c>
      <c r="X71" s="32">
        <v>782945.61</v>
      </c>
      <c r="Y71" s="32">
        <v>371418.52</v>
      </c>
      <c r="Z71" s="32">
        <v>388403.20000000001</v>
      </c>
      <c r="AA71" s="32">
        <v>330870.55</v>
      </c>
      <c r="AB71" s="32">
        <v>465877.87</v>
      </c>
      <c r="AC71" s="2">
        <v>0.24</v>
      </c>
      <c r="AD71" s="2">
        <v>0.24</v>
      </c>
      <c r="AE71" s="2">
        <v>0.24</v>
      </c>
      <c r="AF71" s="2">
        <v>0.24</v>
      </c>
      <c r="AG71" s="2">
        <v>0.24</v>
      </c>
      <c r="AH71" s="2">
        <v>0.24</v>
      </c>
      <c r="AI71" s="2">
        <v>0.24</v>
      </c>
      <c r="AJ71" s="2">
        <v>0.24</v>
      </c>
      <c r="AK71" s="2">
        <v>0.24</v>
      </c>
      <c r="AL71" s="2">
        <v>0.24</v>
      </c>
      <c r="AM71" s="2">
        <v>0.24</v>
      </c>
      <c r="AN71" s="2">
        <v>0.24</v>
      </c>
      <c r="AO71" s="33">
        <v>873.42</v>
      </c>
      <c r="AP71" s="33">
        <v>972.93</v>
      </c>
      <c r="AQ71" s="33">
        <v>792.04</v>
      </c>
      <c r="AR71" s="33">
        <v>730.97</v>
      </c>
      <c r="AS71" s="33">
        <v>1352.74</v>
      </c>
      <c r="AT71" s="33">
        <v>1584.8</v>
      </c>
      <c r="AU71" s="33">
        <v>5199.83</v>
      </c>
      <c r="AV71" s="33">
        <v>1879.07</v>
      </c>
      <c r="AW71" s="33">
        <v>891.4</v>
      </c>
      <c r="AX71" s="33">
        <v>932.17</v>
      </c>
      <c r="AY71" s="33">
        <v>794.09</v>
      </c>
      <c r="AZ71" s="33">
        <v>1118.1099999999999</v>
      </c>
      <c r="BA71" s="31">
        <f t="shared" si="27"/>
        <v>-436.71</v>
      </c>
      <c r="BB71" s="31">
        <f t="shared" si="27"/>
        <v>-486.47</v>
      </c>
      <c r="BC71" s="31">
        <f t="shared" si="27"/>
        <v>-396.02</v>
      </c>
      <c r="BD71" s="31">
        <f t="shared" si="27"/>
        <v>-1461.95</v>
      </c>
      <c r="BE71" s="31">
        <f t="shared" si="27"/>
        <v>-2705.47</v>
      </c>
      <c r="BF71" s="31">
        <f t="shared" si="27"/>
        <v>-3169.59</v>
      </c>
      <c r="BG71" s="31">
        <f t="shared" si="42"/>
        <v>-15382.82</v>
      </c>
      <c r="BH71" s="31">
        <f t="shared" si="42"/>
        <v>-5558.91</v>
      </c>
      <c r="BI71" s="31">
        <f t="shared" si="42"/>
        <v>-2637.07</v>
      </c>
      <c r="BJ71" s="31">
        <f t="shared" si="42"/>
        <v>-1165.21</v>
      </c>
      <c r="BK71" s="31">
        <f t="shared" si="42"/>
        <v>-992.61</v>
      </c>
      <c r="BL71" s="31">
        <f t="shared" si="42"/>
        <v>-1397.63</v>
      </c>
      <c r="BM71" s="6">
        <f t="shared" ca="1" si="39"/>
        <v>-4.9399999999999999E-2</v>
      </c>
      <c r="BN71" s="6">
        <f t="shared" ca="1" si="39"/>
        <v>-4.9399999999999999E-2</v>
      </c>
      <c r="BO71" s="6">
        <f t="shared" ca="1" si="39"/>
        <v>-4.9399999999999999E-2</v>
      </c>
      <c r="BP71" s="6">
        <f t="shared" ca="1" si="39"/>
        <v>-4.9399999999999999E-2</v>
      </c>
      <c r="BQ71" s="6">
        <f t="shared" ca="1" si="39"/>
        <v>-4.9399999999999999E-2</v>
      </c>
      <c r="BR71" s="6">
        <f t="shared" ca="1" si="39"/>
        <v>-4.9399999999999999E-2</v>
      </c>
      <c r="BS71" s="6">
        <f t="shared" ca="1" si="39"/>
        <v>-4.9399999999999999E-2</v>
      </c>
      <c r="BT71" s="6">
        <f t="shared" ca="1" si="39"/>
        <v>-4.9399999999999999E-2</v>
      </c>
      <c r="BU71" s="6">
        <f t="shared" ca="1" si="39"/>
        <v>-4.9399999999999999E-2</v>
      </c>
      <c r="BV71" s="6">
        <f t="shared" ca="1" si="39"/>
        <v>-4.9399999999999999E-2</v>
      </c>
      <c r="BW71" s="6">
        <f t="shared" ca="1" si="39"/>
        <v>-4.9399999999999999E-2</v>
      </c>
      <c r="BX71" s="6">
        <f t="shared" ca="1" si="39"/>
        <v>-4.9399999999999999E-2</v>
      </c>
      <c r="BY71" s="31">
        <f t="shared" ca="1" si="31"/>
        <v>-17977.900000000001</v>
      </c>
      <c r="BZ71" s="31">
        <f t="shared" ca="1" si="31"/>
        <v>-20026.14</v>
      </c>
      <c r="CA71" s="31">
        <f t="shared" ca="1" si="31"/>
        <v>-16302.78</v>
      </c>
      <c r="CB71" s="31">
        <f t="shared" ca="1" si="31"/>
        <v>-15045.86</v>
      </c>
      <c r="CC71" s="31">
        <f t="shared" ca="1" si="31"/>
        <v>-27843.8</v>
      </c>
      <c r="CD71" s="31">
        <f t="shared" ca="1" si="31"/>
        <v>-32620.400000000001</v>
      </c>
      <c r="CE71" s="31">
        <f t="shared" ca="1" si="30"/>
        <v>-107029.77</v>
      </c>
      <c r="CF71" s="31">
        <f t="shared" ca="1" si="30"/>
        <v>-38677.51</v>
      </c>
      <c r="CG71" s="31">
        <f t="shared" ca="1" si="30"/>
        <v>-18348.07</v>
      </c>
      <c r="CH71" s="31">
        <f t="shared" ca="1" si="30"/>
        <v>-19187.12</v>
      </c>
      <c r="CI71" s="31">
        <f t="shared" ca="1" si="30"/>
        <v>-16345.01</v>
      </c>
      <c r="CJ71" s="31">
        <f t="shared" ca="1" si="30"/>
        <v>-23014.37</v>
      </c>
      <c r="CK71" s="32">
        <f t="shared" ca="1" si="28"/>
        <v>473.1</v>
      </c>
      <c r="CL71" s="32">
        <f t="shared" ca="1" si="28"/>
        <v>527</v>
      </c>
      <c r="CM71" s="32">
        <f t="shared" ca="1" si="28"/>
        <v>429.02</v>
      </c>
      <c r="CN71" s="32">
        <f t="shared" ca="1" si="28"/>
        <v>395.94</v>
      </c>
      <c r="CO71" s="32">
        <f t="shared" ca="1" si="28"/>
        <v>732.73</v>
      </c>
      <c r="CP71" s="32">
        <f t="shared" ca="1" si="28"/>
        <v>858.43</v>
      </c>
      <c r="CQ71" s="32">
        <f t="shared" ca="1" si="43"/>
        <v>2816.57</v>
      </c>
      <c r="CR71" s="32">
        <f t="shared" ca="1" si="43"/>
        <v>1017.83</v>
      </c>
      <c r="CS71" s="32">
        <f t="shared" ca="1" si="43"/>
        <v>482.84</v>
      </c>
      <c r="CT71" s="32">
        <f t="shared" ca="1" si="43"/>
        <v>504.92</v>
      </c>
      <c r="CU71" s="32">
        <f t="shared" ca="1" si="43"/>
        <v>430.13</v>
      </c>
      <c r="CV71" s="32">
        <f t="shared" ca="1" si="43"/>
        <v>605.64</v>
      </c>
      <c r="CW71" s="31">
        <f t="shared" ca="1" si="29"/>
        <v>-17941.510000000002</v>
      </c>
      <c r="CX71" s="31">
        <f t="shared" ca="1" si="29"/>
        <v>-19985.599999999999</v>
      </c>
      <c r="CY71" s="31">
        <f t="shared" ca="1" si="29"/>
        <v>-16269.779999999999</v>
      </c>
      <c r="CZ71" s="31">
        <f t="shared" ca="1" si="29"/>
        <v>-13918.939999999999</v>
      </c>
      <c r="DA71" s="31">
        <f t="shared" ca="1" si="29"/>
        <v>-25758.34</v>
      </c>
      <c r="DB71" s="31">
        <f t="shared" ca="1" si="29"/>
        <v>-30177.180000000004</v>
      </c>
      <c r="DC71" s="31">
        <f t="shared" ca="1" si="44"/>
        <v>-94030.209999999992</v>
      </c>
      <c r="DD71" s="31">
        <f t="shared" ca="1" si="44"/>
        <v>-33979.839999999997</v>
      </c>
      <c r="DE71" s="31">
        <f t="shared" ca="1" si="44"/>
        <v>-16119.560000000001</v>
      </c>
      <c r="DF71" s="31">
        <f t="shared" ca="1" si="44"/>
        <v>-18449.16</v>
      </c>
      <c r="DG71" s="31">
        <f t="shared" ca="1" si="44"/>
        <v>-15716.36</v>
      </c>
      <c r="DH71" s="31">
        <f t="shared" ca="1" si="44"/>
        <v>-22129.21</v>
      </c>
      <c r="DI71" s="32">
        <f t="shared" ca="1" si="36"/>
        <v>-897.08</v>
      </c>
      <c r="DJ71" s="32">
        <f t="shared" ca="1" si="36"/>
        <v>-999.28</v>
      </c>
      <c r="DK71" s="32">
        <f t="shared" ca="1" si="36"/>
        <v>-813.49</v>
      </c>
      <c r="DL71" s="32">
        <f t="shared" ca="1" si="32"/>
        <v>-695.95</v>
      </c>
      <c r="DM71" s="32">
        <f t="shared" ca="1" si="32"/>
        <v>-1287.92</v>
      </c>
      <c r="DN71" s="32">
        <f t="shared" ca="1" si="32"/>
        <v>-1508.86</v>
      </c>
      <c r="DO71" s="32">
        <f t="shared" ca="1" si="32"/>
        <v>-4701.51</v>
      </c>
      <c r="DP71" s="32">
        <f t="shared" ca="1" si="32"/>
        <v>-1698.99</v>
      </c>
      <c r="DQ71" s="32">
        <f t="shared" ca="1" si="32"/>
        <v>-805.98</v>
      </c>
      <c r="DR71" s="32">
        <f t="shared" ca="1" si="32"/>
        <v>-922.46</v>
      </c>
      <c r="DS71" s="32">
        <f t="shared" ca="1" si="32"/>
        <v>-785.82</v>
      </c>
      <c r="DT71" s="32">
        <f t="shared" ca="1" si="32"/>
        <v>-1106.46</v>
      </c>
      <c r="DU71" s="31">
        <f t="shared" ca="1" si="37"/>
        <v>-7719.52</v>
      </c>
      <c r="DV71" s="31">
        <f t="shared" ca="1" si="37"/>
        <v>-8497.17</v>
      </c>
      <c r="DW71" s="31">
        <f t="shared" ca="1" si="37"/>
        <v>-6842.45</v>
      </c>
      <c r="DX71" s="31">
        <f t="shared" ca="1" si="33"/>
        <v>-5782.85</v>
      </c>
      <c r="DY71" s="31">
        <f t="shared" ca="1" si="33"/>
        <v>-10574.69</v>
      </c>
      <c r="DZ71" s="31">
        <f t="shared" ca="1" si="33"/>
        <v>-12234.99</v>
      </c>
      <c r="EA71" s="31">
        <f t="shared" ca="1" si="33"/>
        <v>-37659.760000000002</v>
      </c>
      <c r="EB71" s="31">
        <f t="shared" ca="1" si="33"/>
        <v>-13428.79</v>
      </c>
      <c r="EC71" s="31">
        <f t="shared" ca="1" si="33"/>
        <v>-6284.87</v>
      </c>
      <c r="ED71" s="31">
        <f t="shared" ca="1" si="33"/>
        <v>-7098.38</v>
      </c>
      <c r="EE71" s="31">
        <f t="shared" ca="1" si="33"/>
        <v>-5963.5</v>
      </c>
      <c r="EF71" s="31">
        <f t="shared" ca="1" si="33"/>
        <v>-8283.15</v>
      </c>
      <c r="EG71" s="32">
        <f t="shared" ca="1" si="38"/>
        <v>-26558.110000000004</v>
      </c>
      <c r="EH71" s="32">
        <f t="shared" ca="1" si="38"/>
        <v>-29482.049999999996</v>
      </c>
      <c r="EI71" s="32">
        <f t="shared" ca="1" si="38"/>
        <v>-23925.72</v>
      </c>
      <c r="EJ71" s="32">
        <f t="shared" ca="1" si="34"/>
        <v>-20397.739999999998</v>
      </c>
      <c r="EK71" s="32">
        <f t="shared" ca="1" si="34"/>
        <v>-37620.950000000004</v>
      </c>
      <c r="EL71" s="32">
        <f t="shared" ca="1" si="34"/>
        <v>-43921.030000000006</v>
      </c>
      <c r="EM71" s="32">
        <f t="shared" ca="1" si="34"/>
        <v>-136391.47999999998</v>
      </c>
      <c r="EN71" s="32">
        <f t="shared" ca="1" si="34"/>
        <v>-49107.619999999995</v>
      </c>
      <c r="EO71" s="32">
        <f t="shared" ca="1" si="34"/>
        <v>-23210.41</v>
      </c>
      <c r="EP71" s="32">
        <f t="shared" ca="1" si="34"/>
        <v>-26470</v>
      </c>
      <c r="EQ71" s="32">
        <f t="shared" ca="1" si="34"/>
        <v>-22465.68</v>
      </c>
      <c r="ER71" s="32">
        <f t="shared" ca="1" si="34"/>
        <v>-31518.82</v>
      </c>
    </row>
    <row r="72" spans="1:148">
      <c r="A72" t="s">
        <v>421</v>
      </c>
      <c r="B72" s="1" t="s">
        <v>63</v>
      </c>
      <c r="C72" t="str">
        <f t="shared" ca="1" si="40"/>
        <v>KH1</v>
      </c>
      <c r="D72" t="str">
        <f t="shared" ca="1" si="41"/>
        <v>Keephills #1</v>
      </c>
      <c r="E72" s="51">
        <v>279239.74579999998</v>
      </c>
      <c r="F72" s="51">
        <v>251019.50279999999</v>
      </c>
      <c r="G72" s="51">
        <v>281003.99790000002</v>
      </c>
      <c r="H72" s="51">
        <v>270101.99060000002</v>
      </c>
      <c r="I72" s="51">
        <v>269275.56589999999</v>
      </c>
      <c r="J72" s="51">
        <v>245541.36720000001</v>
      </c>
      <c r="K72" s="51">
        <v>262543.73149999999</v>
      </c>
      <c r="L72" s="51">
        <v>259740.0588</v>
      </c>
      <c r="M72" s="51">
        <v>272409.6937</v>
      </c>
      <c r="N72" s="51">
        <v>256733.84640000001</v>
      </c>
      <c r="O72" s="51">
        <v>245662.53270000001</v>
      </c>
      <c r="P72" s="51">
        <v>252211.4186</v>
      </c>
      <c r="Q72" s="32">
        <v>16973065.510000002</v>
      </c>
      <c r="R72" s="32">
        <v>18497428.66</v>
      </c>
      <c r="S72" s="32">
        <v>15950884.85</v>
      </c>
      <c r="T72" s="32">
        <v>14028007.82</v>
      </c>
      <c r="U72" s="32">
        <v>13429138.32</v>
      </c>
      <c r="V72" s="32">
        <v>11920013.609999999</v>
      </c>
      <c r="W72" s="32">
        <v>39422960.030000001</v>
      </c>
      <c r="X72" s="32">
        <v>17709218.399999999</v>
      </c>
      <c r="Y72" s="32">
        <v>13414753.34</v>
      </c>
      <c r="Z72" s="32">
        <v>16705786.73</v>
      </c>
      <c r="AA72" s="32">
        <v>13915647.619999999</v>
      </c>
      <c r="AB72" s="32">
        <v>17420256.550000001</v>
      </c>
      <c r="AC72" s="2">
        <v>6.73</v>
      </c>
      <c r="AD72" s="2">
        <v>6.73</v>
      </c>
      <c r="AE72" s="2">
        <v>6.73</v>
      </c>
      <c r="AF72" s="2">
        <v>6.73</v>
      </c>
      <c r="AG72" s="2">
        <v>6.73</v>
      </c>
      <c r="AH72" s="2">
        <v>6.73</v>
      </c>
      <c r="AI72" s="2">
        <v>6.73</v>
      </c>
      <c r="AJ72" s="2">
        <v>6.73</v>
      </c>
      <c r="AK72" s="2">
        <v>6.73</v>
      </c>
      <c r="AL72" s="2">
        <v>6.73</v>
      </c>
      <c r="AM72" s="2">
        <v>6.73</v>
      </c>
      <c r="AN72" s="2">
        <v>6.73</v>
      </c>
      <c r="AO72" s="33">
        <v>1142287.31</v>
      </c>
      <c r="AP72" s="33">
        <v>1244876.95</v>
      </c>
      <c r="AQ72" s="33">
        <v>1073494.55</v>
      </c>
      <c r="AR72" s="33">
        <v>944084.93</v>
      </c>
      <c r="AS72" s="33">
        <v>903781.01</v>
      </c>
      <c r="AT72" s="33">
        <v>802216.92</v>
      </c>
      <c r="AU72" s="33">
        <v>2653165.21</v>
      </c>
      <c r="AV72" s="33">
        <v>1191830.3999999999</v>
      </c>
      <c r="AW72" s="33">
        <v>902812.9</v>
      </c>
      <c r="AX72" s="33">
        <v>1124299.45</v>
      </c>
      <c r="AY72" s="33">
        <v>936523.08</v>
      </c>
      <c r="AZ72" s="33">
        <v>1172383.27</v>
      </c>
      <c r="BA72" s="31">
        <f t="shared" si="27"/>
        <v>-20367.68</v>
      </c>
      <c r="BB72" s="31">
        <f t="shared" si="27"/>
        <v>-22196.91</v>
      </c>
      <c r="BC72" s="31">
        <f t="shared" si="27"/>
        <v>-19141.060000000001</v>
      </c>
      <c r="BD72" s="31">
        <f t="shared" si="27"/>
        <v>-67334.44</v>
      </c>
      <c r="BE72" s="31">
        <f t="shared" si="27"/>
        <v>-64459.86</v>
      </c>
      <c r="BF72" s="31">
        <f t="shared" si="27"/>
        <v>-57216.07</v>
      </c>
      <c r="BG72" s="31">
        <f t="shared" si="42"/>
        <v>-279903.02</v>
      </c>
      <c r="BH72" s="31">
        <f t="shared" si="42"/>
        <v>-125735.45</v>
      </c>
      <c r="BI72" s="31">
        <f t="shared" si="42"/>
        <v>-95244.75</v>
      </c>
      <c r="BJ72" s="31">
        <f t="shared" si="42"/>
        <v>-50117.36</v>
      </c>
      <c r="BK72" s="31">
        <f t="shared" si="42"/>
        <v>-41746.94</v>
      </c>
      <c r="BL72" s="31">
        <f t="shared" si="42"/>
        <v>-52260.77</v>
      </c>
      <c r="BM72" s="6">
        <f t="shared" ca="1" si="39"/>
        <v>7.9600000000000004E-2</v>
      </c>
      <c r="BN72" s="6">
        <f t="shared" ca="1" si="39"/>
        <v>7.9600000000000004E-2</v>
      </c>
      <c r="BO72" s="6">
        <f t="shared" ca="1" si="39"/>
        <v>7.9600000000000004E-2</v>
      </c>
      <c r="BP72" s="6">
        <f t="shared" ca="1" si="39"/>
        <v>7.9600000000000004E-2</v>
      </c>
      <c r="BQ72" s="6">
        <f t="shared" ca="1" si="39"/>
        <v>7.9600000000000004E-2</v>
      </c>
      <c r="BR72" s="6">
        <f t="shared" ca="1" si="39"/>
        <v>7.9600000000000004E-2</v>
      </c>
      <c r="BS72" s="6">
        <f t="shared" ca="1" si="39"/>
        <v>7.9600000000000004E-2</v>
      </c>
      <c r="BT72" s="6">
        <f t="shared" ca="1" si="39"/>
        <v>7.9600000000000004E-2</v>
      </c>
      <c r="BU72" s="6">
        <f t="shared" ca="1" si="39"/>
        <v>7.9600000000000004E-2</v>
      </c>
      <c r="BV72" s="6">
        <f t="shared" ca="1" si="39"/>
        <v>7.9600000000000004E-2</v>
      </c>
      <c r="BW72" s="6">
        <f t="shared" ca="1" si="39"/>
        <v>7.9600000000000004E-2</v>
      </c>
      <c r="BX72" s="6">
        <f t="shared" ca="1" si="39"/>
        <v>7.9600000000000004E-2</v>
      </c>
      <c r="BY72" s="31">
        <f t="shared" ca="1" si="31"/>
        <v>1351056.01</v>
      </c>
      <c r="BZ72" s="31">
        <f t="shared" ca="1" si="31"/>
        <v>1472395.32</v>
      </c>
      <c r="CA72" s="31">
        <f t="shared" ca="1" si="31"/>
        <v>1269690.43</v>
      </c>
      <c r="CB72" s="31">
        <f t="shared" ca="1" si="31"/>
        <v>1116629.42</v>
      </c>
      <c r="CC72" s="31">
        <f t="shared" ca="1" si="31"/>
        <v>1068959.4099999999</v>
      </c>
      <c r="CD72" s="31">
        <f t="shared" ca="1" si="31"/>
        <v>948833.08</v>
      </c>
      <c r="CE72" s="31">
        <f t="shared" ca="1" si="30"/>
        <v>3138067.62</v>
      </c>
      <c r="CF72" s="31">
        <f t="shared" ca="1" si="30"/>
        <v>1409653.78</v>
      </c>
      <c r="CG72" s="31">
        <f t="shared" ca="1" si="30"/>
        <v>1067814.3700000001</v>
      </c>
      <c r="CH72" s="31">
        <f t="shared" ca="1" si="30"/>
        <v>1329780.6200000001</v>
      </c>
      <c r="CI72" s="31">
        <f t="shared" ca="1" si="30"/>
        <v>1107685.55</v>
      </c>
      <c r="CJ72" s="31">
        <f t="shared" ca="1" si="30"/>
        <v>1386652.42</v>
      </c>
      <c r="CK72" s="32">
        <f t="shared" ca="1" si="28"/>
        <v>22064.99</v>
      </c>
      <c r="CL72" s="32">
        <f t="shared" ca="1" si="28"/>
        <v>24046.66</v>
      </c>
      <c r="CM72" s="32">
        <f t="shared" ca="1" si="28"/>
        <v>20736.150000000001</v>
      </c>
      <c r="CN72" s="32">
        <f t="shared" ca="1" si="28"/>
        <v>18236.41</v>
      </c>
      <c r="CO72" s="32">
        <f t="shared" ca="1" si="28"/>
        <v>17457.88</v>
      </c>
      <c r="CP72" s="32">
        <f t="shared" ca="1" si="28"/>
        <v>15496.02</v>
      </c>
      <c r="CQ72" s="32">
        <f t="shared" ca="1" si="43"/>
        <v>51249.85</v>
      </c>
      <c r="CR72" s="32">
        <f t="shared" ca="1" si="43"/>
        <v>23021.98</v>
      </c>
      <c r="CS72" s="32">
        <f t="shared" ca="1" si="43"/>
        <v>17439.18</v>
      </c>
      <c r="CT72" s="32">
        <f t="shared" ca="1" si="43"/>
        <v>21717.52</v>
      </c>
      <c r="CU72" s="32">
        <f t="shared" ca="1" si="43"/>
        <v>18090.34</v>
      </c>
      <c r="CV72" s="32">
        <f t="shared" ca="1" si="43"/>
        <v>22646.33</v>
      </c>
      <c r="CW72" s="31">
        <f t="shared" ca="1" si="29"/>
        <v>251201.36999999994</v>
      </c>
      <c r="CX72" s="31">
        <f t="shared" ca="1" si="29"/>
        <v>273761.94</v>
      </c>
      <c r="CY72" s="31">
        <f t="shared" ca="1" si="29"/>
        <v>236073.08999999979</v>
      </c>
      <c r="CZ72" s="31">
        <f t="shared" ca="1" si="29"/>
        <v>258115.33999999979</v>
      </c>
      <c r="DA72" s="31">
        <f t="shared" ca="1" si="29"/>
        <v>247096.13999999978</v>
      </c>
      <c r="DB72" s="31">
        <f t="shared" ca="1" si="29"/>
        <v>219328.24999999994</v>
      </c>
      <c r="DC72" s="31">
        <f t="shared" ca="1" si="44"/>
        <v>816055.28000000026</v>
      </c>
      <c r="DD72" s="31">
        <f t="shared" ca="1" si="44"/>
        <v>366580.81000000011</v>
      </c>
      <c r="DE72" s="31">
        <f t="shared" ca="1" si="44"/>
        <v>277685.40000000002</v>
      </c>
      <c r="DF72" s="31">
        <f t="shared" ca="1" si="44"/>
        <v>277316.05000000016</v>
      </c>
      <c r="DG72" s="31">
        <f t="shared" ca="1" si="44"/>
        <v>230999.75000000017</v>
      </c>
      <c r="DH72" s="31">
        <f t="shared" ca="1" si="44"/>
        <v>289176.25</v>
      </c>
      <c r="DI72" s="32">
        <f t="shared" ca="1" si="36"/>
        <v>12560.07</v>
      </c>
      <c r="DJ72" s="32">
        <f t="shared" ca="1" si="36"/>
        <v>13688.1</v>
      </c>
      <c r="DK72" s="32">
        <f t="shared" ca="1" si="36"/>
        <v>11803.65</v>
      </c>
      <c r="DL72" s="32">
        <f t="shared" ca="1" si="32"/>
        <v>12905.77</v>
      </c>
      <c r="DM72" s="32">
        <f t="shared" ca="1" si="32"/>
        <v>12354.81</v>
      </c>
      <c r="DN72" s="32">
        <f t="shared" ca="1" si="32"/>
        <v>10966.41</v>
      </c>
      <c r="DO72" s="32">
        <f t="shared" ca="1" si="32"/>
        <v>40802.76</v>
      </c>
      <c r="DP72" s="32">
        <f t="shared" ca="1" si="32"/>
        <v>18329.04</v>
      </c>
      <c r="DQ72" s="32">
        <f t="shared" ca="1" si="32"/>
        <v>13884.27</v>
      </c>
      <c r="DR72" s="32">
        <f t="shared" ca="1" si="32"/>
        <v>13865.8</v>
      </c>
      <c r="DS72" s="32">
        <f t="shared" ca="1" si="32"/>
        <v>11549.99</v>
      </c>
      <c r="DT72" s="32">
        <f t="shared" ca="1" si="32"/>
        <v>14458.81</v>
      </c>
      <c r="DU72" s="31">
        <f t="shared" ca="1" si="37"/>
        <v>108082.02</v>
      </c>
      <c r="DV72" s="31">
        <f t="shared" ca="1" si="37"/>
        <v>116393.88</v>
      </c>
      <c r="DW72" s="31">
        <f t="shared" ca="1" si="37"/>
        <v>99283.34</v>
      </c>
      <c r="DX72" s="31">
        <f t="shared" ca="1" si="33"/>
        <v>107238.14</v>
      </c>
      <c r="DY72" s="31">
        <f t="shared" ca="1" si="33"/>
        <v>101441.48</v>
      </c>
      <c r="DZ72" s="31">
        <f t="shared" ca="1" si="33"/>
        <v>88924.13</v>
      </c>
      <c r="EA72" s="31">
        <f t="shared" ca="1" si="33"/>
        <v>326835.90000000002</v>
      </c>
      <c r="EB72" s="31">
        <f t="shared" ca="1" si="33"/>
        <v>144872.31</v>
      </c>
      <c r="EC72" s="31">
        <f t="shared" ca="1" si="33"/>
        <v>108266.93</v>
      </c>
      <c r="ED72" s="31">
        <f t="shared" ca="1" si="33"/>
        <v>106698.36</v>
      </c>
      <c r="EE72" s="31">
        <f t="shared" ca="1" si="33"/>
        <v>87651.8</v>
      </c>
      <c r="EF72" s="31">
        <f t="shared" ca="1" si="33"/>
        <v>108241.11</v>
      </c>
      <c r="EG72" s="32">
        <f t="shared" ca="1" si="38"/>
        <v>371843.45999999996</v>
      </c>
      <c r="EH72" s="32">
        <f t="shared" ca="1" si="38"/>
        <v>403843.92</v>
      </c>
      <c r="EI72" s="32">
        <f t="shared" ca="1" si="38"/>
        <v>347160.07999999978</v>
      </c>
      <c r="EJ72" s="32">
        <f t="shared" ca="1" si="34"/>
        <v>378259.24999999983</v>
      </c>
      <c r="EK72" s="32">
        <f t="shared" ca="1" si="34"/>
        <v>360892.42999999976</v>
      </c>
      <c r="EL72" s="32">
        <f t="shared" ca="1" si="34"/>
        <v>319218.78999999992</v>
      </c>
      <c r="EM72" s="32">
        <f t="shared" ca="1" si="34"/>
        <v>1183693.9400000004</v>
      </c>
      <c r="EN72" s="32">
        <f t="shared" ca="1" si="34"/>
        <v>529782.16000000015</v>
      </c>
      <c r="EO72" s="32">
        <f t="shared" ca="1" si="34"/>
        <v>399836.60000000003</v>
      </c>
      <c r="EP72" s="32">
        <f t="shared" ca="1" si="34"/>
        <v>397880.21000000014</v>
      </c>
      <c r="EQ72" s="32">
        <f t="shared" ca="1" si="34"/>
        <v>330201.54000000015</v>
      </c>
      <c r="ER72" s="32">
        <f t="shared" ca="1" si="34"/>
        <v>411876.17</v>
      </c>
    </row>
    <row r="73" spans="1:148">
      <c r="A73" t="s">
        <v>421</v>
      </c>
      <c r="B73" s="1" t="s">
        <v>64</v>
      </c>
      <c r="C73" t="str">
        <f t="shared" ca="1" si="40"/>
        <v>KH2</v>
      </c>
      <c r="D73" t="str">
        <f t="shared" ca="1" si="41"/>
        <v>Keephills #2</v>
      </c>
      <c r="E73" s="51">
        <v>273221.6421</v>
      </c>
      <c r="F73" s="51">
        <v>228539.96429999999</v>
      </c>
      <c r="G73" s="51">
        <v>246004.3187</v>
      </c>
      <c r="H73" s="51">
        <v>270859.59419999999</v>
      </c>
      <c r="I73" s="51">
        <v>249392.64300000001</v>
      </c>
      <c r="J73" s="51">
        <v>271765.97560000001</v>
      </c>
      <c r="K73" s="51">
        <v>271281.37339999998</v>
      </c>
      <c r="L73" s="51">
        <v>257045.45749999999</v>
      </c>
      <c r="M73" s="51">
        <v>271316.21539999999</v>
      </c>
      <c r="N73" s="51">
        <v>270222.60580000002</v>
      </c>
      <c r="O73" s="51">
        <v>259041.43309999999</v>
      </c>
      <c r="P73" s="51">
        <v>239585.95439999999</v>
      </c>
      <c r="Q73" s="32">
        <v>16559627.49</v>
      </c>
      <c r="R73" s="32">
        <v>17394333.890000001</v>
      </c>
      <c r="S73" s="32">
        <v>14068240.689999999</v>
      </c>
      <c r="T73" s="32">
        <v>14029977.710000001</v>
      </c>
      <c r="U73" s="32">
        <v>11945461.08</v>
      </c>
      <c r="V73" s="32">
        <v>13562404.23</v>
      </c>
      <c r="W73" s="32">
        <v>41083190.75</v>
      </c>
      <c r="X73" s="32">
        <v>17917565.280000001</v>
      </c>
      <c r="Y73" s="32">
        <v>13365929.43</v>
      </c>
      <c r="Z73" s="32">
        <v>17659860.52</v>
      </c>
      <c r="AA73" s="32">
        <v>14177283.66</v>
      </c>
      <c r="AB73" s="32">
        <v>14720770.640000001</v>
      </c>
      <c r="AC73" s="2">
        <v>6.73</v>
      </c>
      <c r="AD73" s="2">
        <v>6.73</v>
      </c>
      <c r="AE73" s="2">
        <v>6.73</v>
      </c>
      <c r="AF73" s="2">
        <v>6.73</v>
      </c>
      <c r="AG73" s="2">
        <v>6.73</v>
      </c>
      <c r="AH73" s="2">
        <v>6.73</v>
      </c>
      <c r="AI73" s="2">
        <v>6.73</v>
      </c>
      <c r="AJ73" s="2">
        <v>6.73</v>
      </c>
      <c r="AK73" s="2">
        <v>6.73</v>
      </c>
      <c r="AL73" s="2">
        <v>6.73</v>
      </c>
      <c r="AM73" s="2">
        <v>6.73</v>
      </c>
      <c r="AN73" s="2">
        <v>6.73</v>
      </c>
      <c r="AO73" s="33">
        <v>1114462.93</v>
      </c>
      <c r="AP73" s="33">
        <v>1170638.67</v>
      </c>
      <c r="AQ73" s="33">
        <v>946792.6</v>
      </c>
      <c r="AR73" s="33">
        <v>944217.5</v>
      </c>
      <c r="AS73" s="33">
        <v>803929.53</v>
      </c>
      <c r="AT73" s="33">
        <v>912749.8</v>
      </c>
      <c r="AU73" s="33">
        <v>2764898.74</v>
      </c>
      <c r="AV73" s="33">
        <v>1205852.1399999999</v>
      </c>
      <c r="AW73" s="33">
        <v>899527.05</v>
      </c>
      <c r="AX73" s="33">
        <v>1188508.6100000001</v>
      </c>
      <c r="AY73" s="33">
        <v>954131.19</v>
      </c>
      <c r="AZ73" s="33">
        <v>990707.86</v>
      </c>
      <c r="BA73" s="31">
        <f t="shared" si="27"/>
        <v>-19871.55</v>
      </c>
      <c r="BB73" s="31">
        <f t="shared" si="27"/>
        <v>-20873.2</v>
      </c>
      <c r="BC73" s="31">
        <f t="shared" si="27"/>
        <v>-16881.89</v>
      </c>
      <c r="BD73" s="31">
        <f t="shared" si="27"/>
        <v>-67343.89</v>
      </c>
      <c r="BE73" s="31">
        <f t="shared" si="27"/>
        <v>-57338.21</v>
      </c>
      <c r="BF73" s="31">
        <f t="shared" si="27"/>
        <v>-65099.54</v>
      </c>
      <c r="BG73" s="31">
        <f t="shared" si="42"/>
        <v>-291690.65000000002</v>
      </c>
      <c r="BH73" s="31">
        <f t="shared" si="42"/>
        <v>-127214.71</v>
      </c>
      <c r="BI73" s="31">
        <f t="shared" si="42"/>
        <v>-94898.1</v>
      </c>
      <c r="BJ73" s="31">
        <f t="shared" si="42"/>
        <v>-52979.58</v>
      </c>
      <c r="BK73" s="31">
        <f t="shared" si="42"/>
        <v>-42531.85</v>
      </c>
      <c r="BL73" s="31">
        <f t="shared" si="42"/>
        <v>-44162.31</v>
      </c>
      <c r="BM73" s="6">
        <f t="shared" ca="1" si="39"/>
        <v>7.9899999999999999E-2</v>
      </c>
      <c r="BN73" s="6">
        <f t="shared" ca="1" si="39"/>
        <v>7.9899999999999999E-2</v>
      </c>
      <c r="BO73" s="6">
        <f t="shared" ca="1" si="39"/>
        <v>7.9899999999999999E-2</v>
      </c>
      <c r="BP73" s="6">
        <f t="shared" ca="1" si="39"/>
        <v>7.9899999999999999E-2</v>
      </c>
      <c r="BQ73" s="6">
        <f t="shared" ca="1" si="39"/>
        <v>7.9899999999999999E-2</v>
      </c>
      <c r="BR73" s="6">
        <f t="shared" ca="1" si="39"/>
        <v>7.9899999999999999E-2</v>
      </c>
      <c r="BS73" s="6">
        <f t="shared" ca="1" si="39"/>
        <v>7.9899999999999999E-2</v>
      </c>
      <c r="BT73" s="6">
        <f t="shared" ca="1" si="39"/>
        <v>7.9899999999999999E-2</v>
      </c>
      <c r="BU73" s="6">
        <f t="shared" ca="1" si="39"/>
        <v>7.9899999999999999E-2</v>
      </c>
      <c r="BV73" s="6">
        <f t="shared" ca="1" si="39"/>
        <v>7.9899999999999999E-2</v>
      </c>
      <c r="BW73" s="6">
        <f t="shared" ca="1" si="39"/>
        <v>7.9899999999999999E-2</v>
      </c>
      <c r="BX73" s="6">
        <f t="shared" ca="1" si="39"/>
        <v>7.9899999999999999E-2</v>
      </c>
      <c r="BY73" s="31">
        <f t="shared" ca="1" si="31"/>
        <v>1323114.24</v>
      </c>
      <c r="BZ73" s="31">
        <f t="shared" ca="1" si="31"/>
        <v>1389807.28</v>
      </c>
      <c r="CA73" s="31">
        <f t="shared" ca="1" si="31"/>
        <v>1124052.43</v>
      </c>
      <c r="CB73" s="31">
        <f t="shared" ca="1" si="31"/>
        <v>1120995.22</v>
      </c>
      <c r="CC73" s="31">
        <f t="shared" ca="1" si="31"/>
        <v>954442.34</v>
      </c>
      <c r="CD73" s="31">
        <f t="shared" ca="1" si="31"/>
        <v>1083636.1000000001</v>
      </c>
      <c r="CE73" s="31">
        <f t="shared" ca="1" si="30"/>
        <v>3282546.94</v>
      </c>
      <c r="CF73" s="31">
        <f t="shared" ca="1" si="30"/>
        <v>1431613.47</v>
      </c>
      <c r="CG73" s="31">
        <f t="shared" ca="1" si="30"/>
        <v>1067937.76</v>
      </c>
      <c r="CH73" s="31">
        <f t="shared" ca="1" si="30"/>
        <v>1411022.86</v>
      </c>
      <c r="CI73" s="31">
        <f t="shared" ca="1" si="30"/>
        <v>1132764.96</v>
      </c>
      <c r="CJ73" s="31">
        <f t="shared" ca="1" si="30"/>
        <v>1176189.57</v>
      </c>
      <c r="CK73" s="32">
        <f t="shared" ca="1" si="28"/>
        <v>21527.52</v>
      </c>
      <c r="CL73" s="32">
        <f t="shared" ca="1" si="28"/>
        <v>22612.63</v>
      </c>
      <c r="CM73" s="32">
        <f t="shared" ca="1" si="28"/>
        <v>18288.71</v>
      </c>
      <c r="CN73" s="32">
        <f t="shared" ca="1" si="28"/>
        <v>18238.97</v>
      </c>
      <c r="CO73" s="32">
        <f t="shared" ca="1" si="28"/>
        <v>15529.1</v>
      </c>
      <c r="CP73" s="32">
        <f t="shared" ca="1" si="28"/>
        <v>17631.13</v>
      </c>
      <c r="CQ73" s="32">
        <f t="shared" ca="1" si="43"/>
        <v>53408.15</v>
      </c>
      <c r="CR73" s="32">
        <f t="shared" ca="1" si="43"/>
        <v>23292.83</v>
      </c>
      <c r="CS73" s="32">
        <f t="shared" ca="1" si="43"/>
        <v>17375.71</v>
      </c>
      <c r="CT73" s="32">
        <f t="shared" ca="1" si="43"/>
        <v>22957.82</v>
      </c>
      <c r="CU73" s="32">
        <f t="shared" ca="1" si="43"/>
        <v>18430.47</v>
      </c>
      <c r="CV73" s="32">
        <f t="shared" ca="1" si="43"/>
        <v>19137</v>
      </c>
      <c r="CW73" s="31">
        <f t="shared" ca="1" si="29"/>
        <v>250050.38000000006</v>
      </c>
      <c r="CX73" s="31">
        <f t="shared" ca="1" si="29"/>
        <v>262654.44</v>
      </c>
      <c r="CY73" s="31">
        <f t="shared" ca="1" si="29"/>
        <v>212430.42999999993</v>
      </c>
      <c r="CZ73" s="31">
        <f t="shared" ca="1" si="29"/>
        <v>262360.57999999996</v>
      </c>
      <c r="DA73" s="31">
        <f t="shared" ca="1" si="29"/>
        <v>223380.11999999991</v>
      </c>
      <c r="DB73" s="31">
        <f t="shared" ca="1" si="29"/>
        <v>253616.96999999994</v>
      </c>
      <c r="DC73" s="31">
        <f t="shared" ca="1" si="44"/>
        <v>862746.99999999965</v>
      </c>
      <c r="DD73" s="31">
        <f t="shared" ca="1" si="44"/>
        <v>376268.87000000017</v>
      </c>
      <c r="DE73" s="31">
        <f t="shared" ca="1" si="44"/>
        <v>280684.5199999999</v>
      </c>
      <c r="DF73" s="31">
        <f t="shared" ca="1" si="44"/>
        <v>298451.65000000008</v>
      </c>
      <c r="DG73" s="31">
        <f t="shared" ca="1" si="44"/>
        <v>239596.09</v>
      </c>
      <c r="DH73" s="31">
        <f t="shared" ca="1" si="44"/>
        <v>248781.02000000008</v>
      </c>
      <c r="DI73" s="32">
        <f t="shared" ca="1" si="36"/>
        <v>12502.52</v>
      </c>
      <c r="DJ73" s="32">
        <f t="shared" ca="1" si="36"/>
        <v>13132.72</v>
      </c>
      <c r="DK73" s="32">
        <f t="shared" ca="1" si="36"/>
        <v>10621.52</v>
      </c>
      <c r="DL73" s="32">
        <f t="shared" ca="1" si="32"/>
        <v>13118.03</v>
      </c>
      <c r="DM73" s="32">
        <f t="shared" ca="1" si="32"/>
        <v>11169.01</v>
      </c>
      <c r="DN73" s="32">
        <f t="shared" ca="1" si="32"/>
        <v>12680.85</v>
      </c>
      <c r="DO73" s="32">
        <f t="shared" ca="1" si="32"/>
        <v>43137.35</v>
      </c>
      <c r="DP73" s="32">
        <f t="shared" ca="1" si="32"/>
        <v>18813.439999999999</v>
      </c>
      <c r="DQ73" s="32">
        <f t="shared" ca="1" si="32"/>
        <v>14034.23</v>
      </c>
      <c r="DR73" s="32">
        <f t="shared" ca="1" si="32"/>
        <v>14922.58</v>
      </c>
      <c r="DS73" s="32">
        <f t="shared" ca="1" si="32"/>
        <v>11979.8</v>
      </c>
      <c r="DT73" s="32">
        <f t="shared" ca="1" si="32"/>
        <v>12439.05</v>
      </c>
      <c r="DU73" s="31">
        <f t="shared" ca="1" si="37"/>
        <v>107586.8</v>
      </c>
      <c r="DV73" s="31">
        <f t="shared" ca="1" si="37"/>
        <v>111671.37</v>
      </c>
      <c r="DW73" s="31">
        <f t="shared" ca="1" si="37"/>
        <v>89340.13</v>
      </c>
      <c r="DX73" s="31">
        <f t="shared" ca="1" si="33"/>
        <v>109001.89</v>
      </c>
      <c r="DY73" s="31">
        <f t="shared" ca="1" si="33"/>
        <v>91705.24</v>
      </c>
      <c r="DZ73" s="31">
        <f t="shared" ca="1" si="33"/>
        <v>102826.1</v>
      </c>
      <c r="EA73" s="31">
        <f t="shared" ca="1" si="33"/>
        <v>345536.26</v>
      </c>
      <c r="EB73" s="31">
        <f t="shared" ca="1" si="33"/>
        <v>148701.01999999999</v>
      </c>
      <c r="EC73" s="31">
        <f t="shared" ca="1" si="33"/>
        <v>109436.26</v>
      </c>
      <c r="ED73" s="31">
        <f t="shared" ca="1" si="33"/>
        <v>114830.36</v>
      </c>
      <c r="EE73" s="31">
        <f t="shared" ca="1" si="33"/>
        <v>90913.64</v>
      </c>
      <c r="EF73" s="31">
        <f t="shared" ca="1" si="33"/>
        <v>93120.83</v>
      </c>
      <c r="EG73" s="32">
        <f t="shared" ca="1" si="38"/>
        <v>370139.70000000007</v>
      </c>
      <c r="EH73" s="32">
        <f t="shared" ca="1" si="38"/>
        <v>387458.52999999997</v>
      </c>
      <c r="EI73" s="32">
        <f t="shared" ca="1" si="38"/>
        <v>312392.07999999996</v>
      </c>
      <c r="EJ73" s="32">
        <f t="shared" ca="1" si="34"/>
        <v>384480.5</v>
      </c>
      <c r="EK73" s="32">
        <f t="shared" ca="1" si="34"/>
        <v>326254.36999999994</v>
      </c>
      <c r="EL73" s="32">
        <f t="shared" ca="1" si="34"/>
        <v>369123.91999999993</v>
      </c>
      <c r="EM73" s="32">
        <f t="shared" ca="1" si="34"/>
        <v>1251420.6099999996</v>
      </c>
      <c r="EN73" s="32">
        <f t="shared" ca="1" si="34"/>
        <v>543783.33000000019</v>
      </c>
      <c r="EO73" s="32">
        <f t="shared" ca="1" si="34"/>
        <v>404155.00999999989</v>
      </c>
      <c r="EP73" s="32">
        <f t="shared" ca="1" si="34"/>
        <v>428204.59000000008</v>
      </c>
      <c r="EQ73" s="32">
        <f t="shared" ca="1" si="34"/>
        <v>342489.52999999997</v>
      </c>
      <c r="ER73" s="32">
        <f t="shared" ca="1" si="34"/>
        <v>354340.90000000008</v>
      </c>
    </row>
    <row r="74" spans="1:148">
      <c r="A74" t="s">
        <v>436</v>
      </c>
      <c r="B74" s="1" t="s">
        <v>88</v>
      </c>
      <c r="C74" t="str">
        <f t="shared" ca="1" si="40"/>
        <v>KHW1</v>
      </c>
      <c r="D74" t="str">
        <f t="shared" ca="1" si="41"/>
        <v>Kettles Hill Wind Facility</v>
      </c>
      <c r="E74" s="51">
        <v>4050.8182000000002</v>
      </c>
      <c r="F74" s="51">
        <v>2681.4288000000001</v>
      </c>
      <c r="G74" s="51">
        <v>6339.7379000000001</v>
      </c>
      <c r="H74" s="51">
        <v>2484.8969999999999</v>
      </c>
      <c r="I74" s="51">
        <v>2157.6534999999999</v>
      </c>
      <c r="J74" s="51">
        <v>2562.7184999999999</v>
      </c>
      <c r="K74" s="51">
        <v>8500.4349999999995</v>
      </c>
      <c r="L74" s="51">
        <v>11081.984200000001</v>
      </c>
      <c r="M74" s="51">
        <v>13612.4277</v>
      </c>
      <c r="N74" s="51">
        <v>23485.061399999999</v>
      </c>
      <c r="O74" s="51">
        <v>20149.8629</v>
      </c>
      <c r="P74" s="51">
        <v>25001.704900000001</v>
      </c>
      <c r="Q74" s="32">
        <v>216306.6</v>
      </c>
      <c r="R74" s="32">
        <v>158806.78</v>
      </c>
      <c r="S74" s="32">
        <v>322982.34000000003</v>
      </c>
      <c r="T74" s="32">
        <v>115891.74</v>
      </c>
      <c r="U74" s="32">
        <v>75488.72</v>
      </c>
      <c r="V74" s="32">
        <v>100699.35</v>
      </c>
      <c r="W74" s="32">
        <v>1302735.69</v>
      </c>
      <c r="X74" s="32">
        <v>559977.27</v>
      </c>
      <c r="Y74" s="32">
        <v>560940.17000000004</v>
      </c>
      <c r="Z74" s="32">
        <v>1310523.74</v>
      </c>
      <c r="AA74" s="32">
        <v>851530.25</v>
      </c>
      <c r="AB74" s="32">
        <v>1289625.76</v>
      </c>
      <c r="AC74" s="2">
        <v>3.02</v>
      </c>
      <c r="AD74" s="2">
        <v>3.02</v>
      </c>
      <c r="AE74" s="2">
        <v>3.02</v>
      </c>
      <c r="AF74" s="2">
        <v>3.02</v>
      </c>
      <c r="AG74" s="2">
        <v>3.02</v>
      </c>
      <c r="AH74" s="2">
        <v>3.02</v>
      </c>
      <c r="AI74" s="2">
        <v>3.02</v>
      </c>
      <c r="AJ74" s="2">
        <v>3.02</v>
      </c>
      <c r="AK74" s="2">
        <v>3.02</v>
      </c>
      <c r="AL74" s="2">
        <v>3.02</v>
      </c>
      <c r="AM74" s="2">
        <v>3.02</v>
      </c>
      <c r="AN74" s="2">
        <v>3.02</v>
      </c>
      <c r="AO74" s="33">
        <v>6532.46</v>
      </c>
      <c r="AP74" s="33">
        <v>4795.96</v>
      </c>
      <c r="AQ74" s="33">
        <v>9754.07</v>
      </c>
      <c r="AR74" s="33">
        <v>3499.93</v>
      </c>
      <c r="AS74" s="33">
        <v>2279.7600000000002</v>
      </c>
      <c r="AT74" s="33">
        <v>3041.12</v>
      </c>
      <c r="AU74" s="33">
        <v>39342.620000000003</v>
      </c>
      <c r="AV74" s="33">
        <v>16911.310000000001</v>
      </c>
      <c r="AW74" s="33">
        <v>16940.39</v>
      </c>
      <c r="AX74" s="33">
        <v>39577.82</v>
      </c>
      <c r="AY74" s="33">
        <v>25716.21</v>
      </c>
      <c r="AZ74" s="33">
        <v>38946.699999999997</v>
      </c>
      <c r="BA74" s="31">
        <f t="shared" si="27"/>
        <v>-259.57</v>
      </c>
      <c r="BB74" s="31">
        <f t="shared" si="27"/>
        <v>-190.57</v>
      </c>
      <c r="BC74" s="31">
        <f t="shared" si="27"/>
        <v>-387.58</v>
      </c>
      <c r="BD74" s="31">
        <f t="shared" si="27"/>
        <v>-556.28</v>
      </c>
      <c r="BE74" s="31">
        <f t="shared" si="27"/>
        <v>-362.35</v>
      </c>
      <c r="BF74" s="31">
        <f t="shared" si="27"/>
        <v>-483.36</v>
      </c>
      <c r="BG74" s="31">
        <f t="shared" si="42"/>
        <v>-9249.42</v>
      </c>
      <c r="BH74" s="31">
        <f t="shared" si="42"/>
        <v>-3975.84</v>
      </c>
      <c r="BI74" s="31">
        <f t="shared" si="42"/>
        <v>-3982.68</v>
      </c>
      <c r="BJ74" s="31">
        <f t="shared" si="42"/>
        <v>-3931.57</v>
      </c>
      <c r="BK74" s="31">
        <f t="shared" si="42"/>
        <v>-2554.59</v>
      </c>
      <c r="BL74" s="31">
        <f t="shared" si="42"/>
        <v>-3868.88</v>
      </c>
      <c r="BM74" s="6">
        <f t="shared" ca="1" si="39"/>
        <v>1.0699999999999999E-2</v>
      </c>
      <c r="BN74" s="6">
        <f t="shared" ca="1" si="39"/>
        <v>1.0699999999999999E-2</v>
      </c>
      <c r="BO74" s="6">
        <f t="shared" ca="1" si="39"/>
        <v>1.0699999999999999E-2</v>
      </c>
      <c r="BP74" s="6">
        <f t="shared" ca="1" si="39"/>
        <v>1.0699999999999999E-2</v>
      </c>
      <c r="BQ74" s="6">
        <f t="shared" ca="1" si="39"/>
        <v>1.0699999999999999E-2</v>
      </c>
      <c r="BR74" s="6">
        <f t="shared" ca="1" si="39"/>
        <v>1.0699999999999999E-2</v>
      </c>
      <c r="BS74" s="6">
        <f t="shared" ca="1" si="39"/>
        <v>1.0699999999999999E-2</v>
      </c>
      <c r="BT74" s="6">
        <f t="shared" ca="1" si="39"/>
        <v>1.0699999999999999E-2</v>
      </c>
      <c r="BU74" s="6">
        <f t="shared" ca="1" si="39"/>
        <v>1.0699999999999999E-2</v>
      </c>
      <c r="BV74" s="6">
        <f t="shared" ca="1" si="39"/>
        <v>1.0699999999999999E-2</v>
      </c>
      <c r="BW74" s="6">
        <f t="shared" ca="1" si="39"/>
        <v>1.0699999999999999E-2</v>
      </c>
      <c r="BX74" s="6">
        <f t="shared" ca="1" si="39"/>
        <v>1.0699999999999999E-2</v>
      </c>
      <c r="BY74" s="31">
        <f t="shared" ca="1" si="31"/>
        <v>2314.48</v>
      </c>
      <c r="BZ74" s="31">
        <f t="shared" ca="1" si="31"/>
        <v>1699.23</v>
      </c>
      <c r="CA74" s="31">
        <f t="shared" ca="1" si="31"/>
        <v>3455.91</v>
      </c>
      <c r="CB74" s="31">
        <f t="shared" ca="1" si="31"/>
        <v>1240.04</v>
      </c>
      <c r="CC74" s="31">
        <f t="shared" ca="1" si="31"/>
        <v>807.73</v>
      </c>
      <c r="CD74" s="31">
        <f t="shared" ca="1" si="31"/>
        <v>1077.48</v>
      </c>
      <c r="CE74" s="31">
        <f t="shared" ca="1" si="30"/>
        <v>13939.27</v>
      </c>
      <c r="CF74" s="31">
        <f t="shared" ca="1" si="30"/>
        <v>5991.76</v>
      </c>
      <c r="CG74" s="31">
        <f t="shared" ca="1" si="30"/>
        <v>6002.06</v>
      </c>
      <c r="CH74" s="31">
        <f t="shared" ca="1" si="30"/>
        <v>14022.6</v>
      </c>
      <c r="CI74" s="31">
        <f t="shared" ca="1" si="30"/>
        <v>9111.3700000000008</v>
      </c>
      <c r="CJ74" s="31">
        <f t="shared" ca="1" si="30"/>
        <v>13799</v>
      </c>
      <c r="CK74" s="32">
        <f t="shared" ca="1" si="28"/>
        <v>281.2</v>
      </c>
      <c r="CL74" s="32">
        <f t="shared" ca="1" si="28"/>
        <v>206.45</v>
      </c>
      <c r="CM74" s="32">
        <f t="shared" ca="1" si="28"/>
        <v>419.88</v>
      </c>
      <c r="CN74" s="32">
        <f t="shared" ca="1" si="28"/>
        <v>150.66</v>
      </c>
      <c r="CO74" s="32">
        <f t="shared" ca="1" si="28"/>
        <v>98.14</v>
      </c>
      <c r="CP74" s="32">
        <f t="shared" ca="1" si="28"/>
        <v>130.91</v>
      </c>
      <c r="CQ74" s="32">
        <f t="shared" ca="1" si="43"/>
        <v>1693.56</v>
      </c>
      <c r="CR74" s="32">
        <f t="shared" ca="1" si="43"/>
        <v>727.97</v>
      </c>
      <c r="CS74" s="32">
        <f t="shared" ca="1" si="43"/>
        <v>729.22</v>
      </c>
      <c r="CT74" s="32">
        <f t="shared" ca="1" si="43"/>
        <v>1703.68</v>
      </c>
      <c r="CU74" s="32">
        <f t="shared" ca="1" si="43"/>
        <v>1106.99</v>
      </c>
      <c r="CV74" s="32">
        <f t="shared" ca="1" si="43"/>
        <v>1676.51</v>
      </c>
      <c r="CW74" s="31">
        <f t="shared" ca="1" si="29"/>
        <v>-3677.21</v>
      </c>
      <c r="CX74" s="31">
        <f t="shared" ca="1" si="29"/>
        <v>-2699.7099999999996</v>
      </c>
      <c r="CY74" s="31">
        <f t="shared" ca="1" si="29"/>
        <v>-5490.7</v>
      </c>
      <c r="CZ74" s="31">
        <f t="shared" ca="1" si="29"/>
        <v>-1552.9499999999996</v>
      </c>
      <c r="DA74" s="31">
        <f t="shared" ca="1" si="29"/>
        <v>-1011.5400000000003</v>
      </c>
      <c r="DB74" s="31">
        <f t="shared" ca="1" si="29"/>
        <v>-1349.37</v>
      </c>
      <c r="DC74" s="31">
        <f t="shared" ca="1" si="44"/>
        <v>-14460.37</v>
      </c>
      <c r="DD74" s="31">
        <f t="shared" ca="1" si="44"/>
        <v>-6215.7400000000016</v>
      </c>
      <c r="DE74" s="31">
        <f t="shared" ca="1" si="44"/>
        <v>-6226.4299999999985</v>
      </c>
      <c r="DF74" s="31">
        <f t="shared" ca="1" si="44"/>
        <v>-19919.97</v>
      </c>
      <c r="DG74" s="31">
        <f t="shared" ca="1" si="44"/>
        <v>-12943.259999999998</v>
      </c>
      <c r="DH74" s="31">
        <f t="shared" ca="1" si="44"/>
        <v>-19602.309999999994</v>
      </c>
      <c r="DI74" s="32">
        <f t="shared" ca="1" si="36"/>
        <v>-183.86</v>
      </c>
      <c r="DJ74" s="32">
        <f t="shared" ca="1" si="36"/>
        <v>-134.99</v>
      </c>
      <c r="DK74" s="32">
        <f t="shared" ca="1" si="36"/>
        <v>-274.54000000000002</v>
      </c>
      <c r="DL74" s="32">
        <f t="shared" ca="1" si="32"/>
        <v>-77.650000000000006</v>
      </c>
      <c r="DM74" s="32">
        <f t="shared" ca="1" si="32"/>
        <v>-50.58</v>
      </c>
      <c r="DN74" s="32">
        <f t="shared" ca="1" si="32"/>
        <v>-67.47</v>
      </c>
      <c r="DO74" s="32">
        <f t="shared" ca="1" si="32"/>
        <v>-723.02</v>
      </c>
      <c r="DP74" s="32">
        <f t="shared" ca="1" si="32"/>
        <v>-310.79000000000002</v>
      </c>
      <c r="DQ74" s="32">
        <f t="shared" ca="1" si="32"/>
        <v>-311.32</v>
      </c>
      <c r="DR74" s="32">
        <f t="shared" ca="1" si="32"/>
        <v>-996</v>
      </c>
      <c r="DS74" s="32">
        <f t="shared" ca="1" si="32"/>
        <v>-647.16</v>
      </c>
      <c r="DT74" s="32">
        <f t="shared" ca="1" si="32"/>
        <v>-980.12</v>
      </c>
      <c r="DU74" s="31">
        <f t="shared" ca="1" si="37"/>
        <v>-1582.16</v>
      </c>
      <c r="DV74" s="31">
        <f t="shared" ca="1" si="37"/>
        <v>-1147.82</v>
      </c>
      <c r="DW74" s="31">
        <f t="shared" ca="1" si="37"/>
        <v>-2309.1799999999998</v>
      </c>
      <c r="DX74" s="31">
        <f t="shared" ca="1" si="33"/>
        <v>-645.20000000000005</v>
      </c>
      <c r="DY74" s="31">
        <f t="shared" ca="1" si="33"/>
        <v>-415.27</v>
      </c>
      <c r="DZ74" s="31">
        <f t="shared" ca="1" si="33"/>
        <v>-547.09</v>
      </c>
      <c r="EA74" s="31">
        <f t="shared" ca="1" si="33"/>
        <v>-5791.48</v>
      </c>
      <c r="EB74" s="31">
        <f t="shared" ca="1" si="33"/>
        <v>-2456.4499999999998</v>
      </c>
      <c r="EC74" s="31">
        <f t="shared" ca="1" si="33"/>
        <v>-2427.63</v>
      </c>
      <c r="ED74" s="31">
        <f t="shared" ca="1" si="33"/>
        <v>-7664.28</v>
      </c>
      <c r="EE74" s="31">
        <f t="shared" ca="1" si="33"/>
        <v>-4911.26</v>
      </c>
      <c r="EF74" s="31">
        <f t="shared" ca="1" si="33"/>
        <v>-7337.31</v>
      </c>
      <c r="EG74" s="32">
        <f t="shared" ca="1" si="38"/>
        <v>-5443.2300000000005</v>
      </c>
      <c r="EH74" s="32">
        <f t="shared" ca="1" si="38"/>
        <v>-3982.5199999999995</v>
      </c>
      <c r="EI74" s="32">
        <f t="shared" ca="1" si="38"/>
        <v>-8074.42</v>
      </c>
      <c r="EJ74" s="32">
        <f t="shared" ca="1" si="34"/>
        <v>-2275.7999999999997</v>
      </c>
      <c r="EK74" s="32">
        <f t="shared" ca="1" si="34"/>
        <v>-1477.3900000000003</v>
      </c>
      <c r="EL74" s="32">
        <f t="shared" ca="1" si="34"/>
        <v>-1963.9299999999998</v>
      </c>
      <c r="EM74" s="32">
        <f t="shared" ca="1" si="34"/>
        <v>-20974.870000000003</v>
      </c>
      <c r="EN74" s="32">
        <f t="shared" ca="1" si="34"/>
        <v>-8982.9800000000014</v>
      </c>
      <c r="EO74" s="32">
        <f t="shared" ca="1" si="34"/>
        <v>-8965.3799999999974</v>
      </c>
      <c r="EP74" s="32">
        <f t="shared" ca="1" si="34"/>
        <v>-28580.25</v>
      </c>
      <c r="EQ74" s="32">
        <f t="shared" ca="1" si="34"/>
        <v>-18501.68</v>
      </c>
      <c r="ER74" s="32">
        <f t="shared" ca="1" si="34"/>
        <v>-27919.739999999994</v>
      </c>
    </row>
    <row r="75" spans="1:148">
      <c r="A75" t="s">
        <v>437</v>
      </c>
      <c r="B75" s="1" t="s">
        <v>90</v>
      </c>
      <c r="C75" t="str">
        <f t="shared" ca="1" si="40"/>
        <v>SPCIMP</v>
      </c>
      <c r="D75" t="str">
        <f t="shared" ca="1" si="41"/>
        <v>Alberta-Saskatchewan Intertie - Import</v>
      </c>
      <c r="E75" s="51">
        <v>1768</v>
      </c>
      <c r="F75" s="51">
        <v>1617</v>
      </c>
      <c r="G75" s="51">
        <v>1010</v>
      </c>
      <c r="H75" s="51">
        <v>908</v>
      </c>
      <c r="I75" s="51">
        <v>500</v>
      </c>
      <c r="J75" s="51">
        <v>1100</v>
      </c>
      <c r="K75" s="51">
        <v>1331</v>
      </c>
      <c r="L75" s="51">
        <v>250</v>
      </c>
      <c r="M75" s="51">
        <v>1180</v>
      </c>
      <c r="N75" s="51">
        <v>13034</v>
      </c>
      <c r="O75" s="51">
        <v>14411</v>
      </c>
      <c r="P75" s="51">
        <v>4246</v>
      </c>
      <c r="Q75" s="32">
        <v>90875.65</v>
      </c>
      <c r="R75" s="32">
        <v>140054.82</v>
      </c>
      <c r="S75" s="32">
        <v>67618.75</v>
      </c>
      <c r="T75" s="32">
        <v>53992.11</v>
      </c>
      <c r="U75" s="32">
        <v>19961.75</v>
      </c>
      <c r="V75" s="32">
        <v>72381.75</v>
      </c>
      <c r="W75" s="32">
        <v>68879.240000000005</v>
      </c>
      <c r="X75" s="32">
        <v>6097.5</v>
      </c>
      <c r="Y75" s="32">
        <v>46270.34</v>
      </c>
      <c r="Z75" s="32">
        <v>754888.18</v>
      </c>
      <c r="AA75" s="32">
        <v>686126.48</v>
      </c>
      <c r="AB75" s="32">
        <v>356399.88</v>
      </c>
      <c r="AC75" s="2">
        <v>1.44</v>
      </c>
      <c r="AD75" s="2">
        <v>1.44</v>
      </c>
      <c r="AE75" s="2">
        <v>1.44</v>
      </c>
      <c r="AF75" s="2">
        <v>1.44</v>
      </c>
      <c r="AG75" s="2">
        <v>1.44</v>
      </c>
      <c r="AH75" s="2">
        <v>1.44</v>
      </c>
      <c r="AI75" s="2">
        <v>1.44</v>
      </c>
      <c r="AJ75" s="2">
        <v>1.44</v>
      </c>
      <c r="AK75" s="2">
        <v>1.44</v>
      </c>
      <c r="AL75" s="2">
        <v>1.44</v>
      </c>
      <c r="AM75" s="2">
        <v>1.44</v>
      </c>
      <c r="AN75" s="2">
        <v>1.44</v>
      </c>
      <c r="AO75" s="33">
        <v>1308.6099999999999</v>
      </c>
      <c r="AP75" s="33">
        <v>2016.79</v>
      </c>
      <c r="AQ75" s="33">
        <v>973.71</v>
      </c>
      <c r="AR75" s="33">
        <v>777.49</v>
      </c>
      <c r="AS75" s="33">
        <v>287.45</v>
      </c>
      <c r="AT75" s="33">
        <v>1042.3</v>
      </c>
      <c r="AU75" s="33">
        <v>991.86</v>
      </c>
      <c r="AV75" s="33">
        <v>87.8</v>
      </c>
      <c r="AW75" s="33">
        <v>666.29</v>
      </c>
      <c r="AX75" s="33">
        <v>10870.39</v>
      </c>
      <c r="AY75" s="33">
        <v>9880.2199999999993</v>
      </c>
      <c r="AZ75" s="33">
        <v>5132.16</v>
      </c>
      <c r="BA75" s="31">
        <f t="shared" si="27"/>
        <v>-109.05</v>
      </c>
      <c r="BB75" s="31">
        <f t="shared" si="27"/>
        <v>-168.07</v>
      </c>
      <c r="BC75" s="31">
        <f t="shared" si="27"/>
        <v>-81.14</v>
      </c>
      <c r="BD75" s="31">
        <f t="shared" si="27"/>
        <v>-259.16000000000003</v>
      </c>
      <c r="BE75" s="31">
        <f t="shared" si="27"/>
        <v>-95.82</v>
      </c>
      <c r="BF75" s="31">
        <f t="shared" si="27"/>
        <v>-347.43</v>
      </c>
      <c r="BG75" s="31">
        <f t="shared" si="42"/>
        <v>-489.04</v>
      </c>
      <c r="BH75" s="31">
        <f t="shared" si="42"/>
        <v>-43.29</v>
      </c>
      <c r="BI75" s="31">
        <f t="shared" si="42"/>
        <v>-328.52</v>
      </c>
      <c r="BJ75" s="31">
        <f t="shared" si="42"/>
        <v>-2264.66</v>
      </c>
      <c r="BK75" s="31">
        <f t="shared" si="42"/>
        <v>-2058.38</v>
      </c>
      <c r="BL75" s="31">
        <f t="shared" si="42"/>
        <v>-1069.2</v>
      </c>
      <c r="BM75" s="6">
        <f t="shared" ca="1" si="39"/>
        <v>-4.7999999999999996E-3</v>
      </c>
      <c r="BN75" s="6">
        <f t="shared" ca="1" si="39"/>
        <v>-4.7999999999999996E-3</v>
      </c>
      <c r="BO75" s="6">
        <f t="shared" ca="1" si="39"/>
        <v>-4.7999999999999996E-3</v>
      </c>
      <c r="BP75" s="6">
        <f t="shared" ca="1" si="39"/>
        <v>-4.7999999999999996E-3</v>
      </c>
      <c r="BQ75" s="6">
        <f t="shared" ca="1" si="39"/>
        <v>-4.7999999999999996E-3</v>
      </c>
      <c r="BR75" s="6">
        <f t="shared" ca="1" si="39"/>
        <v>-4.7999999999999996E-3</v>
      </c>
      <c r="BS75" s="6">
        <f t="shared" ca="1" si="39"/>
        <v>-4.7999999999999996E-3</v>
      </c>
      <c r="BT75" s="6">
        <f t="shared" ca="1" si="39"/>
        <v>-4.7999999999999996E-3</v>
      </c>
      <c r="BU75" s="6">
        <f t="shared" ca="1" si="39"/>
        <v>-4.7999999999999996E-3</v>
      </c>
      <c r="BV75" s="6">
        <f t="shared" ca="1" si="39"/>
        <v>-4.7999999999999996E-3</v>
      </c>
      <c r="BW75" s="6">
        <f t="shared" ca="1" si="39"/>
        <v>-4.7999999999999996E-3</v>
      </c>
      <c r="BX75" s="6">
        <f t="shared" ca="1" si="39"/>
        <v>-4.7999999999999996E-3</v>
      </c>
      <c r="BY75" s="31">
        <f t="shared" ca="1" si="31"/>
        <v>-436.2</v>
      </c>
      <c r="BZ75" s="31">
        <f t="shared" ca="1" si="31"/>
        <v>-672.26</v>
      </c>
      <c r="CA75" s="31">
        <f t="shared" ca="1" si="31"/>
        <v>-324.57</v>
      </c>
      <c r="CB75" s="31">
        <f t="shared" ca="1" si="31"/>
        <v>-259.16000000000003</v>
      </c>
      <c r="CC75" s="31">
        <f t="shared" ca="1" si="31"/>
        <v>-95.82</v>
      </c>
      <c r="CD75" s="31">
        <f t="shared" ca="1" si="31"/>
        <v>-347.43</v>
      </c>
      <c r="CE75" s="31">
        <f t="shared" ca="1" si="30"/>
        <v>-330.62</v>
      </c>
      <c r="CF75" s="31">
        <f t="shared" ca="1" si="30"/>
        <v>-29.27</v>
      </c>
      <c r="CG75" s="31">
        <f t="shared" ca="1" si="30"/>
        <v>-222.1</v>
      </c>
      <c r="CH75" s="31">
        <f t="shared" ca="1" si="30"/>
        <v>-3623.46</v>
      </c>
      <c r="CI75" s="31">
        <f t="shared" ca="1" si="30"/>
        <v>-3293.41</v>
      </c>
      <c r="CJ75" s="31">
        <f t="shared" ca="1" si="30"/>
        <v>-1710.72</v>
      </c>
      <c r="CK75" s="32">
        <f t="shared" ca="1" si="28"/>
        <v>118.14</v>
      </c>
      <c r="CL75" s="32">
        <f t="shared" ca="1" si="28"/>
        <v>182.07</v>
      </c>
      <c r="CM75" s="32">
        <f t="shared" ca="1" si="28"/>
        <v>87.9</v>
      </c>
      <c r="CN75" s="32">
        <f t="shared" ca="1" si="28"/>
        <v>70.19</v>
      </c>
      <c r="CO75" s="32">
        <f t="shared" ca="1" si="28"/>
        <v>25.95</v>
      </c>
      <c r="CP75" s="32">
        <f t="shared" ca="1" si="28"/>
        <v>94.1</v>
      </c>
      <c r="CQ75" s="32">
        <f t="shared" ca="1" si="43"/>
        <v>89.54</v>
      </c>
      <c r="CR75" s="32">
        <f t="shared" ca="1" si="43"/>
        <v>7.93</v>
      </c>
      <c r="CS75" s="32">
        <f t="shared" ca="1" si="43"/>
        <v>60.15</v>
      </c>
      <c r="CT75" s="32">
        <f t="shared" ca="1" si="43"/>
        <v>981.35</v>
      </c>
      <c r="CU75" s="32">
        <f t="shared" ca="1" si="43"/>
        <v>891.96</v>
      </c>
      <c r="CV75" s="32">
        <f t="shared" ca="1" si="43"/>
        <v>463.32</v>
      </c>
      <c r="CW75" s="31">
        <f t="shared" ca="1" si="29"/>
        <v>-1517.62</v>
      </c>
      <c r="CX75" s="31">
        <f t="shared" ca="1" si="29"/>
        <v>-2338.91</v>
      </c>
      <c r="CY75" s="31">
        <f t="shared" ca="1" si="29"/>
        <v>-1129.24</v>
      </c>
      <c r="CZ75" s="31">
        <f t="shared" ca="1" si="29"/>
        <v>-707.3</v>
      </c>
      <c r="DA75" s="31">
        <f t="shared" ca="1" si="29"/>
        <v>-261.5</v>
      </c>
      <c r="DB75" s="31">
        <f t="shared" ca="1" si="29"/>
        <v>-948.19999999999982</v>
      </c>
      <c r="DC75" s="31">
        <f t="shared" ca="1" si="44"/>
        <v>-743.90000000000009</v>
      </c>
      <c r="DD75" s="31">
        <f t="shared" ca="1" si="44"/>
        <v>-65.849999999999994</v>
      </c>
      <c r="DE75" s="31">
        <f t="shared" ca="1" si="44"/>
        <v>-499.72</v>
      </c>
      <c r="DF75" s="31">
        <f t="shared" ca="1" si="44"/>
        <v>-11247.84</v>
      </c>
      <c r="DG75" s="31">
        <f t="shared" ca="1" si="44"/>
        <v>-10223.289999999997</v>
      </c>
      <c r="DH75" s="31">
        <f t="shared" ca="1" si="44"/>
        <v>-5310.36</v>
      </c>
      <c r="DI75" s="32">
        <f t="shared" ca="1" si="36"/>
        <v>-75.88</v>
      </c>
      <c r="DJ75" s="32">
        <f t="shared" ca="1" si="36"/>
        <v>-116.95</v>
      </c>
      <c r="DK75" s="32">
        <f t="shared" ca="1" si="36"/>
        <v>-56.46</v>
      </c>
      <c r="DL75" s="32">
        <f t="shared" ca="1" si="32"/>
        <v>-35.369999999999997</v>
      </c>
      <c r="DM75" s="32">
        <f t="shared" ca="1" si="32"/>
        <v>-13.08</v>
      </c>
      <c r="DN75" s="32">
        <f t="shared" ca="1" si="32"/>
        <v>-47.41</v>
      </c>
      <c r="DO75" s="32">
        <f t="shared" ca="1" si="32"/>
        <v>-37.200000000000003</v>
      </c>
      <c r="DP75" s="32">
        <f t="shared" ca="1" si="32"/>
        <v>-3.29</v>
      </c>
      <c r="DQ75" s="32">
        <f t="shared" ca="1" si="32"/>
        <v>-24.99</v>
      </c>
      <c r="DR75" s="32">
        <f t="shared" ca="1" si="32"/>
        <v>-562.39</v>
      </c>
      <c r="DS75" s="32">
        <f t="shared" ca="1" si="32"/>
        <v>-511.16</v>
      </c>
      <c r="DT75" s="32">
        <f t="shared" ca="1" si="32"/>
        <v>-265.52</v>
      </c>
      <c r="DU75" s="31">
        <f t="shared" ca="1" si="37"/>
        <v>-652.97</v>
      </c>
      <c r="DV75" s="31">
        <f t="shared" ca="1" si="37"/>
        <v>-994.42</v>
      </c>
      <c r="DW75" s="31">
        <f t="shared" ca="1" si="37"/>
        <v>-474.92</v>
      </c>
      <c r="DX75" s="31">
        <f t="shared" ca="1" si="33"/>
        <v>-293.86</v>
      </c>
      <c r="DY75" s="31">
        <f t="shared" ca="1" si="33"/>
        <v>-107.35</v>
      </c>
      <c r="DZ75" s="31">
        <f t="shared" ca="1" si="33"/>
        <v>-384.44</v>
      </c>
      <c r="EA75" s="31">
        <f t="shared" ca="1" si="33"/>
        <v>-297.94</v>
      </c>
      <c r="EB75" s="31">
        <f t="shared" ca="1" si="33"/>
        <v>-26.02</v>
      </c>
      <c r="EC75" s="31">
        <f t="shared" ca="1" si="33"/>
        <v>-194.84</v>
      </c>
      <c r="ED75" s="31">
        <f t="shared" ca="1" si="33"/>
        <v>-4327.6499999999996</v>
      </c>
      <c r="EE75" s="31">
        <f t="shared" ca="1" si="33"/>
        <v>-3879.18</v>
      </c>
      <c r="EF75" s="31">
        <f t="shared" ca="1" si="33"/>
        <v>-1987.71</v>
      </c>
      <c r="EG75" s="32">
        <f t="shared" ca="1" si="38"/>
        <v>-2246.4700000000003</v>
      </c>
      <c r="EH75" s="32">
        <f t="shared" ca="1" si="38"/>
        <v>-3450.2799999999997</v>
      </c>
      <c r="EI75" s="32">
        <f t="shared" ca="1" si="38"/>
        <v>-1660.6200000000001</v>
      </c>
      <c r="EJ75" s="32">
        <f t="shared" ca="1" si="34"/>
        <v>-1036.53</v>
      </c>
      <c r="EK75" s="32">
        <f t="shared" ca="1" si="34"/>
        <v>-381.92999999999995</v>
      </c>
      <c r="EL75" s="32">
        <f t="shared" ca="1" si="34"/>
        <v>-1380.0499999999997</v>
      </c>
      <c r="EM75" s="32">
        <f t="shared" ca="1" si="34"/>
        <v>-1079.0400000000002</v>
      </c>
      <c r="EN75" s="32">
        <f t="shared" ca="1" si="34"/>
        <v>-95.16</v>
      </c>
      <c r="EO75" s="32">
        <f t="shared" ca="1" si="34"/>
        <v>-719.55000000000007</v>
      </c>
      <c r="EP75" s="32">
        <f t="shared" ca="1" si="34"/>
        <v>-16137.88</v>
      </c>
      <c r="EQ75" s="32">
        <f t="shared" ca="1" si="34"/>
        <v>-14613.629999999997</v>
      </c>
      <c r="ER75" s="32">
        <f t="shared" ca="1" si="34"/>
        <v>-7563.5899999999992</v>
      </c>
    </row>
    <row r="76" spans="1:148">
      <c r="A76" t="s">
        <v>437</v>
      </c>
      <c r="B76" s="1" t="s">
        <v>310</v>
      </c>
      <c r="C76" t="str">
        <f t="shared" ca="1" si="40"/>
        <v>SPCEXP</v>
      </c>
      <c r="D76" t="str">
        <f t="shared" ca="1" si="41"/>
        <v>Alberta-Saskatchewan Intertie - Export</v>
      </c>
      <c r="F76" s="51">
        <v>654</v>
      </c>
      <c r="Q76" s="32"/>
      <c r="R76" s="32">
        <v>35600.6</v>
      </c>
      <c r="S76" s="32"/>
      <c r="T76" s="32"/>
      <c r="U76" s="32"/>
      <c r="V76" s="32"/>
      <c r="W76" s="32"/>
      <c r="X76" s="32"/>
      <c r="Y76" s="32"/>
      <c r="Z76" s="32"/>
      <c r="AA76" s="32"/>
      <c r="AB76" s="32"/>
      <c r="AD76" s="2">
        <v>4.13</v>
      </c>
      <c r="AO76" s="33"/>
      <c r="AP76" s="33">
        <v>1470.3</v>
      </c>
      <c r="AQ76" s="33"/>
      <c r="AR76" s="33"/>
      <c r="AS76" s="33"/>
      <c r="AT76" s="33"/>
      <c r="AU76" s="33"/>
      <c r="AV76" s="33"/>
      <c r="AW76" s="33"/>
      <c r="AX76" s="33"/>
      <c r="AY76" s="33"/>
      <c r="AZ76" s="33"/>
      <c r="BA76" s="31">
        <f t="shared" si="27"/>
        <v>0</v>
      </c>
      <c r="BB76" s="31">
        <f t="shared" si="27"/>
        <v>-42.72</v>
      </c>
      <c r="BC76" s="31">
        <f t="shared" si="27"/>
        <v>0</v>
      </c>
      <c r="BD76" s="31">
        <f t="shared" si="27"/>
        <v>0</v>
      </c>
      <c r="BE76" s="31">
        <f t="shared" si="27"/>
        <v>0</v>
      </c>
      <c r="BF76" s="31">
        <f t="shared" si="27"/>
        <v>0</v>
      </c>
      <c r="BG76" s="31">
        <f t="shared" si="42"/>
        <v>0</v>
      </c>
      <c r="BH76" s="31">
        <f t="shared" si="42"/>
        <v>0</v>
      </c>
      <c r="BI76" s="31">
        <f t="shared" si="42"/>
        <v>0</v>
      </c>
      <c r="BJ76" s="31">
        <f t="shared" si="42"/>
        <v>0</v>
      </c>
      <c r="BK76" s="31">
        <f t="shared" si="42"/>
        <v>0</v>
      </c>
      <c r="BL76" s="31">
        <f t="shared" si="42"/>
        <v>0</v>
      </c>
      <c r="BM76" s="6">
        <f t="shared" ca="1" si="39"/>
        <v>0.02</v>
      </c>
      <c r="BN76" s="6">
        <f t="shared" ca="1" si="39"/>
        <v>0.02</v>
      </c>
      <c r="BO76" s="6">
        <f t="shared" ca="1" si="39"/>
        <v>0.02</v>
      </c>
      <c r="BP76" s="6">
        <f t="shared" ca="1" si="39"/>
        <v>0.02</v>
      </c>
      <c r="BQ76" s="6">
        <f t="shared" ca="1" si="39"/>
        <v>0.02</v>
      </c>
      <c r="BR76" s="6">
        <f t="shared" ca="1" si="39"/>
        <v>0.02</v>
      </c>
      <c r="BS76" s="6">
        <f t="shared" ca="1" si="39"/>
        <v>0.02</v>
      </c>
      <c r="BT76" s="6">
        <f t="shared" ca="1" si="39"/>
        <v>0.02</v>
      </c>
      <c r="BU76" s="6">
        <f t="shared" ca="1" si="39"/>
        <v>0.02</v>
      </c>
      <c r="BV76" s="6">
        <f t="shared" ca="1" si="39"/>
        <v>0.02</v>
      </c>
      <c r="BW76" s="6">
        <f t="shared" ca="1" si="39"/>
        <v>0.02</v>
      </c>
      <c r="BX76" s="6">
        <f t="shared" ca="1" si="39"/>
        <v>0.02</v>
      </c>
      <c r="BY76" s="31">
        <f t="shared" ca="1" si="31"/>
        <v>0</v>
      </c>
      <c r="BZ76" s="31">
        <f t="shared" ca="1" si="31"/>
        <v>712.01</v>
      </c>
      <c r="CA76" s="31">
        <f t="shared" ca="1" si="31"/>
        <v>0</v>
      </c>
      <c r="CB76" s="31">
        <f t="shared" ca="1" si="31"/>
        <v>0</v>
      </c>
      <c r="CC76" s="31">
        <f t="shared" ca="1" si="31"/>
        <v>0</v>
      </c>
      <c r="CD76" s="31">
        <f t="shared" ca="1" si="31"/>
        <v>0</v>
      </c>
      <c r="CE76" s="31">
        <f t="shared" ca="1" si="30"/>
        <v>0</v>
      </c>
      <c r="CF76" s="31">
        <f t="shared" ca="1" si="30"/>
        <v>0</v>
      </c>
      <c r="CG76" s="31">
        <f t="shared" ca="1" si="30"/>
        <v>0</v>
      </c>
      <c r="CH76" s="31">
        <f t="shared" ca="1" si="30"/>
        <v>0</v>
      </c>
      <c r="CI76" s="31">
        <f t="shared" ca="1" si="30"/>
        <v>0</v>
      </c>
      <c r="CJ76" s="31">
        <f t="shared" ca="1" si="30"/>
        <v>0</v>
      </c>
      <c r="CK76" s="32">
        <f t="shared" ca="1" si="28"/>
        <v>0</v>
      </c>
      <c r="CL76" s="32">
        <f t="shared" ca="1" si="28"/>
        <v>46.28</v>
      </c>
      <c r="CM76" s="32">
        <f t="shared" ca="1" si="28"/>
        <v>0</v>
      </c>
      <c r="CN76" s="32">
        <f t="shared" ca="1" si="28"/>
        <v>0</v>
      </c>
      <c r="CO76" s="32">
        <f t="shared" ca="1" si="28"/>
        <v>0</v>
      </c>
      <c r="CP76" s="32">
        <f t="shared" ca="1" si="28"/>
        <v>0</v>
      </c>
      <c r="CQ76" s="32">
        <f t="shared" ca="1" si="43"/>
        <v>0</v>
      </c>
      <c r="CR76" s="32">
        <f t="shared" ca="1" si="43"/>
        <v>0</v>
      </c>
      <c r="CS76" s="32">
        <f t="shared" ca="1" si="43"/>
        <v>0</v>
      </c>
      <c r="CT76" s="32">
        <f t="shared" ca="1" si="43"/>
        <v>0</v>
      </c>
      <c r="CU76" s="32">
        <f t="shared" ca="1" si="43"/>
        <v>0</v>
      </c>
      <c r="CV76" s="32">
        <f t="shared" ca="1" si="43"/>
        <v>0</v>
      </c>
      <c r="CW76" s="31">
        <f t="shared" ca="1" si="29"/>
        <v>0</v>
      </c>
      <c r="CX76" s="31">
        <f t="shared" ca="1" si="29"/>
        <v>-669.29</v>
      </c>
      <c r="CY76" s="31">
        <f t="shared" ca="1" si="29"/>
        <v>0</v>
      </c>
      <c r="CZ76" s="31">
        <f t="shared" ca="1" si="29"/>
        <v>0</v>
      </c>
      <c r="DA76" s="31">
        <f t="shared" ca="1" si="29"/>
        <v>0</v>
      </c>
      <c r="DB76" s="31">
        <f t="shared" ca="1" si="29"/>
        <v>0</v>
      </c>
      <c r="DC76" s="31">
        <f t="shared" ca="1" si="44"/>
        <v>0</v>
      </c>
      <c r="DD76" s="31">
        <f t="shared" ca="1" si="44"/>
        <v>0</v>
      </c>
      <c r="DE76" s="31">
        <f t="shared" ca="1" si="44"/>
        <v>0</v>
      </c>
      <c r="DF76" s="31">
        <f t="shared" ca="1" si="44"/>
        <v>0</v>
      </c>
      <c r="DG76" s="31">
        <f t="shared" ca="1" si="44"/>
        <v>0</v>
      </c>
      <c r="DH76" s="31">
        <f t="shared" ca="1" si="44"/>
        <v>0</v>
      </c>
      <c r="DI76" s="32">
        <f t="shared" ca="1" si="36"/>
        <v>0</v>
      </c>
      <c r="DJ76" s="32">
        <f t="shared" ca="1" si="36"/>
        <v>-33.46</v>
      </c>
      <c r="DK76" s="32">
        <f t="shared" ca="1" si="36"/>
        <v>0</v>
      </c>
      <c r="DL76" s="32">
        <f t="shared" ca="1" si="32"/>
        <v>0</v>
      </c>
      <c r="DM76" s="32">
        <f t="shared" ca="1" si="32"/>
        <v>0</v>
      </c>
      <c r="DN76" s="32">
        <f t="shared" ca="1" si="32"/>
        <v>0</v>
      </c>
      <c r="DO76" s="32">
        <f t="shared" ca="1" si="32"/>
        <v>0</v>
      </c>
      <c r="DP76" s="32">
        <f t="shared" ca="1" si="32"/>
        <v>0</v>
      </c>
      <c r="DQ76" s="32">
        <f t="shared" ca="1" si="32"/>
        <v>0</v>
      </c>
      <c r="DR76" s="32">
        <f t="shared" ca="1" si="32"/>
        <v>0</v>
      </c>
      <c r="DS76" s="32">
        <f t="shared" ca="1" si="32"/>
        <v>0</v>
      </c>
      <c r="DT76" s="32">
        <f t="shared" ca="1" si="32"/>
        <v>0</v>
      </c>
      <c r="DU76" s="31">
        <f t="shared" ca="1" si="37"/>
        <v>0</v>
      </c>
      <c r="DV76" s="31">
        <f t="shared" ca="1" si="37"/>
        <v>-284.56</v>
      </c>
      <c r="DW76" s="31">
        <f t="shared" ca="1" si="37"/>
        <v>0</v>
      </c>
      <c r="DX76" s="31">
        <f t="shared" ca="1" si="33"/>
        <v>0</v>
      </c>
      <c r="DY76" s="31">
        <f t="shared" ca="1" si="33"/>
        <v>0</v>
      </c>
      <c r="DZ76" s="31">
        <f t="shared" ca="1" si="33"/>
        <v>0</v>
      </c>
      <c r="EA76" s="31">
        <f t="shared" ca="1" si="33"/>
        <v>0</v>
      </c>
      <c r="EB76" s="31">
        <f t="shared" ca="1" si="33"/>
        <v>0</v>
      </c>
      <c r="EC76" s="31">
        <f t="shared" ca="1" si="33"/>
        <v>0</v>
      </c>
      <c r="ED76" s="31">
        <f t="shared" ca="1" si="33"/>
        <v>0</v>
      </c>
      <c r="EE76" s="31">
        <f t="shared" ca="1" si="33"/>
        <v>0</v>
      </c>
      <c r="EF76" s="31">
        <f t="shared" ca="1" si="33"/>
        <v>0</v>
      </c>
      <c r="EG76" s="32">
        <f t="shared" ca="1" si="38"/>
        <v>0</v>
      </c>
      <c r="EH76" s="32">
        <f t="shared" ca="1" si="38"/>
        <v>-987.31</v>
      </c>
      <c r="EI76" s="32">
        <f t="shared" ca="1" si="38"/>
        <v>0</v>
      </c>
      <c r="EJ76" s="32">
        <f t="shared" ca="1" si="34"/>
        <v>0</v>
      </c>
      <c r="EK76" s="32">
        <f t="shared" ca="1" si="34"/>
        <v>0</v>
      </c>
      <c r="EL76" s="32">
        <f t="shared" ca="1" si="34"/>
        <v>0</v>
      </c>
      <c r="EM76" s="32">
        <f t="shared" ca="1" si="34"/>
        <v>0</v>
      </c>
      <c r="EN76" s="32">
        <f t="shared" ca="1" si="34"/>
        <v>0</v>
      </c>
      <c r="EO76" s="32">
        <f t="shared" ca="1" si="34"/>
        <v>0</v>
      </c>
      <c r="EP76" s="32">
        <f t="shared" ca="1" si="34"/>
        <v>0</v>
      </c>
      <c r="EQ76" s="32">
        <f t="shared" ca="1" si="34"/>
        <v>0</v>
      </c>
      <c r="ER76" s="32">
        <f t="shared" ca="1" si="34"/>
        <v>0</v>
      </c>
    </row>
    <row r="77" spans="1:148">
      <c r="A77" t="s">
        <v>521</v>
      </c>
      <c r="B77" s="1" t="s">
        <v>111</v>
      </c>
      <c r="C77" t="str">
        <f t="shared" ca="1" si="40"/>
        <v>MKR1</v>
      </c>
      <c r="D77" t="str">
        <f t="shared" ca="1" si="41"/>
        <v>Muskeg River Industrial System</v>
      </c>
      <c r="E77" s="51">
        <v>54444.262499999997</v>
      </c>
      <c r="F77" s="51">
        <v>50341.14</v>
      </c>
      <c r="G77" s="51">
        <v>56049</v>
      </c>
      <c r="H77" s="51">
        <v>49165.1325</v>
      </c>
      <c r="I77" s="51">
        <v>35256.922500000001</v>
      </c>
      <c r="J77" s="51">
        <v>41186.61</v>
      </c>
      <c r="K77" s="51">
        <v>46774.057500000003</v>
      </c>
      <c r="L77" s="51">
        <v>53015.077499999999</v>
      </c>
      <c r="M77" s="51">
        <v>46675.552499999998</v>
      </c>
      <c r="N77" s="51">
        <v>57991.26</v>
      </c>
      <c r="O77" s="51">
        <v>62130.345000000001</v>
      </c>
      <c r="P77" s="51">
        <v>63523.245000000003</v>
      </c>
      <c r="Q77" s="32">
        <v>3686871.3</v>
      </c>
      <c r="R77" s="32">
        <v>3910091.79</v>
      </c>
      <c r="S77" s="32">
        <v>3315219.58</v>
      </c>
      <c r="T77" s="32">
        <v>2692160.14</v>
      </c>
      <c r="U77" s="32">
        <v>1690320.06</v>
      </c>
      <c r="V77" s="32">
        <v>2182539.5499999998</v>
      </c>
      <c r="W77" s="32">
        <v>8130462.3600000003</v>
      </c>
      <c r="X77" s="32">
        <v>4127484.99</v>
      </c>
      <c r="Y77" s="32">
        <v>2567112.71</v>
      </c>
      <c r="Z77" s="32">
        <v>4088802.89</v>
      </c>
      <c r="AA77" s="32">
        <v>3715788.2</v>
      </c>
      <c r="AB77" s="32">
        <v>4621293.51</v>
      </c>
      <c r="AC77" s="2">
        <v>4.7699999999999996</v>
      </c>
      <c r="AD77" s="2">
        <v>4.7699999999999996</v>
      </c>
      <c r="AE77" s="2">
        <v>4.7699999999999996</v>
      </c>
      <c r="AF77" s="2">
        <v>4.7699999999999996</v>
      </c>
      <c r="AG77" s="2">
        <v>4.7699999999999996</v>
      </c>
      <c r="AH77" s="2">
        <v>4.7699999999999996</v>
      </c>
      <c r="AI77" s="2">
        <v>4.7699999999999996</v>
      </c>
      <c r="AJ77" s="2">
        <v>4.7699999999999996</v>
      </c>
      <c r="AK77" s="2">
        <v>4.7699999999999996</v>
      </c>
      <c r="AL77" s="2">
        <v>4.7699999999999996</v>
      </c>
      <c r="AM77" s="2">
        <v>4.7699999999999996</v>
      </c>
      <c r="AN77" s="2">
        <v>4.7699999999999996</v>
      </c>
      <c r="AO77" s="33">
        <v>175863.76</v>
      </c>
      <c r="AP77" s="33">
        <v>186511.38</v>
      </c>
      <c r="AQ77" s="33">
        <v>158135.97</v>
      </c>
      <c r="AR77" s="33">
        <v>128416.04</v>
      </c>
      <c r="AS77" s="33">
        <v>80628.27</v>
      </c>
      <c r="AT77" s="33">
        <v>104107.14</v>
      </c>
      <c r="AU77" s="33">
        <v>387823.05</v>
      </c>
      <c r="AV77" s="33">
        <v>196881.03</v>
      </c>
      <c r="AW77" s="33">
        <v>122451.28</v>
      </c>
      <c r="AX77" s="33">
        <v>195035.9</v>
      </c>
      <c r="AY77" s="33">
        <v>177243.1</v>
      </c>
      <c r="AZ77" s="33">
        <v>220435.7</v>
      </c>
      <c r="BA77" s="31">
        <f t="shared" si="27"/>
        <v>-4424.25</v>
      </c>
      <c r="BB77" s="31">
        <f t="shared" si="27"/>
        <v>-4692.1099999999997</v>
      </c>
      <c r="BC77" s="31">
        <f t="shared" si="27"/>
        <v>-3978.26</v>
      </c>
      <c r="BD77" s="31">
        <f t="shared" si="27"/>
        <v>-12922.37</v>
      </c>
      <c r="BE77" s="31">
        <f t="shared" si="27"/>
        <v>-8113.54</v>
      </c>
      <c r="BF77" s="31">
        <f t="shared" si="27"/>
        <v>-10476.19</v>
      </c>
      <c r="BG77" s="31">
        <f t="shared" si="42"/>
        <v>-57726.28</v>
      </c>
      <c r="BH77" s="31">
        <f t="shared" si="42"/>
        <v>-29305.14</v>
      </c>
      <c r="BI77" s="31">
        <f t="shared" si="42"/>
        <v>-18226.5</v>
      </c>
      <c r="BJ77" s="31">
        <f t="shared" si="42"/>
        <v>-12266.41</v>
      </c>
      <c r="BK77" s="31">
        <f t="shared" si="42"/>
        <v>-11147.36</v>
      </c>
      <c r="BL77" s="31">
        <f t="shared" si="42"/>
        <v>-13863.88</v>
      </c>
      <c r="BM77" s="6">
        <f t="shared" ca="1" si="39"/>
        <v>7.8799999999999995E-2</v>
      </c>
      <c r="BN77" s="6">
        <f t="shared" ca="1" si="39"/>
        <v>7.8799999999999995E-2</v>
      </c>
      <c r="BO77" s="6">
        <f t="shared" ca="1" si="39"/>
        <v>7.8799999999999995E-2</v>
      </c>
      <c r="BP77" s="6">
        <f t="shared" ca="1" si="39"/>
        <v>7.8799999999999995E-2</v>
      </c>
      <c r="BQ77" s="6">
        <f t="shared" ca="1" si="39"/>
        <v>7.8799999999999995E-2</v>
      </c>
      <c r="BR77" s="6">
        <f t="shared" ca="1" si="39"/>
        <v>7.8799999999999995E-2</v>
      </c>
      <c r="BS77" s="6">
        <f t="shared" ca="1" si="39"/>
        <v>7.8799999999999995E-2</v>
      </c>
      <c r="BT77" s="6">
        <f t="shared" ca="1" si="39"/>
        <v>7.8799999999999995E-2</v>
      </c>
      <c r="BU77" s="6">
        <f t="shared" ca="1" si="39"/>
        <v>7.8799999999999995E-2</v>
      </c>
      <c r="BV77" s="6">
        <f t="shared" ca="1" si="39"/>
        <v>7.8799999999999995E-2</v>
      </c>
      <c r="BW77" s="6">
        <f t="shared" ca="1" si="39"/>
        <v>7.8799999999999995E-2</v>
      </c>
      <c r="BX77" s="6">
        <f t="shared" ca="1" si="39"/>
        <v>7.8799999999999995E-2</v>
      </c>
      <c r="BY77" s="31">
        <f t="shared" ca="1" si="31"/>
        <v>290525.46000000002</v>
      </c>
      <c r="BZ77" s="31">
        <f t="shared" ca="1" si="31"/>
        <v>308115.23</v>
      </c>
      <c r="CA77" s="31">
        <f t="shared" ca="1" si="31"/>
        <v>261239.3</v>
      </c>
      <c r="CB77" s="31">
        <f t="shared" ca="1" si="31"/>
        <v>212142.22</v>
      </c>
      <c r="CC77" s="31">
        <f t="shared" ca="1" si="31"/>
        <v>133197.22</v>
      </c>
      <c r="CD77" s="31">
        <f t="shared" ca="1" si="31"/>
        <v>171984.12</v>
      </c>
      <c r="CE77" s="31">
        <f t="shared" ca="1" si="30"/>
        <v>640680.43000000005</v>
      </c>
      <c r="CF77" s="31">
        <f t="shared" ca="1" si="30"/>
        <v>325245.82</v>
      </c>
      <c r="CG77" s="31">
        <f t="shared" ca="1" si="30"/>
        <v>202288.48</v>
      </c>
      <c r="CH77" s="31">
        <f t="shared" ca="1" si="30"/>
        <v>322197.67</v>
      </c>
      <c r="CI77" s="31">
        <f t="shared" ca="1" si="30"/>
        <v>292804.11</v>
      </c>
      <c r="CJ77" s="31">
        <f t="shared" ca="1" si="30"/>
        <v>364157.93</v>
      </c>
      <c r="CK77" s="32">
        <f t="shared" ca="1" si="28"/>
        <v>4792.93</v>
      </c>
      <c r="CL77" s="32">
        <f t="shared" ca="1" si="28"/>
        <v>5083.12</v>
      </c>
      <c r="CM77" s="32">
        <f t="shared" ca="1" si="28"/>
        <v>4309.79</v>
      </c>
      <c r="CN77" s="32">
        <f t="shared" ca="1" si="28"/>
        <v>3499.81</v>
      </c>
      <c r="CO77" s="32">
        <f t="shared" ca="1" si="28"/>
        <v>2197.42</v>
      </c>
      <c r="CP77" s="32">
        <f t="shared" ca="1" si="28"/>
        <v>2837.3</v>
      </c>
      <c r="CQ77" s="32">
        <f t="shared" ca="1" si="43"/>
        <v>10569.6</v>
      </c>
      <c r="CR77" s="32">
        <f t="shared" ca="1" si="43"/>
        <v>5365.73</v>
      </c>
      <c r="CS77" s="32">
        <f t="shared" ca="1" si="43"/>
        <v>3337.25</v>
      </c>
      <c r="CT77" s="32">
        <f t="shared" ca="1" si="43"/>
        <v>5315.44</v>
      </c>
      <c r="CU77" s="32">
        <f t="shared" ca="1" si="43"/>
        <v>4830.5200000000004</v>
      </c>
      <c r="CV77" s="32">
        <f t="shared" ca="1" si="43"/>
        <v>6007.68</v>
      </c>
      <c r="CW77" s="31">
        <f t="shared" ca="1" si="29"/>
        <v>123878.88</v>
      </c>
      <c r="CX77" s="31">
        <f t="shared" ca="1" si="29"/>
        <v>131379.07999999996</v>
      </c>
      <c r="CY77" s="31">
        <f t="shared" ca="1" si="29"/>
        <v>111391.37999999996</v>
      </c>
      <c r="CZ77" s="31">
        <f t="shared" ca="1" si="29"/>
        <v>100148.36</v>
      </c>
      <c r="DA77" s="31">
        <f t="shared" ca="1" si="29"/>
        <v>62879.910000000011</v>
      </c>
      <c r="DB77" s="31">
        <f t="shared" ca="1" si="29"/>
        <v>81190.469999999987</v>
      </c>
      <c r="DC77" s="31">
        <f t="shared" ca="1" si="44"/>
        <v>321153.26</v>
      </c>
      <c r="DD77" s="31">
        <f t="shared" ca="1" si="44"/>
        <v>163035.65999999997</v>
      </c>
      <c r="DE77" s="31">
        <f t="shared" ca="1" si="44"/>
        <v>101400.95000000001</v>
      </c>
      <c r="DF77" s="31">
        <f t="shared" ca="1" si="44"/>
        <v>144743.62</v>
      </c>
      <c r="DG77" s="31">
        <f t="shared" ca="1" si="44"/>
        <v>131538.89000000001</v>
      </c>
      <c r="DH77" s="31">
        <f t="shared" ca="1" si="44"/>
        <v>163593.78999999998</v>
      </c>
      <c r="DI77" s="32">
        <f t="shared" ca="1" si="36"/>
        <v>6193.94</v>
      </c>
      <c r="DJ77" s="32">
        <f t="shared" ca="1" si="36"/>
        <v>6568.95</v>
      </c>
      <c r="DK77" s="32">
        <f t="shared" ca="1" si="36"/>
        <v>5569.57</v>
      </c>
      <c r="DL77" s="32">
        <f t="shared" ca="1" si="32"/>
        <v>5007.42</v>
      </c>
      <c r="DM77" s="32">
        <f t="shared" ca="1" si="32"/>
        <v>3144</v>
      </c>
      <c r="DN77" s="32">
        <f t="shared" ca="1" si="32"/>
        <v>4059.52</v>
      </c>
      <c r="DO77" s="32">
        <f t="shared" ca="1" si="32"/>
        <v>16057.66</v>
      </c>
      <c r="DP77" s="32">
        <f t="shared" ca="1" si="32"/>
        <v>8151.78</v>
      </c>
      <c r="DQ77" s="32">
        <f t="shared" ca="1" si="32"/>
        <v>5070.05</v>
      </c>
      <c r="DR77" s="32">
        <f t="shared" ca="1" si="32"/>
        <v>7237.18</v>
      </c>
      <c r="DS77" s="32">
        <f t="shared" ca="1" si="32"/>
        <v>6576.94</v>
      </c>
      <c r="DT77" s="32">
        <f t="shared" ca="1" si="32"/>
        <v>8179.69</v>
      </c>
      <c r="DU77" s="31">
        <f t="shared" ca="1" si="37"/>
        <v>53300.19</v>
      </c>
      <c r="DV77" s="31">
        <f t="shared" ca="1" si="37"/>
        <v>55857.73</v>
      </c>
      <c r="DW77" s="31">
        <f t="shared" ca="1" si="37"/>
        <v>46846.96</v>
      </c>
      <c r="DX77" s="31">
        <f t="shared" ca="1" si="33"/>
        <v>41608.230000000003</v>
      </c>
      <c r="DY77" s="31">
        <f t="shared" ca="1" si="33"/>
        <v>25814.37</v>
      </c>
      <c r="DZ77" s="31">
        <f t="shared" ca="1" si="33"/>
        <v>32917.75</v>
      </c>
      <c r="EA77" s="31">
        <f t="shared" ca="1" si="33"/>
        <v>128624.15</v>
      </c>
      <c r="EB77" s="31">
        <f t="shared" ca="1" si="33"/>
        <v>64431.5</v>
      </c>
      <c r="EC77" s="31">
        <f t="shared" ca="1" si="33"/>
        <v>39535.279999999999</v>
      </c>
      <c r="ED77" s="31">
        <f t="shared" ca="1" si="33"/>
        <v>55690.63</v>
      </c>
      <c r="EE77" s="31">
        <f t="shared" ca="1" si="33"/>
        <v>49911.83</v>
      </c>
      <c r="EF77" s="31">
        <f t="shared" ca="1" si="33"/>
        <v>61234.53</v>
      </c>
      <c r="EG77" s="32">
        <f t="shared" ca="1" si="38"/>
        <v>183373.01</v>
      </c>
      <c r="EH77" s="32">
        <f t="shared" ca="1" si="38"/>
        <v>193805.75999999998</v>
      </c>
      <c r="EI77" s="32">
        <f t="shared" ca="1" si="38"/>
        <v>163807.90999999995</v>
      </c>
      <c r="EJ77" s="32">
        <f t="shared" ca="1" si="34"/>
        <v>146764.01</v>
      </c>
      <c r="EK77" s="32">
        <f t="shared" ca="1" si="34"/>
        <v>91838.28</v>
      </c>
      <c r="EL77" s="32">
        <f t="shared" ca="1" si="34"/>
        <v>118167.73999999999</v>
      </c>
      <c r="EM77" s="32">
        <f t="shared" ca="1" si="34"/>
        <v>465835.06999999995</v>
      </c>
      <c r="EN77" s="32">
        <f t="shared" ca="1" si="34"/>
        <v>235618.93999999997</v>
      </c>
      <c r="EO77" s="32">
        <f t="shared" ca="1" si="34"/>
        <v>146006.28000000003</v>
      </c>
      <c r="EP77" s="32">
        <f t="shared" ca="1" si="34"/>
        <v>207671.43</v>
      </c>
      <c r="EQ77" s="32">
        <f t="shared" ca="1" si="34"/>
        <v>188027.66000000003</v>
      </c>
      <c r="ER77" s="32">
        <f t="shared" ca="1" si="34"/>
        <v>233008.00999999998</v>
      </c>
    </row>
    <row r="78" spans="1:148">
      <c r="A78" t="s">
        <v>424</v>
      </c>
      <c r="B78" s="1" t="s">
        <v>140</v>
      </c>
      <c r="C78" t="str">
        <f t="shared" ca="1" si="40"/>
        <v>MKRC</v>
      </c>
      <c r="D78" t="str">
        <f t="shared" ca="1" si="41"/>
        <v>MacKay River Industrial System</v>
      </c>
      <c r="E78" s="51">
        <v>88450.882899999997</v>
      </c>
      <c r="F78" s="51">
        <v>78976.011499999993</v>
      </c>
      <c r="G78" s="51">
        <v>80493.802100000001</v>
      </c>
      <c r="H78" s="51">
        <v>79352.410999999993</v>
      </c>
      <c r="I78" s="51">
        <v>66512.761700000003</v>
      </c>
      <c r="J78" s="51">
        <v>83305.179199999999</v>
      </c>
      <c r="K78" s="51">
        <v>66756.559299999994</v>
      </c>
      <c r="L78" s="51">
        <v>81695.708899999998</v>
      </c>
      <c r="M78" s="51">
        <v>84737.110100000005</v>
      </c>
      <c r="N78" s="51">
        <v>53175.459199999998</v>
      </c>
      <c r="O78" s="51">
        <v>46073.962399999997</v>
      </c>
      <c r="P78" s="51">
        <v>100278.0405</v>
      </c>
      <c r="Q78" s="32">
        <v>5561387.4199999999</v>
      </c>
      <c r="R78" s="32">
        <v>5860520.79</v>
      </c>
      <c r="S78" s="32">
        <v>4964289.47</v>
      </c>
      <c r="T78" s="32">
        <v>3934399.81</v>
      </c>
      <c r="U78" s="32">
        <v>3689013.41</v>
      </c>
      <c r="V78" s="32">
        <v>4166886.44</v>
      </c>
      <c r="W78" s="32">
        <v>10778274.050000001</v>
      </c>
      <c r="X78" s="32">
        <v>5125373.05</v>
      </c>
      <c r="Y78" s="32">
        <v>4341531.37</v>
      </c>
      <c r="Z78" s="32">
        <v>3269935.29</v>
      </c>
      <c r="AA78" s="32">
        <v>2822018.87</v>
      </c>
      <c r="AB78" s="32">
        <v>6999302.9199999999</v>
      </c>
      <c r="AC78" s="2">
        <v>4.59</v>
      </c>
      <c r="AD78" s="2">
        <v>4.59</v>
      </c>
      <c r="AE78" s="2">
        <v>4.59</v>
      </c>
      <c r="AF78" s="2">
        <v>4.59</v>
      </c>
      <c r="AG78" s="2">
        <v>4.59</v>
      </c>
      <c r="AH78" s="2">
        <v>4.59</v>
      </c>
      <c r="AI78" s="2">
        <v>4.59</v>
      </c>
      <c r="AJ78" s="2">
        <v>4.59</v>
      </c>
      <c r="AK78" s="2">
        <v>4.59</v>
      </c>
      <c r="AL78" s="2">
        <v>4.59</v>
      </c>
      <c r="AM78" s="2">
        <v>4.59</v>
      </c>
      <c r="AN78" s="2">
        <v>4.59</v>
      </c>
      <c r="AO78" s="33">
        <v>255267.68</v>
      </c>
      <c r="AP78" s="33">
        <v>268997.90000000002</v>
      </c>
      <c r="AQ78" s="33">
        <v>227860.89</v>
      </c>
      <c r="AR78" s="33">
        <v>180588.95</v>
      </c>
      <c r="AS78" s="33">
        <v>169325.72</v>
      </c>
      <c r="AT78" s="33">
        <v>191260.09</v>
      </c>
      <c r="AU78" s="33">
        <v>494722.78</v>
      </c>
      <c r="AV78" s="33">
        <v>235254.62</v>
      </c>
      <c r="AW78" s="33">
        <v>199276.29</v>
      </c>
      <c r="AX78" s="33">
        <v>150090.03</v>
      </c>
      <c r="AY78" s="33">
        <v>129530.67</v>
      </c>
      <c r="AZ78" s="33">
        <v>321268</v>
      </c>
      <c r="BA78" s="31">
        <f t="shared" si="27"/>
        <v>-6673.66</v>
      </c>
      <c r="BB78" s="31">
        <f t="shared" si="27"/>
        <v>-7032.62</v>
      </c>
      <c r="BC78" s="31">
        <f t="shared" si="27"/>
        <v>-5957.15</v>
      </c>
      <c r="BD78" s="31">
        <f t="shared" si="27"/>
        <v>-18885.12</v>
      </c>
      <c r="BE78" s="31">
        <f t="shared" si="27"/>
        <v>-17707.259999999998</v>
      </c>
      <c r="BF78" s="31">
        <f t="shared" si="27"/>
        <v>-20001.05</v>
      </c>
      <c r="BG78" s="31">
        <f t="shared" si="42"/>
        <v>-76525.75</v>
      </c>
      <c r="BH78" s="31">
        <f t="shared" si="42"/>
        <v>-36390.15</v>
      </c>
      <c r="BI78" s="31">
        <f t="shared" si="42"/>
        <v>-30824.87</v>
      </c>
      <c r="BJ78" s="31">
        <f t="shared" si="42"/>
        <v>-9809.81</v>
      </c>
      <c r="BK78" s="31">
        <f t="shared" si="42"/>
        <v>-8466.06</v>
      </c>
      <c r="BL78" s="31">
        <f t="shared" si="42"/>
        <v>-20997.91</v>
      </c>
      <c r="BM78" s="6">
        <f t="shared" ca="1" si="39"/>
        <v>7.2099999999999997E-2</v>
      </c>
      <c r="BN78" s="6">
        <f t="shared" ca="1" si="39"/>
        <v>7.2099999999999997E-2</v>
      </c>
      <c r="BO78" s="6">
        <f t="shared" ca="1" si="39"/>
        <v>7.2099999999999997E-2</v>
      </c>
      <c r="BP78" s="6">
        <f t="shared" ca="1" si="39"/>
        <v>7.2099999999999997E-2</v>
      </c>
      <c r="BQ78" s="6">
        <f t="shared" ca="1" si="39"/>
        <v>7.2099999999999997E-2</v>
      </c>
      <c r="BR78" s="6">
        <f t="shared" ca="1" si="39"/>
        <v>7.2099999999999997E-2</v>
      </c>
      <c r="BS78" s="6">
        <f t="shared" ca="1" si="39"/>
        <v>7.2099999999999997E-2</v>
      </c>
      <c r="BT78" s="6">
        <f t="shared" ca="1" si="39"/>
        <v>7.2099999999999997E-2</v>
      </c>
      <c r="BU78" s="6">
        <f t="shared" ca="1" si="39"/>
        <v>7.2099999999999997E-2</v>
      </c>
      <c r="BV78" s="6">
        <f t="shared" ca="1" si="39"/>
        <v>7.2099999999999997E-2</v>
      </c>
      <c r="BW78" s="6">
        <f t="shared" ca="1" si="39"/>
        <v>7.2099999999999997E-2</v>
      </c>
      <c r="BX78" s="6">
        <f t="shared" ca="1" si="39"/>
        <v>7.2099999999999997E-2</v>
      </c>
      <c r="BY78" s="31">
        <f t="shared" ca="1" si="31"/>
        <v>400976.03</v>
      </c>
      <c r="BZ78" s="31">
        <f t="shared" ca="1" si="31"/>
        <v>422543.55</v>
      </c>
      <c r="CA78" s="31">
        <f t="shared" ca="1" si="31"/>
        <v>357925.27</v>
      </c>
      <c r="CB78" s="31">
        <f t="shared" ca="1" si="31"/>
        <v>283670.23</v>
      </c>
      <c r="CC78" s="31">
        <f t="shared" ca="1" si="31"/>
        <v>265977.87</v>
      </c>
      <c r="CD78" s="31">
        <f t="shared" ca="1" si="31"/>
        <v>300432.51</v>
      </c>
      <c r="CE78" s="31">
        <f t="shared" ca="1" si="30"/>
        <v>777113.56</v>
      </c>
      <c r="CF78" s="31">
        <f t="shared" ca="1" si="30"/>
        <v>369539.4</v>
      </c>
      <c r="CG78" s="31">
        <f t="shared" ca="1" si="30"/>
        <v>313024.40999999997</v>
      </c>
      <c r="CH78" s="31">
        <f t="shared" ca="1" si="30"/>
        <v>235762.33</v>
      </c>
      <c r="CI78" s="31">
        <f t="shared" ca="1" si="30"/>
        <v>203467.56</v>
      </c>
      <c r="CJ78" s="31">
        <f t="shared" ca="1" si="30"/>
        <v>504649.74</v>
      </c>
      <c r="CK78" s="32">
        <f t="shared" ca="1" si="28"/>
        <v>7229.8</v>
      </c>
      <c r="CL78" s="32">
        <f t="shared" ca="1" si="28"/>
        <v>7618.68</v>
      </c>
      <c r="CM78" s="32">
        <f t="shared" ca="1" si="28"/>
        <v>6453.58</v>
      </c>
      <c r="CN78" s="32">
        <f t="shared" ca="1" si="28"/>
        <v>5114.72</v>
      </c>
      <c r="CO78" s="32">
        <f t="shared" ca="1" si="28"/>
        <v>4795.72</v>
      </c>
      <c r="CP78" s="32">
        <f t="shared" ca="1" si="28"/>
        <v>5416.95</v>
      </c>
      <c r="CQ78" s="32">
        <f t="shared" ca="1" si="43"/>
        <v>14011.76</v>
      </c>
      <c r="CR78" s="32">
        <f t="shared" ca="1" si="43"/>
        <v>6662.98</v>
      </c>
      <c r="CS78" s="32">
        <f t="shared" ca="1" si="43"/>
        <v>5643.99</v>
      </c>
      <c r="CT78" s="32">
        <f t="shared" ca="1" si="43"/>
        <v>4250.92</v>
      </c>
      <c r="CU78" s="32">
        <f t="shared" ca="1" si="43"/>
        <v>3668.62</v>
      </c>
      <c r="CV78" s="32">
        <f t="shared" ca="1" si="43"/>
        <v>9099.09</v>
      </c>
      <c r="CW78" s="31">
        <f t="shared" ca="1" si="29"/>
        <v>159611.81000000003</v>
      </c>
      <c r="CX78" s="31">
        <f t="shared" ca="1" si="29"/>
        <v>168196.94999999995</v>
      </c>
      <c r="CY78" s="31">
        <f t="shared" ca="1" si="29"/>
        <v>142475.11000000002</v>
      </c>
      <c r="CZ78" s="31">
        <f t="shared" ca="1" si="29"/>
        <v>127081.11999999994</v>
      </c>
      <c r="DA78" s="31">
        <f t="shared" ca="1" si="29"/>
        <v>119155.12999999996</v>
      </c>
      <c r="DB78" s="31">
        <f t="shared" ca="1" si="29"/>
        <v>134590.42000000001</v>
      </c>
      <c r="DC78" s="31">
        <f t="shared" ca="1" si="44"/>
        <v>372928.29000000004</v>
      </c>
      <c r="DD78" s="31">
        <f t="shared" ca="1" si="44"/>
        <v>177337.91</v>
      </c>
      <c r="DE78" s="31">
        <f t="shared" ca="1" si="44"/>
        <v>150216.97999999995</v>
      </c>
      <c r="DF78" s="31">
        <f t="shared" ca="1" si="44"/>
        <v>99733.03</v>
      </c>
      <c r="DG78" s="31">
        <f t="shared" ca="1" si="44"/>
        <v>86071.569999999992</v>
      </c>
      <c r="DH78" s="31">
        <f t="shared" ca="1" si="44"/>
        <v>213478.74000000002</v>
      </c>
      <c r="DI78" s="32">
        <f t="shared" ca="1" si="36"/>
        <v>7980.59</v>
      </c>
      <c r="DJ78" s="32">
        <f t="shared" ca="1" si="36"/>
        <v>8409.85</v>
      </c>
      <c r="DK78" s="32">
        <f t="shared" ca="1" si="36"/>
        <v>7123.76</v>
      </c>
      <c r="DL78" s="32">
        <f t="shared" ca="1" si="32"/>
        <v>6354.06</v>
      </c>
      <c r="DM78" s="32">
        <f t="shared" ca="1" si="32"/>
        <v>5957.76</v>
      </c>
      <c r="DN78" s="32">
        <f t="shared" ca="1" si="32"/>
        <v>6729.52</v>
      </c>
      <c r="DO78" s="32">
        <f t="shared" ca="1" si="32"/>
        <v>18646.41</v>
      </c>
      <c r="DP78" s="32">
        <f t="shared" ca="1" si="32"/>
        <v>8866.9</v>
      </c>
      <c r="DQ78" s="32">
        <f t="shared" ca="1" si="32"/>
        <v>7510.85</v>
      </c>
      <c r="DR78" s="32">
        <f t="shared" ca="1" si="32"/>
        <v>4986.6499999999996</v>
      </c>
      <c r="DS78" s="32">
        <f t="shared" ca="1" si="32"/>
        <v>4303.58</v>
      </c>
      <c r="DT78" s="32">
        <f t="shared" ca="1" si="32"/>
        <v>10673.94</v>
      </c>
      <c r="DU78" s="31">
        <f t="shared" ca="1" si="37"/>
        <v>68674.649999999994</v>
      </c>
      <c r="DV78" s="31">
        <f t="shared" ca="1" si="37"/>
        <v>71511.39</v>
      </c>
      <c r="DW78" s="31">
        <f t="shared" ca="1" si="37"/>
        <v>59919.6</v>
      </c>
      <c r="DX78" s="31">
        <f t="shared" ca="1" si="33"/>
        <v>52797.88</v>
      </c>
      <c r="DY78" s="31">
        <f t="shared" ca="1" si="33"/>
        <v>48917.29</v>
      </c>
      <c r="DZ78" s="31">
        <f t="shared" ca="1" si="33"/>
        <v>54568.15</v>
      </c>
      <c r="EA78" s="31">
        <f t="shared" ca="1" si="33"/>
        <v>149360.41</v>
      </c>
      <c r="EB78" s="31">
        <f t="shared" ca="1" si="33"/>
        <v>70083.740000000005</v>
      </c>
      <c r="EC78" s="31">
        <f t="shared" ca="1" si="33"/>
        <v>58568.19</v>
      </c>
      <c r="ED78" s="31">
        <f t="shared" ca="1" si="33"/>
        <v>38372.65</v>
      </c>
      <c r="EE78" s="31">
        <f t="shared" ca="1" si="33"/>
        <v>32659.46</v>
      </c>
      <c r="EF78" s="31">
        <f t="shared" ca="1" si="33"/>
        <v>79906.89</v>
      </c>
      <c r="EG78" s="32">
        <f t="shared" ca="1" si="38"/>
        <v>236267.05000000002</v>
      </c>
      <c r="EH78" s="32">
        <f t="shared" ca="1" si="38"/>
        <v>248118.18999999994</v>
      </c>
      <c r="EI78" s="32">
        <f t="shared" ca="1" si="38"/>
        <v>209518.47000000003</v>
      </c>
      <c r="EJ78" s="32">
        <f t="shared" ca="1" si="34"/>
        <v>186233.05999999994</v>
      </c>
      <c r="EK78" s="32">
        <f t="shared" ca="1" si="34"/>
        <v>174030.17999999996</v>
      </c>
      <c r="EL78" s="32">
        <f t="shared" ca="1" si="34"/>
        <v>195888.09</v>
      </c>
      <c r="EM78" s="32">
        <f t="shared" ca="1" si="34"/>
        <v>540935.11</v>
      </c>
      <c r="EN78" s="32">
        <f t="shared" ca="1" si="34"/>
        <v>256288.55</v>
      </c>
      <c r="EO78" s="32">
        <f t="shared" ca="1" si="34"/>
        <v>216296.01999999996</v>
      </c>
      <c r="EP78" s="32">
        <f t="shared" ca="1" si="34"/>
        <v>143092.32999999999</v>
      </c>
      <c r="EQ78" s="32">
        <f t="shared" ca="1" si="34"/>
        <v>123034.60999999999</v>
      </c>
      <c r="ER78" s="32">
        <f t="shared" ca="1" si="34"/>
        <v>304059.57</v>
      </c>
    </row>
    <row r="79" spans="1:148">
      <c r="A79" t="s">
        <v>541</v>
      </c>
      <c r="B79" s="1" t="s">
        <v>367</v>
      </c>
      <c r="C79" t="str">
        <f t="shared" ca="1" si="40"/>
        <v>BCHIMP</v>
      </c>
      <c r="D79" t="str">
        <f t="shared" ca="1" si="41"/>
        <v>Alberta-BC Intertie - Import</v>
      </c>
      <c r="E79" s="51">
        <v>150</v>
      </c>
      <c r="F79" s="51">
        <v>1047</v>
      </c>
      <c r="G79" s="51">
        <v>50</v>
      </c>
      <c r="J79" s="51">
        <v>80</v>
      </c>
      <c r="Q79" s="32">
        <v>7457.5</v>
      </c>
      <c r="R79" s="32">
        <v>80837.11</v>
      </c>
      <c r="S79" s="32">
        <v>1810</v>
      </c>
      <c r="T79" s="32"/>
      <c r="U79" s="32"/>
      <c r="V79" s="32">
        <v>5777.7</v>
      </c>
      <c r="W79" s="32"/>
      <c r="X79" s="32"/>
      <c r="Y79" s="32"/>
      <c r="Z79" s="32"/>
      <c r="AA79" s="32"/>
      <c r="AB79" s="32"/>
      <c r="AC79" s="2">
        <v>0.78</v>
      </c>
      <c r="AD79" s="2">
        <v>0.78</v>
      </c>
      <c r="AE79" s="2">
        <v>0.78</v>
      </c>
      <c r="AH79" s="2">
        <v>0.78</v>
      </c>
      <c r="AO79" s="33">
        <v>58.17</v>
      </c>
      <c r="AP79" s="33">
        <v>630.53</v>
      </c>
      <c r="AQ79" s="33">
        <v>14.12</v>
      </c>
      <c r="AR79" s="33"/>
      <c r="AS79" s="33"/>
      <c r="AT79" s="33">
        <v>45.07</v>
      </c>
      <c r="AU79" s="33"/>
      <c r="AV79" s="33"/>
      <c r="AW79" s="33"/>
      <c r="AX79" s="33"/>
      <c r="AY79" s="33"/>
      <c r="AZ79" s="33"/>
      <c r="BA79" s="31">
        <f t="shared" si="27"/>
        <v>-8.9499999999999993</v>
      </c>
      <c r="BB79" s="31">
        <f t="shared" si="27"/>
        <v>-97</v>
      </c>
      <c r="BC79" s="31">
        <f t="shared" si="27"/>
        <v>-2.17</v>
      </c>
      <c r="BD79" s="31">
        <f t="shared" si="27"/>
        <v>0</v>
      </c>
      <c r="BE79" s="31">
        <f t="shared" si="27"/>
        <v>0</v>
      </c>
      <c r="BF79" s="31">
        <f t="shared" si="27"/>
        <v>-27.73</v>
      </c>
      <c r="BG79" s="31">
        <f t="shared" si="42"/>
        <v>0</v>
      </c>
      <c r="BH79" s="31">
        <f t="shared" si="42"/>
        <v>0</v>
      </c>
      <c r="BI79" s="31">
        <f t="shared" si="42"/>
        <v>0</v>
      </c>
      <c r="BJ79" s="31">
        <f t="shared" si="42"/>
        <v>0</v>
      </c>
      <c r="BK79" s="31">
        <f t="shared" si="42"/>
        <v>0</v>
      </c>
      <c r="BL79" s="31">
        <f t="shared" si="42"/>
        <v>0</v>
      </c>
      <c r="BM79" s="6">
        <f t="shared" ca="1" si="39"/>
        <v>-2.7799999999999998E-2</v>
      </c>
      <c r="BN79" s="6">
        <f t="shared" ca="1" si="39"/>
        <v>-2.7799999999999998E-2</v>
      </c>
      <c r="BO79" s="6">
        <f t="shared" ca="1" si="39"/>
        <v>-2.7799999999999998E-2</v>
      </c>
      <c r="BP79" s="6">
        <f t="shared" ca="1" si="39"/>
        <v>-2.7799999999999998E-2</v>
      </c>
      <c r="BQ79" s="6">
        <f t="shared" ca="1" si="39"/>
        <v>-2.7799999999999998E-2</v>
      </c>
      <c r="BR79" s="6">
        <f t="shared" ca="1" si="39"/>
        <v>-2.7799999999999998E-2</v>
      </c>
      <c r="BS79" s="6">
        <f t="shared" ca="1" si="39"/>
        <v>-2.7799999999999998E-2</v>
      </c>
      <c r="BT79" s="6">
        <f t="shared" ca="1" si="39"/>
        <v>-2.7799999999999998E-2</v>
      </c>
      <c r="BU79" s="6">
        <f t="shared" ca="1" si="39"/>
        <v>-2.7799999999999998E-2</v>
      </c>
      <c r="BV79" s="6">
        <f t="shared" ca="1" si="39"/>
        <v>-2.7799999999999998E-2</v>
      </c>
      <c r="BW79" s="6">
        <f t="shared" ca="1" si="39"/>
        <v>-2.7799999999999998E-2</v>
      </c>
      <c r="BX79" s="6">
        <f t="shared" ca="1" si="39"/>
        <v>-2.7799999999999998E-2</v>
      </c>
      <c r="BY79" s="31">
        <f t="shared" ca="1" si="31"/>
        <v>-207.32</v>
      </c>
      <c r="BZ79" s="31">
        <f t="shared" ca="1" si="31"/>
        <v>-2247.27</v>
      </c>
      <c r="CA79" s="31">
        <f t="shared" ca="1" si="31"/>
        <v>-50.32</v>
      </c>
      <c r="CB79" s="31">
        <f t="shared" ca="1" si="31"/>
        <v>0</v>
      </c>
      <c r="CC79" s="31">
        <f t="shared" ca="1" si="31"/>
        <v>0</v>
      </c>
      <c r="CD79" s="31">
        <f t="shared" ca="1" si="31"/>
        <v>-160.62</v>
      </c>
      <c r="CE79" s="31">
        <f t="shared" ca="1" si="30"/>
        <v>0</v>
      </c>
      <c r="CF79" s="31">
        <f t="shared" ca="1" si="30"/>
        <v>0</v>
      </c>
      <c r="CG79" s="31">
        <f t="shared" ca="1" si="30"/>
        <v>0</v>
      </c>
      <c r="CH79" s="31">
        <f t="shared" ca="1" si="30"/>
        <v>0</v>
      </c>
      <c r="CI79" s="31">
        <f t="shared" ca="1" si="30"/>
        <v>0</v>
      </c>
      <c r="CJ79" s="31">
        <f t="shared" ca="1" si="30"/>
        <v>0</v>
      </c>
      <c r="CK79" s="32">
        <f t="shared" ca="1" si="28"/>
        <v>9.69</v>
      </c>
      <c r="CL79" s="32">
        <f t="shared" ca="1" si="28"/>
        <v>105.09</v>
      </c>
      <c r="CM79" s="32">
        <f t="shared" ca="1" si="28"/>
        <v>2.35</v>
      </c>
      <c r="CN79" s="32">
        <f t="shared" ca="1" si="28"/>
        <v>0</v>
      </c>
      <c r="CO79" s="32">
        <f t="shared" ca="1" si="28"/>
        <v>0</v>
      </c>
      <c r="CP79" s="32">
        <f t="shared" ca="1" si="28"/>
        <v>7.51</v>
      </c>
      <c r="CQ79" s="32">
        <f t="shared" ca="1" si="43"/>
        <v>0</v>
      </c>
      <c r="CR79" s="32">
        <f t="shared" ca="1" si="43"/>
        <v>0</v>
      </c>
      <c r="CS79" s="32">
        <f t="shared" ca="1" si="43"/>
        <v>0</v>
      </c>
      <c r="CT79" s="32">
        <f t="shared" ca="1" si="43"/>
        <v>0</v>
      </c>
      <c r="CU79" s="32">
        <f t="shared" ca="1" si="43"/>
        <v>0</v>
      </c>
      <c r="CV79" s="32">
        <f t="shared" ca="1" si="43"/>
        <v>0</v>
      </c>
      <c r="CW79" s="31">
        <f t="shared" ca="1" si="29"/>
        <v>-246.85000000000002</v>
      </c>
      <c r="CX79" s="31">
        <f t="shared" ca="1" si="29"/>
        <v>-2675.71</v>
      </c>
      <c r="CY79" s="31">
        <f t="shared" ca="1" si="29"/>
        <v>-59.919999999999995</v>
      </c>
      <c r="CZ79" s="31">
        <f t="shared" ca="1" si="29"/>
        <v>0</v>
      </c>
      <c r="DA79" s="31">
        <f t="shared" ca="1" si="29"/>
        <v>0</v>
      </c>
      <c r="DB79" s="31">
        <f t="shared" ca="1" si="29"/>
        <v>-170.45000000000002</v>
      </c>
      <c r="DC79" s="31">
        <f t="shared" ca="1" si="44"/>
        <v>0</v>
      </c>
      <c r="DD79" s="31">
        <f t="shared" ca="1" si="44"/>
        <v>0</v>
      </c>
      <c r="DE79" s="31">
        <f t="shared" ca="1" si="44"/>
        <v>0</v>
      </c>
      <c r="DF79" s="31">
        <f t="shared" ca="1" si="44"/>
        <v>0</v>
      </c>
      <c r="DG79" s="31">
        <f t="shared" ca="1" si="44"/>
        <v>0</v>
      </c>
      <c r="DH79" s="31">
        <f t="shared" ca="1" si="44"/>
        <v>0</v>
      </c>
      <c r="DI79" s="32">
        <f t="shared" ca="1" si="36"/>
        <v>-12.34</v>
      </c>
      <c r="DJ79" s="32">
        <f t="shared" ca="1" si="36"/>
        <v>-133.79</v>
      </c>
      <c r="DK79" s="32">
        <f t="shared" ca="1" si="36"/>
        <v>-3</v>
      </c>
      <c r="DL79" s="32">
        <f t="shared" ca="1" si="32"/>
        <v>0</v>
      </c>
      <c r="DM79" s="32">
        <f t="shared" ca="1" si="32"/>
        <v>0</v>
      </c>
      <c r="DN79" s="32">
        <f t="shared" ca="1" si="32"/>
        <v>-8.52</v>
      </c>
      <c r="DO79" s="32">
        <f t="shared" ca="1" si="32"/>
        <v>0</v>
      </c>
      <c r="DP79" s="32">
        <f t="shared" ca="1" si="32"/>
        <v>0</v>
      </c>
      <c r="DQ79" s="32">
        <f t="shared" ca="1" si="32"/>
        <v>0</v>
      </c>
      <c r="DR79" s="32">
        <f t="shared" ca="1" si="32"/>
        <v>0</v>
      </c>
      <c r="DS79" s="32">
        <f t="shared" ca="1" si="32"/>
        <v>0</v>
      </c>
      <c r="DT79" s="32">
        <f t="shared" ca="1" si="32"/>
        <v>0</v>
      </c>
      <c r="DU79" s="31">
        <f t="shared" ca="1" si="37"/>
        <v>-106.21</v>
      </c>
      <c r="DV79" s="31">
        <f t="shared" ca="1" si="37"/>
        <v>-1137.6199999999999</v>
      </c>
      <c r="DW79" s="31">
        <f t="shared" ca="1" si="37"/>
        <v>-25.2</v>
      </c>
      <c r="DX79" s="31">
        <f t="shared" ca="1" si="33"/>
        <v>0</v>
      </c>
      <c r="DY79" s="31">
        <f t="shared" ca="1" si="33"/>
        <v>0</v>
      </c>
      <c r="DZ79" s="31">
        <f t="shared" ca="1" si="33"/>
        <v>-69.11</v>
      </c>
      <c r="EA79" s="31">
        <f t="shared" ca="1" si="33"/>
        <v>0</v>
      </c>
      <c r="EB79" s="31">
        <f t="shared" ca="1" si="33"/>
        <v>0</v>
      </c>
      <c r="EC79" s="31">
        <f t="shared" ca="1" si="33"/>
        <v>0</v>
      </c>
      <c r="ED79" s="31">
        <f t="shared" ca="1" si="33"/>
        <v>0</v>
      </c>
      <c r="EE79" s="31">
        <f t="shared" ca="1" si="33"/>
        <v>0</v>
      </c>
      <c r="EF79" s="31">
        <f t="shared" ca="1" si="33"/>
        <v>0</v>
      </c>
      <c r="EG79" s="32">
        <f t="shared" ca="1" si="38"/>
        <v>-365.4</v>
      </c>
      <c r="EH79" s="32">
        <f t="shared" ca="1" si="38"/>
        <v>-3947.12</v>
      </c>
      <c r="EI79" s="32">
        <f t="shared" ca="1" si="38"/>
        <v>-88.11999999999999</v>
      </c>
      <c r="EJ79" s="32">
        <f t="shared" ca="1" si="34"/>
        <v>0</v>
      </c>
      <c r="EK79" s="32">
        <f t="shared" ca="1" si="34"/>
        <v>0</v>
      </c>
      <c r="EL79" s="32">
        <f t="shared" ca="1" si="34"/>
        <v>-248.08000000000004</v>
      </c>
      <c r="EM79" s="32">
        <f t="shared" ca="1" si="34"/>
        <v>0</v>
      </c>
      <c r="EN79" s="32">
        <f t="shared" ca="1" si="34"/>
        <v>0</v>
      </c>
      <c r="EO79" s="32">
        <f t="shared" ca="1" si="34"/>
        <v>0</v>
      </c>
      <c r="EP79" s="32">
        <f t="shared" ca="1" si="34"/>
        <v>0</v>
      </c>
      <c r="EQ79" s="32">
        <f t="shared" ca="1" si="34"/>
        <v>0</v>
      </c>
      <c r="ER79" s="32">
        <f t="shared" ca="1" si="34"/>
        <v>0</v>
      </c>
    </row>
    <row r="80" spans="1:148">
      <c r="A80" t="s">
        <v>541</v>
      </c>
      <c r="B80" s="1" t="s">
        <v>368</v>
      </c>
      <c r="C80" t="str">
        <f t="shared" ca="1" si="40"/>
        <v>SPCIMP</v>
      </c>
      <c r="D80" t="str">
        <f t="shared" ca="1" si="41"/>
        <v>Alberta-Saskatchewan Intertie - Import</v>
      </c>
      <c r="E80" s="51">
        <v>194</v>
      </c>
      <c r="O80" s="51">
        <v>45</v>
      </c>
      <c r="Q80" s="32">
        <v>12737.15</v>
      </c>
      <c r="R80" s="32"/>
      <c r="S80" s="32"/>
      <c r="T80" s="32"/>
      <c r="U80" s="32"/>
      <c r="V80" s="32"/>
      <c r="W80" s="32"/>
      <c r="X80" s="32"/>
      <c r="Y80" s="32"/>
      <c r="Z80" s="32"/>
      <c r="AA80" s="32">
        <v>2403.3000000000002</v>
      </c>
      <c r="AB80" s="32"/>
      <c r="AC80" s="2">
        <v>1.44</v>
      </c>
      <c r="AM80" s="2">
        <v>1.44</v>
      </c>
      <c r="AO80" s="33">
        <v>183.41</v>
      </c>
      <c r="AP80" s="33"/>
      <c r="AQ80" s="33"/>
      <c r="AR80" s="33"/>
      <c r="AS80" s="33"/>
      <c r="AT80" s="33"/>
      <c r="AU80" s="33"/>
      <c r="AV80" s="33"/>
      <c r="AW80" s="33"/>
      <c r="AX80" s="33"/>
      <c r="AY80" s="33">
        <v>34.61</v>
      </c>
      <c r="AZ80" s="33"/>
      <c r="BA80" s="31">
        <f t="shared" si="27"/>
        <v>-15.28</v>
      </c>
      <c r="BB80" s="31">
        <f t="shared" si="27"/>
        <v>0</v>
      </c>
      <c r="BC80" s="31">
        <f t="shared" si="27"/>
        <v>0</v>
      </c>
      <c r="BD80" s="31">
        <f t="shared" si="27"/>
        <v>0</v>
      </c>
      <c r="BE80" s="31">
        <f t="shared" si="27"/>
        <v>0</v>
      </c>
      <c r="BF80" s="31">
        <f t="shared" si="27"/>
        <v>0</v>
      </c>
      <c r="BG80" s="31">
        <f t="shared" si="42"/>
        <v>0</v>
      </c>
      <c r="BH80" s="31">
        <f t="shared" si="42"/>
        <v>0</v>
      </c>
      <c r="BI80" s="31">
        <f t="shared" si="42"/>
        <v>0</v>
      </c>
      <c r="BJ80" s="31">
        <f t="shared" si="42"/>
        <v>0</v>
      </c>
      <c r="BK80" s="31">
        <f t="shared" si="42"/>
        <v>-7.21</v>
      </c>
      <c r="BL80" s="31">
        <f t="shared" si="42"/>
        <v>0</v>
      </c>
      <c r="BM80" s="6">
        <f t="shared" ca="1" si="39"/>
        <v>-4.7999999999999996E-3</v>
      </c>
      <c r="BN80" s="6">
        <f t="shared" ca="1" si="39"/>
        <v>-4.7999999999999996E-3</v>
      </c>
      <c r="BO80" s="6">
        <f t="shared" ca="1" si="39"/>
        <v>-4.7999999999999996E-3</v>
      </c>
      <c r="BP80" s="6">
        <f t="shared" ca="1" si="39"/>
        <v>-4.7999999999999996E-3</v>
      </c>
      <c r="BQ80" s="6">
        <f t="shared" ca="1" si="39"/>
        <v>-4.7999999999999996E-3</v>
      </c>
      <c r="BR80" s="6">
        <f t="shared" ca="1" si="39"/>
        <v>-4.7999999999999996E-3</v>
      </c>
      <c r="BS80" s="6">
        <f t="shared" ca="1" si="39"/>
        <v>-4.7999999999999996E-3</v>
      </c>
      <c r="BT80" s="6">
        <f t="shared" ca="1" si="39"/>
        <v>-4.7999999999999996E-3</v>
      </c>
      <c r="BU80" s="6">
        <f t="shared" ca="1" si="39"/>
        <v>-4.7999999999999996E-3</v>
      </c>
      <c r="BV80" s="6">
        <f t="shared" ca="1" si="39"/>
        <v>-4.7999999999999996E-3</v>
      </c>
      <c r="BW80" s="6">
        <f t="shared" ca="1" si="39"/>
        <v>-4.7999999999999996E-3</v>
      </c>
      <c r="BX80" s="6">
        <f t="shared" ca="1" si="39"/>
        <v>-4.7999999999999996E-3</v>
      </c>
      <c r="BY80" s="31">
        <f t="shared" ca="1" si="31"/>
        <v>-61.14</v>
      </c>
      <c r="BZ80" s="31">
        <f t="shared" ca="1" si="31"/>
        <v>0</v>
      </c>
      <c r="CA80" s="31">
        <f t="shared" ca="1" si="31"/>
        <v>0</v>
      </c>
      <c r="CB80" s="31">
        <f t="shared" ca="1" si="31"/>
        <v>0</v>
      </c>
      <c r="CC80" s="31">
        <f t="shared" ca="1" si="31"/>
        <v>0</v>
      </c>
      <c r="CD80" s="31">
        <f t="shared" ca="1" si="31"/>
        <v>0</v>
      </c>
      <c r="CE80" s="31">
        <f t="shared" ca="1" si="30"/>
        <v>0</v>
      </c>
      <c r="CF80" s="31">
        <f t="shared" ca="1" si="30"/>
        <v>0</v>
      </c>
      <c r="CG80" s="31">
        <f t="shared" ca="1" si="30"/>
        <v>0</v>
      </c>
      <c r="CH80" s="31">
        <f t="shared" ca="1" si="30"/>
        <v>0</v>
      </c>
      <c r="CI80" s="31">
        <f t="shared" ca="1" si="30"/>
        <v>-11.54</v>
      </c>
      <c r="CJ80" s="31">
        <f t="shared" ca="1" si="30"/>
        <v>0</v>
      </c>
      <c r="CK80" s="32">
        <f t="shared" ca="1" si="28"/>
        <v>16.559999999999999</v>
      </c>
      <c r="CL80" s="32">
        <f t="shared" ca="1" si="28"/>
        <v>0</v>
      </c>
      <c r="CM80" s="32">
        <f t="shared" ca="1" si="28"/>
        <v>0</v>
      </c>
      <c r="CN80" s="32">
        <f t="shared" ca="1" si="28"/>
        <v>0</v>
      </c>
      <c r="CO80" s="32">
        <f t="shared" ca="1" si="28"/>
        <v>0</v>
      </c>
      <c r="CP80" s="32">
        <f t="shared" ca="1" si="28"/>
        <v>0</v>
      </c>
      <c r="CQ80" s="32">
        <f t="shared" ca="1" si="43"/>
        <v>0</v>
      </c>
      <c r="CR80" s="32">
        <f t="shared" ca="1" si="43"/>
        <v>0</v>
      </c>
      <c r="CS80" s="32">
        <f t="shared" ca="1" si="43"/>
        <v>0</v>
      </c>
      <c r="CT80" s="32">
        <f t="shared" ca="1" si="43"/>
        <v>0</v>
      </c>
      <c r="CU80" s="32">
        <f t="shared" ca="1" si="43"/>
        <v>3.12</v>
      </c>
      <c r="CV80" s="32">
        <f t="shared" ca="1" si="43"/>
        <v>0</v>
      </c>
      <c r="CW80" s="31">
        <f t="shared" ca="1" si="29"/>
        <v>-212.71</v>
      </c>
      <c r="CX80" s="31">
        <f t="shared" ca="1" si="29"/>
        <v>0</v>
      </c>
      <c r="CY80" s="31">
        <f t="shared" ca="1" si="29"/>
        <v>0</v>
      </c>
      <c r="CZ80" s="31">
        <f t="shared" ca="1" si="29"/>
        <v>0</v>
      </c>
      <c r="DA80" s="31">
        <f t="shared" ca="1" si="29"/>
        <v>0</v>
      </c>
      <c r="DB80" s="31">
        <f t="shared" ca="1" si="29"/>
        <v>0</v>
      </c>
      <c r="DC80" s="31">
        <f t="shared" ca="1" si="44"/>
        <v>0</v>
      </c>
      <c r="DD80" s="31">
        <f t="shared" ca="1" si="44"/>
        <v>0</v>
      </c>
      <c r="DE80" s="31">
        <f t="shared" ca="1" si="44"/>
        <v>0</v>
      </c>
      <c r="DF80" s="31">
        <f t="shared" ca="1" si="44"/>
        <v>0</v>
      </c>
      <c r="DG80" s="31">
        <f t="shared" ca="1" si="44"/>
        <v>-35.82</v>
      </c>
      <c r="DH80" s="31">
        <f t="shared" ca="1" si="44"/>
        <v>0</v>
      </c>
      <c r="DI80" s="32">
        <f t="shared" ca="1" si="36"/>
        <v>-10.64</v>
      </c>
      <c r="DJ80" s="32">
        <f t="shared" ca="1" si="36"/>
        <v>0</v>
      </c>
      <c r="DK80" s="32">
        <f t="shared" ca="1" si="36"/>
        <v>0</v>
      </c>
      <c r="DL80" s="32">
        <f t="shared" ca="1" si="32"/>
        <v>0</v>
      </c>
      <c r="DM80" s="32">
        <f t="shared" ca="1" si="32"/>
        <v>0</v>
      </c>
      <c r="DN80" s="32">
        <f t="shared" ca="1" si="32"/>
        <v>0</v>
      </c>
      <c r="DO80" s="32">
        <f t="shared" ca="1" si="32"/>
        <v>0</v>
      </c>
      <c r="DP80" s="32">
        <f t="shared" ca="1" si="32"/>
        <v>0</v>
      </c>
      <c r="DQ80" s="32">
        <f t="shared" ca="1" si="32"/>
        <v>0</v>
      </c>
      <c r="DR80" s="32">
        <f t="shared" ca="1" si="32"/>
        <v>0</v>
      </c>
      <c r="DS80" s="32">
        <f t="shared" ca="1" si="32"/>
        <v>-1.79</v>
      </c>
      <c r="DT80" s="32">
        <f t="shared" ca="1" si="32"/>
        <v>0</v>
      </c>
      <c r="DU80" s="31">
        <f t="shared" ca="1" si="37"/>
        <v>-91.52</v>
      </c>
      <c r="DV80" s="31">
        <f t="shared" ca="1" si="37"/>
        <v>0</v>
      </c>
      <c r="DW80" s="31">
        <f t="shared" ca="1" si="37"/>
        <v>0</v>
      </c>
      <c r="DX80" s="31">
        <f t="shared" ca="1" si="33"/>
        <v>0</v>
      </c>
      <c r="DY80" s="31">
        <f t="shared" ca="1" si="33"/>
        <v>0</v>
      </c>
      <c r="DZ80" s="31">
        <f t="shared" ca="1" si="33"/>
        <v>0</v>
      </c>
      <c r="EA80" s="31">
        <f t="shared" ca="1" si="33"/>
        <v>0</v>
      </c>
      <c r="EB80" s="31">
        <f t="shared" ca="1" si="33"/>
        <v>0</v>
      </c>
      <c r="EC80" s="31">
        <f t="shared" ca="1" si="33"/>
        <v>0</v>
      </c>
      <c r="ED80" s="31">
        <f t="shared" ca="1" si="33"/>
        <v>0</v>
      </c>
      <c r="EE80" s="31">
        <f t="shared" ca="1" si="33"/>
        <v>-13.59</v>
      </c>
      <c r="EF80" s="31">
        <f t="shared" ca="1" si="33"/>
        <v>0</v>
      </c>
      <c r="EG80" s="32">
        <f t="shared" ca="1" si="38"/>
        <v>-314.87</v>
      </c>
      <c r="EH80" s="32">
        <f t="shared" ca="1" si="38"/>
        <v>0</v>
      </c>
      <c r="EI80" s="32">
        <f t="shared" ca="1" si="38"/>
        <v>0</v>
      </c>
      <c r="EJ80" s="32">
        <f t="shared" ca="1" si="34"/>
        <v>0</v>
      </c>
      <c r="EK80" s="32">
        <f t="shared" ca="1" si="34"/>
        <v>0</v>
      </c>
      <c r="EL80" s="32">
        <f t="shared" ca="1" si="34"/>
        <v>0</v>
      </c>
      <c r="EM80" s="32">
        <f t="shared" ca="1" si="34"/>
        <v>0</v>
      </c>
      <c r="EN80" s="32">
        <f t="shared" ca="1" si="34"/>
        <v>0</v>
      </c>
      <c r="EO80" s="32">
        <f t="shared" ca="1" si="34"/>
        <v>0</v>
      </c>
      <c r="EP80" s="32">
        <f t="shared" ca="1" si="34"/>
        <v>0</v>
      </c>
      <c r="EQ80" s="32">
        <f t="shared" ca="1" si="34"/>
        <v>-51.2</v>
      </c>
      <c r="ER80" s="32">
        <f t="shared" ca="1" si="34"/>
        <v>0</v>
      </c>
    </row>
    <row r="81" spans="1:148">
      <c r="A81" t="s">
        <v>541</v>
      </c>
      <c r="B81" s="1" t="s">
        <v>314</v>
      </c>
      <c r="C81" t="str">
        <f t="shared" ca="1" si="40"/>
        <v>SPCEXP</v>
      </c>
      <c r="D81" t="str">
        <f t="shared" ca="1" si="41"/>
        <v>Alberta-Saskatchewan Intertie - Export</v>
      </c>
      <c r="E81" s="51">
        <v>368.5</v>
      </c>
      <c r="F81" s="51">
        <v>92.5</v>
      </c>
      <c r="G81" s="51">
        <v>256.5</v>
      </c>
      <c r="Q81" s="32">
        <v>7017.86</v>
      </c>
      <c r="R81" s="32">
        <v>7239.23</v>
      </c>
      <c r="S81" s="32">
        <v>12205.03</v>
      </c>
      <c r="T81" s="32"/>
      <c r="U81" s="32"/>
      <c r="V81" s="32"/>
      <c r="W81" s="32"/>
      <c r="X81" s="32"/>
      <c r="Y81" s="32"/>
      <c r="Z81" s="32"/>
      <c r="AA81" s="32"/>
      <c r="AB81" s="32"/>
      <c r="AC81" s="2">
        <v>4.13</v>
      </c>
      <c r="AD81" s="2">
        <v>4.13</v>
      </c>
      <c r="AE81" s="2">
        <v>4.13</v>
      </c>
      <c r="AO81" s="33">
        <v>289.83999999999997</v>
      </c>
      <c r="AP81" s="33">
        <v>298.98</v>
      </c>
      <c r="AQ81" s="33">
        <v>504.07</v>
      </c>
      <c r="AR81" s="33"/>
      <c r="AS81" s="33"/>
      <c r="AT81" s="33"/>
      <c r="AU81" s="33"/>
      <c r="AV81" s="33"/>
      <c r="AW81" s="33"/>
      <c r="AX81" s="33"/>
      <c r="AY81" s="33"/>
      <c r="AZ81" s="33"/>
      <c r="BA81" s="31">
        <f t="shared" si="27"/>
        <v>-8.42</v>
      </c>
      <c r="BB81" s="31">
        <f t="shared" si="27"/>
        <v>-8.69</v>
      </c>
      <c r="BC81" s="31">
        <f t="shared" si="27"/>
        <v>-14.65</v>
      </c>
      <c r="BD81" s="31">
        <f t="shared" si="27"/>
        <v>0</v>
      </c>
      <c r="BE81" s="31">
        <f t="shared" si="27"/>
        <v>0</v>
      </c>
      <c r="BF81" s="31">
        <f t="shared" si="27"/>
        <v>0</v>
      </c>
      <c r="BG81" s="31">
        <f t="shared" si="42"/>
        <v>0</v>
      </c>
      <c r="BH81" s="31">
        <f t="shared" si="42"/>
        <v>0</v>
      </c>
      <c r="BI81" s="31">
        <f t="shared" si="42"/>
        <v>0</v>
      </c>
      <c r="BJ81" s="31">
        <f t="shared" si="42"/>
        <v>0</v>
      </c>
      <c r="BK81" s="31">
        <f t="shared" si="42"/>
        <v>0</v>
      </c>
      <c r="BL81" s="31">
        <f t="shared" si="42"/>
        <v>0</v>
      </c>
      <c r="BM81" s="6">
        <f t="shared" ca="1" si="39"/>
        <v>0.02</v>
      </c>
      <c r="BN81" s="6">
        <f t="shared" ca="1" si="39"/>
        <v>0.02</v>
      </c>
      <c r="BO81" s="6">
        <f t="shared" ca="1" si="39"/>
        <v>0.02</v>
      </c>
      <c r="BP81" s="6">
        <f t="shared" ca="1" si="39"/>
        <v>0.02</v>
      </c>
      <c r="BQ81" s="6">
        <f t="shared" ca="1" si="39"/>
        <v>0.02</v>
      </c>
      <c r="BR81" s="6">
        <f t="shared" ca="1" si="39"/>
        <v>0.02</v>
      </c>
      <c r="BS81" s="6">
        <f t="shared" ca="1" si="39"/>
        <v>0.02</v>
      </c>
      <c r="BT81" s="6">
        <f t="shared" ca="1" si="39"/>
        <v>0.02</v>
      </c>
      <c r="BU81" s="6">
        <f t="shared" ca="1" si="39"/>
        <v>0.02</v>
      </c>
      <c r="BV81" s="6">
        <f t="shared" ca="1" si="39"/>
        <v>0.02</v>
      </c>
      <c r="BW81" s="6">
        <f t="shared" ca="1" si="39"/>
        <v>0.02</v>
      </c>
      <c r="BX81" s="6">
        <f t="shared" ca="1" si="39"/>
        <v>0.02</v>
      </c>
      <c r="BY81" s="31">
        <f t="shared" ca="1" si="31"/>
        <v>140.36000000000001</v>
      </c>
      <c r="BZ81" s="31">
        <f t="shared" ca="1" si="31"/>
        <v>144.78</v>
      </c>
      <c r="CA81" s="31">
        <f t="shared" ca="1" si="31"/>
        <v>244.1</v>
      </c>
      <c r="CB81" s="31">
        <f t="shared" ca="1" si="31"/>
        <v>0</v>
      </c>
      <c r="CC81" s="31">
        <f t="shared" ca="1" si="31"/>
        <v>0</v>
      </c>
      <c r="CD81" s="31">
        <f t="shared" ca="1" si="31"/>
        <v>0</v>
      </c>
      <c r="CE81" s="31">
        <f t="shared" ca="1" si="30"/>
        <v>0</v>
      </c>
      <c r="CF81" s="31">
        <f t="shared" ca="1" si="30"/>
        <v>0</v>
      </c>
      <c r="CG81" s="31">
        <f t="shared" ca="1" si="30"/>
        <v>0</v>
      </c>
      <c r="CH81" s="31">
        <f t="shared" ca="1" si="30"/>
        <v>0</v>
      </c>
      <c r="CI81" s="31">
        <f t="shared" ca="1" si="30"/>
        <v>0</v>
      </c>
      <c r="CJ81" s="31">
        <f t="shared" ca="1" si="30"/>
        <v>0</v>
      </c>
      <c r="CK81" s="32">
        <f t="shared" ca="1" si="28"/>
        <v>9.1199999999999992</v>
      </c>
      <c r="CL81" s="32">
        <f t="shared" ca="1" si="28"/>
        <v>9.41</v>
      </c>
      <c r="CM81" s="32">
        <f t="shared" ca="1" si="28"/>
        <v>15.87</v>
      </c>
      <c r="CN81" s="32">
        <f t="shared" ca="1" si="28"/>
        <v>0</v>
      </c>
      <c r="CO81" s="32">
        <f t="shared" ca="1" si="28"/>
        <v>0</v>
      </c>
      <c r="CP81" s="32">
        <f t="shared" ca="1" si="28"/>
        <v>0</v>
      </c>
      <c r="CQ81" s="32">
        <f t="shared" ca="1" si="43"/>
        <v>0</v>
      </c>
      <c r="CR81" s="32">
        <f t="shared" ca="1" si="43"/>
        <v>0</v>
      </c>
      <c r="CS81" s="32">
        <f t="shared" ca="1" si="43"/>
        <v>0</v>
      </c>
      <c r="CT81" s="32">
        <f t="shared" ca="1" si="43"/>
        <v>0</v>
      </c>
      <c r="CU81" s="32">
        <f t="shared" ca="1" si="43"/>
        <v>0</v>
      </c>
      <c r="CV81" s="32">
        <f t="shared" ca="1" si="43"/>
        <v>0</v>
      </c>
      <c r="CW81" s="31">
        <f t="shared" ca="1" si="29"/>
        <v>-131.93999999999997</v>
      </c>
      <c r="CX81" s="31">
        <f t="shared" ca="1" si="29"/>
        <v>-136.10000000000002</v>
      </c>
      <c r="CY81" s="31">
        <f t="shared" ca="1" si="29"/>
        <v>-229.45000000000002</v>
      </c>
      <c r="CZ81" s="31">
        <f t="shared" ca="1" si="29"/>
        <v>0</v>
      </c>
      <c r="DA81" s="31">
        <f t="shared" ca="1" si="29"/>
        <v>0</v>
      </c>
      <c r="DB81" s="31">
        <f t="shared" ca="1" si="29"/>
        <v>0</v>
      </c>
      <c r="DC81" s="31">
        <f t="shared" ca="1" si="44"/>
        <v>0</v>
      </c>
      <c r="DD81" s="31">
        <f t="shared" ca="1" si="44"/>
        <v>0</v>
      </c>
      <c r="DE81" s="31">
        <f t="shared" ca="1" si="44"/>
        <v>0</v>
      </c>
      <c r="DF81" s="31">
        <f t="shared" ca="1" si="44"/>
        <v>0</v>
      </c>
      <c r="DG81" s="31">
        <f t="shared" ca="1" si="44"/>
        <v>0</v>
      </c>
      <c r="DH81" s="31">
        <f t="shared" ca="1" si="44"/>
        <v>0</v>
      </c>
      <c r="DI81" s="32">
        <f t="shared" ca="1" si="36"/>
        <v>-6.6</v>
      </c>
      <c r="DJ81" s="32">
        <f t="shared" ca="1" si="36"/>
        <v>-6.81</v>
      </c>
      <c r="DK81" s="32">
        <f t="shared" ca="1" si="36"/>
        <v>-11.47</v>
      </c>
      <c r="DL81" s="32">
        <f t="shared" ca="1" si="32"/>
        <v>0</v>
      </c>
      <c r="DM81" s="32">
        <f t="shared" ca="1" si="32"/>
        <v>0</v>
      </c>
      <c r="DN81" s="32">
        <f t="shared" ca="1" si="32"/>
        <v>0</v>
      </c>
      <c r="DO81" s="32">
        <f t="shared" ca="1" si="32"/>
        <v>0</v>
      </c>
      <c r="DP81" s="32">
        <f t="shared" ca="1" si="32"/>
        <v>0</v>
      </c>
      <c r="DQ81" s="32">
        <f t="shared" ca="1" si="32"/>
        <v>0</v>
      </c>
      <c r="DR81" s="32">
        <f t="shared" ca="1" si="32"/>
        <v>0</v>
      </c>
      <c r="DS81" s="32">
        <f t="shared" ca="1" si="32"/>
        <v>0</v>
      </c>
      <c r="DT81" s="32">
        <f t="shared" ca="1" si="32"/>
        <v>0</v>
      </c>
      <c r="DU81" s="31">
        <f t="shared" ca="1" si="37"/>
        <v>-56.77</v>
      </c>
      <c r="DV81" s="31">
        <f t="shared" ca="1" si="37"/>
        <v>-57.86</v>
      </c>
      <c r="DW81" s="31">
        <f t="shared" ca="1" si="37"/>
        <v>-96.5</v>
      </c>
      <c r="DX81" s="31">
        <f t="shared" ca="1" si="33"/>
        <v>0</v>
      </c>
      <c r="DY81" s="31">
        <f t="shared" ca="1" si="33"/>
        <v>0</v>
      </c>
      <c r="DZ81" s="31">
        <f t="shared" ca="1" si="33"/>
        <v>0</v>
      </c>
      <c r="EA81" s="31">
        <f t="shared" ca="1" si="33"/>
        <v>0</v>
      </c>
      <c r="EB81" s="31">
        <f t="shared" ca="1" si="33"/>
        <v>0</v>
      </c>
      <c r="EC81" s="31">
        <f t="shared" ca="1" si="33"/>
        <v>0</v>
      </c>
      <c r="ED81" s="31">
        <f t="shared" ca="1" si="33"/>
        <v>0</v>
      </c>
      <c r="EE81" s="31">
        <f t="shared" ca="1" si="33"/>
        <v>0</v>
      </c>
      <c r="EF81" s="31">
        <f t="shared" ca="1" si="33"/>
        <v>0</v>
      </c>
      <c r="EG81" s="32">
        <f t="shared" ca="1" si="38"/>
        <v>-195.30999999999997</v>
      </c>
      <c r="EH81" s="32">
        <f t="shared" ca="1" si="38"/>
        <v>-200.77000000000004</v>
      </c>
      <c r="EI81" s="32">
        <f t="shared" ca="1" si="38"/>
        <v>-337.42</v>
      </c>
      <c r="EJ81" s="32">
        <f t="shared" ca="1" si="34"/>
        <v>0</v>
      </c>
      <c r="EK81" s="32">
        <f t="shared" ca="1" si="34"/>
        <v>0</v>
      </c>
      <c r="EL81" s="32">
        <f t="shared" ca="1" si="34"/>
        <v>0</v>
      </c>
      <c r="EM81" s="32">
        <f t="shared" ca="1" si="34"/>
        <v>0</v>
      </c>
      <c r="EN81" s="32">
        <f t="shared" ca="1" si="34"/>
        <v>0</v>
      </c>
      <c r="EO81" s="32">
        <f t="shared" ca="1" si="34"/>
        <v>0</v>
      </c>
      <c r="EP81" s="32">
        <f t="shared" ca="1" si="34"/>
        <v>0</v>
      </c>
      <c r="EQ81" s="32">
        <f t="shared" ca="1" si="34"/>
        <v>0</v>
      </c>
      <c r="ER81" s="32">
        <f t="shared" ca="1" si="34"/>
        <v>0</v>
      </c>
    </row>
    <row r="82" spans="1:148">
      <c r="A82" t="s">
        <v>438</v>
      </c>
      <c r="B82" s="1" t="s">
        <v>93</v>
      </c>
      <c r="C82" t="str">
        <f t="shared" ca="1" si="40"/>
        <v>BCHIMP</v>
      </c>
      <c r="D82" t="str">
        <f t="shared" ca="1" si="41"/>
        <v>Alberta-BC Intertie - Import</v>
      </c>
      <c r="E82" s="51">
        <v>575</v>
      </c>
      <c r="F82" s="51">
        <v>3449</v>
      </c>
      <c r="G82" s="51">
        <v>2097</v>
      </c>
      <c r="H82" s="51">
        <v>274</v>
      </c>
      <c r="I82" s="51">
        <v>195</v>
      </c>
      <c r="J82" s="51">
        <v>150</v>
      </c>
      <c r="K82" s="51">
        <v>175</v>
      </c>
      <c r="L82" s="51">
        <v>100</v>
      </c>
      <c r="M82" s="51">
        <v>75</v>
      </c>
      <c r="N82" s="51">
        <v>499</v>
      </c>
      <c r="O82" s="51">
        <v>50</v>
      </c>
      <c r="P82" s="51">
        <v>75</v>
      </c>
      <c r="Q82" s="32">
        <v>28872.5</v>
      </c>
      <c r="R82" s="32">
        <v>281946.59000000003</v>
      </c>
      <c r="S82" s="32">
        <v>151099.49</v>
      </c>
      <c r="T82" s="32">
        <v>21469.37</v>
      </c>
      <c r="U82" s="32">
        <v>10735.55</v>
      </c>
      <c r="V82" s="32">
        <v>5309.75</v>
      </c>
      <c r="W82" s="32">
        <v>9688.75</v>
      </c>
      <c r="X82" s="32">
        <v>5828</v>
      </c>
      <c r="Y82" s="32">
        <v>6462.75</v>
      </c>
      <c r="Z82" s="32">
        <v>36213.980000000003</v>
      </c>
      <c r="AA82" s="32">
        <v>1726</v>
      </c>
      <c r="AB82" s="32">
        <v>4010</v>
      </c>
      <c r="AC82" s="2">
        <v>0.78</v>
      </c>
      <c r="AD82" s="2">
        <v>0.78</v>
      </c>
      <c r="AE82" s="2">
        <v>0.78</v>
      </c>
      <c r="AF82" s="2">
        <v>0.78</v>
      </c>
      <c r="AG82" s="2">
        <v>0.78</v>
      </c>
      <c r="AH82" s="2">
        <v>0.78</v>
      </c>
      <c r="AI82" s="2">
        <v>0.78</v>
      </c>
      <c r="AJ82" s="2">
        <v>0.78</v>
      </c>
      <c r="AK82" s="2">
        <v>0.78</v>
      </c>
      <c r="AL82" s="2">
        <v>0.78</v>
      </c>
      <c r="AM82" s="2">
        <v>0.78</v>
      </c>
      <c r="AN82" s="2">
        <v>0.78</v>
      </c>
      <c r="AO82" s="33">
        <v>225.21</v>
      </c>
      <c r="AP82" s="33">
        <v>2199.1799999999998</v>
      </c>
      <c r="AQ82" s="33">
        <v>1178.58</v>
      </c>
      <c r="AR82" s="33">
        <v>167.46</v>
      </c>
      <c r="AS82" s="33">
        <v>83.74</v>
      </c>
      <c r="AT82" s="33">
        <v>41.42</v>
      </c>
      <c r="AU82" s="33">
        <v>75.569999999999993</v>
      </c>
      <c r="AV82" s="33">
        <v>45.46</v>
      </c>
      <c r="AW82" s="33">
        <v>50.41</v>
      </c>
      <c r="AX82" s="33">
        <v>282.47000000000003</v>
      </c>
      <c r="AY82" s="33">
        <v>13.46</v>
      </c>
      <c r="AZ82" s="33">
        <v>31.28</v>
      </c>
      <c r="BA82" s="31">
        <f t="shared" si="27"/>
        <v>-34.65</v>
      </c>
      <c r="BB82" s="31">
        <f t="shared" si="27"/>
        <v>-338.34</v>
      </c>
      <c r="BC82" s="31">
        <f t="shared" si="27"/>
        <v>-181.32</v>
      </c>
      <c r="BD82" s="31">
        <f t="shared" si="27"/>
        <v>-103.05</v>
      </c>
      <c r="BE82" s="31">
        <f t="shared" si="27"/>
        <v>-51.53</v>
      </c>
      <c r="BF82" s="31">
        <f t="shared" si="27"/>
        <v>-25.49</v>
      </c>
      <c r="BG82" s="31">
        <f t="shared" si="42"/>
        <v>-68.790000000000006</v>
      </c>
      <c r="BH82" s="31">
        <f t="shared" si="42"/>
        <v>-41.38</v>
      </c>
      <c r="BI82" s="31">
        <f t="shared" si="42"/>
        <v>-45.89</v>
      </c>
      <c r="BJ82" s="31">
        <f t="shared" si="42"/>
        <v>-108.64</v>
      </c>
      <c r="BK82" s="31">
        <f t="shared" si="42"/>
        <v>-5.18</v>
      </c>
      <c r="BL82" s="31">
        <f t="shared" si="42"/>
        <v>-12.03</v>
      </c>
      <c r="BM82" s="6">
        <f t="shared" ca="1" si="39"/>
        <v>-2.7799999999999998E-2</v>
      </c>
      <c r="BN82" s="6">
        <f t="shared" ca="1" si="39"/>
        <v>-2.7799999999999998E-2</v>
      </c>
      <c r="BO82" s="6">
        <f t="shared" ca="1" si="39"/>
        <v>-2.7799999999999998E-2</v>
      </c>
      <c r="BP82" s="6">
        <f t="shared" ca="1" si="39"/>
        <v>-2.7799999999999998E-2</v>
      </c>
      <c r="BQ82" s="6">
        <f t="shared" ca="1" si="39"/>
        <v>-2.7799999999999998E-2</v>
      </c>
      <c r="BR82" s="6">
        <f t="shared" ca="1" si="39"/>
        <v>-2.7799999999999998E-2</v>
      </c>
      <c r="BS82" s="6">
        <f t="shared" ca="1" si="39"/>
        <v>-2.7799999999999998E-2</v>
      </c>
      <c r="BT82" s="6">
        <f t="shared" ca="1" si="39"/>
        <v>-2.7799999999999998E-2</v>
      </c>
      <c r="BU82" s="6">
        <f t="shared" ca="1" si="39"/>
        <v>-2.7799999999999998E-2</v>
      </c>
      <c r="BV82" s="6">
        <f t="shared" ca="1" si="39"/>
        <v>-2.7799999999999998E-2</v>
      </c>
      <c r="BW82" s="6">
        <f t="shared" ca="1" si="39"/>
        <v>-2.7799999999999998E-2</v>
      </c>
      <c r="BX82" s="6">
        <f t="shared" ca="1" si="39"/>
        <v>-2.7799999999999998E-2</v>
      </c>
      <c r="BY82" s="31">
        <f t="shared" ca="1" si="31"/>
        <v>-802.66</v>
      </c>
      <c r="BZ82" s="31">
        <f t="shared" ca="1" si="31"/>
        <v>-7838.12</v>
      </c>
      <c r="CA82" s="31">
        <f t="shared" ca="1" si="31"/>
        <v>-4200.57</v>
      </c>
      <c r="CB82" s="31">
        <f t="shared" ca="1" si="31"/>
        <v>-596.85</v>
      </c>
      <c r="CC82" s="31">
        <f t="shared" ca="1" si="31"/>
        <v>-298.45</v>
      </c>
      <c r="CD82" s="31">
        <f t="shared" ca="1" si="31"/>
        <v>-147.61000000000001</v>
      </c>
      <c r="CE82" s="31">
        <f t="shared" ca="1" si="30"/>
        <v>-269.35000000000002</v>
      </c>
      <c r="CF82" s="31">
        <f t="shared" ca="1" si="30"/>
        <v>-162.02000000000001</v>
      </c>
      <c r="CG82" s="31">
        <f t="shared" ca="1" si="30"/>
        <v>-179.66</v>
      </c>
      <c r="CH82" s="31">
        <f t="shared" ca="1" si="30"/>
        <v>-1006.75</v>
      </c>
      <c r="CI82" s="31">
        <f t="shared" ca="1" si="30"/>
        <v>-47.98</v>
      </c>
      <c r="CJ82" s="31">
        <f t="shared" ca="1" si="30"/>
        <v>-111.48</v>
      </c>
      <c r="CK82" s="32">
        <f t="shared" ca="1" si="28"/>
        <v>37.53</v>
      </c>
      <c r="CL82" s="32">
        <f t="shared" ca="1" si="28"/>
        <v>366.53</v>
      </c>
      <c r="CM82" s="32">
        <f t="shared" ca="1" si="28"/>
        <v>196.43</v>
      </c>
      <c r="CN82" s="32">
        <f t="shared" ca="1" si="28"/>
        <v>27.91</v>
      </c>
      <c r="CO82" s="32">
        <f t="shared" ca="1" si="28"/>
        <v>13.96</v>
      </c>
      <c r="CP82" s="32">
        <f t="shared" ca="1" si="28"/>
        <v>6.9</v>
      </c>
      <c r="CQ82" s="32">
        <f t="shared" ca="1" si="43"/>
        <v>12.6</v>
      </c>
      <c r="CR82" s="32">
        <f t="shared" ca="1" si="43"/>
        <v>7.58</v>
      </c>
      <c r="CS82" s="32">
        <f t="shared" ca="1" si="43"/>
        <v>8.4</v>
      </c>
      <c r="CT82" s="32">
        <f t="shared" ca="1" si="43"/>
        <v>47.08</v>
      </c>
      <c r="CU82" s="32">
        <f t="shared" ca="1" si="43"/>
        <v>2.2400000000000002</v>
      </c>
      <c r="CV82" s="32">
        <f t="shared" ca="1" si="43"/>
        <v>5.21</v>
      </c>
      <c r="CW82" s="31">
        <f t="shared" ca="1" si="29"/>
        <v>-955.69</v>
      </c>
      <c r="CX82" s="31">
        <f t="shared" ca="1" si="29"/>
        <v>-9332.43</v>
      </c>
      <c r="CY82" s="31">
        <f t="shared" ca="1" si="29"/>
        <v>-5001.3999999999996</v>
      </c>
      <c r="CZ82" s="31">
        <f t="shared" ca="1" si="29"/>
        <v>-633.35000000000014</v>
      </c>
      <c r="DA82" s="31">
        <f t="shared" ca="1" si="29"/>
        <v>-316.70000000000005</v>
      </c>
      <c r="DB82" s="31">
        <f t="shared" ca="1" si="29"/>
        <v>-156.63999999999999</v>
      </c>
      <c r="DC82" s="31">
        <f t="shared" ca="1" si="44"/>
        <v>-263.52999999999997</v>
      </c>
      <c r="DD82" s="31">
        <f t="shared" ca="1" si="44"/>
        <v>-158.52000000000001</v>
      </c>
      <c r="DE82" s="31">
        <f t="shared" ca="1" si="44"/>
        <v>-175.77999999999997</v>
      </c>
      <c r="DF82" s="31">
        <f t="shared" ca="1" si="44"/>
        <v>-1133.4999999999998</v>
      </c>
      <c r="DG82" s="31">
        <f t="shared" ca="1" si="44"/>
        <v>-54.019999999999996</v>
      </c>
      <c r="DH82" s="31">
        <f t="shared" ca="1" si="44"/>
        <v>-125.52000000000001</v>
      </c>
      <c r="DI82" s="32">
        <f t="shared" ca="1" si="36"/>
        <v>-47.78</v>
      </c>
      <c r="DJ82" s="32">
        <f t="shared" ca="1" si="36"/>
        <v>-466.62</v>
      </c>
      <c r="DK82" s="32">
        <f t="shared" ca="1" si="36"/>
        <v>-250.07</v>
      </c>
      <c r="DL82" s="32">
        <f t="shared" ca="1" si="32"/>
        <v>-31.67</v>
      </c>
      <c r="DM82" s="32">
        <f t="shared" ca="1" si="32"/>
        <v>-15.84</v>
      </c>
      <c r="DN82" s="32">
        <f t="shared" ca="1" si="32"/>
        <v>-7.83</v>
      </c>
      <c r="DO82" s="32">
        <f t="shared" ca="1" si="32"/>
        <v>-13.18</v>
      </c>
      <c r="DP82" s="32">
        <f t="shared" ca="1" si="32"/>
        <v>-7.93</v>
      </c>
      <c r="DQ82" s="32">
        <f t="shared" ca="1" si="32"/>
        <v>-8.7899999999999991</v>
      </c>
      <c r="DR82" s="32">
        <f t="shared" ca="1" si="32"/>
        <v>-56.68</v>
      </c>
      <c r="DS82" s="32">
        <f t="shared" ca="1" si="32"/>
        <v>-2.7</v>
      </c>
      <c r="DT82" s="32">
        <f t="shared" ca="1" si="32"/>
        <v>-6.28</v>
      </c>
      <c r="DU82" s="31">
        <f t="shared" ca="1" si="37"/>
        <v>-411.2</v>
      </c>
      <c r="DV82" s="31">
        <f t="shared" ca="1" si="37"/>
        <v>-3967.82</v>
      </c>
      <c r="DW82" s="31">
        <f t="shared" ca="1" si="37"/>
        <v>-2103.4</v>
      </c>
      <c r="DX82" s="31">
        <f t="shared" ca="1" si="33"/>
        <v>-263.14</v>
      </c>
      <c r="DY82" s="31">
        <f t="shared" ca="1" si="33"/>
        <v>-130.02000000000001</v>
      </c>
      <c r="DZ82" s="31">
        <f t="shared" ca="1" si="33"/>
        <v>-63.51</v>
      </c>
      <c r="EA82" s="31">
        <f t="shared" ca="1" si="33"/>
        <v>-105.55</v>
      </c>
      <c r="EB82" s="31">
        <f t="shared" ca="1" si="33"/>
        <v>-62.65</v>
      </c>
      <c r="EC82" s="31">
        <f t="shared" ca="1" si="33"/>
        <v>-68.53</v>
      </c>
      <c r="ED82" s="31">
        <f t="shared" ca="1" si="33"/>
        <v>-436.12</v>
      </c>
      <c r="EE82" s="31">
        <f t="shared" ca="1" si="33"/>
        <v>-20.5</v>
      </c>
      <c r="EF82" s="31">
        <f t="shared" ca="1" si="33"/>
        <v>-46.98</v>
      </c>
      <c r="EG82" s="32">
        <f t="shared" ca="1" si="38"/>
        <v>-1414.67</v>
      </c>
      <c r="EH82" s="32">
        <f t="shared" ca="1" si="38"/>
        <v>-13766.87</v>
      </c>
      <c r="EI82" s="32">
        <f t="shared" ca="1" si="38"/>
        <v>-7354.869999999999</v>
      </c>
      <c r="EJ82" s="32">
        <f t="shared" ca="1" si="34"/>
        <v>-928.16000000000008</v>
      </c>
      <c r="EK82" s="32">
        <f t="shared" ca="1" si="34"/>
        <v>-462.56000000000006</v>
      </c>
      <c r="EL82" s="32">
        <f t="shared" ca="1" si="34"/>
        <v>-227.98</v>
      </c>
      <c r="EM82" s="32">
        <f t="shared" ca="1" si="34"/>
        <v>-382.26</v>
      </c>
      <c r="EN82" s="32">
        <f t="shared" ca="1" si="34"/>
        <v>-229.10000000000002</v>
      </c>
      <c r="EO82" s="32">
        <f t="shared" ca="1" si="34"/>
        <v>-253.09999999999997</v>
      </c>
      <c r="EP82" s="32">
        <f t="shared" ca="1" si="34"/>
        <v>-1626.2999999999997</v>
      </c>
      <c r="EQ82" s="32">
        <f t="shared" ca="1" si="34"/>
        <v>-77.22</v>
      </c>
      <c r="ER82" s="32">
        <f t="shared" ca="1" si="34"/>
        <v>-178.78</v>
      </c>
    </row>
    <row r="83" spans="1:148">
      <c r="A83" t="s">
        <v>438</v>
      </c>
      <c r="B83" s="1" t="s">
        <v>95</v>
      </c>
      <c r="C83" t="str">
        <f t="shared" ca="1" si="40"/>
        <v>BCHEXP</v>
      </c>
      <c r="D83" t="str">
        <f t="shared" ca="1" si="41"/>
        <v>Alberta-BC Intertie - Export</v>
      </c>
      <c r="F83" s="51">
        <v>50</v>
      </c>
      <c r="Q83" s="32"/>
      <c r="R83" s="32">
        <v>1209</v>
      </c>
      <c r="S83" s="32"/>
      <c r="T83" s="32"/>
      <c r="U83" s="32"/>
      <c r="V83" s="32"/>
      <c r="W83" s="32"/>
      <c r="X83" s="32"/>
      <c r="Y83" s="32"/>
      <c r="Z83" s="32"/>
      <c r="AA83" s="32"/>
      <c r="AB83" s="32"/>
      <c r="AD83" s="2">
        <v>3.19</v>
      </c>
      <c r="AO83" s="33"/>
      <c r="AP83" s="33">
        <v>38.57</v>
      </c>
      <c r="AQ83" s="33"/>
      <c r="AR83" s="33"/>
      <c r="AS83" s="33"/>
      <c r="AT83" s="33"/>
      <c r="AU83" s="33"/>
      <c r="AV83" s="33"/>
      <c r="AW83" s="33"/>
      <c r="AX83" s="33"/>
      <c r="AY83" s="33"/>
      <c r="AZ83" s="33"/>
      <c r="BA83" s="31">
        <f t="shared" si="27"/>
        <v>0</v>
      </c>
      <c r="BB83" s="31">
        <f t="shared" si="27"/>
        <v>-1.45</v>
      </c>
      <c r="BC83" s="31">
        <f t="shared" si="27"/>
        <v>0</v>
      </c>
      <c r="BD83" s="31">
        <f t="shared" si="27"/>
        <v>0</v>
      </c>
      <c r="BE83" s="31">
        <f t="shared" si="27"/>
        <v>0</v>
      </c>
      <c r="BF83" s="31">
        <f t="shared" si="27"/>
        <v>0</v>
      </c>
      <c r="BG83" s="31">
        <f t="shared" si="42"/>
        <v>0</v>
      </c>
      <c r="BH83" s="31">
        <f t="shared" si="42"/>
        <v>0</v>
      </c>
      <c r="BI83" s="31">
        <f t="shared" si="42"/>
        <v>0</v>
      </c>
      <c r="BJ83" s="31">
        <f t="shared" si="42"/>
        <v>0</v>
      </c>
      <c r="BK83" s="31">
        <f t="shared" si="42"/>
        <v>0</v>
      </c>
      <c r="BL83" s="31">
        <f t="shared" si="42"/>
        <v>0</v>
      </c>
      <c r="BM83" s="6">
        <f t="shared" ca="1" si="39"/>
        <v>6.3E-3</v>
      </c>
      <c r="BN83" s="6">
        <f t="shared" ca="1" si="39"/>
        <v>6.3E-3</v>
      </c>
      <c r="BO83" s="6">
        <f t="shared" ca="1" si="39"/>
        <v>6.3E-3</v>
      </c>
      <c r="BP83" s="6">
        <f t="shared" ca="1" si="39"/>
        <v>6.3E-3</v>
      </c>
      <c r="BQ83" s="6">
        <f t="shared" ca="1" si="39"/>
        <v>6.3E-3</v>
      </c>
      <c r="BR83" s="6">
        <f t="shared" ca="1" si="39"/>
        <v>6.3E-3</v>
      </c>
      <c r="BS83" s="6">
        <f t="shared" ca="1" si="39"/>
        <v>6.3E-3</v>
      </c>
      <c r="BT83" s="6">
        <f t="shared" ca="1" si="39"/>
        <v>6.3E-3</v>
      </c>
      <c r="BU83" s="6">
        <f t="shared" ca="1" si="39"/>
        <v>6.3E-3</v>
      </c>
      <c r="BV83" s="6">
        <f t="shared" ca="1" si="39"/>
        <v>6.3E-3</v>
      </c>
      <c r="BW83" s="6">
        <f t="shared" ca="1" si="39"/>
        <v>6.3E-3</v>
      </c>
      <c r="BX83" s="6">
        <f t="shared" ca="1" si="39"/>
        <v>6.3E-3</v>
      </c>
      <c r="BY83" s="31">
        <f t="shared" ca="1" si="31"/>
        <v>0</v>
      </c>
      <c r="BZ83" s="31">
        <f t="shared" ca="1" si="31"/>
        <v>7.62</v>
      </c>
      <c r="CA83" s="31">
        <f t="shared" ca="1" si="31"/>
        <v>0</v>
      </c>
      <c r="CB83" s="31">
        <f t="shared" ca="1" si="31"/>
        <v>0</v>
      </c>
      <c r="CC83" s="31">
        <f t="shared" ca="1" si="31"/>
        <v>0</v>
      </c>
      <c r="CD83" s="31">
        <f t="shared" ca="1" si="31"/>
        <v>0</v>
      </c>
      <c r="CE83" s="31">
        <f t="shared" ca="1" si="30"/>
        <v>0</v>
      </c>
      <c r="CF83" s="31">
        <f t="shared" ca="1" si="30"/>
        <v>0</v>
      </c>
      <c r="CG83" s="31">
        <f t="shared" ca="1" si="30"/>
        <v>0</v>
      </c>
      <c r="CH83" s="31">
        <f t="shared" ca="1" si="30"/>
        <v>0</v>
      </c>
      <c r="CI83" s="31">
        <f t="shared" ca="1" si="30"/>
        <v>0</v>
      </c>
      <c r="CJ83" s="31">
        <f t="shared" ca="1" si="30"/>
        <v>0</v>
      </c>
      <c r="CK83" s="32">
        <f t="shared" ca="1" si="28"/>
        <v>0</v>
      </c>
      <c r="CL83" s="32">
        <f t="shared" ca="1" si="28"/>
        <v>1.57</v>
      </c>
      <c r="CM83" s="32">
        <f t="shared" ca="1" si="28"/>
        <v>0</v>
      </c>
      <c r="CN83" s="32">
        <f t="shared" ca="1" si="28"/>
        <v>0</v>
      </c>
      <c r="CO83" s="32">
        <f t="shared" ca="1" si="28"/>
        <v>0</v>
      </c>
      <c r="CP83" s="32">
        <f t="shared" ca="1" si="28"/>
        <v>0</v>
      </c>
      <c r="CQ83" s="32">
        <f t="shared" ca="1" si="43"/>
        <v>0</v>
      </c>
      <c r="CR83" s="32">
        <f t="shared" ca="1" si="43"/>
        <v>0</v>
      </c>
      <c r="CS83" s="32">
        <f t="shared" ca="1" si="43"/>
        <v>0</v>
      </c>
      <c r="CT83" s="32">
        <f t="shared" ca="1" si="43"/>
        <v>0</v>
      </c>
      <c r="CU83" s="32">
        <f t="shared" ca="1" si="43"/>
        <v>0</v>
      </c>
      <c r="CV83" s="32">
        <f t="shared" ca="1" si="43"/>
        <v>0</v>
      </c>
      <c r="CW83" s="31">
        <f t="shared" ca="1" si="29"/>
        <v>0</v>
      </c>
      <c r="CX83" s="31">
        <f t="shared" ca="1" si="29"/>
        <v>-27.930000000000003</v>
      </c>
      <c r="CY83" s="31">
        <f t="shared" ca="1" si="29"/>
        <v>0</v>
      </c>
      <c r="CZ83" s="31">
        <f t="shared" ca="1" si="29"/>
        <v>0</v>
      </c>
      <c r="DA83" s="31">
        <f t="shared" ca="1" si="29"/>
        <v>0</v>
      </c>
      <c r="DB83" s="31">
        <f t="shared" ca="1" si="29"/>
        <v>0</v>
      </c>
      <c r="DC83" s="31">
        <f t="shared" ca="1" si="44"/>
        <v>0</v>
      </c>
      <c r="DD83" s="31">
        <f t="shared" ca="1" si="44"/>
        <v>0</v>
      </c>
      <c r="DE83" s="31">
        <f t="shared" ca="1" si="44"/>
        <v>0</v>
      </c>
      <c r="DF83" s="31">
        <f t="shared" ca="1" si="44"/>
        <v>0</v>
      </c>
      <c r="DG83" s="31">
        <f t="shared" ca="1" si="44"/>
        <v>0</v>
      </c>
      <c r="DH83" s="31">
        <f t="shared" ca="1" si="44"/>
        <v>0</v>
      </c>
      <c r="DI83" s="32">
        <f t="shared" ca="1" si="36"/>
        <v>0</v>
      </c>
      <c r="DJ83" s="32">
        <f t="shared" ca="1" si="36"/>
        <v>-1.4</v>
      </c>
      <c r="DK83" s="32">
        <f t="shared" ca="1" si="36"/>
        <v>0</v>
      </c>
      <c r="DL83" s="32">
        <f t="shared" ca="1" si="32"/>
        <v>0</v>
      </c>
      <c r="DM83" s="32">
        <f t="shared" ca="1" si="32"/>
        <v>0</v>
      </c>
      <c r="DN83" s="32">
        <f t="shared" ca="1" si="32"/>
        <v>0</v>
      </c>
      <c r="DO83" s="32">
        <f t="shared" ca="1" si="32"/>
        <v>0</v>
      </c>
      <c r="DP83" s="32">
        <f t="shared" ca="1" si="32"/>
        <v>0</v>
      </c>
      <c r="DQ83" s="32">
        <f t="shared" ca="1" si="32"/>
        <v>0</v>
      </c>
      <c r="DR83" s="32">
        <f t="shared" ca="1" si="32"/>
        <v>0</v>
      </c>
      <c r="DS83" s="32">
        <f t="shared" ca="1" si="32"/>
        <v>0</v>
      </c>
      <c r="DT83" s="32">
        <f t="shared" ca="1" si="32"/>
        <v>0</v>
      </c>
      <c r="DU83" s="31">
        <f t="shared" ca="1" si="37"/>
        <v>0</v>
      </c>
      <c r="DV83" s="31">
        <f t="shared" ca="1" si="37"/>
        <v>-11.87</v>
      </c>
      <c r="DW83" s="31">
        <f t="shared" ca="1" si="37"/>
        <v>0</v>
      </c>
      <c r="DX83" s="31">
        <f t="shared" ca="1" si="33"/>
        <v>0</v>
      </c>
      <c r="DY83" s="31">
        <f t="shared" ca="1" si="33"/>
        <v>0</v>
      </c>
      <c r="DZ83" s="31">
        <f t="shared" ca="1" si="33"/>
        <v>0</v>
      </c>
      <c r="EA83" s="31">
        <f t="shared" ca="1" si="33"/>
        <v>0</v>
      </c>
      <c r="EB83" s="31">
        <f t="shared" ca="1" si="33"/>
        <v>0</v>
      </c>
      <c r="EC83" s="31">
        <f t="shared" ca="1" si="33"/>
        <v>0</v>
      </c>
      <c r="ED83" s="31">
        <f t="shared" ca="1" si="33"/>
        <v>0</v>
      </c>
      <c r="EE83" s="31">
        <f t="shared" ca="1" si="33"/>
        <v>0</v>
      </c>
      <c r="EF83" s="31">
        <f t="shared" ca="1" si="33"/>
        <v>0</v>
      </c>
      <c r="EG83" s="32">
        <f t="shared" ca="1" si="38"/>
        <v>0</v>
      </c>
      <c r="EH83" s="32">
        <f t="shared" ca="1" si="38"/>
        <v>-41.2</v>
      </c>
      <c r="EI83" s="32">
        <f t="shared" ca="1" si="38"/>
        <v>0</v>
      </c>
      <c r="EJ83" s="32">
        <f t="shared" ca="1" si="34"/>
        <v>0</v>
      </c>
      <c r="EK83" s="32">
        <f t="shared" ca="1" si="34"/>
        <v>0</v>
      </c>
      <c r="EL83" s="32">
        <f t="shared" ca="1" si="34"/>
        <v>0</v>
      </c>
      <c r="EM83" s="32">
        <f t="shared" ca="1" si="34"/>
        <v>0</v>
      </c>
      <c r="EN83" s="32">
        <f t="shared" ca="1" si="34"/>
        <v>0</v>
      </c>
      <c r="EO83" s="32">
        <f t="shared" ca="1" si="34"/>
        <v>0</v>
      </c>
      <c r="EP83" s="32">
        <f t="shared" ca="1" si="34"/>
        <v>0</v>
      </c>
      <c r="EQ83" s="32">
        <f t="shared" ca="1" si="34"/>
        <v>0</v>
      </c>
      <c r="ER83" s="32">
        <f t="shared" ca="1" si="34"/>
        <v>0</v>
      </c>
    </row>
    <row r="84" spans="1:148">
      <c r="A84" t="s">
        <v>439</v>
      </c>
      <c r="B84" s="1" t="s">
        <v>22</v>
      </c>
      <c r="C84" t="str">
        <f t="shared" ca="1" si="40"/>
        <v>NOVAGEN15M</v>
      </c>
      <c r="D84" t="str">
        <f t="shared" ca="1" si="41"/>
        <v>Joffre Industrial System</v>
      </c>
      <c r="E84" s="51">
        <v>49596.819499999998</v>
      </c>
      <c r="F84" s="51">
        <v>46181.792800000003</v>
      </c>
      <c r="G84" s="51">
        <v>2712.9926999999998</v>
      </c>
      <c r="H84" s="51">
        <v>16052.223599999999</v>
      </c>
      <c r="I84" s="51">
        <v>9983.4148000000005</v>
      </c>
      <c r="J84" s="51">
        <v>56273.794699999999</v>
      </c>
      <c r="K84" s="51">
        <v>86991.986399999994</v>
      </c>
      <c r="L84" s="51">
        <v>89448.810500000007</v>
      </c>
      <c r="M84" s="51">
        <v>75317.138399999996</v>
      </c>
      <c r="N84" s="51">
        <v>76169.8897</v>
      </c>
      <c r="O84" s="51">
        <v>72342.857399999994</v>
      </c>
      <c r="P84" s="51">
        <v>87746.009000000005</v>
      </c>
      <c r="Q84" s="32">
        <v>3496238.17</v>
      </c>
      <c r="R84" s="32">
        <v>3712310.62</v>
      </c>
      <c r="S84" s="32">
        <v>249849.64</v>
      </c>
      <c r="T84" s="32">
        <v>1137934.01</v>
      </c>
      <c r="U84" s="32">
        <v>853618.59</v>
      </c>
      <c r="V84" s="32">
        <v>3276342.24</v>
      </c>
      <c r="W84" s="32">
        <v>18075183.739999998</v>
      </c>
      <c r="X84" s="32">
        <v>7409895.5499999998</v>
      </c>
      <c r="Y84" s="32">
        <v>3807000.08</v>
      </c>
      <c r="Z84" s="32">
        <v>5638086.8399999999</v>
      </c>
      <c r="AA84" s="32">
        <v>4092008.25</v>
      </c>
      <c r="AB84" s="32">
        <v>6209783.3700000001</v>
      </c>
      <c r="AC84" s="2">
        <v>2.5</v>
      </c>
      <c r="AD84" s="2">
        <v>2.5</v>
      </c>
      <c r="AE84" s="2">
        <v>2.5</v>
      </c>
      <c r="AF84" s="2">
        <v>2.5</v>
      </c>
      <c r="AG84" s="2">
        <v>2.5</v>
      </c>
      <c r="AH84" s="2">
        <v>2.5</v>
      </c>
      <c r="AI84" s="2">
        <v>2.5</v>
      </c>
      <c r="AJ84" s="2">
        <v>2.5</v>
      </c>
      <c r="AK84" s="2">
        <v>2.5</v>
      </c>
      <c r="AL84" s="2">
        <v>2.5</v>
      </c>
      <c r="AM84" s="2">
        <v>2.5</v>
      </c>
      <c r="AN84" s="2">
        <v>2.5</v>
      </c>
      <c r="AO84" s="33">
        <v>87405.95</v>
      </c>
      <c r="AP84" s="33">
        <v>92807.77</v>
      </c>
      <c r="AQ84" s="33">
        <v>6246.24</v>
      </c>
      <c r="AR84" s="33">
        <v>28448.35</v>
      </c>
      <c r="AS84" s="33">
        <v>21340.46</v>
      </c>
      <c r="AT84" s="33">
        <v>81908.56</v>
      </c>
      <c r="AU84" s="33">
        <v>451879.59</v>
      </c>
      <c r="AV84" s="33">
        <v>185247.39</v>
      </c>
      <c r="AW84" s="33">
        <v>95175</v>
      </c>
      <c r="AX84" s="33">
        <v>140952.17000000001</v>
      </c>
      <c r="AY84" s="33">
        <v>102300.21</v>
      </c>
      <c r="AZ84" s="33">
        <v>155244.57999999999</v>
      </c>
      <c r="BA84" s="31">
        <f t="shared" si="27"/>
        <v>-4195.49</v>
      </c>
      <c r="BB84" s="31">
        <f t="shared" si="27"/>
        <v>-4454.7700000000004</v>
      </c>
      <c r="BC84" s="31">
        <f t="shared" si="27"/>
        <v>-299.82</v>
      </c>
      <c r="BD84" s="31">
        <f t="shared" si="27"/>
        <v>-5462.08</v>
      </c>
      <c r="BE84" s="31">
        <f t="shared" si="27"/>
        <v>-4097.37</v>
      </c>
      <c r="BF84" s="31">
        <f t="shared" si="27"/>
        <v>-15726.44</v>
      </c>
      <c r="BG84" s="31">
        <f t="shared" si="42"/>
        <v>-128333.8</v>
      </c>
      <c r="BH84" s="31">
        <f t="shared" si="42"/>
        <v>-52610.26</v>
      </c>
      <c r="BI84" s="31">
        <f t="shared" si="42"/>
        <v>-27029.7</v>
      </c>
      <c r="BJ84" s="31">
        <f t="shared" si="42"/>
        <v>-16914.259999999998</v>
      </c>
      <c r="BK84" s="31">
        <f t="shared" si="42"/>
        <v>-12276.02</v>
      </c>
      <c r="BL84" s="31">
        <f t="shared" si="42"/>
        <v>-18629.349999999999</v>
      </c>
      <c r="BM84" s="6">
        <f t="shared" ca="1" si="39"/>
        <v>-1.04E-2</v>
      </c>
      <c r="BN84" s="6">
        <f t="shared" ca="1" si="39"/>
        <v>-1.04E-2</v>
      </c>
      <c r="BO84" s="6">
        <f t="shared" ca="1" si="39"/>
        <v>-1.04E-2</v>
      </c>
      <c r="BP84" s="6">
        <f t="shared" ca="1" si="39"/>
        <v>-1.04E-2</v>
      </c>
      <c r="BQ84" s="6">
        <f t="shared" ca="1" si="39"/>
        <v>-1.04E-2</v>
      </c>
      <c r="BR84" s="6">
        <f t="shared" ca="1" si="39"/>
        <v>-1.04E-2</v>
      </c>
      <c r="BS84" s="6">
        <f t="shared" ca="1" si="39"/>
        <v>-1.04E-2</v>
      </c>
      <c r="BT84" s="6">
        <f t="shared" ca="1" si="39"/>
        <v>-1.04E-2</v>
      </c>
      <c r="BU84" s="6">
        <f t="shared" ca="1" si="39"/>
        <v>-1.04E-2</v>
      </c>
      <c r="BV84" s="6">
        <f t="shared" ca="1" si="39"/>
        <v>-1.04E-2</v>
      </c>
      <c r="BW84" s="6">
        <f t="shared" ca="1" si="39"/>
        <v>-1.04E-2</v>
      </c>
      <c r="BX84" s="6">
        <f t="shared" ca="1" si="39"/>
        <v>-1.04E-2</v>
      </c>
      <c r="BY84" s="31">
        <f t="shared" ca="1" si="31"/>
        <v>-36360.879999999997</v>
      </c>
      <c r="BZ84" s="31">
        <f t="shared" ca="1" si="31"/>
        <v>-38608.03</v>
      </c>
      <c r="CA84" s="31">
        <f t="shared" ca="1" si="31"/>
        <v>-2598.44</v>
      </c>
      <c r="CB84" s="31">
        <f t="shared" ca="1" si="31"/>
        <v>-11834.51</v>
      </c>
      <c r="CC84" s="31">
        <f t="shared" ca="1" si="31"/>
        <v>-8877.6299999999992</v>
      </c>
      <c r="CD84" s="31">
        <f t="shared" ca="1" si="31"/>
        <v>-34073.96</v>
      </c>
      <c r="CE84" s="31">
        <f t="shared" ca="1" si="30"/>
        <v>-187981.91</v>
      </c>
      <c r="CF84" s="31">
        <f t="shared" ca="1" si="30"/>
        <v>-77062.91</v>
      </c>
      <c r="CG84" s="31">
        <f t="shared" ca="1" si="30"/>
        <v>-39592.800000000003</v>
      </c>
      <c r="CH84" s="31">
        <f t="shared" ca="1" si="30"/>
        <v>-58636.1</v>
      </c>
      <c r="CI84" s="31">
        <f t="shared" ca="1" si="30"/>
        <v>-42556.89</v>
      </c>
      <c r="CJ84" s="31">
        <f t="shared" ca="1" si="30"/>
        <v>-64581.75</v>
      </c>
      <c r="CK84" s="32">
        <f t="shared" ca="1" si="28"/>
        <v>4545.1099999999997</v>
      </c>
      <c r="CL84" s="32">
        <f t="shared" ca="1" si="28"/>
        <v>4826</v>
      </c>
      <c r="CM84" s="32">
        <f t="shared" ca="1" si="28"/>
        <v>324.8</v>
      </c>
      <c r="CN84" s="32">
        <f t="shared" ca="1" si="28"/>
        <v>1479.31</v>
      </c>
      <c r="CO84" s="32">
        <f t="shared" ca="1" si="28"/>
        <v>1109.7</v>
      </c>
      <c r="CP84" s="32">
        <f t="shared" ca="1" si="28"/>
        <v>4259.24</v>
      </c>
      <c r="CQ84" s="32">
        <f t="shared" ca="1" si="43"/>
        <v>23497.74</v>
      </c>
      <c r="CR84" s="32">
        <f t="shared" ca="1" si="43"/>
        <v>9632.86</v>
      </c>
      <c r="CS84" s="32">
        <f t="shared" ca="1" si="43"/>
        <v>4949.1000000000004</v>
      </c>
      <c r="CT84" s="32">
        <f t="shared" ca="1" si="43"/>
        <v>7329.51</v>
      </c>
      <c r="CU84" s="32">
        <f t="shared" ca="1" si="43"/>
        <v>5319.61</v>
      </c>
      <c r="CV84" s="32">
        <f t="shared" ca="1" si="43"/>
        <v>8072.72</v>
      </c>
      <c r="CW84" s="31">
        <f t="shared" ca="1" si="29"/>
        <v>-115026.23</v>
      </c>
      <c r="CX84" s="31">
        <f t="shared" ca="1" si="29"/>
        <v>-122135.03</v>
      </c>
      <c r="CY84" s="31">
        <f t="shared" ca="1" si="29"/>
        <v>-8220.06</v>
      </c>
      <c r="CZ84" s="31">
        <f t="shared" ca="1" si="29"/>
        <v>-33341.47</v>
      </c>
      <c r="DA84" s="31">
        <f t="shared" ca="1" si="29"/>
        <v>-25011.02</v>
      </c>
      <c r="DB84" s="31">
        <f t="shared" ca="1" si="29"/>
        <v>-95996.84</v>
      </c>
      <c r="DC84" s="31">
        <f t="shared" ca="1" si="44"/>
        <v>-488029.96</v>
      </c>
      <c r="DD84" s="31">
        <f t="shared" ca="1" si="44"/>
        <v>-200067.18</v>
      </c>
      <c r="DE84" s="31">
        <f t="shared" ca="1" si="44"/>
        <v>-102789.00000000001</v>
      </c>
      <c r="DF84" s="31">
        <f t="shared" ca="1" si="44"/>
        <v>-175344.5</v>
      </c>
      <c r="DG84" s="31">
        <f t="shared" ca="1" si="44"/>
        <v>-127261.46999999999</v>
      </c>
      <c r="DH84" s="31">
        <f t="shared" ca="1" si="44"/>
        <v>-193124.25999999998</v>
      </c>
      <c r="DI84" s="32">
        <f t="shared" ca="1" si="36"/>
        <v>-5751.31</v>
      </c>
      <c r="DJ84" s="32">
        <f t="shared" ca="1" si="36"/>
        <v>-6106.75</v>
      </c>
      <c r="DK84" s="32">
        <f t="shared" ca="1" si="36"/>
        <v>-411</v>
      </c>
      <c r="DL84" s="32">
        <f t="shared" ca="1" si="32"/>
        <v>-1667.07</v>
      </c>
      <c r="DM84" s="32">
        <f t="shared" ca="1" si="32"/>
        <v>-1250.55</v>
      </c>
      <c r="DN84" s="32">
        <f t="shared" ca="1" si="32"/>
        <v>-4799.84</v>
      </c>
      <c r="DO84" s="32">
        <f t="shared" ca="1" si="32"/>
        <v>-24401.5</v>
      </c>
      <c r="DP84" s="32">
        <f t="shared" ca="1" si="32"/>
        <v>-10003.36</v>
      </c>
      <c r="DQ84" s="32">
        <f t="shared" ca="1" si="32"/>
        <v>-5139.45</v>
      </c>
      <c r="DR84" s="32">
        <f t="shared" ca="1" si="32"/>
        <v>-8767.23</v>
      </c>
      <c r="DS84" s="32">
        <f t="shared" ca="1" si="32"/>
        <v>-6363.07</v>
      </c>
      <c r="DT84" s="32">
        <f t="shared" ca="1" si="32"/>
        <v>-9656.2099999999991</v>
      </c>
      <c r="DU84" s="31">
        <f t="shared" ca="1" si="37"/>
        <v>-49491.24</v>
      </c>
      <c r="DV84" s="31">
        <f t="shared" ca="1" si="37"/>
        <v>-51927.49</v>
      </c>
      <c r="DW84" s="31">
        <f t="shared" ca="1" si="37"/>
        <v>-3457.04</v>
      </c>
      <c r="DX84" s="31">
        <f t="shared" ca="1" si="33"/>
        <v>-13852.25</v>
      </c>
      <c r="DY84" s="31">
        <f t="shared" ca="1" si="33"/>
        <v>-10267.89</v>
      </c>
      <c r="DZ84" s="31">
        <f t="shared" ca="1" si="33"/>
        <v>-38920.82</v>
      </c>
      <c r="EA84" s="31">
        <f t="shared" ca="1" si="33"/>
        <v>-195459.44</v>
      </c>
      <c r="EB84" s="31">
        <f t="shared" ca="1" si="33"/>
        <v>-79066.320000000007</v>
      </c>
      <c r="EC84" s="31">
        <f t="shared" ca="1" si="33"/>
        <v>-40076.47</v>
      </c>
      <c r="ED84" s="31">
        <f t="shared" ca="1" si="33"/>
        <v>-67464.429999999993</v>
      </c>
      <c r="EE84" s="31">
        <f t="shared" ca="1" si="33"/>
        <v>-48288.78</v>
      </c>
      <c r="EF84" s="31">
        <f t="shared" ca="1" si="33"/>
        <v>-72288.039999999994</v>
      </c>
      <c r="EG84" s="32">
        <f t="shared" ca="1" si="38"/>
        <v>-170268.78</v>
      </c>
      <c r="EH84" s="32">
        <f t="shared" ca="1" si="38"/>
        <v>-180169.27</v>
      </c>
      <c r="EI84" s="32">
        <f t="shared" ca="1" si="38"/>
        <v>-12088.099999999999</v>
      </c>
      <c r="EJ84" s="32">
        <f t="shared" ca="1" si="34"/>
        <v>-48860.79</v>
      </c>
      <c r="EK84" s="32">
        <f t="shared" ca="1" si="34"/>
        <v>-36529.46</v>
      </c>
      <c r="EL84" s="32">
        <f t="shared" ca="1" si="34"/>
        <v>-139717.5</v>
      </c>
      <c r="EM84" s="32">
        <f t="shared" ca="1" si="34"/>
        <v>-707890.9</v>
      </c>
      <c r="EN84" s="32">
        <f t="shared" ca="1" si="34"/>
        <v>-289136.86</v>
      </c>
      <c r="EO84" s="32">
        <f t="shared" ca="1" si="34"/>
        <v>-148004.92000000001</v>
      </c>
      <c r="EP84" s="32">
        <f t="shared" ca="1" si="34"/>
        <v>-251576.16</v>
      </c>
      <c r="EQ84" s="32">
        <f t="shared" ca="1" si="34"/>
        <v>-181913.31999999998</v>
      </c>
      <c r="ER84" s="32">
        <f t="shared" ca="1" si="34"/>
        <v>-275068.50999999995</v>
      </c>
    </row>
    <row r="85" spans="1:148">
      <c r="A85" t="s">
        <v>440</v>
      </c>
      <c r="B85" s="1" t="s">
        <v>101</v>
      </c>
      <c r="C85" t="str">
        <f t="shared" ca="1" si="40"/>
        <v>NPC1</v>
      </c>
      <c r="D85" t="str">
        <f t="shared" ca="1" si="41"/>
        <v>Northstone Power</v>
      </c>
      <c r="E85" s="51">
        <v>613.46389999999997</v>
      </c>
      <c r="F85" s="51">
        <v>383.10359999999997</v>
      </c>
      <c r="G85" s="51">
        <v>556.05769999999995</v>
      </c>
      <c r="H85" s="51">
        <v>469.07440000000003</v>
      </c>
      <c r="I85" s="51">
        <v>355.6105</v>
      </c>
      <c r="J85" s="51">
        <v>249.48419999999999</v>
      </c>
      <c r="K85" s="51">
        <v>1230.2511999999999</v>
      </c>
      <c r="L85" s="51">
        <v>261.82440000000003</v>
      </c>
      <c r="M85" s="51">
        <v>31.698599999999999</v>
      </c>
      <c r="N85" s="51">
        <v>289.97620000000001</v>
      </c>
      <c r="O85" s="51">
        <v>168.8836</v>
      </c>
      <c r="P85" s="51">
        <v>355.33420000000001</v>
      </c>
      <c r="Q85" s="32">
        <v>90916.82</v>
      </c>
      <c r="R85" s="32">
        <v>54471.05</v>
      </c>
      <c r="S85" s="32">
        <v>71243.58</v>
      </c>
      <c r="T85" s="32">
        <v>64804.86</v>
      </c>
      <c r="U85" s="32">
        <v>54125.47</v>
      </c>
      <c r="V85" s="32">
        <v>44520.21</v>
      </c>
      <c r="W85" s="32">
        <v>650130.47</v>
      </c>
      <c r="X85" s="32">
        <v>73903.59</v>
      </c>
      <c r="Y85" s="32">
        <v>3994.05</v>
      </c>
      <c r="Z85" s="32">
        <v>60125.56</v>
      </c>
      <c r="AA85" s="32">
        <v>27482.73</v>
      </c>
      <c r="AB85" s="32">
        <v>83843.87</v>
      </c>
      <c r="AC85" s="2">
        <v>-5.2</v>
      </c>
      <c r="AD85" s="2">
        <v>-5.2</v>
      </c>
      <c r="AE85" s="2">
        <v>-5.2</v>
      </c>
      <c r="AF85" s="2">
        <v>-5.2</v>
      </c>
      <c r="AG85" s="2">
        <v>-5.2</v>
      </c>
      <c r="AH85" s="2">
        <v>-5.2</v>
      </c>
      <c r="AI85" s="2">
        <v>-5.2</v>
      </c>
      <c r="AJ85" s="2">
        <v>-5.2</v>
      </c>
      <c r="AK85" s="2">
        <v>-5.2</v>
      </c>
      <c r="AL85" s="2">
        <v>-5.2</v>
      </c>
      <c r="AM85" s="2">
        <v>-5.2</v>
      </c>
      <c r="AN85" s="2">
        <v>-5.2</v>
      </c>
      <c r="AO85" s="33">
        <v>-4727.67</v>
      </c>
      <c r="AP85" s="33">
        <v>-2832.49</v>
      </c>
      <c r="AQ85" s="33">
        <v>-3704.67</v>
      </c>
      <c r="AR85" s="33">
        <v>-3369.85</v>
      </c>
      <c r="AS85" s="33">
        <v>-2814.52</v>
      </c>
      <c r="AT85" s="33">
        <v>-2315.0500000000002</v>
      </c>
      <c r="AU85" s="33">
        <v>-33806.78</v>
      </c>
      <c r="AV85" s="33">
        <v>-3842.99</v>
      </c>
      <c r="AW85" s="33">
        <v>-207.69</v>
      </c>
      <c r="AX85" s="33">
        <v>-3126.53</v>
      </c>
      <c r="AY85" s="33">
        <v>-1429.1</v>
      </c>
      <c r="AZ85" s="33">
        <v>-4359.88</v>
      </c>
      <c r="BA85" s="31">
        <f t="shared" si="27"/>
        <v>-109.1</v>
      </c>
      <c r="BB85" s="31">
        <f t="shared" si="27"/>
        <v>-65.37</v>
      </c>
      <c r="BC85" s="31">
        <f t="shared" si="27"/>
        <v>-85.49</v>
      </c>
      <c r="BD85" s="31">
        <f t="shared" si="27"/>
        <v>-311.06</v>
      </c>
      <c r="BE85" s="31">
        <f t="shared" si="27"/>
        <v>-259.8</v>
      </c>
      <c r="BF85" s="31">
        <f t="shared" si="27"/>
        <v>-213.7</v>
      </c>
      <c r="BG85" s="31">
        <f t="shared" si="42"/>
        <v>-4615.93</v>
      </c>
      <c r="BH85" s="31">
        <f t="shared" si="42"/>
        <v>-524.72</v>
      </c>
      <c r="BI85" s="31">
        <f t="shared" si="42"/>
        <v>-28.36</v>
      </c>
      <c r="BJ85" s="31">
        <f t="shared" si="42"/>
        <v>-180.38</v>
      </c>
      <c r="BK85" s="31">
        <f t="shared" si="42"/>
        <v>-82.45</v>
      </c>
      <c r="BL85" s="31">
        <f t="shared" si="42"/>
        <v>-251.53</v>
      </c>
      <c r="BM85" s="6">
        <f t="shared" ca="1" si="39"/>
        <v>-4.9399999999999999E-2</v>
      </c>
      <c r="BN85" s="6">
        <f t="shared" ca="1" si="39"/>
        <v>-4.9399999999999999E-2</v>
      </c>
      <c r="BO85" s="6">
        <f t="shared" ca="1" si="39"/>
        <v>-4.9399999999999999E-2</v>
      </c>
      <c r="BP85" s="6">
        <f t="shared" ref="BM85:BX106" ca="1" si="45">VLOOKUP($C85,LossFactorLookup,3,FALSE)</f>
        <v>-4.9399999999999999E-2</v>
      </c>
      <c r="BQ85" s="6">
        <f t="shared" ca="1" si="45"/>
        <v>-4.9399999999999999E-2</v>
      </c>
      <c r="BR85" s="6">
        <f t="shared" ca="1" si="45"/>
        <v>-4.9399999999999999E-2</v>
      </c>
      <c r="BS85" s="6">
        <f t="shared" ca="1" si="45"/>
        <v>-4.9399999999999999E-2</v>
      </c>
      <c r="BT85" s="6">
        <f t="shared" ca="1" si="45"/>
        <v>-4.9399999999999999E-2</v>
      </c>
      <c r="BU85" s="6">
        <f t="shared" ca="1" si="45"/>
        <v>-4.9399999999999999E-2</v>
      </c>
      <c r="BV85" s="6">
        <f t="shared" ca="1" si="45"/>
        <v>-4.9399999999999999E-2</v>
      </c>
      <c r="BW85" s="6">
        <f t="shared" ca="1" si="45"/>
        <v>-4.9399999999999999E-2</v>
      </c>
      <c r="BX85" s="6">
        <f t="shared" ca="1" si="45"/>
        <v>-4.9399999999999999E-2</v>
      </c>
      <c r="BY85" s="31">
        <f t="shared" ca="1" si="31"/>
        <v>-4491.29</v>
      </c>
      <c r="BZ85" s="31">
        <f t="shared" ca="1" si="31"/>
        <v>-2690.87</v>
      </c>
      <c r="CA85" s="31">
        <f t="shared" ca="1" si="31"/>
        <v>-3519.43</v>
      </c>
      <c r="CB85" s="31">
        <f t="shared" ca="1" si="31"/>
        <v>-3201.36</v>
      </c>
      <c r="CC85" s="31">
        <f t="shared" ca="1" si="31"/>
        <v>-2673.8</v>
      </c>
      <c r="CD85" s="31">
        <f t="shared" ca="1" si="31"/>
        <v>-2199.3000000000002</v>
      </c>
      <c r="CE85" s="31">
        <f t="shared" ca="1" si="30"/>
        <v>-32116.45</v>
      </c>
      <c r="CF85" s="31">
        <f t="shared" ca="1" si="30"/>
        <v>-3650.84</v>
      </c>
      <c r="CG85" s="31">
        <f t="shared" ca="1" si="30"/>
        <v>-197.31</v>
      </c>
      <c r="CH85" s="31">
        <f t="shared" ca="1" si="30"/>
        <v>-2970.2</v>
      </c>
      <c r="CI85" s="31">
        <f t="shared" ca="1" si="30"/>
        <v>-1357.65</v>
      </c>
      <c r="CJ85" s="31">
        <f t="shared" ca="1" si="30"/>
        <v>-4141.8900000000003</v>
      </c>
      <c r="CK85" s="32">
        <f t="shared" ca="1" si="28"/>
        <v>118.19</v>
      </c>
      <c r="CL85" s="32">
        <f t="shared" ca="1" si="28"/>
        <v>70.81</v>
      </c>
      <c r="CM85" s="32">
        <f t="shared" ca="1" si="28"/>
        <v>92.62</v>
      </c>
      <c r="CN85" s="32">
        <f t="shared" ca="1" si="28"/>
        <v>84.25</v>
      </c>
      <c r="CO85" s="32">
        <f t="shared" ca="1" si="28"/>
        <v>70.36</v>
      </c>
      <c r="CP85" s="32">
        <f t="shared" ca="1" si="28"/>
        <v>57.88</v>
      </c>
      <c r="CQ85" s="32">
        <f t="shared" ca="1" si="43"/>
        <v>845.17</v>
      </c>
      <c r="CR85" s="32">
        <f t="shared" ca="1" si="43"/>
        <v>96.07</v>
      </c>
      <c r="CS85" s="32">
        <f t="shared" ca="1" si="43"/>
        <v>5.19</v>
      </c>
      <c r="CT85" s="32">
        <f t="shared" ca="1" si="43"/>
        <v>78.16</v>
      </c>
      <c r="CU85" s="32">
        <f t="shared" ca="1" si="43"/>
        <v>35.729999999999997</v>
      </c>
      <c r="CV85" s="32">
        <f t="shared" ca="1" si="43"/>
        <v>109</v>
      </c>
      <c r="CW85" s="31">
        <f t="shared" ca="1" si="29"/>
        <v>463.66999999999973</v>
      </c>
      <c r="CX85" s="31">
        <f t="shared" ca="1" si="29"/>
        <v>277.79999999999984</v>
      </c>
      <c r="CY85" s="31">
        <f t="shared" ca="1" si="29"/>
        <v>363.35000000000014</v>
      </c>
      <c r="CZ85" s="31">
        <f t="shared" ca="1" si="29"/>
        <v>563.79999999999973</v>
      </c>
      <c r="DA85" s="31">
        <f t="shared" ca="1" si="29"/>
        <v>470.87999999999994</v>
      </c>
      <c r="DB85" s="31">
        <f t="shared" ca="1" si="29"/>
        <v>387.3300000000001</v>
      </c>
      <c r="DC85" s="31">
        <f t="shared" ca="1" si="44"/>
        <v>7151.4299999999967</v>
      </c>
      <c r="DD85" s="31">
        <f t="shared" ca="1" si="44"/>
        <v>812.93999999999983</v>
      </c>
      <c r="DE85" s="31">
        <f t="shared" ca="1" si="44"/>
        <v>43.929999999999993</v>
      </c>
      <c r="DF85" s="31">
        <f t="shared" ca="1" si="44"/>
        <v>414.87000000000023</v>
      </c>
      <c r="DG85" s="31">
        <f t="shared" ca="1" si="44"/>
        <v>189.62999999999982</v>
      </c>
      <c r="DH85" s="31">
        <f t="shared" ca="1" si="44"/>
        <v>578.51999999999975</v>
      </c>
      <c r="DI85" s="32">
        <f t="shared" ca="1" si="36"/>
        <v>23.18</v>
      </c>
      <c r="DJ85" s="32">
        <f t="shared" ca="1" si="36"/>
        <v>13.89</v>
      </c>
      <c r="DK85" s="32">
        <f t="shared" ca="1" si="36"/>
        <v>18.170000000000002</v>
      </c>
      <c r="DL85" s="32">
        <f t="shared" ca="1" si="32"/>
        <v>28.19</v>
      </c>
      <c r="DM85" s="32">
        <f t="shared" ca="1" si="32"/>
        <v>23.54</v>
      </c>
      <c r="DN85" s="32">
        <f t="shared" ca="1" si="32"/>
        <v>19.37</v>
      </c>
      <c r="DO85" s="32">
        <f t="shared" ca="1" si="32"/>
        <v>357.57</v>
      </c>
      <c r="DP85" s="32">
        <f t="shared" ca="1" si="32"/>
        <v>40.65</v>
      </c>
      <c r="DQ85" s="32">
        <f t="shared" ca="1" si="32"/>
        <v>2.2000000000000002</v>
      </c>
      <c r="DR85" s="32">
        <f t="shared" ca="1" si="32"/>
        <v>20.74</v>
      </c>
      <c r="DS85" s="32">
        <f t="shared" ca="1" si="32"/>
        <v>9.48</v>
      </c>
      <c r="DT85" s="32">
        <f t="shared" ca="1" si="32"/>
        <v>28.93</v>
      </c>
      <c r="DU85" s="31">
        <f t="shared" ca="1" si="37"/>
        <v>199.5</v>
      </c>
      <c r="DV85" s="31">
        <f t="shared" ca="1" si="37"/>
        <v>118.11</v>
      </c>
      <c r="DW85" s="31">
        <f t="shared" ca="1" si="37"/>
        <v>152.81</v>
      </c>
      <c r="DX85" s="31">
        <f t="shared" ca="1" si="33"/>
        <v>234.24</v>
      </c>
      <c r="DY85" s="31">
        <f t="shared" ca="1" si="33"/>
        <v>193.31</v>
      </c>
      <c r="DZ85" s="31">
        <f t="shared" ca="1" si="33"/>
        <v>157.04</v>
      </c>
      <c r="EA85" s="31">
        <f t="shared" ca="1" si="33"/>
        <v>2864.2</v>
      </c>
      <c r="EB85" s="31">
        <f t="shared" ca="1" si="33"/>
        <v>321.27</v>
      </c>
      <c r="EC85" s="31">
        <f t="shared" ca="1" si="33"/>
        <v>17.13</v>
      </c>
      <c r="ED85" s="31">
        <f t="shared" ca="1" si="33"/>
        <v>159.62</v>
      </c>
      <c r="EE85" s="31">
        <f t="shared" ca="1" si="33"/>
        <v>71.95</v>
      </c>
      <c r="EF85" s="31">
        <f t="shared" ca="1" si="33"/>
        <v>216.54</v>
      </c>
      <c r="EG85" s="32">
        <f t="shared" ca="1" si="38"/>
        <v>686.34999999999968</v>
      </c>
      <c r="EH85" s="32">
        <f t="shared" ca="1" si="38"/>
        <v>409.79999999999984</v>
      </c>
      <c r="EI85" s="32">
        <f t="shared" ca="1" si="38"/>
        <v>534.33000000000015</v>
      </c>
      <c r="EJ85" s="32">
        <f t="shared" ca="1" si="34"/>
        <v>826.22999999999979</v>
      </c>
      <c r="EK85" s="32">
        <f t="shared" ca="1" si="34"/>
        <v>687.73</v>
      </c>
      <c r="EL85" s="32">
        <f t="shared" ca="1" si="34"/>
        <v>563.74000000000012</v>
      </c>
      <c r="EM85" s="32">
        <f t="shared" ca="1" si="34"/>
        <v>10373.199999999997</v>
      </c>
      <c r="EN85" s="32">
        <f t="shared" ca="1" si="34"/>
        <v>1174.8599999999997</v>
      </c>
      <c r="EO85" s="32">
        <f t="shared" ca="1" si="34"/>
        <v>63.259999999999991</v>
      </c>
      <c r="EP85" s="32">
        <f t="shared" ca="1" si="34"/>
        <v>595.23000000000025</v>
      </c>
      <c r="EQ85" s="32">
        <f t="shared" ca="1" si="34"/>
        <v>271.05999999999983</v>
      </c>
      <c r="ER85" s="32">
        <f t="shared" ca="1" si="34"/>
        <v>823.98999999999967</v>
      </c>
    </row>
    <row r="86" spans="1:148">
      <c r="A86" t="s">
        <v>441</v>
      </c>
      <c r="B86" s="1" t="s">
        <v>103</v>
      </c>
      <c r="C86" t="str">
        <f t="shared" ca="1" si="40"/>
        <v>NX01</v>
      </c>
      <c r="D86" t="str">
        <f t="shared" ca="1" si="41"/>
        <v>Nexen Balzac</v>
      </c>
      <c r="E86" s="51">
        <v>35247.948199999999</v>
      </c>
      <c r="F86" s="51">
        <v>38425.562299999998</v>
      </c>
      <c r="G86" s="51">
        <v>21717.955300000001</v>
      </c>
      <c r="H86" s="51">
        <v>871.75990000000002</v>
      </c>
      <c r="I86" s="51">
        <v>1326.2818</v>
      </c>
      <c r="J86" s="51">
        <v>13005.087600000001</v>
      </c>
      <c r="K86" s="51">
        <v>43707.705999999998</v>
      </c>
      <c r="L86" s="51">
        <v>36317.383500000004</v>
      </c>
      <c r="M86" s="51">
        <v>3950.7260000000001</v>
      </c>
      <c r="N86" s="51">
        <v>17818.3462</v>
      </c>
      <c r="O86" s="51">
        <v>26482.693500000001</v>
      </c>
      <c r="P86" s="51">
        <v>21468.3511</v>
      </c>
      <c r="Q86" s="32">
        <v>2752427.02</v>
      </c>
      <c r="R86" s="32">
        <v>3104935.63</v>
      </c>
      <c r="S86" s="32">
        <v>1588109</v>
      </c>
      <c r="T86" s="32">
        <v>125196.7</v>
      </c>
      <c r="U86" s="32">
        <v>113686.5</v>
      </c>
      <c r="V86" s="32">
        <v>809453.97</v>
      </c>
      <c r="W86" s="32">
        <v>9204819.4700000007</v>
      </c>
      <c r="X86" s="32">
        <v>3061884.72</v>
      </c>
      <c r="Y86" s="32">
        <v>324818.82</v>
      </c>
      <c r="Z86" s="32">
        <v>1794245.85</v>
      </c>
      <c r="AA86" s="32">
        <v>1948311.12</v>
      </c>
      <c r="AB86" s="32">
        <v>2234975.7999999998</v>
      </c>
      <c r="AC86" s="2">
        <v>0.77</v>
      </c>
      <c r="AD86" s="2">
        <v>0.77</v>
      </c>
      <c r="AE86" s="2">
        <v>0.77</v>
      </c>
      <c r="AF86" s="2">
        <v>0.77</v>
      </c>
      <c r="AG86" s="2">
        <v>0.77</v>
      </c>
      <c r="AH86" s="2">
        <v>0.77</v>
      </c>
      <c r="AI86" s="2">
        <v>0.77</v>
      </c>
      <c r="AJ86" s="2">
        <v>0.77</v>
      </c>
      <c r="AK86" s="2">
        <v>0.77</v>
      </c>
      <c r="AL86" s="2">
        <v>0.77</v>
      </c>
      <c r="AM86" s="2">
        <v>0.77</v>
      </c>
      <c r="AN86" s="2">
        <v>0.77</v>
      </c>
      <c r="AO86" s="33">
        <v>21193.69</v>
      </c>
      <c r="AP86" s="33">
        <v>23908</v>
      </c>
      <c r="AQ86" s="33">
        <v>12228.44</v>
      </c>
      <c r="AR86" s="33">
        <v>964.01</v>
      </c>
      <c r="AS86" s="33">
        <v>875.39</v>
      </c>
      <c r="AT86" s="33">
        <v>6232.8</v>
      </c>
      <c r="AU86" s="33">
        <v>70877.11</v>
      </c>
      <c r="AV86" s="33">
        <v>23576.51</v>
      </c>
      <c r="AW86" s="33">
        <v>2501.1</v>
      </c>
      <c r="AX86" s="33">
        <v>13815.69</v>
      </c>
      <c r="AY86" s="33">
        <v>15002</v>
      </c>
      <c r="AZ86" s="33">
        <v>17209.310000000001</v>
      </c>
      <c r="BA86" s="31">
        <f t="shared" si="27"/>
        <v>-3302.91</v>
      </c>
      <c r="BB86" s="31">
        <f t="shared" si="27"/>
        <v>-3725.92</v>
      </c>
      <c r="BC86" s="31">
        <f t="shared" si="27"/>
        <v>-1905.73</v>
      </c>
      <c r="BD86" s="31">
        <f t="shared" si="27"/>
        <v>-600.94000000000005</v>
      </c>
      <c r="BE86" s="31">
        <f t="shared" si="27"/>
        <v>-545.70000000000005</v>
      </c>
      <c r="BF86" s="31">
        <f t="shared" si="27"/>
        <v>-3885.38</v>
      </c>
      <c r="BG86" s="31">
        <f t="shared" si="42"/>
        <v>-65354.22</v>
      </c>
      <c r="BH86" s="31">
        <f t="shared" si="42"/>
        <v>-21739.38</v>
      </c>
      <c r="BI86" s="31">
        <f t="shared" si="42"/>
        <v>-2306.21</v>
      </c>
      <c r="BJ86" s="31">
        <f t="shared" si="42"/>
        <v>-5382.74</v>
      </c>
      <c r="BK86" s="31">
        <f t="shared" si="42"/>
        <v>-5844.93</v>
      </c>
      <c r="BL86" s="31">
        <f t="shared" si="42"/>
        <v>-6704.93</v>
      </c>
      <c r="BM86" s="6">
        <f t="shared" ca="1" si="45"/>
        <v>-4.9399999999999999E-2</v>
      </c>
      <c r="BN86" s="6">
        <f t="shared" ca="1" si="45"/>
        <v>-4.9399999999999999E-2</v>
      </c>
      <c r="BO86" s="6">
        <f t="shared" ca="1" si="45"/>
        <v>-4.9399999999999999E-2</v>
      </c>
      <c r="BP86" s="6">
        <f t="shared" ca="1" si="45"/>
        <v>-4.9399999999999999E-2</v>
      </c>
      <c r="BQ86" s="6">
        <f t="shared" ca="1" si="45"/>
        <v>-4.9399999999999999E-2</v>
      </c>
      <c r="BR86" s="6">
        <f t="shared" ca="1" si="45"/>
        <v>-4.9399999999999999E-2</v>
      </c>
      <c r="BS86" s="6">
        <f t="shared" ca="1" si="45"/>
        <v>-4.9399999999999999E-2</v>
      </c>
      <c r="BT86" s="6">
        <f t="shared" ca="1" si="45"/>
        <v>-4.9399999999999999E-2</v>
      </c>
      <c r="BU86" s="6">
        <f t="shared" ca="1" si="45"/>
        <v>-4.9399999999999999E-2</v>
      </c>
      <c r="BV86" s="6">
        <f t="shared" ca="1" si="45"/>
        <v>-4.9399999999999999E-2</v>
      </c>
      <c r="BW86" s="6">
        <f t="shared" ca="1" si="45"/>
        <v>-4.9399999999999999E-2</v>
      </c>
      <c r="BX86" s="6">
        <f t="shared" ca="1" si="45"/>
        <v>-4.9399999999999999E-2</v>
      </c>
      <c r="BY86" s="31">
        <f t="shared" ca="1" si="31"/>
        <v>-135969.89000000001</v>
      </c>
      <c r="BZ86" s="31">
        <f t="shared" ca="1" si="31"/>
        <v>-153383.82</v>
      </c>
      <c r="CA86" s="31">
        <f t="shared" ca="1" si="31"/>
        <v>-78452.58</v>
      </c>
      <c r="CB86" s="31">
        <f t="shared" ca="1" si="31"/>
        <v>-6184.72</v>
      </c>
      <c r="CC86" s="31">
        <f t="shared" ca="1" si="31"/>
        <v>-5616.11</v>
      </c>
      <c r="CD86" s="31">
        <f t="shared" ca="1" si="31"/>
        <v>-39987.03</v>
      </c>
      <c r="CE86" s="31">
        <f t="shared" ca="1" si="31"/>
        <v>-454718.08</v>
      </c>
      <c r="CF86" s="31">
        <f t="shared" ca="1" si="31"/>
        <v>-151257.10999999999</v>
      </c>
      <c r="CG86" s="31">
        <f t="shared" ca="1" si="31"/>
        <v>-16046.05</v>
      </c>
      <c r="CH86" s="31">
        <f t="shared" ca="1" si="31"/>
        <v>-88635.74</v>
      </c>
      <c r="CI86" s="31">
        <f t="shared" ca="1" si="31"/>
        <v>-96246.57</v>
      </c>
      <c r="CJ86" s="31">
        <f t="shared" ca="1" si="31"/>
        <v>-110407.8</v>
      </c>
      <c r="CK86" s="32">
        <f t="shared" ca="1" si="28"/>
        <v>3578.16</v>
      </c>
      <c r="CL86" s="32">
        <f t="shared" ca="1" si="28"/>
        <v>4036.42</v>
      </c>
      <c r="CM86" s="32">
        <f t="shared" ca="1" si="28"/>
        <v>2064.54</v>
      </c>
      <c r="CN86" s="32">
        <f t="shared" ca="1" si="28"/>
        <v>162.76</v>
      </c>
      <c r="CO86" s="32">
        <f t="shared" ca="1" si="28"/>
        <v>147.79</v>
      </c>
      <c r="CP86" s="32">
        <f t="shared" ca="1" si="28"/>
        <v>1052.29</v>
      </c>
      <c r="CQ86" s="32">
        <f t="shared" ca="1" si="43"/>
        <v>11966.27</v>
      </c>
      <c r="CR86" s="32">
        <f t="shared" ca="1" si="43"/>
        <v>3980.45</v>
      </c>
      <c r="CS86" s="32">
        <f t="shared" ca="1" si="43"/>
        <v>422.26</v>
      </c>
      <c r="CT86" s="32">
        <f t="shared" ca="1" si="43"/>
        <v>2332.52</v>
      </c>
      <c r="CU86" s="32">
        <f t="shared" ca="1" si="43"/>
        <v>2532.8000000000002</v>
      </c>
      <c r="CV86" s="32">
        <f t="shared" ca="1" si="43"/>
        <v>2905.47</v>
      </c>
      <c r="CW86" s="31">
        <f t="shared" ca="1" si="29"/>
        <v>-150282.51</v>
      </c>
      <c r="CX86" s="31">
        <f t="shared" ca="1" si="29"/>
        <v>-169529.47999999998</v>
      </c>
      <c r="CY86" s="31">
        <f t="shared" ca="1" si="29"/>
        <v>-86710.750000000015</v>
      </c>
      <c r="CZ86" s="31">
        <f t="shared" ca="1" si="29"/>
        <v>-6385.0300000000007</v>
      </c>
      <c r="DA86" s="31">
        <f t="shared" ca="1" si="29"/>
        <v>-5798.01</v>
      </c>
      <c r="DB86" s="31">
        <f t="shared" ca="1" si="29"/>
        <v>-41282.160000000003</v>
      </c>
      <c r="DC86" s="31">
        <f t="shared" ca="1" si="44"/>
        <v>-448274.69999999995</v>
      </c>
      <c r="DD86" s="31">
        <f t="shared" ca="1" si="44"/>
        <v>-149113.78999999998</v>
      </c>
      <c r="DE86" s="31">
        <f t="shared" ca="1" si="44"/>
        <v>-15818.68</v>
      </c>
      <c r="DF86" s="31">
        <f t="shared" ca="1" si="44"/>
        <v>-94736.17</v>
      </c>
      <c r="DG86" s="31">
        <f t="shared" ca="1" si="44"/>
        <v>-102870.84</v>
      </c>
      <c r="DH86" s="31">
        <f t="shared" ca="1" si="44"/>
        <v>-118006.70999999999</v>
      </c>
      <c r="DI86" s="32">
        <f t="shared" ca="1" si="36"/>
        <v>-7514.13</v>
      </c>
      <c r="DJ86" s="32">
        <f t="shared" ca="1" si="36"/>
        <v>-8476.4699999999993</v>
      </c>
      <c r="DK86" s="32">
        <f t="shared" ca="1" si="36"/>
        <v>-4335.54</v>
      </c>
      <c r="DL86" s="32">
        <f t="shared" ca="1" si="32"/>
        <v>-319.25</v>
      </c>
      <c r="DM86" s="32">
        <f t="shared" ca="1" si="32"/>
        <v>-289.89999999999998</v>
      </c>
      <c r="DN86" s="32">
        <f t="shared" ca="1" si="32"/>
        <v>-2064.11</v>
      </c>
      <c r="DO86" s="32">
        <f t="shared" ca="1" si="32"/>
        <v>-22413.74</v>
      </c>
      <c r="DP86" s="32">
        <f t="shared" ca="1" si="32"/>
        <v>-7455.69</v>
      </c>
      <c r="DQ86" s="32">
        <f t="shared" ca="1" si="32"/>
        <v>-790.93</v>
      </c>
      <c r="DR86" s="32">
        <f t="shared" ca="1" si="32"/>
        <v>-4736.8100000000004</v>
      </c>
      <c r="DS86" s="32">
        <f t="shared" ca="1" si="32"/>
        <v>-5143.54</v>
      </c>
      <c r="DT86" s="32">
        <f t="shared" ca="1" si="32"/>
        <v>-5900.34</v>
      </c>
      <c r="DU86" s="31">
        <f t="shared" ca="1" si="37"/>
        <v>-64660.62</v>
      </c>
      <c r="DV86" s="31">
        <f t="shared" ca="1" si="37"/>
        <v>-72077.929999999993</v>
      </c>
      <c r="DW86" s="31">
        <f t="shared" ca="1" si="37"/>
        <v>-36467.230000000003</v>
      </c>
      <c r="DX86" s="31">
        <f t="shared" ca="1" si="33"/>
        <v>-2652.76</v>
      </c>
      <c r="DY86" s="31">
        <f t="shared" ca="1" si="33"/>
        <v>-2380.2800000000002</v>
      </c>
      <c r="DZ86" s="31">
        <f t="shared" ca="1" si="33"/>
        <v>-16737.38</v>
      </c>
      <c r="EA86" s="31">
        <f t="shared" ca="1" si="33"/>
        <v>-179537.18</v>
      </c>
      <c r="EB86" s="31">
        <f t="shared" ca="1" si="33"/>
        <v>-58929.599999999999</v>
      </c>
      <c r="EC86" s="31">
        <f t="shared" ca="1" si="33"/>
        <v>-6167.55</v>
      </c>
      <c r="ED86" s="31">
        <f t="shared" ca="1" si="33"/>
        <v>-36450.089999999997</v>
      </c>
      <c r="EE86" s="31">
        <f t="shared" ca="1" si="33"/>
        <v>-39033.870000000003</v>
      </c>
      <c r="EF86" s="31">
        <f t="shared" ca="1" si="33"/>
        <v>-44170.91</v>
      </c>
      <c r="EG86" s="32">
        <f t="shared" ca="1" si="38"/>
        <v>-222457.26</v>
      </c>
      <c r="EH86" s="32">
        <f t="shared" ca="1" si="38"/>
        <v>-250083.87999999998</v>
      </c>
      <c r="EI86" s="32">
        <f t="shared" ca="1" si="38"/>
        <v>-127513.52000000002</v>
      </c>
      <c r="EJ86" s="32">
        <f t="shared" ca="1" si="34"/>
        <v>-9357.0400000000009</v>
      </c>
      <c r="EK86" s="32">
        <f t="shared" ca="1" si="34"/>
        <v>-8468.19</v>
      </c>
      <c r="EL86" s="32">
        <f t="shared" ca="1" si="34"/>
        <v>-60083.650000000009</v>
      </c>
      <c r="EM86" s="32">
        <f t="shared" ca="1" si="34"/>
        <v>-650225.61999999988</v>
      </c>
      <c r="EN86" s="32">
        <f t="shared" ca="1" si="34"/>
        <v>-215499.08</v>
      </c>
      <c r="EO86" s="32">
        <f t="shared" ca="1" si="34"/>
        <v>-22777.16</v>
      </c>
      <c r="EP86" s="32">
        <f t="shared" ca="1" si="34"/>
        <v>-135923.07</v>
      </c>
      <c r="EQ86" s="32">
        <f t="shared" ca="1" si="34"/>
        <v>-147048.25</v>
      </c>
      <c r="ER86" s="32">
        <f t="shared" ca="1" si="34"/>
        <v>-168077.96</v>
      </c>
    </row>
    <row r="87" spans="1:148">
      <c r="A87" t="s">
        <v>441</v>
      </c>
      <c r="B87" s="1" t="s">
        <v>104</v>
      </c>
      <c r="C87" t="str">
        <f t="shared" ca="1" si="40"/>
        <v>NX02</v>
      </c>
      <c r="D87" t="str">
        <f t="shared" ca="1" si="41"/>
        <v>Nexen Long Lake Industrial System</v>
      </c>
      <c r="J87" s="51">
        <v>0</v>
      </c>
      <c r="K87" s="51">
        <v>0</v>
      </c>
      <c r="L87" s="51">
        <v>0</v>
      </c>
      <c r="M87" s="51">
        <v>0</v>
      </c>
      <c r="N87" s="51">
        <v>0</v>
      </c>
      <c r="O87" s="51">
        <v>0</v>
      </c>
      <c r="P87" s="51">
        <v>0</v>
      </c>
      <c r="Q87" s="32"/>
      <c r="R87" s="32"/>
      <c r="S87" s="32"/>
      <c r="T87" s="32"/>
      <c r="U87" s="32"/>
      <c r="V87" s="32">
        <v>0</v>
      </c>
      <c r="W87" s="32">
        <v>0</v>
      </c>
      <c r="X87" s="32">
        <v>0</v>
      </c>
      <c r="Y87" s="32">
        <v>0</v>
      </c>
      <c r="Z87" s="32">
        <v>0</v>
      </c>
      <c r="AA87" s="32">
        <v>0</v>
      </c>
      <c r="AB87" s="32">
        <v>0</v>
      </c>
      <c r="AH87" s="2">
        <v>5.16</v>
      </c>
      <c r="AI87" s="2">
        <v>5.16</v>
      </c>
      <c r="AJ87" s="2">
        <v>5.16</v>
      </c>
      <c r="AK87" s="2">
        <v>5.16</v>
      </c>
      <c r="AL87" s="2">
        <v>5.16</v>
      </c>
      <c r="AM87" s="2">
        <v>5.16</v>
      </c>
      <c r="AN87" s="2">
        <v>5.16</v>
      </c>
      <c r="AO87" s="33"/>
      <c r="AP87" s="33"/>
      <c r="AQ87" s="33"/>
      <c r="AR87" s="33"/>
      <c r="AS87" s="33"/>
      <c r="AT87" s="33">
        <v>0</v>
      </c>
      <c r="AU87" s="33">
        <v>0</v>
      </c>
      <c r="AV87" s="33">
        <v>0</v>
      </c>
      <c r="AW87" s="33">
        <v>0</v>
      </c>
      <c r="AX87" s="33">
        <v>0</v>
      </c>
      <c r="AY87" s="33">
        <v>0</v>
      </c>
      <c r="AZ87" s="33">
        <v>0</v>
      </c>
      <c r="BA87" s="31">
        <f t="shared" si="27"/>
        <v>0</v>
      </c>
      <c r="BB87" s="31">
        <f t="shared" si="27"/>
        <v>0</v>
      </c>
      <c r="BC87" s="31">
        <f t="shared" si="27"/>
        <v>0</v>
      </c>
      <c r="BD87" s="31">
        <f t="shared" si="27"/>
        <v>0</v>
      </c>
      <c r="BE87" s="31">
        <f t="shared" si="27"/>
        <v>0</v>
      </c>
      <c r="BF87" s="31">
        <f t="shared" si="27"/>
        <v>0</v>
      </c>
      <c r="BG87" s="31">
        <f t="shared" si="42"/>
        <v>0</v>
      </c>
      <c r="BH87" s="31">
        <f t="shared" si="42"/>
        <v>0</v>
      </c>
      <c r="BI87" s="31">
        <f t="shared" si="42"/>
        <v>0</v>
      </c>
      <c r="BJ87" s="31">
        <f t="shared" si="42"/>
        <v>0</v>
      </c>
      <c r="BK87" s="31">
        <f t="shared" si="42"/>
        <v>0</v>
      </c>
      <c r="BL87" s="31">
        <f t="shared" si="42"/>
        <v>0</v>
      </c>
      <c r="BM87" s="6">
        <f t="shared" ca="1" si="45"/>
        <v>7.4800000000000005E-2</v>
      </c>
      <c r="BN87" s="6">
        <f t="shared" ca="1" si="45"/>
        <v>7.4800000000000005E-2</v>
      </c>
      <c r="BO87" s="6">
        <f t="shared" ca="1" si="45"/>
        <v>7.4800000000000005E-2</v>
      </c>
      <c r="BP87" s="6">
        <f t="shared" ca="1" si="45"/>
        <v>7.4800000000000005E-2</v>
      </c>
      <c r="BQ87" s="6">
        <f t="shared" ca="1" si="45"/>
        <v>7.4800000000000005E-2</v>
      </c>
      <c r="BR87" s="6">
        <f t="shared" ca="1" si="45"/>
        <v>7.4800000000000005E-2</v>
      </c>
      <c r="BS87" s="6">
        <f t="shared" ca="1" si="45"/>
        <v>7.4800000000000005E-2</v>
      </c>
      <c r="BT87" s="6">
        <f t="shared" ca="1" si="45"/>
        <v>7.4800000000000005E-2</v>
      </c>
      <c r="BU87" s="6">
        <f t="shared" ca="1" si="45"/>
        <v>7.4800000000000005E-2</v>
      </c>
      <c r="BV87" s="6">
        <f t="shared" ca="1" si="45"/>
        <v>7.4800000000000005E-2</v>
      </c>
      <c r="BW87" s="6">
        <f t="shared" ca="1" si="45"/>
        <v>7.4800000000000005E-2</v>
      </c>
      <c r="BX87" s="6">
        <f t="shared" ca="1" si="45"/>
        <v>7.4800000000000005E-2</v>
      </c>
      <c r="BY87" s="31">
        <f t="shared" ca="1" si="31"/>
        <v>0</v>
      </c>
      <c r="BZ87" s="31">
        <f t="shared" ca="1" si="31"/>
        <v>0</v>
      </c>
      <c r="CA87" s="31">
        <f t="shared" ca="1" si="31"/>
        <v>0</v>
      </c>
      <c r="CB87" s="31">
        <f t="shared" ca="1" si="31"/>
        <v>0</v>
      </c>
      <c r="CC87" s="31">
        <f t="shared" ca="1" si="31"/>
        <v>0</v>
      </c>
      <c r="CD87" s="31">
        <f t="shared" ca="1" si="31"/>
        <v>0</v>
      </c>
      <c r="CE87" s="31">
        <f t="shared" ca="1" si="31"/>
        <v>0</v>
      </c>
      <c r="CF87" s="31">
        <f t="shared" ca="1" si="31"/>
        <v>0</v>
      </c>
      <c r="CG87" s="31">
        <f t="shared" ca="1" si="31"/>
        <v>0</v>
      </c>
      <c r="CH87" s="31">
        <f t="shared" ca="1" si="31"/>
        <v>0</v>
      </c>
      <c r="CI87" s="31">
        <f t="shared" ca="1" si="31"/>
        <v>0</v>
      </c>
      <c r="CJ87" s="31">
        <f t="shared" ca="1" si="31"/>
        <v>0</v>
      </c>
      <c r="CK87" s="32">
        <f t="shared" ca="1" si="28"/>
        <v>0</v>
      </c>
      <c r="CL87" s="32">
        <f t="shared" ca="1" si="28"/>
        <v>0</v>
      </c>
      <c r="CM87" s="32">
        <f t="shared" ca="1" si="28"/>
        <v>0</v>
      </c>
      <c r="CN87" s="32">
        <f t="shared" ca="1" si="28"/>
        <v>0</v>
      </c>
      <c r="CO87" s="32">
        <f t="shared" ca="1" si="28"/>
        <v>0</v>
      </c>
      <c r="CP87" s="32">
        <f t="shared" ca="1" si="28"/>
        <v>0</v>
      </c>
      <c r="CQ87" s="32">
        <f t="shared" ca="1" si="43"/>
        <v>0</v>
      </c>
      <c r="CR87" s="32">
        <f t="shared" ca="1" si="43"/>
        <v>0</v>
      </c>
      <c r="CS87" s="32">
        <f t="shared" ca="1" si="43"/>
        <v>0</v>
      </c>
      <c r="CT87" s="32">
        <f t="shared" ca="1" si="43"/>
        <v>0</v>
      </c>
      <c r="CU87" s="32">
        <f t="shared" ca="1" si="43"/>
        <v>0</v>
      </c>
      <c r="CV87" s="32">
        <f t="shared" ca="1" si="43"/>
        <v>0</v>
      </c>
      <c r="CW87" s="31">
        <f t="shared" ca="1" si="29"/>
        <v>0</v>
      </c>
      <c r="CX87" s="31">
        <f t="shared" ca="1" si="29"/>
        <v>0</v>
      </c>
      <c r="CY87" s="31">
        <f t="shared" ca="1" si="29"/>
        <v>0</v>
      </c>
      <c r="CZ87" s="31">
        <f t="shared" ca="1" si="29"/>
        <v>0</v>
      </c>
      <c r="DA87" s="31">
        <f t="shared" ca="1" si="29"/>
        <v>0</v>
      </c>
      <c r="DB87" s="31">
        <f t="shared" ca="1" si="29"/>
        <v>0</v>
      </c>
      <c r="DC87" s="31">
        <f t="shared" ca="1" si="44"/>
        <v>0</v>
      </c>
      <c r="DD87" s="31">
        <f t="shared" ca="1" si="44"/>
        <v>0</v>
      </c>
      <c r="DE87" s="31">
        <f t="shared" ca="1" si="44"/>
        <v>0</v>
      </c>
      <c r="DF87" s="31">
        <f t="shared" ca="1" si="44"/>
        <v>0</v>
      </c>
      <c r="DG87" s="31">
        <f t="shared" ca="1" si="44"/>
        <v>0</v>
      </c>
      <c r="DH87" s="31">
        <f t="shared" ca="1" si="44"/>
        <v>0</v>
      </c>
      <c r="DI87" s="32">
        <f t="shared" ca="1" si="36"/>
        <v>0</v>
      </c>
      <c r="DJ87" s="32">
        <f t="shared" ca="1" si="36"/>
        <v>0</v>
      </c>
      <c r="DK87" s="32">
        <f t="shared" ca="1" si="36"/>
        <v>0</v>
      </c>
      <c r="DL87" s="32">
        <f t="shared" ca="1" si="32"/>
        <v>0</v>
      </c>
      <c r="DM87" s="32">
        <f t="shared" ca="1" si="32"/>
        <v>0</v>
      </c>
      <c r="DN87" s="32">
        <f t="shared" ca="1" si="32"/>
        <v>0</v>
      </c>
      <c r="DO87" s="32">
        <f t="shared" ca="1" si="32"/>
        <v>0</v>
      </c>
      <c r="DP87" s="32">
        <f t="shared" ca="1" si="32"/>
        <v>0</v>
      </c>
      <c r="DQ87" s="32">
        <f t="shared" ca="1" si="32"/>
        <v>0</v>
      </c>
      <c r="DR87" s="32">
        <f t="shared" ca="1" si="32"/>
        <v>0</v>
      </c>
      <c r="DS87" s="32">
        <f t="shared" ca="1" si="32"/>
        <v>0</v>
      </c>
      <c r="DT87" s="32">
        <f t="shared" ca="1" si="32"/>
        <v>0</v>
      </c>
      <c r="DU87" s="31">
        <f t="shared" ca="1" si="37"/>
        <v>0</v>
      </c>
      <c r="DV87" s="31">
        <f t="shared" ca="1" si="37"/>
        <v>0</v>
      </c>
      <c r="DW87" s="31">
        <f t="shared" ca="1" si="37"/>
        <v>0</v>
      </c>
      <c r="DX87" s="31">
        <f t="shared" ca="1" si="33"/>
        <v>0</v>
      </c>
      <c r="DY87" s="31">
        <f t="shared" ca="1" si="33"/>
        <v>0</v>
      </c>
      <c r="DZ87" s="31">
        <f t="shared" ca="1" si="33"/>
        <v>0</v>
      </c>
      <c r="EA87" s="31">
        <f t="shared" ca="1" si="33"/>
        <v>0</v>
      </c>
      <c r="EB87" s="31">
        <f t="shared" ca="1" si="33"/>
        <v>0</v>
      </c>
      <c r="EC87" s="31">
        <f t="shared" ca="1" si="33"/>
        <v>0</v>
      </c>
      <c r="ED87" s="31">
        <f t="shared" ca="1" si="33"/>
        <v>0</v>
      </c>
      <c r="EE87" s="31">
        <f t="shared" ca="1" si="33"/>
        <v>0</v>
      </c>
      <c r="EF87" s="31">
        <f t="shared" ca="1" si="33"/>
        <v>0</v>
      </c>
      <c r="EG87" s="32">
        <f t="shared" ca="1" si="38"/>
        <v>0</v>
      </c>
      <c r="EH87" s="32">
        <f t="shared" ca="1" si="38"/>
        <v>0</v>
      </c>
      <c r="EI87" s="32">
        <f t="shared" ca="1" si="38"/>
        <v>0</v>
      </c>
      <c r="EJ87" s="32">
        <f t="shared" ca="1" si="34"/>
        <v>0</v>
      </c>
      <c r="EK87" s="32">
        <f t="shared" ca="1" si="34"/>
        <v>0</v>
      </c>
      <c r="EL87" s="32">
        <f t="shared" ca="1" si="34"/>
        <v>0</v>
      </c>
      <c r="EM87" s="32">
        <f t="shared" ca="1" si="34"/>
        <v>0</v>
      </c>
      <c r="EN87" s="32">
        <f t="shared" ca="1" si="34"/>
        <v>0</v>
      </c>
      <c r="EO87" s="32">
        <f t="shared" ca="1" si="34"/>
        <v>0</v>
      </c>
      <c r="EP87" s="32">
        <f t="shared" ca="1" si="34"/>
        <v>0</v>
      </c>
      <c r="EQ87" s="32">
        <f t="shared" ca="1" si="34"/>
        <v>0</v>
      </c>
      <c r="ER87" s="32">
        <f t="shared" ca="1" si="34"/>
        <v>0</v>
      </c>
    </row>
    <row r="88" spans="1:148">
      <c r="A88" t="s">
        <v>442</v>
      </c>
      <c r="B88" s="1" t="s">
        <v>49</v>
      </c>
      <c r="C88" t="str">
        <f t="shared" ca="1" si="40"/>
        <v>OMRH</v>
      </c>
      <c r="D88" t="str">
        <f t="shared" ca="1" si="41"/>
        <v>Oldman River Hydro Facility</v>
      </c>
      <c r="E88" s="51">
        <v>3313.8350999999998</v>
      </c>
      <c r="F88" s="51">
        <v>1851.1161999999999</v>
      </c>
      <c r="G88" s="51">
        <v>9006.9236000000001</v>
      </c>
      <c r="H88" s="51">
        <v>13021.039000000001</v>
      </c>
      <c r="I88" s="51">
        <v>23037.117699999999</v>
      </c>
      <c r="J88" s="51">
        <v>22196.3887</v>
      </c>
      <c r="K88" s="51">
        <v>22292.991300000002</v>
      </c>
      <c r="L88" s="51">
        <v>12291.7572</v>
      </c>
      <c r="M88" s="51">
        <v>9937.1047999999992</v>
      </c>
      <c r="N88" s="51">
        <v>5200.4133000000002</v>
      </c>
      <c r="O88" s="51">
        <v>2519.6577000000002</v>
      </c>
      <c r="P88" s="51">
        <v>1370.0921000000001</v>
      </c>
      <c r="Q88" s="32">
        <v>202501.59</v>
      </c>
      <c r="R88" s="32">
        <v>133900.96</v>
      </c>
      <c r="S88" s="32">
        <v>494184.78</v>
      </c>
      <c r="T88" s="32">
        <v>660157.41</v>
      </c>
      <c r="U88" s="32">
        <v>1113573.47</v>
      </c>
      <c r="V88" s="32">
        <v>1103240.02</v>
      </c>
      <c r="W88" s="32">
        <v>3423768.11</v>
      </c>
      <c r="X88" s="32">
        <v>884873.78</v>
      </c>
      <c r="Y88" s="32">
        <v>491902.38</v>
      </c>
      <c r="Z88" s="32">
        <v>347799.93</v>
      </c>
      <c r="AA88" s="32">
        <v>134728.91</v>
      </c>
      <c r="AB88" s="32">
        <v>90810.47</v>
      </c>
      <c r="AC88" s="2">
        <v>3.48</v>
      </c>
      <c r="AD88" s="2">
        <v>3.48</v>
      </c>
      <c r="AE88" s="2">
        <v>3.48</v>
      </c>
      <c r="AF88" s="2">
        <v>3.48</v>
      </c>
      <c r="AG88" s="2">
        <v>3.48</v>
      </c>
      <c r="AH88" s="2">
        <v>3.48</v>
      </c>
      <c r="AI88" s="2">
        <v>3.48</v>
      </c>
      <c r="AJ88" s="2">
        <v>3.48</v>
      </c>
      <c r="AK88" s="2">
        <v>3.48</v>
      </c>
      <c r="AL88" s="2">
        <v>3.48</v>
      </c>
      <c r="AM88" s="2">
        <v>3.48</v>
      </c>
      <c r="AN88" s="2">
        <v>3.48</v>
      </c>
      <c r="AO88" s="33">
        <v>7047.06</v>
      </c>
      <c r="AP88" s="33">
        <v>4659.75</v>
      </c>
      <c r="AQ88" s="33">
        <v>17197.63</v>
      </c>
      <c r="AR88" s="33">
        <v>22973.48</v>
      </c>
      <c r="AS88" s="33">
        <v>38752.36</v>
      </c>
      <c r="AT88" s="33">
        <v>38392.75</v>
      </c>
      <c r="AU88" s="33">
        <v>119147.13</v>
      </c>
      <c r="AV88" s="33">
        <v>30793.61</v>
      </c>
      <c r="AW88" s="33">
        <v>17118.2</v>
      </c>
      <c r="AX88" s="33">
        <v>12103.44</v>
      </c>
      <c r="AY88" s="33">
        <v>4688.57</v>
      </c>
      <c r="AZ88" s="33">
        <v>3160.2</v>
      </c>
      <c r="BA88" s="31">
        <f t="shared" si="27"/>
        <v>-243</v>
      </c>
      <c r="BB88" s="31">
        <f t="shared" si="27"/>
        <v>-160.68</v>
      </c>
      <c r="BC88" s="31">
        <f t="shared" si="27"/>
        <v>-593.02</v>
      </c>
      <c r="BD88" s="31">
        <f t="shared" si="27"/>
        <v>-3168.76</v>
      </c>
      <c r="BE88" s="31">
        <f t="shared" si="27"/>
        <v>-5345.15</v>
      </c>
      <c r="BF88" s="31">
        <f t="shared" si="27"/>
        <v>-5295.55</v>
      </c>
      <c r="BG88" s="31">
        <f t="shared" si="42"/>
        <v>-24308.75</v>
      </c>
      <c r="BH88" s="31">
        <f t="shared" si="42"/>
        <v>-6282.6</v>
      </c>
      <c r="BI88" s="31">
        <f t="shared" si="42"/>
        <v>-3492.51</v>
      </c>
      <c r="BJ88" s="31">
        <f t="shared" si="42"/>
        <v>-1043.4000000000001</v>
      </c>
      <c r="BK88" s="31">
        <f t="shared" si="42"/>
        <v>-404.19</v>
      </c>
      <c r="BL88" s="31">
        <f t="shared" si="42"/>
        <v>-272.43</v>
      </c>
      <c r="BM88" s="6">
        <f t="shared" ca="1" si="45"/>
        <v>-2.2599999999999999E-2</v>
      </c>
      <c r="BN88" s="6">
        <f t="shared" ca="1" si="45"/>
        <v>-2.2599999999999999E-2</v>
      </c>
      <c r="BO88" s="6">
        <f t="shared" ca="1" si="45"/>
        <v>-2.2599999999999999E-2</v>
      </c>
      <c r="BP88" s="6">
        <f t="shared" ca="1" si="45"/>
        <v>-2.2599999999999999E-2</v>
      </c>
      <c r="BQ88" s="6">
        <f t="shared" ca="1" si="45"/>
        <v>-2.2599999999999999E-2</v>
      </c>
      <c r="BR88" s="6">
        <f t="shared" ca="1" si="45"/>
        <v>-2.2599999999999999E-2</v>
      </c>
      <c r="BS88" s="6">
        <f t="shared" ca="1" si="45"/>
        <v>-2.2599999999999999E-2</v>
      </c>
      <c r="BT88" s="6">
        <f t="shared" ca="1" si="45"/>
        <v>-2.2599999999999999E-2</v>
      </c>
      <c r="BU88" s="6">
        <f t="shared" ca="1" si="45"/>
        <v>-2.2599999999999999E-2</v>
      </c>
      <c r="BV88" s="6">
        <f t="shared" ca="1" si="45"/>
        <v>-2.2599999999999999E-2</v>
      </c>
      <c r="BW88" s="6">
        <f t="shared" ca="1" si="45"/>
        <v>-2.2599999999999999E-2</v>
      </c>
      <c r="BX88" s="6">
        <f t="shared" ca="1" si="45"/>
        <v>-2.2599999999999999E-2</v>
      </c>
      <c r="BY88" s="31">
        <f t="shared" ca="1" si="31"/>
        <v>-4576.54</v>
      </c>
      <c r="BZ88" s="31">
        <f t="shared" ca="1" si="31"/>
        <v>-3026.16</v>
      </c>
      <c r="CA88" s="31">
        <f t="shared" ca="1" si="31"/>
        <v>-11168.58</v>
      </c>
      <c r="CB88" s="31">
        <f t="shared" ca="1" si="31"/>
        <v>-14919.56</v>
      </c>
      <c r="CC88" s="31">
        <f t="shared" ca="1" si="31"/>
        <v>-25166.76</v>
      </c>
      <c r="CD88" s="31">
        <f t="shared" ca="1" si="31"/>
        <v>-24933.22</v>
      </c>
      <c r="CE88" s="31">
        <f t="shared" ca="1" si="31"/>
        <v>-77377.16</v>
      </c>
      <c r="CF88" s="31">
        <f t="shared" ca="1" si="31"/>
        <v>-19998.150000000001</v>
      </c>
      <c r="CG88" s="31">
        <f t="shared" ca="1" si="31"/>
        <v>-11116.99</v>
      </c>
      <c r="CH88" s="31">
        <f t="shared" ca="1" si="31"/>
        <v>-7860.28</v>
      </c>
      <c r="CI88" s="31">
        <f t="shared" ca="1" si="31"/>
        <v>-3044.87</v>
      </c>
      <c r="CJ88" s="31">
        <f t="shared" ca="1" si="31"/>
        <v>-2052.3200000000002</v>
      </c>
      <c r="CK88" s="32">
        <f t="shared" ca="1" si="28"/>
        <v>263.25</v>
      </c>
      <c r="CL88" s="32">
        <f t="shared" ca="1" si="28"/>
        <v>174.07</v>
      </c>
      <c r="CM88" s="32">
        <f t="shared" ca="1" si="28"/>
        <v>642.44000000000005</v>
      </c>
      <c r="CN88" s="32">
        <f t="shared" ca="1" si="28"/>
        <v>858.2</v>
      </c>
      <c r="CO88" s="32">
        <f t="shared" ca="1" si="28"/>
        <v>1447.65</v>
      </c>
      <c r="CP88" s="32">
        <f t="shared" ca="1" si="28"/>
        <v>1434.21</v>
      </c>
      <c r="CQ88" s="32">
        <f t="shared" ca="1" si="43"/>
        <v>4450.8999999999996</v>
      </c>
      <c r="CR88" s="32">
        <f t="shared" ca="1" si="43"/>
        <v>1150.3399999999999</v>
      </c>
      <c r="CS88" s="32">
        <f t="shared" ca="1" si="43"/>
        <v>639.47</v>
      </c>
      <c r="CT88" s="32">
        <f t="shared" ca="1" si="43"/>
        <v>452.14</v>
      </c>
      <c r="CU88" s="32">
        <f t="shared" ca="1" si="43"/>
        <v>175.15</v>
      </c>
      <c r="CV88" s="32">
        <f t="shared" ca="1" si="43"/>
        <v>118.05</v>
      </c>
      <c r="CW88" s="31">
        <f t="shared" ca="1" si="29"/>
        <v>-11117.35</v>
      </c>
      <c r="CX88" s="31">
        <f t="shared" ca="1" si="29"/>
        <v>-7351.16</v>
      </c>
      <c r="CY88" s="31">
        <f t="shared" ca="1" si="29"/>
        <v>-27130.75</v>
      </c>
      <c r="CZ88" s="31">
        <f t="shared" ca="1" si="29"/>
        <v>-33866.079999999994</v>
      </c>
      <c r="DA88" s="31">
        <f t="shared" ca="1" si="29"/>
        <v>-57126.32</v>
      </c>
      <c r="DB88" s="31">
        <f t="shared" ca="1" si="29"/>
        <v>-56596.21</v>
      </c>
      <c r="DC88" s="31">
        <f t="shared" ca="1" si="44"/>
        <v>-167764.64000000001</v>
      </c>
      <c r="DD88" s="31">
        <f t="shared" ca="1" si="44"/>
        <v>-43358.82</v>
      </c>
      <c r="DE88" s="31">
        <f t="shared" ca="1" si="44"/>
        <v>-24103.21</v>
      </c>
      <c r="DF88" s="31">
        <f t="shared" ca="1" si="44"/>
        <v>-18468.18</v>
      </c>
      <c r="DG88" s="31">
        <f t="shared" ca="1" si="44"/>
        <v>-7154.0999999999995</v>
      </c>
      <c r="DH88" s="31">
        <f t="shared" ca="1" si="44"/>
        <v>-4822.04</v>
      </c>
      <c r="DI88" s="32">
        <f t="shared" ca="1" si="36"/>
        <v>-555.87</v>
      </c>
      <c r="DJ88" s="32">
        <f t="shared" ca="1" si="36"/>
        <v>-367.56</v>
      </c>
      <c r="DK88" s="32">
        <f t="shared" ca="1" si="36"/>
        <v>-1356.54</v>
      </c>
      <c r="DL88" s="32">
        <f t="shared" ca="1" si="32"/>
        <v>-1693.3</v>
      </c>
      <c r="DM88" s="32">
        <f t="shared" ca="1" si="32"/>
        <v>-2856.32</v>
      </c>
      <c r="DN88" s="32">
        <f t="shared" ca="1" si="32"/>
        <v>-2829.81</v>
      </c>
      <c r="DO88" s="32">
        <f t="shared" ca="1" si="32"/>
        <v>-8388.23</v>
      </c>
      <c r="DP88" s="32">
        <f t="shared" ca="1" si="32"/>
        <v>-2167.94</v>
      </c>
      <c r="DQ88" s="32">
        <f t="shared" ca="1" si="32"/>
        <v>-1205.1600000000001</v>
      </c>
      <c r="DR88" s="32">
        <f t="shared" ca="1" si="32"/>
        <v>-923.41</v>
      </c>
      <c r="DS88" s="32">
        <f t="shared" ca="1" si="32"/>
        <v>-357.71</v>
      </c>
      <c r="DT88" s="32">
        <f t="shared" ca="1" si="32"/>
        <v>-241.1</v>
      </c>
      <c r="DU88" s="31">
        <f t="shared" ca="1" si="37"/>
        <v>-4783.3599999999997</v>
      </c>
      <c r="DV88" s="31">
        <f t="shared" ca="1" si="37"/>
        <v>-3125.45</v>
      </c>
      <c r="DW88" s="31">
        <f t="shared" ca="1" si="37"/>
        <v>-11410.16</v>
      </c>
      <c r="DX88" s="31">
        <f t="shared" ca="1" si="33"/>
        <v>-14070.2</v>
      </c>
      <c r="DY88" s="31">
        <f t="shared" ca="1" si="33"/>
        <v>-23452.32</v>
      </c>
      <c r="DZ88" s="31">
        <f t="shared" ca="1" si="33"/>
        <v>-22946.29</v>
      </c>
      <c r="EA88" s="31">
        <f t="shared" ca="1" si="33"/>
        <v>-67190.92</v>
      </c>
      <c r="EB88" s="31">
        <f t="shared" ca="1" si="33"/>
        <v>-17135.36</v>
      </c>
      <c r="EC88" s="31">
        <f t="shared" ca="1" si="33"/>
        <v>-9397.6200000000008</v>
      </c>
      <c r="ED88" s="31">
        <f t="shared" ca="1" si="33"/>
        <v>-7105.7</v>
      </c>
      <c r="EE88" s="31">
        <f t="shared" ca="1" si="33"/>
        <v>-2714.59</v>
      </c>
      <c r="EF88" s="31">
        <f t="shared" ca="1" si="33"/>
        <v>-1804.93</v>
      </c>
      <c r="EG88" s="32">
        <f t="shared" ca="1" si="38"/>
        <v>-16456.580000000002</v>
      </c>
      <c r="EH88" s="32">
        <f t="shared" ca="1" si="38"/>
        <v>-10844.17</v>
      </c>
      <c r="EI88" s="32">
        <f t="shared" ca="1" si="38"/>
        <v>-39897.449999999997</v>
      </c>
      <c r="EJ88" s="32">
        <f t="shared" ca="1" si="34"/>
        <v>-49629.58</v>
      </c>
      <c r="EK88" s="32">
        <f t="shared" ca="1" si="34"/>
        <v>-83434.959999999992</v>
      </c>
      <c r="EL88" s="32">
        <f t="shared" ca="1" si="34"/>
        <v>-82372.31</v>
      </c>
      <c r="EM88" s="32">
        <f t="shared" ca="1" si="34"/>
        <v>-243343.79000000004</v>
      </c>
      <c r="EN88" s="32">
        <f t="shared" ca="1" si="34"/>
        <v>-62662.12</v>
      </c>
      <c r="EO88" s="32">
        <f t="shared" ca="1" si="34"/>
        <v>-34705.99</v>
      </c>
      <c r="EP88" s="32">
        <f t="shared" ca="1" si="34"/>
        <v>-26497.29</v>
      </c>
      <c r="EQ88" s="32">
        <f t="shared" ca="1" si="34"/>
        <v>-10226.4</v>
      </c>
      <c r="ER88" s="32">
        <f t="shared" ca="1" si="34"/>
        <v>-6868.0700000000006</v>
      </c>
    </row>
    <row r="89" spans="1:148">
      <c r="A89" t="s">
        <v>442</v>
      </c>
      <c r="B89" s="1" t="s">
        <v>50</v>
      </c>
      <c r="C89" t="str">
        <f t="shared" ca="1" si="40"/>
        <v>PH1</v>
      </c>
      <c r="D89" t="str">
        <f t="shared" ca="1" si="41"/>
        <v>Poplar Hill #1</v>
      </c>
      <c r="E89" s="51">
        <v>1798.1880000000001</v>
      </c>
      <c r="F89" s="51">
        <v>1079.54</v>
      </c>
      <c r="G89" s="51">
        <v>3405.2759999999998</v>
      </c>
      <c r="H89" s="51">
        <v>849.8</v>
      </c>
      <c r="I89" s="51">
        <v>862.17600000000004</v>
      </c>
      <c r="J89" s="51">
        <v>1047.788</v>
      </c>
      <c r="K89" s="51">
        <v>1598.912</v>
      </c>
      <c r="L89" s="51">
        <v>1416.7159999999999</v>
      </c>
      <c r="M89" s="51">
        <v>2007.376</v>
      </c>
      <c r="N89" s="51">
        <v>6229.8879999999999</v>
      </c>
      <c r="O89" s="51">
        <v>5376.42</v>
      </c>
      <c r="P89" s="51">
        <v>2996.672</v>
      </c>
      <c r="Q89" s="32">
        <v>133580.51</v>
      </c>
      <c r="R89" s="32">
        <v>92691.839999999997</v>
      </c>
      <c r="S89" s="32">
        <v>239002.74</v>
      </c>
      <c r="T89" s="32">
        <v>66982.12</v>
      </c>
      <c r="U89" s="32">
        <v>87238.56</v>
      </c>
      <c r="V89" s="32">
        <v>75771.320000000007</v>
      </c>
      <c r="W89" s="32">
        <v>561742.55000000005</v>
      </c>
      <c r="X89" s="32">
        <v>141806.42000000001</v>
      </c>
      <c r="Y89" s="32">
        <v>140900.87</v>
      </c>
      <c r="Z89" s="32">
        <v>508209.77</v>
      </c>
      <c r="AA89" s="32">
        <v>325253.42</v>
      </c>
      <c r="AB89" s="32">
        <v>283314.84000000003</v>
      </c>
      <c r="AC89" s="2">
        <v>-5.2</v>
      </c>
      <c r="AD89" s="2">
        <v>-5.2</v>
      </c>
      <c r="AE89" s="2">
        <v>-5.2</v>
      </c>
      <c r="AF89" s="2">
        <v>-5.2</v>
      </c>
      <c r="AG89" s="2">
        <v>-5.2</v>
      </c>
      <c r="AH89" s="2">
        <v>-5.2</v>
      </c>
      <c r="AI89" s="2">
        <v>-5.2</v>
      </c>
      <c r="AJ89" s="2">
        <v>-5.2</v>
      </c>
      <c r="AK89" s="2">
        <v>-5.2</v>
      </c>
      <c r="AL89" s="2">
        <v>-5.2</v>
      </c>
      <c r="AM89" s="2">
        <v>-5.2</v>
      </c>
      <c r="AN89" s="2">
        <v>-5.2</v>
      </c>
      <c r="AO89" s="33">
        <v>-6946.19</v>
      </c>
      <c r="AP89" s="33">
        <v>-4819.9799999999996</v>
      </c>
      <c r="AQ89" s="33">
        <v>-12428.14</v>
      </c>
      <c r="AR89" s="33">
        <v>-3483.07</v>
      </c>
      <c r="AS89" s="33">
        <v>-4536.41</v>
      </c>
      <c r="AT89" s="33">
        <v>-3940.11</v>
      </c>
      <c r="AU89" s="33">
        <v>-29210.61</v>
      </c>
      <c r="AV89" s="33">
        <v>-7373.93</v>
      </c>
      <c r="AW89" s="33">
        <v>-7326.85</v>
      </c>
      <c r="AX89" s="33">
        <v>-26426.91</v>
      </c>
      <c r="AY89" s="33">
        <v>-16913.18</v>
      </c>
      <c r="AZ89" s="33">
        <v>-14732.37</v>
      </c>
      <c r="BA89" s="31">
        <f t="shared" si="27"/>
        <v>-160.30000000000001</v>
      </c>
      <c r="BB89" s="31">
        <f t="shared" si="27"/>
        <v>-111.23</v>
      </c>
      <c r="BC89" s="31">
        <f t="shared" si="27"/>
        <v>-286.8</v>
      </c>
      <c r="BD89" s="31">
        <f t="shared" si="27"/>
        <v>-321.51</v>
      </c>
      <c r="BE89" s="31">
        <f t="shared" si="27"/>
        <v>-418.75</v>
      </c>
      <c r="BF89" s="31">
        <f t="shared" si="27"/>
        <v>-363.7</v>
      </c>
      <c r="BG89" s="31">
        <f t="shared" si="42"/>
        <v>-3988.37</v>
      </c>
      <c r="BH89" s="31">
        <f t="shared" si="42"/>
        <v>-1006.83</v>
      </c>
      <c r="BI89" s="31">
        <f t="shared" si="42"/>
        <v>-1000.4</v>
      </c>
      <c r="BJ89" s="31">
        <f t="shared" si="42"/>
        <v>-1524.63</v>
      </c>
      <c r="BK89" s="31">
        <f t="shared" si="42"/>
        <v>-975.76</v>
      </c>
      <c r="BL89" s="31">
        <f t="shared" si="42"/>
        <v>-849.94</v>
      </c>
      <c r="BM89" s="6">
        <f t="shared" ca="1" si="45"/>
        <v>-4.9399999999999999E-2</v>
      </c>
      <c r="BN89" s="6">
        <f t="shared" ca="1" si="45"/>
        <v>-4.9399999999999999E-2</v>
      </c>
      <c r="BO89" s="6">
        <f t="shared" ca="1" si="45"/>
        <v>-4.9399999999999999E-2</v>
      </c>
      <c r="BP89" s="6">
        <f t="shared" ca="1" si="45"/>
        <v>-4.9399999999999999E-2</v>
      </c>
      <c r="BQ89" s="6">
        <f t="shared" ca="1" si="45"/>
        <v>-4.9399999999999999E-2</v>
      </c>
      <c r="BR89" s="6">
        <f t="shared" ca="1" si="45"/>
        <v>-4.9399999999999999E-2</v>
      </c>
      <c r="BS89" s="6">
        <f t="shared" ca="1" si="45"/>
        <v>-4.9399999999999999E-2</v>
      </c>
      <c r="BT89" s="6">
        <f t="shared" ca="1" si="45"/>
        <v>-4.9399999999999999E-2</v>
      </c>
      <c r="BU89" s="6">
        <f t="shared" ca="1" si="45"/>
        <v>-4.9399999999999999E-2</v>
      </c>
      <c r="BV89" s="6">
        <f t="shared" ca="1" si="45"/>
        <v>-4.9399999999999999E-2</v>
      </c>
      <c r="BW89" s="6">
        <f t="shared" ca="1" si="45"/>
        <v>-4.9399999999999999E-2</v>
      </c>
      <c r="BX89" s="6">
        <f t="shared" ca="1" si="45"/>
        <v>-4.9399999999999999E-2</v>
      </c>
      <c r="BY89" s="31">
        <f t="shared" ca="1" si="31"/>
        <v>-6598.88</v>
      </c>
      <c r="BZ89" s="31">
        <f t="shared" ca="1" si="31"/>
        <v>-4578.9799999999996</v>
      </c>
      <c r="CA89" s="31">
        <f t="shared" ca="1" si="31"/>
        <v>-11806.74</v>
      </c>
      <c r="CB89" s="31">
        <f t="shared" ca="1" si="31"/>
        <v>-3308.92</v>
      </c>
      <c r="CC89" s="31">
        <f t="shared" ca="1" si="31"/>
        <v>-4309.58</v>
      </c>
      <c r="CD89" s="31">
        <f t="shared" ca="1" si="31"/>
        <v>-3743.1</v>
      </c>
      <c r="CE89" s="31">
        <f t="shared" ca="1" si="31"/>
        <v>-27750.080000000002</v>
      </c>
      <c r="CF89" s="31">
        <f t="shared" ca="1" si="31"/>
        <v>-7005.24</v>
      </c>
      <c r="CG89" s="31">
        <f t="shared" ca="1" si="31"/>
        <v>-6960.5</v>
      </c>
      <c r="CH89" s="31">
        <f t="shared" ca="1" si="31"/>
        <v>-25105.56</v>
      </c>
      <c r="CI89" s="31">
        <f t="shared" ca="1" si="31"/>
        <v>-16067.52</v>
      </c>
      <c r="CJ89" s="31">
        <f t="shared" ca="1" si="31"/>
        <v>-13995.75</v>
      </c>
      <c r="CK89" s="32">
        <f t="shared" ca="1" si="28"/>
        <v>173.65</v>
      </c>
      <c r="CL89" s="32">
        <f t="shared" ca="1" si="28"/>
        <v>120.5</v>
      </c>
      <c r="CM89" s="32">
        <f t="shared" ca="1" si="28"/>
        <v>310.7</v>
      </c>
      <c r="CN89" s="32">
        <f t="shared" ca="1" si="28"/>
        <v>87.08</v>
      </c>
      <c r="CO89" s="32">
        <f t="shared" ca="1" si="28"/>
        <v>113.41</v>
      </c>
      <c r="CP89" s="32">
        <f t="shared" ca="1" si="28"/>
        <v>98.5</v>
      </c>
      <c r="CQ89" s="32">
        <f t="shared" ca="1" si="43"/>
        <v>730.27</v>
      </c>
      <c r="CR89" s="32">
        <f t="shared" ca="1" si="43"/>
        <v>184.35</v>
      </c>
      <c r="CS89" s="32">
        <f t="shared" ca="1" si="43"/>
        <v>183.17</v>
      </c>
      <c r="CT89" s="32">
        <f t="shared" ca="1" si="43"/>
        <v>660.67</v>
      </c>
      <c r="CU89" s="32">
        <f t="shared" ca="1" si="43"/>
        <v>422.83</v>
      </c>
      <c r="CV89" s="32">
        <f t="shared" ca="1" si="43"/>
        <v>368.31</v>
      </c>
      <c r="CW89" s="31">
        <f t="shared" ca="1" si="29"/>
        <v>681.25999999999908</v>
      </c>
      <c r="CX89" s="31">
        <f t="shared" ca="1" si="29"/>
        <v>472.73</v>
      </c>
      <c r="CY89" s="31">
        <f t="shared" ca="1" si="29"/>
        <v>1218.9000000000003</v>
      </c>
      <c r="CZ89" s="31">
        <f t="shared" ca="1" si="29"/>
        <v>582.74</v>
      </c>
      <c r="DA89" s="31">
        <f t="shared" ca="1" si="29"/>
        <v>758.98999999999978</v>
      </c>
      <c r="DB89" s="31">
        <f t="shared" ca="1" si="29"/>
        <v>659.21000000000026</v>
      </c>
      <c r="DC89" s="31">
        <f t="shared" ca="1" si="44"/>
        <v>6179.1699999999992</v>
      </c>
      <c r="DD89" s="31">
        <f t="shared" ca="1" si="44"/>
        <v>1559.8700000000008</v>
      </c>
      <c r="DE89" s="31">
        <f t="shared" ca="1" si="44"/>
        <v>1549.9200000000005</v>
      </c>
      <c r="DF89" s="31">
        <f t="shared" ca="1" si="44"/>
        <v>3506.6499999999969</v>
      </c>
      <c r="DG89" s="31">
        <f t="shared" ca="1" si="44"/>
        <v>2244.25</v>
      </c>
      <c r="DH89" s="31">
        <f t="shared" ca="1" si="44"/>
        <v>1954.8700000000003</v>
      </c>
      <c r="DI89" s="32">
        <f t="shared" ca="1" si="36"/>
        <v>34.06</v>
      </c>
      <c r="DJ89" s="32">
        <f t="shared" ca="1" si="36"/>
        <v>23.64</v>
      </c>
      <c r="DK89" s="32">
        <f t="shared" ca="1" si="36"/>
        <v>60.95</v>
      </c>
      <c r="DL89" s="32">
        <f t="shared" ca="1" si="32"/>
        <v>29.14</v>
      </c>
      <c r="DM89" s="32">
        <f t="shared" ca="1" si="32"/>
        <v>37.950000000000003</v>
      </c>
      <c r="DN89" s="32">
        <f t="shared" ca="1" si="32"/>
        <v>32.96</v>
      </c>
      <c r="DO89" s="32">
        <f t="shared" ca="1" si="32"/>
        <v>308.95999999999998</v>
      </c>
      <c r="DP89" s="32">
        <f t="shared" ca="1" si="32"/>
        <v>77.989999999999995</v>
      </c>
      <c r="DQ89" s="32">
        <f t="shared" ca="1" si="32"/>
        <v>77.5</v>
      </c>
      <c r="DR89" s="32">
        <f t="shared" ca="1" si="32"/>
        <v>175.33</v>
      </c>
      <c r="DS89" s="32">
        <f t="shared" ca="1" si="32"/>
        <v>112.21</v>
      </c>
      <c r="DT89" s="32">
        <f t="shared" ca="1" si="32"/>
        <v>97.74</v>
      </c>
      <c r="DU89" s="31">
        <f t="shared" ca="1" si="37"/>
        <v>293.12</v>
      </c>
      <c r="DV89" s="31">
        <f t="shared" ca="1" si="37"/>
        <v>200.99</v>
      </c>
      <c r="DW89" s="31">
        <f t="shared" ca="1" si="37"/>
        <v>512.62</v>
      </c>
      <c r="DX89" s="31">
        <f t="shared" ca="1" si="33"/>
        <v>242.11</v>
      </c>
      <c r="DY89" s="31">
        <f t="shared" ca="1" si="33"/>
        <v>311.58999999999997</v>
      </c>
      <c r="DZ89" s="31">
        <f t="shared" ca="1" si="33"/>
        <v>267.27</v>
      </c>
      <c r="EA89" s="31">
        <f t="shared" ca="1" si="33"/>
        <v>2474.8000000000002</v>
      </c>
      <c r="EB89" s="31">
        <f t="shared" ca="1" si="33"/>
        <v>616.46</v>
      </c>
      <c r="EC89" s="31">
        <f t="shared" ca="1" si="33"/>
        <v>604.29999999999995</v>
      </c>
      <c r="ED89" s="31">
        <f t="shared" ca="1" si="33"/>
        <v>1349.2</v>
      </c>
      <c r="EE89" s="31">
        <f t="shared" ca="1" si="33"/>
        <v>851.57</v>
      </c>
      <c r="EF89" s="31">
        <f t="shared" ca="1" si="33"/>
        <v>731.72</v>
      </c>
      <c r="EG89" s="32">
        <f t="shared" ca="1" si="38"/>
        <v>1008.439999999999</v>
      </c>
      <c r="EH89" s="32">
        <f t="shared" ca="1" si="38"/>
        <v>697.36</v>
      </c>
      <c r="EI89" s="32">
        <f t="shared" ca="1" si="38"/>
        <v>1792.4700000000003</v>
      </c>
      <c r="EJ89" s="32">
        <f t="shared" ca="1" si="34"/>
        <v>853.99</v>
      </c>
      <c r="EK89" s="32">
        <f t="shared" ca="1" si="34"/>
        <v>1108.5299999999997</v>
      </c>
      <c r="EL89" s="32">
        <f t="shared" ca="1" si="34"/>
        <v>959.44000000000028</v>
      </c>
      <c r="EM89" s="32">
        <f t="shared" ca="1" si="34"/>
        <v>8962.93</v>
      </c>
      <c r="EN89" s="32">
        <f t="shared" ca="1" si="34"/>
        <v>2254.3200000000006</v>
      </c>
      <c r="EO89" s="32">
        <f t="shared" ca="1" si="34"/>
        <v>2231.7200000000003</v>
      </c>
      <c r="EP89" s="32">
        <f t="shared" ca="1" si="34"/>
        <v>5031.1799999999967</v>
      </c>
      <c r="EQ89" s="32">
        <f t="shared" ca="1" si="34"/>
        <v>3208.03</v>
      </c>
      <c r="ER89" s="32">
        <f t="shared" ca="1" si="34"/>
        <v>2784.33</v>
      </c>
    </row>
    <row r="90" spans="1:148">
      <c r="A90" t="s">
        <v>423</v>
      </c>
      <c r="B90" s="1" t="s">
        <v>131</v>
      </c>
      <c r="C90" t="str">
        <f t="shared" ca="1" si="40"/>
        <v>POC</v>
      </c>
      <c r="D90" t="str">
        <f t="shared" ca="1" si="41"/>
        <v>Pocaterra Hydro Facility</v>
      </c>
      <c r="E90" s="51">
        <v>4048.5092</v>
      </c>
      <c r="F90" s="51">
        <v>3385.2687999999998</v>
      </c>
      <c r="G90" s="51">
        <v>3072.3712999999998</v>
      </c>
      <c r="H90" s="51">
        <v>2070.3000000000002</v>
      </c>
      <c r="I90" s="51">
        <v>2304.6923000000002</v>
      </c>
      <c r="J90" s="51">
        <v>476.45350000000002</v>
      </c>
      <c r="K90" s="51">
        <v>1863.8732</v>
      </c>
      <c r="L90" s="51">
        <v>2411.4690000000001</v>
      </c>
      <c r="M90" s="51">
        <v>1680.4340999999999</v>
      </c>
      <c r="N90" s="51">
        <v>1566.8511000000001</v>
      </c>
      <c r="O90" s="51">
        <v>3393.5985000000001</v>
      </c>
      <c r="P90" s="51">
        <v>3279.2972</v>
      </c>
      <c r="Q90" s="32">
        <v>345973.78</v>
      </c>
      <c r="R90" s="32">
        <v>279019.83</v>
      </c>
      <c r="S90" s="32">
        <v>213897.57</v>
      </c>
      <c r="T90" s="32">
        <v>157245.85999999999</v>
      </c>
      <c r="U90" s="32">
        <v>198092.35</v>
      </c>
      <c r="V90" s="32">
        <v>40589.54</v>
      </c>
      <c r="W90" s="32">
        <v>553893.62</v>
      </c>
      <c r="X90" s="32">
        <v>300764.52</v>
      </c>
      <c r="Y90" s="32">
        <v>102568.88</v>
      </c>
      <c r="Z90" s="32">
        <v>147662.99</v>
      </c>
      <c r="AA90" s="32">
        <v>252169.52</v>
      </c>
      <c r="AB90" s="32">
        <v>319279.45</v>
      </c>
      <c r="AC90" s="2">
        <v>0.02</v>
      </c>
      <c r="AD90" s="2">
        <v>0.02</v>
      </c>
      <c r="AE90" s="2">
        <v>0.02</v>
      </c>
      <c r="AF90" s="2">
        <v>0.02</v>
      </c>
      <c r="AG90" s="2">
        <v>0.02</v>
      </c>
      <c r="AH90" s="2">
        <v>0.02</v>
      </c>
      <c r="AI90" s="2">
        <v>0.02</v>
      </c>
      <c r="AJ90" s="2">
        <v>0.02</v>
      </c>
      <c r="AK90" s="2">
        <v>0.02</v>
      </c>
      <c r="AL90" s="2">
        <v>0.02</v>
      </c>
      <c r="AM90" s="2">
        <v>0.02</v>
      </c>
      <c r="AN90" s="2">
        <v>0.02</v>
      </c>
      <c r="AO90" s="33">
        <v>69.19</v>
      </c>
      <c r="AP90" s="33">
        <v>55.8</v>
      </c>
      <c r="AQ90" s="33">
        <v>42.78</v>
      </c>
      <c r="AR90" s="33">
        <v>31.45</v>
      </c>
      <c r="AS90" s="33">
        <v>39.619999999999997</v>
      </c>
      <c r="AT90" s="33">
        <v>8.1199999999999992</v>
      </c>
      <c r="AU90" s="33">
        <v>110.78</v>
      </c>
      <c r="AV90" s="33">
        <v>60.15</v>
      </c>
      <c r="AW90" s="33">
        <v>20.51</v>
      </c>
      <c r="AX90" s="33">
        <v>29.53</v>
      </c>
      <c r="AY90" s="33">
        <v>50.43</v>
      </c>
      <c r="AZ90" s="33">
        <v>63.86</v>
      </c>
      <c r="BA90" s="31">
        <f t="shared" si="27"/>
        <v>-415.17</v>
      </c>
      <c r="BB90" s="31">
        <f t="shared" si="27"/>
        <v>-334.82</v>
      </c>
      <c r="BC90" s="31">
        <f t="shared" si="27"/>
        <v>-256.68</v>
      </c>
      <c r="BD90" s="31">
        <f t="shared" si="27"/>
        <v>-754.78</v>
      </c>
      <c r="BE90" s="31">
        <f t="shared" si="27"/>
        <v>-950.84</v>
      </c>
      <c r="BF90" s="31">
        <f t="shared" si="27"/>
        <v>-194.83</v>
      </c>
      <c r="BG90" s="31">
        <f t="shared" si="42"/>
        <v>-3932.64</v>
      </c>
      <c r="BH90" s="31">
        <f t="shared" si="42"/>
        <v>-2135.4299999999998</v>
      </c>
      <c r="BI90" s="31">
        <f t="shared" si="42"/>
        <v>-728.24</v>
      </c>
      <c r="BJ90" s="31">
        <f t="shared" si="42"/>
        <v>-442.99</v>
      </c>
      <c r="BK90" s="31">
        <f t="shared" si="42"/>
        <v>-756.51</v>
      </c>
      <c r="BL90" s="31">
        <f t="shared" si="42"/>
        <v>-957.84</v>
      </c>
      <c r="BM90" s="6">
        <f t="shared" ca="1" si="45"/>
        <v>-4.9200000000000001E-2</v>
      </c>
      <c r="BN90" s="6">
        <f t="shared" ca="1" si="45"/>
        <v>-4.9200000000000001E-2</v>
      </c>
      <c r="BO90" s="6">
        <f t="shared" ca="1" si="45"/>
        <v>-4.9200000000000001E-2</v>
      </c>
      <c r="BP90" s="6">
        <f t="shared" ca="1" si="45"/>
        <v>-4.9200000000000001E-2</v>
      </c>
      <c r="BQ90" s="6">
        <f t="shared" ca="1" si="45"/>
        <v>-4.9200000000000001E-2</v>
      </c>
      <c r="BR90" s="6">
        <f t="shared" ca="1" si="45"/>
        <v>-4.9200000000000001E-2</v>
      </c>
      <c r="BS90" s="6">
        <f t="shared" ca="1" si="45"/>
        <v>-4.9200000000000001E-2</v>
      </c>
      <c r="BT90" s="6">
        <f t="shared" ca="1" si="45"/>
        <v>-4.9200000000000001E-2</v>
      </c>
      <c r="BU90" s="6">
        <f t="shared" ca="1" si="45"/>
        <v>-4.9200000000000001E-2</v>
      </c>
      <c r="BV90" s="6">
        <f t="shared" ca="1" si="45"/>
        <v>-4.9200000000000001E-2</v>
      </c>
      <c r="BW90" s="6">
        <f t="shared" ca="1" si="45"/>
        <v>-4.9200000000000001E-2</v>
      </c>
      <c r="BX90" s="6">
        <f t="shared" ca="1" si="45"/>
        <v>-4.9200000000000001E-2</v>
      </c>
      <c r="BY90" s="31">
        <f t="shared" ca="1" si="31"/>
        <v>-17021.91</v>
      </c>
      <c r="BZ90" s="31">
        <f t="shared" ca="1" si="31"/>
        <v>-13727.78</v>
      </c>
      <c r="CA90" s="31">
        <f t="shared" ca="1" si="31"/>
        <v>-10523.76</v>
      </c>
      <c r="CB90" s="31">
        <f t="shared" ca="1" si="31"/>
        <v>-7736.5</v>
      </c>
      <c r="CC90" s="31">
        <f t="shared" ca="1" si="31"/>
        <v>-9746.14</v>
      </c>
      <c r="CD90" s="31">
        <f t="shared" ca="1" si="31"/>
        <v>-1997.01</v>
      </c>
      <c r="CE90" s="31">
        <f t="shared" ca="1" si="31"/>
        <v>-27251.57</v>
      </c>
      <c r="CF90" s="31">
        <f t="shared" ca="1" si="31"/>
        <v>-14797.61</v>
      </c>
      <c r="CG90" s="31">
        <f t="shared" ca="1" si="31"/>
        <v>-5046.3900000000003</v>
      </c>
      <c r="CH90" s="31">
        <f t="shared" ca="1" si="31"/>
        <v>-7265.02</v>
      </c>
      <c r="CI90" s="31">
        <f t="shared" ca="1" si="31"/>
        <v>-12406.74</v>
      </c>
      <c r="CJ90" s="31">
        <f t="shared" ca="1" si="31"/>
        <v>-15708.55</v>
      </c>
      <c r="CK90" s="32">
        <f t="shared" ca="1" si="28"/>
        <v>449.77</v>
      </c>
      <c r="CL90" s="32">
        <f t="shared" ca="1" si="28"/>
        <v>362.73</v>
      </c>
      <c r="CM90" s="32">
        <f t="shared" ca="1" si="28"/>
        <v>278.07</v>
      </c>
      <c r="CN90" s="32">
        <f t="shared" ca="1" si="28"/>
        <v>204.42</v>
      </c>
      <c r="CO90" s="32">
        <f t="shared" ca="1" si="28"/>
        <v>257.52</v>
      </c>
      <c r="CP90" s="32">
        <f t="shared" ca="1" si="28"/>
        <v>52.77</v>
      </c>
      <c r="CQ90" s="32">
        <f t="shared" ca="1" si="43"/>
        <v>720.06</v>
      </c>
      <c r="CR90" s="32">
        <f t="shared" ca="1" si="43"/>
        <v>390.99</v>
      </c>
      <c r="CS90" s="32">
        <f t="shared" ca="1" si="43"/>
        <v>133.34</v>
      </c>
      <c r="CT90" s="32">
        <f t="shared" ca="1" si="43"/>
        <v>191.96</v>
      </c>
      <c r="CU90" s="32">
        <f t="shared" ca="1" si="43"/>
        <v>327.82</v>
      </c>
      <c r="CV90" s="32">
        <f t="shared" ca="1" si="43"/>
        <v>415.06</v>
      </c>
      <c r="CW90" s="31">
        <f t="shared" ca="1" si="29"/>
        <v>-16226.159999999998</v>
      </c>
      <c r="CX90" s="31">
        <f t="shared" ca="1" si="29"/>
        <v>-13086.03</v>
      </c>
      <c r="CY90" s="31">
        <f t="shared" ca="1" si="29"/>
        <v>-10031.790000000001</v>
      </c>
      <c r="CZ90" s="31">
        <f t="shared" ca="1" si="29"/>
        <v>-6808.75</v>
      </c>
      <c r="DA90" s="31">
        <f t="shared" ca="1" si="29"/>
        <v>-8577.4</v>
      </c>
      <c r="DB90" s="31">
        <f t="shared" ca="1" si="29"/>
        <v>-1757.53</v>
      </c>
      <c r="DC90" s="31">
        <f t="shared" ca="1" si="44"/>
        <v>-22709.649999999998</v>
      </c>
      <c r="DD90" s="31">
        <f t="shared" ca="1" si="44"/>
        <v>-12331.34</v>
      </c>
      <c r="DE90" s="31">
        <f t="shared" ca="1" si="44"/>
        <v>-4205.3200000000006</v>
      </c>
      <c r="DF90" s="31">
        <f t="shared" ca="1" si="44"/>
        <v>-6659.6</v>
      </c>
      <c r="DG90" s="31">
        <f t="shared" ca="1" si="44"/>
        <v>-11372.84</v>
      </c>
      <c r="DH90" s="31">
        <f t="shared" ca="1" si="44"/>
        <v>-14399.51</v>
      </c>
      <c r="DI90" s="32">
        <f t="shared" ca="1" si="36"/>
        <v>-811.31</v>
      </c>
      <c r="DJ90" s="32">
        <f t="shared" ca="1" si="36"/>
        <v>-654.29999999999995</v>
      </c>
      <c r="DK90" s="32">
        <f t="shared" ca="1" si="36"/>
        <v>-501.59</v>
      </c>
      <c r="DL90" s="32">
        <f t="shared" ca="1" si="32"/>
        <v>-340.44</v>
      </c>
      <c r="DM90" s="32">
        <f t="shared" ca="1" si="32"/>
        <v>-428.87</v>
      </c>
      <c r="DN90" s="32">
        <f t="shared" ca="1" si="32"/>
        <v>-87.88</v>
      </c>
      <c r="DO90" s="32">
        <f t="shared" ref="DO90:DT132" ca="1" si="46">ROUND(DC90*5%,2)</f>
        <v>-1135.48</v>
      </c>
      <c r="DP90" s="32">
        <f t="shared" ca="1" si="46"/>
        <v>-616.57000000000005</v>
      </c>
      <c r="DQ90" s="32">
        <f t="shared" ca="1" si="46"/>
        <v>-210.27</v>
      </c>
      <c r="DR90" s="32">
        <f t="shared" ca="1" si="46"/>
        <v>-332.98</v>
      </c>
      <c r="DS90" s="32">
        <f t="shared" ca="1" si="46"/>
        <v>-568.64</v>
      </c>
      <c r="DT90" s="32">
        <f t="shared" ca="1" si="46"/>
        <v>-719.98</v>
      </c>
      <c r="DU90" s="31">
        <f t="shared" ca="1" si="37"/>
        <v>-6981.48</v>
      </c>
      <c r="DV90" s="31">
        <f t="shared" ca="1" si="37"/>
        <v>-5563.72</v>
      </c>
      <c r="DW90" s="31">
        <f t="shared" ca="1" si="37"/>
        <v>-4218.99</v>
      </c>
      <c r="DX90" s="31">
        <f t="shared" ca="1" si="33"/>
        <v>-2828.8</v>
      </c>
      <c r="DY90" s="31">
        <f t="shared" ca="1" si="33"/>
        <v>-3521.32</v>
      </c>
      <c r="DZ90" s="31">
        <f t="shared" ca="1" si="33"/>
        <v>-712.57</v>
      </c>
      <c r="EA90" s="31">
        <f t="shared" ref="EA90:EF132" ca="1" si="47">ROUND(DC90*EA$3,2)</f>
        <v>-9095.3799999999992</v>
      </c>
      <c r="EB90" s="31">
        <f t="shared" ca="1" si="47"/>
        <v>-4873.33</v>
      </c>
      <c r="EC90" s="31">
        <f t="shared" ca="1" si="47"/>
        <v>-1639.61</v>
      </c>
      <c r="ED90" s="31">
        <f t="shared" ca="1" si="47"/>
        <v>-2562.31</v>
      </c>
      <c r="EE90" s="31">
        <f t="shared" ca="1" si="47"/>
        <v>-4315.37</v>
      </c>
      <c r="EF90" s="31">
        <f t="shared" ca="1" si="47"/>
        <v>-5389.86</v>
      </c>
      <c r="EG90" s="32">
        <f t="shared" ca="1" si="38"/>
        <v>-24018.949999999997</v>
      </c>
      <c r="EH90" s="32">
        <f t="shared" ca="1" si="38"/>
        <v>-19304.05</v>
      </c>
      <c r="EI90" s="32">
        <f t="shared" ca="1" si="38"/>
        <v>-14752.37</v>
      </c>
      <c r="EJ90" s="32">
        <f t="shared" ca="1" si="34"/>
        <v>-9977.99</v>
      </c>
      <c r="EK90" s="32">
        <f t="shared" ca="1" si="34"/>
        <v>-12527.59</v>
      </c>
      <c r="EL90" s="32">
        <f t="shared" ca="1" si="34"/>
        <v>-2557.98</v>
      </c>
      <c r="EM90" s="32">
        <f t="shared" ref="EM90:ER132" ca="1" si="48">DC90+DO90+EA90</f>
        <v>-32940.509999999995</v>
      </c>
      <c r="EN90" s="32">
        <f t="shared" ca="1" si="48"/>
        <v>-17821.239999999998</v>
      </c>
      <c r="EO90" s="32">
        <f t="shared" ca="1" si="48"/>
        <v>-6055.2000000000007</v>
      </c>
      <c r="EP90" s="32">
        <f t="shared" ca="1" si="48"/>
        <v>-9554.89</v>
      </c>
      <c r="EQ90" s="32">
        <f t="shared" ca="1" si="48"/>
        <v>-16256.849999999999</v>
      </c>
      <c r="ER90" s="32">
        <f t="shared" ca="1" si="48"/>
        <v>-20509.349999999999</v>
      </c>
    </row>
    <row r="91" spans="1:148">
      <c r="A91" t="s">
        <v>443</v>
      </c>
      <c r="B91" s="1" t="s">
        <v>11</v>
      </c>
      <c r="C91" t="str">
        <f t="shared" ca="1" si="40"/>
        <v>PR1</v>
      </c>
      <c r="D91" t="str">
        <f t="shared" ca="1" si="41"/>
        <v>Primrose #1</v>
      </c>
      <c r="E91" s="51">
        <v>25635.202300000001</v>
      </c>
      <c r="F91" s="51">
        <v>25120.7827</v>
      </c>
      <c r="G91" s="51">
        <v>21786.948400000001</v>
      </c>
      <c r="H91" s="51">
        <v>19338.331600000001</v>
      </c>
      <c r="I91" s="51">
        <v>13429.810799999999</v>
      </c>
      <c r="J91" s="51">
        <v>16442.549500000001</v>
      </c>
      <c r="K91" s="51">
        <v>14320.279</v>
      </c>
      <c r="L91" s="51">
        <v>18950.719700000001</v>
      </c>
      <c r="M91" s="51">
        <v>16959.847900000001</v>
      </c>
      <c r="N91" s="51">
        <v>16135.5527</v>
      </c>
      <c r="O91" s="51">
        <v>17449.143700000001</v>
      </c>
      <c r="P91" s="51">
        <v>18456.048299999999</v>
      </c>
      <c r="Q91" s="32">
        <v>1591910.3999999999</v>
      </c>
      <c r="R91" s="32">
        <v>1863387.55</v>
      </c>
      <c r="S91" s="32">
        <v>1238333.51</v>
      </c>
      <c r="T91" s="32">
        <v>993120.88</v>
      </c>
      <c r="U91" s="32">
        <v>572191.16</v>
      </c>
      <c r="V91" s="32">
        <v>766077.7</v>
      </c>
      <c r="W91" s="32">
        <v>1859082.11</v>
      </c>
      <c r="X91" s="32">
        <v>1339098.07</v>
      </c>
      <c r="Y91" s="32">
        <v>841031.37</v>
      </c>
      <c r="Z91" s="32">
        <v>1074687.3700000001</v>
      </c>
      <c r="AA91" s="32">
        <v>970680.74</v>
      </c>
      <c r="AB91" s="32">
        <v>1239082.45</v>
      </c>
      <c r="AC91" s="2">
        <v>5.6</v>
      </c>
      <c r="AD91" s="2">
        <v>5.6</v>
      </c>
      <c r="AE91" s="2">
        <v>5.6</v>
      </c>
      <c r="AF91" s="2">
        <v>5.6</v>
      </c>
      <c r="AG91" s="2">
        <v>5.6</v>
      </c>
      <c r="AH91" s="2">
        <v>5.6</v>
      </c>
      <c r="AI91" s="2">
        <v>5.6</v>
      </c>
      <c r="AJ91" s="2">
        <v>5.6</v>
      </c>
      <c r="AK91" s="2">
        <v>5.6</v>
      </c>
      <c r="AL91" s="2">
        <v>5.6</v>
      </c>
      <c r="AM91" s="2">
        <v>5.6</v>
      </c>
      <c r="AN91" s="2">
        <v>5.6</v>
      </c>
      <c r="AO91" s="33">
        <v>89146.98</v>
      </c>
      <c r="AP91" s="33">
        <v>104349.7</v>
      </c>
      <c r="AQ91" s="33">
        <v>69346.679999999993</v>
      </c>
      <c r="AR91" s="33">
        <v>55614.77</v>
      </c>
      <c r="AS91" s="33">
        <v>32042.7</v>
      </c>
      <c r="AT91" s="33">
        <v>42900.35</v>
      </c>
      <c r="AU91" s="33">
        <v>104108.6</v>
      </c>
      <c r="AV91" s="33">
        <v>74989.490000000005</v>
      </c>
      <c r="AW91" s="33">
        <v>47097.760000000002</v>
      </c>
      <c r="AX91" s="33">
        <v>60182.49</v>
      </c>
      <c r="AY91" s="33">
        <v>54358.12</v>
      </c>
      <c r="AZ91" s="33">
        <v>69388.62</v>
      </c>
      <c r="BA91" s="31">
        <f t="shared" si="27"/>
        <v>-1910.29</v>
      </c>
      <c r="BB91" s="31">
        <f t="shared" si="27"/>
        <v>-2236.0700000000002</v>
      </c>
      <c r="BC91" s="31">
        <f t="shared" si="27"/>
        <v>-1486</v>
      </c>
      <c r="BD91" s="31">
        <f t="shared" si="27"/>
        <v>-4766.9799999999996</v>
      </c>
      <c r="BE91" s="31">
        <f t="shared" si="27"/>
        <v>-2746.52</v>
      </c>
      <c r="BF91" s="31">
        <f t="shared" si="27"/>
        <v>-3677.17</v>
      </c>
      <c r="BG91" s="31">
        <f t="shared" si="42"/>
        <v>-13199.48</v>
      </c>
      <c r="BH91" s="31">
        <f t="shared" si="42"/>
        <v>-9507.6</v>
      </c>
      <c r="BI91" s="31">
        <f t="shared" si="42"/>
        <v>-5971.32</v>
      </c>
      <c r="BJ91" s="31">
        <f t="shared" si="42"/>
        <v>-3224.06</v>
      </c>
      <c r="BK91" s="31">
        <f t="shared" si="42"/>
        <v>-2912.04</v>
      </c>
      <c r="BL91" s="31">
        <f t="shared" si="42"/>
        <v>-3717.25</v>
      </c>
      <c r="BM91" s="6">
        <f t="shared" ca="1" si="45"/>
        <v>7.17E-2</v>
      </c>
      <c r="BN91" s="6">
        <f t="shared" ca="1" si="45"/>
        <v>7.17E-2</v>
      </c>
      <c r="BO91" s="6">
        <f t="shared" ca="1" si="45"/>
        <v>7.17E-2</v>
      </c>
      <c r="BP91" s="6">
        <f t="shared" ca="1" si="45"/>
        <v>7.17E-2</v>
      </c>
      <c r="BQ91" s="6">
        <f t="shared" ca="1" si="45"/>
        <v>7.17E-2</v>
      </c>
      <c r="BR91" s="6">
        <f t="shared" ca="1" si="45"/>
        <v>7.17E-2</v>
      </c>
      <c r="BS91" s="6">
        <f t="shared" ca="1" si="45"/>
        <v>7.17E-2</v>
      </c>
      <c r="BT91" s="6">
        <f t="shared" ca="1" si="45"/>
        <v>7.17E-2</v>
      </c>
      <c r="BU91" s="6">
        <f t="shared" ca="1" si="45"/>
        <v>7.17E-2</v>
      </c>
      <c r="BV91" s="6">
        <f t="shared" ca="1" si="45"/>
        <v>7.17E-2</v>
      </c>
      <c r="BW91" s="6">
        <f t="shared" ca="1" si="45"/>
        <v>7.17E-2</v>
      </c>
      <c r="BX91" s="6">
        <f t="shared" ca="1" si="45"/>
        <v>7.17E-2</v>
      </c>
      <c r="BY91" s="31">
        <f t="shared" ref="BY91:CJ112" ca="1" si="49">IFERROR(VLOOKUP($C91,DOSDetail,CELL("col",BY$4)+58,FALSE),ROUND(Q91*BM91,2))</f>
        <v>114139.98</v>
      </c>
      <c r="BZ91" s="31">
        <f t="shared" ca="1" si="49"/>
        <v>133604.89000000001</v>
      </c>
      <c r="CA91" s="31">
        <f t="shared" ca="1" si="49"/>
        <v>88788.51</v>
      </c>
      <c r="CB91" s="31">
        <f t="shared" ca="1" si="49"/>
        <v>71206.77</v>
      </c>
      <c r="CC91" s="31">
        <f t="shared" ca="1" si="49"/>
        <v>41026.11</v>
      </c>
      <c r="CD91" s="31">
        <f t="shared" ca="1" si="49"/>
        <v>54927.77</v>
      </c>
      <c r="CE91" s="31">
        <f t="shared" ca="1" si="49"/>
        <v>133296.19</v>
      </c>
      <c r="CF91" s="31">
        <f t="shared" ca="1" si="49"/>
        <v>96013.33</v>
      </c>
      <c r="CG91" s="31">
        <f t="shared" ca="1" si="49"/>
        <v>60301.95</v>
      </c>
      <c r="CH91" s="31">
        <f t="shared" ca="1" si="49"/>
        <v>77055.08</v>
      </c>
      <c r="CI91" s="31">
        <f t="shared" ca="1" si="49"/>
        <v>69597.81</v>
      </c>
      <c r="CJ91" s="31">
        <f t="shared" ca="1" si="49"/>
        <v>88842.21</v>
      </c>
      <c r="CK91" s="32">
        <f t="shared" ca="1" si="28"/>
        <v>2069.48</v>
      </c>
      <c r="CL91" s="32">
        <f t="shared" ca="1" si="28"/>
        <v>2422.4</v>
      </c>
      <c r="CM91" s="32">
        <f t="shared" ca="1" si="28"/>
        <v>1609.83</v>
      </c>
      <c r="CN91" s="32">
        <f t="shared" ca="1" si="28"/>
        <v>1291.06</v>
      </c>
      <c r="CO91" s="32">
        <f t="shared" ca="1" si="28"/>
        <v>743.85</v>
      </c>
      <c r="CP91" s="32">
        <f t="shared" ca="1" si="28"/>
        <v>995.9</v>
      </c>
      <c r="CQ91" s="32">
        <f t="shared" ca="1" si="43"/>
        <v>2416.81</v>
      </c>
      <c r="CR91" s="32">
        <f t="shared" ca="1" si="43"/>
        <v>1740.83</v>
      </c>
      <c r="CS91" s="32">
        <f t="shared" ca="1" si="43"/>
        <v>1093.3399999999999</v>
      </c>
      <c r="CT91" s="32">
        <f t="shared" ca="1" si="43"/>
        <v>1397.09</v>
      </c>
      <c r="CU91" s="32">
        <f t="shared" ca="1" si="43"/>
        <v>1261.8800000000001</v>
      </c>
      <c r="CV91" s="32">
        <f t="shared" ca="1" si="43"/>
        <v>1610.81</v>
      </c>
      <c r="CW91" s="31">
        <f t="shared" ca="1" si="29"/>
        <v>28972.769999999997</v>
      </c>
      <c r="CX91" s="31">
        <f t="shared" ca="1" si="29"/>
        <v>33913.660000000011</v>
      </c>
      <c r="CY91" s="31">
        <f t="shared" ca="1" si="29"/>
        <v>22537.660000000003</v>
      </c>
      <c r="CZ91" s="31">
        <f t="shared" ca="1" si="29"/>
        <v>21650.040000000005</v>
      </c>
      <c r="DA91" s="31">
        <f t="shared" ca="1" si="29"/>
        <v>12473.779999999999</v>
      </c>
      <c r="DB91" s="31">
        <f t="shared" ca="1" si="29"/>
        <v>16700.489999999998</v>
      </c>
      <c r="DC91" s="31">
        <f t="shared" ca="1" si="44"/>
        <v>44803.87999999999</v>
      </c>
      <c r="DD91" s="31">
        <f t="shared" ca="1" si="44"/>
        <v>32272.269999999997</v>
      </c>
      <c r="DE91" s="31">
        <f t="shared" ca="1" si="44"/>
        <v>20268.849999999991</v>
      </c>
      <c r="DF91" s="31">
        <f t="shared" ca="1" si="44"/>
        <v>21493.74</v>
      </c>
      <c r="DG91" s="31">
        <f t="shared" ca="1" si="44"/>
        <v>19413.61</v>
      </c>
      <c r="DH91" s="31">
        <f t="shared" ca="1" si="44"/>
        <v>24781.650000000009</v>
      </c>
      <c r="DI91" s="32">
        <f t="shared" ca="1" si="36"/>
        <v>1448.64</v>
      </c>
      <c r="DJ91" s="32">
        <f t="shared" ca="1" si="36"/>
        <v>1695.68</v>
      </c>
      <c r="DK91" s="32">
        <f t="shared" ca="1" si="36"/>
        <v>1126.8800000000001</v>
      </c>
      <c r="DL91" s="32">
        <f t="shared" ca="1" si="36"/>
        <v>1082.5</v>
      </c>
      <c r="DM91" s="32">
        <f t="shared" ca="1" si="36"/>
        <v>623.69000000000005</v>
      </c>
      <c r="DN91" s="32">
        <f t="shared" ca="1" si="36"/>
        <v>835.02</v>
      </c>
      <c r="DO91" s="32">
        <f t="shared" ca="1" si="46"/>
        <v>2240.19</v>
      </c>
      <c r="DP91" s="32">
        <f t="shared" ca="1" si="46"/>
        <v>1613.61</v>
      </c>
      <c r="DQ91" s="32">
        <f t="shared" ca="1" si="46"/>
        <v>1013.44</v>
      </c>
      <c r="DR91" s="32">
        <f t="shared" ca="1" si="46"/>
        <v>1074.69</v>
      </c>
      <c r="DS91" s="32">
        <f t="shared" ca="1" si="46"/>
        <v>970.68</v>
      </c>
      <c r="DT91" s="32">
        <f t="shared" ca="1" si="46"/>
        <v>1239.08</v>
      </c>
      <c r="DU91" s="31">
        <f t="shared" ca="1" si="37"/>
        <v>12465.84</v>
      </c>
      <c r="DV91" s="31">
        <f t="shared" ca="1" si="37"/>
        <v>14418.89</v>
      </c>
      <c r="DW91" s="31">
        <f t="shared" ca="1" si="37"/>
        <v>9478.48</v>
      </c>
      <c r="DX91" s="31">
        <f t="shared" ca="1" si="37"/>
        <v>8994.85</v>
      </c>
      <c r="DY91" s="31">
        <f t="shared" ca="1" si="37"/>
        <v>5120.92</v>
      </c>
      <c r="DZ91" s="31">
        <f t="shared" ca="1" si="37"/>
        <v>6771.02</v>
      </c>
      <c r="EA91" s="31">
        <f t="shared" ca="1" si="47"/>
        <v>17944.27</v>
      </c>
      <c r="EB91" s="31">
        <f t="shared" ca="1" si="47"/>
        <v>12753.96</v>
      </c>
      <c r="EC91" s="31">
        <f t="shared" ca="1" si="47"/>
        <v>7902.63</v>
      </c>
      <c r="ED91" s="31">
        <f t="shared" ca="1" si="47"/>
        <v>8269.7900000000009</v>
      </c>
      <c r="EE91" s="31">
        <f t="shared" ca="1" si="47"/>
        <v>7366.41</v>
      </c>
      <c r="EF91" s="31">
        <f t="shared" ca="1" si="47"/>
        <v>9275.98</v>
      </c>
      <c r="EG91" s="32">
        <f t="shared" ca="1" si="38"/>
        <v>42887.25</v>
      </c>
      <c r="EH91" s="32">
        <f t="shared" ca="1" si="38"/>
        <v>50028.23000000001</v>
      </c>
      <c r="EI91" s="32">
        <f t="shared" ca="1" si="38"/>
        <v>33143.020000000004</v>
      </c>
      <c r="EJ91" s="32">
        <f t="shared" ca="1" si="38"/>
        <v>31727.390000000007</v>
      </c>
      <c r="EK91" s="32">
        <f t="shared" ca="1" si="38"/>
        <v>18218.39</v>
      </c>
      <c r="EL91" s="32">
        <f t="shared" ca="1" si="38"/>
        <v>24306.53</v>
      </c>
      <c r="EM91" s="32">
        <f t="shared" ca="1" si="48"/>
        <v>64988.34</v>
      </c>
      <c r="EN91" s="32">
        <f t="shared" ca="1" si="48"/>
        <v>46639.839999999997</v>
      </c>
      <c r="EO91" s="32">
        <f t="shared" ca="1" si="48"/>
        <v>29184.919999999991</v>
      </c>
      <c r="EP91" s="32">
        <f t="shared" ca="1" si="48"/>
        <v>30838.22</v>
      </c>
      <c r="EQ91" s="32">
        <f t="shared" ca="1" si="48"/>
        <v>27750.7</v>
      </c>
      <c r="ER91" s="32">
        <f t="shared" ca="1" si="48"/>
        <v>35296.710000000006</v>
      </c>
    </row>
    <row r="92" spans="1:148">
      <c r="A92" t="s">
        <v>433</v>
      </c>
      <c r="B92" s="1" t="s">
        <v>107</v>
      </c>
      <c r="C92" t="str">
        <f t="shared" ca="1" si="40"/>
        <v>BCHEXP</v>
      </c>
      <c r="D92" t="str">
        <f t="shared" ca="1" si="41"/>
        <v>Alberta-BC Intertie - Export</v>
      </c>
      <c r="E92" s="51">
        <v>117763</v>
      </c>
      <c r="F92" s="51">
        <v>110668.25</v>
      </c>
      <c r="G92" s="51">
        <v>18051</v>
      </c>
      <c r="H92" s="51">
        <v>25348</v>
      </c>
      <c r="I92" s="51">
        <v>44255.5</v>
      </c>
      <c r="J92" s="51">
        <v>37394.25</v>
      </c>
      <c r="K92" s="51">
        <v>16944.75</v>
      </c>
      <c r="L92" s="51">
        <v>26497.25</v>
      </c>
      <c r="M92" s="51">
        <v>68365</v>
      </c>
      <c r="N92" s="51">
        <v>48435.25</v>
      </c>
      <c r="O92" s="51">
        <v>93298</v>
      </c>
      <c r="P92" s="51">
        <v>75617.5</v>
      </c>
      <c r="Q92" s="32">
        <v>4553371.66</v>
      </c>
      <c r="R92" s="32">
        <v>6279162.6500000004</v>
      </c>
      <c r="S92" s="32">
        <v>637612.14</v>
      </c>
      <c r="T92" s="32">
        <v>702108.14</v>
      </c>
      <c r="U92" s="32">
        <v>758113.41</v>
      </c>
      <c r="V92" s="32">
        <v>734174.44</v>
      </c>
      <c r="W92" s="32">
        <v>392021.36</v>
      </c>
      <c r="X92" s="32">
        <v>720226.97</v>
      </c>
      <c r="Y92" s="32">
        <v>2034189.46</v>
      </c>
      <c r="Z92" s="32">
        <v>1227594.5</v>
      </c>
      <c r="AA92" s="32">
        <v>2470246.9900000002</v>
      </c>
      <c r="AB92" s="32">
        <v>2946290.55</v>
      </c>
      <c r="AC92" s="2">
        <v>3.19</v>
      </c>
      <c r="AD92" s="2">
        <v>3.19</v>
      </c>
      <c r="AE92" s="2">
        <v>3.19</v>
      </c>
      <c r="AF92" s="2">
        <v>3.19</v>
      </c>
      <c r="AG92" s="2">
        <v>3.19</v>
      </c>
      <c r="AH92" s="2">
        <v>3.19</v>
      </c>
      <c r="AI92" s="2">
        <v>3.19</v>
      </c>
      <c r="AJ92" s="2">
        <v>3.19</v>
      </c>
      <c r="AK92" s="2">
        <v>3.19</v>
      </c>
      <c r="AL92" s="2">
        <v>3.19</v>
      </c>
      <c r="AM92" s="2">
        <v>3.19</v>
      </c>
      <c r="AN92" s="2">
        <v>3.19</v>
      </c>
      <c r="AO92" s="33">
        <v>145252.56</v>
      </c>
      <c r="AP92" s="33">
        <v>200305.29</v>
      </c>
      <c r="AQ92" s="33">
        <v>20339.830000000002</v>
      </c>
      <c r="AR92" s="33">
        <v>22397.25</v>
      </c>
      <c r="AS92" s="33">
        <v>24183.82</v>
      </c>
      <c r="AT92" s="33">
        <v>23420.16</v>
      </c>
      <c r="AU92" s="33">
        <v>12505.48</v>
      </c>
      <c r="AV92" s="33">
        <v>22975.24</v>
      </c>
      <c r="AW92" s="33">
        <v>64890.64</v>
      </c>
      <c r="AX92" s="33">
        <v>39160.26</v>
      </c>
      <c r="AY92" s="33">
        <v>78800.88</v>
      </c>
      <c r="AZ92" s="33">
        <v>93986.67</v>
      </c>
      <c r="BA92" s="31">
        <f t="shared" si="27"/>
        <v>-5464.05</v>
      </c>
      <c r="BB92" s="31">
        <f t="shared" si="27"/>
        <v>-7535</v>
      </c>
      <c r="BC92" s="31">
        <f t="shared" si="27"/>
        <v>-765.13</v>
      </c>
      <c r="BD92" s="31">
        <f t="shared" si="27"/>
        <v>-3370.12</v>
      </c>
      <c r="BE92" s="31">
        <f t="shared" si="27"/>
        <v>-3638.94</v>
      </c>
      <c r="BF92" s="31">
        <f t="shared" si="27"/>
        <v>-3524.04</v>
      </c>
      <c r="BG92" s="31">
        <f t="shared" si="42"/>
        <v>-2783.35</v>
      </c>
      <c r="BH92" s="31">
        <f t="shared" si="42"/>
        <v>-5113.6099999999997</v>
      </c>
      <c r="BI92" s="31">
        <f t="shared" si="42"/>
        <v>-14442.75</v>
      </c>
      <c r="BJ92" s="31">
        <f t="shared" si="42"/>
        <v>-3682.78</v>
      </c>
      <c r="BK92" s="31">
        <f t="shared" si="42"/>
        <v>-7410.74</v>
      </c>
      <c r="BL92" s="31">
        <f t="shared" si="42"/>
        <v>-8838.8700000000008</v>
      </c>
      <c r="BM92" s="6">
        <f t="shared" ca="1" si="45"/>
        <v>6.3E-3</v>
      </c>
      <c r="BN92" s="6">
        <f t="shared" ca="1" si="45"/>
        <v>6.3E-3</v>
      </c>
      <c r="BO92" s="6">
        <f t="shared" ca="1" si="45"/>
        <v>6.3E-3</v>
      </c>
      <c r="BP92" s="6">
        <f t="shared" ca="1" si="45"/>
        <v>6.3E-3</v>
      </c>
      <c r="BQ92" s="6">
        <f t="shared" ca="1" si="45"/>
        <v>6.3E-3</v>
      </c>
      <c r="BR92" s="6">
        <f t="shared" ca="1" si="45"/>
        <v>6.3E-3</v>
      </c>
      <c r="BS92" s="6">
        <f t="shared" ca="1" si="45"/>
        <v>6.3E-3</v>
      </c>
      <c r="BT92" s="6">
        <f t="shared" ca="1" si="45"/>
        <v>6.3E-3</v>
      </c>
      <c r="BU92" s="6">
        <f t="shared" ca="1" si="45"/>
        <v>6.3E-3</v>
      </c>
      <c r="BV92" s="6">
        <f t="shared" ca="1" si="45"/>
        <v>6.3E-3</v>
      </c>
      <c r="BW92" s="6">
        <f t="shared" ca="1" si="45"/>
        <v>6.3E-3</v>
      </c>
      <c r="BX92" s="6">
        <f t="shared" ca="1" si="45"/>
        <v>6.3E-3</v>
      </c>
      <c r="BY92" s="31">
        <f t="shared" ca="1" si="49"/>
        <v>28686.240000000002</v>
      </c>
      <c r="BZ92" s="31">
        <f t="shared" ca="1" si="49"/>
        <v>39558.720000000001</v>
      </c>
      <c r="CA92" s="31">
        <f t="shared" ca="1" si="49"/>
        <v>4016.96</v>
      </c>
      <c r="CB92" s="31">
        <f t="shared" ca="1" si="49"/>
        <v>4423.28</v>
      </c>
      <c r="CC92" s="31">
        <f t="shared" ca="1" si="49"/>
        <v>4776.1099999999997</v>
      </c>
      <c r="CD92" s="31">
        <f t="shared" ca="1" si="49"/>
        <v>4625.3</v>
      </c>
      <c r="CE92" s="31">
        <f t="shared" ca="1" si="49"/>
        <v>2469.73</v>
      </c>
      <c r="CF92" s="31">
        <f t="shared" ca="1" si="49"/>
        <v>4537.43</v>
      </c>
      <c r="CG92" s="31">
        <f t="shared" ca="1" si="49"/>
        <v>12815.39</v>
      </c>
      <c r="CH92" s="31">
        <f t="shared" ca="1" si="49"/>
        <v>7733.85</v>
      </c>
      <c r="CI92" s="31">
        <f t="shared" ca="1" si="49"/>
        <v>15562.56</v>
      </c>
      <c r="CJ92" s="31">
        <f t="shared" ca="1" si="49"/>
        <v>18561.63</v>
      </c>
      <c r="CK92" s="32">
        <f t="shared" ca="1" si="28"/>
        <v>5919.38</v>
      </c>
      <c r="CL92" s="32">
        <f t="shared" ca="1" si="28"/>
        <v>8162.91</v>
      </c>
      <c r="CM92" s="32">
        <f t="shared" ca="1" si="28"/>
        <v>828.9</v>
      </c>
      <c r="CN92" s="32">
        <f t="shared" ca="1" si="28"/>
        <v>912.74</v>
      </c>
      <c r="CO92" s="32">
        <f t="shared" ca="1" si="28"/>
        <v>985.55</v>
      </c>
      <c r="CP92" s="32">
        <f t="shared" ca="1" si="28"/>
        <v>954.43</v>
      </c>
      <c r="CQ92" s="32">
        <f t="shared" ca="1" si="43"/>
        <v>509.63</v>
      </c>
      <c r="CR92" s="32">
        <f t="shared" ca="1" si="43"/>
        <v>936.3</v>
      </c>
      <c r="CS92" s="32">
        <f t="shared" ca="1" si="43"/>
        <v>2644.45</v>
      </c>
      <c r="CT92" s="32">
        <f t="shared" ca="1" si="43"/>
        <v>1595.87</v>
      </c>
      <c r="CU92" s="32">
        <f t="shared" ca="1" si="43"/>
        <v>3211.32</v>
      </c>
      <c r="CV92" s="32">
        <f t="shared" ca="1" si="43"/>
        <v>3830.18</v>
      </c>
      <c r="CW92" s="31">
        <f t="shared" ca="1" si="29"/>
        <v>-105182.89</v>
      </c>
      <c r="CX92" s="31">
        <f t="shared" ca="1" si="29"/>
        <v>-145048.66</v>
      </c>
      <c r="CY92" s="31">
        <f t="shared" ca="1" si="29"/>
        <v>-14728.840000000002</v>
      </c>
      <c r="CZ92" s="31">
        <f t="shared" ca="1" si="29"/>
        <v>-13691.11</v>
      </c>
      <c r="DA92" s="31">
        <f t="shared" ca="1" si="29"/>
        <v>-14783.22</v>
      </c>
      <c r="DB92" s="31">
        <f t="shared" ca="1" si="29"/>
        <v>-14316.39</v>
      </c>
      <c r="DC92" s="31">
        <f t="shared" ca="1" si="44"/>
        <v>-6742.7699999999986</v>
      </c>
      <c r="DD92" s="31">
        <f t="shared" ca="1" si="44"/>
        <v>-12387.900000000001</v>
      </c>
      <c r="DE92" s="31">
        <f t="shared" ca="1" si="44"/>
        <v>-34988.050000000003</v>
      </c>
      <c r="DF92" s="31">
        <f t="shared" ca="1" si="44"/>
        <v>-26147.760000000002</v>
      </c>
      <c r="DG92" s="31">
        <f t="shared" ca="1" si="44"/>
        <v>-52616.26</v>
      </c>
      <c r="DH92" s="31">
        <f t="shared" ca="1" si="44"/>
        <v>-62755.99</v>
      </c>
      <c r="DI92" s="32">
        <f t="shared" ca="1" si="36"/>
        <v>-5259.14</v>
      </c>
      <c r="DJ92" s="32">
        <f t="shared" ca="1" si="36"/>
        <v>-7252.43</v>
      </c>
      <c r="DK92" s="32">
        <f t="shared" ca="1" si="36"/>
        <v>-736.44</v>
      </c>
      <c r="DL92" s="32">
        <f t="shared" ca="1" si="36"/>
        <v>-684.56</v>
      </c>
      <c r="DM92" s="32">
        <f t="shared" ca="1" si="36"/>
        <v>-739.16</v>
      </c>
      <c r="DN92" s="32">
        <f t="shared" ca="1" si="36"/>
        <v>-715.82</v>
      </c>
      <c r="DO92" s="32">
        <f t="shared" ca="1" si="46"/>
        <v>-337.14</v>
      </c>
      <c r="DP92" s="32">
        <f t="shared" ca="1" si="46"/>
        <v>-619.4</v>
      </c>
      <c r="DQ92" s="32">
        <f t="shared" ca="1" si="46"/>
        <v>-1749.4</v>
      </c>
      <c r="DR92" s="32">
        <f t="shared" ca="1" si="46"/>
        <v>-1307.3900000000001</v>
      </c>
      <c r="DS92" s="32">
        <f t="shared" ca="1" si="46"/>
        <v>-2630.81</v>
      </c>
      <c r="DT92" s="32">
        <f t="shared" ca="1" si="46"/>
        <v>-3137.8</v>
      </c>
      <c r="DU92" s="31">
        <f t="shared" ca="1" si="37"/>
        <v>-45256.04</v>
      </c>
      <c r="DV92" s="31">
        <f t="shared" ca="1" si="37"/>
        <v>-61669.55</v>
      </c>
      <c r="DW92" s="31">
        <f t="shared" ca="1" si="37"/>
        <v>-6194.39</v>
      </c>
      <c r="DX92" s="31">
        <f t="shared" ca="1" si="37"/>
        <v>-5688.19</v>
      </c>
      <c r="DY92" s="31">
        <f t="shared" ca="1" si="37"/>
        <v>-6069.02</v>
      </c>
      <c r="DZ92" s="31">
        <f t="shared" ca="1" si="37"/>
        <v>-5804.42</v>
      </c>
      <c r="EA92" s="31">
        <f t="shared" ca="1" si="47"/>
        <v>-2700.53</v>
      </c>
      <c r="EB92" s="31">
        <f t="shared" ca="1" si="47"/>
        <v>-4895.68</v>
      </c>
      <c r="EC92" s="31">
        <f t="shared" ca="1" si="47"/>
        <v>-13641.51</v>
      </c>
      <c r="ED92" s="31">
        <f t="shared" ca="1" si="47"/>
        <v>-10060.450000000001</v>
      </c>
      <c r="EE92" s="31">
        <f t="shared" ca="1" si="47"/>
        <v>-19965</v>
      </c>
      <c r="EF92" s="31">
        <f t="shared" ca="1" si="47"/>
        <v>-23490.1</v>
      </c>
      <c r="EG92" s="32">
        <f t="shared" ca="1" si="38"/>
        <v>-155698.07</v>
      </c>
      <c r="EH92" s="32">
        <f t="shared" ca="1" si="38"/>
        <v>-213970.64</v>
      </c>
      <c r="EI92" s="32">
        <f t="shared" ca="1" si="38"/>
        <v>-21659.670000000002</v>
      </c>
      <c r="EJ92" s="32">
        <f t="shared" ca="1" si="38"/>
        <v>-20063.86</v>
      </c>
      <c r="EK92" s="32">
        <f t="shared" ca="1" si="38"/>
        <v>-21591.4</v>
      </c>
      <c r="EL92" s="32">
        <f t="shared" ca="1" si="38"/>
        <v>-20836.629999999997</v>
      </c>
      <c r="EM92" s="32">
        <f t="shared" ca="1" si="48"/>
        <v>-9780.4399999999987</v>
      </c>
      <c r="EN92" s="32">
        <f t="shared" ca="1" si="48"/>
        <v>-17902.980000000003</v>
      </c>
      <c r="EO92" s="32">
        <f t="shared" ca="1" si="48"/>
        <v>-50378.960000000006</v>
      </c>
      <c r="EP92" s="32">
        <f t="shared" ca="1" si="48"/>
        <v>-37515.600000000006</v>
      </c>
      <c r="EQ92" s="32">
        <f t="shared" ca="1" si="48"/>
        <v>-75212.070000000007</v>
      </c>
      <c r="ER92" s="32">
        <f t="shared" ca="1" si="48"/>
        <v>-89383.889999999985</v>
      </c>
    </row>
    <row r="93" spans="1:148">
      <c r="A93" t="s">
        <v>433</v>
      </c>
      <c r="B93" s="1" t="s">
        <v>326</v>
      </c>
      <c r="C93" t="str">
        <f t="shared" ca="1" si="40"/>
        <v>SPCEXP</v>
      </c>
      <c r="D93" t="str">
        <f t="shared" ca="1" si="41"/>
        <v>Alberta-Saskatchewan Intertie - Export</v>
      </c>
      <c r="E93" s="51">
        <v>1059.5</v>
      </c>
      <c r="F93" s="51">
        <v>802.25</v>
      </c>
      <c r="G93" s="51">
        <v>4891.5</v>
      </c>
      <c r="H93" s="51">
        <v>9615.25</v>
      </c>
      <c r="I93" s="51">
        <v>3274.5</v>
      </c>
      <c r="J93" s="51">
        <v>138</v>
      </c>
      <c r="K93" s="51">
        <v>1501.5</v>
      </c>
      <c r="L93" s="51">
        <v>642</v>
      </c>
      <c r="M93" s="51">
        <v>846.75</v>
      </c>
      <c r="N93" s="51">
        <v>1883</v>
      </c>
      <c r="O93" s="51">
        <v>2085</v>
      </c>
      <c r="P93" s="51">
        <v>1967.5</v>
      </c>
      <c r="Q93" s="32">
        <v>51227.040000000001</v>
      </c>
      <c r="R93" s="32">
        <v>59828.86</v>
      </c>
      <c r="S93" s="32">
        <v>202680.08</v>
      </c>
      <c r="T93" s="32">
        <v>460823.86</v>
      </c>
      <c r="U93" s="32">
        <v>165285.92000000001</v>
      </c>
      <c r="V93" s="32">
        <v>20507.560000000001</v>
      </c>
      <c r="W93" s="32">
        <v>138525.26</v>
      </c>
      <c r="X93" s="32">
        <v>43722.21</v>
      </c>
      <c r="Y93" s="32">
        <v>45241.04</v>
      </c>
      <c r="Z93" s="32">
        <v>151729.06</v>
      </c>
      <c r="AA93" s="32">
        <v>147303.1</v>
      </c>
      <c r="AB93" s="32">
        <v>232125.21</v>
      </c>
      <c r="AC93" s="2">
        <v>4.13</v>
      </c>
      <c r="AD93" s="2">
        <v>4.13</v>
      </c>
      <c r="AE93" s="2">
        <v>4.13</v>
      </c>
      <c r="AF93" s="2">
        <v>4.13</v>
      </c>
      <c r="AG93" s="2">
        <v>4.13</v>
      </c>
      <c r="AH93" s="2">
        <v>4.13</v>
      </c>
      <c r="AI93" s="2">
        <v>4.13</v>
      </c>
      <c r="AJ93" s="2">
        <v>4.13</v>
      </c>
      <c r="AK93" s="2">
        <v>4.13</v>
      </c>
      <c r="AL93" s="2">
        <v>4.13</v>
      </c>
      <c r="AM93" s="2">
        <v>4.13</v>
      </c>
      <c r="AN93" s="2">
        <v>4.13</v>
      </c>
      <c r="AO93" s="33">
        <v>2115.6799999999998</v>
      </c>
      <c r="AP93" s="33">
        <v>2470.9299999999998</v>
      </c>
      <c r="AQ93" s="33">
        <v>8370.69</v>
      </c>
      <c r="AR93" s="33">
        <v>19032.03</v>
      </c>
      <c r="AS93" s="33">
        <v>6826.31</v>
      </c>
      <c r="AT93" s="33">
        <v>846.96</v>
      </c>
      <c r="AU93" s="33">
        <v>5721.09</v>
      </c>
      <c r="AV93" s="33">
        <v>1805.73</v>
      </c>
      <c r="AW93" s="33">
        <v>1868.45</v>
      </c>
      <c r="AX93" s="33">
        <v>6266.41</v>
      </c>
      <c r="AY93" s="33">
        <v>6083.62</v>
      </c>
      <c r="AZ93" s="33">
        <v>9586.77</v>
      </c>
      <c r="BA93" s="31">
        <f t="shared" si="27"/>
        <v>-61.47</v>
      </c>
      <c r="BB93" s="31">
        <f t="shared" si="27"/>
        <v>-71.790000000000006</v>
      </c>
      <c r="BC93" s="31">
        <f t="shared" si="27"/>
        <v>-243.22</v>
      </c>
      <c r="BD93" s="31">
        <f t="shared" si="27"/>
        <v>-2211.9499999999998</v>
      </c>
      <c r="BE93" s="31">
        <f t="shared" si="27"/>
        <v>-793.37</v>
      </c>
      <c r="BF93" s="31">
        <f t="shared" si="27"/>
        <v>-98.44</v>
      </c>
      <c r="BG93" s="31">
        <f t="shared" si="42"/>
        <v>-983.53</v>
      </c>
      <c r="BH93" s="31">
        <f t="shared" si="42"/>
        <v>-310.43</v>
      </c>
      <c r="BI93" s="31">
        <f t="shared" si="42"/>
        <v>-321.20999999999998</v>
      </c>
      <c r="BJ93" s="31">
        <f t="shared" si="42"/>
        <v>-455.19</v>
      </c>
      <c r="BK93" s="31">
        <f t="shared" si="42"/>
        <v>-441.91</v>
      </c>
      <c r="BL93" s="31">
        <f t="shared" si="42"/>
        <v>-696.38</v>
      </c>
      <c r="BM93" s="6">
        <f t="shared" ca="1" si="45"/>
        <v>0.02</v>
      </c>
      <c r="BN93" s="6">
        <f t="shared" ca="1" si="45"/>
        <v>0.02</v>
      </c>
      <c r="BO93" s="6">
        <f t="shared" ca="1" si="45"/>
        <v>0.02</v>
      </c>
      <c r="BP93" s="6">
        <f t="shared" ca="1" si="45"/>
        <v>0.02</v>
      </c>
      <c r="BQ93" s="6">
        <f t="shared" ca="1" si="45"/>
        <v>0.02</v>
      </c>
      <c r="BR93" s="6">
        <f t="shared" ca="1" si="45"/>
        <v>0.02</v>
      </c>
      <c r="BS93" s="6">
        <f t="shared" ca="1" si="45"/>
        <v>0.02</v>
      </c>
      <c r="BT93" s="6">
        <f t="shared" ca="1" si="45"/>
        <v>0.02</v>
      </c>
      <c r="BU93" s="6">
        <f t="shared" ca="1" si="45"/>
        <v>0.02</v>
      </c>
      <c r="BV93" s="6">
        <f t="shared" ca="1" si="45"/>
        <v>0.02</v>
      </c>
      <c r="BW93" s="6">
        <f t="shared" ca="1" si="45"/>
        <v>0.02</v>
      </c>
      <c r="BX93" s="6">
        <f t="shared" ca="1" si="45"/>
        <v>0.02</v>
      </c>
      <c r="BY93" s="31">
        <f t="shared" ca="1" si="49"/>
        <v>1024.54</v>
      </c>
      <c r="BZ93" s="31">
        <f t="shared" ca="1" si="49"/>
        <v>1196.58</v>
      </c>
      <c r="CA93" s="31">
        <f t="shared" ca="1" si="49"/>
        <v>4053.6</v>
      </c>
      <c r="CB93" s="31">
        <f t="shared" ca="1" si="49"/>
        <v>9216.48</v>
      </c>
      <c r="CC93" s="31">
        <f t="shared" ca="1" si="49"/>
        <v>3305.72</v>
      </c>
      <c r="CD93" s="31">
        <f t="shared" ca="1" si="49"/>
        <v>410.15</v>
      </c>
      <c r="CE93" s="31">
        <f t="shared" ca="1" si="49"/>
        <v>2770.51</v>
      </c>
      <c r="CF93" s="31">
        <f t="shared" ca="1" si="49"/>
        <v>874.44</v>
      </c>
      <c r="CG93" s="31">
        <f t="shared" ca="1" si="49"/>
        <v>904.82</v>
      </c>
      <c r="CH93" s="31">
        <f t="shared" ca="1" si="49"/>
        <v>3034.58</v>
      </c>
      <c r="CI93" s="31">
        <f t="shared" ca="1" si="49"/>
        <v>2946.06</v>
      </c>
      <c r="CJ93" s="31">
        <f t="shared" ca="1" si="49"/>
        <v>4642.5</v>
      </c>
      <c r="CK93" s="32">
        <f t="shared" ca="1" si="28"/>
        <v>66.599999999999994</v>
      </c>
      <c r="CL93" s="32">
        <f t="shared" ca="1" si="28"/>
        <v>77.78</v>
      </c>
      <c r="CM93" s="32">
        <f t="shared" ca="1" si="28"/>
        <v>263.48</v>
      </c>
      <c r="CN93" s="32">
        <f t="shared" ca="1" si="28"/>
        <v>599.07000000000005</v>
      </c>
      <c r="CO93" s="32">
        <f t="shared" ca="1" si="28"/>
        <v>214.87</v>
      </c>
      <c r="CP93" s="32">
        <f t="shared" ca="1" si="28"/>
        <v>26.66</v>
      </c>
      <c r="CQ93" s="32">
        <f t="shared" ca="1" si="43"/>
        <v>180.08</v>
      </c>
      <c r="CR93" s="32">
        <f t="shared" ca="1" si="43"/>
        <v>56.84</v>
      </c>
      <c r="CS93" s="32">
        <f t="shared" ca="1" si="43"/>
        <v>58.81</v>
      </c>
      <c r="CT93" s="32">
        <f t="shared" ca="1" si="43"/>
        <v>197.25</v>
      </c>
      <c r="CU93" s="32">
        <f t="shared" ca="1" si="43"/>
        <v>191.49</v>
      </c>
      <c r="CV93" s="32">
        <f t="shared" ca="1" si="43"/>
        <v>301.76</v>
      </c>
      <c r="CW93" s="31">
        <f t="shared" ca="1" si="29"/>
        <v>-963.06999999999994</v>
      </c>
      <c r="CX93" s="31">
        <f t="shared" ca="1" si="29"/>
        <v>-1124.78</v>
      </c>
      <c r="CY93" s="31">
        <f t="shared" ca="1" si="29"/>
        <v>-3810.3900000000008</v>
      </c>
      <c r="CZ93" s="31">
        <f t="shared" ca="1" si="29"/>
        <v>-7004.53</v>
      </c>
      <c r="DA93" s="31">
        <f t="shared" ca="1" si="29"/>
        <v>-2512.3500000000008</v>
      </c>
      <c r="DB93" s="31">
        <f t="shared" ca="1" si="29"/>
        <v>-311.71000000000004</v>
      </c>
      <c r="DC93" s="31">
        <f t="shared" ca="1" si="44"/>
        <v>-1786.97</v>
      </c>
      <c r="DD93" s="31">
        <f t="shared" ca="1" si="44"/>
        <v>-564.02</v>
      </c>
      <c r="DE93" s="31">
        <f t="shared" ca="1" si="44"/>
        <v>-583.6099999999999</v>
      </c>
      <c r="DF93" s="31">
        <f t="shared" ca="1" si="44"/>
        <v>-2579.39</v>
      </c>
      <c r="DG93" s="31">
        <f t="shared" ca="1" si="44"/>
        <v>-2504.16</v>
      </c>
      <c r="DH93" s="31">
        <f t="shared" ca="1" si="44"/>
        <v>-3946.13</v>
      </c>
      <c r="DI93" s="32">
        <f t="shared" ca="1" si="36"/>
        <v>-48.15</v>
      </c>
      <c r="DJ93" s="32">
        <f t="shared" ca="1" si="36"/>
        <v>-56.24</v>
      </c>
      <c r="DK93" s="32">
        <f t="shared" ca="1" si="36"/>
        <v>-190.52</v>
      </c>
      <c r="DL93" s="32">
        <f t="shared" ca="1" si="36"/>
        <v>-350.23</v>
      </c>
      <c r="DM93" s="32">
        <f t="shared" ca="1" si="36"/>
        <v>-125.62</v>
      </c>
      <c r="DN93" s="32">
        <f t="shared" ca="1" si="36"/>
        <v>-15.59</v>
      </c>
      <c r="DO93" s="32">
        <f t="shared" ca="1" si="46"/>
        <v>-89.35</v>
      </c>
      <c r="DP93" s="32">
        <f t="shared" ca="1" si="46"/>
        <v>-28.2</v>
      </c>
      <c r="DQ93" s="32">
        <f t="shared" ca="1" si="46"/>
        <v>-29.18</v>
      </c>
      <c r="DR93" s="32">
        <f t="shared" ca="1" si="46"/>
        <v>-128.97</v>
      </c>
      <c r="DS93" s="32">
        <f t="shared" ca="1" si="46"/>
        <v>-125.21</v>
      </c>
      <c r="DT93" s="32">
        <f t="shared" ca="1" si="46"/>
        <v>-197.31</v>
      </c>
      <c r="DU93" s="31">
        <f t="shared" ca="1" si="37"/>
        <v>-414.37</v>
      </c>
      <c r="DV93" s="31">
        <f t="shared" ca="1" si="37"/>
        <v>-478.22</v>
      </c>
      <c r="DW93" s="31">
        <f t="shared" ca="1" si="37"/>
        <v>-1602.5</v>
      </c>
      <c r="DX93" s="31">
        <f t="shared" ca="1" si="37"/>
        <v>-2910.14</v>
      </c>
      <c r="DY93" s="31">
        <f t="shared" ca="1" si="37"/>
        <v>-1031.4100000000001</v>
      </c>
      <c r="DZ93" s="31">
        <f t="shared" ca="1" si="37"/>
        <v>-126.38</v>
      </c>
      <c r="EA93" s="31">
        <f t="shared" ca="1" si="47"/>
        <v>-715.69</v>
      </c>
      <c r="EB93" s="31">
        <f t="shared" ca="1" si="47"/>
        <v>-222.9</v>
      </c>
      <c r="EC93" s="31">
        <f t="shared" ca="1" si="47"/>
        <v>-227.54</v>
      </c>
      <c r="ED93" s="31">
        <f t="shared" ca="1" si="47"/>
        <v>-992.43</v>
      </c>
      <c r="EE93" s="31">
        <f t="shared" ca="1" si="47"/>
        <v>-950.19</v>
      </c>
      <c r="EF93" s="31">
        <f t="shared" ca="1" si="47"/>
        <v>-1477.07</v>
      </c>
      <c r="EG93" s="32">
        <f t="shared" ca="1" si="38"/>
        <v>-1425.59</v>
      </c>
      <c r="EH93" s="32">
        <f t="shared" ca="1" si="38"/>
        <v>-1659.24</v>
      </c>
      <c r="EI93" s="32">
        <f t="shared" ca="1" si="38"/>
        <v>-5603.4100000000008</v>
      </c>
      <c r="EJ93" s="32">
        <f t="shared" ca="1" si="38"/>
        <v>-10264.9</v>
      </c>
      <c r="EK93" s="32">
        <f t="shared" ca="1" si="38"/>
        <v>-3669.380000000001</v>
      </c>
      <c r="EL93" s="32">
        <f t="shared" ca="1" si="38"/>
        <v>-453.68</v>
      </c>
      <c r="EM93" s="32">
        <f t="shared" ca="1" si="48"/>
        <v>-2592.0100000000002</v>
      </c>
      <c r="EN93" s="32">
        <f t="shared" ca="1" si="48"/>
        <v>-815.12</v>
      </c>
      <c r="EO93" s="32">
        <f t="shared" ca="1" si="48"/>
        <v>-840.32999999999981</v>
      </c>
      <c r="EP93" s="32">
        <f t="shared" ca="1" si="48"/>
        <v>-3700.7899999999995</v>
      </c>
      <c r="EQ93" s="32">
        <f t="shared" ca="1" si="48"/>
        <v>-3579.56</v>
      </c>
      <c r="ER93" s="32">
        <f t="shared" ca="1" si="48"/>
        <v>-5620.51</v>
      </c>
    </row>
    <row r="94" spans="1:148">
      <c r="A94" t="s">
        <v>433</v>
      </c>
      <c r="B94" s="1" t="s">
        <v>108</v>
      </c>
      <c r="C94" t="str">
        <f t="shared" ca="1" si="40"/>
        <v>BCHIMP</v>
      </c>
      <c r="D94" t="str">
        <f t="shared" ca="1" si="41"/>
        <v>Alberta-BC Intertie - Import</v>
      </c>
      <c r="E94" s="51">
        <v>15256</v>
      </c>
      <c r="F94" s="51">
        <v>5314</v>
      </c>
      <c r="G94" s="51">
        <v>73841</v>
      </c>
      <c r="H94" s="51">
        <v>30846</v>
      </c>
      <c r="I94" s="51">
        <v>30499</v>
      </c>
      <c r="J94" s="51">
        <v>38818</v>
      </c>
      <c r="K94" s="51">
        <v>101494</v>
      </c>
      <c r="L94" s="51">
        <v>41172</v>
      </c>
      <c r="M94" s="51">
        <v>19388</v>
      </c>
      <c r="N94" s="51">
        <v>40622</v>
      </c>
      <c r="O94" s="51">
        <v>33111</v>
      </c>
      <c r="P94" s="51">
        <v>43886</v>
      </c>
      <c r="Q94" s="32">
        <v>1614775.71</v>
      </c>
      <c r="R94" s="32">
        <v>472933.75</v>
      </c>
      <c r="S94" s="32">
        <v>4821568.8600000003</v>
      </c>
      <c r="T94" s="32">
        <v>2165276.17</v>
      </c>
      <c r="U94" s="32">
        <v>2685325.55</v>
      </c>
      <c r="V94" s="32">
        <v>3223736.08</v>
      </c>
      <c r="W94" s="32">
        <v>24191723.219999999</v>
      </c>
      <c r="X94" s="32">
        <v>6783166.0099999998</v>
      </c>
      <c r="Y94" s="32">
        <v>1530065.04</v>
      </c>
      <c r="Z94" s="32">
        <v>3983936.12</v>
      </c>
      <c r="AA94" s="32">
        <v>2904345.59</v>
      </c>
      <c r="AB94" s="32">
        <v>5025253.41</v>
      </c>
      <c r="AC94" s="2">
        <v>0.78</v>
      </c>
      <c r="AD94" s="2">
        <v>0.78</v>
      </c>
      <c r="AE94" s="2">
        <v>0.78</v>
      </c>
      <c r="AF94" s="2">
        <v>0.78</v>
      </c>
      <c r="AG94" s="2">
        <v>0.78</v>
      </c>
      <c r="AH94" s="2">
        <v>0.78</v>
      </c>
      <c r="AI94" s="2">
        <v>0.78</v>
      </c>
      <c r="AJ94" s="2">
        <v>0.78</v>
      </c>
      <c r="AK94" s="2">
        <v>0.78</v>
      </c>
      <c r="AL94" s="2">
        <v>0.78</v>
      </c>
      <c r="AM94" s="2">
        <v>0.78</v>
      </c>
      <c r="AN94" s="2">
        <v>0.78</v>
      </c>
      <c r="AO94" s="33">
        <v>12595.25</v>
      </c>
      <c r="AP94" s="33">
        <v>3688.88</v>
      </c>
      <c r="AQ94" s="33">
        <v>37608.239999999998</v>
      </c>
      <c r="AR94" s="33">
        <v>16889.150000000001</v>
      </c>
      <c r="AS94" s="33">
        <v>20945.54</v>
      </c>
      <c r="AT94" s="33">
        <v>25145.14</v>
      </c>
      <c r="AU94" s="33">
        <v>188695.44</v>
      </c>
      <c r="AV94" s="33">
        <v>52908.69</v>
      </c>
      <c r="AW94" s="33">
        <v>11934.51</v>
      </c>
      <c r="AX94" s="33">
        <v>31074.7</v>
      </c>
      <c r="AY94" s="33">
        <v>22653.9</v>
      </c>
      <c r="AZ94" s="33">
        <v>39196.980000000003</v>
      </c>
      <c r="BA94" s="31">
        <f t="shared" si="27"/>
        <v>-1937.73</v>
      </c>
      <c r="BB94" s="31">
        <f t="shared" si="27"/>
        <v>-567.52</v>
      </c>
      <c r="BC94" s="31">
        <f t="shared" si="27"/>
        <v>-5785.88</v>
      </c>
      <c r="BD94" s="31">
        <f t="shared" si="27"/>
        <v>-10393.33</v>
      </c>
      <c r="BE94" s="31">
        <f t="shared" si="27"/>
        <v>-12889.56</v>
      </c>
      <c r="BF94" s="31">
        <f t="shared" si="27"/>
        <v>-15473.93</v>
      </c>
      <c r="BG94" s="31">
        <f t="shared" si="42"/>
        <v>-171761.23</v>
      </c>
      <c r="BH94" s="31">
        <f t="shared" si="42"/>
        <v>-48160.480000000003</v>
      </c>
      <c r="BI94" s="31">
        <f t="shared" si="42"/>
        <v>-10863.46</v>
      </c>
      <c r="BJ94" s="31">
        <f t="shared" si="42"/>
        <v>-11951.81</v>
      </c>
      <c r="BK94" s="31">
        <f t="shared" si="42"/>
        <v>-8713.0400000000009</v>
      </c>
      <c r="BL94" s="31">
        <f t="shared" si="42"/>
        <v>-15075.76</v>
      </c>
      <c r="BM94" s="6">
        <f t="shared" ca="1" si="45"/>
        <v>-2.7799999999999998E-2</v>
      </c>
      <c r="BN94" s="6">
        <f t="shared" ca="1" si="45"/>
        <v>-2.7799999999999998E-2</v>
      </c>
      <c r="BO94" s="6">
        <f t="shared" ca="1" si="45"/>
        <v>-2.7799999999999998E-2</v>
      </c>
      <c r="BP94" s="6">
        <f t="shared" ca="1" si="45"/>
        <v>-2.7799999999999998E-2</v>
      </c>
      <c r="BQ94" s="6">
        <f t="shared" ca="1" si="45"/>
        <v>-2.7799999999999998E-2</v>
      </c>
      <c r="BR94" s="6">
        <f t="shared" ca="1" si="45"/>
        <v>-2.7799999999999998E-2</v>
      </c>
      <c r="BS94" s="6">
        <f t="shared" ca="1" si="45"/>
        <v>-2.7799999999999998E-2</v>
      </c>
      <c r="BT94" s="6">
        <f t="shared" ca="1" si="45"/>
        <v>-2.7799999999999998E-2</v>
      </c>
      <c r="BU94" s="6">
        <f t="shared" ca="1" si="45"/>
        <v>-2.7799999999999998E-2</v>
      </c>
      <c r="BV94" s="6">
        <f t="shared" ca="1" si="45"/>
        <v>-2.7799999999999998E-2</v>
      </c>
      <c r="BW94" s="6">
        <f t="shared" ca="1" si="45"/>
        <v>-2.7799999999999998E-2</v>
      </c>
      <c r="BX94" s="6">
        <f t="shared" ca="1" si="45"/>
        <v>-2.7799999999999998E-2</v>
      </c>
      <c r="BY94" s="31">
        <f t="shared" ca="1" si="49"/>
        <v>-44890.76</v>
      </c>
      <c r="BZ94" s="31">
        <f t="shared" ca="1" si="49"/>
        <v>-13147.56</v>
      </c>
      <c r="CA94" s="31">
        <f t="shared" ca="1" si="49"/>
        <v>-134039.60999999999</v>
      </c>
      <c r="CB94" s="31">
        <f t="shared" ca="1" si="49"/>
        <v>-60194.68</v>
      </c>
      <c r="CC94" s="31">
        <f t="shared" ca="1" si="49"/>
        <v>-74652.05</v>
      </c>
      <c r="CD94" s="31">
        <f t="shared" ca="1" si="49"/>
        <v>-89619.86</v>
      </c>
      <c r="CE94" s="31">
        <f t="shared" ca="1" si="49"/>
        <v>-672529.91</v>
      </c>
      <c r="CF94" s="31">
        <f t="shared" ca="1" si="49"/>
        <v>-188572.02</v>
      </c>
      <c r="CG94" s="31">
        <f t="shared" ca="1" si="49"/>
        <v>-42535.81</v>
      </c>
      <c r="CH94" s="31">
        <f t="shared" ca="1" si="49"/>
        <v>-110753.42</v>
      </c>
      <c r="CI94" s="31">
        <f t="shared" ca="1" si="49"/>
        <v>-80740.81</v>
      </c>
      <c r="CJ94" s="31">
        <f t="shared" ca="1" si="49"/>
        <v>-139702.04</v>
      </c>
      <c r="CK94" s="32">
        <f t="shared" ca="1" si="28"/>
        <v>2099.21</v>
      </c>
      <c r="CL94" s="32">
        <f t="shared" ca="1" si="28"/>
        <v>614.80999999999995</v>
      </c>
      <c r="CM94" s="32">
        <f t="shared" ca="1" si="28"/>
        <v>6268.04</v>
      </c>
      <c r="CN94" s="32">
        <f t="shared" ca="1" si="28"/>
        <v>2814.86</v>
      </c>
      <c r="CO94" s="32">
        <f t="shared" ca="1" si="28"/>
        <v>3490.92</v>
      </c>
      <c r="CP94" s="32">
        <f t="shared" ca="1" si="28"/>
        <v>4190.8599999999997</v>
      </c>
      <c r="CQ94" s="32">
        <f t="shared" ca="1" si="43"/>
        <v>31449.24</v>
      </c>
      <c r="CR94" s="32">
        <f t="shared" ca="1" si="43"/>
        <v>8818.1200000000008</v>
      </c>
      <c r="CS94" s="32">
        <f t="shared" ca="1" si="43"/>
        <v>1989.08</v>
      </c>
      <c r="CT94" s="32">
        <f t="shared" ca="1" si="43"/>
        <v>5179.12</v>
      </c>
      <c r="CU94" s="32">
        <f t="shared" ca="1" si="43"/>
        <v>3775.65</v>
      </c>
      <c r="CV94" s="32">
        <f t="shared" ca="1" si="43"/>
        <v>6532.83</v>
      </c>
      <c r="CW94" s="31">
        <f t="shared" ref="CW94:DE128" ca="1" si="50">BY94+CK94-AO94-BA94</f>
        <v>-53449.07</v>
      </c>
      <c r="CX94" s="31">
        <f t="shared" ca="1" si="50"/>
        <v>-15654.11</v>
      </c>
      <c r="CY94" s="31">
        <f t="shared" ca="1" si="50"/>
        <v>-159593.93</v>
      </c>
      <c r="CZ94" s="31">
        <f t="shared" ca="1" si="50"/>
        <v>-63875.64</v>
      </c>
      <c r="DA94" s="31">
        <f t="shared" ca="1" si="50"/>
        <v>-79217.110000000015</v>
      </c>
      <c r="DB94" s="31">
        <f t="shared" ca="1" si="50"/>
        <v>-95100.209999999992</v>
      </c>
      <c r="DC94" s="31">
        <f t="shared" ca="1" si="44"/>
        <v>-658014.88000000012</v>
      </c>
      <c r="DD94" s="31">
        <f t="shared" ca="1" si="44"/>
        <v>-184502.11</v>
      </c>
      <c r="DE94" s="31">
        <f t="shared" ca="1" si="44"/>
        <v>-41617.78</v>
      </c>
      <c r="DF94" s="31">
        <f t="shared" ca="1" si="44"/>
        <v>-124697.19</v>
      </c>
      <c r="DG94" s="31">
        <f t="shared" ca="1" si="44"/>
        <v>-90906.01999999999</v>
      </c>
      <c r="DH94" s="31">
        <f t="shared" ca="1" si="44"/>
        <v>-157290.43000000002</v>
      </c>
      <c r="DI94" s="32">
        <f t="shared" ca="1" si="36"/>
        <v>-2672.45</v>
      </c>
      <c r="DJ94" s="32">
        <f t="shared" ca="1" si="36"/>
        <v>-782.71</v>
      </c>
      <c r="DK94" s="32">
        <f t="shared" ca="1" si="36"/>
        <v>-7979.7</v>
      </c>
      <c r="DL94" s="32">
        <f t="shared" ca="1" si="36"/>
        <v>-3193.78</v>
      </c>
      <c r="DM94" s="32">
        <f t="shared" ca="1" si="36"/>
        <v>-3960.86</v>
      </c>
      <c r="DN94" s="32">
        <f t="shared" ca="1" si="36"/>
        <v>-4755.01</v>
      </c>
      <c r="DO94" s="32">
        <f t="shared" ca="1" si="46"/>
        <v>-32900.74</v>
      </c>
      <c r="DP94" s="32">
        <f t="shared" ca="1" si="46"/>
        <v>-9225.11</v>
      </c>
      <c r="DQ94" s="32">
        <f t="shared" ca="1" si="46"/>
        <v>-2080.89</v>
      </c>
      <c r="DR94" s="32">
        <f t="shared" ca="1" si="46"/>
        <v>-6234.86</v>
      </c>
      <c r="DS94" s="32">
        <f t="shared" ca="1" si="46"/>
        <v>-4545.3</v>
      </c>
      <c r="DT94" s="32">
        <f t="shared" ca="1" si="46"/>
        <v>-7864.52</v>
      </c>
      <c r="DU94" s="31">
        <f t="shared" ca="1" si="37"/>
        <v>-22997.02</v>
      </c>
      <c r="DV94" s="31">
        <f t="shared" ca="1" si="37"/>
        <v>-6655.57</v>
      </c>
      <c r="DW94" s="31">
        <f t="shared" ca="1" si="37"/>
        <v>-67119.12</v>
      </c>
      <c r="DX94" s="31">
        <f t="shared" ca="1" si="37"/>
        <v>-26538.15</v>
      </c>
      <c r="DY94" s="31">
        <f t="shared" ca="1" si="37"/>
        <v>-32521.35</v>
      </c>
      <c r="DZ94" s="31">
        <f t="shared" ca="1" si="37"/>
        <v>-38557.29</v>
      </c>
      <c r="EA94" s="31">
        <f t="shared" ca="1" si="47"/>
        <v>-263539.59999999998</v>
      </c>
      <c r="EB94" s="31">
        <f t="shared" ca="1" si="47"/>
        <v>-72915.02</v>
      </c>
      <c r="EC94" s="31">
        <f t="shared" ca="1" si="47"/>
        <v>-16226.38</v>
      </c>
      <c r="ED94" s="31">
        <f t="shared" ca="1" si="47"/>
        <v>-47977.7</v>
      </c>
      <c r="EE94" s="31">
        <f t="shared" ca="1" si="47"/>
        <v>-34493.870000000003</v>
      </c>
      <c r="EF94" s="31">
        <f t="shared" ca="1" si="47"/>
        <v>-58875.13</v>
      </c>
      <c r="EG94" s="32">
        <f t="shared" ca="1" si="38"/>
        <v>-79118.539999999994</v>
      </c>
      <c r="EH94" s="32">
        <f t="shared" ca="1" si="38"/>
        <v>-23092.39</v>
      </c>
      <c r="EI94" s="32">
        <f t="shared" ca="1" si="38"/>
        <v>-234692.75</v>
      </c>
      <c r="EJ94" s="32">
        <f t="shared" ca="1" si="38"/>
        <v>-93607.57</v>
      </c>
      <c r="EK94" s="32">
        <f t="shared" ca="1" si="38"/>
        <v>-115699.32</v>
      </c>
      <c r="EL94" s="32">
        <f t="shared" ca="1" si="38"/>
        <v>-138412.50999999998</v>
      </c>
      <c r="EM94" s="32">
        <f t="shared" ca="1" si="48"/>
        <v>-954455.22000000009</v>
      </c>
      <c r="EN94" s="32">
        <f t="shared" ca="1" si="48"/>
        <v>-266642.24</v>
      </c>
      <c r="EO94" s="32">
        <f t="shared" ca="1" si="48"/>
        <v>-59925.049999999996</v>
      </c>
      <c r="EP94" s="32">
        <f t="shared" ca="1" si="48"/>
        <v>-178909.75</v>
      </c>
      <c r="EQ94" s="32">
        <f t="shared" ca="1" si="48"/>
        <v>-129945.19</v>
      </c>
      <c r="ER94" s="32">
        <f t="shared" ca="1" si="48"/>
        <v>-224030.08000000002</v>
      </c>
    </row>
    <row r="95" spans="1:148">
      <c r="A95" t="s">
        <v>433</v>
      </c>
      <c r="B95" s="1" t="s">
        <v>381</v>
      </c>
      <c r="C95" t="str">
        <f t="shared" ca="1" si="40"/>
        <v>SPCIMP</v>
      </c>
      <c r="D95" t="str">
        <f t="shared" ca="1" si="41"/>
        <v>Alberta-Saskatchewan Intertie - Import</v>
      </c>
      <c r="E95" s="51">
        <v>128</v>
      </c>
      <c r="F95" s="51">
        <v>268</v>
      </c>
      <c r="G95" s="51">
        <v>155</v>
      </c>
      <c r="H95" s="51">
        <v>469</v>
      </c>
      <c r="I95" s="51">
        <v>2066</v>
      </c>
      <c r="J95" s="51">
        <v>2422</v>
      </c>
      <c r="K95" s="51">
        <v>2623</v>
      </c>
      <c r="L95" s="51">
        <v>225</v>
      </c>
      <c r="M95" s="51">
        <v>3767</v>
      </c>
      <c r="N95" s="51">
        <v>3596</v>
      </c>
      <c r="O95" s="51">
        <v>19034</v>
      </c>
      <c r="P95" s="51">
        <v>6873</v>
      </c>
      <c r="Q95" s="32">
        <v>6490.89</v>
      </c>
      <c r="R95" s="32">
        <v>9326.4</v>
      </c>
      <c r="S95" s="32">
        <v>5955.72</v>
      </c>
      <c r="T95" s="32">
        <v>29648.57</v>
      </c>
      <c r="U95" s="32">
        <v>217118.82</v>
      </c>
      <c r="V95" s="32">
        <v>137898.18</v>
      </c>
      <c r="W95" s="32">
        <v>259076.18</v>
      </c>
      <c r="X95" s="32">
        <v>5477.17</v>
      </c>
      <c r="Y95" s="32">
        <v>155414.70000000001</v>
      </c>
      <c r="Z95" s="32">
        <v>243263.41</v>
      </c>
      <c r="AA95" s="32">
        <v>657432.1</v>
      </c>
      <c r="AB95" s="32">
        <v>418729.62</v>
      </c>
      <c r="AC95" s="2">
        <v>1.44</v>
      </c>
      <c r="AD95" s="2">
        <v>1.44</v>
      </c>
      <c r="AE95" s="2">
        <v>1.44</v>
      </c>
      <c r="AF95" s="2">
        <v>1.44</v>
      </c>
      <c r="AG95" s="2">
        <v>1.44</v>
      </c>
      <c r="AH95" s="2">
        <v>1.44</v>
      </c>
      <c r="AI95" s="2">
        <v>1.44</v>
      </c>
      <c r="AJ95" s="2">
        <v>1.44</v>
      </c>
      <c r="AK95" s="2">
        <v>1.44</v>
      </c>
      <c r="AL95" s="2">
        <v>1.44</v>
      </c>
      <c r="AM95" s="2">
        <v>1.44</v>
      </c>
      <c r="AN95" s="2">
        <v>1.44</v>
      </c>
      <c r="AO95" s="33">
        <v>93.47</v>
      </c>
      <c r="AP95" s="33">
        <v>134.30000000000001</v>
      </c>
      <c r="AQ95" s="33">
        <v>85.76</v>
      </c>
      <c r="AR95" s="33">
        <v>426.94</v>
      </c>
      <c r="AS95" s="33">
        <v>3126.51</v>
      </c>
      <c r="AT95" s="33">
        <v>1985.73</v>
      </c>
      <c r="AU95" s="33">
        <v>3730.7</v>
      </c>
      <c r="AV95" s="33">
        <v>78.87</v>
      </c>
      <c r="AW95" s="33">
        <v>2237.9699999999998</v>
      </c>
      <c r="AX95" s="33">
        <v>3502.99</v>
      </c>
      <c r="AY95" s="33">
        <v>9467.02</v>
      </c>
      <c r="AZ95" s="33">
        <v>6029.71</v>
      </c>
      <c r="BA95" s="31">
        <f t="shared" si="27"/>
        <v>-7.79</v>
      </c>
      <c r="BB95" s="31">
        <f t="shared" si="27"/>
        <v>-11.19</v>
      </c>
      <c r="BC95" s="31">
        <f t="shared" si="27"/>
        <v>-7.15</v>
      </c>
      <c r="BD95" s="31">
        <f t="shared" si="27"/>
        <v>-142.31</v>
      </c>
      <c r="BE95" s="31">
        <f t="shared" si="27"/>
        <v>-1042.17</v>
      </c>
      <c r="BF95" s="31">
        <f t="shared" si="27"/>
        <v>-661.91</v>
      </c>
      <c r="BG95" s="31">
        <f t="shared" si="42"/>
        <v>-1839.44</v>
      </c>
      <c r="BH95" s="31">
        <f t="shared" si="42"/>
        <v>-38.89</v>
      </c>
      <c r="BI95" s="31">
        <f t="shared" si="42"/>
        <v>-1103.44</v>
      </c>
      <c r="BJ95" s="31">
        <f t="shared" si="42"/>
        <v>-729.79</v>
      </c>
      <c r="BK95" s="31">
        <f t="shared" si="42"/>
        <v>-1972.3</v>
      </c>
      <c r="BL95" s="31">
        <f t="shared" si="42"/>
        <v>-1256.19</v>
      </c>
      <c r="BM95" s="6">
        <f t="shared" ca="1" si="45"/>
        <v>-4.7999999999999996E-3</v>
      </c>
      <c r="BN95" s="6">
        <f t="shared" ca="1" si="45"/>
        <v>-4.7999999999999996E-3</v>
      </c>
      <c r="BO95" s="6">
        <f t="shared" ca="1" si="45"/>
        <v>-4.7999999999999996E-3</v>
      </c>
      <c r="BP95" s="6">
        <f t="shared" ca="1" si="45"/>
        <v>-4.7999999999999996E-3</v>
      </c>
      <c r="BQ95" s="6">
        <f t="shared" ca="1" si="45"/>
        <v>-4.7999999999999996E-3</v>
      </c>
      <c r="BR95" s="6">
        <f t="shared" ca="1" si="45"/>
        <v>-4.7999999999999996E-3</v>
      </c>
      <c r="BS95" s="6">
        <f t="shared" ca="1" si="45"/>
        <v>-4.7999999999999996E-3</v>
      </c>
      <c r="BT95" s="6">
        <f t="shared" ca="1" si="45"/>
        <v>-4.7999999999999996E-3</v>
      </c>
      <c r="BU95" s="6">
        <f t="shared" ca="1" si="45"/>
        <v>-4.7999999999999996E-3</v>
      </c>
      <c r="BV95" s="6">
        <f t="shared" ca="1" si="45"/>
        <v>-4.7999999999999996E-3</v>
      </c>
      <c r="BW95" s="6">
        <f t="shared" ca="1" si="45"/>
        <v>-4.7999999999999996E-3</v>
      </c>
      <c r="BX95" s="6">
        <f t="shared" ca="1" si="45"/>
        <v>-4.7999999999999996E-3</v>
      </c>
      <c r="BY95" s="31">
        <f t="shared" ca="1" si="49"/>
        <v>-31.16</v>
      </c>
      <c r="BZ95" s="31">
        <f t="shared" ca="1" si="49"/>
        <v>-44.77</v>
      </c>
      <c r="CA95" s="31">
        <f t="shared" ca="1" si="49"/>
        <v>-28.59</v>
      </c>
      <c r="CB95" s="31">
        <f t="shared" ca="1" si="49"/>
        <v>-142.31</v>
      </c>
      <c r="CC95" s="31">
        <f t="shared" ca="1" si="49"/>
        <v>-1042.17</v>
      </c>
      <c r="CD95" s="31">
        <f t="shared" ca="1" si="49"/>
        <v>-661.91</v>
      </c>
      <c r="CE95" s="31">
        <f t="shared" ca="1" si="49"/>
        <v>-1243.57</v>
      </c>
      <c r="CF95" s="31">
        <f t="shared" ca="1" si="49"/>
        <v>-26.29</v>
      </c>
      <c r="CG95" s="31">
        <f t="shared" ca="1" si="49"/>
        <v>-745.99</v>
      </c>
      <c r="CH95" s="31">
        <f t="shared" ca="1" si="49"/>
        <v>-1167.6600000000001</v>
      </c>
      <c r="CI95" s="31">
        <f t="shared" ca="1" si="49"/>
        <v>-3155.67</v>
      </c>
      <c r="CJ95" s="31">
        <f t="shared" ca="1" si="49"/>
        <v>-2009.9</v>
      </c>
      <c r="CK95" s="32">
        <f t="shared" ca="1" si="28"/>
        <v>8.44</v>
      </c>
      <c r="CL95" s="32">
        <f t="shared" ca="1" si="28"/>
        <v>12.12</v>
      </c>
      <c r="CM95" s="32">
        <f t="shared" ca="1" si="28"/>
        <v>7.74</v>
      </c>
      <c r="CN95" s="32">
        <f t="shared" ca="1" si="28"/>
        <v>38.54</v>
      </c>
      <c r="CO95" s="32">
        <f t="shared" ca="1" si="28"/>
        <v>282.25</v>
      </c>
      <c r="CP95" s="32">
        <f t="shared" ca="1" si="28"/>
        <v>179.27</v>
      </c>
      <c r="CQ95" s="32">
        <f t="shared" ca="1" si="43"/>
        <v>336.8</v>
      </c>
      <c r="CR95" s="32">
        <f t="shared" ca="1" si="43"/>
        <v>7.12</v>
      </c>
      <c r="CS95" s="32">
        <f t="shared" ca="1" si="43"/>
        <v>202.04</v>
      </c>
      <c r="CT95" s="32">
        <f t="shared" ca="1" si="43"/>
        <v>316.24</v>
      </c>
      <c r="CU95" s="32">
        <f t="shared" ca="1" si="43"/>
        <v>854.66</v>
      </c>
      <c r="CV95" s="32">
        <f t="shared" ca="1" si="43"/>
        <v>544.35</v>
      </c>
      <c r="CW95" s="31">
        <f t="shared" ca="1" si="50"/>
        <v>-108.39999999999999</v>
      </c>
      <c r="CX95" s="31">
        <f t="shared" ca="1" si="50"/>
        <v>-155.76000000000002</v>
      </c>
      <c r="CY95" s="31">
        <f t="shared" ca="1" si="50"/>
        <v>-99.460000000000008</v>
      </c>
      <c r="CZ95" s="31">
        <f t="shared" ca="1" si="50"/>
        <v>-388.40000000000003</v>
      </c>
      <c r="DA95" s="31">
        <f t="shared" ca="1" si="50"/>
        <v>-2844.26</v>
      </c>
      <c r="DB95" s="31">
        <f t="shared" ca="1" si="50"/>
        <v>-1806.46</v>
      </c>
      <c r="DC95" s="31">
        <f t="shared" ca="1" si="44"/>
        <v>-2798.0299999999993</v>
      </c>
      <c r="DD95" s="31">
        <f t="shared" ca="1" si="44"/>
        <v>-59.150000000000006</v>
      </c>
      <c r="DE95" s="31">
        <f t="shared" ca="1" si="44"/>
        <v>-1678.48</v>
      </c>
      <c r="DF95" s="31">
        <f t="shared" ca="1" si="44"/>
        <v>-3624.62</v>
      </c>
      <c r="DG95" s="31">
        <f t="shared" ca="1" si="44"/>
        <v>-9795.7300000000014</v>
      </c>
      <c r="DH95" s="31">
        <f t="shared" ca="1" si="44"/>
        <v>-6239.07</v>
      </c>
      <c r="DI95" s="32">
        <f t="shared" ca="1" si="36"/>
        <v>-5.42</v>
      </c>
      <c r="DJ95" s="32">
        <f t="shared" ca="1" si="36"/>
        <v>-7.79</v>
      </c>
      <c r="DK95" s="32">
        <f t="shared" ca="1" si="36"/>
        <v>-4.97</v>
      </c>
      <c r="DL95" s="32">
        <f t="shared" ca="1" si="36"/>
        <v>-19.420000000000002</v>
      </c>
      <c r="DM95" s="32">
        <f t="shared" ca="1" si="36"/>
        <v>-142.21</v>
      </c>
      <c r="DN95" s="32">
        <f t="shared" ca="1" si="36"/>
        <v>-90.32</v>
      </c>
      <c r="DO95" s="32">
        <f t="shared" ca="1" si="46"/>
        <v>-139.9</v>
      </c>
      <c r="DP95" s="32">
        <f t="shared" ca="1" si="46"/>
        <v>-2.96</v>
      </c>
      <c r="DQ95" s="32">
        <f t="shared" ca="1" si="46"/>
        <v>-83.92</v>
      </c>
      <c r="DR95" s="32">
        <f t="shared" ca="1" si="46"/>
        <v>-181.23</v>
      </c>
      <c r="DS95" s="32">
        <f t="shared" ca="1" si="46"/>
        <v>-489.79</v>
      </c>
      <c r="DT95" s="32">
        <f t="shared" ca="1" si="46"/>
        <v>-311.95</v>
      </c>
      <c r="DU95" s="31">
        <f t="shared" ca="1" si="37"/>
        <v>-46.64</v>
      </c>
      <c r="DV95" s="31">
        <f t="shared" ca="1" si="37"/>
        <v>-66.22</v>
      </c>
      <c r="DW95" s="31">
        <f t="shared" ca="1" si="37"/>
        <v>-41.83</v>
      </c>
      <c r="DX95" s="31">
        <f t="shared" ca="1" si="37"/>
        <v>-161.37</v>
      </c>
      <c r="DY95" s="31">
        <f t="shared" ca="1" si="37"/>
        <v>-1167.67</v>
      </c>
      <c r="DZ95" s="31">
        <f t="shared" ca="1" si="37"/>
        <v>-732.41</v>
      </c>
      <c r="EA95" s="31">
        <f t="shared" ca="1" si="47"/>
        <v>-1120.6300000000001</v>
      </c>
      <c r="EB95" s="31">
        <f t="shared" ca="1" si="47"/>
        <v>-23.38</v>
      </c>
      <c r="EC95" s="31">
        <f t="shared" ca="1" si="47"/>
        <v>-654.41999999999996</v>
      </c>
      <c r="ED95" s="31">
        <f t="shared" ca="1" si="47"/>
        <v>-1394.59</v>
      </c>
      <c r="EE95" s="31">
        <f t="shared" ca="1" si="47"/>
        <v>-3716.94</v>
      </c>
      <c r="EF95" s="31">
        <f t="shared" ca="1" si="47"/>
        <v>-2335.34</v>
      </c>
      <c r="EG95" s="32">
        <f t="shared" ca="1" si="38"/>
        <v>-160.45999999999998</v>
      </c>
      <c r="EH95" s="32">
        <f t="shared" ca="1" si="38"/>
        <v>-229.77</v>
      </c>
      <c r="EI95" s="32">
        <f t="shared" ca="1" si="38"/>
        <v>-146.26</v>
      </c>
      <c r="EJ95" s="32">
        <f t="shared" ca="1" si="38"/>
        <v>-569.19000000000005</v>
      </c>
      <c r="EK95" s="32">
        <f t="shared" ca="1" si="38"/>
        <v>-4154.1400000000003</v>
      </c>
      <c r="EL95" s="32">
        <f t="shared" ca="1" si="38"/>
        <v>-2629.19</v>
      </c>
      <c r="EM95" s="32">
        <f t="shared" ca="1" si="48"/>
        <v>-4058.5599999999995</v>
      </c>
      <c r="EN95" s="32">
        <f t="shared" ca="1" si="48"/>
        <v>-85.490000000000009</v>
      </c>
      <c r="EO95" s="32">
        <f t="shared" ca="1" si="48"/>
        <v>-2416.8200000000002</v>
      </c>
      <c r="EP95" s="32">
        <f t="shared" ca="1" si="48"/>
        <v>-5200.4399999999996</v>
      </c>
      <c r="EQ95" s="32">
        <f t="shared" ca="1" si="48"/>
        <v>-14002.460000000003</v>
      </c>
      <c r="ER95" s="32">
        <f t="shared" ca="1" si="48"/>
        <v>-8886.36</v>
      </c>
    </row>
    <row r="96" spans="1:148">
      <c r="A96" t="s">
        <v>442</v>
      </c>
      <c r="B96" s="1" t="s">
        <v>259</v>
      </c>
      <c r="C96" t="str">
        <f t="shared" ca="1" si="40"/>
        <v>RB1</v>
      </c>
      <c r="D96" t="str">
        <f t="shared" ca="1" si="41"/>
        <v>Rainbow #1</v>
      </c>
      <c r="E96" s="51">
        <v>0</v>
      </c>
      <c r="F96" s="51">
        <v>0</v>
      </c>
      <c r="G96" s="51">
        <v>0</v>
      </c>
      <c r="H96" s="51">
        <v>0</v>
      </c>
      <c r="I96" s="51">
        <v>0</v>
      </c>
      <c r="J96" s="51">
        <v>0</v>
      </c>
      <c r="K96" s="51">
        <v>0</v>
      </c>
      <c r="L96" s="51">
        <v>0</v>
      </c>
      <c r="M96" s="51">
        <v>0</v>
      </c>
      <c r="N96" s="51">
        <v>0</v>
      </c>
      <c r="O96" s="51">
        <v>0</v>
      </c>
      <c r="P96" s="51">
        <v>0</v>
      </c>
      <c r="Q96" s="32">
        <v>0</v>
      </c>
      <c r="R96" s="32">
        <v>0</v>
      </c>
      <c r="S96" s="32">
        <v>0</v>
      </c>
      <c r="T96" s="32">
        <v>0</v>
      </c>
      <c r="U96" s="32">
        <v>0</v>
      </c>
      <c r="V96" s="32">
        <v>0</v>
      </c>
      <c r="W96" s="32">
        <v>0</v>
      </c>
      <c r="X96" s="32">
        <v>0</v>
      </c>
      <c r="Y96" s="32">
        <v>0</v>
      </c>
      <c r="Z96" s="32">
        <v>0</v>
      </c>
      <c r="AA96" s="32">
        <v>0</v>
      </c>
      <c r="AB96" s="32">
        <v>0</v>
      </c>
      <c r="AC96" s="2">
        <v>-2.35</v>
      </c>
      <c r="AD96" s="2">
        <v>-2.35</v>
      </c>
      <c r="AE96" s="2">
        <v>-2.35</v>
      </c>
      <c r="AF96" s="2">
        <v>-2.35</v>
      </c>
      <c r="AG96" s="2">
        <v>-2.35</v>
      </c>
      <c r="AH96" s="2">
        <v>-2.35</v>
      </c>
      <c r="AI96" s="2">
        <v>-2.35</v>
      </c>
      <c r="AJ96" s="2">
        <v>-2.35</v>
      </c>
      <c r="AK96" s="2">
        <v>-2.35</v>
      </c>
      <c r="AL96" s="2">
        <v>-2.35</v>
      </c>
      <c r="AM96" s="2">
        <v>-2.35</v>
      </c>
      <c r="AN96" s="2">
        <v>-2.35</v>
      </c>
      <c r="AO96" s="33">
        <v>0</v>
      </c>
      <c r="AP96" s="33">
        <v>0</v>
      </c>
      <c r="AQ96" s="33">
        <v>0</v>
      </c>
      <c r="AR96" s="33">
        <v>0</v>
      </c>
      <c r="AS96" s="33">
        <v>0</v>
      </c>
      <c r="AT96" s="33">
        <v>0</v>
      </c>
      <c r="AU96" s="33">
        <v>0</v>
      </c>
      <c r="AV96" s="33">
        <v>0</v>
      </c>
      <c r="AW96" s="33">
        <v>0</v>
      </c>
      <c r="AX96" s="33">
        <v>0</v>
      </c>
      <c r="AY96" s="33">
        <v>0</v>
      </c>
      <c r="AZ96" s="33">
        <v>0</v>
      </c>
      <c r="BA96" s="31">
        <f t="shared" si="27"/>
        <v>0</v>
      </c>
      <c r="BB96" s="31">
        <f t="shared" si="27"/>
        <v>0</v>
      </c>
      <c r="BC96" s="31">
        <f t="shared" si="27"/>
        <v>0</v>
      </c>
      <c r="BD96" s="31">
        <f t="shared" si="27"/>
        <v>0</v>
      </c>
      <c r="BE96" s="31">
        <f t="shared" si="27"/>
        <v>0</v>
      </c>
      <c r="BF96" s="31">
        <f t="shared" si="27"/>
        <v>0</v>
      </c>
      <c r="BG96" s="31">
        <f t="shared" si="42"/>
        <v>0</v>
      </c>
      <c r="BH96" s="31">
        <f t="shared" si="42"/>
        <v>0</v>
      </c>
      <c r="BI96" s="31">
        <f t="shared" si="42"/>
        <v>0</v>
      </c>
      <c r="BJ96" s="31">
        <f t="shared" si="42"/>
        <v>0</v>
      </c>
      <c r="BK96" s="31">
        <f t="shared" si="42"/>
        <v>0</v>
      </c>
      <c r="BL96" s="31">
        <f t="shared" si="42"/>
        <v>0</v>
      </c>
      <c r="BM96" s="6">
        <f t="shared" ca="1" si="45"/>
        <v>4.8800000000000003E-2</v>
      </c>
      <c r="BN96" s="6">
        <f t="shared" ca="1" si="45"/>
        <v>4.8800000000000003E-2</v>
      </c>
      <c r="BO96" s="6">
        <f t="shared" ca="1" si="45"/>
        <v>4.8800000000000003E-2</v>
      </c>
      <c r="BP96" s="6">
        <f t="shared" ca="1" si="45"/>
        <v>4.8800000000000003E-2</v>
      </c>
      <c r="BQ96" s="6">
        <f t="shared" ca="1" si="45"/>
        <v>4.8800000000000003E-2</v>
      </c>
      <c r="BR96" s="6">
        <f t="shared" ca="1" si="45"/>
        <v>4.8800000000000003E-2</v>
      </c>
      <c r="BS96" s="6">
        <f t="shared" ca="1" si="45"/>
        <v>4.8800000000000003E-2</v>
      </c>
      <c r="BT96" s="6">
        <f t="shared" ca="1" si="45"/>
        <v>4.8800000000000003E-2</v>
      </c>
      <c r="BU96" s="6">
        <f t="shared" ca="1" si="45"/>
        <v>4.8800000000000003E-2</v>
      </c>
      <c r="BV96" s="6">
        <f t="shared" ca="1" si="45"/>
        <v>4.8800000000000003E-2</v>
      </c>
      <c r="BW96" s="6">
        <f t="shared" ca="1" si="45"/>
        <v>4.8800000000000003E-2</v>
      </c>
      <c r="BX96" s="6">
        <f t="shared" ca="1" si="45"/>
        <v>4.8800000000000003E-2</v>
      </c>
      <c r="BY96" s="31">
        <f t="shared" ca="1" si="49"/>
        <v>0</v>
      </c>
      <c r="BZ96" s="31">
        <f t="shared" ca="1" si="49"/>
        <v>0</v>
      </c>
      <c r="CA96" s="31">
        <f t="shared" ca="1" si="49"/>
        <v>0</v>
      </c>
      <c r="CB96" s="31">
        <f t="shared" ca="1" si="49"/>
        <v>0</v>
      </c>
      <c r="CC96" s="31">
        <f t="shared" ca="1" si="49"/>
        <v>0</v>
      </c>
      <c r="CD96" s="31">
        <f t="shared" ca="1" si="49"/>
        <v>0</v>
      </c>
      <c r="CE96" s="31">
        <f t="shared" ca="1" si="49"/>
        <v>0</v>
      </c>
      <c r="CF96" s="31">
        <f t="shared" ca="1" si="49"/>
        <v>0</v>
      </c>
      <c r="CG96" s="31">
        <f t="shared" ca="1" si="49"/>
        <v>0</v>
      </c>
      <c r="CH96" s="31">
        <f t="shared" ca="1" si="49"/>
        <v>0</v>
      </c>
      <c r="CI96" s="31">
        <f t="shared" ca="1" si="49"/>
        <v>0</v>
      </c>
      <c r="CJ96" s="31">
        <f t="shared" ca="1" si="49"/>
        <v>0</v>
      </c>
      <c r="CK96" s="32">
        <f t="shared" ca="1" si="28"/>
        <v>0</v>
      </c>
      <c r="CL96" s="32">
        <f t="shared" ca="1" si="28"/>
        <v>0</v>
      </c>
      <c r="CM96" s="32">
        <f t="shared" ca="1" si="28"/>
        <v>0</v>
      </c>
      <c r="CN96" s="32">
        <f t="shared" ca="1" si="28"/>
        <v>0</v>
      </c>
      <c r="CO96" s="32">
        <f t="shared" ca="1" si="28"/>
        <v>0</v>
      </c>
      <c r="CP96" s="32">
        <f t="shared" ca="1" si="28"/>
        <v>0</v>
      </c>
      <c r="CQ96" s="32">
        <f t="shared" ca="1" si="43"/>
        <v>0</v>
      </c>
      <c r="CR96" s="32">
        <f t="shared" ca="1" si="43"/>
        <v>0</v>
      </c>
      <c r="CS96" s="32">
        <f t="shared" ca="1" si="43"/>
        <v>0</v>
      </c>
      <c r="CT96" s="32">
        <f t="shared" ca="1" si="43"/>
        <v>0</v>
      </c>
      <c r="CU96" s="32">
        <f t="shared" ca="1" si="43"/>
        <v>0</v>
      </c>
      <c r="CV96" s="32">
        <f t="shared" ca="1" si="43"/>
        <v>0</v>
      </c>
      <c r="CW96" s="31">
        <f t="shared" ca="1" si="50"/>
        <v>0</v>
      </c>
      <c r="CX96" s="31">
        <f t="shared" ca="1" si="50"/>
        <v>0</v>
      </c>
      <c r="CY96" s="31">
        <f t="shared" ca="1" si="50"/>
        <v>0</v>
      </c>
      <c r="CZ96" s="31">
        <f t="shared" ca="1" si="50"/>
        <v>0</v>
      </c>
      <c r="DA96" s="31">
        <f t="shared" ca="1" si="50"/>
        <v>0</v>
      </c>
      <c r="DB96" s="31">
        <f t="shared" ca="1" si="50"/>
        <v>0</v>
      </c>
      <c r="DC96" s="31">
        <f t="shared" ca="1" si="44"/>
        <v>0</v>
      </c>
      <c r="DD96" s="31">
        <f t="shared" ca="1" si="44"/>
        <v>0</v>
      </c>
      <c r="DE96" s="31">
        <f t="shared" ca="1" si="44"/>
        <v>0</v>
      </c>
      <c r="DF96" s="31">
        <f t="shared" ca="1" si="44"/>
        <v>0</v>
      </c>
      <c r="DG96" s="31">
        <f t="shared" ca="1" si="44"/>
        <v>0</v>
      </c>
      <c r="DH96" s="31">
        <f t="shared" ca="1" si="44"/>
        <v>0</v>
      </c>
      <c r="DI96" s="32">
        <f t="shared" ca="1" si="36"/>
        <v>0</v>
      </c>
      <c r="DJ96" s="32">
        <f t="shared" ca="1" si="36"/>
        <v>0</v>
      </c>
      <c r="DK96" s="32">
        <f t="shared" ca="1" si="36"/>
        <v>0</v>
      </c>
      <c r="DL96" s="32">
        <f t="shared" ca="1" si="36"/>
        <v>0</v>
      </c>
      <c r="DM96" s="32">
        <f t="shared" ca="1" si="36"/>
        <v>0</v>
      </c>
      <c r="DN96" s="32">
        <f t="shared" ca="1" si="36"/>
        <v>0</v>
      </c>
      <c r="DO96" s="32">
        <f t="shared" ca="1" si="46"/>
        <v>0</v>
      </c>
      <c r="DP96" s="32">
        <f t="shared" ca="1" si="46"/>
        <v>0</v>
      </c>
      <c r="DQ96" s="32">
        <f t="shared" ca="1" si="46"/>
        <v>0</v>
      </c>
      <c r="DR96" s="32">
        <f t="shared" ca="1" si="46"/>
        <v>0</v>
      </c>
      <c r="DS96" s="32">
        <f t="shared" ca="1" si="46"/>
        <v>0</v>
      </c>
      <c r="DT96" s="32">
        <f t="shared" ca="1" si="46"/>
        <v>0</v>
      </c>
      <c r="DU96" s="31">
        <f t="shared" ca="1" si="37"/>
        <v>0</v>
      </c>
      <c r="DV96" s="31">
        <f t="shared" ca="1" si="37"/>
        <v>0</v>
      </c>
      <c r="DW96" s="31">
        <f t="shared" ca="1" si="37"/>
        <v>0</v>
      </c>
      <c r="DX96" s="31">
        <f t="shared" ca="1" si="37"/>
        <v>0</v>
      </c>
      <c r="DY96" s="31">
        <f t="shared" ca="1" si="37"/>
        <v>0</v>
      </c>
      <c r="DZ96" s="31">
        <f t="shared" ca="1" si="37"/>
        <v>0</v>
      </c>
      <c r="EA96" s="31">
        <f t="shared" ca="1" si="47"/>
        <v>0</v>
      </c>
      <c r="EB96" s="31">
        <f t="shared" ca="1" si="47"/>
        <v>0</v>
      </c>
      <c r="EC96" s="31">
        <f t="shared" ca="1" si="47"/>
        <v>0</v>
      </c>
      <c r="ED96" s="31">
        <f t="shared" ca="1" si="47"/>
        <v>0</v>
      </c>
      <c r="EE96" s="31">
        <f t="shared" ca="1" si="47"/>
        <v>0</v>
      </c>
      <c r="EF96" s="31">
        <f t="shared" ca="1" si="47"/>
        <v>0</v>
      </c>
      <c r="EG96" s="32">
        <f t="shared" ca="1" si="38"/>
        <v>0</v>
      </c>
      <c r="EH96" s="32">
        <f t="shared" ca="1" si="38"/>
        <v>0</v>
      </c>
      <c r="EI96" s="32">
        <f t="shared" ca="1" si="38"/>
        <v>0</v>
      </c>
      <c r="EJ96" s="32">
        <f t="shared" ca="1" si="38"/>
        <v>0</v>
      </c>
      <c r="EK96" s="32">
        <f t="shared" ca="1" si="38"/>
        <v>0</v>
      </c>
      <c r="EL96" s="32">
        <f t="shared" ca="1" si="38"/>
        <v>0</v>
      </c>
      <c r="EM96" s="32">
        <f t="shared" ca="1" si="48"/>
        <v>0</v>
      </c>
      <c r="EN96" s="32">
        <f t="shared" ca="1" si="48"/>
        <v>0</v>
      </c>
      <c r="EO96" s="32">
        <f t="shared" ca="1" si="48"/>
        <v>0</v>
      </c>
      <c r="EP96" s="32">
        <f t="shared" ca="1" si="48"/>
        <v>0</v>
      </c>
      <c r="EQ96" s="32">
        <f t="shared" ca="1" si="48"/>
        <v>0</v>
      </c>
      <c r="ER96" s="32">
        <f t="shared" ca="1" si="48"/>
        <v>0</v>
      </c>
    </row>
    <row r="97" spans="1:148">
      <c r="A97" t="s">
        <v>442</v>
      </c>
      <c r="B97" s="1" t="s">
        <v>261</v>
      </c>
      <c r="C97" t="str">
        <f t="shared" ca="1" si="40"/>
        <v>RB2</v>
      </c>
      <c r="D97" t="str">
        <f t="shared" ca="1" si="41"/>
        <v>Rainbow #2</v>
      </c>
      <c r="E97" s="51">
        <v>0</v>
      </c>
      <c r="F97" s="51">
        <v>0</v>
      </c>
      <c r="G97" s="51">
        <v>483.84840000000003</v>
      </c>
      <c r="H97" s="51">
        <v>2129.3184000000001</v>
      </c>
      <c r="I97" s="51">
        <v>300.70679999999999</v>
      </c>
      <c r="J97" s="51">
        <v>560.65800000000002</v>
      </c>
      <c r="K97" s="51">
        <v>1846.1928</v>
      </c>
      <c r="L97" s="51">
        <v>81.411600000000007</v>
      </c>
      <c r="M97" s="51">
        <v>2307.0059999999999</v>
      </c>
      <c r="N97" s="51">
        <v>1132.3704</v>
      </c>
      <c r="O97" s="51">
        <v>2023.1328000000001</v>
      </c>
      <c r="P97" s="51">
        <v>878.85839999999996</v>
      </c>
      <c r="Q97" s="32">
        <v>0</v>
      </c>
      <c r="R97" s="32">
        <v>0</v>
      </c>
      <c r="S97" s="32">
        <v>35002.65</v>
      </c>
      <c r="T97" s="32">
        <v>133254.54</v>
      </c>
      <c r="U97" s="32">
        <v>32404.22</v>
      </c>
      <c r="V97" s="32">
        <v>21903.360000000001</v>
      </c>
      <c r="W97" s="32">
        <v>1197268.99</v>
      </c>
      <c r="X97" s="32">
        <v>57883.43</v>
      </c>
      <c r="Y97" s="32">
        <v>141017.21</v>
      </c>
      <c r="Z97" s="32">
        <v>50551.93</v>
      </c>
      <c r="AA97" s="32">
        <v>147770.9</v>
      </c>
      <c r="AB97" s="32">
        <v>78219.199999999997</v>
      </c>
      <c r="AC97" s="2">
        <v>-1.73</v>
      </c>
      <c r="AD97" s="2">
        <v>-1.73</v>
      </c>
      <c r="AE97" s="2">
        <v>-1.73</v>
      </c>
      <c r="AF97" s="2">
        <v>-1.73</v>
      </c>
      <c r="AG97" s="2">
        <v>-1.73</v>
      </c>
      <c r="AH97" s="2">
        <v>-1.73</v>
      </c>
      <c r="AI97" s="2">
        <v>-1.73</v>
      </c>
      <c r="AJ97" s="2">
        <v>-1.73</v>
      </c>
      <c r="AK97" s="2">
        <v>-1.73</v>
      </c>
      <c r="AL97" s="2">
        <v>-1.73</v>
      </c>
      <c r="AM97" s="2">
        <v>-1.73</v>
      </c>
      <c r="AN97" s="2">
        <v>-1.73</v>
      </c>
      <c r="AO97" s="33">
        <v>0</v>
      </c>
      <c r="AP97" s="33">
        <v>0</v>
      </c>
      <c r="AQ97" s="33">
        <v>-605.54999999999995</v>
      </c>
      <c r="AR97" s="33">
        <v>-2305.3000000000002</v>
      </c>
      <c r="AS97" s="33">
        <v>-560.59</v>
      </c>
      <c r="AT97" s="33">
        <v>-378.93</v>
      </c>
      <c r="AU97" s="33">
        <v>-20712.75</v>
      </c>
      <c r="AV97" s="33">
        <v>-1001.38</v>
      </c>
      <c r="AW97" s="33">
        <v>-2439.6</v>
      </c>
      <c r="AX97" s="33">
        <v>-874.55</v>
      </c>
      <c r="AY97" s="33">
        <v>-2556.44</v>
      </c>
      <c r="AZ97" s="33">
        <v>-1353.19</v>
      </c>
      <c r="BA97" s="31">
        <f t="shared" si="27"/>
        <v>0</v>
      </c>
      <c r="BB97" s="31">
        <f t="shared" si="27"/>
        <v>0</v>
      </c>
      <c r="BC97" s="31">
        <f t="shared" si="27"/>
        <v>-42</v>
      </c>
      <c r="BD97" s="31">
        <f t="shared" si="27"/>
        <v>-639.62</v>
      </c>
      <c r="BE97" s="31">
        <f t="shared" si="27"/>
        <v>-155.54</v>
      </c>
      <c r="BF97" s="31">
        <f t="shared" si="27"/>
        <v>-105.14</v>
      </c>
      <c r="BG97" s="31">
        <f t="shared" si="42"/>
        <v>-8500.61</v>
      </c>
      <c r="BH97" s="31">
        <f t="shared" si="42"/>
        <v>-410.97</v>
      </c>
      <c r="BI97" s="31">
        <f t="shared" si="42"/>
        <v>-1001.22</v>
      </c>
      <c r="BJ97" s="31">
        <f t="shared" si="42"/>
        <v>-151.66</v>
      </c>
      <c r="BK97" s="31">
        <f t="shared" si="42"/>
        <v>-443.31</v>
      </c>
      <c r="BL97" s="31">
        <f t="shared" si="42"/>
        <v>-234.66</v>
      </c>
      <c r="BM97" s="6">
        <f t="shared" ca="1" si="45"/>
        <v>-4.9399999999999999E-2</v>
      </c>
      <c r="BN97" s="6">
        <f t="shared" ca="1" si="45"/>
        <v>-4.9399999999999999E-2</v>
      </c>
      <c r="BO97" s="6">
        <f t="shared" ca="1" si="45"/>
        <v>-4.9399999999999999E-2</v>
      </c>
      <c r="BP97" s="6">
        <f t="shared" ca="1" si="45"/>
        <v>-4.9399999999999999E-2</v>
      </c>
      <c r="BQ97" s="6">
        <f t="shared" ca="1" si="45"/>
        <v>-4.9399999999999999E-2</v>
      </c>
      <c r="BR97" s="6">
        <f t="shared" ca="1" si="45"/>
        <v>-4.9399999999999999E-2</v>
      </c>
      <c r="BS97" s="6">
        <f t="shared" ca="1" si="45"/>
        <v>-4.9399999999999999E-2</v>
      </c>
      <c r="BT97" s="6">
        <f t="shared" ca="1" si="45"/>
        <v>-4.9399999999999999E-2</v>
      </c>
      <c r="BU97" s="6">
        <f t="shared" ca="1" si="45"/>
        <v>-4.9399999999999999E-2</v>
      </c>
      <c r="BV97" s="6">
        <f t="shared" ca="1" si="45"/>
        <v>-4.9399999999999999E-2</v>
      </c>
      <c r="BW97" s="6">
        <f t="shared" ca="1" si="45"/>
        <v>-4.9399999999999999E-2</v>
      </c>
      <c r="BX97" s="6">
        <f t="shared" ca="1" si="45"/>
        <v>-4.9399999999999999E-2</v>
      </c>
      <c r="BY97" s="31">
        <f t="shared" ca="1" si="49"/>
        <v>0</v>
      </c>
      <c r="BZ97" s="31">
        <f t="shared" ca="1" si="49"/>
        <v>0</v>
      </c>
      <c r="CA97" s="31">
        <f t="shared" ca="1" si="49"/>
        <v>-1729.13</v>
      </c>
      <c r="CB97" s="31">
        <f t="shared" ca="1" si="49"/>
        <v>-6582.77</v>
      </c>
      <c r="CC97" s="31">
        <f t="shared" ca="1" si="49"/>
        <v>-1600.77</v>
      </c>
      <c r="CD97" s="31">
        <f t="shared" ca="1" si="49"/>
        <v>-1082.03</v>
      </c>
      <c r="CE97" s="31">
        <f t="shared" ca="1" si="49"/>
        <v>-59145.09</v>
      </c>
      <c r="CF97" s="31">
        <f t="shared" ca="1" si="49"/>
        <v>-2859.44</v>
      </c>
      <c r="CG97" s="31">
        <f t="shared" ca="1" si="49"/>
        <v>-6966.25</v>
      </c>
      <c r="CH97" s="31">
        <f t="shared" ca="1" si="49"/>
        <v>-2497.27</v>
      </c>
      <c r="CI97" s="31">
        <f t="shared" ca="1" si="49"/>
        <v>-7299.88</v>
      </c>
      <c r="CJ97" s="31">
        <f t="shared" ca="1" si="49"/>
        <v>-3864.03</v>
      </c>
      <c r="CK97" s="32">
        <f t="shared" ca="1" si="28"/>
        <v>0</v>
      </c>
      <c r="CL97" s="32">
        <f t="shared" ca="1" si="28"/>
        <v>0</v>
      </c>
      <c r="CM97" s="32">
        <f t="shared" ca="1" si="28"/>
        <v>45.5</v>
      </c>
      <c r="CN97" s="32">
        <f t="shared" ca="1" si="28"/>
        <v>173.23</v>
      </c>
      <c r="CO97" s="32">
        <f t="shared" ca="1" si="28"/>
        <v>42.13</v>
      </c>
      <c r="CP97" s="32">
        <f t="shared" ca="1" si="28"/>
        <v>28.47</v>
      </c>
      <c r="CQ97" s="32">
        <f t="shared" ca="1" si="43"/>
        <v>1556.45</v>
      </c>
      <c r="CR97" s="32">
        <f t="shared" ca="1" si="43"/>
        <v>75.25</v>
      </c>
      <c r="CS97" s="32">
        <f t="shared" ca="1" si="43"/>
        <v>183.32</v>
      </c>
      <c r="CT97" s="32">
        <f t="shared" ca="1" si="43"/>
        <v>65.72</v>
      </c>
      <c r="CU97" s="32">
        <f t="shared" ca="1" si="43"/>
        <v>192.1</v>
      </c>
      <c r="CV97" s="32">
        <f t="shared" ca="1" si="43"/>
        <v>101.68</v>
      </c>
      <c r="CW97" s="31">
        <f t="shared" ca="1" si="50"/>
        <v>0</v>
      </c>
      <c r="CX97" s="31">
        <f t="shared" ca="1" si="50"/>
        <v>0</v>
      </c>
      <c r="CY97" s="31">
        <f t="shared" ca="1" si="50"/>
        <v>-1036.0800000000002</v>
      </c>
      <c r="CZ97" s="31">
        <f t="shared" ca="1" si="50"/>
        <v>-3464.6200000000008</v>
      </c>
      <c r="DA97" s="31">
        <f t="shared" ca="1" si="50"/>
        <v>-842.50999999999988</v>
      </c>
      <c r="DB97" s="31">
        <f t="shared" ca="1" si="50"/>
        <v>-569.4899999999999</v>
      </c>
      <c r="DC97" s="31">
        <f t="shared" ca="1" si="44"/>
        <v>-28375.279999999999</v>
      </c>
      <c r="DD97" s="31">
        <f t="shared" ca="1" si="44"/>
        <v>-1371.84</v>
      </c>
      <c r="DE97" s="31">
        <f t="shared" ca="1" si="44"/>
        <v>-3342.1099999999997</v>
      </c>
      <c r="DF97" s="31">
        <f t="shared" ca="1" si="44"/>
        <v>-1405.3400000000001</v>
      </c>
      <c r="DG97" s="31">
        <f t="shared" ca="1" si="44"/>
        <v>-4108.03</v>
      </c>
      <c r="DH97" s="31">
        <f t="shared" ca="1" si="44"/>
        <v>-2174.5000000000005</v>
      </c>
      <c r="DI97" s="32">
        <f t="shared" ca="1" si="36"/>
        <v>0</v>
      </c>
      <c r="DJ97" s="32">
        <f t="shared" ca="1" si="36"/>
        <v>0</v>
      </c>
      <c r="DK97" s="32">
        <f t="shared" ca="1" si="36"/>
        <v>-51.8</v>
      </c>
      <c r="DL97" s="32">
        <f t="shared" ca="1" si="36"/>
        <v>-173.23</v>
      </c>
      <c r="DM97" s="32">
        <f t="shared" ca="1" si="36"/>
        <v>-42.13</v>
      </c>
      <c r="DN97" s="32">
        <f t="shared" ca="1" si="36"/>
        <v>-28.47</v>
      </c>
      <c r="DO97" s="32">
        <f t="shared" ca="1" si="46"/>
        <v>-1418.76</v>
      </c>
      <c r="DP97" s="32">
        <f t="shared" ca="1" si="46"/>
        <v>-68.59</v>
      </c>
      <c r="DQ97" s="32">
        <f t="shared" ca="1" si="46"/>
        <v>-167.11</v>
      </c>
      <c r="DR97" s="32">
        <f t="shared" ca="1" si="46"/>
        <v>-70.27</v>
      </c>
      <c r="DS97" s="32">
        <f t="shared" ca="1" si="46"/>
        <v>-205.4</v>
      </c>
      <c r="DT97" s="32">
        <f t="shared" ca="1" si="46"/>
        <v>-108.73</v>
      </c>
      <c r="DU97" s="31">
        <f t="shared" ca="1" si="37"/>
        <v>0</v>
      </c>
      <c r="DV97" s="31">
        <f t="shared" ca="1" si="37"/>
        <v>0</v>
      </c>
      <c r="DW97" s="31">
        <f t="shared" ca="1" si="37"/>
        <v>-435.74</v>
      </c>
      <c r="DX97" s="31">
        <f t="shared" ca="1" si="37"/>
        <v>-1439.43</v>
      </c>
      <c r="DY97" s="31">
        <f t="shared" ca="1" si="37"/>
        <v>-345.88</v>
      </c>
      <c r="DZ97" s="31">
        <f t="shared" ca="1" si="37"/>
        <v>-230.89</v>
      </c>
      <c r="EA97" s="31">
        <f t="shared" ca="1" si="47"/>
        <v>-11364.5</v>
      </c>
      <c r="EB97" s="31">
        <f t="shared" ca="1" si="47"/>
        <v>-542.15</v>
      </c>
      <c r="EC97" s="31">
        <f t="shared" ca="1" si="47"/>
        <v>-1303.06</v>
      </c>
      <c r="ED97" s="31">
        <f t="shared" ca="1" si="47"/>
        <v>-540.71</v>
      </c>
      <c r="EE97" s="31">
        <f t="shared" ca="1" si="47"/>
        <v>-1558.77</v>
      </c>
      <c r="EF97" s="31">
        <f t="shared" ca="1" si="47"/>
        <v>-813.93</v>
      </c>
      <c r="EG97" s="32">
        <f t="shared" ca="1" si="38"/>
        <v>0</v>
      </c>
      <c r="EH97" s="32">
        <f t="shared" ca="1" si="38"/>
        <v>0</v>
      </c>
      <c r="EI97" s="32">
        <f t="shared" ca="1" si="38"/>
        <v>-1523.6200000000001</v>
      </c>
      <c r="EJ97" s="32">
        <f t="shared" ca="1" si="38"/>
        <v>-5077.2800000000007</v>
      </c>
      <c r="EK97" s="32">
        <f t="shared" ca="1" si="38"/>
        <v>-1230.52</v>
      </c>
      <c r="EL97" s="32">
        <f t="shared" ca="1" si="38"/>
        <v>-828.84999999999991</v>
      </c>
      <c r="EM97" s="32">
        <f t="shared" ca="1" si="48"/>
        <v>-41158.539999999994</v>
      </c>
      <c r="EN97" s="32">
        <f t="shared" ca="1" si="48"/>
        <v>-1982.58</v>
      </c>
      <c r="EO97" s="32">
        <f t="shared" ca="1" si="48"/>
        <v>-4812.28</v>
      </c>
      <c r="EP97" s="32">
        <f t="shared" ca="1" si="48"/>
        <v>-2016.3200000000002</v>
      </c>
      <c r="EQ97" s="32">
        <f t="shared" ca="1" si="48"/>
        <v>-5872.1999999999989</v>
      </c>
      <c r="ER97" s="32">
        <f t="shared" ca="1" si="48"/>
        <v>-3097.1600000000003</v>
      </c>
    </row>
    <row r="98" spans="1:148">
      <c r="A98" t="s">
        <v>442</v>
      </c>
      <c r="B98" s="1" t="s">
        <v>263</v>
      </c>
      <c r="C98" t="str">
        <f t="shared" ca="1" si="40"/>
        <v>RB3</v>
      </c>
      <c r="D98" t="str">
        <f t="shared" ca="1" si="41"/>
        <v>Rainbow #3</v>
      </c>
      <c r="E98" s="51">
        <v>0</v>
      </c>
      <c r="F98" s="51">
        <v>0</v>
      </c>
      <c r="G98" s="51">
        <v>0</v>
      </c>
      <c r="H98" s="51">
        <v>0</v>
      </c>
      <c r="I98" s="51">
        <v>0</v>
      </c>
      <c r="J98" s="51">
        <v>0</v>
      </c>
      <c r="K98" s="51">
        <v>0</v>
      </c>
      <c r="L98" s="51">
        <v>0</v>
      </c>
      <c r="M98" s="51">
        <v>0</v>
      </c>
      <c r="N98" s="51">
        <v>0</v>
      </c>
      <c r="O98" s="51">
        <v>0</v>
      </c>
      <c r="P98" s="51">
        <v>0</v>
      </c>
      <c r="Q98" s="32">
        <v>0</v>
      </c>
      <c r="R98" s="32">
        <v>0</v>
      </c>
      <c r="S98" s="32">
        <v>0</v>
      </c>
      <c r="T98" s="32">
        <v>0</v>
      </c>
      <c r="U98" s="32">
        <v>0</v>
      </c>
      <c r="V98" s="32">
        <v>0</v>
      </c>
      <c r="W98" s="32">
        <v>0</v>
      </c>
      <c r="X98" s="32">
        <v>0</v>
      </c>
      <c r="Y98" s="32">
        <v>0</v>
      </c>
      <c r="Z98" s="32">
        <v>0</v>
      </c>
      <c r="AA98" s="32">
        <v>0</v>
      </c>
      <c r="AB98" s="32">
        <v>0</v>
      </c>
      <c r="AC98" s="2">
        <v>-2.3199999999999998</v>
      </c>
      <c r="AD98" s="2">
        <v>-2.3199999999999998</v>
      </c>
      <c r="AE98" s="2">
        <v>-2.3199999999999998</v>
      </c>
      <c r="AF98" s="2">
        <v>-2.3199999999999998</v>
      </c>
      <c r="AG98" s="2">
        <v>-2.3199999999999998</v>
      </c>
      <c r="AH98" s="2">
        <v>-2.3199999999999998</v>
      </c>
      <c r="AI98" s="2">
        <v>-2.3199999999999998</v>
      </c>
      <c r="AJ98" s="2">
        <v>-2.3199999999999998</v>
      </c>
      <c r="AK98" s="2">
        <v>-2.3199999999999998</v>
      </c>
      <c r="AL98" s="2">
        <v>-2.3199999999999998</v>
      </c>
      <c r="AM98" s="2">
        <v>-2.3199999999999998</v>
      </c>
      <c r="AN98" s="2">
        <v>-2.3199999999999998</v>
      </c>
      <c r="AO98" s="33">
        <v>0</v>
      </c>
      <c r="AP98" s="33">
        <v>0</v>
      </c>
      <c r="AQ98" s="33">
        <v>0</v>
      </c>
      <c r="AR98" s="33">
        <v>0</v>
      </c>
      <c r="AS98" s="33">
        <v>0</v>
      </c>
      <c r="AT98" s="33">
        <v>0</v>
      </c>
      <c r="AU98" s="33">
        <v>0</v>
      </c>
      <c r="AV98" s="33">
        <v>0</v>
      </c>
      <c r="AW98" s="33">
        <v>0</v>
      </c>
      <c r="AX98" s="33">
        <v>0</v>
      </c>
      <c r="AY98" s="33">
        <v>0</v>
      </c>
      <c r="AZ98" s="33">
        <v>0</v>
      </c>
      <c r="BA98" s="31">
        <f t="shared" si="27"/>
        <v>0</v>
      </c>
      <c r="BB98" s="31">
        <f t="shared" si="27"/>
        <v>0</v>
      </c>
      <c r="BC98" s="31">
        <f t="shared" si="27"/>
        <v>0</v>
      </c>
      <c r="BD98" s="31">
        <f t="shared" si="27"/>
        <v>0</v>
      </c>
      <c r="BE98" s="31">
        <f t="shared" si="27"/>
        <v>0</v>
      </c>
      <c r="BF98" s="31">
        <f t="shared" si="27"/>
        <v>0</v>
      </c>
      <c r="BG98" s="31">
        <f t="shared" si="42"/>
        <v>0</v>
      </c>
      <c r="BH98" s="31">
        <f t="shared" si="42"/>
        <v>0</v>
      </c>
      <c r="BI98" s="31">
        <f t="shared" si="42"/>
        <v>0</v>
      </c>
      <c r="BJ98" s="31">
        <f t="shared" si="42"/>
        <v>0</v>
      </c>
      <c r="BK98" s="31">
        <f t="shared" si="42"/>
        <v>0</v>
      </c>
      <c r="BL98" s="31">
        <f t="shared" si="42"/>
        <v>0</v>
      </c>
      <c r="BM98" s="6">
        <f t="shared" ca="1" si="45"/>
        <v>4.8800000000000003E-2</v>
      </c>
      <c r="BN98" s="6">
        <f t="shared" ca="1" si="45"/>
        <v>4.8800000000000003E-2</v>
      </c>
      <c r="BO98" s="6">
        <f t="shared" ca="1" si="45"/>
        <v>4.8800000000000003E-2</v>
      </c>
      <c r="BP98" s="6">
        <f t="shared" ca="1" si="45"/>
        <v>4.8800000000000003E-2</v>
      </c>
      <c r="BQ98" s="6">
        <f t="shared" ca="1" si="45"/>
        <v>4.8800000000000003E-2</v>
      </c>
      <c r="BR98" s="6">
        <f t="shared" ca="1" si="45"/>
        <v>4.8800000000000003E-2</v>
      </c>
      <c r="BS98" s="6">
        <f t="shared" ca="1" si="45"/>
        <v>4.8800000000000003E-2</v>
      </c>
      <c r="BT98" s="6">
        <f t="shared" ca="1" si="45"/>
        <v>4.8800000000000003E-2</v>
      </c>
      <c r="BU98" s="6">
        <f t="shared" ca="1" si="45"/>
        <v>4.8800000000000003E-2</v>
      </c>
      <c r="BV98" s="6">
        <f t="shared" ca="1" si="45"/>
        <v>4.8800000000000003E-2</v>
      </c>
      <c r="BW98" s="6">
        <f t="shared" ca="1" si="45"/>
        <v>4.8800000000000003E-2</v>
      </c>
      <c r="BX98" s="6">
        <f t="shared" ca="1" si="45"/>
        <v>4.8800000000000003E-2</v>
      </c>
      <c r="BY98" s="31">
        <f t="shared" ca="1" si="49"/>
        <v>0</v>
      </c>
      <c r="BZ98" s="31">
        <f t="shared" ca="1" si="49"/>
        <v>0</v>
      </c>
      <c r="CA98" s="31">
        <f t="shared" ca="1" si="49"/>
        <v>0</v>
      </c>
      <c r="CB98" s="31">
        <f t="shared" ca="1" si="49"/>
        <v>0</v>
      </c>
      <c r="CC98" s="31">
        <f t="shared" ca="1" si="49"/>
        <v>0</v>
      </c>
      <c r="CD98" s="31">
        <f t="shared" ca="1" si="49"/>
        <v>0</v>
      </c>
      <c r="CE98" s="31">
        <f t="shared" ca="1" si="49"/>
        <v>0</v>
      </c>
      <c r="CF98" s="31">
        <f t="shared" ca="1" si="49"/>
        <v>0</v>
      </c>
      <c r="CG98" s="31">
        <f t="shared" ca="1" si="49"/>
        <v>0</v>
      </c>
      <c r="CH98" s="31">
        <f t="shared" ca="1" si="49"/>
        <v>0</v>
      </c>
      <c r="CI98" s="31">
        <f t="shared" ca="1" si="49"/>
        <v>0</v>
      </c>
      <c r="CJ98" s="31">
        <f t="shared" ca="1" si="49"/>
        <v>0</v>
      </c>
      <c r="CK98" s="32">
        <f t="shared" ca="1" si="28"/>
        <v>0</v>
      </c>
      <c r="CL98" s="32">
        <f t="shared" ca="1" si="28"/>
        <v>0</v>
      </c>
      <c r="CM98" s="32">
        <f t="shared" ca="1" si="28"/>
        <v>0</v>
      </c>
      <c r="CN98" s="32">
        <f t="shared" ca="1" si="28"/>
        <v>0</v>
      </c>
      <c r="CO98" s="32">
        <f t="shared" ca="1" si="28"/>
        <v>0</v>
      </c>
      <c r="CP98" s="32">
        <f t="shared" ca="1" si="28"/>
        <v>0</v>
      </c>
      <c r="CQ98" s="32">
        <f t="shared" ca="1" si="43"/>
        <v>0</v>
      </c>
      <c r="CR98" s="32">
        <f t="shared" ca="1" si="43"/>
        <v>0</v>
      </c>
      <c r="CS98" s="32">
        <f t="shared" ca="1" si="43"/>
        <v>0</v>
      </c>
      <c r="CT98" s="32">
        <f t="shared" ca="1" si="43"/>
        <v>0</v>
      </c>
      <c r="CU98" s="32">
        <f t="shared" ca="1" si="43"/>
        <v>0</v>
      </c>
      <c r="CV98" s="32">
        <f t="shared" ca="1" si="43"/>
        <v>0</v>
      </c>
      <c r="CW98" s="31">
        <f t="shared" ca="1" si="50"/>
        <v>0</v>
      </c>
      <c r="CX98" s="31">
        <f t="shared" ca="1" si="50"/>
        <v>0</v>
      </c>
      <c r="CY98" s="31">
        <f t="shared" ca="1" si="50"/>
        <v>0</v>
      </c>
      <c r="CZ98" s="31">
        <f t="shared" ca="1" si="50"/>
        <v>0</v>
      </c>
      <c r="DA98" s="31">
        <f t="shared" ca="1" si="50"/>
        <v>0</v>
      </c>
      <c r="DB98" s="31">
        <f t="shared" ca="1" si="50"/>
        <v>0</v>
      </c>
      <c r="DC98" s="31">
        <f t="shared" ca="1" si="44"/>
        <v>0</v>
      </c>
      <c r="DD98" s="31">
        <f t="shared" ca="1" si="44"/>
        <v>0</v>
      </c>
      <c r="DE98" s="31">
        <f t="shared" ca="1" si="44"/>
        <v>0</v>
      </c>
      <c r="DF98" s="31">
        <f t="shared" ca="1" si="44"/>
        <v>0</v>
      </c>
      <c r="DG98" s="31">
        <f t="shared" ca="1" si="44"/>
        <v>0</v>
      </c>
      <c r="DH98" s="31">
        <f t="shared" ca="1" si="44"/>
        <v>0</v>
      </c>
      <c r="DI98" s="32">
        <f t="shared" ca="1" si="36"/>
        <v>0</v>
      </c>
      <c r="DJ98" s="32">
        <f t="shared" ca="1" si="36"/>
        <v>0</v>
      </c>
      <c r="DK98" s="32">
        <f t="shared" ca="1" si="36"/>
        <v>0</v>
      </c>
      <c r="DL98" s="32">
        <f t="shared" ca="1" si="36"/>
        <v>0</v>
      </c>
      <c r="DM98" s="32">
        <f t="shared" ca="1" si="36"/>
        <v>0</v>
      </c>
      <c r="DN98" s="32">
        <f t="shared" ca="1" si="36"/>
        <v>0</v>
      </c>
      <c r="DO98" s="32">
        <f t="shared" ca="1" si="46"/>
        <v>0</v>
      </c>
      <c r="DP98" s="32">
        <f t="shared" ca="1" si="46"/>
        <v>0</v>
      </c>
      <c r="DQ98" s="32">
        <f t="shared" ca="1" si="46"/>
        <v>0</v>
      </c>
      <c r="DR98" s="32">
        <f t="shared" ca="1" si="46"/>
        <v>0</v>
      </c>
      <c r="DS98" s="32">
        <f t="shared" ca="1" si="46"/>
        <v>0</v>
      </c>
      <c r="DT98" s="32">
        <f t="shared" ca="1" si="46"/>
        <v>0</v>
      </c>
      <c r="DU98" s="31">
        <f t="shared" ca="1" si="37"/>
        <v>0</v>
      </c>
      <c r="DV98" s="31">
        <f t="shared" ca="1" si="37"/>
        <v>0</v>
      </c>
      <c r="DW98" s="31">
        <f t="shared" ca="1" si="37"/>
        <v>0</v>
      </c>
      <c r="DX98" s="31">
        <f t="shared" ca="1" si="37"/>
        <v>0</v>
      </c>
      <c r="DY98" s="31">
        <f t="shared" ca="1" si="37"/>
        <v>0</v>
      </c>
      <c r="DZ98" s="31">
        <f t="shared" ca="1" si="37"/>
        <v>0</v>
      </c>
      <c r="EA98" s="31">
        <f t="shared" ca="1" si="47"/>
        <v>0</v>
      </c>
      <c r="EB98" s="31">
        <f t="shared" ca="1" si="47"/>
        <v>0</v>
      </c>
      <c r="EC98" s="31">
        <f t="shared" ca="1" si="47"/>
        <v>0</v>
      </c>
      <c r="ED98" s="31">
        <f t="shared" ca="1" si="47"/>
        <v>0</v>
      </c>
      <c r="EE98" s="31">
        <f t="shared" ca="1" si="47"/>
        <v>0</v>
      </c>
      <c r="EF98" s="31">
        <f t="shared" ca="1" si="47"/>
        <v>0</v>
      </c>
      <c r="EG98" s="32">
        <f t="shared" ca="1" si="38"/>
        <v>0</v>
      </c>
      <c r="EH98" s="32">
        <f t="shared" ca="1" si="38"/>
        <v>0</v>
      </c>
      <c r="EI98" s="32">
        <f t="shared" ca="1" si="38"/>
        <v>0</v>
      </c>
      <c r="EJ98" s="32">
        <f t="shared" ca="1" si="38"/>
        <v>0</v>
      </c>
      <c r="EK98" s="32">
        <f t="shared" ca="1" si="38"/>
        <v>0</v>
      </c>
      <c r="EL98" s="32">
        <f t="shared" ca="1" si="38"/>
        <v>0</v>
      </c>
      <c r="EM98" s="32">
        <f t="shared" ca="1" si="48"/>
        <v>0</v>
      </c>
      <c r="EN98" s="32">
        <f t="shared" ca="1" si="48"/>
        <v>0</v>
      </c>
      <c r="EO98" s="32">
        <f t="shared" ca="1" si="48"/>
        <v>0</v>
      </c>
      <c r="EP98" s="32">
        <f t="shared" ca="1" si="48"/>
        <v>0</v>
      </c>
      <c r="EQ98" s="32">
        <f t="shared" ca="1" si="48"/>
        <v>0</v>
      </c>
      <c r="ER98" s="32">
        <f t="shared" ca="1" si="48"/>
        <v>0</v>
      </c>
    </row>
    <row r="99" spans="1:148">
      <c r="A99" t="s">
        <v>442</v>
      </c>
      <c r="B99" s="1" t="s">
        <v>51</v>
      </c>
      <c r="C99" t="str">
        <f t="shared" ca="1" si="40"/>
        <v>RB5</v>
      </c>
      <c r="D99" t="str">
        <f t="shared" ca="1" si="41"/>
        <v>Rainbow #5</v>
      </c>
      <c r="E99" s="51">
        <v>15855.528</v>
      </c>
      <c r="F99" s="51">
        <v>13700.075999999999</v>
      </c>
      <c r="G99" s="51">
        <v>14548.12</v>
      </c>
      <c r="H99" s="51">
        <v>12779.915999999999</v>
      </c>
      <c r="I99" s="51">
        <v>13507.263999999999</v>
      </c>
      <c r="J99" s="51">
        <v>12923.776</v>
      </c>
      <c r="K99" s="51">
        <v>14155.263999999999</v>
      </c>
      <c r="L99" s="51">
        <v>13279.248</v>
      </c>
      <c r="M99" s="51">
        <v>15187.12</v>
      </c>
      <c r="N99" s="51">
        <v>16133.752</v>
      </c>
      <c r="O99" s="51">
        <v>15861.948</v>
      </c>
      <c r="P99" s="51">
        <v>15058.451999999999</v>
      </c>
      <c r="Q99" s="32">
        <v>1046843.36</v>
      </c>
      <c r="R99" s="32">
        <v>1061768.46</v>
      </c>
      <c r="S99" s="32">
        <v>911189.81</v>
      </c>
      <c r="T99" s="32">
        <v>763691.43</v>
      </c>
      <c r="U99" s="32">
        <v>714083.09</v>
      </c>
      <c r="V99" s="32">
        <v>726386.8</v>
      </c>
      <c r="W99" s="32">
        <v>2982116.99</v>
      </c>
      <c r="X99" s="32">
        <v>1218498.6000000001</v>
      </c>
      <c r="Y99" s="32">
        <v>835159.15</v>
      </c>
      <c r="Z99" s="32">
        <v>1084820.94</v>
      </c>
      <c r="AA99" s="32">
        <v>861144.4</v>
      </c>
      <c r="AB99" s="32">
        <v>1119219.26</v>
      </c>
      <c r="AC99" s="2">
        <v>-1.73</v>
      </c>
      <c r="AD99" s="2">
        <v>-1.73</v>
      </c>
      <c r="AE99" s="2">
        <v>-1.73</v>
      </c>
      <c r="AF99" s="2">
        <v>-1.73</v>
      </c>
      <c r="AG99" s="2">
        <v>-1.73</v>
      </c>
      <c r="AH99" s="2">
        <v>-1.73</v>
      </c>
      <c r="AI99" s="2">
        <v>-1.73</v>
      </c>
      <c r="AJ99" s="2">
        <v>-1.73</v>
      </c>
      <c r="AK99" s="2">
        <v>-1.73</v>
      </c>
      <c r="AL99" s="2">
        <v>-1.73</v>
      </c>
      <c r="AM99" s="2">
        <v>-1.73</v>
      </c>
      <c r="AN99" s="2">
        <v>-1.73</v>
      </c>
      <c r="AO99" s="33">
        <v>-18110.39</v>
      </c>
      <c r="AP99" s="33">
        <v>-18368.59</v>
      </c>
      <c r="AQ99" s="33">
        <v>-15763.58</v>
      </c>
      <c r="AR99" s="33">
        <v>-13211.86</v>
      </c>
      <c r="AS99" s="33">
        <v>-12353.64</v>
      </c>
      <c r="AT99" s="33">
        <v>-12566.49</v>
      </c>
      <c r="AU99" s="33">
        <v>-51590.62</v>
      </c>
      <c r="AV99" s="33">
        <v>-21080.03</v>
      </c>
      <c r="AW99" s="33">
        <v>-14448.25</v>
      </c>
      <c r="AX99" s="33">
        <v>-18767.400000000001</v>
      </c>
      <c r="AY99" s="33">
        <v>-14897.8</v>
      </c>
      <c r="AZ99" s="33">
        <v>-19362.490000000002</v>
      </c>
      <c r="BA99" s="31">
        <f t="shared" si="27"/>
        <v>-1256.21</v>
      </c>
      <c r="BB99" s="31">
        <f t="shared" si="27"/>
        <v>-1274.1199999999999</v>
      </c>
      <c r="BC99" s="31">
        <f t="shared" si="27"/>
        <v>-1093.43</v>
      </c>
      <c r="BD99" s="31">
        <f t="shared" ref="BD99:BI141" si="51">ROUND(T99*BD$3,2)</f>
        <v>-3665.72</v>
      </c>
      <c r="BE99" s="31">
        <f t="shared" si="51"/>
        <v>-3427.6</v>
      </c>
      <c r="BF99" s="31">
        <f t="shared" si="51"/>
        <v>-3486.66</v>
      </c>
      <c r="BG99" s="31">
        <f t="shared" si="42"/>
        <v>-21173.03</v>
      </c>
      <c r="BH99" s="31">
        <f t="shared" si="42"/>
        <v>-8651.34</v>
      </c>
      <c r="BI99" s="31">
        <f t="shared" si="42"/>
        <v>-5929.63</v>
      </c>
      <c r="BJ99" s="31">
        <f t="shared" si="42"/>
        <v>-3254.46</v>
      </c>
      <c r="BK99" s="31">
        <f t="shared" si="42"/>
        <v>-2583.4299999999998</v>
      </c>
      <c r="BL99" s="31">
        <f t="shared" si="42"/>
        <v>-3357.66</v>
      </c>
      <c r="BM99" s="6">
        <f t="shared" ca="1" si="45"/>
        <v>-4.9399999999999999E-2</v>
      </c>
      <c r="BN99" s="6">
        <f t="shared" ca="1" si="45"/>
        <v>-4.9399999999999999E-2</v>
      </c>
      <c r="BO99" s="6">
        <f t="shared" ca="1" si="45"/>
        <v>-4.9399999999999999E-2</v>
      </c>
      <c r="BP99" s="6">
        <f t="shared" ca="1" si="45"/>
        <v>-4.9399999999999999E-2</v>
      </c>
      <c r="BQ99" s="6">
        <f t="shared" ca="1" si="45"/>
        <v>-4.9399999999999999E-2</v>
      </c>
      <c r="BR99" s="6">
        <f t="shared" ca="1" si="45"/>
        <v>-4.9399999999999999E-2</v>
      </c>
      <c r="BS99" s="6">
        <f t="shared" ca="1" si="45"/>
        <v>-4.9399999999999999E-2</v>
      </c>
      <c r="BT99" s="6">
        <f t="shared" ca="1" si="45"/>
        <v>-4.9399999999999999E-2</v>
      </c>
      <c r="BU99" s="6">
        <f t="shared" ca="1" si="45"/>
        <v>-4.9399999999999999E-2</v>
      </c>
      <c r="BV99" s="6">
        <f t="shared" ca="1" si="45"/>
        <v>-4.9399999999999999E-2</v>
      </c>
      <c r="BW99" s="6">
        <f t="shared" ca="1" si="45"/>
        <v>-4.9399999999999999E-2</v>
      </c>
      <c r="BX99" s="6">
        <f t="shared" ca="1" si="45"/>
        <v>-4.9399999999999999E-2</v>
      </c>
      <c r="BY99" s="31">
        <f t="shared" ca="1" si="49"/>
        <v>-51714.06</v>
      </c>
      <c r="BZ99" s="31">
        <f t="shared" ca="1" si="49"/>
        <v>-52451.360000000001</v>
      </c>
      <c r="CA99" s="31">
        <f t="shared" ca="1" si="49"/>
        <v>-45012.78</v>
      </c>
      <c r="CB99" s="31">
        <f t="shared" ca="1" si="49"/>
        <v>-37726.36</v>
      </c>
      <c r="CC99" s="31">
        <f t="shared" ca="1" si="49"/>
        <v>-35275.699999999997</v>
      </c>
      <c r="CD99" s="31">
        <f t="shared" ca="1" si="49"/>
        <v>-35883.51</v>
      </c>
      <c r="CE99" s="31">
        <f t="shared" ca="1" si="49"/>
        <v>-147316.57999999999</v>
      </c>
      <c r="CF99" s="31">
        <f t="shared" ca="1" si="49"/>
        <v>-60193.83</v>
      </c>
      <c r="CG99" s="31">
        <f t="shared" ca="1" si="49"/>
        <v>-41256.86</v>
      </c>
      <c r="CH99" s="31">
        <f t="shared" ca="1" si="49"/>
        <v>-53590.15</v>
      </c>
      <c r="CI99" s="31">
        <f t="shared" ca="1" si="49"/>
        <v>-42540.53</v>
      </c>
      <c r="CJ99" s="31">
        <f t="shared" ca="1" si="49"/>
        <v>-55289.43</v>
      </c>
      <c r="CK99" s="32">
        <f t="shared" ca="1" si="28"/>
        <v>1360.9</v>
      </c>
      <c r="CL99" s="32">
        <f t="shared" ca="1" si="28"/>
        <v>1380.3</v>
      </c>
      <c r="CM99" s="32">
        <f t="shared" ca="1" si="28"/>
        <v>1184.55</v>
      </c>
      <c r="CN99" s="32">
        <f t="shared" ref="CN99:CS130" ca="1" si="52">ROUND(T99*$CV$3,2)</f>
        <v>992.8</v>
      </c>
      <c r="CO99" s="32">
        <f t="shared" ca="1" si="52"/>
        <v>928.31</v>
      </c>
      <c r="CP99" s="32">
        <f t="shared" ca="1" si="52"/>
        <v>944.3</v>
      </c>
      <c r="CQ99" s="32">
        <f t="shared" ca="1" si="43"/>
        <v>3876.75</v>
      </c>
      <c r="CR99" s="32">
        <f t="shared" ca="1" si="43"/>
        <v>1584.05</v>
      </c>
      <c r="CS99" s="32">
        <f t="shared" ca="1" si="43"/>
        <v>1085.71</v>
      </c>
      <c r="CT99" s="32">
        <f t="shared" ca="1" si="43"/>
        <v>1410.27</v>
      </c>
      <c r="CU99" s="32">
        <f t="shared" ca="1" si="43"/>
        <v>1119.49</v>
      </c>
      <c r="CV99" s="32">
        <f t="shared" ca="1" si="43"/>
        <v>1454.99</v>
      </c>
      <c r="CW99" s="31">
        <f t="shared" ca="1" si="50"/>
        <v>-30986.559999999998</v>
      </c>
      <c r="CX99" s="31">
        <f t="shared" ca="1" si="50"/>
        <v>-31428.35</v>
      </c>
      <c r="CY99" s="31">
        <f t="shared" ca="1" si="50"/>
        <v>-26971.219999999994</v>
      </c>
      <c r="CZ99" s="31">
        <f t="shared" ca="1" si="50"/>
        <v>-19855.979999999996</v>
      </c>
      <c r="DA99" s="31">
        <f t="shared" ca="1" si="50"/>
        <v>-18566.150000000001</v>
      </c>
      <c r="DB99" s="31">
        <f t="shared" ca="1" si="50"/>
        <v>-18886.060000000001</v>
      </c>
      <c r="DC99" s="31">
        <f t="shared" ca="1" si="44"/>
        <v>-70676.179999999993</v>
      </c>
      <c r="DD99" s="31">
        <f t="shared" ca="1" si="44"/>
        <v>-28878.41</v>
      </c>
      <c r="DE99" s="31">
        <f t="shared" ca="1" si="44"/>
        <v>-19793.27</v>
      </c>
      <c r="DF99" s="31">
        <f t="shared" ca="1" si="44"/>
        <v>-30158.020000000004</v>
      </c>
      <c r="DG99" s="31">
        <f t="shared" ca="1" si="44"/>
        <v>-23939.81</v>
      </c>
      <c r="DH99" s="31">
        <f t="shared" ca="1" si="44"/>
        <v>-31114.289999999997</v>
      </c>
      <c r="DI99" s="32">
        <f t="shared" ca="1" si="36"/>
        <v>-1549.33</v>
      </c>
      <c r="DJ99" s="32">
        <f t="shared" ca="1" si="36"/>
        <v>-1571.42</v>
      </c>
      <c r="DK99" s="32">
        <f t="shared" ca="1" si="36"/>
        <v>-1348.56</v>
      </c>
      <c r="DL99" s="32">
        <f t="shared" ca="1" si="36"/>
        <v>-992.8</v>
      </c>
      <c r="DM99" s="32">
        <f t="shared" ca="1" si="36"/>
        <v>-928.31</v>
      </c>
      <c r="DN99" s="32">
        <f t="shared" ca="1" si="36"/>
        <v>-944.3</v>
      </c>
      <c r="DO99" s="32">
        <f t="shared" ca="1" si="46"/>
        <v>-3533.81</v>
      </c>
      <c r="DP99" s="32">
        <f t="shared" ca="1" si="46"/>
        <v>-1443.92</v>
      </c>
      <c r="DQ99" s="32">
        <f t="shared" ca="1" si="46"/>
        <v>-989.66</v>
      </c>
      <c r="DR99" s="32">
        <f t="shared" ca="1" si="46"/>
        <v>-1507.9</v>
      </c>
      <c r="DS99" s="32">
        <f t="shared" ca="1" si="46"/>
        <v>-1196.99</v>
      </c>
      <c r="DT99" s="32">
        <f t="shared" ca="1" si="46"/>
        <v>-1555.71</v>
      </c>
      <c r="DU99" s="31">
        <f t="shared" ca="1" si="37"/>
        <v>-13332.29</v>
      </c>
      <c r="DV99" s="31">
        <f t="shared" ca="1" si="37"/>
        <v>-13362.22</v>
      </c>
      <c r="DW99" s="31">
        <f t="shared" ca="1" si="37"/>
        <v>-11343.07</v>
      </c>
      <c r="DX99" s="31">
        <f t="shared" ca="1" si="37"/>
        <v>-8249.48</v>
      </c>
      <c r="DY99" s="31">
        <f t="shared" ca="1" si="37"/>
        <v>-7622.04</v>
      </c>
      <c r="DZ99" s="31">
        <f t="shared" ca="1" si="37"/>
        <v>-7657.14</v>
      </c>
      <c r="EA99" s="31">
        <f t="shared" ca="1" si="47"/>
        <v>-28306.31</v>
      </c>
      <c r="EB99" s="31">
        <f t="shared" ca="1" si="47"/>
        <v>-11412.71</v>
      </c>
      <c r="EC99" s="31">
        <f t="shared" ca="1" si="47"/>
        <v>-7717.21</v>
      </c>
      <c r="ED99" s="31">
        <f t="shared" ca="1" si="47"/>
        <v>-11603.41</v>
      </c>
      <c r="EE99" s="31">
        <f t="shared" ca="1" si="47"/>
        <v>-9083.85</v>
      </c>
      <c r="EF99" s="31">
        <f t="shared" ca="1" si="47"/>
        <v>-11646.34</v>
      </c>
      <c r="EG99" s="32">
        <f t="shared" ca="1" si="38"/>
        <v>-45868.18</v>
      </c>
      <c r="EH99" s="32">
        <f t="shared" ca="1" si="38"/>
        <v>-46361.99</v>
      </c>
      <c r="EI99" s="32">
        <f t="shared" ca="1" si="38"/>
        <v>-39662.849999999991</v>
      </c>
      <c r="EJ99" s="32">
        <f t="shared" ca="1" si="38"/>
        <v>-29098.259999999995</v>
      </c>
      <c r="EK99" s="32">
        <f t="shared" ca="1" si="38"/>
        <v>-27116.500000000004</v>
      </c>
      <c r="EL99" s="32">
        <f t="shared" ca="1" si="38"/>
        <v>-27487.5</v>
      </c>
      <c r="EM99" s="32">
        <f t="shared" ca="1" si="48"/>
        <v>-102516.29999999999</v>
      </c>
      <c r="EN99" s="32">
        <f t="shared" ca="1" si="48"/>
        <v>-41735.040000000001</v>
      </c>
      <c r="EO99" s="32">
        <f t="shared" ca="1" si="48"/>
        <v>-28500.14</v>
      </c>
      <c r="EP99" s="32">
        <f t="shared" ca="1" si="48"/>
        <v>-43269.33</v>
      </c>
      <c r="EQ99" s="32">
        <f t="shared" ca="1" si="48"/>
        <v>-34220.65</v>
      </c>
      <c r="ER99" s="32">
        <f t="shared" ca="1" si="48"/>
        <v>-44316.34</v>
      </c>
    </row>
    <row r="100" spans="1:148">
      <c r="A100" t="s">
        <v>520</v>
      </c>
      <c r="B100" s="1" t="s">
        <v>531</v>
      </c>
      <c r="C100" t="str">
        <f t="shared" ca="1" si="40"/>
        <v>RG10</v>
      </c>
      <c r="D100" t="str">
        <f t="shared" ca="1" si="41"/>
        <v>Rossdale #10</v>
      </c>
      <c r="E100" s="51">
        <v>0</v>
      </c>
      <c r="F100" s="51">
        <v>0</v>
      </c>
      <c r="G100" s="51">
        <v>0</v>
      </c>
      <c r="H100" s="51">
        <v>0</v>
      </c>
      <c r="I100" s="51">
        <v>0</v>
      </c>
      <c r="J100" s="51">
        <v>0</v>
      </c>
      <c r="K100" s="51">
        <v>0</v>
      </c>
      <c r="L100" s="51">
        <v>0</v>
      </c>
      <c r="M100" s="51">
        <v>0</v>
      </c>
      <c r="N100" s="51">
        <v>0</v>
      </c>
      <c r="O100" s="51">
        <v>0</v>
      </c>
      <c r="P100" s="51">
        <v>0</v>
      </c>
      <c r="Q100" s="32">
        <v>0</v>
      </c>
      <c r="R100" s="32">
        <v>0</v>
      </c>
      <c r="S100" s="32">
        <v>0</v>
      </c>
      <c r="T100" s="32">
        <v>0</v>
      </c>
      <c r="U100" s="32">
        <v>0</v>
      </c>
      <c r="V100" s="32">
        <v>0</v>
      </c>
      <c r="W100" s="32">
        <v>0</v>
      </c>
      <c r="X100" s="32">
        <v>0</v>
      </c>
      <c r="Y100" s="32">
        <v>0</v>
      </c>
      <c r="Z100" s="32">
        <v>0</v>
      </c>
      <c r="AA100" s="32">
        <v>0</v>
      </c>
      <c r="AB100" s="32">
        <v>0</v>
      </c>
      <c r="AC100" s="2">
        <v>4.62</v>
      </c>
      <c r="AD100" s="2">
        <v>4.62</v>
      </c>
      <c r="AE100" s="2">
        <v>4.62</v>
      </c>
      <c r="AF100" s="2">
        <v>4.62</v>
      </c>
      <c r="AG100" s="2">
        <v>4.62</v>
      </c>
      <c r="AH100" s="2">
        <v>4.62</v>
      </c>
      <c r="AI100" s="2">
        <v>4.62</v>
      </c>
      <c r="AJ100" s="2">
        <v>4.62</v>
      </c>
      <c r="AK100" s="2">
        <v>4.62</v>
      </c>
      <c r="AL100" s="2">
        <v>4.62</v>
      </c>
      <c r="AM100" s="2">
        <v>4.62</v>
      </c>
      <c r="AN100" s="2">
        <v>4.62</v>
      </c>
      <c r="AO100" s="33">
        <v>0</v>
      </c>
      <c r="AP100" s="33">
        <v>0</v>
      </c>
      <c r="AQ100" s="33">
        <v>0</v>
      </c>
      <c r="AR100" s="33">
        <v>0</v>
      </c>
      <c r="AS100" s="33">
        <v>0</v>
      </c>
      <c r="AT100" s="33">
        <v>0</v>
      </c>
      <c r="AU100" s="33">
        <v>0</v>
      </c>
      <c r="AV100" s="33">
        <v>0</v>
      </c>
      <c r="AW100" s="33">
        <v>0</v>
      </c>
      <c r="AX100" s="33">
        <v>0</v>
      </c>
      <c r="AY100" s="33">
        <v>0</v>
      </c>
      <c r="AZ100" s="33">
        <v>0</v>
      </c>
      <c r="BA100" s="31">
        <f t="shared" ref="BA100:BC141" si="53">ROUND(Q100*BA$3,2)</f>
        <v>0</v>
      </c>
      <c r="BB100" s="31">
        <f t="shared" si="53"/>
        <v>0</v>
      </c>
      <c r="BC100" s="31">
        <f t="shared" si="53"/>
        <v>0</v>
      </c>
      <c r="BD100" s="31">
        <f t="shared" si="51"/>
        <v>0</v>
      </c>
      <c r="BE100" s="31">
        <f t="shared" si="51"/>
        <v>0</v>
      </c>
      <c r="BF100" s="31">
        <f t="shared" si="51"/>
        <v>0</v>
      </c>
      <c r="BG100" s="31">
        <f t="shared" si="42"/>
        <v>0</v>
      </c>
      <c r="BH100" s="31">
        <f t="shared" si="42"/>
        <v>0</v>
      </c>
      <c r="BI100" s="31">
        <f t="shared" si="42"/>
        <v>0</v>
      </c>
      <c r="BJ100" s="31">
        <f t="shared" si="42"/>
        <v>0</v>
      </c>
      <c r="BK100" s="31">
        <f t="shared" si="42"/>
        <v>0</v>
      </c>
      <c r="BL100" s="31">
        <f t="shared" si="42"/>
        <v>0</v>
      </c>
      <c r="BM100" s="6">
        <f t="shared" ca="1" si="45"/>
        <v>4.8800000000000003E-2</v>
      </c>
      <c r="BN100" s="6">
        <f t="shared" ca="1" si="45"/>
        <v>4.8800000000000003E-2</v>
      </c>
      <c r="BO100" s="6">
        <f t="shared" ca="1" si="45"/>
        <v>4.8800000000000003E-2</v>
      </c>
      <c r="BP100" s="6">
        <f t="shared" ca="1" si="45"/>
        <v>4.8800000000000003E-2</v>
      </c>
      <c r="BQ100" s="6">
        <f t="shared" ca="1" si="45"/>
        <v>4.8800000000000003E-2</v>
      </c>
      <c r="BR100" s="6">
        <f t="shared" ca="1" si="45"/>
        <v>4.8800000000000003E-2</v>
      </c>
      <c r="BS100" s="6">
        <f t="shared" ca="1" si="45"/>
        <v>4.8800000000000003E-2</v>
      </c>
      <c r="BT100" s="6">
        <f t="shared" ca="1" si="45"/>
        <v>4.8800000000000003E-2</v>
      </c>
      <c r="BU100" s="6">
        <f t="shared" ca="1" si="45"/>
        <v>4.8800000000000003E-2</v>
      </c>
      <c r="BV100" s="6">
        <f t="shared" ca="1" si="45"/>
        <v>4.8800000000000003E-2</v>
      </c>
      <c r="BW100" s="6">
        <f t="shared" ca="1" si="45"/>
        <v>4.8800000000000003E-2</v>
      </c>
      <c r="BX100" s="6">
        <f t="shared" ca="1" si="45"/>
        <v>4.8800000000000003E-2</v>
      </c>
      <c r="BY100" s="31">
        <f t="shared" ca="1" si="49"/>
        <v>0</v>
      </c>
      <c r="BZ100" s="31">
        <f t="shared" ca="1" si="49"/>
        <v>0</v>
      </c>
      <c r="CA100" s="31">
        <f t="shared" ca="1" si="49"/>
        <v>0</v>
      </c>
      <c r="CB100" s="31">
        <f t="shared" ca="1" si="49"/>
        <v>0</v>
      </c>
      <c r="CC100" s="31">
        <f t="shared" ca="1" si="49"/>
        <v>0</v>
      </c>
      <c r="CD100" s="31">
        <f t="shared" ca="1" si="49"/>
        <v>0</v>
      </c>
      <c r="CE100" s="31">
        <f t="shared" ca="1" si="49"/>
        <v>0</v>
      </c>
      <c r="CF100" s="31">
        <f t="shared" ca="1" si="49"/>
        <v>0</v>
      </c>
      <c r="CG100" s="31">
        <f t="shared" ca="1" si="49"/>
        <v>0</v>
      </c>
      <c r="CH100" s="31">
        <f t="shared" ca="1" si="49"/>
        <v>0</v>
      </c>
      <c r="CI100" s="31">
        <f t="shared" ca="1" si="49"/>
        <v>0</v>
      </c>
      <c r="CJ100" s="31">
        <f t="shared" ca="1" si="49"/>
        <v>0</v>
      </c>
      <c r="CK100" s="32">
        <f t="shared" ref="CK100:CS131" ca="1" si="54">ROUND(Q100*$CV$3,2)</f>
        <v>0</v>
      </c>
      <c r="CL100" s="32">
        <f t="shared" ca="1" si="54"/>
        <v>0</v>
      </c>
      <c r="CM100" s="32">
        <f t="shared" ca="1" si="54"/>
        <v>0</v>
      </c>
      <c r="CN100" s="32">
        <f t="shared" ca="1" si="52"/>
        <v>0</v>
      </c>
      <c r="CO100" s="32">
        <f t="shared" ca="1" si="52"/>
        <v>0</v>
      </c>
      <c r="CP100" s="32">
        <f t="shared" ca="1" si="52"/>
        <v>0</v>
      </c>
      <c r="CQ100" s="32">
        <f t="shared" ca="1" si="43"/>
        <v>0</v>
      </c>
      <c r="CR100" s="32">
        <f t="shared" ca="1" si="43"/>
        <v>0</v>
      </c>
      <c r="CS100" s="32">
        <f t="shared" ca="1" si="43"/>
        <v>0</v>
      </c>
      <c r="CT100" s="32">
        <f t="shared" ca="1" si="43"/>
        <v>0</v>
      </c>
      <c r="CU100" s="32">
        <f t="shared" ca="1" si="43"/>
        <v>0</v>
      </c>
      <c r="CV100" s="32">
        <f t="shared" ca="1" si="43"/>
        <v>0</v>
      </c>
      <c r="CW100" s="31">
        <f t="shared" ca="1" si="50"/>
        <v>0</v>
      </c>
      <c r="CX100" s="31">
        <f t="shared" ca="1" si="50"/>
        <v>0</v>
      </c>
      <c r="CY100" s="31">
        <f t="shared" ca="1" si="50"/>
        <v>0</v>
      </c>
      <c r="CZ100" s="31">
        <f t="shared" ca="1" si="50"/>
        <v>0</v>
      </c>
      <c r="DA100" s="31">
        <f t="shared" ca="1" si="50"/>
        <v>0</v>
      </c>
      <c r="DB100" s="31">
        <f t="shared" ca="1" si="50"/>
        <v>0</v>
      </c>
      <c r="DC100" s="31">
        <f t="shared" ca="1" si="44"/>
        <v>0</v>
      </c>
      <c r="DD100" s="31">
        <f t="shared" ca="1" si="44"/>
        <v>0</v>
      </c>
      <c r="DE100" s="31">
        <f t="shared" ca="1" si="44"/>
        <v>0</v>
      </c>
      <c r="DF100" s="31">
        <f t="shared" ca="1" si="44"/>
        <v>0</v>
      </c>
      <c r="DG100" s="31">
        <f t="shared" ca="1" si="44"/>
        <v>0</v>
      </c>
      <c r="DH100" s="31">
        <f t="shared" ca="1" si="44"/>
        <v>0</v>
      </c>
      <c r="DI100" s="32">
        <f t="shared" ca="1" si="36"/>
        <v>0</v>
      </c>
      <c r="DJ100" s="32">
        <f t="shared" ca="1" si="36"/>
        <v>0</v>
      </c>
      <c r="DK100" s="32">
        <f t="shared" ca="1" si="36"/>
        <v>0</v>
      </c>
      <c r="DL100" s="32">
        <f t="shared" ca="1" si="36"/>
        <v>0</v>
      </c>
      <c r="DM100" s="32">
        <f t="shared" ca="1" si="36"/>
        <v>0</v>
      </c>
      <c r="DN100" s="32">
        <f t="shared" ca="1" si="36"/>
        <v>0</v>
      </c>
      <c r="DO100" s="32">
        <f t="shared" ca="1" si="46"/>
        <v>0</v>
      </c>
      <c r="DP100" s="32">
        <f t="shared" ca="1" si="46"/>
        <v>0</v>
      </c>
      <c r="DQ100" s="32">
        <f t="shared" ca="1" si="46"/>
        <v>0</v>
      </c>
      <c r="DR100" s="32">
        <f t="shared" ca="1" si="46"/>
        <v>0</v>
      </c>
      <c r="DS100" s="32">
        <f t="shared" ca="1" si="46"/>
        <v>0</v>
      </c>
      <c r="DT100" s="32">
        <f t="shared" ca="1" si="46"/>
        <v>0</v>
      </c>
      <c r="DU100" s="31">
        <f t="shared" ca="1" si="37"/>
        <v>0</v>
      </c>
      <c r="DV100" s="31">
        <f t="shared" ca="1" si="37"/>
        <v>0</v>
      </c>
      <c r="DW100" s="31">
        <f t="shared" ca="1" si="37"/>
        <v>0</v>
      </c>
      <c r="DX100" s="31">
        <f t="shared" ca="1" si="37"/>
        <v>0</v>
      </c>
      <c r="DY100" s="31">
        <f t="shared" ca="1" si="37"/>
        <v>0</v>
      </c>
      <c r="DZ100" s="31">
        <f t="shared" ca="1" si="37"/>
        <v>0</v>
      </c>
      <c r="EA100" s="31">
        <f t="shared" ca="1" si="47"/>
        <v>0</v>
      </c>
      <c r="EB100" s="31">
        <f t="shared" ca="1" si="47"/>
        <v>0</v>
      </c>
      <c r="EC100" s="31">
        <f t="shared" ca="1" si="47"/>
        <v>0</v>
      </c>
      <c r="ED100" s="31">
        <f t="shared" ca="1" si="47"/>
        <v>0</v>
      </c>
      <c r="EE100" s="31">
        <f t="shared" ca="1" si="47"/>
        <v>0</v>
      </c>
      <c r="EF100" s="31">
        <f t="shared" ca="1" si="47"/>
        <v>0</v>
      </c>
      <c r="EG100" s="32">
        <f t="shared" ca="1" si="38"/>
        <v>0</v>
      </c>
      <c r="EH100" s="32">
        <f t="shared" ca="1" si="38"/>
        <v>0</v>
      </c>
      <c r="EI100" s="32">
        <f t="shared" ca="1" si="38"/>
        <v>0</v>
      </c>
      <c r="EJ100" s="32">
        <f t="shared" ca="1" si="38"/>
        <v>0</v>
      </c>
      <c r="EK100" s="32">
        <f t="shared" ca="1" si="38"/>
        <v>0</v>
      </c>
      <c r="EL100" s="32">
        <f t="shared" ca="1" si="38"/>
        <v>0</v>
      </c>
      <c r="EM100" s="32">
        <f t="shared" ca="1" si="48"/>
        <v>0</v>
      </c>
      <c r="EN100" s="32">
        <f t="shared" ca="1" si="48"/>
        <v>0</v>
      </c>
      <c r="EO100" s="32">
        <f t="shared" ca="1" si="48"/>
        <v>0</v>
      </c>
      <c r="EP100" s="32">
        <f t="shared" ca="1" si="48"/>
        <v>0</v>
      </c>
      <c r="EQ100" s="32">
        <f t="shared" ca="1" si="48"/>
        <v>0</v>
      </c>
      <c r="ER100" s="32">
        <f t="shared" ca="1" si="48"/>
        <v>0</v>
      </c>
    </row>
    <row r="101" spans="1:148">
      <c r="A101" t="s">
        <v>520</v>
      </c>
      <c r="B101" s="1" t="s">
        <v>527</v>
      </c>
      <c r="C101" t="str">
        <f t="shared" ca="1" si="40"/>
        <v>RG8</v>
      </c>
      <c r="D101" t="str">
        <f t="shared" ca="1" si="41"/>
        <v>Rossdale #8</v>
      </c>
      <c r="E101" s="51">
        <v>0</v>
      </c>
      <c r="F101" s="51">
        <v>0</v>
      </c>
      <c r="G101" s="51">
        <v>0</v>
      </c>
      <c r="H101" s="51">
        <v>0</v>
      </c>
      <c r="I101" s="51">
        <v>0</v>
      </c>
      <c r="J101" s="51">
        <v>0</v>
      </c>
      <c r="K101" s="51">
        <v>0</v>
      </c>
      <c r="L101" s="51">
        <v>0</v>
      </c>
      <c r="M101" s="51">
        <v>0</v>
      </c>
      <c r="N101" s="51">
        <v>0</v>
      </c>
      <c r="O101" s="51">
        <v>0</v>
      </c>
      <c r="P101" s="51">
        <v>0</v>
      </c>
      <c r="Q101" s="32">
        <v>0</v>
      </c>
      <c r="R101" s="32">
        <v>0</v>
      </c>
      <c r="S101" s="32">
        <v>0</v>
      </c>
      <c r="T101" s="32">
        <v>0</v>
      </c>
      <c r="U101" s="32">
        <v>0</v>
      </c>
      <c r="V101" s="32">
        <v>0</v>
      </c>
      <c r="W101" s="32">
        <v>0</v>
      </c>
      <c r="X101" s="32">
        <v>0</v>
      </c>
      <c r="Y101" s="32">
        <v>0</v>
      </c>
      <c r="Z101" s="32">
        <v>0</v>
      </c>
      <c r="AA101" s="32">
        <v>0</v>
      </c>
      <c r="AB101" s="32">
        <v>0</v>
      </c>
      <c r="AC101" s="2">
        <v>4.62</v>
      </c>
      <c r="AD101" s="2">
        <v>4.62</v>
      </c>
      <c r="AE101" s="2">
        <v>4.62</v>
      </c>
      <c r="AF101" s="2">
        <v>4.62</v>
      </c>
      <c r="AG101" s="2">
        <v>4.62</v>
      </c>
      <c r="AH101" s="2">
        <v>4.62</v>
      </c>
      <c r="AI101" s="2">
        <v>4.62</v>
      </c>
      <c r="AJ101" s="2">
        <v>4.62</v>
      </c>
      <c r="AK101" s="2">
        <v>4.62</v>
      </c>
      <c r="AL101" s="2">
        <v>4.62</v>
      </c>
      <c r="AM101" s="2">
        <v>4.62</v>
      </c>
      <c r="AN101" s="2">
        <v>4.62</v>
      </c>
      <c r="AO101" s="33">
        <v>0</v>
      </c>
      <c r="AP101" s="33">
        <v>0</v>
      </c>
      <c r="AQ101" s="33">
        <v>0</v>
      </c>
      <c r="AR101" s="33">
        <v>0</v>
      </c>
      <c r="AS101" s="33">
        <v>0</v>
      </c>
      <c r="AT101" s="33">
        <v>0</v>
      </c>
      <c r="AU101" s="33">
        <v>0</v>
      </c>
      <c r="AV101" s="33">
        <v>0</v>
      </c>
      <c r="AW101" s="33">
        <v>0</v>
      </c>
      <c r="AX101" s="33">
        <v>0</v>
      </c>
      <c r="AY101" s="33">
        <v>0</v>
      </c>
      <c r="AZ101" s="33">
        <v>0</v>
      </c>
      <c r="BA101" s="31">
        <f t="shared" si="53"/>
        <v>0</v>
      </c>
      <c r="BB101" s="31">
        <f t="shared" si="53"/>
        <v>0</v>
      </c>
      <c r="BC101" s="31">
        <f t="shared" si="53"/>
        <v>0</v>
      </c>
      <c r="BD101" s="31">
        <f t="shared" si="51"/>
        <v>0</v>
      </c>
      <c r="BE101" s="31">
        <f t="shared" si="51"/>
        <v>0</v>
      </c>
      <c r="BF101" s="31">
        <f t="shared" si="51"/>
        <v>0</v>
      </c>
      <c r="BG101" s="31">
        <f t="shared" si="42"/>
        <v>0</v>
      </c>
      <c r="BH101" s="31">
        <f t="shared" si="42"/>
        <v>0</v>
      </c>
      <c r="BI101" s="31">
        <f t="shared" si="42"/>
        <v>0</v>
      </c>
      <c r="BJ101" s="31">
        <f t="shared" si="42"/>
        <v>0</v>
      </c>
      <c r="BK101" s="31">
        <f t="shared" si="42"/>
        <v>0</v>
      </c>
      <c r="BL101" s="31">
        <f t="shared" si="42"/>
        <v>0</v>
      </c>
      <c r="BM101" s="6">
        <f t="shared" ca="1" si="45"/>
        <v>4.8800000000000003E-2</v>
      </c>
      <c r="BN101" s="6">
        <f t="shared" ca="1" si="45"/>
        <v>4.8800000000000003E-2</v>
      </c>
      <c r="BO101" s="6">
        <f t="shared" ca="1" si="45"/>
        <v>4.8800000000000003E-2</v>
      </c>
      <c r="BP101" s="6">
        <f t="shared" ca="1" si="45"/>
        <v>4.8800000000000003E-2</v>
      </c>
      <c r="BQ101" s="6">
        <f t="shared" ca="1" si="45"/>
        <v>4.8800000000000003E-2</v>
      </c>
      <c r="BR101" s="6">
        <f t="shared" ca="1" si="45"/>
        <v>4.8800000000000003E-2</v>
      </c>
      <c r="BS101" s="6">
        <f t="shared" ca="1" si="45"/>
        <v>4.8800000000000003E-2</v>
      </c>
      <c r="BT101" s="6">
        <f t="shared" ca="1" si="45"/>
        <v>4.8800000000000003E-2</v>
      </c>
      <c r="BU101" s="6">
        <f t="shared" ca="1" si="45"/>
        <v>4.8800000000000003E-2</v>
      </c>
      <c r="BV101" s="6">
        <f t="shared" ca="1" si="45"/>
        <v>4.8800000000000003E-2</v>
      </c>
      <c r="BW101" s="6">
        <f t="shared" ca="1" si="45"/>
        <v>4.8800000000000003E-2</v>
      </c>
      <c r="BX101" s="6">
        <f t="shared" ca="1" si="45"/>
        <v>4.8800000000000003E-2</v>
      </c>
      <c r="BY101" s="31">
        <f t="shared" ca="1" si="49"/>
        <v>0</v>
      </c>
      <c r="BZ101" s="31">
        <f t="shared" ca="1" si="49"/>
        <v>0</v>
      </c>
      <c r="CA101" s="31">
        <f t="shared" ca="1" si="49"/>
        <v>0</v>
      </c>
      <c r="CB101" s="31">
        <f t="shared" ca="1" si="49"/>
        <v>0</v>
      </c>
      <c r="CC101" s="31">
        <f t="shared" ca="1" si="49"/>
        <v>0</v>
      </c>
      <c r="CD101" s="31">
        <f t="shared" ca="1" si="49"/>
        <v>0</v>
      </c>
      <c r="CE101" s="31">
        <f t="shared" ca="1" si="49"/>
        <v>0</v>
      </c>
      <c r="CF101" s="31">
        <f t="shared" ca="1" si="49"/>
        <v>0</v>
      </c>
      <c r="CG101" s="31">
        <f t="shared" ca="1" si="49"/>
        <v>0</v>
      </c>
      <c r="CH101" s="31">
        <f t="shared" ca="1" si="49"/>
        <v>0</v>
      </c>
      <c r="CI101" s="31">
        <f t="shared" ca="1" si="49"/>
        <v>0</v>
      </c>
      <c r="CJ101" s="31">
        <f t="shared" ca="1" si="49"/>
        <v>0</v>
      </c>
      <c r="CK101" s="32">
        <f t="shared" ca="1" si="54"/>
        <v>0</v>
      </c>
      <c r="CL101" s="32">
        <f t="shared" ca="1" si="54"/>
        <v>0</v>
      </c>
      <c r="CM101" s="32">
        <f t="shared" ca="1" si="54"/>
        <v>0</v>
      </c>
      <c r="CN101" s="32">
        <f t="shared" ca="1" si="52"/>
        <v>0</v>
      </c>
      <c r="CO101" s="32">
        <f t="shared" ca="1" si="52"/>
        <v>0</v>
      </c>
      <c r="CP101" s="32">
        <f t="shared" ca="1" si="52"/>
        <v>0</v>
      </c>
      <c r="CQ101" s="32">
        <f t="shared" ca="1" si="43"/>
        <v>0</v>
      </c>
      <c r="CR101" s="32">
        <f t="shared" ca="1" si="43"/>
        <v>0</v>
      </c>
      <c r="CS101" s="32">
        <f t="shared" ca="1" si="43"/>
        <v>0</v>
      </c>
      <c r="CT101" s="32">
        <f t="shared" ca="1" si="43"/>
        <v>0</v>
      </c>
      <c r="CU101" s="32">
        <f t="shared" ca="1" si="43"/>
        <v>0</v>
      </c>
      <c r="CV101" s="32">
        <f t="shared" ca="1" si="43"/>
        <v>0</v>
      </c>
      <c r="CW101" s="31">
        <f t="shared" ca="1" si="50"/>
        <v>0</v>
      </c>
      <c r="CX101" s="31">
        <f t="shared" ca="1" si="50"/>
        <v>0</v>
      </c>
      <c r="CY101" s="31">
        <f t="shared" ca="1" si="50"/>
        <v>0</v>
      </c>
      <c r="CZ101" s="31">
        <f t="shared" ca="1" si="50"/>
        <v>0</v>
      </c>
      <c r="DA101" s="31">
        <f t="shared" ca="1" si="50"/>
        <v>0</v>
      </c>
      <c r="DB101" s="31">
        <f t="shared" ca="1" si="50"/>
        <v>0</v>
      </c>
      <c r="DC101" s="31">
        <f t="shared" ca="1" si="44"/>
        <v>0</v>
      </c>
      <c r="DD101" s="31">
        <f t="shared" ca="1" si="44"/>
        <v>0</v>
      </c>
      <c r="DE101" s="31">
        <f t="shared" ca="1" si="44"/>
        <v>0</v>
      </c>
      <c r="DF101" s="31">
        <f t="shared" ca="1" si="44"/>
        <v>0</v>
      </c>
      <c r="DG101" s="31">
        <f t="shared" ca="1" si="44"/>
        <v>0</v>
      </c>
      <c r="DH101" s="31">
        <f t="shared" ca="1" si="44"/>
        <v>0</v>
      </c>
      <c r="DI101" s="32">
        <f t="shared" ca="1" si="36"/>
        <v>0</v>
      </c>
      <c r="DJ101" s="32">
        <f t="shared" ca="1" si="36"/>
        <v>0</v>
      </c>
      <c r="DK101" s="32">
        <f t="shared" ca="1" si="36"/>
        <v>0</v>
      </c>
      <c r="DL101" s="32">
        <f t="shared" ca="1" si="36"/>
        <v>0</v>
      </c>
      <c r="DM101" s="32">
        <f t="shared" ca="1" si="36"/>
        <v>0</v>
      </c>
      <c r="DN101" s="32">
        <f t="shared" ca="1" si="36"/>
        <v>0</v>
      </c>
      <c r="DO101" s="32">
        <f t="shared" ca="1" si="46"/>
        <v>0</v>
      </c>
      <c r="DP101" s="32">
        <f t="shared" ca="1" si="46"/>
        <v>0</v>
      </c>
      <c r="DQ101" s="32">
        <f t="shared" ca="1" si="46"/>
        <v>0</v>
      </c>
      <c r="DR101" s="32">
        <f t="shared" ca="1" si="46"/>
        <v>0</v>
      </c>
      <c r="DS101" s="32">
        <f t="shared" ca="1" si="46"/>
        <v>0</v>
      </c>
      <c r="DT101" s="32">
        <f t="shared" ca="1" si="46"/>
        <v>0</v>
      </c>
      <c r="DU101" s="31">
        <f t="shared" ca="1" si="37"/>
        <v>0</v>
      </c>
      <c r="DV101" s="31">
        <f t="shared" ca="1" si="37"/>
        <v>0</v>
      </c>
      <c r="DW101" s="31">
        <f t="shared" ca="1" si="37"/>
        <v>0</v>
      </c>
      <c r="DX101" s="31">
        <f t="shared" ca="1" si="37"/>
        <v>0</v>
      </c>
      <c r="DY101" s="31">
        <f t="shared" ca="1" si="37"/>
        <v>0</v>
      </c>
      <c r="DZ101" s="31">
        <f t="shared" ca="1" si="37"/>
        <v>0</v>
      </c>
      <c r="EA101" s="31">
        <f t="shared" ca="1" si="47"/>
        <v>0</v>
      </c>
      <c r="EB101" s="31">
        <f t="shared" ca="1" si="47"/>
        <v>0</v>
      </c>
      <c r="EC101" s="31">
        <f t="shared" ca="1" si="47"/>
        <v>0</v>
      </c>
      <c r="ED101" s="31">
        <f t="shared" ca="1" si="47"/>
        <v>0</v>
      </c>
      <c r="EE101" s="31">
        <f t="shared" ca="1" si="47"/>
        <v>0</v>
      </c>
      <c r="EF101" s="31">
        <f t="shared" ca="1" si="47"/>
        <v>0</v>
      </c>
      <c r="EG101" s="32">
        <f t="shared" ca="1" si="38"/>
        <v>0</v>
      </c>
      <c r="EH101" s="32">
        <f t="shared" ca="1" si="38"/>
        <v>0</v>
      </c>
      <c r="EI101" s="32">
        <f t="shared" ca="1" si="38"/>
        <v>0</v>
      </c>
      <c r="EJ101" s="32">
        <f t="shared" ca="1" si="38"/>
        <v>0</v>
      </c>
      <c r="EK101" s="32">
        <f t="shared" ca="1" si="38"/>
        <v>0</v>
      </c>
      <c r="EL101" s="32">
        <f t="shared" ca="1" si="38"/>
        <v>0</v>
      </c>
      <c r="EM101" s="32">
        <f t="shared" ca="1" si="48"/>
        <v>0</v>
      </c>
      <c r="EN101" s="32">
        <f t="shared" ca="1" si="48"/>
        <v>0</v>
      </c>
      <c r="EO101" s="32">
        <f t="shared" ca="1" si="48"/>
        <v>0</v>
      </c>
      <c r="EP101" s="32">
        <f t="shared" ca="1" si="48"/>
        <v>0</v>
      </c>
      <c r="EQ101" s="32">
        <f t="shared" ca="1" si="48"/>
        <v>0</v>
      </c>
      <c r="ER101" s="32">
        <f t="shared" ca="1" si="48"/>
        <v>0</v>
      </c>
    </row>
    <row r="102" spans="1:148">
      <c r="A102" t="s">
        <v>520</v>
      </c>
      <c r="B102" s="1" t="s">
        <v>529</v>
      </c>
      <c r="C102" t="str">
        <f t="shared" ca="1" si="40"/>
        <v>RG9</v>
      </c>
      <c r="D102" t="str">
        <f t="shared" ca="1" si="41"/>
        <v>Rossdale #9</v>
      </c>
      <c r="E102" s="51">
        <v>0</v>
      </c>
      <c r="F102" s="51">
        <v>0</v>
      </c>
      <c r="G102" s="51">
        <v>0</v>
      </c>
      <c r="H102" s="51">
        <v>0</v>
      </c>
      <c r="I102" s="51">
        <v>0</v>
      </c>
      <c r="J102" s="51">
        <v>0</v>
      </c>
      <c r="K102" s="51">
        <v>0</v>
      </c>
      <c r="L102" s="51">
        <v>0</v>
      </c>
      <c r="M102" s="51">
        <v>0</v>
      </c>
      <c r="N102" s="51">
        <v>0</v>
      </c>
      <c r="O102" s="51">
        <v>0</v>
      </c>
      <c r="P102" s="51">
        <v>0</v>
      </c>
      <c r="Q102" s="32">
        <v>0</v>
      </c>
      <c r="R102" s="32">
        <v>0</v>
      </c>
      <c r="S102" s="32">
        <v>0</v>
      </c>
      <c r="T102" s="32">
        <v>0</v>
      </c>
      <c r="U102" s="32">
        <v>0</v>
      </c>
      <c r="V102" s="32">
        <v>0</v>
      </c>
      <c r="W102" s="32">
        <v>0</v>
      </c>
      <c r="X102" s="32">
        <v>0</v>
      </c>
      <c r="Y102" s="32">
        <v>0</v>
      </c>
      <c r="Z102" s="32">
        <v>0</v>
      </c>
      <c r="AA102" s="32">
        <v>0</v>
      </c>
      <c r="AB102" s="32">
        <v>0</v>
      </c>
      <c r="AC102" s="2">
        <v>4.62</v>
      </c>
      <c r="AD102" s="2">
        <v>4.62</v>
      </c>
      <c r="AE102" s="2">
        <v>4.62</v>
      </c>
      <c r="AF102" s="2">
        <v>4.62</v>
      </c>
      <c r="AG102" s="2">
        <v>4.62</v>
      </c>
      <c r="AH102" s="2">
        <v>4.62</v>
      </c>
      <c r="AI102" s="2">
        <v>4.62</v>
      </c>
      <c r="AJ102" s="2">
        <v>4.62</v>
      </c>
      <c r="AK102" s="2">
        <v>4.62</v>
      </c>
      <c r="AL102" s="2">
        <v>4.62</v>
      </c>
      <c r="AM102" s="2">
        <v>4.62</v>
      </c>
      <c r="AN102" s="2">
        <v>4.62</v>
      </c>
      <c r="AO102" s="33">
        <v>0</v>
      </c>
      <c r="AP102" s="33">
        <v>0</v>
      </c>
      <c r="AQ102" s="33">
        <v>0</v>
      </c>
      <c r="AR102" s="33">
        <v>0</v>
      </c>
      <c r="AS102" s="33">
        <v>0</v>
      </c>
      <c r="AT102" s="33">
        <v>0</v>
      </c>
      <c r="AU102" s="33">
        <v>0</v>
      </c>
      <c r="AV102" s="33">
        <v>0</v>
      </c>
      <c r="AW102" s="33">
        <v>0</v>
      </c>
      <c r="AX102" s="33">
        <v>0</v>
      </c>
      <c r="AY102" s="33">
        <v>0</v>
      </c>
      <c r="AZ102" s="33">
        <v>0</v>
      </c>
      <c r="BA102" s="31">
        <f t="shared" si="53"/>
        <v>0</v>
      </c>
      <c r="BB102" s="31">
        <f t="shared" si="53"/>
        <v>0</v>
      </c>
      <c r="BC102" s="31">
        <f t="shared" si="53"/>
        <v>0</v>
      </c>
      <c r="BD102" s="31">
        <f t="shared" si="51"/>
        <v>0</v>
      </c>
      <c r="BE102" s="31">
        <f t="shared" si="51"/>
        <v>0</v>
      </c>
      <c r="BF102" s="31">
        <f t="shared" si="51"/>
        <v>0</v>
      </c>
      <c r="BG102" s="31">
        <f t="shared" si="42"/>
        <v>0</v>
      </c>
      <c r="BH102" s="31">
        <f t="shared" si="42"/>
        <v>0</v>
      </c>
      <c r="BI102" s="31">
        <f t="shared" si="42"/>
        <v>0</v>
      </c>
      <c r="BJ102" s="31">
        <f t="shared" si="42"/>
        <v>0</v>
      </c>
      <c r="BK102" s="31">
        <f t="shared" si="42"/>
        <v>0</v>
      </c>
      <c r="BL102" s="31">
        <f t="shared" si="42"/>
        <v>0</v>
      </c>
      <c r="BM102" s="6">
        <f t="shared" ca="1" si="45"/>
        <v>4.8800000000000003E-2</v>
      </c>
      <c r="BN102" s="6">
        <f t="shared" ca="1" si="45"/>
        <v>4.8800000000000003E-2</v>
      </c>
      <c r="BO102" s="6">
        <f t="shared" ca="1" si="45"/>
        <v>4.8800000000000003E-2</v>
      </c>
      <c r="BP102" s="6">
        <f t="shared" ca="1" si="45"/>
        <v>4.8800000000000003E-2</v>
      </c>
      <c r="BQ102" s="6">
        <f t="shared" ca="1" si="45"/>
        <v>4.8800000000000003E-2</v>
      </c>
      <c r="BR102" s="6">
        <f t="shared" ca="1" si="45"/>
        <v>4.8800000000000003E-2</v>
      </c>
      <c r="BS102" s="6">
        <f t="shared" ca="1" si="45"/>
        <v>4.8800000000000003E-2</v>
      </c>
      <c r="BT102" s="6">
        <f t="shared" ca="1" si="45"/>
        <v>4.8800000000000003E-2</v>
      </c>
      <c r="BU102" s="6">
        <f t="shared" ca="1" si="45"/>
        <v>4.8800000000000003E-2</v>
      </c>
      <c r="BV102" s="6">
        <f t="shared" ca="1" si="45"/>
        <v>4.8800000000000003E-2</v>
      </c>
      <c r="BW102" s="6">
        <f t="shared" ca="1" si="45"/>
        <v>4.8800000000000003E-2</v>
      </c>
      <c r="BX102" s="6">
        <f t="shared" ca="1" si="45"/>
        <v>4.8800000000000003E-2</v>
      </c>
      <c r="BY102" s="31">
        <f t="shared" ca="1" si="49"/>
        <v>0</v>
      </c>
      <c r="BZ102" s="31">
        <f t="shared" ca="1" si="49"/>
        <v>0</v>
      </c>
      <c r="CA102" s="31">
        <f t="shared" ca="1" si="49"/>
        <v>0</v>
      </c>
      <c r="CB102" s="31">
        <f t="shared" ca="1" si="49"/>
        <v>0</v>
      </c>
      <c r="CC102" s="31">
        <f t="shared" ca="1" si="49"/>
        <v>0</v>
      </c>
      <c r="CD102" s="31">
        <f t="shared" ca="1" si="49"/>
        <v>0</v>
      </c>
      <c r="CE102" s="31">
        <f t="shared" ca="1" si="49"/>
        <v>0</v>
      </c>
      <c r="CF102" s="31">
        <f t="shared" ca="1" si="49"/>
        <v>0</v>
      </c>
      <c r="CG102" s="31">
        <f t="shared" ca="1" si="49"/>
        <v>0</v>
      </c>
      <c r="CH102" s="31">
        <f t="shared" ca="1" si="49"/>
        <v>0</v>
      </c>
      <c r="CI102" s="31">
        <f t="shared" ca="1" si="49"/>
        <v>0</v>
      </c>
      <c r="CJ102" s="31">
        <f t="shared" ca="1" si="49"/>
        <v>0</v>
      </c>
      <c r="CK102" s="32">
        <f t="shared" ca="1" si="54"/>
        <v>0</v>
      </c>
      <c r="CL102" s="32">
        <f t="shared" ca="1" si="54"/>
        <v>0</v>
      </c>
      <c r="CM102" s="32">
        <f t="shared" ca="1" si="54"/>
        <v>0</v>
      </c>
      <c r="CN102" s="32">
        <f t="shared" ca="1" si="52"/>
        <v>0</v>
      </c>
      <c r="CO102" s="32">
        <f t="shared" ca="1" si="52"/>
        <v>0</v>
      </c>
      <c r="CP102" s="32">
        <f t="shared" ca="1" si="52"/>
        <v>0</v>
      </c>
      <c r="CQ102" s="32">
        <f t="shared" ca="1" si="43"/>
        <v>0</v>
      </c>
      <c r="CR102" s="32">
        <f t="shared" ca="1" si="43"/>
        <v>0</v>
      </c>
      <c r="CS102" s="32">
        <f t="shared" ca="1" si="43"/>
        <v>0</v>
      </c>
      <c r="CT102" s="32">
        <f t="shared" ca="1" si="43"/>
        <v>0</v>
      </c>
      <c r="CU102" s="32">
        <f t="shared" ca="1" si="43"/>
        <v>0</v>
      </c>
      <c r="CV102" s="32">
        <f t="shared" ca="1" si="43"/>
        <v>0</v>
      </c>
      <c r="CW102" s="31">
        <f t="shared" ca="1" si="50"/>
        <v>0</v>
      </c>
      <c r="CX102" s="31">
        <f t="shared" ca="1" si="50"/>
        <v>0</v>
      </c>
      <c r="CY102" s="31">
        <f t="shared" ca="1" si="50"/>
        <v>0</v>
      </c>
      <c r="CZ102" s="31">
        <f t="shared" ca="1" si="50"/>
        <v>0</v>
      </c>
      <c r="DA102" s="31">
        <f t="shared" ca="1" si="50"/>
        <v>0</v>
      </c>
      <c r="DB102" s="31">
        <f t="shared" ca="1" si="50"/>
        <v>0</v>
      </c>
      <c r="DC102" s="31">
        <f t="shared" ca="1" si="44"/>
        <v>0</v>
      </c>
      <c r="DD102" s="31">
        <f t="shared" ca="1" si="44"/>
        <v>0</v>
      </c>
      <c r="DE102" s="31">
        <f t="shared" ca="1" si="44"/>
        <v>0</v>
      </c>
      <c r="DF102" s="31">
        <f t="shared" ca="1" si="44"/>
        <v>0</v>
      </c>
      <c r="DG102" s="31">
        <f t="shared" ca="1" si="44"/>
        <v>0</v>
      </c>
      <c r="DH102" s="31">
        <f t="shared" ca="1" si="44"/>
        <v>0</v>
      </c>
      <c r="DI102" s="32">
        <f t="shared" ca="1" si="36"/>
        <v>0</v>
      </c>
      <c r="DJ102" s="32">
        <f t="shared" ca="1" si="36"/>
        <v>0</v>
      </c>
      <c r="DK102" s="32">
        <f t="shared" ca="1" si="36"/>
        <v>0</v>
      </c>
      <c r="DL102" s="32">
        <f t="shared" ca="1" si="36"/>
        <v>0</v>
      </c>
      <c r="DM102" s="32">
        <f t="shared" ca="1" si="36"/>
        <v>0</v>
      </c>
      <c r="DN102" s="32">
        <f t="shared" ca="1" si="36"/>
        <v>0</v>
      </c>
      <c r="DO102" s="32">
        <f t="shared" ca="1" si="46"/>
        <v>0</v>
      </c>
      <c r="DP102" s="32">
        <f t="shared" ca="1" si="46"/>
        <v>0</v>
      </c>
      <c r="DQ102" s="32">
        <f t="shared" ca="1" si="46"/>
        <v>0</v>
      </c>
      <c r="DR102" s="32">
        <f t="shared" ca="1" si="46"/>
        <v>0</v>
      </c>
      <c r="DS102" s="32">
        <f t="shared" ca="1" si="46"/>
        <v>0</v>
      </c>
      <c r="DT102" s="32">
        <f t="shared" ca="1" si="46"/>
        <v>0</v>
      </c>
      <c r="DU102" s="31">
        <f t="shared" ca="1" si="37"/>
        <v>0</v>
      </c>
      <c r="DV102" s="31">
        <f t="shared" ca="1" si="37"/>
        <v>0</v>
      </c>
      <c r="DW102" s="31">
        <f t="shared" ca="1" si="37"/>
        <v>0</v>
      </c>
      <c r="DX102" s="31">
        <f t="shared" ca="1" si="37"/>
        <v>0</v>
      </c>
      <c r="DY102" s="31">
        <f t="shared" ca="1" si="37"/>
        <v>0</v>
      </c>
      <c r="DZ102" s="31">
        <f t="shared" ca="1" si="37"/>
        <v>0</v>
      </c>
      <c r="EA102" s="31">
        <f t="shared" ca="1" si="47"/>
        <v>0</v>
      </c>
      <c r="EB102" s="31">
        <f t="shared" ca="1" si="47"/>
        <v>0</v>
      </c>
      <c r="EC102" s="31">
        <f t="shared" ca="1" si="47"/>
        <v>0</v>
      </c>
      <c r="ED102" s="31">
        <f t="shared" ca="1" si="47"/>
        <v>0</v>
      </c>
      <c r="EE102" s="31">
        <f t="shared" ca="1" si="47"/>
        <v>0</v>
      </c>
      <c r="EF102" s="31">
        <f t="shared" ca="1" si="47"/>
        <v>0</v>
      </c>
      <c r="EG102" s="32">
        <f t="shared" ca="1" si="38"/>
        <v>0</v>
      </c>
      <c r="EH102" s="32">
        <f t="shared" ca="1" si="38"/>
        <v>0</v>
      </c>
      <c r="EI102" s="32">
        <f t="shared" ca="1" si="38"/>
        <v>0</v>
      </c>
      <c r="EJ102" s="32">
        <f t="shared" ca="1" si="38"/>
        <v>0</v>
      </c>
      <c r="EK102" s="32">
        <f t="shared" ca="1" si="38"/>
        <v>0</v>
      </c>
      <c r="EL102" s="32">
        <f t="shared" ca="1" si="38"/>
        <v>0</v>
      </c>
      <c r="EM102" s="32">
        <f t="shared" ca="1" si="48"/>
        <v>0</v>
      </c>
      <c r="EN102" s="32">
        <f t="shared" ca="1" si="48"/>
        <v>0</v>
      </c>
      <c r="EO102" s="32">
        <f t="shared" ca="1" si="48"/>
        <v>0</v>
      </c>
      <c r="EP102" s="32">
        <f t="shared" ca="1" si="48"/>
        <v>0</v>
      </c>
      <c r="EQ102" s="32">
        <f t="shared" ca="1" si="48"/>
        <v>0</v>
      </c>
      <c r="ER102" s="32">
        <f t="shared" ca="1" si="48"/>
        <v>0</v>
      </c>
    </row>
    <row r="103" spans="1:148">
      <c r="A103" t="s">
        <v>442</v>
      </c>
      <c r="B103" s="1" t="s">
        <v>52</v>
      </c>
      <c r="C103" t="str">
        <f t="shared" ca="1" si="40"/>
        <v>RL1</v>
      </c>
      <c r="D103" t="str">
        <f t="shared" ca="1" si="41"/>
        <v>Rainbow Lake #1</v>
      </c>
      <c r="E103" s="51">
        <v>31725.498</v>
      </c>
      <c r="F103" s="51">
        <v>29181.81</v>
      </c>
      <c r="G103" s="51">
        <v>29840.243999999999</v>
      </c>
      <c r="H103" s="51">
        <v>28828.044000000002</v>
      </c>
      <c r="I103" s="51">
        <v>28046.885999999999</v>
      </c>
      <c r="J103" s="51">
        <v>25130.335999999999</v>
      </c>
      <c r="K103" s="51">
        <v>26227.642</v>
      </c>
      <c r="L103" s="51">
        <v>28209.425999999999</v>
      </c>
      <c r="M103" s="51">
        <v>27478.723999999998</v>
      </c>
      <c r="N103" s="51">
        <v>26043.527999999998</v>
      </c>
      <c r="O103" s="51">
        <v>26224.743999999999</v>
      </c>
      <c r="P103" s="51">
        <v>31121.957999999999</v>
      </c>
      <c r="Q103" s="32">
        <v>1925145.18</v>
      </c>
      <c r="R103" s="32">
        <v>2140621.88</v>
      </c>
      <c r="S103" s="32">
        <v>1667950.48</v>
      </c>
      <c r="T103" s="32">
        <v>1492940.85</v>
      </c>
      <c r="U103" s="32">
        <v>1340549.24</v>
      </c>
      <c r="V103" s="32">
        <v>1203733.75</v>
      </c>
      <c r="W103" s="32">
        <v>3912303.5</v>
      </c>
      <c r="X103" s="32">
        <v>1959510.82</v>
      </c>
      <c r="Y103" s="32">
        <v>1349365.86</v>
      </c>
      <c r="Z103" s="32">
        <v>1760625.82</v>
      </c>
      <c r="AA103" s="32">
        <v>1409762.71</v>
      </c>
      <c r="AB103" s="32">
        <v>2027733.84</v>
      </c>
      <c r="AC103" s="2">
        <v>-1.45</v>
      </c>
      <c r="AD103" s="2">
        <v>-1.45</v>
      </c>
      <c r="AE103" s="2">
        <v>-1.45</v>
      </c>
      <c r="AF103" s="2">
        <v>-1.45</v>
      </c>
      <c r="AG103" s="2">
        <v>-1.45</v>
      </c>
      <c r="AH103" s="2">
        <v>-1.45</v>
      </c>
      <c r="AI103" s="2">
        <v>-1.45</v>
      </c>
      <c r="AJ103" s="2">
        <v>-1.45</v>
      </c>
      <c r="AK103" s="2">
        <v>-1.45</v>
      </c>
      <c r="AL103" s="2">
        <v>-1.45</v>
      </c>
      <c r="AM103" s="2">
        <v>-1.45</v>
      </c>
      <c r="AN103" s="2">
        <v>-1.45</v>
      </c>
      <c r="AO103" s="33">
        <v>-27914.61</v>
      </c>
      <c r="AP103" s="33">
        <v>-31039.02</v>
      </c>
      <c r="AQ103" s="33">
        <v>-24185.279999999999</v>
      </c>
      <c r="AR103" s="33">
        <v>-21647.64</v>
      </c>
      <c r="AS103" s="33">
        <v>-19437.96</v>
      </c>
      <c r="AT103" s="33">
        <v>-17454.14</v>
      </c>
      <c r="AU103" s="33">
        <v>-56728.4</v>
      </c>
      <c r="AV103" s="33">
        <v>-28412.91</v>
      </c>
      <c r="AW103" s="33">
        <v>-19565.810000000001</v>
      </c>
      <c r="AX103" s="33">
        <v>-25529.07</v>
      </c>
      <c r="AY103" s="33">
        <v>-20441.560000000001</v>
      </c>
      <c r="AZ103" s="33">
        <v>-29402.14</v>
      </c>
      <c r="BA103" s="31">
        <f t="shared" si="53"/>
        <v>-2310.17</v>
      </c>
      <c r="BB103" s="31">
        <f t="shared" si="53"/>
        <v>-2568.75</v>
      </c>
      <c r="BC103" s="31">
        <f t="shared" si="53"/>
        <v>-2001.54</v>
      </c>
      <c r="BD103" s="31">
        <f t="shared" si="51"/>
        <v>-7166.12</v>
      </c>
      <c r="BE103" s="31">
        <f t="shared" si="51"/>
        <v>-6434.64</v>
      </c>
      <c r="BF103" s="31">
        <f t="shared" si="51"/>
        <v>-5777.92</v>
      </c>
      <c r="BG103" s="31">
        <f t="shared" si="42"/>
        <v>-27777.35</v>
      </c>
      <c r="BH103" s="31">
        <f t="shared" si="42"/>
        <v>-13912.53</v>
      </c>
      <c r="BI103" s="31">
        <f t="shared" si="42"/>
        <v>-9580.5</v>
      </c>
      <c r="BJ103" s="31">
        <f t="shared" si="42"/>
        <v>-5281.88</v>
      </c>
      <c r="BK103" s="31">
        <f t="shared" si="42"/>
        <v>-4229.29</v>
      </c>
      <c r="BL103" s="31">
        <f t="shared" si="42"/>
        <v>-6083.2</v>
      </c>
      <c r="BM103" s="6">
        <f t="shared" ca="1" si="45"/>
        <v>-4.9399999999999999E-2</v>
      </c>
      <c r="BN103" s="6">
        <f t="shared" ca="1" si="45"/>
        <v>-4.9399999999999999E-2</v>
      </c>
      <c r="BO103" s="6">
        <f t="shared" ca="1" si="45"/>
        <v>-4.9399999999999999E-2</v>
      </c>
      <c r="BP103" s="6">
        <f t="shared" ca="1" si="45"/>
        <v>-4.9399999999999999E-2</v>
      </c>
      <c r="BQ103" s="6">
        <f t="shared" ca="1" si="45"/>
        <v>-4.9399999999999999E-2</v>
      </c>
      <c r="BR103" s="6">
        <f t="shared" ca="1" si="45"/>
        <v>-4.9399999999999999E-2</v>
      </c>
      <c r="BS103" s="6">
        <f t="shared" ca="1" si="45"/>
        <v>-4.9399999999999999E-2</v>
      </c>
      <c r="BT103" s="6">
        <f t="shared" ca="1" si="45"/>
        <v>-4.9399999999999999E-2</v>
      </c>
      <c r="BU103" s="6">
        <f t="shared" ca="1" si="45"/>
        <v>-4.9399999999999999E-2</v>
      </c>
      <c r="BV103" s="6">
        <f t="shared" ca="1" si="45"/>
        <v>-4.9399999999999999E-2</v>
      </c>
      <c r="BW103" s="6">
        <f t="shared" ca="1" si="45"/>
        <v>-4.9399999999999999E-2</v>
      </c>
      <c r="BX103" s="6">
        <f t="shared" ca="1" si="45"/>
        <v>-4.9399999999999999E-2</v>
      </c>
      <c r="BY103" s="31">
        <f t="shared" ca="1" si="49"/>
        <v>-95102.17</v>
      </c>
      <c r="BZ103" s="31">
        <f t="shared" ca="1" si="49"/>
        <v>-105746.72</v>
      </c>
      <c r="CA103" s="31">
        <f t="shared" ca="1" si="49"/>
        <v>-82396.75</v>
      </c>
      <c r="CB103" s="31">
        <f t="shared" ca="1" si="49"/>
        <v>-73751.28</v>
      </c>
      <c r="CC103" s="31">
        <f t="shared" ca="1" si="49"/>
        <v>-66223.13</v>
      </c>
      <c r="CD103" s="31">
        <f t="shared" ca="1" si="49"/>
        <v>-59464.45</v>
      </c>
      <c r="CE103" s="31">
        <f t="shared" ca="1" si="49"/>
        <v>-193267.79</v>
      </c>
      <c r="CF103" s="31">
        <f t="shared" ca="1" si="49"/>
        <v>-96799.83</v>
      </c>
      <c r="CG103" s="31">
        <f t="shared" ca="1" si="49"/>
        <v>-66658.67</v>
      </c>
      <c r="CH103" s="31">
        <f t="shared" ca="1" si="49"/>
        <v>-86974.92</v>
      </c>
      <c r="CI103" s="31">
        <f t="shared" ca="1" si="49"/>
        <v>-69642.28</v>
      </c>
      <c r="CJ103" s="31">
        <f t="shared" ca="1" si="49"/>
        <v>-100170.05</v>
      </c>
      <c r="CK103" s="32">
        <f t="shared" ca="1" si="54"/>
        <v>2502.69</v>
      </c>
      <c r="CL103" s="32">
        <f t="shared" ca="1" si="54"/>
        <v>2782.81</v>
      </c>
      <c r="CM103" s="32">
        <f t="shared" ca="1" si="54"/>
        <v>2168.34</v>
      </c>
      <c r="CN103" s="32">
        <f t="shared" ca="1" si="52"/>
        <v>1940.82</v>
      </c>
      <c r="CO103" s="32">
        <f t="shared" ca="1" si="52"/>
        <v>1742.71</v>
      </c>
      <c r="CP103" s="32">
        <f t="shared" ca="1" si="52"/>
        <v>1564.85</v>
      </c>
      <c r="CQ103" s="32">
        <f t="shared" ca="1" si="43"/>
        <v>5085.99</v>
      </c>
      <c r="CR103" s="32">
        <f t="shared" ca="1" si="43"/>
        <v>2547.36</v>
      </c>
      <c r="CS103" s="32">
        <f t="shared" ca="1" si="43"/>
        <v>1754.18</v>
      </c>
      <c r="CT103" s="32">
        <f t="shared" ca="1" si="43"/>
        <v>2288.81</v>
      </c>
      <c r="CU103" s="32">
        <f t="shared" ca="1" si="43"/>
        <v>1832.69</v>
      </c>
      <c r="CV103" s="32">
        <f t="shared" ca="1" si="43"/>
        <v>2636.05</v>
      </c>
      <c r="CW103" s="31">
        <f t="shared" ca="1" si="50"/>
        <v>-62374.7</v>
      </c>
      <c r="CX103" s="31">
        <f t="shared" ca="1" si="50"/>
        <v>-69356.14</v>
      </c>
      <c r="CY103" s="31">
        <f t="shared" ca="1" si="50"/>
        <v>-54041.590000000004</v>
      </c>
      <c r="CZ103" s="31">
        <f t="shared" ca="1" si="50"/>
        <v>-42996.69999999999</v>
      </c>
      <c r="DA103" s="31">
        <f t="shared" ca="1" si="50"/>
        <v>-38607.820000000007</v>
      </c>
      <c r="DB103" s="31">
        <f t="shared" ca="1" si="50"/>
        <v>-34667.54</v>
      </c>
      <c r="DC103" s="31">
        <f t="shared" ca="1" si="44"/>
        <v>-103676.05000000002</v>
      </c>
      <c r="DD103" s="31">
        <f t="shared" ca="1" si="44"/>
        <v>-51927.03</v>
      </c>
      <c r="DE103" s="31">
        <f t="shared" ca="1" si="44"/>
        <v>-35758.179999999993</v>
      </c>
      <c r="DF103" s="31">
        <f t="shared" ca="1" si="44"/>
        <v>-53875.16</v>
      </c>
      <c r="DG103" s="31">
        <f t="shared" ca="1" si="44"/>
        <v>-43138.74</v>
      </c>
      <c r="DH103" s="31">
        <f t="shared" ca="1" si="44"/>
        <v>-62048.66</v>
      </c>
      <c r="DI103" s="32">
        <f t="shared" ca="1" si="36"/>
        <v>-3118.74</v>
      </c>
      <c r="DJ103" s="32">
        <f t="shared" ca="1" si="36"/>
        <v>-3467.81</v>
      </c>
      <c r="DK103" s="32">
        <f t="shared" ca="1" si="36"/>
        <v>-2702.08</v>
      </c>
      <c r="DL103" s="32">
        <f t="shared" ca="1" si="36"/>
        <v>-2149.84</v>
      </c>
      <c r="DM103" s="32">
        <f t="shared" ca="1" si="36"/>
        <v>-1930.39</v>
      </c>
      <c r="DN103" s="32">
        <f t="shared" ca="1" si="36"/>
        <v>-1733.38</v>
      </c>
      <c r="DO103" s="32">
        <f t="shared" ca="1" si="46"/>
        <v>-5183.8</v>
      </c>
      <c r="DP103" s="32">
        <f t="shared" ca="1" si="46"/>
        <v>-2596.35</v>
      </c>
      <c r="DQ103" s="32">
        <f t="shared" ca="1" si="46"/>
        <v>-1787.91</v>
      </c>
      <c r="DR103" s="32">
        <f t="shared" ca="1" si="46"/>
        <v>-2693.76</v>
      </c>
      <c r="DS103" s="32">
        <f t="shared" ca="1" si="46"/>
        <v>-2156.94</v>
      </c>
      <c r="DT103" s="32">
        <f t="shared" ca="1" si="46"/>
        <v>-3102.43</v>
      </c>
      <c r="DU103" s="31">
        <f t="shared" ca="1" si="37"/>
        <v>-26837.37</v>
      </c>
      <c r="DV103" s="31">
        <f t="shared" ca="1" si="37"/>
        <v>-29487.77</v>
      </c>
      <c r="DW103" s="31">
        <f t="shared" ca="1" si="37"/>
        <v>-22727.83</v>
      </c>
      <c r="DX103" s="31">
        <f t="shared" ca="1" si="37"/>
        <v>-17863.669999999998</v>
      </c>
      <c r="DY103" s="31">
        <f t="shared" ca="1" si="37"/>
        <v>-15849.84</v>
      </c>
      <c r="DZ103" s="31">
        <f t="shared" ca="1" si="37"/>
        <v>-14055.56</v>
      </c>
      <c r="EA103" s="31">
        <f t="shared" ca="1" si="47"/>
        <v>-41522.99</v>
      </c>
      <c r="EB103" s="31">
        <f t="shared" ca="1" si="47"/>
        <v>-20521.5</v>
      </c>
      <c r="EC103" s="31">
        <f t="shared" ca="1" si="47"/>
        <v>-13941.78</v>
      </c>
      <c r="ED103" s="31">
        <f t="shared" ca="1" si="47"/>
        <v>-20728.66</v>
      </c>
      <c r="EE103" s="31">
        <f t="shared" ca="1" si="47"/>
        <v>-16368.8</v>
      </c>
      <c r="EF103" s="31">
        <f t="shared" ca="1" si="47"/>
        <v>-23225.34</v>
      </c>
      <c r="EG103" s="32">
        <f t="shared" ca="1" si="38"/>
        <v>-92330.81</v>
      </c>
      <c r="EH103" s="32">
        <f t="shared" ca="1" si="38"/>
        <v>-102311.72</v>
      </c>
      <c r="EI103" s="32">
        <f t="shared" ca="1" si="38"/>
        <v>-79471.5</v>
      </c>
      <c r="EJ103" s="32">
        <f t="shared" ca="1" si="38"/>
        <v>-63010.209999999992</v>
      </c>
      <c r="EK103" s="32">
        <f t="shared" ca="1" si="38"/>
        <v>-56388.05</v>
      </c>
      <c r="EL103" s="32">
        <f t="shared" ca="1" si="38"/>
        <v>-50456.479999999996</v>
      </c>
      <c r="EM103" s="32">
        <f t="shared" ca="1" si="48"/>
        <v>-150382.84000000003</v>
      </c>
      <c r="EN103" s="32">
        <f t="shared" ca="1" si="48"/>
        <v>-75044.88</v>
      </c>
      <c r="EO103" s="32">
        <f t="shared" ca="1" si="48"/>
        <v>-51487.869999999995</v>
      </c>
      <c r="EP103" s="32">
        <f t="shared" ca="1" si="48"/>
        <v>-77297.58</v>
      </c>
      <c r="EQ103" s="32">
        <f t="shared" ca="1" si="48"/>
        <v>-61664.479999999996</v>
      </c>
      <c r="ER103" s="32">
        <f t="shared" ca="1" si="48"/>
        <v>-88376.430000000008</v>
      </c>
    </row>
    <row r="104" spans="1:148">
      <c r="A104" t="s">
        <v>423</v>
      </c>
      <c r="B104" s="1" t="s">
        <v>132</v>
      </c>
      <c r="C104" t="str">
        <f t="shared" ca="1" si="40"/>
        <v>RUN</v>
      </c>
      <c r="D104" t="str">
        <f t="shared" ca="1" si="41"/>
        <v>Rundle Hydro Facility</v>
      </c>
      <c r="E104" s="51">
        <v>7455.1846999999998</v>
      </c>
      <c r="F104" s="51">
        <v>5751.0618000000004</v>
      </c>
      <c r="G104" s="51">
        <v>6258.2704000000003</v>
      </c>
      <c r="H104" s="51">
        <v>6280.759</v>
      </c>
      <c r="I104" s="51">
        <v>8620.4100999999991</v>
      </c>
      <c r="J104" s="51">
        <v>13320.3488</v>
      </c>
      <c r="K104" s="51">
        <v>7931.8905999999997</v>
      </c>
      <c r="L104" s="51">
        <v>6326.4920000000002</v>
      </c>
      <c r="M104" s="51">
        <v>3483.1959999999999</v>
      </c>
      <c r="N104" s="51">
        <v>4386.6022999999996</v>
      </c>
      <c r="O104" s="51">
        <v>5105.9191000000001</v>
      </c>
      <c r="P104" s="51">
        <v>8108.9547000000002</v>
      </c>
      <c r="Q104" s="32">
        <v>538133.21</v>
      </c>
      <c r="R104" s="32">
        <v>489937.87</v>
      </c>
      <c r="S104" s="32">
        <v>460186.79</v>
      </c>
      <c r="T104" s="32">
        <v>410591.06</v>
      </c>
      <c r="U104" s="32">
        <v>472640.93</v>
      </c>
      <c r="V104" s="32">
        <v>740821.87</v>
      </c>
      <c r="W104" s="32">
        <v>1852031.06</v>
      </c>
      <c r="X104" s="32">
        <v>607060.02</v>
      </c>
      <c r="Y104" s="32">
        <v>212403.58</v>
      </c>
      <c r="Z104" s="32">
        <v>361416.01</v>
      </c>
      <c r="AA104" s="32">
        <v>351884.86</v>
      </c>
      <c r="AB104" s="32">
        <v>629774.25</v>
      </c>
      <c r="AC104" s="2">
        <v>0.16</v>
      </c>
      <c r="AD104" s="2">
        <v>0.16</v>
      </c>
      <c r="AE104" s="2">
        <v>0.16</v>
      </c>
      <c r="AF104" s="2">
        <v>0.16</v>
      </c>
      <c r="AG104" s="2">
        <v>0.16</v>
      </c>
      <c r="AH104" s="2">
        <v>0.16</v>
      </c>
      <c r="AI104" s="2">
        <v>0.16</v>
      </c>
      <c r="AJ104" s="2">
        <v>0.16</v>
      </c>
      <c r="AK104" s="2">
        <v>0.16</v>
      </c>
      <c r="AL104" s="2">
        <v>0.16</v>
      </c>
      <c r="AM104" s="2">
        <v>0.16</v>
      </c>
      <c r="AN104" s="2">
        <v>0.16</v>
      </c>
      <c r="AO104" s="33">
        <v>861.01</v>
      </c>
      <c r="AP104" s="33">
        <v>783.9</v>
      </c>
      <c r="AQ104" s="33">
        <v>736.3</v>
      </c>
      <c r="AR104" s="33">
        <v>656.95</v>
      </c>
      <c r="AS104" s="33">
        <v>756.23</v>
      </c>
      <c r="AT104" s="33">
        <v>1185.31</v>
      </c>
      <c r="AU104" s="33">
        <v>2963.25</v>
      </c>
      <c r="AV104" s="33">
        <v>971.3</v>
      </c>
      <c r="AW104" s="33">
        <v>339.85</v>
      </c>
      <c r="AX104" s="33">
        <v>578.27</v>
      </c>
      <c r="AY104" s="33">
        <v>563.02</v>
      </c>
      <c r="AZ104" s="33">
        <v>1007.64</v>
      </c>
      <c r="BA104" s="31">
        <f t="shared" si="53"/>
        <v>-645.76</v>
      </c>
      <c r="BB104" s="31">
        <f t="shared" si="53"/>
        <v>-587.92999999999995</v>
      </c>
      <c r="BC104" s="31">
        <f t="shared" si="53"/>
        <v>-552.22</v>
      </c>
      <c r="BD104" s="31">
        <f t="shared" si="51"/>
        <v>-1970.84</v>
      </c>
      <c r="BE104" s="31">
        <f t="shared" si="51"/>
        <v>-2268.6799999999998</v>
      </c>
      <c r="BF104" s="31">
        <f t="shared" si="51"/>
        <v>-3555.94</v>
      </c>
      <c r="BG104" s="31">
        <f t="shared" si="42"/>
        <v>-13149.42</v>
      </c>
      <c r="BH104" s="31">
        <f t="shared" si="42"/>
        <v>-4310.13</v>
      </c>
      <c r="BI104" s="31">
        <f t="shared" si="42"/>
        <v>-1508.07</v>
      </c>
      <c r="BJ104" s="31">
        <f t="shared" si="42"/>
        <v>-1084.25</v>
      </c>
      <c r="BK104" s="31">
        <f t="shared" si="42"/>
        <v>-1055.6500000000001</v>
      </c>
      <c r="BL104" s="31">
        <f t="shared" si="42"/>
        <v>-1889.32</v>
      </c>
      <c r="BM104" s="6">
        <f t="shared" ca="1" si="45"/>
        <v>-4.9399999999999999E-2</v>
      </c>
      <c r="BN104" s="6">
        <f t="shared" ca="1" si="45"/>
        <v>-4.9399999999999999E-2</v>
      </c>
      <c r="BO104" s="6">
        <f t="shared" ca="1" si="45"/>
        <v>-4.9399999999999999E-2</v>
      </c>
      <c r="BP104" s="6">
        <f t="shared" ca="1" si="45"/>
        <v>-4.9399999999999999E-2</v>
      </c>
      <c r="BQ104" s="6">
        <f t="shared" ca="1" si="45"/>
        <v>-4.9399999999999999E-2</v>
      </c>
      <c r="BR104" s="6">
        <f t="shared" ca="1" si="45"/>
        <v>-4.9399999999999999E-2</v>
      </c>
      <c r="BS104" s="6">
        <f t="shared" ca="1" si="45"/>
        <v>-4.9399999999999999E-2</v>
      </c>
      <c r="BT104" s="6">
        <f t="shared" ca="1" si="45"/>
        <v>-4.9399999999999999E-2</v>
      </c>
      <c r="BU104" s="6">
        <f t="shared" ca="1" si="45"/>
        <v>-4.9399999999999999E-2</v>
      </c>
      <c r="BV104" s="6">
        <f t="shared" ca="1" si="45"/>
        <v>-4.9399999999999999E-2</v>
      </c>
      <c r="BW104" s="6">
        <f t="shared" ca="1" si="45"/>
        <v>-4.9399999999999999E-2</v>
      </c>
      <c r="BX104" s="6">
        <f t="shared" ca="1" si="45"/>
        <v>-4.9399999999999999E-2</v>
      </c>
      <c r="BY104" s="31">
        <f t="shared" ca="1" si="49"/>
        <v>-26583.78</v>
      </c>
      <c r="BZ104" s="31">
        <f t="shared" ca="1" si="49"/>
        <v>-24202.93</v>
      </c>
      <c r="CA104" s="31">
        <f t="shared" ca="1" si="49"/>
        <v>-22733.23</v>
      </c>
      <c r="CB104" s="31">
        <f t="shared" ca="1" si="49"/>
        <v>-20283.2</v>
      </c>
      <c r="CC104" s="31">
        <f t="shared" ca="1" si="49"/>
        <v>-23348.46</v>
      </c>
      <c r="CD104" s="31">
        <f t="shared" ca="1" si="49"/>
        <v>-36596.6</v>
      </c>
      <c r="CE104" s="31">
        <f t="shared" ca="1" si="49"/>
        <v>-91490.33</v>
      </c>
      <c r="CF104" s="31">
        <f t="shared" ca="1" si="49"/>
        <v>-29988.76</v>
      </c>
      <c r="CG104" s="31">
        <f t="shared" ca="1" si="49"/>
        <v>-10492.74</v>
      </c>
      <c r="CH104" s="31">
        <f t="shared" ca="1" si="49"/>
        <v>-17853.95</v>
      </c>
      <c r="CI104" s="31">
        <f t="shared" ca="1" si="49"/>
        <v>-17383.11</v>
      </c>
      <c r="CJ104" s="31">
        <f t="shared" ca="1" si="49"/>
        <v>-31110.85</v>
      </c>
      <c r="CK104" s="32">
        <f t="shared" ca="1" si="54"/>
        <v>699.57</v>
      </c>
      <c r="CL104" s="32">
        <f t="shared" ca="1" si="54"/>
        <v>636.91999999999996</v>
      </c>
      <c r="CM104" s="32">
        <f t="shared" ca="1" si="54"/>
        <v>598.24</v>
      </c>
      <c r="CN104" s="32">
        <f t="shared" ca="1" si="52"/>
        <v>533.77</v>
      </c>
      <c r="CO104" s="32">
        <f t="shared" ca="1" si="52"/>
        <v>614.42999999999995</v>
      </c>
      <c r="CP104" s="32">
        <f t="shared" ca="1" si="52"/>
        <v>963.07</v>
      </c>
      <c r="CQ104" s="32">
        <f t="shared" ca="1" si="43"/>
        <v>2407.64</v>
      </c>
      <c r="CR104" s="32">
        <f t="shared" ca="1" si="43"/>
        <v>789.18</v>
      </c>
      <c r="CS104" s="32">
        <f t="shared" ca="1" si="43"/>
        <v>276.12</v>
      </c>
      <c r="CT104" s="32">
        <f t="shared" ca="1" si="43"/>
        <v>469.84</v>
      </c>
      <c r="CU104" s="32">
        <f t="shared" ca="1" si="43"/>
        <v>457.45</v>
      </c>
      <c r="CV104" s="32">
        <f t="shared" ca="1" si="43"/>
        <v>818.71</v>
      </c>
      <c r="CW104" s="31">
        <f t="shared" ca="1" si="50"/>
        <v>-26099.46</v>
      </c>
      <c r="CX104" s="31">
        <f t="shared" ca="1" si="50"/>
        <v>-23761.980000000003</v>
      </c>
      <c r="CY104" s="31">
        <f t="shared" ca="1" si="50"/>
        <v>-22319.069999999996</v>
      </c>
      <c r="CZ104" s="31">
        <f t="shared" ca="1" si="50"/>
        <v>-18435.54</v>
      </c>
      <c r="DA104" s="31">
        <f t="shared" ca="1" si="50"/>
        <v>-21221.579999999998</v>
      </c>
      <c r="DB104" s="31">
        <f t="shared" ca="1" si="50"/>
        <v>-33262.899999999994</v>
      </c>
      <c r="DC104" s="31">
        <f t="shared" ca="1" si="44"/>
        <v>-78896.52</v>
      </c>
      <c r="DD104" s="31">
        <f t="shared" ca="1" si="44"/>
        <v>-25860.749999999996</v>
      </c>
      <c r="DE104" s="31">
        <f t="shared" ca="1" si="44"/>
        <v>-9048.4</v>
      </c>
      <c r="DF104" s="31">
        <f t="shared" ca="1" si="44"/>
        <v>-16878.13</v>
      </c>
      <c r="DG104" s="31">
        <f t="shared" ca="1" si="44"/>
        <v>-16433.03</v>
      </c>
      <c r="DH104" s="31">
        <f t="shared" ca="1" si="44"/>
        <v>-29410.46</v>
      </c>
      <c r="DI104" s="32">
        <f t="shared" ca="1" si="36"/>
        <v>-1304.97</v>
      </c>
      <c r="DJ104" s="32">
        <f t="shared" ca="1" si="36"/>
        <v>-1188.0999999999999</v>
      </c>
      <c r="DK104" s="32">
        <f t="shared" ca="1" si="36"/>
        <v>-1115.95</v>
      </c>
      <c r="DL104" s="32">
        <f t="shared" ca="1" si="36"/>
        <v>-921.78</v>
      </c>
      <c r="DM104" s="32">
        <f t="shared" ca="1" si="36"/>
        <v>-1061.08</v>
      </c>
      <c r="DN104" s="32">
        <f t="shared" ca="1" si="36"/>
        <v>-1663.15</v>
      </c>
      <c r="DO104" s="32">
        <f t="shared" ca="1" si="46"/>
        <v>-3944.83</v>
      </c>
      <c r="DP104" s="32">
        <f t="shared" ca="1" si="46"/>
        <v>-1293.04</v>
      </c>
      <c r="DQ104" s="32">
        <f t="shared" ca="1" si="46"/>
        <v>-452.42</v>
      </c>
      <c r="DR104" s="32">
        <f t="shared" ca="1" si="46"/>
        <v>-843.91</v>
      </c>
      <c r="DS104" s="32">
        <f t="shared" ca="1" si="46"/>
        <v>-821.65</v>
      </c>
      <c r="DT104" s="32">
        <f t="shared" ca="1" si="46"/>
        <v>-1470.52</v>
      </c>
      <c r="DU104" s="31">
        <f t="shared" ca="1" si="37"/>
        <v>-11229.57</v>
      </c>
      <c r="DV104" s="31">
        <f t="shared" ca="1" si="37"/>
        <v>-10102.75</v>
      </c>
      <c r="DW104" s="31">
        <f t="shared" ca="1" si="37"/>
        <v>-9386.5499999999993</v>
      </c>
      <c r="DX104" s="31">
        <f t="shared" ca="1" si="37"/>
        <v>-7659.34</v>
      </c>
      <c r="DY104" s="31">
        <f t="shared" ca="1" si="37"/>
        <v>-8712.19</v>
      </c>
      <c r="DZ104" s="31">
        <f t="shared" ca="1" si="37"/>
        <v>-13486.06</v>
      </c>
      <c r="EA104" s="31">
        <f t="shared" ca="1" si="47"/>
        <v>-31598.61</v>
      </c>
      <c r="EB104" s="31">
        <f t="shared" ca="1" si="47"/>
        <v>-10220.14</v>
      </c>
      <c r="EC104" s="31">
        <f t="shared" ca="1" si="47"/>
        <v>-3527.89</v>
      </c>
      <c r="ED104" s="31">
        <f t="shared" ca="1" si="47"/>
        <v>-6493.92</v>
      </c>
      <c r="EE104" s="31">
        <f t="shared" ca="1" si="47"/>
        <v>-6235.44</v>
      </c>
      <c r="EF104" s="31">
        <f t="shared" ca="1" si="47"/>
        <v>-11008.58</v>
      </c>
      <c r="EG104" s="32">
        <f t="shared" ca="1" si="38"/>
        <v>-38634</v>
      </c>
      <c r="EH104" s="32">
        <f t="shared" ca="1" si="38"/>
        <v>-35052.83</v>
      </c>
      <c r="EI104" s="32">
        <f t="shared" ca="1" si="38"/>
        <v>-32821.569999999992</v>
      </c>
      <c r="EJ104" s="32">
        <f t="shared" ca="1" si="38"/>
        <v>-27016.66</v>
      </c>
      <c r="EK104" s="32">
        <f t="shared" ca="1" si="38"/>
        <v>-30994.85</v>
      </c>
      <c r="EL104" s="32">
        <f t="shared" ca="1" si="38"/>
        <v>-48412.109999999993</v>
      </c>
      <c r="EM104" s="32">
        <f t="shared" ca="1" si="48"/>
        <v>-114439.96</v>
      </c>
      <c r="EN104" s="32">
        <f t="shared" ca="1" si="48"/>
        <v>-37373.929999999993</v>
      </c>
      <c r="EO104" s="32">
        <f t="shared" ca="1" si="48"/>
        <v>-13028.71</v>
      </c>
      <c r="EP104" s="32">
        <f t="shared" ca="1" si="48"/>
        <v>-24215.96</v>
      </c>
      <c r="EQ104" s="32">
        <f t="shared" ca="1" si="48"/>
        <v>-23490.12</v>
      </c>
      <c r="ER104" s="32">
        <f t="shared" ca="1" si="48"/>
        <v>-41889.56</v>
      </c>
    </row>
    <row r="105" spans="1:148">
      <c r="A105" t="s">
        <v>444</v>
      </c>
      <c r="B105" s="1" t="s">
        <v>112</v>
      </c>
      <c r="C105" t="str">
        <f t="shared" ca="1" si="40"/>
        <v>SCL1</v>
      </c>
      <c r="D105" t="str">
        <f t="shared" ca="1" si="41"/>
        <v>Syncrude Industrial System</v>
      </c>
      <c r="E105" s="51">
        <v>35452.169000000002</v>
      </c>
      <c r="F105" s="51">
        <v>35180.915000000001</v>
      </c>
      <c r="G105" s="51">
        <v>22559.044000000002</v>
      </c>
      <c r="H105" s="51">
        <v>38430.146999999997</v>
      </c>
      <c r="I105" s="51">
        <v>20543.040700000001</v>
      </c>
      <c r="J105" s="51">
        <v>8051.8954000000003</v>
      </c>
      <c r="K105" s="51">
        <v>16270.225899999999</v>
      </c>
      <c r="L105" s="51">
        <v>16286.6623</v>
      </c>
      <c r="M105" s="51">
        <v>25867.731</v>
      </c>
      <c r="N105" s="51">
        <v>27373.059000000001</v>
      </c>
      <c r="O105" s="51">
        <v>31459.611000000001</v>
      </c>
      <c r="P105" s="51">
        <v>39123.493999999999</v>
      </c>
      <c r="Q105" s="32">
        <v>2170636.1800000002</v>
      </c>
      <c r="R105" s="32">
        <v>2624978.39</v>
      </c>
      <c r="S105" s="32">
        <v>1304847.58</v>
      </c>
      <c r="T105" s="32">
        <v>2015017.38</v>
      </c>
      <c r="U105" s="32">
        <v>880034.81</v>
      </c>
      <c r="V105" s="32">
        <v>332422</v>
      </c>
      <c r="W105" s="32">
        <v>3900894.99</v>
      </c>
      <c r="X105" s="32">
        <v>995426.67</v>
      </c>
      <c r="Y105" s="32">
        <v>1214654.74</v>
      </c>
      <c r="Z105" s="32">
        <v>1870336.84</v>
      </c>
      <c r="AA105" s="32">
        <v>1768523.92</v>
      </c>
      <c r="AB105" s="32">
        <v>2589073.7599999998</v>
      </c>
      <c r="AC105" s="2">
        <v>4.96</v>
      </c>
      <c r="AD105" s="2">
        <v>4.96</v>
      </c>
      <c r="AE105" s="2">
        <v>4.96</v>
      </c>
      <c r="AF105" s="2">
        <v>4.96</v>
      </c>
      <c r="AG105" s="2">
        <v>4.96</v>
      </c>
      <c r="AH105" s="2">
        <v>4.96</v>
      </c>
      <c r="AI105" s="2">
        <v>4.96</v>
      </c>
      <c r="AJ105" s="2">
        <v>4.96</v>
      </c>
      <c r="AK105" s="2">
        <v>4.96</v>
      </c>
      <c r="AL105" s="2">
        <v>4.96</v>
      </c>
      <c r="AM105" s="2">
        <v>4.96</v>
      </c>
      <c r="AN105" s="2">
        <v>4.96</v>
      </c>
      <c r="AO105" s="33">
        <v>107663.55</v>
      </c>
      <c r="AP105" s="33">
        <v>130198.93</v>
      </c>
      <c r="AQ105" s="33">
        <v>64720.44</v>
      </c>
      <c r="AR105" s="33">
        <v>99944.86</v>
      </c>
      <c r="AS105" s="33">
        <v>43649.73</v>
      </c>
      <c r="AT105" s="33">
        <v>16488.13</v>
      </c>
      <c r="AU105" s="33">
        <v>193484.39</v>
      </c>
      <c r="AV105" s="33">
        <v>49373.16</v>
      </c>
      <c r="AW105" s="33">
        <v>60246.87</v>
      </c>
      <c r="AX105" s="33">
        <v>92768.71</v>
      </c>
      <c r="AY105" s="33">
        <v>87718.79</v>
      </c>
      <c r="AZ105" s="33">
        <v>128418.06</v>
      </c>
      <c r="BA105" s="31">
        <f t="shared" si="53"/>
        <v>-2604.7600000000002</v>
      </c>
      <c r="BB105" s="31">
        <f t="shared" si="53"/>
        <v>-3149.97</v>
      </c>
      <c r="BC105" s="31">
        <f t="shared" si="53"/>
        <v>-1565.82</v>
      </c>
      <c r="BD105" s="31">
        <f t="shared" si="51"/>
        <v>-9672.08</v>
      </c>
      <c r="BE105" s="31">
        <f t="shared" si="51"/>
        <v>-4224.17</v>
      </c>
      <c r="BF105" s="31">
        <f t="shared" si="51"/>
        <v>-1595.63</v>
      </c>
      <c r="BG105" s="31">
        <f t="shared" si="42"/>
        <v>-27696.35</v>
      </c>
      <c r="BH105" s="31">
        <f t="shared" si="42"/>
        <v>-7067.53</v>
      </c>
      <c r="BI105" s="31">
        <f t="shared" si="42"/>
        <v>-8624.0499999999993</v>
      </c>
      <c r="BJ105" s="31">
        <f t="shared" si="42"/>
        <v>-5611.01</v>
      </c>
      <c r="BK105" s="31">
        <f t="shared" si="42"/>
        <v>-5305.57</v>
      </c>
      <c r="BL105" s="31">
        <f t="shared" si="42"/>
        <v>-7767.22</v>
      </c>
      <c r="BM105" s="6">
        <f t="shared" ca="1" si="45"/>
        <v>8.0799999999999997E-2</v>
      </c>
      <c r="BN105" s="6">
        <f t="shared" ca="1" si="45"/>
        <v>8.0799999999999997E-2</v>
      </c>
      <c r="BO105" s="6">
        <f t="shared" ca="1" si="45"/>
        <v>8.0799999999999997E-2</v>
      </c>
      <c r="BP105" s="6">
        <f t="shared" ca="1" si="45"/>
        <v>8.0799999999999997E-2</v>
      </c>
      <c r="BQ105" s="6">
        <f t="shared" ca="1" si="45"/>
        <v>8.0799999999999997E-2</v>
      </c>
      <c r="BR105" s="6">
        <f t="shared" ca="1" si="45"/>
        <v>8.0799999999999997E-2</v>
      </c>
      <c r="BS105" s="6">
        <f t="shared" ca="1" si="45"/>
        <v>8.0799999999999997E-2</v>
      </c>
      <c r="BT105" s="6">
        <f t="shared" ca="1" si="45"/>
        <v>8.0799999999999997E-2</v>
      </c>
      <c r="BU105" s="6">
        <f t="shared" ca="1" si="45"/>
        <v>8.0799999999999997E-2</v>
      </c>
      <c r="BV105" s="6">
        <f t="shared" ca="1" si="45"/>
        <v>8.0799999999999997E-2</v>
      </c>
      <c r="BW105" s="6">
        <f t="shared" ca="1" si="45"/>
        <v>8.0799999999999997E-2</v>
      </c>
      <c r="BX105" s="6">
        <f t="shared" ca="1" si="45"/>
        <v>8.0799999999999997E-2</v>
      </c>
      <c r="BY105" s="31">
        <f t="shared" ca="1" si="49"/>
        <v>175387.4</v>
      </c>
      <c r="BZ105" s="31">
        <f t="shared" ca="1" si="49"/>
        <v>212098.25</v>
      </c>
      <c r="CA105" s="31">
        <f t="shared" ca="1" si="49"/>
        <v>105431.67999999999</v>
      </c>
      <c r="CB105" s="31">
        <f t="shared" ca="1" si="49"/>
        <v>162813.4</v>
      </c>
      <c r="CC105" s="31">
        <f t="shared" ca="1" si="49"/>
        <v>71106.81</v>
      </c>
      <c r="CD105" s="31">
        <f t="shared" ca="1" si="49"/>
        <v>26859.7</v>
      </c>
      <c r="CE105" s="31">
        <f t="shared" ca="1" si="49"/>
        <v>315192.32000000001</v>
      </c>
      <c r="CF105" s="31">
        <f t="shared" ca="1" si="49"/>
        <v>80430.47</v>
      </c>
      <c r="CG105" s="31">
        <f t="shared" ca="1" si="49"/>
        <v>98144.1</v>
      </c>
      <c r="CH105" s="31">
        <f t="shared" ca="1" si="49"/>
        <v>151123.22</v>
      </c>
      <c r="CI105" s="31">
        <f t="shared" ca="1" si="49"/>
        <v>142896.73000000001</v>
      </c>
      <c r="CJ105" s="31">
        <f t="shared" ca="1" si="49"/>
        <v>209197.16</v>
      </c>
      <c r="CK105" s="32">
        <f t="shared" ca="1" si="54"/>
        <v>2821.83</v>
      </c>
      <c r="CL105" s="32">
        <f t="shared" ca="1" si="54"/>
        <v>3412.47</v>
      </c>
      <c r="CM105" s="32">
        <f t="shared" ca="1" si="54"/>
        <v>1696.3</v>
      </c>
      <c r="CN105" s="32">
        <f t="shared" ca="1" si="52"/>
        <v>2619.52</v>
      </c>
      <c r="CO105" s="32">
        <f t="shared" ca="1" si="52"/>
        <v>1144.05</v>
      </c>
      <c r="CP105" s="32">
        <f t="shared" ca="1" si="52"/>
        <v>432.15</v>
      </c>
      <c r="CQ105" s="32">
        <f t="shared" ca="1" si="43"/>
        <v>5071.16</v>
      </c>
      <c r="CR105" s="32">
        <f t="shared" ca="1" si="43"/>
        <v>1294.05</v>
      </c>
      <c r="CS105" s="32">
        <f t="shared" ca="1" si="43"/>
        <v>1579.05</v>
      </c>
      <c r="CT105" s="32">
        <f t="shared" ca="1" si="43"/>
        <v>2431.44</v>
      </c>
      <c r="CU105" s="32">
        <f t="shared" ca="1" si="43"/>
        <v>2299.08</v>
      </c>
      <c r="CV105" s="32">
        <f t="shared" ca="1" si="43"/>
        <v>3365.8</v>
      </c>
      <c r="CW105" s="31">
        <f t="shared" ca="1" si="50"/>
        <v>73150.439999999973</v>
      </c>
      <c r="CX105" s="31">
        <f t="shared" ca="1" si="50"/>
        <v>88461.760000000009</v>
      </c>
      <c r="CY105" s="31">
        <f t="shared" ca="1" si="50"/>
        <v>43973.359999999993</v>
      </c>
      <c r="CZ105" s="31">
        <f t="shared" ca="1" si="50"/>
        <v>75160.139999999985</v>
      </c>
      <c r="DA105" s="31">
        <f t="shared" ca="1" si="50"/>
        <v>32825.299999999996</v>
      </c>
      <c r="DB105" s="31">
        <f t="shared" ca="1" si="50"/>
        <v>12399.350000000002</v>
      </c>
      <c r="DC105" s="31">
        <f t="shared" ca="1" si="44"/>
        <v>154475.43999999997</v>
      </c>
      <c r="DD105" s="31">
        <f t="shared" ca="1" si="44"/>
        <v>39418.89</v>
      </c>
      <c r="DE105" s="31">
        <f t="shared" ca="1" si="44"/>
        <v>48100.33</v>
      </c>
      <c r="DF105" s="31">
        <f t="shared" ca="1" si="44"/>
        <v>66396.959999999992</v>
      </c>
      <c r="DG105" s="31">
        <f t="shared" ca="1" si="44"/>
        <v>62782.590000000004</v>
      </c>
      <c r="DH105" s="31">
        <f t="shared" ca="1" si="44"/>
        <v>91912.12</v>
      </c>
      <c r="DI105" s="32">
        <f t="shared" ca="1" si="36"/>
        <v>3657.52</v>
      </c>
      <c r="DJ105" s="32">
        <f t="shared" ca="1" si="36"/>
        <v>4423.09</v>
      </c>
      <c r="DK105" s="32">
        <f t="shared" ca="1" si="36"/>
        <v>2198.67</v>
      </c>
      <c r="DL105" s="32">
        <f t="shared" ca="1" si="36"/>
        <v>3758.01</v>
      </c>
      <c r="DM105" s="32">
        <f t="shared" ca="1" si="36"/>
        <v>1641.27</v>
      </c>
      <c r="DN105" s="32">
        <f t="shared" ca="1" si="36"/>
        <v>619.97</v>
      </c>
      <c r="DO105" s="32">
        <f t="shared" ca="1" si="46"/>
        <v>7723.77</v>
      </c>
      <c r="DP105" s="32">
        <f t="shared" ca="1" si="46"/>
        <v>1970.94</v>
      </c>
      <c r="DQ105" s="32">
        <f t="shared" ca="1" si="46"/>
        <v>2405.02</v>
      </c>
      <c r="DR105" s="32">
        <f t="shared" ca="1" si="46"/>
        <v>3319.85</v>
      </c>
      <c r="DS105" s="32">
        <f t="shared" ca="1" si="46"/>
        <v>3139.13</v>
      </c>
      <c r="DT105" s="32">
        <f t="shared" ca="1" si="46"/>
        <v>4595.6099999999997</v>
      </c>
      <c r="DU105" s="31">
        <f t="shared" ca="1" si="37"/>
        <v>31473.74</v>
      </c>
      <c r="DV105" s="31">
        <f t="shared" ca="1" si="37"/>
        <v>37610.81</v>
      </c>
      <c r="DW105" s="31">
        <f t="shared" ca="1" si="37"/>
        <v>18493.52</v>
      </c>
      <c r="DX105" s="31">
        <f t="shared" ca="1" si="37"/>
        <v>31226.48</v>
      </c>
      <c r="DY105" s="31">
        <f t="shared" ca="1" si="37"/>
        <v>13475.92</v>
      </c>
      <c r="DZ105" s="31">
        <f t="shared" ca="1" si="37"/>
        <v>5027.17</v>
      </c>
      <c r="EA105" s="31">
        <f t="shared" ca="1" si="47"/>
        <v>61868.5</v>
      </c>
      <c r="EB105" s="31">
        <f t="shared" ca="1" si="47"/>
        <v>15578.3</v>
      </c>
      <c r="EC105" s="31">
        <f t="shared" ca="1" si="47"/>
        <v>18753.87</v>
      </c>
      <c r="ED105" s="31">
        <f t="shared" ca="1" si="47"/>
        <v>25546.47</v>
      </c>
      <c r="EE105" s="31">
        <f t="shared" ca="1" si="47"/>
        <v>23822.57</v>
      </c>
      <c r="EF105" s="31">
        <f t="shared" ca="1" si="47"/>
        <v>34403.480000000003</v>
      </c>
      <c r="EG105" s="32">
        <f t="shared" ca="1" si="38"/>
        <v>108281.69999999998</v>
      </c>
      <c r="EH105" s="32">
        <f t="shared" ca="1" si="38"/>
        <v>130495.66</v>
      </c>
      <c r="EI105" s="32">
        <f t="shared" ca="1" si="38"/>
        <v>64665.549999999988</v>
      </c>
      <c r="EJ105" s="32">
        <f t="shared" ca="1" si="38"/>
        <v>110144.62999999998</v>
      </c>
      <c r="EK105" s="32">
        <f t="shared" ca="1" si="38"/>
        <v>47942.489999999991</v>
      </c>
      <c r="EL105" s="32">
        <f t="shared" ca="1" si="38"/>
        <v>18046.490000000002</v>
      </c>
      <c r="EM105" s="32">
        <f t="shared" ca="1" si="48"/>
        <v>224067.70999999996</v>
      </c>
      <c r="EN105" s="32">
        <f t="shared" ca="1" si="48"/>
        <v>56968.130000000005</v>
      </c>
      <c r="EO105" s="32">
        <f t="shared" ca="1" si="48"/>
        <v>69259.22</v>
      </c>
      <c r="EP105" s="32">
        <f t="shared" ca="1" si="48"/>
        <v>95263.28</v>
      </c>
      <c r="EQ105" s="32">
        <f t="shared" ca="1" si="48"/>
        <v>89744.290000000008</v>
      </c>
      <c r="ER105" s="32">
        <f t="shared" ca="1" si="48"/>
        <v>130911.20999999999</v>
      </c>
    </row>
    <row r="106" spans="1:148">
      <c r="A106" t="s">
        <v>445</v>
      </c>
      <c r="B106" s="1" t="s">
        <v>113</v>
      </c>
      <c r="C106" t="str">
        <f t="shared" ca="1" si="40"/>
        <v>SCR1</v>
      </c>
      <c r="D106" t="str">
        <f t="shared" ca="1" si="41"/>
        <v>Suncor Industrial System</v>
      </c>
      <c r="E106" s="51">
        <v>100461.5425</v>
      </c>
      <c r="F106" s="51">
        <v>105049.3991</v>
      </c>
      <c r="G106" s="51">
        <v>119515.065</v>
      </c>
      <c r="H106" s="51">
        <v>82352.5723</v>
      </c>
      <c r="I106" s="51">
        <v>103278.109</v>
      </c>
      <c r="J106" s="51">
        <v>83712.359500000006</v>
      </c>
      <c r="K106" s="51">
        <v>120822.1611</v>
      </c>
      <c r="L106" s="51">
        <v>91298.793699999995</v>
      </c>
      <c r="M106" s="51">
        <v>102924.247</v>
      </c>
      <c r="N106" s="51">
        <v>114789.92600000001</v>
      </c>
      <c r="O106" s="51">
        <v>127719.2645</v>
      </c>
      <c r="P106" s="51">
        <v>152283.90590000001</v>
      </c>
      <c r="Q106" s="32">
        <v>6203490.1100000003</v>
      </c>
      <c r="R106" s="32">
        <v>7906435.5199999996</v>
      </c>
      <c r="S106" s="32">
        <v>7165583.4400000004</v>
      </c>
      <c r="T106" s="32">
        <v>4472894.5</v>
      </c>
      <c r="U106" s="32">
        <v>5713610.7000000002</v>
      </c>
      <c r="V106" s="32">
        <v>5248396.8099999996</v>
      </c>
      <c r="W106" s="32">
        <v>18502463.890000001</v>
      </c>
      <c r="X106" s="32">
        <v>7197941.9500000002</v>
      </c>
      <c r="Y106" s="32">
        <v>5434403.7699999996</v>
      </c>
      <c r="Z106" s="32">
        <v>7370822.7599999998</v>
      </c>
      <c r="AA106" s="32">
        <v>7161637.3200000003</v>
      </c>
      <c r="AB106" s="32">
        <v>10594482.560000001</v>
      </c>
      <c r="AC106" s="2">
        <v>4.5199999999999996</v>
      </c>
      <c r="AD106" s="2">
        <v>4.5199999999999996</v>
      </c>
      <c r="AE106" s="2">
        <v>4.5199999999999996</v>
      </c>
      <c r="AF106" s="2">
        <v>4.5199999999999996</v>
      </c>
      <c r="AG106" s="2">
        <v>4.5199999999999996</v>
      </c>
      <c r="AH106" s="2">
        <v>4.5199999999999996</v>
      </c>
      <c r="AI106" s="2">
        <v>4.5199999999999996</v>
      </c>
      <c r="AJ106" s="2">
        <v>4.5199999999999996</v>
      </c>
      <c r="AK106" s="2">
        <v>4.5199999999999996</v>
      </c>
      <c r="AL106" s="2">
        <v>4.5199999999999996</v>
      </c>
      <c r="AM106" s="2">
        <v>4.5199999999999996</v>
      </c>
      <c r="AN106" s="2">
        <v>4.5199999999999996</v>
      </c>
      <c r="AO106" s="33">
        <v>280397.75</v>
      </c>
      <c r="AP106" s="33">
        <v>357370.89</v>
      </c>
      <c r="AQ106" s="33">
        <v>323884.37</v>
      </c>
      <c r="AR106" s="33">
        <v>202174.83</v>
      </c>
      <c r="AS106" s="33">
        <v>258255.2</v>
      </c>
      <c r="AT106" s="33">
        <v>237227.54</v>
      </c>
      <c r="AU106" s="33">
        <v>836311.37</v>
      </c>
      <c r="AV106" s="33">
        <v>325346.98</v>
      </c>
      <c r="AW106" s="33">
        <v>245635.05</v>
      </c>
      <c r="AX106" s="33">
        <v>333161.19</v>
      </c>
      <c r="AY106" s="33">
        <v>323706.01</v>
      </c>
      <c r="AZ106" s="33">
        <v>478870.61</v>
      </c>
      <c r="BA106" s="31">
        <f t="shared" si="53"/>
        <v>-7444.19</v>
      </c>
      <c r="BB106" s="31">
        <f t="shared" si="53"/>
        <v>-9487.7199999999993</v>
      </c>
      <c r="BC106" s="31">
        <f t="shared" si="53"/>
        <v>-8598.7000000000007</v>
      </c>
      <c r="BD106" s="31">
        <f t="shared" si="51"/>
        <v>-21469.89</v>
      </c>
      <c r="BE106" s="31">
        <f t="shared" si="51"/>
        <v>-27425.33</v>
      </c>
      <c r="BF106" s="31">
        <f t="shared" si="51"/>
        <v>-25192.3</v>
      </c>
      <c r="BG106" s="31">
        <f t="shared" si="42"/>
        <v>-131367.49</v>
      </c>
      <c r="BH106" s="31">
        <f t="shared" si="42"/>
        <v>-51105.39</v>
      </c>
      <c r="BI106" s="31">
        <f t="shared" si="42"/>
        <v>-38584.269999999997</v>
      </c>
      <c r="BJ106" s="31">
        <f t="shared" si="42"/>
        <v>-22112.47</v>
      </c>
      <c r="BK106" s="31">
        <f t="shared" si="42"/>
        <v>-21484.91</v>
      </c>
      <c r="BL106" s="31">
        <f t="shared" si="42"/>
        <v>-31783.45</v>
      </c>
      <c r="BM106" s="6">
        <f t="shared" ca="1" si="45"/>
        <v>6.7000000000000004E-2</v>
      </c>
      <c r="BN106" s="6">
        <f t="shared" ca="1" si="45"/>
        <v>6.7000000000000004E-2</v>
      </c>
      <c r="BO106" s="6">
        <f t="shared" ca="1" si="45"/>
        <v>6.7000000000000004E-2</v>
      </c>
      <c r="BP106" s="6">
        <f t="shared" ca="1" si="45"/>
        <v>6.7000000000000004E-2</v>
      </c>
      <c r="BQ106" s="6">
        <f t="shared" ca="1" si="45"/>
        <v>6.7000000000000004E-2</v>
      </c>
      <c r="BR106" s="6">
        <f t="shared" ca="1" si="45"/>
        <v>6.7000000000000004E-2</v>
      </c>
      <c r="BS106" s="6">
        <f t="shared" ref="BS106:BX106" ca="1" si="55">VLOOKUP($C106,LossFactorLookup,3,FALSE)</f>
        <v>6.7000000000000004E-2</v>
      </c>
      <c r="BT106" s="6">
        <f t="shared" ca="1" si="55"/>
        <v>6.7000000000000004E-2</v>
      </c>
      <c r="BU106" s="6">
        <f t="shared" ca="1" si="55"/>
        <v>6.7000000000000004E-2</v>
      </c>
      <c r="BV106" s="6">
        <f t="shared" ca="1" si="55"/>
        <v>6.7000000000000004E-2</v>
      </c>
      <c r="BW106" s="6">
        <f t="shared" ca="1" si="55"/>
        <v>6.7000000000000004E-2</v>
      </c>
      <c r="BX106" s="6">
        <f t="shared" ca="1" si="55"/>
        <v>6.7000000000000004E-2</v>
      </c>
      <c r="BY106" s="31">
        <f t="shared" ca="1" si="49"/>
        <v>415633.84</v>
      </c>
      <c r="BZ106" s="31">
        <f t="shared" ca="1" si="49"/>
        <v>529731.18000000005</v>
      </c>
      <c r="CA106" s="31">
        <f t="shared" ca="1" si="49"/>
        <v>480094.09</v>
      </c>
      <c r="CB106" s="31">
        <f t="shared" ca="1" si="49"/>
        <v>299683.93</v>
      </c>
      <c r="CC106" s="31">
        <f t="shared" ca="1" si="49"/>
        <v>382811.92</v>
      </c>
      <c r="CD106" s="31">
        <f t="shared" ca="1" si="49"/>
        <v>351642.59</v>
      </c>
      <c r="CE106" s="31">
        <f t="shared" ca="1" si="49"/>
        <v>1239665.08</v>
      </c>
      <c r="CF106" s="31">
        <f t="shared" ca="1" si="49"/>
        <v>482262.11</v>
      </c>
      <c r="CG106" s="31">
        <f t="shared" ca="1" si="49"/>
        <v>364105.05</v>
      </c>
      <c r="CH106" s="31">
        <f t="shared" ca="1" si="49"/>
        <v>493845.12</v>
      </c>
      <c r="CI106" s="31">
        <f t="shared" ca="1" si="49"/>
        <v>479829.7</v>
      </c>
      <c r="CJ106" s="31">
        <f t="shared" ca="1" si="49"/>
        <v>709830.33</v>
      </c>
      <c r="CK106" s="32">
        <f t="shared" ca="1" si="54"/>
        <v>8064.54</v>
      </c>
      <c r="CL106" s="32">
        <f t="shared" ca="1" si="54"/>
        <v>10278.370000000001</v>
      </c>
      <c r="CM106" s="32">
        <f t="shared" ca="1" si="54"/>
        <v>9315.26</v>
      </c>
      <c r="CN106" s="32">
        <f t="shared" ca="1" si="52"/>
        <v>5814.76</v>
      </c>
      <c r="CO106" s="32">
        <f t="shared" ca="1" si="52"/>
        <v>7427.69</v>
      </c>
      <c r="CP106" s="32">
        <f t="shared" ca="1" si="52"/>
        <v>6822.92</v>
      </c>
      <c r="CQ106" s="32">
        <f t="shared" ca="1" si="43"/>
        <v>24053.200000000001</v>
      </c>
      <c r="CR106" s="32">
        <f t="shared" ca="1" si="43"/>
        <v>9357.32</v>
      </c>
      <c r="CS106" s="32">
        <f t="shared" ca="1" si="43"/>
        <v>7064.72</v>
      </c>
      <c r="CT106" s="32">
        <f t="shared" ca="1" si="43"/>
        <v>9582.07</v>
      </c>
      <c r="CU106" s="32">
        <f t="shared" ca="1" si="43"/>
        <v>9310.1299999999992</v>
      </c>
      <c r="CV106" s="32">
        <f t="shared" ca="1" si="43"/>
        <v>13772.83</v>
      </c>
      <c r="CW106" s="31">
        <f t="shared" ca="1" si="50"/>
        <v>150744.82</v>
      </c>
      <c r="CX106" s="31">
        <f t="shared" ca="1" si="50"/>
        <v>192126.38000000003</v>
      </c>
      <c r="CY106" s="31">
        <f t="shared" ca="1" si="50"/>
        <v>174123.68000000005</v>
      </c>
      <c r="CZ106" s="31">
        <f t="shared" ca="1" si="50"/>
        <v>124793.75000000001</v>
      </c>
      <c r="DA106" s="31">
        <f t="shared" ca="1" si="50"/>
        <v>159409.74</v>
      </c>
      <c r="DB106" s="31">
        <f t="shared" ca="1" si="50"/>
        <v>146430.26999999999</v>
      </c>
      <c r="DC106" s="31">
        <f t="shared" ca="1" si="44"/>
        <v>558774.4</v>
      </c>
      <c r="DD106" s="31">
        <f t="shared" ca="1" si="44"/>
        <v>217377.84000000003</v>
      </c>
      <c r="DE106" s="31">
        <f t="shared" ca="1" si="44"/>
        <v>164118.98999999996</v>
      </c>
      <c r="DF106" s="31">
        <f t="shared" ca="1" si="44"/>
        <v>192378.47</v>
      </c>
      <c r="DG106" s="31">
        <f t="shared" ca="1" si="44"/>
        <v>186918.73</v>
      </c>
      <c r="DH106" s="31">
        <f t="shared" ca="1" si="44"/>
        <v>276515.99999999994</v>
      </c>
      <c r="DI106" s="32">
        <f t="shared" ca="1" si="36"/>
        <v>7537.24</v>
      </c>
      <c r="DJ106" s="32">
        <f t="shared" ca="1" si="36"/>
        <v>9606.32</v>
      </c>
      <c r="DK106" s="32">
        <f t="shared" ca="1" si="36"/>
        <v>8706.18</v>
      </c>
      <c r="DL106" s="32">
        <f t="shared" ca="1" si="36"/>
        <v>6239.69</v>
      </c>
      <c r="DM106" s="32">
        <f t="shared" ca="1" si="36"/>
        <v>7970.49</v>
      </c>
      <c r="DN106" s="32">
        <f t="shared" ca="1" si="36"/>
        <v>7321.51</v>
      </c>
      <c r="DO106" s="32">
        <f t="shared" ca="1" si="46"/>
        <v>27938.720000000001</v>
      </c>
      <c r="DP106" s="32">
        <f t="shared" ca="1" si="46"/>
        <v>10868.89</v>
      </c>
      <c r="DQ106" s="32">
        <f t="shared" ca="1" si="46"/>
        <v>8205.9500000000007</v>
      </c>
      <c r="DR106" s="32">
        <f t="shared" ca="1" si="46"/>
        <v>9618.92</v>
      </c>
      <c r="DS106" s="32">
        <f t="shared" ca="1" si="46"/>
        <v>9345.94</v>
      </c>
      <c r="DT106" s="32">
        <f t="shared" ca="1" si="46"/>
        <v>13825.8</v>
      </c>
      <c r="DU106" s="31">
        <f t="shared" ca="1" si="37"/>
        <v>64859.54</v>
      </c>
      <c r="DV106" s="31">
        <f t="shared" ca="1" si="37"/>
        <v>81685.33</v>
      </c>
      <c r="DW106" s="31">
        <f t="shared" ca="1" si="37"/>
        <v>73229.78</v>
      </c>
      <c r="DX106" s="31">
        <f t="shared" ca="1" si="37"/>
        <v>51847.56</v>
      </c>
      <c r="DY106" s="31">
        <f t="shared" ca="1" si="37"/>
        <v>65443.19</v>
      </c>
      <c r="DZ106" s="31">
        <f t="shared" ca="1" si="37"/>
        <v>59368.480000000003</v>
      </c>
      <c r="EA106" s="31">
        <f t="shared" ca="1" si="47"/>
        <v>223793.09</v>
      </c>
      <c r="EB106" s="31">
        <f t="shared" ca="1" si="47"/>
        <v>85907.47</v>
      </c>
      <c r="EC106" s="31">
        <f t="shared" ca="1" si="47"/>
        <v>63988.45</v>
      </c>
      <c r="ED106" s="31">
        <f t="shared" ca="1" si="47"/>
        <v>74018.31</v>
      </c>
      <c r="EE106" s="31">
        <f t="shared" ca="1" si="47"/>
        <v>70925.45</v>
      </c>
      <c r="EF106" s="31">
        <f t="shared" ca="1" si="47"/>
        <v>103502.27</v>
      </c>
      <c r="EG106" s="32">
        <f t="shared" ca="1" si="38"/>
        <v>223141.6</v>
      </c>
      <c r="EH106" s="32">
        <f t="shared" ca="1" si="38"/>
        <v>283418.03000000003</v>
      </c>
      <c r="EI106" s="32">
        <f t="shared" ca="1" si="38"/>
        <v>256059.64000000004</v>
      </c>
      <c r="EJ106" s="32">
        <f t="shared" ca="1" si="38"/>
        <v>182881</v>
      </c>
      <c r="EK106" s="32">
        <f t="shared" ca="1" si="38"/>
        <v>232823.41999999998</v>
      </c>
      <c r="EL106" s="32">
        <f t="shared" ca="1" si="38"/>
        <v>213120.26</v>
      </c>
      <c r="EM106" s="32">
        <f t="shared" ca="1" si="48"/>
        <v>810506.21</v>
      </c>
      <c r="EN106" s="32">
        <f t="shared" ca="1" si="48"/>
        <v>314154.20000000007</v>
      </c>
      <c r="EO106" s="32">
        <f t="shared" ca="1" si="48"/>
        <v>236313.38999999996</v>
      </c>
      <c r="EP106" s="32">
        <f t="shared" ca="1" si="48"/>
        <v>276015.7</v>
      </c>
      <c r="EQ106" s="32">
        <f t="shared" ca="1" si="48"/>
        <v>267190.12</v>
      </c>
      <c r="ER106" s="32">
        <f t="shared" ca="1" si="48"/>
        <v>393844.06999999995</v>
      </c>
    </row>
    <row r="107" spans="1:148">
      <c r="A107" t="s">
        <v>446</v>
      </c>
      <c r="B107" s="1" t="s">
        <v>114</v>
      </c>
      <c r="C107" t="str">
        <f t="shared" ca="1" si="40"/>
        <v>SCR2</v>
      </c>
      <c r="D107" t="str">
        <f t="shared" ca="1" si="41"/>
        <v>Magrath Wind Facility</v>
      </c>
      <c r="E107" s="51">
        <v>12885.513300000001</v>
      </c>
      <c r="F107" s="51">
        <v>6816.7587999999996</v>
      </c>
      <c r="G107" s="51">
        <v>12439.029</v>
      </c>
      <c r="H107" s="51">
        <v>7131.2682000000004</v>
      </c>
      <c r="I107" s="51">
        <v>6975.1750000000002</v>
      </c>
      <c r="J107" s="51">
        <v>7083.2875999999997</v>
      </c>
      <c r="K107" s="51">
        <v>3725.3521999999998</v>
      </c>
      <c r="L107" s="51">
        <v>4683.5859</v>
      </c>
      <c r="M107" s="51">
        <v>7099.1932999999999</v>
      </c>
      <c r="N107" s="51">
        <v>10760.3986</v>
      </c>
      <c r="O107" s="51">
        <v>10349.623100000001</v>
      </c>
      <c r="P107" s="51">
        <v>11267.1765</v>
      </c>
      <c r="Q107" s="32">
        <v>671286.98</v>
      </c>
      <c r="R107" s="32">
        <v>394334.69</v>
      </c>
      <c r="S107" s="32">
        <v>654206.71</v>
      </c>
      <c r="T107" s="32">
        <v>336898.71</v>
      </c>
      <c r="U107" s="32">
        <v>251577.54</v>
      </c>
      <c r="V107" s="32">
        <v>276201.55</v>
      </c>
      <c r="W107" s="32">
        <v>434827.46</v>
      </c>
      <c r="X107" s="32">
        <v>211922</v>
      </c>
      <c r="Y107" s="32">
        <v>274826.33</v>
      </c>
      <c r="Z107" s="32">
        <v>611629.14</v>
      </c>
      <c r="AA107" s="32">
        <v>464878.79</v>
      </c>
      <c r="AB107" s="32">
        <v>616615.42000000004</v>
      </c>
      <c r="AC107" s="2">
        <v>1.72</v>
      </c>
      <c r="AD107" s="2">
        <v>1.72</v>
      </c>
      <c r="AE107" s="2">
        <v>1.72</v>
      </c>
      <c r="AF107" s="2">
        <v>1.72</v>
      </c>
      <c r="AG107" s="2">
        <v>1.72</v>
      </c>
      <c r="AH107" s="2">
        <v>1.72</v>
      </c>
      <c r="AI107" s="2">
        <v>1.72</v>
      </c>
      <c r="AJ107" s="2">
        <v>1.72</v>
      </c>
      <c r="AK107" s="2">
        <v>1.72</v>
      </c>
      <c r="AL107" s="2">
        <v>1.72</v>
      </c>
      <c r="AM107" s="2">
        <v>1.72</v>
      </c>
      <c r="AN107" s="2">
        <v>1.72</v>
      </c>
      <c r="AO107" s="33">
        <v>11546.14</v>
      </c>
      <c r="AP107" s="33">
        <v>6782.56</v>
      </c>
      <c r="AQ107" s="33">
        <v>11252.36</v>
      </c>
      <c r="AR107" s="33">
        <v>5794.66</v>
      </c>
      <c r="AS107" s="33">
        <v>4327.13</v>
      </c>
      <c r="AT107" s="33">
        <v>4750.67</v>
      </c>
      <c r="AU107" s="33">
        <v>7479.03</v>
      </c>
      <c r="AV107" s="33">
        <v>3645.06</v>
      </c>
      <c r="AW107" s="33">
        <v>4727.01</v>
      </c>
      <c r="AX107" s="33">
        <v>10520.02</v>
      </c>
      <c r="AY107" s="33">
        <v>7995.92</v>
      </c>
      <c r="AZ107" s="33">
        <v>10605.79</v>
      </c>
      <c r="BA107" s="31">
        <f t="shared" si="53"/>
        <v>-805.54</v>
      </c>
      <c r="BB107" s="31">
        <f t="shared" si="53"/>
        <v>-473.2</v>
      </c>
      <c r="BC107" s="31">
        <f t="shared" si="53"/>
        <v>-785.05</v>
      </c>
      <c r="BD107" s="31">
        <f t="shared" si="51"/>
        <v>-1617.11</v>
      </c>
      <c r="BE107" s="31">
        <f t="shared" si="51"/>
        <v>-1207.57</v>
      </c>
      <c r="BF107" s="31">
        <f t="shared" si="51"/>
        <v>-1325.77</v>
      </c>
      <c r="BG107" s="31">
        <f t="shared" si="42"/>
        <v>-3087.27</v>
      </c>
      <c r="BH107" s="31">
        <f t="shared" si="42"/>
        <v>-1504.65</v>
      </c>
      <c r="BI107" s="31">
        <f t="shared" si="42"/>
        <v>-1951.27</v>
      </c>
      <c r="BJ107" s="31">
        <f t="shared" si="42"/>
        <v>-1834.89</v>
      </c>
      <c r="BK107" s="31">
        <f t="shared" si="42"/>
        <v>-1394.64</v>
      </c>
      <c r="BL107" s="31">
        <f t="shared" si="42"/>
        <v>-1849.85</v>
      </c>
      <c r="BM107" s="6">
        <f t="shared" ref="BM107:BX122" ca="1" si="56">VLOOKUP($C107,LossFactorLookup,3,FALSE)</f>
        <v>-4.3700000000000003E-2</v>
      </c>
      <c r="BN107" s="6">
        <f t="shared" ca="1" si="56"/>
        <v>-4.3700000000000003E-2</v>
      </c>
      <c r="BO107" s="6">
        <f t="shared" ca="1" si="56"/>
        <v>-4.3700000000000003E-2</v>
      </c>
      <c r="BP107" s="6">
        <f t="shared" ca="1" si="56"/>
        <v>-4.3700000000000003E-2</v>
      </c>
      <c r="BQ107" s="6">
        <f t="shared" ca="1" si="56"/>
        <v>-4.3700000000000003E-2</v>
      </c>
      <c r="BR107" s="6">
        <f t="shared" ca="1" si="56"/>
        <v>-4.3700000000000003E-2</v>
      </c>
      <c r="BS107" s="6">
        <f t="shared" ca="1" si="56"/>
        <v>-4.3700000000000003E-2</v>
      </c>
      <c r="BT107" s="6">
        <f t="shared" ca="1" si="56"/>
        <v>-4.3700000000000003E-2</v>
      </c>
      <c r="BU107" s="6">
        <f t="shared" ca="1" si="56"/>
        <v>-4.3700000000000003E-2</v>
      </c>
      <c r="BV107" s="6">
        <f t="shared" ca="1" si="56"/>
        <v>-4.3700000000000003E-2</v>
      </c>
      <c r="BW107" s="6">
        <f t="shared" ca="1" si="56"/>
        <v>-4.3700000000000003E-2</v>
      </c>
      <c r="BX107" s="6">
        <f t="shared" ca="1" si="56"/>
        <v>-4.3700000000000003E-2</v>
      </c>
      <c r="BY107" s="31">
        <f t="shared" ca="1" si="49"/>
        <v>-29335.24</v>
      </c>
      <c r="BZ107" s="31">
        <f t="shared" ca="1" si="49"/>
        <v>-17232.43</v>
      </c>
      <c r="CA107" s="31">
        <f t="shared" ca="1" si="49"/>
        <v>-28588.83</v>
      </c>
      <c r="CB107" s="31">
        <f t="shared" ca="1" si="49"/>
        <v>-14722.47</v>
      </c>
      <c r="CC107" s="31">
        <f t="shared" ca="1" si="49"/>
        <v>-10993.94</v>
      </c>
      <c r="CD107" s="31">
        <f t="shared" ca="1" si="49"/>
        <v>-12070.01</v>
      </c>
      <c r="CE107" s="31">
        <f t="shared" ca="1" si="49"/>
        <v>-19001.96</v>
      </c>
      <c r="CF107" s="31">
        <f t="shared" ca="1" si="49"/>
        <v>-9260.99</v>
      </c>
      <c r="CG107" s="31">
        <f t="shared" ca="1" si="49"/>
        <v>-12009.91</v>
      </c>
      <c r="CH107" s="31">
        <f t="shared" ca="1" si="49"/>
        <v>-26728.19</v>
      </c>
      <c r="CI107" s="31">
        <f t="shared" ca="1" si="49"/>
        <v>-20315.2</v>
      </c>
      <c r="CJ107" s="31">
        <f t="shared" ca="1" si="49"/>
        <v>-26946.09</v>
      </c>
      <c r="CK107" s="32">
        <f t="shared" ca="1" si="54"/>
        <v>872.67</v>
      </c>
      <c r="CL107" s="32">
        <f t="shared" ca="1" si="54"/>
        <v>512.64</v>
      </c>
      <c r="CM107" s="32">
        <f t="shared" ca="1" si="54"/>
        <v>850.47</v>
      </c>
      <c r="CN107" s="32">
        <f t="shared" ca="1" si="52"/>
        <v>437.97</v>
      </c>
      <c r="CO107" s="32">
        <f t="shared" ca="1" si="52"/>
        <v>327.05</v>
      </c>
      <c r="CP107" s="32">
        <f t="shared" ca="1" si="52"/>
        <v>359.06</v>
      </c>
      <c r="CQ107" s="32">
        <f t="shared" ca="1" si="43"/>
        <v>565.28</v>
      </c>
      <c r="CR107" s="32">
        <f t="shared" ca="1" si="43"/>
        <v>275.5</v>
      </c>
      <c r="CS107" s="32">
        <f t="shared" ca="1" si="43"/>
        <v>357.27</v>
      </c>
      <c r="CT107" s="32">
        <f t="shared" ca="1" si="43"/>
        <v>795.12</v>
      </c>
      <c r="CU107" s="32">
        <f t="shared" ca="1" si="43"/>
        <v>604.34</v>
      </c>
      <c r="CV107" s="32">
        <f t="shared" ca="1" si="43"/>
        <v>801.6</v>
      </c>
      <c r="CW107" s="31">
        <f t="shared" ca="1" si="50"/>
        <v>-39203.170000000006</v>
      </c>
      <c r="CX107" s="31">
        <f t="shared" ca="1" si="50"/>
        <v>-23029.15</v>
      </c>
      <c r="CY107" s="31">
        <f t="shared" ca="1" si="50"/>
        <v>-38205.67</v>
      </c>
      <c r="CZ107" s="31">
        <f t="shared" ca="1" si="50"/>
        <v>-18462.05</v>
      </c>
      <c r="DA107" s="31">
        <f t="shared" ca="1" si="50"/>
        <v>-13786.45</v>
      </c>
      <c r="DB107" s="31">
        <f t="shared" ca="1" si="50"/>
        <v>-15135.850000000002</v>
      </c>
      <c r="DC107" s="31">
        <f t="shared" ca="1" si="44"/>
        <v>-22828.44</v>
      </c>
      <c r="DD107" s="31">
        <f t="shared" ca="1" si="44"/>
        <v>-11125.9</v>
      </c>
      <c r="DE107" s="31">
        <f t="shared" ca="1" si="44"/>
        <v>-14428.38</v>
      </c>
      <c r="DF107" s="31">
        <f t="shared" ca="1" si="44"/>
        <v>-34618.199999999997</v>
      </c>
      <c r="DG107" s="31">
        <f t="shared" ca="1" si="44"/>
        <v>-26312.14</v>
      </c>
      <c r="DH107" s="31">
        <f t="shared" ca="1" si="44"/>
        <v>-34900.43</v>
      </c>
      <c r="DI107" s="32">
        <f t="shared" ca="1" si="36"/>
        <v>-1960.16</v>
      </c>
      <c r="DJ107" s="32">
        <f t="shared" ca="1" si="36"/>
        <v>-1151.46</v>
      </c>
      <c r="DK107" s="32">
        <f t="shared" ca="1" si="36"/>
        <v>-1910.28</v>
      </c>
      <c r="DL107" s="32">
        <f t="shared" ca="1" si="36"/>
        <v>-923.1</v>
      </c>
      <c r="DM107" s="32">
        <f t="shared" ca="1" si="36"/>
        <v>-689.32</v>
      </c>
      <c r="DN107" s="32">
        <f t="shared" ca="1" si="36"/>
        <v>-756.79</v>
      </c>
      <c r="DO107" s="32">
        <f t="shared" ca="1" si="46"/>
        <v>-1141.42</v>
      </c>
      <c r="DP107" s="32">
        <f t="shared" ca="1" si="46"/>
        <v>-556.29999999999995</v>
      </c>
      <c r="DQ107" s="32">
        <f t="shared" ca="1" si="46"/>
        <v>-721.42</v>
      </c>
      <c r="DR107" s="32">
        <f t="shared" ca="1" si="46"/>
        <v>-1730.91</v>
      </c>
      <c r="DS107" s="32">
        <f t="shared" ca="1" si="46"/>
        <v>-1315.61</v>
      </c>
      <c r="DT107" s="32">
        <f t="shared" ca="1" si="46"/>
        <v>-1745.02</v>
      </c>
      <c r="DU107" s="31">
        <f t="shared" ca="1" si="37"/>
        <v>-16867.57</v>
      </c>
      <c r="DV107" s="31">
        <f t="shared" ca="1" si="37"/>
        <v>-9791.18</v>
      </c>
      <c r="DW107" s="31">
        <f t="shared" ca="1" si="37"/>
        <v>-16067.85</v>
      </c>
      <c r="DX107" s="31">
        <f t="shared" ca="1" si="37"/>
        <v>-7670.35</v>
      </c>
      <c r="DY107" s="31">
        <f t="shared" ca="1" si="37"/>
        <v>-5659.81</v>
      </c>
      <c r="DZ107" s="31">
        <f t="shared" ca="1" si="37"/>
        <v>-6136.66</v>
      </c>
      <c r="EA107" s="31">
        <f t="shared" ca="1" si="47"/>
        <v>-9142.9500000000007</v>
      </c>
      <c r="EB107" s="31">
        <f t="shared" ca="1" si="47"/>
        <v>-4396.9399999999996</v>
      </c>
      <c r="EC107" s="31">
        <f t="shared" ca="1" si="47"/>
        <v>-5625.49</v>
      </c>
      <c r="ED107" s="31">
        <f t="shared" ca="1" si="47"/>
        <v>-13319.48</v>
      </c>
      <c r="EE107" s="31">
        <f t="shared" ca="1" si="47"/>
        <v>-9984.02</v>
      </c>
      <c r="EF107" s="31">
        <f t="shared" ca="1" si="47"/>
        <v>-13063.52</v>
      </c>
      <c r="EG107" s="32">
        <f t="shared" ca="1" si="38"/>
        <v>-58030.900000000009</v>
      </c>
      <c r="EH107" s="32">
        <f t="shared" ca="1" si="38"/>
        <v>-33971.79</v>
      </c>
      <c r="EI107" s="32">
        <f t="shared" ca="1" si="38"/>
        <v>-56183.799999999996</v>
      </c>
      <c r="EJ107" s="32">
        <f t="shared" ca="1" si="38"/>
        <v>-27055.5</v>
      </c>
      <c r="EK107" s="32">
        <f t="shared" ca="1" si="38"/>
        <v>-20135.580000000002</v>
      </c>
      <c r="EL107" s="32">
        <f t="shared" ca="1" si="38"/>
        <v>-22029.300000000003</v>
      </c>
      <c r="EM107" s="32">
        <f t="shared" ca="1" si="48"/>
        <v>-33112.81</v>
      </c>
      <c r="EN107" s="32">
        <f t="shared" ca="1" si="48"/>
        <v>-16079.14</v>
      </c>
      <c r="EO107" s="32">
        <f t="shared" ca="1" si="48"/>
        <v>-20775.29</v>
      </c>
      <c r="EP107" s="32">
        <f t="shared" ca="1" si="48"/>
        <v>-49668.59</v>
      </c>
      <c r="EQ107" s="32">
        <f t="shared" ca="1" si="48"/>
        <v>-37611.770000000004</v>
      </c>
      <c r="ER107" s="32">
        <f t="shared" ca="1" si="48"/>
        <v>-49708.97</v>
      </c>
    </row>
    <row r="108" spans="1:148">
      <c r="A108" t="s">
        <v>446</v>
      </c>
      <c r="B108" s="1" t="s">
        <v>115</v>
      </c>
      <c r="C108" t="str">
        <f t="shared" ca="1" si="40"/>
        <v>SCR3</v>
      </c>
      <c r="D108" t="str">
        <f t="shared" ca="1" si="41"/>
        <v>Chin Chute Wind Facility</v>
      </c>
      <c r="E108" s="51">
        <v>12682.0162</v>
      </c>
      <c r="F108" s="51">
        <v>6334.2281999999996</v>
      </c>
      <c r="G108" s="51">
        <v>12774.565500000001</v>
      </c>
      <c r="H108" s="51">
        <v>8606.4979999999996</v>
      </c>
      <c r="I108" s="51">
        <v>8175.6224000000002</v>
      </c>
      <c r="J108" s="51">
        <v>8126.7116999999998</v>
      </c>
      <c r="K108" s="51">
        <v>4854.0787</v>
      </c>
      <c r="L108" s="51">
        <v>5576.6382999999996</v>
      </c>
      <c r="M108" s="51">
        <v>7936.4745000000003</v>
      </c>
      <c r="N108" s="51">
        <v>11888.440699999999</v>
      </c>
      <c r="O108" s="51">
        <v>11037.6167</v>
      </c>
      <c r="P108" s="51">
        <v>11382.789699999999</v>
      </c>
      <c r="Q108" s="32">
        <v>687978.96</v>
      </c>
      <c r="R108" s="32">
        <v>394909.89</v>
      </c>
      <c r="S108" s="32">
        <v>690073.25</v>
      </c>
      <c r="T108" s="32">
        <v>416503.8</v>
      </c>
      <c r="U108" s="32">
        <v>282175.84000000003</v>
      </c>
      <c r="V108" s="32">
        <v>311067.2</v>
      </c>
      <c r="W108" s="32">
        <v>498538.77</v>
      </c>
      <c r="X108" s="32">
        <v>270657.64</v>
      </c>
      <c r="Y108" s="32">
        <v>309097.18</v>
      </c>
      <c r="Z108" s="32">
        <v>658400.94999999995</v>
      </c>
      <c r="AA108" s="32">
        <v>519033.19</v>
      </c>
      <c r="AB108" s="32">
        <v>634575.82999999996</v>
      </c>
      <c r="AC108" s="2">
        <v>0.85</v>
      </c>
      <c r="AD108" s="2">
        <v>0.85</v>
      </c>
      <c r="AE108" s="2">
        <v>0.85</v>
      </c>
      <c r="AF108" s="2">
        <v>0.85</v>
      </c>
      <c r="AG108" s="2">
        <v>0.85</v>
      </c>
      <c r="AH108" s="2">
        <v>0.85</v>
      </c>
      <c r="AI108" s="2">
        <v>0.85</v>
      </c>
      <c r="AJ108" s="2">
        <v>0.85</v>
      </c>
      <c r="AK108" s="2">
        <v>0.85</v>
      </c>
      <c r="AL108" s="2">
        <v>0.85</v>
      </c>
      <c r="AM108" s="2">
        <v>0.85</v>
      </c>
      <c r="AN108" s="2">
        <v>0.85</v>
      </c>
      <c r="AO108" s="33">
        <v>5847.82</v>
      </c>
      <c r="AP108" s="33">
        <v>3356.73</v>
      </c>
      <c r="AQ108" s="33">
        <v>5865.62</v>
      </c>
      <c r="AR108" s="33">
        <v>3540.28</v>
      </c>
      <c r="AS108" s="33">
        <v>2398.4899999999998</v>
      </c>
      <c r="AT108" s="33">
        <v>2644.07</v>
      </c>
      <c r="AU108" s="33">
        <v>4237.58</v>
      </c>
      <c r="AV108" s="33">
        <v>2300.59</v>
      </c>
      <c r="AW108" s="33">
        <v>2627.33</v>
      </c>
      <c r="AX108" s="33">
        <v>5596.41</v>
      </c>
      <c r="AY108" s="33">
        <v>4411.78</v>
      </c>
      <c r="AZ108" s="33">
        <v>5393.89</v>
      </c>
      <c r="BA108" s="31">
        <f t="shared" si="53"/>
        <v>-825.57</v>
      </c>
      <c r="BB108" s="31">
        <f t="shared" si="53"/>
        <v>-473.89</v>
      </c>
      <c r="BC108" s="31">
        <f t="shared" si="53"/>
        <v>-828.09</v>
      </c>
      <c r="BD108" s="31">
        <f t="shared" si="51"/>
        <v>-1999.22</v>
      </c>
      <c r="BE108" s="31">
        <f t="shared" si="51"/>
        <v>-1354.44</v>
      </c>
      <c r="BF108" s="31">
        <f t="shared" si="51"/>
        <v>-1493.12</v>
      </c>
      <c r="BG108" s="31">
        <f t="shared" si="42"/>
        <v>-3539.63</v>
      </c>
      <c r="BH108" s="31">
        <f t="shared" si="42"/>
        <v>-1921.67</v>
      </c>
      <c r="BI108" s="31">
        <f t="shared" si="42"/>
        <v>-2194.59</v>
      </c>
      <c r="BJ108" s="31">
        <f t="shared" si="42"/>
        <v>-1975.2</v>
      </c>
      <c r="BK108" s="31">
        <f t="shared" si="42"/>
        <v>-1557.1</v>
      </c>
      <c r="BL108" s="31">
        <f t="shared" si="42"/>
        <v>-1903.73</v>
      </c>
      <c r="BM108" s="6">
        <f t="shared" ca="1" si="56"/>
        <v>-4.9399999999999999E-2</v>
      </c>
      <c r="BN108" s="6">
        <f t="shared" ca="1" si="56"/>
        <v>-4.9399999999999999E-2</v>
      </c>
      <c r="BO108" s="6">
        <f t="shared" ca="1" si="56"/>
        <v>-4.9399999999999999E-2</v>
      </c>
      <c r="BP108" s="6">
        <f t="shared" ca="1" si="56"/>
        <v>-4.9399999999999999E-2</v>
      </c>
      <c r="BQ108" s="6">
        <f t="shared" ca="1" si="56"/>
        <v>-4.9399999999999999E-2</v>
      </c>
      <c r="BR108" s="6">
        <f t="shared" ca="1" si="56"/>
        <v>-4.9399999999999999E-2</v>
      </c>
      <c r="BS108" s="6">
        <f t="shared" ca="1" si="56"/>
        <v>-4.9399999999999999E-2</v>
      </c>
      <c r="BT108" s="6">
        <f t="shared" ca="1" si="56"/>
        <v>-4.9399999999999999E-2</v>
      </c>
      <c r="BU108" s="6">
        <f t="shared" ca="1" si="56"/>
        <v>-4.9399999999999999E-2</v>
      </c>
      <c r="BV108" s="6">
        <f t="shared" ca="1" si="56"/>
        <v>-4.9399999999999999E-2</v>
      </c>
      <c r="BW108" s="6">
        <f t="shared" ca="1" si="56"/>
        <v>-4.9399999999999999E-2</v>
      </c>
      <c r="BX108" s="6">
        <f t="shared" ca="1" si="56"/>
        <v>-4.9399999999999999E-2</v>
      </c>
      <c r="BY108" s="31">
        <f t="shared" ca="1" si="49"/>
        <v>-33986.160000000003</v>
      </c>
      <c r="BZ108" s="31">
        <f t="shared" ca="1" si="49"/>
        <v>-19508.55</v>
      </c>
      <c r="CA108" s="31">
        <f t="shared" ca="1" si="49"/>
        <v>-34089.620000000003</v>
      </c>
      <c r="CB108" s="31">
        <f t="shared" ca="1" si="49"/>
        <v>-20575.29</v>
      </c>
      <c r="CC108" s="31">
        <f t="shared" ca="1" si="49"/>
        <v>-13939.49</v>
      </c>
      <c r="CD108" s="31">
        <f t="shared" ca="1" si="49"/>
        <v>-15366.72</v>
      </c>
      <c r="CE108" s="31">
        <f t="shared" ca="1" si="49"/>
        <v>-24627.82</v>
      </c>
      <c r="CF108" s="31">
        <f t="shared" ca="1" si="49"/>
        <v>-13370.49</v>
      </c>
      <c r="CG108" s="31">
        <f t="shared" ca="1" si="49"/>
        <v>-15269.4</v>
      </c>
      <c r="CH108" s="31">
        <f t="shared" ca="1" si="49"/>
        <v>-32525.01</v>
      </c>
      <c r="CI108" s="31">
        <f t="shared" ca="1" si="49"/>
        <v>-25640.240000000002</v>
      </c>
      <c r="CJ108" s="31">
        <f t="shared" ca="1" si="49"/>
        <v>-31348.05</v>
      </c>
      <c r="CK108" s="32">
        <f t="shared" ca="1" si="54"/>
        <v>894.37</v>
      </c>
      <c r="CL108" s="32">
        <f t="shared" ca="1" si="54"/>
        <v>513.38</v>
      </c>
      <c r="CM108" s="32">
        <f t="shared" ca="1" si="54"/>
        <v>897.1</v>
      </c>
      <c r="CN108" s="32">
        <f t="shared" ca="1" si="52"/>
        <v>541.45000000000005</v>
      </c>
      <c r="CO108" s="32">
        <f t="shared" ca="1" si="52"/>
        <v>366.83</v>
      </c>
      <c r="CP108" s="32">
        <f t="shared" ca="1" si="52"/>
        <v>404.39</v>
      </c>
      <c r="CQ108" s="32">
        <f t="shared" ca="1" si="43"/>
        <v>648.1</v>
      </c>
      <c r="CR108" s="32">
        <f t="shared" ca="1" si="43"/>
        <v>351.85</v>
      </c>
      <c r="CS108" s="32">
        <f t="shared" ca="1" si="43"/>
        <v>401.83</v>
      </c>
      <c r="CT108" s="32">
        <f t="shared" ca="1" si="43"/>
        <v>855.92</v>
      </c>
      <c r="CU108" s="32">
        <f t="shared" ca="1" si="43"/>
        <v>674.74</v>
      </c>
      <c r="CV108" s="32">
        <f t="shared" ca="1" si="43"/>
        <v>824.95</v>
      </c>
      <c r="CW108" s="31">
        <f t="shared" ca="1" si="50"/>
        <v>-38114.04</v>
      </c>
      <c r="CX108" s="31">
        <f t="shared" ca="1" si="50"/>
        <v>-21878.01</v>
      </c>
      <c r="CY108" s="31">
        <f t="shared" ca="1" si="50"/>
        <v>-38230.05000000001</v>
      </c>
      <c r="CZ108" s="31">
        <f t="shared" ca="1" si="50"/>
        <v>-21574.899999999998</v>
      </c>
      <c r="DA108" s="31">
        <f t="shared" ca="1" si="50"/>
        <v>-14616.71</v>
      </c>
      <c r="DB108" s="31">
        <f t="shared" ca="1" si="50"/>
        <v>-16113.280000000002</v>
      </c>
      <c r="DC108" s="31">
        <f t="shared" ca="1" si="44"/>
        <v>-24677.670000000002</v>
      </c>
      <c r="DD108" s="31">
        <f t="shared" ca="1" si="44"/>
        <v>-13397.56</v>
      </c>
      <c r="DE108" s="31">
        <f t="shared" ca="1" si="44"/>
        <v>-15300.310000000001</v>
      </c>
      <c r="DF108" s="31">
        <f t="shared" ca="1" si="44"/>
        <v>-35290.300000000003</v>
      </c>
      <c r="DG108" s="31">
        <f t="shared" ca="1" si="44"/>
        <v>-27820.18</v>
      </c>
      <c r="DH108" s="31">
        <f t="shared" ca="1" si="44"/>
        <v>-34013.259999999995</v>
      </c>
      <c r="DI108" s="32">
        <f t="shared" ca="1" si="36"/>
        <v>-1905.7</v>
      </c>
      <c r="DJ108" s="32">
        <f t="shared" ca="1" si="36"/>
        <v>-1093.9000000000001</v>
      </c>
      <c r="DK108" s="32">
        <f t="shared" ca="1" si="36"/>
        <v>-1911.5</v>
      </c>
      <c r="DL108" s="32">
        <f t="shared" ca="1" si="36"/>
        <v>-1078.75</v>
      </c>
      <c r="DM108" s="32">
        <f t="shared" ca="1" si="36"/>
        <v>-730.84</v>
      </c>
      <c r="DN108" s="32">
        <f t="shared" ca="1" si="36"/>
        <v>-805.66</v>
      </c>
      <c r="DO108" s="32">
        <f t="shared" ca="1" si="46"/>
        <v>-1233.8800000000001</v>
      </c>
      <c r="DP108" s="32">
        <f t="shared" ca="1" si="46"/>
        <v>-669.88</v>
      </c>
      <c r="DQ108" s="32">
        <f t="shared" ca="1" si="46"/>
        <v>-765.02</v>
      </c>
      <c r="DR108" s="32">
        <f t="shared" ca="1" si="46"/>
        <v>-1764.52</v>
      </c>
      <c r="DS108" s="32">
        <f t="shared" ca="1" si="46"/>
        <v>-1391.01</v>
      </c>
      <c r="DT108" s="32">
        <f t="shared" ca="1" si="46"/>
        <v>-1700.66</v>
      </c>
      <c r="DU108" s="31">
        <f t="shared" ca="1" si="37"/>
        <v>-16398.97</v>
      </c>
      <c r="DV108" s="31">
        <f t="shared" ca="1" si="37"/>
        <v>-9301.76</v>
      </c>
      <c r="DW108" s="31">
        <f t="shared" ca="1" si="37"/>
        <v>-16078.1</v>
      </c>
      <c r="DX108" s="31">
        <f t="shared" ca="1" si="37"/>
        <v>-8963.64</v>
      </c>
      <c r="DY108" s="31">
        <f t="shared" ca="1" si="37"/>
        <v>-6000.66</v>
      </c>
      <c r="DZ108" s="31">
        <f t="shared" ca="1" si="37"/>
        <v>-6532.95</v>
      </c>
      <c r="EA108" s="31">
        <f t="shared" ca="1" si="47"/>
        <v>-9883.58</v>
      </c>
      <c r="EB108" s="31">
        <f t="shared" ca="1" si="47"/>
        <v>-5294.7</v>
      </c>
      <c r="EC108" s="31">
        <f t="shared" ca="1" si="47"/>
        <v>-5965.45</v>
      </c>
      <c r="ED108" s="31">
        <f t="shared" ca="1" si="47"/>
        <v>-13578.07</v>
      </c>
      <c r="EE108" s="31">
        <f t="shared" ca="1" si="47"/>
        <v>-10556.24</v>
      </c>
      <c r="EF108" s="31">
        <f t="shared" ca="1" si="47"/>
        <v>-12731.45</v>
      </c>
      <c r="EG108" s="32">
        <f t="shared" ca="1" si="38"/>
        <v>-56418.71</v>
      </c>
      <c r="EH108" s="32">
        <f t="shared" ca="1" si="38"/>
        <v>-32273.67</v>
      </c>
      <c r="EI108" s="32">
        <f t="shared" ca="1" si="38"/>
        <v>-56219.650000000009</v>
      </c>
      <c r="EJ108" s="32">
        <f t="shared" ca="1" si="38"/>
        <v>-31617.289999999997</v>
      </c>
      <c r="EK108" s="32">
        <f t="shared" ca="1" si="38"/>
        <v>-21348.21</v>
      </c>
      <c r="EL108" s="32">
        <f t="shared" ca="1" si="38"/>
        <v>-23451.890000000003</v>
      </c>
      <c r="EM108" s="32">
        <f t="shared" ca="1" si="48"/>
        <v>-35795.130000000005</v>
      </c>
      <c r="EN108" s="32">
        <f t="shared" ca="1" si="48"/>
        <v>-19362.14</v>
      </c>
      <c r="EO108" s="32">
        <f t="shared" ca="1" si="48"/>
        <v>-22030.780000000002</v>
      </c>
      <c r="EP108" s="32">
        <f t="shared" ca="1" si="48"/>
        <v>-50632.89</v>
      </c>
      <c r="EQ108" s="32">
        <f t="shared" ca="1" si="48"/>
        <v>-39767.43</v>
      </c>
      <c r="ER108" s="32">
        <f t="shared" ca="1" si="48"/>
        <v>-48445.369999999995</v>
      </c>
    </row>
    <row r="109" spans="1:148">
      <c r="A109" t="s">
        <v>447</v>
      </c>
      <c r="B109" s="1" t="s">
        <v>116</v>
      </c>
      <c r="C109" t="str">
        <f t="shared" ca="1" si="40"/>
        <v>SCTG</v>
      </c>
      <c r="D109" t="str">
        <f t="shared" ca="1" si="41"/>
        <v>Scotford Industrial System</v>
      </c>
      <c r="E109" s="51">
        <v>2215.0511999999999</v>
      </c>
      <c r="F109" s="51">
        <v>0</v>
      </c>
      <c r="G109" s="51">
        <v>740.10720000000003</v>
      </c>
      <c r="H109" s="51">
        <v>202.23759999999999</v>
      </c>
      <c r="I109" s="51">
        <v>514.7808</v>
      </c>
      <c r="J109" s="51">
        <v>2.2000000000000002</v>
      </c>
      <c r="K109" s="51">
        <v>0</v>
      </c>
      <c r="L109" s="51">
        <v>0</v>
      </c>
      <c r="M109" s="51">
        <v>1618.1576</v>
      </c>
      <c r="N109" s="51">
        <v>25.038399999999999</v>
      </c>
      <c r="O109" s="51">
        <v>8685.4647999999997</v>
      </c>
      <c r="P109" s="51">
        <v>10746.2752</v>
      </c>
      <c r="Q109" s="32">
        <v>223269.06</v>
      </c>
      <c r="R109" s="32">
        <v>0</v>
      </c>
      <c r="S109" s="32">
        <v>88696</v>
      </c>
      <c r="T109" s="32">
        <v>19398.88</v>
      </c>
      <c r="U109" s="32">
        <v>74369.86</v>
      </c>
      <c r="V109" s="32">
        <v>128.41</v>
      </c>
      <c r="W109" s="32">
        <v>0</v>
      </c>
      <c r="X109" s="32">
        <v>0</v>
      </c>
      <c r="Y109" s="32">
        <v>93007.83</v>
      </c>
      <c r="Z109" s="32">
        <v>8809.18</v>
      </c>
      <c r="AA109" s="32">
        <v>659697.01</v>
      </c>
      <c r="AB109" s="32">
        <v>1002208.22</v>
      </c>
      <c r="AC109" s="2">
        <v>3.89</v>
      </c>
      <c r="AD109" s="2">
        <v>3.89</v>
      </c>
      <c r="AE109" s="2">
        <v>3.89</v>
      </c>
      <c r="AF109" s="2">
        <v>3.89</v>
      </c>
      <c r="AG109" s="2">
        <v>3.89</v>
      </c>
      <c r="AH109" s="2">
        <v>3.89</v>
      </c>
      <c r="AI109" s="2">
        <v>3.89</v>
      </c>
      <c r="AJ109" s="2">
        <v>3.89</v>
      </c>
      <c r="AK109" s="2">
        <v>3.89</v>
      </c>
      <c r="AL109" s="2">
        <v>3.89</v>
      </c>
      <c r="AM109" s="2">
        <v>3.89</v>
      </c>
      <c r="AN109" s="2">
        <v>3.89</v>
      </c>
      <c r="AO109" s="33">
        <v>8685.17</v>
      </c>
      <c r="AP109" s="33">
        <v>0</v>
      </c>
      <c r="AQ109" s="33">
        <v>3450.27</v>
      </c>
      <c r="AR109" s="33">
        <v>754.62</v>
      </c>
      <c r="AS109" s="33">
        <v>2892.99</v>
      </c>
      <c r="AT109" s="33">
        <v>5</v>
      </c>
      <c r="AU109" s="33">
        <v>0</v>
      </c>
      <c r="AV109" s="33">
        <v>0</v>
      </c>
      <c r="AW109" s="33">
        <v>3618</v>
      </c>
      <c r="AX109" s="33">
        <v>342.68</v>
      </c>
      <c r="AY109" s="33">
        <v>25662.21</v>
      </c>
      <c r="AZ109" s="33">
        <v>38985.9</v>
      </c>
      <c r="BA109" s="31">
        <f t="shared" si="53"/>
        <v>-267.92</v>
      </c>
      <c r="BB109" s="31">
        <f t="shared" si="53"/>
        <v>0</v>
      </c>
      <c r="BC109" s="31">
        <f t="shared" si="53"/>
        <v>-106.44</v>
      </c>
      <c r="BD109" s="31">
        <f t="shared" si="51"/>
        <v>-93.11</v>
      </c>
      <c r="BE109" s="31">
        <f t="shared" si="51"/>
        <v>-356.98</v>
      </c>
      <c r="BF109" s="31">
        <f t="shared" si="51"/>
        <v>-0.62</v>
      </c>
      <c r="BG109" s="31">
        <f t="shared" si="42"/>
        <v>0</v>
      </c>
      <c r="BH109" s="31">
        <f t="shared" si="42"/>
        <v>0</v>
      </c>
      <c r="BI109" s="31">
        <f t="shared" si="42"/>
        <v>-660.36</v>
      </c>
      <c r="BJ109" s="31">
        <f t="shared" si="42"/>
        <v>-26.43</v>
      </c>
      <c r="BK109" s="31">
        <f t="shared" si="42"/>
        <v>-1979.09</v>
      </c>
      <c r="BL109" s="31">
        <f t="shared" si="42"/>
        <v>-3006.62</v>
      </c>
      <c r="BM109" s="6">
        <f t="shared" ca="1" si="56"/>
        <v>5.5599999999999997E-2</v>
      </c>
      <c r="BN109" s="6">
        <f t="shared" ca="1" si="56"/>
        <v>5.5599999999999997E-2</v>
      </c>
      <c r="BO109" s="6">
        <f t="shared" ca="1" si="56"/>
        <v>5.5599999999999997E-2</v>
      </c>
      <c r="BP109" s="6">
        <f t="shared" ca="1" si="56"/>
        <v>5.5599999999999997E-2</v>
      </c>
      <c r="BQ109" s="6">
        <f t="shared" ca="1" si="56"/>
        <v>5.5599999999999997E-2</v>
      </c>
      <c r="BR109" s="6">
        <f t="shared" ca="1" si="56"/>
        <v>5.5599999999999997E-2</v>
      </c>
      <c r="BS109" s="6">
        <f t="shared" ca="1" si="56"/>
        <v>5.5599999999999997E-2</v>
      </c>
      <c r="BT109" s="6">
        <f t="shared" ca="1" si="56"/>
        <v>5.5599999999999997E-2</v>
      </c>
      <c r="BU109" s="6">
        <f t="shared" ca="1" si="56"/>
        <v>5.5599999999999997E-2</v>
      </c>
      <c r="BV109" s="6">
        <f t="shared" ca="1" si="56"/>
        <v>5.5599999999999997E-2</v>
      </c>
      <c r="BW109" s="6">
        <f t="shared" ca="1" si="56"/>
        <v>5.5599999999999997E-2</v>
      </c>
      <c r="BX109" s="6">
        <f t="shared" ca="1" si="56"/>
        <v>5.5599999999999997E-2</v>
      </c>
      <c r="BY109" s="31">
        <f t="shared" ca="1" si="49"/>
        <v>12413.76</v>
      </c>
      <c r="BZ109" s="31">
        <f t="shared" ca="1" si="49"/>
        <v>0</v>
      </c>
      <c r="CA109" s="31">
        <f t="shared" ca="1" si="49"/>
        <v>4931.5</v>
      </c>
      <c r="CB109" s="31">
        <f t="shared" ca="1" si="49"/>
        <v>1078.58</v>
      </c>
      <c r="CC109" s="31">
        <f t="shared" ca="1" si="49"/>
        <v>4134.96</v>
      </c>
      <c r="CD109" s="31">
        <f t="shared" ca="1" si="49"/>
        <v>7.14</v>
      </c>
      <c r="CE109" s="31">
        <f t="shared" ca="1" si="49"/>
        <v>0</v>
      </c>
      <c r="CF109" s="31">
        <f t="shared" ca="1" si="49"/>
        <v>0</v>
      </c>
      <c r="CG109" s="31">
        <f t="shared" ca="1" si="49"/>
        <v>5171.24</v>
      </c>
      <c r="CH109" s="31">
        <f t="shared" ca="1" si="49"/>
        <v>489.79</v>
      </c>
      <c r="CI109" s="31">
        <f t="shared" ca="1" si="49"/>
        <v>36679.15</v>
      </c>
      <c r="CJ109" s="31">
        <f t="shared" ca="1" si="49"/>
        <v>55722.78</v>
      </c>
      <c r="CK109" s="32">
        <f t="shared" ca="1" si="54"/>
        <v>290.25</v>
      </c>
      <c r="CL109" s="32">
        <f t="shared" ca="1" si="54"/>
        <v>0</v>
      </c>
      <c r="CM109" s="32">
        <f t="shared" ca="1" si="54"/>
        <v>115.3</v>
      </c>
      <c r="CN109" s="32">
        <f t="shared" ca="1" si="52"/>
        <v>25.22</v>
      </c>
      <c r="CO109" s="32">
        <f t="shared" ca="1" si="52"/>
        <v>96.68</v>
      </c>
      <c r="CP109" s="32">
        <f t="shared" ca="1" si="52"/>
        <v>0.17</v>
      </c>
      <c r="CQ109" s="32">
        <f t="shared" ca="1" si="43"/>
        <v>0</v>
      </c>
      <c r="CR109" s="32">
        <f t="shared" ca="1" si="43"/>
        <v>0</v>
      </c>
      <c r="CS109" s="32">
        <f t="shared" ca="1" si="43"/>
        <v>120.91</v>
      </c>
      <c r="CT109" s="32">
        <f t="shared" ca="1" si="43"/>
        <v>11.45</v>
      </c>
      <c r="CU109" s="32">
        <f t="shared" ca="1" si="43"/>
        <v>857.61</v>
      </c>
      <c r="CV109" s="32">
        <f t="shared" ca="1" si="43"/>
        <v>1302.8699999999999</v>
      </c>
      <c r="CW109" s="31">
        <f t="shared" ca="1" si="50"/>
        <v>4286.76</v>
      </c>
      <c r="CX109" s="31">
        <f t="shared" ca="1" si="50"/>
        <v>0</v>
      </c>
      <c r="CY109" s="31">
        <f t="shared" ca="1" si="50"/>
        <v>1702.9700000000003</v>
      </c>
      <c r="CZ109" s="31">
        <f t="shared" ca="1" si="50"/>
        <v>442.28999999999996</v>
      </c>
      <c r="DA109" s="31">
        <f t="shared" ca="1" si="50"/>
        <v>1695.6300000000006</v>
      </c>
      <c r="DB109" s="31">
        <f t="shared" ca="1" si="50"/>
        <v>2.9299999999999997</v>
      </c>
      <c r="DC109" s="31">
        <f t="shared" ca="1" si="44"/>
        <v>0</v>
      </c>
      <c r="DD109" s="31">
        <f t="shared" ca="1" si="44"/>
        <v>0</v>
      </c>
      <c r="DE109" s="31">
        <f t="shared" ca="1" si="44"/>
        <v>2334.5099999999998</v>
      </c>
      <c r="DF109" s="31">
        <f t="shared" ca="1" si="44"/>
        <v>184.99</v>
      </c>
      <c r="DG109" s="31">
        <f t="shared" ca="1" si="44"/>
        <v>13853.640000000003</v>
      </c>
      <c r="DH109" s="31">
        <f t="shared" ca="1" si="44"/>
        <v>21046.37</v>
      </c>
      <c r="DI109" s="32">
        <f t="shared" ca="1" si="36"/>
        <v>214.34</v>
      </c>
      <c r="DJ109" s="32">
        <f t="shared" ca="1" si="36"/>
        <v>0</v>
      </c>
      <c r="DK109" s="32">
        <f t="shared" ca="1" si="36"/>
        <v>85.15</v>
      </c>
      <c r="DL109" s="32">
        <f t="shared" ca="1" si="36"/>
        <v>22.11</v>
      </c>
      <c r="DM109" s="32">
        <f t="shared" ca="1" si="36"/>
        <v>84.78</v>
      </c>
      <c r="DN109" s="32">
        <f t="shared" ca="1" si="36"/>
        <v>0.15</v>
      </c>
      <c r="DO109" s="32">
        <f t="shared" ca="1" si="46"/>
        <v>0</v>
      </c>
      <c r="DP109" s="32">
        <f t="shared" ca="1" si="46"/>
        <v>0</v>
      </c>
      <c r="DQ109" s="32">
        <f t="shared" ca="1" si="46"/>
        <v>116.73</v>
      </c>
      <c r="DR109" s="32">
        <f t="shared" ca="1" si="46"/>
        <v>9.25</v>
      </c>
      <c r="DS109" s="32">
        <f t="shared" ca="1" si="46"/>
        <v>692.68</v>
      </c>
      <c r="DT109" s="32">
        <f t="shared" ca="1" si="46"/>
        <v>1052.32</v>
      </c>
      <c r="DU109" s="31">
        <f t="shared" ca="1" si="37"/>
        <v>1844.42</v>
      </c>
      <c r="DV109" s="31">
        <f t="shared" ca="1" si="37"/>
        <v>0</v>
      </c>
      <c r="DW109" s="31">
        <f t="shared" ca="1" si="37"/>
        <v>716.2</v>
      </c>
      <c r="DX109" s="31">
        <f t="shared" ca="1" si="37"/>
        <v>183.76</v>
      </c>
      <c r="DY109" s="31">
        <f t="shared" ca="1" si="37"/>
        <v>696.11</v>
      </c>
      <c r="DZ109" s="31">
        <f t="shared" ca="1" si="37"/>
        <v>1.19</v>
      </c>
      <c r="EA109" s="31">
        <f t="shared" ca="1" si="47"/>
        <v>0</v>
      </c>
      <c r="EB109" s="31">
        <f t="shared" ca="1" si="47"/>
        <v>0</v>
      </c>
      <c r="EC109" s="31">
        <f t="shared" ca="1" si="47"/>
        <v>910.2</v>
      </c>
      <c r="ED109" s="31">
        <f t="shared" ca="1" si="47"/>
        <v>71.180000000000007</v>
      </c>
      <c r="EE109" s="31">
        <f t="shared" ca="1" si="47"/>
        <v>5256.7</v>
      </c>
      <c r="EF109" s="31">
        <f t="shared" ca="1" si="47"/>
        <v>7877.83</v>
      </c>
      <c r="EG109" s="32">
        <f t="shared" ca="1" si="38"/>
        <v>6345.52</v>
      </c>
      <c r="EH109" s="32">
        <f t="shared" ca="1" si="38"/>
        <v>0</v>
      </c>
      <c r="EI109" s="32">
        <f t="shared" ca="1" si="38"/>
        <v>2504.3200000000006</v>
      </c>
      <c r="EJ109" s="32">
        <f t="shared" ca="1" si="38"/>
        <v>648.16</v>
      </c>
      <c r="EK109" s="32">
        <f t="shared" ca="1" si="38"/>
        <v>2476.5200000000004</v>
      </c>
      <c r="EL109" s="32">
        <f t="shared" ca="1" si="38"/>
        <v>4.2699999999999996</v>
      </c>
      <c r="EM109" s="32">
        <f t="shared" ca="1" si="48"/>
        <v>0</v>
      </c>
      <c r="EN109" s="32">
        <f t="shared" ca="1" si="48"/>
        <v>0</v>
      </c>
      <c r="EO109" s="32">
        <f t="shared" ca="1" si="48"/>
        <v>3361.4399999999996</v>
      </c>
      <c r="EP109" s="32">
        <f t="shared" ca="1" si="48"/>
        <v>265.42</v>
      </c>
      <c r="EQ109" s="32">
        <f t="shared" ca="1" si="48"/>
        <v>19803.020000000004</v>
      </c>
      <c r="ER109" s="32">
        <f t="shared" ca="1" si="48"/>
        <v>29976.519999999997</v>
      </c>
    </row>
    <row r="110" spans="1:148">
      <c r="A110" t="s">
        <v>424</v>
      </c>
      <c r="B110" s="1" t="s">
        <v>26</v>
      </c>
      <c r="C110" t="str">
        <f t="shared" ca="1" si="40"/>
        <v>SD1</v>
      </c>
      <c r="D110" t="str">
        <f t="shared" ca="1" si="41"/>
        <v>Sundance #1</v>
      </c>
      <c r="E110" s="51">
        <v>172906.35680000001</v>
      </c>
      <c r="F110" s="51">
        <v>181726.87059999999</v>
      </c>
      <c r="G110" s="51">
        <v>204398.6869</v>
      </c>
      <c r="H110" s="51">
        <v>176733.94339999999</v>
      </c>
      <c r="I110" s="51">
        <v>162620.82389999999</v>
      </c>
      <c r="J110" s="51">
        <v>0</v>
      </c>
      <c r="K110" s="51">
        <v>101261.2081</v>
      </c>
      <c r="L110" s="51">
        <v>205430.45929999999</v>
      </c>
      <c r="M110" s="51">
        <v>166433.22339999999</v>
      </c>
      <c r="N110" s="51">
        <v>190865.39859999999</v>
      </c>
      <c r="O110" s="51">
        <v>157964.92290000001</v>
      </c>
      <c r="P110" s="51">
        <v>193355.72150000001</v>
      </c>
      <c r="Q110" s="32">
        <v>10445964.52</v>
      </c>
      <c r="R110" s="32">
        <v>13330204.1</v>
      </c>
      <c r="S110" s="32">
        <v>11633862.560000001</v>
      </c>
      <c r="T110" s="32">
        <v>9183085.0600000005</v>
      </c>
      <c r="U110" s="32">
        <v>7174380.1799999997</v>
      </c>
      <c r="V110" s="32">
        <v>0</v>
      </c>
      <c r="W110" s="32">
        <v>15560872.460000001</v>
      </c>
      <c r="X110" s="32">
        <v>14628038.99</v>
      </c>
      <c r="Y110" s="32">
        <v>8267532.6699999999</v>
      </c>
      <c r="Z110" s="32">
        <v>12552520.460000001</v>
      </c>
      <c r="AA110" s="32">
        <v>7975822.4500000002</v>
      </c>
      <c r="AB110" s="32">
        <v>12923307.17</v>
      </c>
      <c r="AC110" s="2">
        <v>6.3</v>
      </c>
      <c r="AD110" s="2">
        <v>6.3</v>
      </c>
      <c r="AE110" s="2">
        <v>6.3</v>
      </c>
      <c r="AF110" s="2">
        <v>6.3</v>
      </c>
      <c r="AG110" s="2">
        <v>6.3</v>
      </c>
      <c r="AH110" s="2">
        <v>6.3</v>
      </c>
      <c r="AI110" s="2">
        <v>6.3</v>
      </c>
      <c r="AJ110" s="2">
        <v>6.3</v>
      </c>
      <c r="AK110" s="2">
        <v>6.3</v>
      </c>
      <c r="AL110" s="2">
        <v>6.3</v>
      </c>
      <c r="AM110" s="2">
        <v>6.3</v>
      </c>
      <c r="AN110" s="2">
        <v>6.3</v>
      </c>
      <c r="AO110" s="33">
        <v>658095.76</v>
      </c>
      <c r="AP110" s="33">
        <v>839802.86</v>
      </c>
      <c r="AQ110" s="33">
        <v>732933.34</v>
      </c>
      <c r="AR110" s="33">
        <v>578534.36</v>
      </c>
      <c r="AS110" s="33">
        <v>451985.95</v>
      </c>
      <c r="AT110" s="33">
        <v>0</v>
      </c>
      <c r="AU110" s="33">
        <v>980334.96</v>
      </c>
      <c r="AV110" s="33">
        <v>921566.46</v>
      </c>
      <c r="AW110" s="33">
        <v>520854.56</v>
      </c>
      <c r="AX110" s="33">
        <v>790808.79</v>
      </c>
      <c r="AY110" s="33">
        <v>502476.81</v>
      </c>
      <c r="AZ110" s="33">
        <v>814168.35</v>
      </c>
      <c r="BA110" s="31">
        <f t="shared" si="53"/>
        <v>-12535.16</v>
      </c>
      <c r="BB110" s="31">
        <f t="shared" si="53"/>
        <v>-15996.24</v>
      </c>
      <c r="BC110" s="31">
        <f t="shared" si="53"/>
        <v>-13960.64</v>
      </c>
      <c r="BD110" s="31">
        <f t="shared" si="51"/>
        <v>-44078.81</v>
      </c>
      <c r="BE110" s="31">
        <f t="shared" si="51"/>
        <v>-34437.019999999997</v>
      </c>
      <c r="BF110" s="31">
        <f t="shared" si="51"/>
        <v>0</v>
      </c>
      <c r="BG110" s="31">
        <f t="shared" si="42"/>
        <v>-110482.19</v>
      </c>
      <c r="BH110" s="31">
        <f t="shared" si="42"/>
        <v>-103859.08</v>
      </c>
      <c r="BI110" s="31">
        <f t="shared" si="42"/>
        <v>-58699.48</v>
      </c>
      <c r="BJ110" s="31">
        <f t="shared" si="42"/>
        <v>-37657.56</v>
      </c>
      <c r="BK110" s="31">
        <f t="shared" si="42"/>
        <v>-23927.47</v>
      </c>
      <c r="BL110" s="31">
        <f t="shared" si="42"/>
        <v>-38769.919999999998</v>
      </c>
      <c r="BM110" s="6">
        <f t="shared" ca="1" si="56"/>
        <v>7.51E-2</v>
      </c>
      <c r="BN110" s="6">
        <f t="shared" ca="1" si="56"/>
        <v>7.51E-2</v>
      </c>
      <c r="BO110" s="6">
        <f t="shared" ca="1" si="56"/>
        <v>7.51E-2</v>
      </c>
      <c r="BP110" s="6">
        <f t="shared" ca="1" si="56"/>
        <v>7.51E-2</v>
      </c>
      <c r="BQ110" s="6">
        <f t="shared" ca="1" si="56"/>
        <v>7.51E-2</v>
      </c>
      <c r="BR110" s="6">
        <f t="shared" ca="1" si="56"/>
        <v>7.51E-2</v>
      </c>
      <c r="BS110" s="6">
        <f t="shared" ca="1" si="56"/>
        <v>7.51E-2</v>
      </c>
      <c r="BT110" s="6">
        <f t="shared" ca="1" si="56"/>
        <v>7.51E-2</v>
      </c>
      <c r="BU110" s="6">
        <f t="shared" ca="1" si="56"/>
        <v>7.51E-2</v>
      </c>
      <c r="BV110" s="6">
        <f t="shared" ca="1" si="56"/>
        <v>7.51E-2</v>
      </c>
      <c r="BW110" s="6">
        <f t="shared" ca="1" si="56"/>
        <v>7.51E-2</v>
      </c>
      <c r="BX110" s="6">
        <f t="shared" ca="1" si="56"/>
        <v>7.51E-2</v>
      </c>
      <c r="BY110" s="31">
        <f t="shared" ca="1" si="49"/>
        <v>784491.94</v>
      </c>
      <c r="BZ110" s="31">
        <f t="shared" ca="1" si="49"/>
        <v>1001098.33</v>
      </c>
      <c r="CA110" s="31">
        <f t="shared" ca="1" si="49"/>
        <v>873703.08</v>
      </c>
      <c r="CB110" s="31">
        <f t="shared" ca="1" si="49"/>
        <v>689649.69</v>
      </c>
      <c r="CC110" s="31">
        <f t="shared" ca="1" si="49"/>
        <v>538795.94999999995</v>
      </c>
      <c r="CD110" s="31">
        <f t="shared" ca="1" si="49"/>
        <v>0</v>
      </c>
      <c r="CE110" s="31">
        <f t="shared" ca="1" si="49"/>
        <v>1168621.52</v>
      </c>
      <c r="CF110" s="31">
        <f t="shared" ca="1" si="49"/>
        <v>1098565.73</v>
      </c>
      <c r="CG110" s="31">
        <f t="shared" ca="1" si="49"/>
        <v>620891.69999999995</v>
      </c>
      <c r="CH110" s="31">
        <f t="shared" ca="1" si="49"/>
        <v>942694.29</v>
      </c>
      <c r="CI110" s="31">
        <f t="shared" ca="1" si="49"/>
        <v>598984.27</v>
      </c>
      <c r="CJ110" s="31">
        <f t="shared" ca="1" si="49"/>
        <v>970540.37</v>
      </c>
      <c r="CK110" s="32">
        <f t="shared" ca="1" si="54"/>
        <v>13579.75</v>
      </c>
      <c r="CL110" s="32">
        <f t="shared" ca="1" si="54"/>
        <v>17329.27</v>
      </c>
      <c r="CM110" s="32">
        <f t="shared" ca="1" si="54"/>
        <v>15124.02</v>
      </c>
      <c r="CN110" s="32">
        <f t="shared" ca="1" si="52"/>
        <v>11938.01</v>
      </c>
      <c r="CO110" s="32">
        <f t="shared" ca="1" si="52"/>
        <v>9326.69</v>
      </c>
      <c r="CP110" s="32">
        <f t="shared" ca="1" si="52"/>
        <v>0</v>
      </c>
      <c r="CQ110" s="32">
        <f t="shared" ca="1" si="43"/>
        <v>20229.13</v>
      </c>
      <c r="CR110" s="32">
        <f t="shared" ca="1" si="43"/>
        <v>19016.45</v>
      </c>
      <c r="CS110" s="32">
        <f t="shared" ca="1" si="43"/>
        <v>10747.79</v>
      </c>
      <c r="CT110" s="32">
        <f t="shared" ca="1" si="43"/>
        <v>16318.28</v>
      </c>
      <c r="CU110" s="32">
        <f t="shared" ca="1" si="43"/>
        <v>10368.57</v>
      </c>
      <c r="CV110" s="32">
        <f t="shared" ca="1" si="43"/>
        <v>16800.3</v>
      </c>
      <c r="CW110" s="31">
        <f t="shared" ca="1" si="50"/>
        <v>152511.08999999994</v>
      </c>
      <c r="CX110" s="31">
        <f t="shared" ca="1" si="50"/>
        <v>194620.97999999998</v>
      </c>
      <c r="CY110" s="31">
        <f t="shared" ca="1" si="50"/>
        <v>169854.40000000002</v>
      </c>
      <c r="CZ110" s="31">
        <f t="shared" ca="1" si="50"/>
        <v>167132.14999999997</v>
      </c>
      <c r="DA110" s="31">
        <f t="shared" ca="1" si="50"/>
        <v>130573.70999999988</v>
      </c>
      <c r="DB110" s="31">
        <f t="shared" ca="1" si="50"/>
        <v>0</v>
      </c>
      <c r="DC110" s="31">
        <f t="shared" ca="1" si="44"/>
        <v>318997.87999999995</v>
      </c>
      <c r="DD110" s="31">
        <f t="shared" ca="1" si="44"/>
        <v>299874.8</v>
      </c>
      <c r="DE110" s="31">
        <f t="shared" ca="1" si="44"/>
        <v>169484.41</v>
      </c>
      <c r="DF110" s="31">
        <f t="shared" ca="1" si="44"/>
        <v>205861.34000000003</v>
      </c>
      <c r="DG110" s="31">
        <f t="shared" ca="1" si="44"/>
        <v>130803.49999999997</v>
      </c>
      <c r="DH110" s="31">
        <f t="shared" ca="1" si="44"/>
        <v>211942.24000000005</v>
      </c>
      <c r="DI110" s="32">
        <f t="shared" ca="1" si="36"/>
        <v>7625.55</v>
      </c>
      <c r="DJ110" s="32">
        <f t="shared" ca="1" si="36"/>
        <v>9731.0499999999993</v>
      </c>
      <c r="DK110" s="32">
        <f t="shared" ca="1" si="36"/>
        <v>8492.7199999999993</v>
      </c>
      <c r="DL110" s="32">
        <f t="shared" ca="1" si="36"/>
        <v>8356.61</v>
      </c>
      <c r="DM110" s="32">
        <f t="shared" ca="1" si="36"/>
        <v>6528.69</v>
      </c>
      <c r="DN110" s="32">
        <f t="shared" ca="1" si="36"/>
        <v>0</v>
      </c>
      <c r="DO110" s="32">
        <f t="shared" ca="1" si="46"/>
        <v>15949.89</v>
      </c>
      <c r="DP110" s="32">
        <f t="shared" ca="1" si="46"/>
        <v>14993.74</v>
      </c>
      <c r="DQ110" s="32">
        <f t="shared" ca="1" si="46"/>
        <v>8474.2199999999993</v>
      </c>
      <c r="DR110" s="32">
        <f t="shared" ca="1" si="46"/>
        <v>10293.07</v>
      </c>
      <c r="DS110" s="32">
        <f t="shared" ca="1" si="46"/>
        <v>6540.18</v>
      </c>
      <c r="DT110" s="32">
        <f t="shared" ca="1" si="46"/>
        <v>10597.11</v>
      </c>
      <c r="DU110" s="31">
        <f t="shared" ca="1" si="37"/>
        <v>65619.490000000005</v>
      </c>
      <c r="DV110" s="31">
        <f t="shared" ca="1" si="37"/>
        <v>82745.95</v>
      </c>
      <c r="DW110" s="31">
        <f t="shared" ca="1" si="37"/>
        <v>71434.28</v>
      </c>
      <c r="DX110" s="31">
        <f t="shared" ca="1" si="37"/>
        <v>69437.72</v>
      </c>
      <c r="DY110" s="31">
        <f t="shared" ca="1" si="37"/>
        <v>53605.01</v>
      </c>
      <c r="DZ110" s="31">
        <f t="shared" ca="1" si="37"/>
        <v>0</v>
      </c>
      <c r="EA110" s="31">
        <f t="shared" ca="1" si="47"/>
        <v>127760.9</v>
      </c>
      <c r="EB110" s="31">
        <f t="shared" ca="1" si="47"/>
        <v>118510.17</v>
      </c>
      <c r="EC110" s="31">
        <f t="shared" ca="1" si="47"/>
        <v>66080.38</v>
      </c>
      <c r="ED110" s="31">
        <f t="shared" ca="1" si="47"/>
        <v>79205.899999999994</v>
      </c>
      <c r="EE110" s="31">
        <f t="shared" ca="1" si="47"/>
        <v>49632.79</v>
      </c>
      <c r="EF110" s="31">
        <f t="shared" ca="1" si="47"/>
        <v>79331.77</v>
      </c>
      <c r="EG110" s="32">
        <f t="shared" ca="1" si="38"/>
        <v>225756.12999999995</v>
      </c>
      <c r="EH110" s="32">
        <f t="shared" ca="1" si="38"/>
        <v>287097.98</v>
      </c>
      <c r="EI110" s="32">
        <f t="shared" ca="1" si="38"/>
        <v>249781.40000000002</v>
      </c>
      <c r="EJ110" s="32">
        <f t="shared" ca="1" si="38"/>
        <v>244926.47999999995</v>
      </c>
      <c r="EK110" s="32">
        <f t="shared" ca="1" si="38"/>
        <v>190707.40999999989</v>
      </c>
      <c r="EL110" s="32">
        <f t="shared" ca="1" si="38"/>
        <v>0</v>
      </c>
      <c r="EM110" s="32">
        <f t="shared" ca="1" si="48"/>
        <v>462708.66999999993</v>
      </c>
      <c r="EN110" s="32">
        <f t="shared" ca="1" si="48"/>
        <v>433378.70999999996</v>
      </c>
      <c r="EO110" s="32">
        <f t="shared" ca="1" si="48"/>
        <v>244039.01</v>
      </c>
      <c r="EP110" s="32">
        <f t="shared" ca="1" si="48"/>
        <v>295360.31000000006</v>
      </c>
      <c r="EQ110" s="32">
        <f t="shared" ca="1" si="48"/>
        <v>186976.46999999997</v>
      </c>
      <c r="ER110" s="32">
        <f t="shared" ca="1" si="48"/>
        <v>301871.12000000005</v>
      </c>
    </row>
    <row r="111" spans="1:148">
      <c r="A111" t="s">
        <v>424</v>
      </c>
      <c r="B111" s="1" t="s">
        <v>27</v>
      </c>
      <c r="C111" t="str">
        <f t="shared" ca="1" si="40"/>
        <v>SD2</v>
      </c>
      <c r="D111" t="str">
        <f t="shared" ca="1" si="41"/>
        <v>Sundance #2</v>
      </c>
      <c r="E111" s="51">
        <v>196176.5632</v>
      </c>
      <c r="F111" s="51">
        <v>181477.9241</v>
      </c>
      <c r="G111" s="51">
        <v>138990.177</v>
      </c>
      <c r="H111" s="51">
        <v>160734.7015</v>
      </c>
      <c r="I111" s="51">
        <v>150050.0263</v>
      </c>
      <c r="J111" s="51">
        <v>140891.7788</v>
      </c>
      <c r="K111" s="51">
        <v>170787.26240000001</v>
      </c>
      <c r="L111" s="51">
        <v>181407.78760000001</v>
      </c>
      <c r="M111" s="51">
        <v>161159.77720000001</v>
      </c>
      <c r="N111" s="51">
        <v>167075.44469999999</v>
      </c>
      <c r="O111" s="51">
        <v>174731.67420000001</v>
      </c>
      <c r="P111" s="51">
        <v>139432.66409999999</v>
      </c>
      <c r="Q111" s="32">
        <v>12009167.710000001</v>
      </c>
      <c r="R111" s="32">
        <v>13272671.289999999</v>
      </c>
      <c r="S111" s="32">
        <v>7752736.6200000001</v>
      </c>
      <c r="T111" s="32">
        <v>9290359.9800000004</v>
      </c>
      <c r="U111" s="32">
        <v>7938026.6799999997</v>
      </c>
      <c r="V111" s="32">
        <v>7504908.6600000001</v>
      </c>
      <c r="W111" s="32">
        <v>27264067.379999999</v>
      </c>
      <c r="X111" s="32">
        <v>13547861.449999999</v>
      </c>
      <c r="Y111" s="32">
        <v>8140251.1600000001</v>
      </c>
      <c r="Z111" s="32">
        <v>11404793.119999999</v>
      </c>
      <c r="AA111" s="32">
        <v>9596321.7200000007</v>
      </c>
      <c r="AB111" s="32">
        <v>7715073.0999999996</v>
      </c>
      <c r="AC111" s="2">
        <v>6.3</v>
      </c>
      <c r="AD111" s="2">
        <v>6.3</v>
      </c>
      <c r="AE111" s="2">
        <v>6.3</v>
      </c>
      <c r="AF111" s="2">
        <v>6.3</v>
      </c>
      <c r="AG111" s="2">
        <v>6.3</v>
      </c>
      <c r="AH111" s="2">
        <v>6.3</v>
      </c>
      <c r="AI111" s="2">
        <v>6.3</v>
      </c>
      <c r="AJ111" s="2">
        <v>6.3</v>
      </c>
      <c r="AK111" s="2">
        <v>6.3</v>
      </c>
      <c r="AL111" s="2">
        <v>6.3</v>
      </c>
      <c r="AM111" s="2">
        <v>6.3</v>
      </c>
      <c r="AN111" s="2">
        <v>6.3</v>
      </c>
      <c r="AO111" s="33">
        <v>756577.57</v>
      </c>
      <c r="AP111" s="33">
        <v>836178.29</v>
      </c>
      <c r="AQ111" s="33">
        <v>488422.41</v>
      </c>
      <c r="AR111" s="33">
        <v>585292.68000000005</v>
      </c>
      <c r="AS111" s="33">
        <v>500095.68</v>
      </c>
      <c r="AT111" s="33">
        <v>472809.25</v>
      </c>
      <c r="AU111" s="33">
        <v>1717636.25</v>
      </c>
      <c r="AV111" s="33">
        <v>853515.27</v>
      </c>
      <c r="AW111" s="33">
        <v>512835.82</v>
      </c>
      <c r="AX111" s="33">
        <v>718501.97</v>
      </c>
      <c r="AY111" s="33">
        <v>604568.27</v>
      </c>
      <c r="AZ111" s="33">
        <v>486049.61</v>
      </c>
      <c r="BA111" s="31">
        <f t="shared" si="53"/>
        <v>-14411</v>
      </c>
      <c r="BB111" s="31">
        <f t="shared" si="53"/>
        <v>-15927.21</v>
      </c>
      <c r="BC111" s="31">
        <f t="shared" si="53"/>
        <v>-9303.2800000000007</v>
      </c>
      <c r="BD111" s="31">
        <f t="shared" si="51"/>
        <v>-44593.73</v>
      </c>
      <c r="BE111" s="31">
        <f t="shared" si="51"/>
        <v>-38102.53</v>
      </c>
      <c r="BF111" s="31">
        <f t="shared" si="51"/>
        <v>-36023.56</v>
      </c>
      <c r="BG111" s="31">
        <f t="shared" si="42"/>
        <v>-193574.88</v>
      </c>
      <c r="BH111" s="31">
        <f t="shared" si="42"/>
        <v>-96189.82</v>
      </c>
      <c r="BI111" s="31">
        <f t="shared" si="42"/>
        <v>-57795.78</v>
      </c>
      <c r="BJ111" s="31">
        <f t="shared" si="42"/>
        <v>-34214.379999999997</v>
      </c>
      <c r="BK111" s="31">
        <f t="shared" si="42"/>
        <v>-28788.97</v>
      </c>
      <c r="BL111" s="31">
        <f t="shared" si="42"/>
        <v>-23145.22</v>
      </c>
      <c r="BM111" s="6">
        <f t="shared" ca="1" si="56"/>
        <v>7.4899999999999994E-2</v>
      </c>
      <c r="BN111" s="6">
        <f t="shared" ca="1" si="56"/>
        <v>7.4899999999999994E-2</v>
      </c>
      <c r="BO111" s="6">
        <f t="shared" ca="1" si="56"/>
        <v>7.4899999999999994E-2</v>
      </c>
      <c r="BP111" s="6">
        <f t="shared" ca="1" si="56"/>
        <v>7.4899999999999994E-2</v>
      </c>
      <c r="BQ111" s="6">
        <f t="shared" ca="1" si="56"/>
        <v>7.4899999999999994E-2</v>
      </c>
      <c r="BR111" s="6">
        <f t="shared" ca="1" si="56"/>
        <v>7.4899999999999994E-2</v>
      </c>
      <c r="BS111" s="6">
        <f t="shared" ca="1" si="56"/>
        <v>7.4899999999999994E-2</v>
      </c>
      <c r="BT111" s="6">
        <f t="shared" ca="1" si="56"/>
        <v>7.4899999999999994E-2</v>
      </c>
      <c r="BU111" s="6">
        <f t="shared" ca="1" si="56"/>
        <v>7.4899999999999994E-2</v>
      </c>
      <c r="BV111" s="6">
        <f t="shared" ca="1" si="56"/>
        <v>7.4899999999999994E-2</v>
      </c>
      <c r="BW111" s="6">
        <f t="shared" ca="1" si="56"/>
        <v>7.4899999999999994E-2</v>
      </c>
      <c r="BX111" s="6">
        <f t="shared" ca="1" si="56"/>
        <v>7.4899999999999994E-2</v>
      </c>
      <c r="BY111" s="31">
        <f t="shared" ca="1" si="49"/>
        <v>899486.66</v>
      </c>
      <c r="BZ111" s="31">
        <f t="shared" ca="1" si="49"/>
        <v>994123.08</v>
      </c>
      <c r="CA111" s="31">
        <f t="shared" ca="1" si="49"/>
        <v>580679.97</v>
      </c>
      <c r="CB111" s="31">
        <f t="shared" ca="1" si="49"/>
        <v>695847.96</v>
      </c>
      <c r="CC111" s="31">
        <f t="shared" ca="1" si="49"/>
        <v>594558.19999999995</v>
      </c>
      <c r="CD111" s="31">
        <f t="shared" ca="1" si="49"/>
        <v>562117.66</v>
      </c>
      <c r="CE111" s="31">
        <f t="shared" ca="1" si="49"/>
        <v>2042078.65</v>
      </c>
      <c r="CF111" s="31">
        <f t="shared" ca="1" si="49"/>
        <v>1014734.82</v>
      </c>
      <c r="CG111" s="31">
        <f t="shared" ca="1" si="49"/>
        <v>609704.81000000006</v>
      </c>
      <c r="CH111" s="31">
        <f t="shared" ca="1" si="49"/>
        <v>854219</v>
      </c>
      <c r="CI111" s="31">
        <f t="shared" ca="1" si="49"/>
        <v>718764.5</v>
      </c>
      <c r="CJ111" s="31">
        <f t="shared" ca="1" si="49"/>
        <v>577858.98</v>
      </c>
      <c r="CK111" s="32">
        <f t="shared" ca="1" si="54"/>
        <v>15611.92</v>
      </c>
      <c r="CL111" s="32">
        <f t="shared" ca="1" si="54"/>
        <v>17254.47</v>
      </c>
      <c r="CM111" s="32">
        <f t="shared" ca="1" si="54"/>
        <v>10078.56</v>
      </c>
      <c r="CN111" s="32">
        <f t="shared" ca="1" si="52"/>
        <v>12077.47</v>
      </c>
      <c r="CO111" s="32">
        <f t="shared" ca="1" si="52"/>
        <v>10319.43</v>
      </c>
      <c r="CP111" s="32">
        <f t="shared" ca="1" si="52"/>
        <v>9756.3799999999992</v>
      </c>
      <c r="CQ111" s="32">
        <f t="shared" ca="1" si="43"/>
        <v>35443.29</v>
      </c>
      <c r="CR111" s="32">
        <f t="shared" ca="1" si="43"/>
        <v>17612.22</v>
      </c>
      <c r="CS111" s="32">
        <f t="shared" ca="1" si="43"/>
        <v>10582.33</v>
      </c>
      <c r="CT111" s="32">
        <f t="shared" ca="1" si="43"/>
        <v>14826.23</v>
      </c>
      <c r="CU111" s="32">
        <f t="shared" ca="1" si="43"/>
        <v>12475.22</v>
      </c>
      <c r="CV111" s="32">
        <f t="shared" ca="1" si="43"/>
        <v>10029.6</v>
      </c>
      <c r="CW111" s="31">
        <f t="shared" ca="1" si="50"/>
        <v>172932.01000000013</v>
      </c>
      <c r="CX111" s="31">
        <f t="shared" ca="1" si="50"/>
        <v>191126.46999999988</v>
      </c>
      <c r="CY111" s="31">
        <f t="shared" ca="1" si="50"/>
        <v>111639.40000000005</v>
      </c>
      <c r="CZ111" s="31">
        <f t="shared" ca="1" si="50"/>
        <v>167226.47999999989</v>
      </c>
      <c r="DA111" s="31">
        <f t="shared" ca="1" si="50"/>
        <v>142884.48000000001</v>
      </c>
      <c r="DB111" s="31">
        <f t="shared" ca="1" si="50"/>
        <v>135088.35000000003</v>
      </c>
      <c r="DC111" s="31">
        <f t="shared" ca="1" si="44"/>
        <v>553460.56999999995</v>
      </c>
      <c r="DD111" s="31">
        <f t="shared" ca="1" si="44"/>
        <v>275021.58999999991</v>
      </c>
      <c r="DE111" s="31">
        <f t="shared" ca="1" si="44"/>
        <v>165247.1</v>
      </c>
      <c r="DF111" s="31">
        <f t="shared" ca="1" si="44"/>
        <v>184757.64</v>
      </c>
      <c r="DG111" s="31">
        <f t="shared" ca="1" si="44"/>
        <v>155460.41999999995</v>
      </c>
      <c r="DH111" s="31">
        <f t="shared" ca="1" si="44"/>
        <v>124984.18999999997</v>
      </c>
      <c r="DI111" s="32">
        <f t="shared" ca="1" si="36"/>
        <v>8646.6</v>
      </c>
      <c r="DJ111" s="32">
        <f t="shared" ca="1" si="36"/>
        <v>9556.32</v>
      </c>
      <c r="DK111" s="32">
        <f t="shared" ca="1" si="36"/>
        <v>5581.97</v>
      </c>
      <c r="DL111" s="32">
        <f t="shared" ca="1" si="36"/>
        <v>8361.32</v>
      </c>
      <c r="DM111" s="32">
        <f t="shared" ca="1" si="36"/>
        <v>7144.22</v>
      </c>
      <c r="DN111" s="32">
        <f t="shared" ca="1" si="36"/>
        <v>6754.42</v>
      </c>
      <c r="DO111" s="32">
        <f t="shared" ca="1" si="46"/>
        <v>27673.03</v>
      </c>
      <c r="DP111" s="32">
        <f t="shared" ca="1" si="46"/>
        <v>13751.08</v>
      </c>
      <c r="DQ111" s="32">
        <f t="shared" ca="1" si="46"/>
        <v>8262.36</v>
      </c>
      <c r="DR111" s="32">
        <f t="shared" ca="1" si="46"/>
        <v>9237.8799999999992</v>
      </c>
      <c r="DS111" s="32">
        <f t="shared" ca="1" si="46"/>
        <v>7773.02</v>
      </c>
      <c r="DT111" s="32">
        <f t="shared" ca="1" si="46"/>
        <v>6249.21</v>
      </c>
      <c r="DU111" s="31">
        <f t="shared" ca="1" si="37"/>
        <v>74405.81</v>
      </c>
      <c r="DV111" s="31">
        <f t="shared" ca="1" si="37"/>
        <v>81260.210000000006</v>
      </c>
      <c r="DW111" s="31">
        <f t="shared" ca="1" si="37"/>
        <v>46951.27</v>
      </c>
      <c r="DX111" s="31">
        <f t="shared" ca="1" si="37"/>
        <v>69476.91</v>
      </c>
      <c r="DY111" s="31">
        <f t="shared" ca="1" si="37"/>
        <v>58659</v>
      </c>
      <c r="DZ111" s="31">
        <f t="shared" ca="1" si="37"/>
        <v>54770.03</v>
      </c>
      <c r="EA111" s="31">
        <f t="shared" ca="1" si="47"/>
        <v>221664.86</v>
      </c>
      <c r="EB111" s="31">
        <f t="shared" ca="1" si="47"/>
        <v>108688.21</v>
      </c>
      <c r="EC111" s="31">
        <f t="shared" ca="1" si="47"/>
        <v>64428.29</v>
      </c>
      <c r="ED111" s="31">
        <f t="shared" ca="1" si="47"/>
        <v>71086.17</v>
      </c>
      <c r="EE111" s="31">
        <f t="shared" ca="1" si="47"/>
        <v>58988.74</v>
      </c>
      <c r="EF111" s="31">
        <f t="shared" ca="1" si="47"/>
        <v>46782.64</v>
      </c>
      <c r="EG111" s="32">
        <f t="shared" ca="1" si="38"/>
        <v>255984.42000000013</v>
      </c>
      <c r="EH111" s="32">
        <f t="shared" ca="1" si="38"/>
        <v>281942.99999999988</v>
      </c>
      <c r="EI111" s="32">
        <f t="shared" ca="1" si="38"/>
        <v>164172.64000000004</v>
      </c>
      <c r="EJ111" s="32">
        <f t="shared" ca="1" si="38"/>
        <v>245064.7099999999</v>
      </c>
      <c r="EK111" s="32">
        <f t="shared" ca="1" si="38"/>
        <v>208687.7</v>
      </c>
      <c r="EL111" s="32">
        <f t="shared" ca="1" si="38"/>
        <v>196612.80000000005</v>
      </c>
      <c r="EM111" s="32">
        <f t="shared" ca="1" si="48"/>
        <v>802798.46</v>
      </c>
      <c r="EN111" s="32">
        <f t="shared" ca="1" si="48"/>
        <v>397460.87999999995</v>
      </c>
      <c r="EO111" s="32">
        <f t="shared" ca="1" si="48"/>
        <v>237937.75000000003</v>
      </c>
      <c r="EP111" s="32">
        <f t="shared" ca="1" si="48"/>
        <v>265081.69</v>
      </c>
      <c r="EQ111" s="32">
        <f t="shared" ca="1" si="48"/>
        <v>222222.17999999993</v>
      </c>
      <c r="ER111" s="32">
        <f t="shared" ca="1" si="48"/>
        <v>178016.03999999998</v>
      </c>
    </row>
    <row r="112" spans="1:148">
      <c r="A112" t="s">
        <v>448</v>
      </c>
      <c r="B112" s="1" t="s">
        <v>23</v>
      </c>
      <c r="C112" t="str">
        <f t="shared" ca="1" si="40"/>
        <v>SD3</v>
      </c>
      <c r="D112" t="str">
        <f t="shared" ca="1" si="41"/>
        <v>Sundance #3</v>
      </c>
      <c r="E112" s="51">
        <v>223984.80379999999</v>
      </c>
      <c r="F112" s="51">
        <v>220039.44959999999</v>
      </c>
      <c r="G112" s="51">
        <v>253703.443</v>
      </c>
      <c r="H112" s="51">
        <v>245733.59650000001</v>
      </c>
      <c r="I112" s="51">
        <v>213253.66570000001</v>
      </c>
      <c r="J112" s="51">
        <v>221890.0969</v>
      </c>
      <c r="K112" s="51">
        <v>209904.17</v>
      </c>
      <c r="L112" s="51">
        <v>224455.37059999999</v>
      </c>
      <c r="M112" s="51">
        <v>189829.12229999999</v>
      </c>
      <c r="N112" s="51">
        <v>199764.01869999999</v>
      </c>
      <c r="O112" s="51">
        <v>228740.3676</v>
      </c>
      <c r="P112" s="51">
        <v>222811.4662</v>
      </c>
      <c r="Q112" s="32">
        <v>13407346.470000001</v>
      </c>
      <c r="R112" s="32">
        <v>16624211.560000001</v>
      </c>
      <c r="S112" s="32">
        <v>14405694.99</v>
      </c>
      <c r="T112" s="32">
        <v>12670428.789999999</v>
      </c>
      <c r="U112" s="32">
        <v>10360216.99</v>
      </c>
      <c r="V112" s="32">
        <v>11499728.52</v>
      </c>
      <c r="W112" s="32">
        <v>34399116.670000002</v>
      </c>
      <c r="X112" s="32">
        <v>16309567.08</v>
      </c>
      <c r="Y112" s="32">
        <v>9591955.7200000007</v>
      </c>
      <c r="Z112" s="32">
        <v>11784615.98</v>
      </c>
      <c r="AA112" s="32">
        <v>12824176.550000001</v>
      </c>
      <c r="AB112" s="32">
        <v>15345088.130000001</v>
      </c>
      <c r="AC112" s="2">
        <v>6.3</v>
      </c>
      <c r="AD112" s="2">
        <v>6.3</v>
      </c>
      <c r="AE112" s="2">
        <v>6.3</v>
      </c>
      <c r="AF112" s="2">
        <v>6.3</v>
      </c>
      <c r="AG112" s="2">
        <v>6.3</v>
      </c>
      <c r="AH112" s="2">
        <v>6.3</v>
      </c>
      <c r="AI112" s="2">
        <v>6.3</v>
      </c>
      <c r="AJ112" s="2">
        <v>6.3</v>
      </c>
      <c r="AK112" s="2">
        <v>6.3</v>
      </c>
      <c r="AL112" s="2">
        <v>6.3</v>
      </c>
      <c r="AM112" s="2">
        <v>6.3</v>
      </c>
      <c r="AN112" s="2">
        <v>6.3</v>
      </c>
      <c r="AO112" s="33">
        <v>844662.83</v>
      </c>
      <c r="AP112" s="33">
        <v>1047325.33</v>
      </c>
      <c r="AQ112" s="33">
        <v>907558.78</v>
      </c>
      <c r="AR112" s="33">
        <v>798237.01</v>
      </c>
      <c r="AS112" s="33">
        <v>652693.67000000004</v>
      </c>
      <c r="AT112" s="33">
        <v>724482.9</v>
      </c>
      <c r="AU112" s="33">
        <v>2167144.35</v>
      </c>
      <c r="AV112" s="33">
        <v>1027502.73</v>
      </c>
      <c r="AW112" s="33">
        <v>604293.21</v>
      </c>
      <c r="AX112" s="33">
        <v>742430.81</v>
      </c>
      <c r="AY112" s="33">
        <v>807923.12</v>
      </c>
      <c r="AZ112" s="33">
        <v>966740.55</v>
      </c>
      <c r="BA112" s="31">
        <f t="shared" si="53"/>
        <v>-16088.82</v>
      </c>
      <c r="BB112" s="31">
        <f t="shared" si="53"/>
        <v>-19949.05</v>
      </c>
      <c r="BC112" s="31">
        <f t="shared" si="53"/>
        <v>-17286.830000000002</v>
      </c>
      <c r="BD112" s="31">
        <f t="shared" si="51"/>
        <v>-60818.06</v>
      </c>
      <c r="BE112" s="31">
        <f t="shared" si="51"/>
        <v>-49729.04</v>
      </c>
      <c r="BF112" s="31">
        <f t="shared" si="51"/>
        <v>-55198.7</v>
      </c>
      <c r="BG112" s="31">
        <f t="shared" si="42"/>
        <v>-244233.73</v>
      </c>
      <c r="BH112" s="31">
        <f t="shared" si="42"/>
        <v>-115797.93</v>
      </c>
      <c r="BI112" s="31">
        <f t="shared" si="42"/>
        <v>-68102.89</v>
      </c>
      <c r="BJ112" s="31">
        <f t="shared" ref="BJ112:BL141" si="57">ROUND(Z112*BJ$3,2)</f>
        <v>-35353.85</v>
      </c>
      <c r="BK112" s="31">
        <f t="shared" si="57"/>
        <v>-38472.53</v>
      </c>
      <c r="BL112" s="31">
        <f t="shared" si="57"/>
        <v>-46035.26</v>
      </c>
      <c r="BM112" s="6">
        <f t="shared" ca="1" si="56"/>
        <v>7.4700000000000003E-2</v>
      </c>
      <c r="BN112" s="6">
        <f t="shared" ca="1" si="56"/>
        <v>7.4700000000000003E-2</v>
      </c>
      <c r="BO112" s="6">
        <f t="shared" ca="1" si="56"/>
        <v>7.4700000000000003E-2</v>
      </c>
      <c r="BP112" s="6">
        <f t="shared" ca="1" si="56"/>
        <v>7.4700000000000003E-2</v>
      </c>
      <c r="BQ112" s="6">
        <f t="shared" ca="1" si="56"/>
        <v>7.4700000000000003E-2</v>
      </c>
      <c r="BR112" s="6">
        <f t="shared" ca="1" si="56"/>
        <v>7.4700000000000003E-2</v>
      </c>
      <c r="BS112" s="6">
        <f t="shared" ca="1" si="56"/>
        <v>7.4700000000000003E-2</v>
      </c>
      <c r="BT112" s="6">
        <f t="shared" ca="1" si="56"/>
        <v>7.4700000000000003E-2</v>
      </c>
      <c r="BU112" s="6">
        <f t="shared" ca="1" si="56"/>
        <v>7.4700000000000003E-2</v>
      </c>
      <c r="BV112" s="6">
        <f t="shared" ca="1" si="56"/>
        <v>7.4700000000000003E-2</v>
      </c>
      <c r="BW112" s="6">
        <f t="shared" ca="1" si="56"/>
        <v>7.4700000000000003E-2</v>
      </c>
      <c r="BX112" s="6">
        <f t="shared" ca="1" si="56"/>
        <v>7.4700000000000003E-2</v>
      </c>
      <c r="BY112" s="31">
        <f t="shared" ca="1" si="49"/>
        <v>1001528.78</v>
      </c>
      <c r="BZ112" s="31">
        <f t="shared" ca="1" si="49"/>
        <v>1241828.6000000001</v>
      </c>
      <c r="CA112" s="31">
        <f t="shared" ca="1" si="49"/>
        <v>1076105.42</v>
      </c>
      <c r="CB112" s="31">
        <f t="shared" ref="CB112:CJ140" ca="1" si="58">IFERROR(VLOOKUP($C112,DOSDetail,CELL("col",CB$4)+58,FALSE),ROUND(T112*BP112,2))</f>
        <v>946481.03</v>
      </c>
      <c r="CC112" s="31">
        <f t="shared" ca="1" si="58"/>
        <v>773908.21</v>
      </c>
      <c r="CD112" s="31">
        <f t="shared" ca="1" si="58"/>
        <v>859029.72</v>
      </c>
      <c r="CE112" s="31">
        <f t="shared" ca="1" si="58"/>
        <v>2569614.02</v>
      </c>
      <c r="CF112" s="31">
        <f t="shared" ca="1" si="58"/>
        <v>1218324.6599999999</v>
      </c>
      <c r="CG112" s="31">
        <f t="shared" ca="1" si="58"/>
        <v>716519.09</v>
      </c>
      <c r="CH112" s="31">
        <f t="shared" ca="1" si="58"/>
        <v>880310.81</v>
      </c>
      <c r="CI112" s="31">
        <f t="shared" ca="1" si="58"/>
        <v>957965.99</v>
      </c>
      <c r="CJ112" s="31">
        <f t="shared" ca="1" si="58"/>
        <v>1146278.08</v>
      </c>
      <c r="CK112" s="32">
        <f t="shared" ca="1" si="54"/>
        <v>17429.55</v>
      </c>
      <c r="CL112" s="32">
        <f t="shared" ca="1" si="54"/>
        <v>21611.48</v>
      </c>
      <c r="CM112" s="32">
        <f t="shared" ca="1" si="54"/>
        <v>18727.400000000001</v>
      </c>
      <c r="CN112" s="32">
        <f t="shared" ca="1" si="52"/>
        <v>16471.560000000001</v>
      </c>
      <c r="CO112" s="32">
        <f t="shared" ca="1" si="52"/>
        <v>13468.28</v>
      </c>
      <c r="CP112" s="32">
        <f t="shared" ca="1" si="52"/>
        <v>14949.65</v>
      </c>
      <c r="CQ112" s="32">
        <f t="shared" ca="1" si="43"/>
        <v>44718.85</v>
      </c>
      <c r="CR112" s="32">
        <f t="shared" ca="1" si="43"/>
        <v>21202.44</v>
      </c>
      <c r="CS112" s="32">
        <f t="shared" ca="1" si="43"/>
        <v>12469.54</v>
      </c>
      <c r="CT112" s="32">
        <f t="shared" ref="CT112:CV141" ca="1" si="59">ROUND(Z112*$CV$3,2)</f>
        <v>15320</v>
      </c>
      <c r="CU112" s="32">
        <f t="shared" ca="1" si="59"/>
        <v>16671.43</v>
      </c>
      <c r="CV112" s="32">
        <f t="shared" ca="1" si="59"/>
        <v>19948.61</v>
      </c>
      <c r="CW112" s="31">
        <f t="shared" ca="1" si="50"/>
        <v>190384.32000000012</v>
      </c>
      <c r="CX112" s="31">
        <f t="shared" ca="1" si="50"/>
        <v>236063.8000000001</v>
      </c>
      <c r="CY112" s="31">
        <f t="shared" ca="1" si="50"/>
        <v>204560.86999999982</v>
      </c>
      <c r="CZ112" s="31">
        <f t="shared" ca="1" si="50"/>
        <v>225533.64000000007</v>
      </c>
      <c r="DA112" s="31">
        <f t="shared" ca="1" si="50"/>
        <v>184411.85999999996</v>
      </c>
      <c r="DB112" s="31">
        <f t="shared" ca="1" si="50"/>
        <v>204695.16999999998</v>
      </c>
      <c r="DC112" s="31">
        <f t="shared" ca="1" si="44"/>
        <v>691422.25</v>
      </c>
      <c r="DD112" s="31">
        <f t="shared" ca="1" si="44"/>
        <v>327822.29999999987</v>
      </c>
      <c r="DE112" s="31">
        <f t="shared" ca="1" si="44"/>
        <v>192798.31000000006</v>
      </c>
      <c r="DF112" s="31">
        <f t="shared" ref="DF112:DH141" ca="1" si="60">CH112+CT112-AX112-BJ112</f>
        <v>188553.85</v>
      </c>
      <c r="DG112" s="31">
        <f t="shared" ca="1" si="60"/>
        <v>205186.83000000005</v>
      </c>
      <c r="DH112" s="31">
        <f t="shared" ca="1" si="60"/>
        <v>245521.40000000014</v>
      </c>
      <c r="DI112" s="32">
        <f t="shared" ca="1" si="36"/>
        <v>9519.2199999999993</v>
      </c>
      <c r="DJ112" s="32">
        <f t="shared" ca="1" si="36"/>
        <v>11803.19</v>
      </c>
      <c r="DK112" s="32">
        <f t="shared" ca="1" si="36"/>
        <v>10228.040000000001</v>
      </c>
      <c r="DL112" s="32">
        <f t="shared" ca="1" si="36"/>
        <v>11276.68</v>
      </c>
      <c r="DM112" s="32">
        <f t="shared" ca="1" si="36"/>
        <v>9220.59</v>
      </c>
      <c r="DN112" s="32">
        <f t="shared" ca="1" si="36"/>
        <v>10234.76</v>
      </c>
      <c r="DO112" s="32">
        <f t="shared" ca="1" si="46"/>
        <v>34571.11</v>
      </c>
      <c r="DP112" s="32">
        <f t="shared" ca="1" si="46"/>
        <v>16391.12</v>
      </c>
      <c r="DQ112" s="32">
        <f t="shared" ca="1" si="46"/>
        <v>9639.92</v>
      </c>
      <c r="DR112" s="32">
        <f t="shared" ca="1" si="46"/>
        <v>9427.69</v>
      </c>
      <c r="DS112" s="32">
        <f t="shared" ca="1" si="46"/>
        <v>10259.34</v>
      </c>
      <c r="DT112" s="32">
        <f t="shared" ca="1" si="46"/>
        <v>12276.07</v>
      </c>
      <c r="DU112" s="31">
        <f t="shared" ca="1" si="37"/>
        <v>81914.850000000006</v>
      </c>
      <c r="DV112" s="31">
        <f t="shared" ca="1" si="37"/>
        <v>100365.97</v>
      </c>
      <c r="DW112" s="31">
        <f t="shared" ca="1" si="37"/>
        <v>86030.5</v>
      </c>
      <c r="DX112" s="31">
        <f t="shared" ca="1" si="37"/>
        <v>93701.55</v>
      </c>
      <c r="DY112" s="31">
        <f t="shared" ca="1" si="37"/>
        <v>75707.42</v>
      </c>
      <c r="DZ112" s="31">
        <f t="shared" ca="1" si="37"/>
        <v>82991.320000000007</v>
      </c>
      <c r="EA112" s="31">
        <f t="shared" ca="1" si="47"/>
        <v>276919.49</v>
      </c>
      <c r="EB112" s="31">
        <f t="shared" ca="1" si="47"/>
        <v>129554.99</v>
      </c>
      <c r="EC112" s="31">
        <f t="shared" ca="1" si="47"/>
        <v>75170.25</v>
      </c>
      <c r="ED112" s="31">
        <f t="shared" ca="1" si="47"/>
        <v>72546.78</v>
      </c>
      <c r="EE112" s="31">
        <f t="shared" ca="1" si="47"/>
        <v>77857.2</v>
      </c>
      <c r="EF112" s="31">
        <f t="shared" ca="1" si="47"/>
        <v>91900.73</v>
      </c>
      <c r="EG112" s="32">
        <f t="shared" ca="1" si="38"/>
        <v>281818.39000000013</v>
      </c>
      <c r="EH112" s="32">
        <f t="shared" ca="1" si="38"/>
        <v>348232.96000000008</v>
      </c>
      <c r="EI112" s="32">
        <f t="shared" ca="1" si="38"/>
        <v>300819.4099999998</v>
      </c>
      <c r="EJ112" s="32">
        <f t="shared" ca="1" si="38"/>
        <v>330511.87000000005</v>
      </c>
      <c r="EK112" s="32">
        <f t="shared" ca="1" si="38"/>
        <v>269339.86999999994</v>
      </c>
      <c r="EL112" s="32">
        <f t="shared" ca="1" si="38"/>
        <v>297921.25</v>
      </c>
      <c r="EM112" s="32">
        <f t="shared" ca="1" si="48"/>
        <v>1002912.85</v>
      </c>
      <c r="EN112" s="32">
        <f t="shared" ca="1" si="48"/>
        <v>473768.40999999986</v>
      </c>
      <c r="EO112" s="32">
        <f t="shared" ca="1" si="48"/>
        <v>277608.4800000001</v>
      </c>
      <c r="EP112" s="32">
        <f t="shared" ca="1" si="48"/>
        <v>270528.32</v>
      </c>
      <c r="EQ112" s="32">
        <f t="shared" ca="1" si="48"/>
        <v>293303.37000000005</v>
      </c>
      <c r="ER112" s="32">
        <f t="shared" ca="1" si="48"/>
        <v>349698.20000000013</v>
      </c>
    </row>
    <row r="113" spans="1:148">
      <c r="A113" t="s">
        <v>448</v>
      </c>
      <c r="B113" s="1" t="s">
        <v>24</v>
      </c>
      <c r="C113" t="str">
        <f t="shared" ca="1" si="40"/>
        <v>SD4</v>
      </c>
      <c r="D113" t="str">
        <f t="shared" ca="1" si="41"/>
        <v>Sundance #4</v>
      </c>
      <c r="E113" s="51">
        <v>248406.7684</v>
      </c>
      <c r="F113" s="51">
        <v>202290.92800000001</v>
      </c>
      <c r="G113" s="51">
        <v>234628.3866</v>
      </c>
      <c r="H113" s="51">
        <v>249863.55410000001</v>
      </c>
      <c r="I113" s="51">
        <v>239038.87</v>
      </c>
      <c r="J113" s="51">
        <v>242178.0361</v>
      </c>
      <c r="K113" s="51">
        <v>102649.9023</v>
      </c>
      <c r="L113" s="51">
        <v>0</v>
      </c>
      <c r="M113" s="51">
        <v>57304.299599999998</v>
      </c>
      <c r="N113" s="51">
        <v>247982.75380000001</v>
      </c>
      <c r="O113" s="51">
        <v>275142.5135</v>
      </c>
      <c r="P113" s="51">
        <v>278790.81650000002</v>
      </c>
      <c r="Q113" s="32">
        <v>15368519.689999999</v>
      </c>
      <c r="R113" s="32">
        <v>14994542.32</v>
      </c>
      <c r="S113" s="32">
        <v>13524356.689999999</v>
      </c>
      <c r="T113" s="32">
        <v>12924839.689999999</v>
      </c>
      <c r="U113" s="32">
        <v>11455555.220000001</v>
      </c>
      <c r="V113" s="32">
        <v>11889258.25</v>
      </c>
      <c r="W113" s="32">
        <v>8850168.2699999996</v>
      </c>
      <c r="X113" s="32">
        <v>0</v>
      </c>
      <c r="Y113" s="32">
        <v>2647368.2000000002</v>
      </c>
      <c r="Z113" s="32">
        <v>16087505.189999999</v>
      </c>
      <c r="AA113" s="32">
        <v>15268513.289999999</v>
      </c>
      <c r="AB113" s="32">
        <v>19049338.789999999</v>
      </c>
      <c r="AC113" s="2">
        <v>6.3</v>
      </c>
      <c r="AD113" s="2">
        <v>6.3</v>
      </c>
      <c r="AE113" s="2">
        <v>6.3</v>
      </c>
      <c r="AF113" s="2">
        <v>6.3</v>
      </c>
      <c r="AG113" s="2">
        <v>6.3</v>
      </c>
      <c r="AH113" s="2">
        <v>6.3</v>
      </c>
      <c r="AI113" s="2">
        <v>6.3</v>
      </c>
      <c r="AJ113" s="2">
        <v>6.3</v>
      </c>
      <c r="AK113" s="2">
        <v>6.3</v>
      </c>
      <c r="AL113" s="2">
        <v>6.3</v>
      </c>
      <c r="AM113" s="2">
        <v>6.3</v>
      </c>
      <c r="AN113" s="2">
        <v>6.3</v>
      </c>
      <c r="AO113" s="33">
        <v>968216.74</v>
      </c>
      <c r="AP113" s="33">
        <v>944656.17</v>
      </c>
      <c r="AQ113" s="33">
        <v>852034.47</v>
      </c>
      <c r="AR113" s="33">
        <v>814264.9</v>
      </c>
      <c r="AS113" s="33">
        <v>721699.98</v>
      </c>
      <c r="AT113" s="33">
        <v>749023.27</v>
      </c>
      <c r="AU113" s="33">
        <v>557560.6</v>
      </c>
      <c r="AV113" s="33">
        <v>0</v>
      </c>
      <c r="AW113" s="33">
        <v>166784.20000000001</v>
      </c>
      <c r="AX113" s="33">
        <v>1013512.83</v>
      </c>
      <c r="AY113" s="33">
        <v>961916.34</v>
      </c>
      <c r="AZ113" s="33">
        <v>1200108.3400000001</v>
      </c>
      <c r="BA113" s="31">
        <f t="shared" si="53"/>
        <v>-18442.22</v>
      </c>
      <c r="BB113" s="31">
        <f t="shared" si="53"/>
        <v>-17993.45</v>
      </c>
      <c r="BC113" s="31">
        <f t="shared" si="53"/>
        <v>-16229.23</v>
      </c>
      <c r="BD113" s="31">
        <f t="shared" si="51"/>
        <v>-62039.23</v>
      </c>
      <c r="BE113" s="31">
        <f t="shared" si="51"/>
        <v>-54986.67</v>
      </c>
      <c r="BF113" s="31">
        <f t="shared" si="51"/>
        <v>-57068.44</v>
      </c>
      <c r="BG113" s="31">
        <f t="shared" si="51"/>
        <v>-62836.19</v>
      </c>
      <c r="BH113" s="31">
        <f t="shared" si="51"/>
        <v>0</v>
      </c>
      <c r="BI113" s="31">
        <f t="shared" si="51"/>
        <v>-18796.310000000001</v>
      </c>
      <c r="BJ113" s="31">
        <f t="shared" si="57"/>
        <v>-48262.52</v>
      </c>
      <c r="BK113" s="31">
        <f t="shared" si="57"/>
        <v>-45805.54</v>
      </c>
      <c r="BL113" s="31">
        <f t="shared" si="57"/>
        <v>-57148.02</v>
      </c>
      <c r="BM113" s="6">
        <f t="shared" ca="1" si="56"/>
        <v>7.7899999999999997E-2</v>
      </c>
      <c r="BN113" s="6">
        <f t="shared" ca="1" si="56"/>
        <v>7.7899999999999997E-2</v>
      </c>
      <c r="BO113" s="6">
        <f t="shared" ca="1" si="56"/>
        <v>7.7899999999999997E-2</v>
      </c>
      <c r="BP113" s="6">
        <f t="shared" ca="1" si="56"/>
        <v>7.7899999999999997E-2</v>
      </c>
      <c r="BQ113" s="6">
        <f t="shared" ca="1" si="56"/>
        <v>7.7899999999999997E-2</v>
      </c>
      <c r="BR113" s="6">
        <f t="shared" ca="1" si="56"/>
        <v>7.7899999999999997E-2</v>
      </c>
      <c r="BS113" s="6">
        <f t="shared" ca="1" si="56"/>
        <v>7.7899999999999997E-2</v>
      </c>
      <c r="BT113" s="6">
        <f t="shared" ca="1" si="56"/>
        <v>7.7899999999999997E-2</v>
      </c>
      <c r="BU113" s="6">
        <f t="shared" ca="1" si="56"/>
        <v>7.7899999999999997E-2</v>
      </c>
      <c r="BV113" s="6">
        <f t="shared" ca="1" si="56"/>
        <v>7.7899999999999997E-2</v>
      </c>
      <c r="BW113" s="6">
        <f t="shared" ca="1" si="56"/>
        <v>7.7899999999999997E-2</v>
      </c>
      <c r="BX113" s="6">
        <f t="shared" ca="1" si="56"/>
        <v>7.7899999999999997E-2</v>
      </c>
      <c r="BY113" s="31">
        <f t="shared" ref="BY113:CD141" ca="1" si="61">IFERROR(VLOOKUP($C113,DOSDetail,CELL("col",BY$4)+58,FALSE),ROUND(Q113*BM113,2))</f>
        <v>1197207.68</v>
      </c>
      <c r="BZ113" s="31">
        <f t="shared" ca="1" si="61"/>
        <v>1168074.8500000001</v>
      </c>
      <c r="CA113" s="31">
        <f t="shared" ca="1" si="61"/>
        <v>1053547.3899999999</v>
      </c>
      <c r="CB113" s="31">
        <f t="shared" ca="1" si="58"/>
        <v>1006845.01</v>
      </c>
      <c r="CC113" s="31">
        <f t="shared" ca="1" si="58"/>
        <v>892387.75</v>
      </c>
      <c r="CD113" s="31">
        <f t="shared" ca="1" si="58"/>
        <v>926173.22</v>
      </c>
      <c r="CE113" s="31">
        <f t="shared" ca="1" si="58"/>
        <v>689428.11</v>
      </c>
      <c r="CF113" s="31">
        <f t="shared" ca="1" si="58"/>
        <v>0</v>
      </c>
      <c r="CG113" s="31">
        <f t="shared" ca="1" si="58"/>
        <v>206229.98</v>
      </c>
      <c r="CH113" s="31">
        <f t="shared" ca="1" si="58"/>
        <v>1253216.6499999999</v>
      </c>
      <c r="CI113" s="31">
        <f t="shared" ca="1" si="58"/>
        <v>1189417.19</v>
      </c>
      <c r="CJ113" s="31">
        <f t="shared" ca="1" si="58"/>
        <v>1483943.49</v>
      </c>
      <c r="CK113" s="32">
        <f t="shared" ca="1" si="54"/>
        <v>19979.080000000002</v>
      </c>
      <c r="CL113" s="32">
        <f t="shared" ca="1" si="54"/>
        <v>19492.91</v>
      </c>
      <c r="CM113" s="32">
        <f t="shared" ca="1" si="54"/>
        <v>17581.66</v>
      </c>
      <c r="CN113" s="32">
        <f t="shared" ca="1" si="52"/>
        <v>16802.29</v>
      </c>
      <c r="CO113" s="32">
        <f t="shared" ca="1" si="52"/>
        <v>14892.22</v>
      </c>
      <c r="CP113" s="32">
        <f t="shared" ca="1" si="52"/>
        <v>15456.04</v>
      </c>
      <c r="CQ113" s="32">
        <f t="shared" ca="1" si="52"/>
        <v>11505.22</v>
      </c>
      <c r="CR113" s="32">
        <f t="shared" ca="1" si="52"/>
        <v>0</v>
      </c>
      <c r="CS113" s="32">
        <f t="shared" ca="1" si="52"/>
        <v>3441.58</v>
      </c>
      <c r="CT113" s="32">
        <f t="shared" ca="1" si="59"/>
        <v>20913.759999999998</v>
      </c>
      <c r="CU113" s="32">
        <f t="shared" ca="1" si="59"/>
        <v>19849.07</v>
      </c>
      <c r="CV113" s="32">
        <f t="shared" ca="1" si="59"/>
        <v>24764.14</v>
      </c>
      <c r="CW113" s="31">
        <f t="shared" ca="1" si="50"/>
        <v>267412.24</v>
      </c>
      <c r="CX113" s="31">
        <f t="shared" ca="1" si="50"/>
        <v>260905.03999999998</v>
      </c>
      <c r="CY113" s="31">
        <f t="shared" ca="1" si="50"/>
        <v>235323.80999999985</v>
      </c>
      <c r="CZ113" s="31">
        <f t="shared" ca="1" si="50"/>
        <v>271421.63</v>
      </c>
      <c r="DA113" s="31">
        <f t="shared" ca="1" si="50"/>
        <v>240566.65999999997</v>
      </c>
      <c r="DB113" s="31">
        <f t="shared" ca="1" si="50"/>
        <v>249674.43</v>
      </c>
      <c r="DC113" s="31">
        <f t="shared" ca="1" si="50"/>
        <v>206208.91999999998</v>
      </c>
      <c r="DD113" s="31">
        <f t="shared" ca="1" si="50"/>
        <v>0</v>
      </c>
      <c r="DE113" s="31">
        <f t="shared" ca="1" si="50"/>
        <v>61683.669999999984</v>
      </c>
      <c r="DF113" s="31">
        <f t="shared" ca="1" si="60"/>
        <v>308880.09999999998</v>
      </c>
      <c r="DG113" s="31">
        <f t="shared" ca="1" si="60"/>
        <v>293155.46000000002</v>
      </c>
      <c r="DH113" s="31">
        <f t="shared" ca="1" si="60"/>
        <v>365747.30999999982</v>
      </c>
      <c r="DI113" s="32">
        <f t="shared" ca="1" si="36"/>
        <v>13370.61</v>
      </c>
      <c r="DJ113" s="32">
        <f t="shared" ca="1" si="36"/>
        <v>13045.25</v>
      </c>
      <c r="DK113" s="32">
        <f t="shared" ca="1" si="36"/>
        <v>11766.19</v>
      </c>
      <c r="DL113" s="32">
        <f t="shared" ca="1" si="36"/>
        <v>13571.08</v>
      </c>
      <c r="DM113" s="32">
        <f t="shared" ca="1" si="36"/>
        <v>12028.33</v>
      </c>
      <c r="DN113" s="32">
        <f t="shared" ca="1" si="36"/>
        <v>12483.72</v>
      </c>
      <c r="DO113" s="32">
        <f t="shared" ca="1" si="46"/>
        <v>10310.450000000001</v>
      </c>
      <c r="DP113" s="32">
        <f t="shared" ca="1" si="46"/>
        <v>0</v>
      </c>
      <c r="DQ113" s="32">
        <f t="shared" ca="1" si="46"/>
        <v>3084.18</v>
      </c>
      <c r="DR113" s="32">
        <f t="shared" ca="1" si="46"/>
        <v>15444.01</v>
      </c>
      <c r="DS113" s="32">
        <f t="shared" ca="1" si="46"/>
        <v>14657.77</v>
      </c>
      <c r="DT113" s="32">
        <f t="shared" ca="1" si="46"/>
        <v>18287.37</v>
      </c>
      <c r="DU113" s="31">
        <f t="shared" ca="1" si="37"/>
        <v>115056.92</v>
      </c>
      <c r="DV113" s="31">
        <f t="shared" ca="1" si="37"/>
        <v>110927.58</v>
      </c>
      <c r="DW113" s="31">
        <f t="shared" ca="1" si="37"/>
        <v>98968.22</v>
      </c>
      <c r="DX113" s="31">
        <f t="shared" ca="1" si="37"/>
        <v>112766.45</v>
      </c>
      <c r="DY113" s="31">
        <f t="shared" ca="1" si="37"/>
        <v>98760.9</v>
      </c>
      <c r="DZ113" s="31">
        <f t="shared" ca="1" si="37"/>
        <v>101227.64</v>
      </c>
      <c r="EA113" s="31">
        <f t="shared" ca="1" si="47"/>
        <v>82588.13</v>
      </c>
      <c r="EB113" s="31">
        <f t="shared" ca="1" si="47"/>
        <v>0</v>
      </c>
      <c r="EC113" s="31">
        <f t="shared" ca="1" si="47"/>
        <v>24049.88</v>
      </c>
      <c r="ED113" s="31">
        <f t="shared" ca="1" si="47"/>
        <v>118842.74</v>
      </c>
      <c r="EE113" s="31">
        <f t="shared" ca="1" si="47"/>
        <v>111236.49</v>
      </c>
      <c r="EF113" s="31">
        <f t="shared" ca="1" si="47"/>
        <v>136902.29999999999</v>
      </c>
      <c r="EG113" s="32">
        <f t="shared" ca="1" si="38"/>
        <v>395839.76999999996</v>
      </c>
      <c r="EH113" s="32">
        <f t="shared" ca="1" si="38"/>
        <v>384877.87</v>
      </c>
      <c r="EI113" s="32">
        <f t="shared" ca="1" si="38"/>
        <v>346058.21999999986</v>
      </c>
      <c r="EJ113" s="32">
        <f t="shared" ca="1" si="38"/>
        <v>397759.16000000003</v>
      </c>
      <c r="EK113" s="32">
        <f t="shared" ca="1" si="38"/>
        <v>351355.88999999996</v>
      </c>
      <c r="EL113" s="32">
        <f t="shared" ca="1" si="38"/>
        <v>363385.79</v>
      </c>
      <c r="EM113" s="32">
        <f t="shared" ca="1" si="48"/>
        <v>299107.5</v>
      </c>
      <c r="EN113" s="32">
        <f t="shared" ca="1" si="48"/>
        <v>0</v>
      </c>
      <c r="EO113" s="32">
        <f t="shared" ca="1" si="48"/>
        <v>88817.729999999981</v>
      </c>
      <c r="EP113" s="32">
        <f t="shared" ca="1" si="48"/>
        <v>443166.85</v>
      </c>
      <c r="EQ113" s="32">
        <f t="shared" ca="1" si="48"/>
        <v>419049.72000000003</v>
      </c>
      <c r="ER113" s="32">
        <f t="shared" ca="1" si="48"/>
        <v>520936.97999999981</v>
      </c>
    </row>
    <row r="114" spans="1:148">
      <c r="A114" t="s">
        <v>449</v>
      </c>
      <c r="B114" s="1" t="s">
        <v>28</v>
      </c>
      <c r="C114" t="str">
        <f t="shared" ca="1" si="40"/>
        <v>SD5</v>
      </c>
      <c r="D114" t="str">
        <f t="shared" ca="1" si="41"/>
        <v>Sundance #5</v>
      </c>
      <c r="E114" s="51">
        <v>255126.09080000001</v>
      </c>
      <c r="F114" s="51">
        <v>236269.84520000001</v>
      </c>
      <c r="G114" s="51">
        <v>210656.21479999999</v>
      </c>
      <c r="H114" s="51">
        <v>245006.57</v>
      </c>
      <c r="I114" s="51">
        <v>219270.26199999999</v>
      </c>
      <c r="J114" s="51">
        <v>246394.46919999999</v>
      </c>
      <c r="K114" s="51">
        <v>202052.42170000001</v>
      </c>
      <c r="L114" s="51">
        <v>43410.263099999996</v>
      </c>
      <c r="M114" s="51">
        <v>227795.62719999999</v>
      </c>
      <c r="N114" s="51">
        <v>247565.60320000001</v>
      </c>
      <c r="O114" s="51">
        <v>229513.72260000001</v>
      </c>
      <c r="P114" s="51">
        <v>247715.64970000001</v>
      </c>
      <c r="Q114" s="32">
        <v>15526736.949999999</v>
      </c>
      <c r="R114" s="32">
        <v>17343925.350000001</v>
      </c>
      <c r="S114" s="32">
        <v>11623905.970000001</v>
      </c>
      <c r="T114" s="32">
        <v>12946628.15</v>
      </c>
      <c r="U114" s="32">
        <v>11279519.08</v>
      </c>
      <c r="V114" s="32">
        <v>12435984.34</v>
      </c>
      <c r="W114" s="32">
        <v>28057078.050000001</v>
      </c>
      <c r="X114" s="32">
        <v>1910628.65</v>
      </c>
      <c r="Y114" s="32">
        <v>11092567.529999999</v>
      </c>
      <c r="Z114" s="32">
        <v>16309156.18</v>
      </c>
      <c r="AA114" s="32">
        <v>12270793.810000001</v>
      </c>
      <c r="AB114" s="32">
        <v>16797113.109999999</v>
      </c>
      <c r="AC114" s="2">
        <v>6.3</v>
      </c>
      <c r="AD114" s="2">
        <v>6.3</v>
      </c>
      <c r="AE114" s="2">
        <v>6.3</v>
      </c>
      <c r="AF114" s="2">
        <v>6.3</v>
      </c>
      <c r="AG114" s="2">
        <v>6.3</v>
      </c>
      <c r="AH114" s="2">
        <v>6.3</v>
      </c>
      <c r="AI114" s="2">
        <v>6.3</v>
      </c>
      <c r="AJ114" s="2">
        <v>6.3</v>
      </c>
      <c r="AK114" s="2">
        <v>6.3</v>
      </c>
      <c r="AL114" s="2">
        <v>6.3</v>
      </c>
      <c r="AM114" s="2">
        <v>6.3</v>
      </c>
      <c r="AN114" s="2">
        <v>6.3</v>
      </c>
      <c r="AO114" s="33">
        <v>978184.43</v>
      </c>
      <c r="AP114" s="33">
        <v>1092667.3</v>
      </c>
      <c r="AQ114" s="33">
        <v>732306.08</v>
      </c>
      <c r="AR114" s="33">
        <v>815637.57</v>
      </c>
      <c r="AS114" s="33">
        <v>710609.7</v>
      </c>
      <c r="AT114" s="33">
        <v>783467.01</v>
      </c>
      <c r="AU114" s="33">
        <v>1767595.92</v>
      </c>
      <c r="AV114" s="33">
        <v>120369.60000000001</v>
      </c>
      <c r="AW114" s="33">
        <v>698831.75</v>
      </c>
      <c r="AX114" s="33">
        <v>1027476.84</v>
      </c>
      <c r="AY114" s="33">
        <v>773060.01</v>
      </c>
      <c r="AZ114" s="33">
        <v>1058218.1299999999</v>
      </c>
      <c r="BA114" s="31">
        <f t="shared" si="53"/>
        <v>-18632.080000000002</v>
      </c>
      <c r="BB114" s="31">
        <f t="shared" si="53"/>
        <v>-20812.71</v>
      </c>
      <c r="BC114" s="31">
        <f t="shared" si="53"/>
        <v>-13948.69</v>
      </c>
      <c r="BD114" s="31">
        <f t="shared" si="51"/>
        <v>-62143.82</v>
      </c>
      <c r="BE114" s="31">
        <f t="shared" si="51"/>
        <v>-54141.69</v>
      </c>
      <c r="BF114" s="31">
        <f t="shared" si="51"/>
        <v>-59692.72</v>
      </c>
      <c r="BG114" s="31">
        <f t="shared" si="51"/>
        <v>-199205.25</v>
      </c>
      <c r="BH114" s="31">
        <f t="shared" si="51"/>
        <v>-13565.46</v>
      </c>
      <c r="BI114" s="31">
        <f t="shared" si="51"/>
        <v>-78757.23</v>
      </c>
      <c r="BJ114" s="31">
        <f t="shared" si="57"/>
        <v>-48927.47</v>
      </c>
      <c r="BK114" s="31">
        <f t="shared" si="57"/>
        <v>-36812.379999999997</v>
      </c>
      <c r="BL114" s="31">
        <f t="shared" si="57"/>
        <v>-50391.34</v>
      </c>
      <c r="BM114" s="6">
        <f t="shared" ca="1" si="56"/>
        <v>7.5700000000000003E-2</v>
      </c>
      <c r="BN114" s="6">
        <f t="shared" ca="1" si="56"/>
        <v>7.5700000000000003E-2</v>
      </c>
      <c r="BO114" s="6">
        <f t="shared" ca="1" si="56"/>
        <v>7.5700000000000003E-2</v>
      </c>
      <c r="BP114" s="6">
        <f t="shared" ca="1" si="56"/>
        <v>7.5700000000000003E-2</v>
      </c>
      <c r="BQ114" s="6">
        <f t="shared" ca="1" si="56"/>
        <v>7.5700000000000003E-2</v>
      </c>
      <c r="BR114" s="6">
        <f t="shared" ca="1" si="56"/>
        <v>7.5700000000000003E-2</v>
      </c>
      <c r="BS114" s="6">
        <f t="shared" ca="1" si="56"/>
        <v>7.5700000000000003E-2</v>
      </c>
      <c r="BT114" s="6">
        <f t="shared" ca="1" si="56"/>
        <v>7.5700000000000003E-2</v>
      </c>
      <c r="BU114" s="6">
        <f t="shared" ca="1" si="56"/>
        <v>7.5700000000000003E-2</v>
      </c>
      <c r="BV114" s="6">
        <f t="shared" ca="1" si="56"/>
        <v>7.5700000000000003E-2</v>
      </c>
      <c r="BW114" s="6">
        <f t="shared" ca="1" si="56"/>
        <v>7.5700000000000003E-2</v>
      </c>
      <c r="BX114" s="6">
        <f t="shared" ca="1" si="56"/>
        <v>7.5700000000000003E-2</v>
      </c>
      <c r="BY114" s="31">
        <f t="shared" ca="1" si="61"/>
        <v>1175373.99</v>
      </c>
      <c r="BZ114" s="31">
        <f t="shared" ca="1" si="61"/>
        <v>1312935.1499999999</v>
      </c>
      <c r="CA114" s="31">
        <f t="shared" ca="1" si="61"/>
        <v>879929.68</v>
      </c>
      <c r="CB114" s="31">
        <f t="shared" ca="1" si="58"/>
        <v>980059.75</v>
      </c>
      <c r="CC114" s="31">
        <f t="shared" ca="1" si="58"/>
        <v>853859.59</v>
      </c>
      <c r="CD114" s="31">
        <f t="shared" ca="1" si="58"/>
        <v>941404.01</v>
      </c>
      <c r="CE114" s="31">
        <f t="shared" ca="1" si="58"/>
        <v>2123920.81</v>
      </c>
      <c r="CF114" s="31">
        <f t="shared" ca="1" si="58"/>
        <v>144634.59</v>
      </c>
      <c r="CG114" s="31">
        <f t="shared" ca="1" si="58"/>
        <v>839707.36</v>
      </c>
      <c r="CH114" s="31">
        <f t="shared" ca="1" si="58"/>
        <v>1234603.1200000001</v>
      </c>
      <c r="CI114" s="31">
        <f t="shared" ca="1" si="58"/>
        <v>928899.09</v>
      </c>
      <c r="CJ114" s="31">
        <f t="shared" ca="1" si="58"/>
        <v>1271541.46</v>
      </c>
      <c r="CK114" s="32">
        <f t="shared" ca="1" si="54"/>
        <v>20184.759999999998</v>
      </c>
      <c r="CL114" s="32">
        <f t="shared" ca="1" si="54"/>
        <v>22547.1</v>
      </c>
      <c r="CM114" s="32">
        <f t="shared" ca="1" si="54"/>
        <v>15111.08</v>
      </c>
      <c r="CN114" s="32">
        <f t="shared" ca="1" si="52"/>
        <v>16830.62</v>
      </c>
      <c r="CO114" s="32">
        <f t="shared" ca="1" si="52"/>
        <v>14663.37</v>
      </c>
      <c r="CP114" s="32">
        <f t="shared" ca="1" si="52"/>
        <v>16166.78</v>
      </c>
      <c r="CQ114" s="32">
        <f t="shared" ca="1" si="52"/>
        <v>36474.199999999997</v>
      </c>
      <c r="CR114" s="32">
        <f t="shared" ca="1" si="52"/>
        <v>2483.8200000000002</v>
      </c>
      <c r="CS114" s="32">
        <f t="shared" ca="1" si="52"/>
        <v>14420.34</v>
      </c>
      <c r="CT114" s="32">
        <f t="shared" ca="1" si="59"/>
        <v>21201.9</v>
      </c>
      <c r="CU114" s="32">
        <f t="shared" ca="1" si="59"/>
        <v>15952.03</v>
      </c>
      <c r="CV114" s="32">
        <f t="shared" ca="1" si="59"/>
        <v>21836.25</v>
      </c>
      <c r="CW114" s="31">
        <f t="shared" ca="1" si="50"/>
        <v>236006.39999999997</v>
      </c>
      <c r="CX114" s="31">
        <f t="shared" ca="1" si="50"/>
        <v>263627.65999999997</v>
      </c>
      <c r="CY114" s="31">
        <f t="shared" ca="1" si="50"/>
        <v>176683.37000000005</v>
      </c>
      <c r="CZ114" s="31">
        <f t="shared" ca="1" si="50"/>
        <v>243396.62000000005</v>
      </c>
      <c r="DA114" s="31">
        <f t="shared" ca="1" si="50"/>
        <v>212054.95</v>
      </c>
      <c r="DB114" s="31">
        <f t="shared" ca="1" si="50"/>
        <v>233796.50000000003</v>
      </c>
      <c r="DC114" s="31">
        <f t="shared" ca="1" si="50"/>
        <v>592004.34000000032</v>
      </c>
      <c r="DD114" s="31">
        <f t="shared" ca="1" si="50"/>
        <v>40314.269999999997</v>
      </c>
      <c r="DE114" s="31">
        <f t="shared" ca="1" si="50"/>
        <v>234053.17999999993</v>
      </c>
      <c r="DF114" s="31">
        <f t="shared" ca="1" si="60"/>
        <v>277255.65000000002</v>
      </c>
      <c r="DG114" s="31">
        <f t="shared" ca="1" si="60"/>
        <v>208603.49</v>
      </c>
      <c r="DH114" s="31">
        <f t="shared" ca="1" si="60"/>
        <v>285550.92000000004</v>
      </c>
      <c r="DI114" s="32">
        <f t="shared" ca="1" si="36"/>
        <v>11800.32</v>
      </c>
      <c r="DJ114" s="32">
        <f t="shared" ca="1" si="36"/>
        <v>13181.38</v>
      </c>
      <c r="DK114" s="32">
        <f t="shared" ca="1" si="36"/>
        <v>8834.17</v>
      </c>
      <c r="DL114" s="32">
        <f t="shared" ca="1" si="36"/>
        <v>12169.83</v>
      </c>
      <c r="DM114" s="32">
        <f t="shared" ca="1" si="36"/>
        <v>10602.75</v>
      </c>
      <c r="DN114" s="32">
        <f t="shared" ca="1" si="36"/>
        <v>11689.83</v>
      </c>
      <c r="DO114" s="32">
        <f t="shared" ca="1" si="46"/>
        <v>29600.22</v>
      </c>
      <c r="DP114" s="32">
        <f t="shared" ca="1" si="46"/>
        <v>2015.71</v>
      </c>
      <c r="DQ114" s="32">
        <f t="shared" ca="1" si="46"/>
        <v>11702.66</v>
      </c>
      <c r="DR114" s="32">
        <f t="shared" ca="1" si="46"/>
        <v>13862.78</v>
      </c>
      <c r="DS114" s="32">
        <f t="shared" ca="1" si="46"/>
        <v>10430.17</v>
      </c>
      <c r="DT114" s="32">
        <f t="shared" ca="1" si="46"/>
        <v>14277.55</v>
      </c>
      <c r="DU114" s="31">
        <f t="shared" ca="1" si="37"/>
        <v>101544.23</v>
      </c>
      <c r="DV114" s="31">
        <f t="shared" ca="1" si="37"/>
        <v>112085.15</v>
      </c>
      <c r="DW114" s="31">
        <f t="shared" ca="1" si="37"/>
        <v>74306.28</v>
      </c>
      <c r="DX114" s="31">
        <f t="shared" ca="1" si="37"/>
        <v>101123.01</v>
      </c>
      <c r="DY114" s="31">
        <f t="shared" ca="1" si="37"/>
        <v>87055.86</v>
      </c>
      <c r="DZ114" s="31">
        <f t="shared" ca="1" si="37"/>
        <v>94790.12</v>
      </c>
      <c r="EA114" s="31">
        <f t="shared" ca="1" si="47"/>
        <v>237101.91</v>
      </c>
      <c r="EB114" s="31">
        <f t="shared" ca="1" si="47"/>
        <v>15932.15</v>
      </c>
      <c r="EC114" s="31">
        <f t="shared" ca="1" si="47"/>
        <v>91255.14</v>
      </c>
      <c r="ED114" s="31">
        <f t="shared" ca="1" si="47"/>
        <v>106675.12</v>
      </c>
      <c r="EE114" s="31">
        <f t="shared" ca="1" si="47"/>
        <v>79153.64</v>
      </c>
      <c r="EF114" s="31">
        <f t="shared" ca="1" si="47"/>
        <v>106884.12</v>
      </c>
      <c r="EG114" s="32">
        <f t="shared" ca="1" si="38"/>
        <v>349350.94999999995</v>
      </c>
      <c r="EH114" s="32">
        <f t="shared" ca="1" si="38"/>
        <v>388894.18999999994</v>
      </c>
      <c r="EI114" s="32">
        <f t="shared" ca="1" si="38"/>
        <v>259823.82000000007</v>
      </c>
      <c r="EJ114" s="32">
        <f t="shared" ca="1" si="38"/>
        <v>356689.46</v>
      </c>
      <c r="EK114" s="32">
        <f t="shared" ca="1" si="38"/>
        <v>309713.56</v>
      </c>
      <c r="EL114" s="32">
        <f t="shared" ca="1" si="38"/>
        <v>340276.45</v>
      </c>
      <c r="EM114" s="32">
        <f t="shared" ca="1" si="48"/>
        <v>858706.47000000032</v>
      </c>
      <c r="EN114" s="32">
        <f t="shared" ca="1" si="48"/>
        <v>58262.13</v>
      </c>
      <c r="EO114" s="32">
        <f t="shared" ca="1" si="48"/>
        <v>337010.97999999992</v>
      </c>
      <c r="EP114" s="32">
        <f t="shared" ca="1" si="48"/>
        <v>397793.55000000005</v>
      </c>
      <c r="EQ114" s="32">
        <f t="shared" ca="1" si="48"/>
        <v>298187.3</v>
      </c>
      <c r="ER114" s="32">
        <f t="shared" ca="1" si="48"/>
        <v>406712.59</v>
      </c>
    </row>
    <row r="115" spans="1:148">
      <c r="A115" t="s">
        <v>449</v>
      </c>
      <c r="B115" s="1" t="s">
        <v>29</v>
      </c>
      <c r="C115" t="str">
        <f t="shared" ca="1" si="40"/>
        <v>SD6</v>
      </c>
      <c r="D115" t="str">
        <f t="shared" ca="1" si="41"/>
        <v>Sundance #6</v>
      </c>
      <c r="E115" s="51">
        <v>243417.52840000001</v>
      </c>
      <c r="F115" s="51">
        <v>250677.4902</v>
      </c>
      <c r="G115" s="51">
        <v>284636.87650000001</v>
      </c>
      <c r="H115" s="51">
        <v>271909.6655</v>
      </c>
      <c r="I115" s="51">
        <v>279055.97440000001</v>
      </c>
      <c r="J115" s="51">
        <v>267370.57339999999</v>
      </c>
      <c r="K115" s="51">
        <v>263552.2708</v>
      </c>
      <c r="L115" s="51">
        <v>249885.92800000001</v>
      </c>
      <c r="M115" s="51">
        <v>265067.3578</v>
      </c>
      <c r="N115" s="51">
        <v>277713.1433</v>
      </c>
      <c r="O115" s="51">
        <v>240572.35149999999</v>
      </c>
      <c r="P115" s="51">
        <v>244675.6507</v>
      </c>
      <c r="Q115" s="32">
        <v>14535241.550000001</v>
      </c>
      <c r="R115" s="32">
        <v>18494025.780000001</v>
      </c>
      <c r="S115" s="32">
        <v>16434460.050000001</v>
      </c>
      <c r="T115" s="32">
        <v>14414172.73</v>
      </c>
      <c r="U115" s="32">
        <v>13768047.33</v>
      </c>
      <c r="V115" s="32">
        <v>13503572.32</v>
      </c>
      <c r="W115" s="32">
        <v>40519569.259999998</v>
      </c>
      <c r="X115" s="32">
        <v>18399394.039999999</v>
      </c>
      <c r="Y115" s="32">
        <v>13263815.5</v>
      </c>
      <c r="Z115" s="32">
        <v>18381684.66</v>
      </c>
      <c r="AA115" s="32">
        <v>13437584.029999999</v>
      </c>
      <c r="AB115" s="32">
        <v>16082392.51</v>
      </c>
      <c r="AC115" s="2">
        <v>6.3</v>
      </c>
      <c r="AD115" s="2">
        <v>6.3</v>
      </c>
      <c r="AE115" s="2">
        <v>6.3</v>
      </c>
      <c r="AF115" s="2">
        <v>6.3</v>
      </c>
      <c r="AG115" s="2">
        <v>6.3</v>
      </c>
      <c r="AH115" s="2">
        <v>6.3</v>
      </c>
      <c r="AI115" s="2">
        <v>6.3</v>
      </c>
      <c r="AJ115" s="2">
        <v>6.3</v>
      </c>
      <c r="AK115" s="2">
        <v>6.3</v>
      </c>
      <c r="AL115" s="2">
        <v>6.3</v>
      </c>
      <c r="AM115" s="2">
        <v>6.3</v>
      </c>
      <c r="AN115" s="2">
        <v>6.3</v>
      </c>
      <c r="AO115" s="33">
        <v>915720.22</v>
      </c>
      <c r="AP115" s="33">
        <v>1165123.6200000001</v>
      </c>
      <c r="AQ115" s="33">
        <v>1035370.98</v>
      </c>
      <c r="AR115" s="33">
        <v>908092.88</v>
      </c>
      <c r="AS115" s="33">
        <v>867386.98</v>
      </c>
      <c r="AT115" s="33">
        <v>850725.06</v>
      </c>
      <c r="AU115" s="33">
        <v>2552732.86</v>
      </c>
      <c r="AV115" s="33">
        <v>1159161.82</v>
      </c>
      <c r="AW115" s="33">
        <v>835620.38</v>
      </c>
      <c r="AX115" s="33">
        <v>1158046.1299999999</v>
      </c>
      <c r="AY115" s="33">
        <v>846567.79</v>
      </c>
      <c r="AZ115" s="33">
        <v>1013190.73</v>
      </c>
      <c r="BA115" s="31">
        <f t="shared" si="53"/>
        <v>-17442.29</v>
      </c>
      <c r="BB115" s="31">
        <f t="shared" si="53"/>
        <v>-22192.83</v>
      </c>
      <c r="BC115" s="31">
        <f t="shared" si="53"/>
        <v>-19721.349999999999</v>
      </c>
      <c r="BD115" s="31">
        <f t="shared" si="51"/>
        <v>-69188.03</v>
      </c>
      <c r="BE115" s="31">
        <f t="shared" si="51"/>
        <v>-66086.63</v>
      </c>
      <c r="BF115" s="31">
        <f t="shared" si="51"/>
        <v>-64817.15</v>
      </c>
      <c r="BG115" s="31">
        <f t="shared" si="51"/>
        <v>-287688.94</v>
      </c>
      <c r="BH115" s="31">
        <f t="shared" si="51"/>
        <v>-130635.7</v>
      </c>
      <c r="BI115" s="31">
        <f t="shared" si="51"/>
        <v>-94173.09</v>
      </c>
      <c r="BJ115" s="31">
        <f t="shared" si="57"/>
        <v>-55145.05</v>
      </c>
      <c r="BK115" s="31">
        <f t="shared" si="57"/>
        <v>-40312.75</v>
      </c>
      <c r="BL115" s="31">
        <f t="shared" si="57"/>
        <v>-48247.18</v>
      </c>
      <c r="BM115" s="6">
        <f t="shared" ca="1" si="56"/>
        <v>7.3999999999999996E-2</v>
      </c>
      <c r="BN115" s="6">
        <f t="shared" ca="1" si="56"/>
        <v>7.3999999999999996E-2</v>
      </c>
      <c r="BO115" s="6">
        <f t="shared" ca="1" si="56"/>
        <v>7.3999999999999996E-2</v>
      </c>
      <c r="BP115" s="6">
        <f t="shared" ca="1" si="56"/>
        <v>7.3999999999999996E-2</v>
      </c>
      <c r="BQ115" s="6">
        <f t="shared" ca="1" si="56"/>
        <v>7.3999999999999996E-2</v>
      </c>
      <c r="BR115" s="6">
        <f t="shared" ca="1" si="56"/>
        <v>7.3999999999999996E-2</v>
      </c>
      <c r="BS115" s="6">
        <f t="shared" ca="1" si="56"/>
        <v>7.3999999999999996E-2</v>
      </c>
      <c r="BT115" s="6">
        <f t="shared" ca="1" si="56"/>
        <v>7.3999999999999996E-2</v>
      </c>
      <c r="BU115" s="6">
        <f t="shared" ca="1" si="56"/>
        <v>7.3999999999999996E-2</v>
      </c>
      <c r="BV115" s="6">
        <f t="shared" ca="1" si="56"/>
        <v>7.3999999999999996E-2</v>
      </c>
      <c r="BW115" s="6">
        <f t="shared" ca="1" si="56"/>
        <v>7.3999999999999996E-2</v>
      </c>
      <c r="BX115" s="6">
        <f t="shared" ca="1" si="56"/>
        <v>7.3999999999999996E-2</v>
      </c>
      <c r="BY115" s="31">
        <f t="shared" ca="1" si="61"/>
        <v>1075607.8700000001</v>
      </c>
      <c r="BZ115" s="31">
        <f t="shared" ca="1" si="61"/>
        <v>1368557.91</v>
      </c>
      <c r="CA115" s="31">
        <f t="shared" ca="1" si="61"/>
        <v>1216150.04</v>
      </c>
      <c r="CB115" s="31">
        <f t="shared" ca="1" si="58"/>
        <v>1066648.78</v>
      </c>
      <c r="CC115" s="31">
        <f t="shared" ca="1" si="58"/>
        <v>1018835.5</v>
      </c>
      <c r="CD115" s="31">
        <f t="shared" ca="1" si="58"/>
        <v>999264.35</v>
      </c>
      <c r="CE115" s="31">
        <f t="shared" ca="1" si="58"/>
        <v>2998448.13</v>
      </c>
      <c r="CF115" s="31">
        <f t="shared" ca="1" si="58"/>
        <v>1361555.16</v>
      </c>
      <c r="CG115" s="31">
        <f t="shared" ca="1" si="58"/>
        <v>981522.35</v>
      </c>
      <c r="CH115" s="31">
        <f t="shared" ca="1" si="58"/>
        <v>1360244.66</v>
      </c>
      <c r="CI115" s="31">
        <f t="shared" ca="1" si="58"/>
        <v>994381.22</v>
      </c>
      <c r="CJ115" s="31">
        <f t="shared" ca="1" si="58"/>
        <v>1190097.05</v>
      </c>
      <c r="CK115" s="32">
        <f t="shared" ca="1" si="54"/>
        <v>18895.810000000001</v>
      </c>
      <c r="CL115" s="32">
        <f t="shared" ca="1" si="54"/>
        <v>24042.23</v>
      </c>
      <c r="CM115" s="32">
        <f t="shared" ca="1" si="54"/>
        <v>21364.799999999999</v>
      </c>
      <c r="CN115" s="32">
        <f t="shared" ca="1" si="52"/>
        <v>18738.419999999998</v>
      </c>
      <c r="CO115" s="32">
        <f t="shared" ca="1" si="52"/>
        <v>17898.46</v>
      </c>
      <c r="CP115" s="32">
        <f t="shared" ca="1" si="52"/>
        <v>17554.64</v>
      </c>
      <c r="CQ115" s="32">
        <f t="shared" ca="1" si="52"/>
        <v>52675.44</v>
      </c>
      <c r="CR115" s="32">
        <f t="shared" ca="1" si="52"/>
        <v>23919.21</v>
      </c>
      <c r="CS115" s="32">
        <f t="shared" ca="1" si="52"/>
        <v>17242.96</v>
      </c>
      <c r="CT115" s="32">
        <f t="shared" ca="1" si="59"/>
        <v>23896.19</v>
      </c>
      <c r="CU115" s="32">
        <f t="shared" ca="1" si="59"/>
        <v>17468.86</v>
      </c>
      <c r="CV115" s="32">
        <f t="shared" ca="1" si="59"/>
        <v>20907.11</v>
      </c>
      <c r="CW115" s="31">
        <f t="shared" ca="1" si="50"/>
        <v>196225.7500000002</v>
      </c>
      <c r="CX115" s="31">
        <f t="shared" ca="1" si="50"/>
        <v>249669.3499999998</v>
      </c>
      <c r="CY115" s="31">
        <f t="shared" ca="1" si="50"/>
        <v>221865.21000000011</v>
      </c>
      <c r="CZ115" s="31">
        <f t="shared" ca="1" si="50"/>
        <v>246482.34999999995</v>
      </c>
      <c r="DA115" s="31">
        <f t="shared" ca="1" si="50"/>
        <v>235433.61</v>
      </c>
      <c r="DB115" s="31">
        <f t="shared" ca="1" si="50"/>
        <v>230911.07999999993</v>
      </c>
      <c r="DC115" s="31">
        <f t="shared" ca="1" si="50"/>
        <v>786079.64999999991</v>
      </c>
      <c r="DD115" s="31">
        <f t="shared" ca="1" si="50"/>
        <v>356948.24999999983</v>
      </c>
      <c r="DE115" s="31">
        <f t="shared" ca="1" si="50"/>
        <v>257318.01999999993</v>
      </c>
      <c r="DF115" s="31">
        <f t="shared" ca="1" si="60"/>
        <v>281239.76999999996</v>
      </c>
      <c r="DG115" s="31">
        <f t="shared" ca="1" si="60"/>
        <v>205595.03999999992</v>
      </c>
      <c r="DH115" s="31">
        <f t="shared" ca="1" si="60"/>
        <v>246060.61000000016</v>
      </c>
      <c r="DI115" s="32">
        <f t="shared" ca="1" si="36"/>
        <v>9811.2900000000009</v>
      </c>
      <c r="DJ115" s="32">
        <f t="shared" ca="1" si="36"/>
        <v>12483.47</v>
      </c>
      <c r="DK115" s="32">
        <f t="shared" ca="1" si="36"/>
        <v>11093.26</v>
      </c>
      <c r="DL115" s="32">
        <f t="shared" ca="1" si="36"/>
        <v>12324.12</v>
      </c>
      <c r="DM115" s="32">
        <f t="shared" ca="1" si="36"/>
        <v>11771.68</v>
      </c>
      <c r="DN115" s="32">
        <f t="shared" ca="1" si="36"/>
        <v>11545.55</v>
      </c>
      <c r="DO115" s="32">
        <f t="shared" ca="1" si="46"/>
        <v>39303.980000000003</v>
      </c>
      <c r="DP115" s="32">
        <f t="shared" ca="1" si="46"/>
        <v>17847.41</v>
      </c>
      <c r="DQ115" s="32">
        <f t="shared" ca="1" si="46"/>
        <v>12865.9</v>
      </c>
      <c r="DR115" s="32">
        <f t="shared" ca="1" si="46"/>
        <v>14061.99</v>
      </c>
      <c r="DS115" s="32">
        <f t="shared" ca="1" si="46"/>
        <v>10279.75</v>
      </c>
      <c r="DT115" s="32">
        <f t="shared" ca="1" si="46"/>
        <v>12303.03</v>
      </c>
      <c r="DU115" s="31">
        <f t="shared" ca="1" si="37"/>
        <v>84428.19</v>
      </c>
      <c r="DV115" s="31">
        <f t="shared" ca="1" si="37"/>
        <v>106150.57</v>
      </c>
      <c r="DW115" s="31">
        <f t="shared" ca="1" si="37"/>
        <v>93308.04</v>
      </c>
      <c r="DX115" s="31">
        <f t="shared" ca="1" si="37"/>
        <v>102405.03</v>
      </c>
      <c r="DY115" s="31">
        <f t="shared" ca="1" si="37"/>
        <v>96653.61</v>
      </c>
      <c r="DZ115" s="31">
        <f t="shared" ca="1" si="37"/>
        <v>93620.26</v>
      </c>
      <c r="EA115" s="31">
        <f t="shared" ca="1" si="47"/>
        <v>314830.45</v>
      </c>
      <c r="EB115" s="31">
        <f t="shared" ca="1" si="47"/>
        <v>141065.53</v>
      </c>
      <c r="EC115" s="31">
        <f t="shared" ca="1" si="47"/>
        <v>100325.88</v>
      </c>
      <c r="ED115" s="31">
        <f t="shared" ca="1" si="47"/>
        <v>108208.02</v>
      </c>
      <c r="EE115" s="31">
        <f t="shared" ca="1" si="47"/>
        <v>78012.09</v>
      </c>
      <c r="EF115" s="31">
        <f t="shared" ca="1" si="47"/>
        <v>92102.56</v>
      </c>
      <c r="EG115" s="32">
        <f t="shared" ca="1" si="38"/>
        <v>290465.23000000021</v>
      </c>
      <c r="EH115" s="32">
        <f t="shared" ca="1" si="38"/>
        <v>368303.38999999978</v>
      </c>
      <c r="EI115" s="32">
        <f t="shared" ca="1" si="38"/>
        <v>326266.51000000013</v>
      </c>
      <c r="EJ115" s="32">
        <f t="shared" ca="1" si="38"/>
        <v>361211.49999999994</v>
      </c>
      <c r="EK115" s="32">
        <f t="shared" ca="1" si="38"/>
        <v>343858.89999999997</v>
      </c>
      <c r="EL115" s="32">
        <f t="shared" ca="1" si="38"/>
        <v>336076.8899999999</v>
      </c>
      <c r="EM115" s="32">
        <f t="shared" ca="1" si="48"/>
        <v>1140214.0799999998</v>
      </c>
      <c r="EN115" s="32">
        <f t="shared" ca="1" si="48"/>
        <v>515861.18999999983</v>
      </c>
      <c r="EO115" s="32">
        <f t="shared" ca="1" si="48"/>
        <v>370509.79999999993</v>
      </c>
      <c r="EP115" s="32">
        <f t="shared" ca="1" si="48"/>
        <v>403509.77999999997</v>
      </c>
      <c r="EQ115" s="32">
        <f t="shared" ca="1" si="48"/>
        <v>293886.87999999989</v>
      </c>
      <c r="ER115" s="32">
        <f t="shared" ca="1" si="48"/>
        <v>350466.20000000019</v>
      </c>
    </row>
    <row r="116" spans="1:148">
      <c r="A116" t="s">
        <v>522</v>
      </c>
      <c r="B116" s="1" t="s">
        <v>384</v>
      </c>
      <c r="C116" t="str">
        <f t="shared" ca="1" si="40"/>
        <v>BCHIMP</v>
      </c>
      <c r="D116" t="str">
        <f t="shared" ca="1" si="41"/>
        <v>Alberta-BC Intertie - Import</v>
      </c>
      <c r="E116" s="51">
        <v>1565</v>
      </c>
      <c r="F116" s="51">
        <v>4757</v>
      </c>
      <c r="G116" s="51">
        <v>1767</v>
      </c>
      <c r="H116" s="51">
        <v>385</v>
      </c>
      <c r="I116" s="51">
        <v>412</v>
      </c>
      <c r="J116" s="51">
        <v>106</v>
      </c>
      <c r="K116" s="51">
        <v>100</v>
      </c>
      <c r="M116" s="51">
        <v>565</v>
      </c>
      <c r="N116" s="51">
        <v>300</v>
      </c>
      <c r="O116" s="51">
        <v>100</v>
      </c>
      <c r="P116" s="51">
        <v>250</v>
      </c>
      <c r="Q116" s="32">
        <v>111814.25</v>
      </c>
      <c r="R116" s="32">
        <v>417604.2</v>
      </c>
      <c r="S116" s="32">
        <v>142651.48000000001</v>
      </c>
      <c r="T116" s="32">
        <v>20583.53</v>
      </c>
      <c r="U116" s="32">
        <v>33634.31</v>
      </c>
      <c r="V116" s="32">
        <v>6163.77</v>
      </c>
      <c r="W116" s="32">
        <v>6164.75</v>
      </c>
      <c r="X116" s="32"/>
      <c r="Y116" s="32">
        <v>43420.2</v>
      </c>
      <c r="Z116" s="32">
        <v>26889.5</v>
      </c>
      <c r="AA116" s="32">
        <v>9329.75</v>
      </c>
      <c r="AB116" s="32">
        <v>29697.75</v>
      </c>
      <c r="AC116" s="2">
        <v>0.78</v>
      </c>
      <c r="AD116" s="2">
        <v>0.78</v>
      </c>
      <c r="AE116" s="2">
        <v>0.78</v>
      </c>
      <c r="AF116" s="2">
        <v>0.78</v>
      </c>
      <c r="AG116" s="2">
        <v>0.78</v>
      </c>
      <c r="AH116" s="2">
        <v>0.78</v>
      </c>
      <c r="AI116" s="2">
        <v>0.78</v>
      </c>
      <c r="AK116" s="2">
        <v>0.78</v>
      </c>
      <c r="AL116" s="2">
        <v>0.78</v>
      </c>
      <c r="AM116" s="2">
        <v>0.78</v>
      </c>
      <c r="AN116" s="2">
        <v>0.78</v>
      </c>
      <c r="AO116" s="33">
        <v>872.15</v>
      </c>
      <c r="AP116" s="33">
        <v>3257.31</v>
      </c>
      <c r="AQ116" s="33">
        <v>1112.68</v>
      </c>
      <c r="AR116" s="33">
        <v>160.55000000000001</v>
      </c>
      <c r="AS116" s="33">
        <v>262.35000000000002</v>
      </c>
      <c r="AT116" s="33">
        <v>48.08</v>
      </c>
      <c r="AU116" s="33">
        <v>48.09</v>
      </c>
      <c r="AV116" s="33"/>
      <c r="AW116" s="33">
        <v>338.68</v>
      </c>
      <c r="AX116" s="33">
        <v>209.74</v>
      </c>
      <c r="AY116" s="33">
        <v>72.77</v>
      </c>
      <c r="AZ116" s="33">
        <v>231.64</v>
      </c>
      <c r="BA116" s="31">
        <f t="shared" si="53"/>
        <v>-134.18</v>
      </c>
      <c r="BB116" s="31">
        <f t="shared" si="53"/>
        <v>-501.13</v>
      </c>
      <c r="BC116" s="31">
        <f t="shared" si="53"/>
        <v>-171.18</v>
      </c>
      <c r="BD116" s="31">
        <f t="shared" si="51"/>
        <v>-98.8</v>
      </c>
      <c r="BE116" s="31">
        <f t="shared" si="51"/>
        <v>-161.44</v>
      </c>
      <c r="BF116" s="31">
        <f t="shared" si="51"/>
        <v>-29.59</v>
      </c>
      <c r="BG116" s="31">
        <f t="shared" si="51"/>
        <v>-43.77</v>
      </c>
      <c r="BH116" s="31">
        <f t="shared" si="51"/>
        <v>0</v>
      </c>
      <c r="BI116" s="31">
        <f t="shared" si="51"/>
        <v>-308.27999999999997</v>
      </c>
      <c r="BJ116" s="31">
        <f t="shared" si="57"/>
        <v>-80.67</v>
      </c>
      <c r="BK116" s="31">
        <f t="shared" si="57"/>
        <v>-27.99</v>
      </c>
      <c r="BL116" s="31">
        <f t="shared" si="57"/>
        <v>-89.09</v>
      </c>
      <c r="BM116" s="6">
        <f t="shared" ca="1" si="56"/>
        <v>-2.7799999999999998E-2</v>
      </c>
      <c r="BN116" s="6">
        <f t="shared" ca="1" si="56"/>
        <v>-2.7799999999999998E-2</v>
      </c>
      <c r="BO116" s="6">
        <f t="shared" ca="1" si="56"/>
        <v>-2.7799999999999998E-2</v>
      </c>
      <c r="BP116" s="6">
        <f t="shared" ca="1" si="56"/>
        <v>-2.7799999999999998E-2</v>
      </c>
      <c r="BQ116" s="6">
        <f t="shared" ca="1" si="56"/>
        <v>-2.7799999999999998E-2</v>
      </c>
      <c r="BR116" s="6">
        <f t="shared" ca="1" si="56"/>
        <v>-2.7799999999999998E-2</v>
      </c>
      <c r="BS116" s="6">
        <f t="shared" ca="1" si="56"/>
        <v>-2.7799999999999998E-2</v>
      </c>
      <c r="BT116" s="6">
        <f t="shared" ca="1" si="56"/>
        <v>-2.7799999999999998E-2</v>
      </c>
      <c r="BU116" s="6">
        <f t="shared" ca="1" si="56"/>
        <v>-2.7799999999999998E-2</v>
      </c>
      <c r="BV116" s="6">
        <f t="shared" ca="1" si="56"/>
        <v>-2.7799999999999998E-2</v>
      </c>
      <c r="BW116" s="6">
        <f t="shared" ca="1" si="56"/>
        <v>-2.7799999999999998E-2</v>
      </c>
      <c r="BX116" s="6">
        <f t="shared" ca="1" si="56"/>
        <v>-2.7799999999999998E-2</v>
      </c>
      <c r="BY116" s="31">
        <f t="shared" ca="1" si="61"/>
        <v>-3108.44</v>
      </c>
      <c r="BZ116" s="31">
        <f t="shared" ca="1" si="61"/>
        <v>-11609.4</v>
      </c>
      <c r="CA116" s="31">
        <f t="shared" ca="1" si="61"/>
        <v>-3965.71</v>
      </c>
      <c r="CB116" s="31">
        <f t="shared" ca="1" si="58"/>
        <v>-572.22</v>
      </c>
      <c r="CC116" s="31">
        <f t="shared" ca="1" si="58"/>
        <v>-935.03</v>
      </c>
      <c r="CD116" s="31">
        <f t="shared" ca="1" si="58"/>
        <v>-171.35</v>
      </c>
      <c r="CE116" s="31">
        <f t="shared" ca="1" si="58"/>
        <v>-171.38</v>
      </c>
      <c r="CF116" s="31">
        <f t="shared" ca="1" si="58"/>
        <v>0</v>
      </c>
      <c r="CG116" s="31">
        <f t="shared" ca="1" si="58"/>
        <v>-1207.08</v>
      </c>
      <c r="CH116" s="31">
        <f t="shared" ca="1" si="58"/>
        <v>-747.53</v>
      </c>
      <c r="CI116" s="31">
        <f t="shared" ca="1" si="58"/>
        <v>-259.37</v>
      </c>
      <c r="CJ116" s="31">
        <f t="shared" ca="1" si="58"/>
        <v>-825.6</v>
      </c>
      <c r="CK116" s="32">
        <f t="shared" ca="1" si="54"/>
        <v>145.36000000000001</v>
      </c>
      <c r="CL116" s="32">
        <f t="shared" ca="1" si="54"/>
        <v>542.89</v>
      </c>
      <c r="CM116" s="32">
        <f t="shared" ca="1" si="54"/>
        <v>185.45</v>
      </c>
      <c r="CN116" s="32">
        <f t="shared" ca="1" si="52"/>
        <v>26.76</v>
      </c>
      <c r="CO116" s="32">
        <f t="shared" ca="1" si="52"/>
        <v>43.72</v>
      </c>
      <c r="CP116" s="32">
        <f t="shared" ca="1" si="52"/>
        <v>8.01</v>
      </c>
      <c r="CQ116" s="32">
        <f t="shared" ca="1" si="52"/>
        <v>8.01</v>
      </c>
      <c r="CR116" s="32">
        <f t="shared" ca="1" si="52"/>
        <v>0</v>
      </c>
      <c r="CS116" s="32">
        <f t="shared" ca="1" si="52"/>
        <v>56.45</v>
      </c>
      <c r="CT116" s="32">
        <f t="shared" ca="1" si="59"/>
        <v>34.96</v>
      </c>
      <c r="CU116" s="32">
        <f t="shared" ca="1" si="59"/>
        <v>12.13</v>
      </c>
      <c r="CV116" s="32">
        <f t="shared" ca="1" si="59"/>
        <v>38.61</v>
      </c>
      <c r="CW116" s="31">
        <f t="shared" ca="1" si="50"/>
        <v>-3701.05</v>
      </c>
      <c r="CX116" s="31">
        <f t="shared" ca="1" si="50"/>
        <v>-13822.69</v>
      </c>
      <c r="CY116" s="31">
        <f t="shared" ca="1" si="50"/>
        <v>-4721.76</v>
      </c>
      <c r="CZ116" s="31">
        <f t="shared" ca="1" si="50"/>
        <v>-607.21</v>
      </c>
      <c r="DA116" s="31">
        <f t="shared" ca="1" si="50"/>
        <v>-992.2199999999998</v>
      </c>
      <c r="DB116" s="31">
        <f t="shared" ca="1" si="50"/>
        <v>-181.83</v>
      </c>
      <c r="DC116" s="31">
        <f t="shared" ca="1" si="50"/>
        <v>-167.69</v>
      </c>
      <c r="DD116" s="31">
        <f t="shared" ca="1" si="50"/>
        <v>0</v>
      </c>
      <c r="DE116" s="31">
        <f t="shared" ca="1" si="50"/>
        <v>-1181.03</v>
      </c>
      <c r="DF116" s="31">
        <f t="shared" ca="1" si="60"/>
        <v>-841.64</v>
      </c>
      <c r="DG116" s="31">
        <f t="shared" ca="1" si="60"/>
        <v>-292.02</v>
      </c>
      <c r="DH116" s="31">
        <f t="shared" ca="1" si="60"/>
        <v>-929.54</v>
      </c>
      <c r="DI116" s="32">
        <f t="shared" ca="1" si="36"/>
        <v>-185.05</v>
      </c>
      <c r="DJ116" s="32">
        <f t="shared" ca="1" si="36"/>
        <v>-691.13</v>
      </c>
      <c r="DK116" s="32">
        <f t="shared" ca="1" si="36"/>
        <v>-236.09</v>
      </c>
      <c r="DL116" s="32">
        <f t="shared" ca="1" si="36"/>
        <v>-30.36</v>
      </c>
      <c r="DM116" s="32">
        <f t="shared" ca="1" si="36"/>
        <v>-49.61</v>
      </c>
      <c r="DN116" s="32">
        <f t="shared" ca="1" si="36"/>
        <v>-9.09</v>
      </c>
      <c r="DO116" s="32">
        <f t="shared" ca="1" si="46"/>
        <v>-8.3800000000000008</v>
      </c>
      <c r="DP116" s="32">
        <f t="shared" ca="1" si="46"/>
        <v>0</v>
      </c>
      <c r="DQ116" s="32">
        <f t="shared" ca="1" si="46"/>
        <v>-59.05</v>
      </c>
      <c r="DR116" s="32">
        <f t="shared" ca="1" si="46"/>
        <v>-42.08</v>
      </c>
      <c r="DS116" s="32">
        <f t="shared" ca="1" si="46"/>
        <v>-14.6</v>
      </c>
      <c r="DT116" s="32">
        <f t="shared" ca="1" si="46"/>
        <v>-46.48</v>
      </c>
      <c r="DU116" s="31">
        <f t="shared" ca="1" si="37"/>
        <v>-1592.42</v>
      </c>
      <c r="DV116" s="31">
        <f t="shared" ca="1" si="37"/>
        <v>-5876.92</v>
      </c>
      <c r="DW116" s="31">
        <f t="shared" ca="1" si="37"/>
        <v>-1985.79</v>
      </c>
      <c r="DX116" s="31">
        <f t="shared" ca="1" si="37"/>
        <v>-252.28</v>
      </c>
      <c r="DY116" s="31">
        <f t="shared" ca="1" si="37"/>
        <v>-407.34</v>
      </c>
      <c r="DZ116" s="31">
        <f t="shared" ca="1" si="37"/>
        <v>-73.72</v>
      </c>
      <c r="EA116" s="31">
        <f t="shared" ca="1" si="47"/>
        <v>-67.16</v>
      </c>
      <c r="EB116" s="31">
        <f t="shared" ca="1" si="47"/>
        <v>0</v>
      </c>
      <c r="EC116" s="31">
        <f t="shared" ca="1" si="47"/>
        <v>-460.47</v>
      </c>
      <c r="ED116" s="31">
        <f t="shared" ca="1" si="47"/>
        <v>-323.82</v>
      </c>
      <c r="EE116" s="31">
        <f t="shared" ca="1" si="47"/>
        <v>-110.81</v>
      </c>
      <c r="EF116" s="31">
        <f t="shared" ca="1" si="47"/>
        <v>-347.93</v>
      </c>
      <c r="EG116" s="32">
        <f t="shared" ca="1" si="38"/>
        <v>-5478.52</v>
      </c>
      <c r="EH116" s="32">
        <f t="shared" ca="1" si="38"/>
        <v>-20390.739999999998</v>
      </c>
      <c r="EI116" s="32">
        <f t="shared" ca="1" si="38"/>
        <v>-6943.64</v>
      </c>
      <c r="EJ116" s="32">
        <f t="shared" ca="1" si="38"/>
        <v>-889.85</v>
      </c>
      <c r="EK116" s="32">
        <f t="shared" ca="1" si="38"/>
        <v>-1449.1699999999996</v>
      </c>
      <c r="EL116" s="32">
        <f t="shared" ca="1" si="38"/>
        <v>-264.64</v>
      </c>
      <c r="EM116" s="32">
        <f t="shared" ca="1" si="48"/>
        <v>-243.23</v>
      </c>
      <c r="EN116" s="32">
        <f t="shared" ca="1" si="48"/>
        <v>0</v>
      </c>
      <c r="EO116" s="32">
        <f t="shared" ca="1" si="48"/>
        <v>-1700.55</v>
      </c>
      <c r="EP116" s="32">
        <f t="shared" ca="1" si="48"/>
        <v>-1207.54</v>
      </c>
      <c r="EQ116" s="32">
        <f t="shared" ca="1" si="48"/>
        <v>-417.43</v>
      </c>
      <c r="ER116" s="32">
        <f t="shared" ca="1" si="48"/>
        <v>-1323.95</v>
      </c>
    </row>
    <row r="117" spans="1:148">
      <c r="A117" t="s">
        <v>424</v>
      </c>
      <c r="B117" s="1" t="s">
        <v>30</v>
      </c>
      <c r="C117" t="str">
        <f t="shared" ca="1" si="40"/>
        <v>SH1</v>
      </c>
      <c r="D117" t="str">
        <f t="shared" ca="1" si="41"/>
        <v>Sheerness #1</v>
      </c>
      <c r="E117" s="51">
        <v>265820.7697</v>
      </c>
      <c r="F117" s="51">
        <v>254889.27439999999</v>
      </c>
      <c r="G117" s="51">
        <v>245210.886</v>
      </c>
      <c r="H117" s="51">
        <v>259900.5423</v>
      </c>
      <c r="I117" s="51">
        <v>248730.08100000001</v>
      </c>
      <c r="J117" s="51">
        <v>226154.54329999999</v>
      </c>
      <c r="K117" s="51">
        <v>252094.8596</v>
      </c>
      <c r="L117" s="51">
        <v>235269.4142</v>
      </c>
      <c r="M117" s="51">
        <v>216499.60279999999</v>
      </c>
      <c r="N117" s="51">
        <v>250555.4964</v>
      </c>
      <c r="O117" s="51">
        <v>240284.65059999999</v>
      </c>
      <c r="P117" s="51">
        <v>258541.82260000001</v>
      </c>
      <c r="Q117" s="32">
        <v>16637167.710000001</v>
      </c>
      <c r="R117" s="32">
        <v>18831484.859999999</v>
      </c>
      <c r="S117" s="32">
        <v>14252936.039999999</v>
      </c>
      <c r="T117" s="32">
        <v>14026533.25</v>
      </c>
      <c r="U117" s="32">
        <v>12811057.6</v>
      </c>
      <c r="V117" s="32">
        <v>11533932.609999999</v>
      </c>
      <c r="W117" s="32">
        <v>42360465.600000001</v>
      </c>
      <c r="X117" s="32">
        <v>15063255.26</v>
      </c>
      <c r="Y117" s="32">
        <v>10866223.710000001</v>
      </c>
      <c r="Z117" s="32">
        <v>15695546.09</v>
      </c>
      <c r="AA117" s="32">
        <v>13696985.789999999</v>
      </c>
      <c r="AB117" s="32">
        <v>18083586.899999999</v>
      </c>
      <c r="AC117" s="2">
        <v>4.91</v>
      </c>
      <c r="AD117" s="2">
        <v>4.91</v>
      </c>
      <c r="AE117" s="2">
        <v>4.91</v>
      </c>
      <c r="AF117" s="2">
        <v>4.91</v>
      </c>
      <c r="AG117" s="2">
        <v>4.91</v>
      </c>
      <c r="AH117" s="2">
        <v>4.91</v>
      </c>
      <c r="AI117" s="2">
        <v>4.91</v>
      </c>
      <c r="AJ117" s="2">
        <v>4.91</v>
      </c>
      <c r="AK117" s="2">
        <v>4.91</v>
      </c>
      <c r="AL117" s="2">
        <v>4.91</v>
      </c>
      <c r="AM117" s="2">
        <v>4.91</v>
      </c>
      <c r="AN117" s="2">
        <v>4.91</v>
      </c>
      <c r="AO117" s="33">
        <v>816884.93</v>
      </c>
      <c r="AP117" s="33">
        <v>924625.91</v>
      </c>
      <c r="AQ117" s="33">
        <v>699819.16</v>
      </c>
      <c r="AR117" s="33">
        <v>688702.78</v>
      </c>
      <c r="AS117" s="33">
        <v>629022.93000000005</v>
      </c>
      <c r="AT117" s="33">
        <v>566316.09</v>
      </c>
      <c r="AU117" s="33">
        <v>2079898.86</v>
      </c>
      <c r="AV117" s="33">
        <v>739605.83</v>
      </c>
      <c r="AW117" s="33">
        <v>533531.57999999996</v>
      </c>
      <c r="AX117" s="33">
        <v>770651.31</v>
      </c>
      <c r="AY117" s="33">
        <v>672522</v>
      </c>
      <c r="AZ117" s="33">
        <v>887904.12</v>
      </c>
      <c r="BA117" s="31">
        <f t="shared" si="53"/>
        <v>-19964.599999999999</v>
      </c>
      <c r="BB117" s="31">
        <f t="shared" si="53"/>
        <v>-22597.78</v>
      </c>
      <c r="BC117" s="31">
        <f t="shared" si="53"/>
        <v>-17103.52</v>
      </c>
      <c r="BD117" s="31">
        <f t="shared" si="51"/>
        <v>-67327.360000000001</v>
      </c>
      <c r="BE117" s="31">
        <f t="shared" si="51"/>
        <v>-61493.08</v>
      </c>
      <c r="BF117" s="31">
        <f t="shared" si="51"/>
        <v>-55362.879999999997</v>
      </c>
      <c r="BG117" s="31">
        <f t="shared" si="51"/>
        <v>-300759.31</v>
      </c>
      <c r="BH117" s="31">
        <f t="shared" si="51"/>
        <v>-106949.11</v>
      </c>
      <c r="BI117" s="31">
        <f t="shared" si="51"/>
        <v>-77150.19</v>
      </c>
      <c r="BJ117" s="31">
        <f t="shared" si="57"/>
        <v>-47086.64</v>
      </c>
      <c r="BK117" s="31">
        <f t="shared" si="57"/>
        <v>-41090.959999999999</v>
      </c>
      <c r="BL117" s="31">
        <f t="shared" si="57"/>
        <v>-54250.76</v>
      </c>
      <c r="BM117" s="6">
        <f t="shared" ca="1" si="56"/>
        <v>6.7000000000000002E-3</v>
      </c>
      <c r="BN117" s="6">
        <f t="shared" ca="1" si="56"/>
        <v>6.7000000000000002E-3</v>
      </c>
      <c r="BO117" s="6">
        <f t="shared" ca="1" si="56"/>
        <v>6.7000000000000002E-3</v>
      </c>
      <c r="BP117" s="6">
        <f t="shared" ca="1" si="56"/>
        <v>6.7000000000000002E-3</v>
      </c>
      <c r="BQ117" s="6">
        <f t="shared" ca="1" si="56"/>
        <v>6.7000000000000002E-3</v>
      </c>
      <c r="BR117" s="6">
        <f t="shared" ca="1" si="56"/>
        <v>6.7000000000000002E-3</v>
      </c>
      <c r="BS117" s="6">
        <f t="shared" ca="1" si="56"/>
        <v>6.7000000000000002E-3</v>
      </c>
      <c r="BT117" s="6">
        <f t="shared" ca="1" si="56"/>
        <v>6.7000000000000002E-3</v>
      </c>
      <c r="BU117" s="6">
        <f t="shared" ca="1" si="56"/>
        <v>6.7000000000000002E-3</v>
      </c>
      <c r="BV117" s="6">
        <f t="shared" ca="1" si="56"/>
        <v>6.7000000000000002E-3</v>
      </c>
      <c r="BW117" s="6">
        <f t="shared" ca="1" si="56"/>
        <v>6.7000000000000002E-3</v>
      </c>
      <c r="BX117" s="6">
        <f t="shared" ca="1" si="56"/>
        <v>6.7000000000000002E-3</v>
      </c>
      <c r="BY117" s="31">
        <f t="shared" ca="1" si="61"/>
        <v>111469.02</v>
      </c>
      <c r="BZ117" s="31">
        <f t="shared" ca="1" si="61"/>
        <v>126170.95</v>
      </c>
      <c r="CA117" s="31">
        <f t="shared" ca="1" si="61"/>
        <v>95494.67</v>
      </c>
      <c r="CB117" s="31">
        <f t="shared" ca="1" si="58"/>
        <v>93977.77</v>
      </c>
      <c r="CC117" s="31">
        <f t="shared" ca="1" si="58"/>
        <v>85834.09</v>
      </c>
      <c r="CD117" s="31">
        <f t="shared" ca="1" si="58"/>
        <v>77277.350000000006</v>
      </c>
      <c r="CE117" s="31">
        <f t="shared" ca="1" si="58"/>
        <v>283815.12</v>
      </c>
      <c r="CF117" s="31">
        <f t="shared" ca="1" si="58"/>
        <v>100923.81</v>
      </c>
      <c r="CG117" s="31">
        <f t="shared" ca="1" si="58"/>
        <v>72803.7</v>
      </c>
      <c r="CH117" s="31">
        <f t="shared" ca="1" si="58"/>
        <v>105160.16</v>
      </c>
      <c r="CI117" s="31">
        <f t="shared" ca="1" si="58"/>
        <v>91769.8</v>
      </c>
      <c r="CJ117" s="31">
        <f t="shared" ca="1" si="58"/>
        <v>121160.03</v>
      </c>
      <c r="CK117" s="32">
        <f t="shared" ca="1" si="54"/>
        <v>21628.32</v>
      </c>
      <c r="CL117" s="32">
        <f t="shared" ca="1" si="54"/>
        <v>24480.93</v>
      </c>
      <c r="CM117" s="32">
        <f t="shared" ca="1" si="54"/>
        <v>18528.82</v>
      </c>
      <c r="CN117" s="32">
        <f t="shared" ca="1" si="52"/>
        <v>18234.490000000002</v>
      </c>
      <c r="CO117" s="32">
        <f t="shared" ca="1" si="52"/>
        <v>16654.37</v>
      </c>
      <c r="CP117" s="32">
        <f t="shared" ca="1" si="52"/>
        <v>14994.11</v>
      </c>
      <c r="CQ117" s="32">
        <f t="shared" ca="1" si="52"/>
        <v>55068.61</v>
      </c>
      <c r="CR117" s="32">
        <f t="shared" ca="1" si="52"/>
        <v>19582.23</v>
      </c>
      <c r="CS117" s="32">
        <f t="shared" ca="1" si="52"/>
        <v>14126.09</v>
      </c>
      <c r="CT117" s="32">
        <f t="shared" ca="1" si="59"/>
        <v>20404.21</v>
      </c>
      <c r="CU117" s="32">
        <f t="shared" ca="1" si="59"/>
        <v>17806.080000000002</v>
      </c>
      <c r="CV117" s="32">
        <f t="shared" ca="1" si="59"/>
        <v>23508.66</v>
      </c>
      <c r="CW117" s="31">
        <f t="shared" ca="1" si="50"/>
        <v>-663822.99000000011</v>
      </c>
      <c r="CX117" s="31">
        <f t="shared" ca="1" si="50"/>
        <v>-751376.25</v>
      </c>
      <c r="CY117" s="31">
        <f t="shared" ca="1" si="50"/>
        <v>-568692.15</v>
      </c>
      <c r="CZ117" s="31">
        <f t="shared" ca="1" si="50"/>
        <v>-509163.16000000003</v>
      </c>
      <c r="DA117" s="31">
        <f t="shared" ca="1" si="50"/>
        <v>-465041.39000000007</v>
      </c>
      <c r="DB117" s="31">
        <f t="shared" ca="1" si="50"/>
        <v>-418681.74999999994</v>
      </c>
      <c r="DC117" s="31">
        <f t="shared" ca="1" si="50"/>
        <v>-1440255.82</v>
      </c>
      <c r="DD117" s="31">
        <f t="shared" ca="1" si="50"/>
        <v>-512150.67999999993</v>
      </c>
      <c r="DE117" s="31">
        <f t="shared" ca="1" si="50"/>
        <v>-369451.6</v>
      </c>
      <c r="DF117" s="31">
        <f t="shared" ca="1" si="60"/>
        <v>-598000.30000000005</v>
      </c>
      <c r="DG117" s="31">
        <f t="shared" ca="1" si="60"/>
        <v>-521855.16</v>
      </c>
      <c r="DH117" s="31">
        <f t="shared" ca="1" si="60"/>
        <v>-688984.66999999993</v>
      </c>
      <c r="DI117" s="32">
        <f t="shared" ca="1" si="36"/>
        <v>-33191.15</v>
      </c>
      <c r="DJ117" s="32">
        <f t="shared" ca="1" si="36"/>
        <v>-37568.81</v>
      </c>
      <c r="DK117" s="32">
        <f t="shared" ca="1" si="36"/>
        <v>-28434.61</v>
      </c>
      <c r="DL117" s="32">
        <f t="shared" ca="1" si="36"/>
        <v>-25458.16</v>
      </c>
      <c r="DM117" s="32">
        <f t="shared" ca="1" si="36"/>
        <v>-23252.07</v>
      </c>
      <c r="DN117" s="32">
        <f t="shared" ca="1" si="36"/>
        <v>-20934.09</v>
      </c>
      <c r="DO117" s="32">
        <f t="shared" ca="1" si="46"/>
        <v>-72012.789999999994</v>
      </c>
      <c r="DP117" s="32">
        <f t="shared" ca="1" si="46"/>
        <v>-25607.53</v>
      </c>
      <c r="DQ117" s="32">
        <f t="shared" ca="1" si="46"/>
        <v>-18472.580000000002</v>
      </c>
      <c r="DR117" s="32">
        <f t="shared" ca="1" si="46"/>
        <v>-29900.02</v>
      </c>
      <c r="DS117" s="32">
        <f t="shared" ca="1" si="46"/>
        <v>-26092.76</v>
      </c>
      <c r="DT117" s="32">
        <f t="shared" ca="1" si="46"/>
        <v>-34449.230000000003</v>
      </c>
      <c r="DU117" s="31">
        <f t="shared" ca="1" si="37"/>
        <v>-285616.8</v>
      </c>
      <c r="DV117" s="31">
        <f t="shared" ca="1" si="37"/>
        <v>-319458.57</v>
      </c>
      <c r="DW117" s="31">
        <f t="shared" ca="1" si="37"/>
        <v>-239170.22</v>
      </c>
      <c r="DX117" s="31">
        <f t="shared" ca="1" si="37"/>
        <v>-211539.96</v>
      </c>
      <c r="DY117" s="31">
        <f t="shared" ca="1" si="37"/>
        <v>-190915.51</v>
      </c>
      <c r="DZ117" s="31">
        <f t="shared" ca="1" si="37"/>
        <v>-169749.73</v>
      </c>
      <c r="EA117" s="31">
        <f t="shared" ca="1" si="47"/>
        <v>-576832.62</v>
      </c>
      <c r="EB117" s="31">
        <f t="shared" ca="1" si="47"/>
        <v>-202401.35</v>
      </c>
      <c r="EC117" s="31">
        <f t="shared" ca="1" si="47"/>
        <v>-144045.71</v>
      </c>
      <c r="ED117" s="31">
        <f t="shared" ca="1" si="47"/>
        <v>-230082.79</v>
      </c>
      <c r="EE117" s="31">
        <f t="shared" ca="1" si="47"/>
        <v>-198015.55</v>
      </c>
      <c r="EF117" s="31">
        <f t="shared" ca="1" si="47"/>
        <v>-257892.77</v>
      </c>
      <c r="EG117" s="32">
        <f t="shared" ca="1" si="38"/>
        <v>-982630.94000000018</v>
      </c>
      <c r="EH117" s="32">
        <f t="shared" ca="1" si="38"/>
        <v>-1108403.6300000001</v>
      </c>
      <c r="EI117" s="32">
        <f t="shared" ca="1" si="38"/>
        <v>-836296.98</v>
      </c>
      <c r="EJ117" s="32">
        <f t="shared" ca="1" si="38"/>
        <v>-746161.28</v>
      </c>
      <c r="EK117" s="32">
        <f t="shared" ca="1" si="38"/>
        <v>-679208.97000000009</v>
      </c>
      <c r="EL117" s="32">
        <f t="shared" ca="1" si="38"/>
        <v>-609365.56999999995</v>
      </c>
      <c r="EM117" s="32">
        <f t="shared" ca="1" si="48"/>
        <v>-2089101.23</v>
      </c>
      <c r="EN117" s="32">
        <f t="shared" ca="1" si="48"/>
        <v>-740159.55999999994</v>
      </c>
      <c r="EO117" s="32">
        <f t="shared" ca="1" si="48"/>
        <v>-531969.89</v>
      </c>
      <c r="EP117" s="32">
        <f t="shared" ca="1" si="48"/>
        <v>-857983.1100000001</v>
      </c>
      <c r="EQ117" s="32">
        <f t="shared" ca="1" si="48"/>
        <v>-745963.47</v>
      </c>
      <c r="ER117" s="32">
        <f t="shared" ca="1" si="48"/>
        <v>-981326.66999999993</v>
      </c>
    </row>
    <row r="118" spans="1:148">
      <c r="A118" t="s">
        <v>424</v>
      </c>
      <c r="B118" s="1" t="s">
        <v>31</v>
      </c>
      <c r="C118" t="str">
        <f t="shared" ca="1" si="40"/>
        <v>SH2</v>
      </c>
      <c r="D118" t="str">
        <f t="shared" ca="1" si="41"/>
        <v>Sheerness #2</v>
      </c>
      <c r="E118" s="51">
        <v>268005.46179999999</v>
      </c>
      <c r="F118" s="51">
        <v>257854.09450000001</v>
      </c>
      <c r="G118" s="51">
        <v>264458.38939999999</v>
      </c>
      <c r="H118" s="51">
        <v>110843.9531</v>
      </c>
      <c r="I118" s="51">
        <v>224548.755</v>
      </c>
      <c r="J118" s="51">
        <v>239412.43429999999</v>
      </c>
      <c r="K118" s="51">
        <v>260241.6176</v>
      </c>
      <c r="L118" s="51">
        <v>267697.40830000001</v>
      </c>
      <c r="M118" s="51">
        <v>250803.53880000001</v>
      </c>
      <c r="N118" s="51">
        <v>240331.0294</v>
      </c>
      <c r="O118" s="51">
        <v>223887.33730000001</v>
      </c>
      <c r="P118" s="51">
        <v>259524.13630000001</v>
      </c>
      <c r="Q118" s="32">
        <v>16687647.060000001</v>
      </c>
      <c r="R118" s="32">
        <v>18985171.640000001</v>
      </c>
      <c r="S118" s="32">
        <v>15428981.939999999</v>
      </c>
      <c r="T118" s="32">
        <v>5994437.4000000004</v>
      </c>
      <c r="U118" s="32">
        <v>11726116.77</v>
      </c>
      <c r="V118" s="32">
        <v>12846628.02</v>
      </c>
      <c r="W118" s="32">
        <v>42256040.689999998</v>
      </c>
      <c r="X118" s="32">
        <v>19811825.600000001</v>
      </c>
      <c r="Y118" s="32">
        <v>12855492.42</v>
      </c>
      <c r="Z118" s="32">
        <v>17098588.719999999</v>
      </c>
      <c r="AA118" s="32">
        <v>12635974.42</v>
      </c>
      <c r="AB118" s="32">
        <v>17974626.649999999</v>
      </c>
      <c r="AC118" s="2">
        <v>4.91</v>
      </c>
      <c r="AD118" s="2">
        <v>4.91</v>
      </c>
      <c r="AE118" s="2">
        <v>4.91</v>
      </c>
      <c r="AF118" s="2">
        <v>4.91</v>
      </c>
      <c r="AG118" s="2">
        <v>4.91</v>
      </c>
      <c r="AH118" s="2">
        <v>4.91</v>
      </c>
      <c r="AI118" s="2">
        <v>4.91</v>
      </c>
      <c r="AJ118" s="2">
        <v>4.91</v>
      </c>
      <c r="AK118" s="2">
        <v>4.91</v>
      </c>
      <c r="AL118" s="2">
        <v>4.91</v>
      </c>
      <c r="AM118" s="2">
        <v>4.91</v>
      </c>
      <c r="AN118" s="2">
        <v>4.91</v>
      </c>
      <c r="AO118" s="33">
        <v>819363.47</v>
      </c>
      <c r="AP118" s="33">
        <v>932171.93</v>
      </c>
      <c r="AQ118" s="33">
        <v>757563.01</v>
      </c>
      <c r="AR118" s="33">
        <v>294326.88</v>
      </c>
      <c r="AS118" s="33">
        <v>575752.32999999996</v>
      </c>
      <c r="AT118" s="33">
        <v>630769.43999999994</v>
      </c>
      <c r="AU118" s="33">
        <v>2074771.6</v>
      </c>
      <c r="AV118" s="33">
        <v>972760.64</v>
      </c>
      <c r="AW118" s="33">
        <v>631204.68000000005</v>
      </c>
      <c r="AX118" s="33">
        <v>839540.71</v>
      </c>
      <c r="AY118" s="33">
        <v>620426.34</v>
      </c>
      <c r="AZ118" s="33">
        <v>882554.17</v>
      </c>
      <c r="BA118" s="31">
        <f t="shared" si="53"/>
        <v>-20025.18</v>
      </c>
      <c r="BB118" s="31">
        <f t="shared" si="53"/>
        <v>-22782.21</v>
      </c>
      <c r="BC118" s="31">
        <f t="shared" si="53"/>
        <v>-18514.78</v>
      </c>
      <c r="BD118" s="31">
        <f t="shared" si="51"/>
        <v>-28773.3</v>
      </c>
      <c r="BE118" s="31">
        <f t="shared" si="51"/>
        <v>-56285.36</v>
      </c>
      <c r="BF118" s="31">
        <f t="shared" si="51"/>
        <v>-61663.81</v>
      </c>
      <c r="BG118" s="31">
        <f t="shared" si="51"/>
        <v>-300017.89</v>
      </c>
      <c r="BH118" s="31">
        <f t="shared" si="51"/>
        <v>-140663.96</v>
      </c>
      <c r="BI118" s="31">
        <f t="shared" si="51"/>
        <v>-91274</v>
      </c>
      <c r="BJ118" s="31">
        <f t="shared" si="57"/>
        <v>-51295.77</v>
      </c>
      <c r="BK118" s="31">
        <f t="shared" si="57"/>
        <v>-37907.919999999998</v>
      </c>
      <c r="BL118" s="31">
        <f t="shared" si="57"/>
        <v>-53923.88</v>
      </c>
      <c r="BM118" s="6">
        <f t="shared" ca="1" si="56"/>
        <v>1.04E-2</v>
      </c>
      <c r="BN118" s="6">
        <f t="shared" ca="1" si="56"/>
        <v>1.04E-2</v>
      </c>
      <c r="BO118" s="6">
        <f t="shared" ca="1" si="56"/>
        <v>1.04E-2</v>
      </c>
      <c r="BP118" s="6">
        <f t="shared" ca="1" si="56"/>
        <v>1.04E-2</v>
      </c>
      <c r="BQ118" s="6">
        <f t="shared" ca="1" si="56"/>
        <v>1.04E-2</v>
      </c>
      <c r="BR118" s="6">
        <f t="shared" ca="1" si="56"/>
        <v>1.04E-2</v>
      </c>
      <c r="BS118" s="6">
        <f t="shared" ca="1" si="56"/>
        <v>1.04E-2</v>
      </c>
      <c r="BT118" s="6">
        <f t="shared" ca="1" si="56"/>
        <v>1.04E-2</v>
      </c>
      <c r="BU118" s="6">
        <f t="shared" ca="1" si="56"/>
        <v>1.04E-2</v>
      </c>
      <c r="BV118" s="6">
        <f t="shared" ca="1" si="56"/>
        <v>1.04E-2</v>
      </c>
      <c r="BW118" s="6">
        <f t="shared" ca="1" si="56"/>
        <v>1.04E-2</v>
      </c>
      <c r="BX118" s="6">
        <f t="shared" ca="1" si="56"/>
        <v>1.04E-2</v>
      </c>
      <c r="BY118" s="31">
        <f t="shared" ca="1" si="61"/>
        <v>173551.53</v>
      </c>
      <c r="BZ118" s="31">
        <f t="shared" ca="1" si="61"/>
        <v>197445.79</v>
      </c>
      <c r="CA118" s="31">
        <f t="shared" ca="1" si="61"/>
        <v>160461.41</v>
      </c>
      <c r="CB118" s="31">
        <f t="shared" ca="1" si="58"/>
        <v>62342.15</v>
      </c>
      <c r="CC118" s="31">
        <f t="shared" ca="1" si="58"/>
        <v>121951.61</v>
      </c>
      <c r="CD118" s="31">
        <f t="shared" ca="1" si="58"/>
        <v>133604.93</v>
      </c>
      <c r="CE118" s="31">
        <f t="shared" ca="1" si="58"/>
        <v>439462.82</v>
      </c>
      <c r="CF118" s="31">
        <f t="shared" ca="1" si="58"/>
        <v>206042.99</v>
      </c>
      <c r="CG118" s="31">
        <f t="shared" ca="1" si="58"/>
        <v>133697.12</v>
      </c>
      <c r="CH118" s="31">
        <f t="shared" ca="1" si="58"/>
        <v>177825.32</v>
      </c>
      <c r="CI118" s="31">
        <f t="shared" ca="1" si="58"/>
        <v>131414.13</v>
      </c>
      <c r="CJ118" s="31">
        <f t="shared" ca="1" si="58"/>
        <v>186936.12</v>
      </c>
      <c r="CK118" s="32">
        <f t="shared" ca="1" si="54"/>
        <v>21693.94</v>
      </c>
      <c r="CL118" s="32">
        <f t="shared" ca="1" si="54"/>
        <v>24680.720000000001</v>
      </c>
      <c r="CM118" s="32">
        <f t="shared" ca="1" si="54"/>
        <v>20057.68</v>
      </c>
      <c r="CN118" s="32">
        <f t="shared" ca="1" si="52"/>
        <v>7792.77</v>
      </c>
      <c r="CO118" s="32">
        <f t="shared" ca="1" si="52"/>
        <v>15243.95</v>
      </c>
      <c r="CP118" s="32">
        <f t="shared" ca="1" si="52"/>
        <v>16700.62</v>
      </c>
      <c r="CQ118" s="32">
        <f t="shared" ca="1" si="52"/>
        <v>54932.85</v>
      </c>
      <c r="CR118" s="32">
        <f t="shared" ca="1" si="52"/>
        <v>25755.37</v>
      </c>
      <c r="CS118" s="32">
        <f t="shared" ca="1" si="52"/>
        <v>16712.14</v>
      </c>
      <c r="CT118" s="32">
        <f t="shared" ca="1" si="59"/>
        <v>22228.17</v>
      </c>
      <c r="CU118" s="32">
        <f t="shared" ca="1" si="59"/>
        <v>16426.77</v>
      </c>
      <c r="CV118" s="32">
        <f t="shared" ca="1" si="59"/>
        <v>23367.01</v>
      </c>
      <c r="CW118" s="31">
        <f t="shared" ca="1" si="50"/>
        <v>-604092.81999999995</v>
      </c>
      <c r="CX118" s="31">
        <f t="shared" ca="1" si="50"/>
        <v>-687263.21000000008</v>
      </c>
      <c r="CY118" s="31">
        <f t="shared" ca="1" si="50"/>
        <v>-558529.14</v>
      </c>
      <c r="CZ118" s="31">
        <f t="shared" ca="1" si="50"/>
        <v>-195418.66000000003</v>
      </c>
      <c r="DA118" s="31">
        <f t="shared" ca="1" si="50"/>
        <v>-382271.41</v>
      </c>
      <c r="DB118" s="31">
        <f t="shared" ca="1" si="50"/>
        <v>-418800.07999999996</v>
      </c>
      <c r="DC118" s="31">
        <f t="shared" ca="1" si="50"/>
        <v>-1280358.04</v>
      </c>
      <c r="DD118" s="31">
        <f t="shared" ca="1" si="50"/>
        <v>-600298.32000000007</v>
      </c>
      <c r="DE118" s="31">
        <f t="shared" ca="1" si="50"/>
        <v>-389521.42000000004</v>
      </c>
      <c r="DF118" s="31">
        <f t="shared" ca="1" si="60"/>
        <v>-588191.44999999995</v>
      </c>
      <c r="DG118" s="31">
        <f t="shared" ca="1" si="60"/>
        <v>-434677.51999999996</v>
      </c>
      <c r="DH118" s="31">
        <f t="shared" ca="1" si="60"/>
        <v>-618327.16</v>
      </c>
      <c r="DI118" s="32">
        <f t="shared" ca="1" si="36"/>
        <v>-30204.639999999999</v>
      </c>
      <c r="DJ118" s="32">
        <f t="shared" ca="1" si="36"/>
        <v>-34363.160000000003</v>
      </c>
      <c r="DK118" s="32">
        <f t="shared" ca="1" si="36"/>
        <v>-27926.46</v>
      </c>
      <c r="DL118" s="32">
        <f t="shared" ca="1" si="36"/>
        <v>-9770.93</v>
      </c>
      <c r="DM118" s="32">
        <f t="shared" ca="1" si="36"/>
        <v>-19113.57</v>
      </c>
      <c r="DN118" s="32">
        <f t="shared" ca="1" si="36"/>
        <v>-20940</v>
      </c>
      <c r="DO118" s="32">
        <f t="shared" ca="1" si="46"/>
        <v>-64017.9</v>
      </c>
      <c r="DP118" s="32">
        <f t="shared" ca="1" si="46"/>
        <v>-30014.92</v>
      </c>
      <c r="DQ118" s="32">
        <f t="shared" ca="1" si="46"/>
        <v>-19476.07</v>
      </c>
      <c r="DR118" s="32">
        <f t="shared" ca="1" si="46"/>
        <v>-29409.57</v>
      </c>
      <c r="DS118" s="32">
        <f t="shared" ca="1" si="46"/>
        <v>-21733.88</v>
      </c>
      <c r="DT118" s="32">
        <f t="shared" ca="1" si="46"/>
        <v>-30916.36</v>
      </c>
      <c r="DU118" s="31">
        <f t="shared" ca="1" si="37"/>
        <v>-259917.27</v>
      </c>
      <c r="DV118" s="31">
        <f t="shared" ca="1" si="37"/>
        <v>-292199.98</v>
      </c>
      <c r="DW118" s="31">
        <f t="shared" ca="1" si="37"/>
        <v>-234896.05</v>
      </c>
      <c r="DX118" s="31">
        <f t="shared" ca="1" si="37"/>
        <v>-81189.8</v>
      </c>
      <c r="DY118" s="31">
        <f t="shared" ca="1" si="37"/>
        <v>-156935.57999999999</v>
      </c>
      <c r="DZ118" s="31">
        <f t="shared" ca="1" si="37"/>
        <v>-169797.7</v>
      </c>
      <c r="EA118" s="31">
        <f t="shared" ca="1" si="47"/>
        <v>-512792.43</v>
      </c>
      <c r="EB118" s="31">
        <f t="shared" ca="1" si="47"/>
        <v>-237237.2</v>
      </c>
      <c r="EC118" s="31">
        <f t="shared" ca="1" si="47"/>
        <v>-151870.75</v>
      </c>
      <c r="ED118" s="31">
        <f t="shared" ca="1" si="47"/>
        <v>-226308.8</v>
      </c>
      <c r="EE118" s="31">
        <f t="shared" ca="1" si="47"/>
        <v>-164936.39000000001</v>
      </c>
      <c r="EF118" s="31">
        <f t="shared" ca="1" si="47"/>
        <v>-231445.07</v>
      </c>
      <c r="EG118" s="32">
        <f t="shared" ca="1" si="38"/>
        <v>-894214.73</v>
      </c>
      <c r="EH118" s="32">
        <f t="shared" ca="1" si="38"/>
        <v>-1013826.3500000001</v>
      </c>
      <c r="EI118" s="32">
        <f t="shared" ca="1" si="38"/>
        <v>-821351.64999999991</v>
      </c>
      <c r="EJ118" s="32">
        <f t="shared" ca="1" si="38"/>
        <v>-286379.39</v>
      </c>
      <c r="EK118" s="32">
        <f t="shared" ca="1" si="38"/>
        <v>-558320.55999999994</v>
      </c>
      <c r="EL118" s="32">
        <f t="shared" ca="1" si="38"/>
        <v>-609537.78</v>
      </c>
      <c r="EM118" s="32">
        <f t="shared" ca="1" si="48"/>
        <v>-1857168.3699999999</v>
      </c>
      <c r="EN118" s="32">
        <f t="shared" ca="1" si="48"/>
        <v>-867550.44000000018</v>
      </c>
      <c r="EO118" s="32">
        <f t="shared" ca="1" si="48"/>
        <v>-560868.24</v>
      </c>
      <c r="EP118" s="32">
        <f t="shared" ca="1" si="48"/>
        <v>-843909.81999999983</v>
      </c>
      <c r="EQ118" s="32">
        <f t="shared" ca="1" si="48"/>
        <v>-621347.79</v>
      </c>
      <c r="ER118" s="32">
        <f t="shared" ca="1" si="48"/>
        <v>-880688.59000000008</v>
      </c>
    </row>
    <row r="119" spans="1:148">
      <c r="A119" t="s">
        <v>447</v>
      </c>
      <c r="B119" s="1" t="s">
        <v>117</v>
      </c>
      <c r="C119" t="str">
        <f t="shared" ca="1" si="40"/>
        <v>SHCG</v>
      </c>
      <c r="D119" t="str">
        <f t="shared" ca="1" si="41"/>
        <v>Shell Caroline</v>
      </c>
      <c r="O119" s="51">
        <v>0</v>
      </c>
      <c r="P119" s="51">
        <v>0</v>
      </c>
      <c r="Q119" s="32"/>
      <c r="R119" s="32"/>
      <c r="S119" s="32"/>
      <c r="T119" s="32"/>
      <c r="U119" s="32"/>
      <c r="V119" s="32"/>
      <c r="W119" s="32"/>
      <c r="X119" s="32"/>
      <c r="Y119" s="32"/>
      <c r="Z119" s="32"/>
      <c r="AA119" s="32">
        <v>0</v>
      </c>
      <c r="AB119" s="32">
        <v>0</v>
      </c>
      <c r="AM119" s="2">
        <v>0</v>
      </c>
      <c r="AN119" s="2">
        <v>0</v>
      </c>
      <c r="AO119" s="33"/>
      <c r="AP119" s="33"/>
      <c r="AQ119" s="33"/>
      <c r="AR119" s="33"/>
      <c r="AS119" s="33"/>
      <c r="AT119" s="33"/>
      <c r="AU119" s="33"/>
      <c r="AV119" s="33"/>
      <c r="AW119" s="33"/>
      <c r="AX119" s="33"/>
      <c r="AY119" s="33">
        <v>0</v>
      </c>
      <c r="AZ119" s="33">
        <v>0</v>
      </c>
      <c r="BA119" s="31">
        <f t="shared" si="53"/>
        <v>0</v>
      </c>
      <c r="BB119" s="31">
        <f t="shared" si="53"/>
        <v>0</v>
      </c>
      <c r="BC119" s="31">
        <f t="shared" si="53"/>
        <v>0</v>
      </c>
      <c r="BD119" s="31">
        <f t="shared" si="51"/>
        <v>0</v>
      </c>
      <c r="BE119" s="31">
        <f t="shared" si="51"/>
        <v>0</v>
      </c>
      <c r="BF119" s="31">
        <f t="shared" si="51"/>
        <v>0</v>
      </c>
      <c r="BG119" s="31">
        <f t="shared" si="51"/>
        <v>0</v>
      </c>
      <c r="BH119" s="31">
        <f t="shared" si="51"/>
        <v>0</v>
      </c>
      <c r="BI119" s="31">
        <f t="shared" si="51"/>
        <v>0</v>
      </c>
      <c r="BJ119" s="31">
        <f t="shared" si="57"/>
        <v>0</v>
      </c>
      <c r="BK119" s="31">
        <f t="shared" si="57"/>
        <v>0</v>
      </c>
      <c r="BL119" s="31">
        <f t="shared" si="57"/>
        <v>0</v>
      </c>
      <c r="BM119" s="6">
        <f t="shared" ca="1" si="56"/>
        <v>-4.7699999999999999E-2</v>
      </c>
      <c r="BN119" s="6">
        <f t="shared" ca="1" si="56"/>
        <v>-4.7699999999999999E-2</v>
      </c>
      <c r="BO119" s="6">
        <f t="shared" ca="1" si="56"/>
        <v>-4.7699999999999999E-2</v>
      </c>
      <c r="BP119" s="6">
        <f t="shared" ca="1" si="56"/>
        <v>-4.7699999999999999E-2</v>
      </c>
      <c r="BQ119" s="6">
        <f t="shared" ca="1" si="56"/>
        <v>-4.7699999999999999E-2</v>
      </c>
      <c r="BR119" s="6">
        <f t="shared" ca="1" si="56"/>
        <v>-4.7699999999999999E-2</v>
      </c>
      <c r="BS119" s="6">
        <f t="shared" ca="1" si="56"/>
        <v>-4.7699999999999999E-2</v>
      </c>
      <c r="BT119" s="6">
        <f t="shared" ca="1" si="56"/>
        <v>-4.7699999999999999E-2</v>
      </c>
      <c r="BU119" s="6">
        <f t="shared" ca="1" si="56"/>
        <v>-4.7699999999999999E-2</v>
      </c>
      <c r="BV119" s="6">
        <f t="shared" ca="1" si="56"/>
        <v>-4.7699999999999999E-2</v>
      </c>
      <c r="BW119" s="6">
        <f t="shared" ca="1" si="56"/>
        <v>-4.7699999999999999E-2</v>
      </c>
      <c r="BX119" s="6">
        <f t="shared" ca="1" si="56"/>
        <v>-4.7699999999999999E-2</v>
      </c>
      <c r="BY119" s="31">
        <f t="shared" ca="1" si="61"/>
        <v>0</v>
      </c>
      <c r="BZ119" s="31">
        <f t="shared" ca="1" si="61"/>
        <v>0</v>
      </c>
      <c r="CA119" s="31">
        <f t="shared" ca="1" si="61"/>
        <v>0</v>
      </c>
      <c r="CB119" s="31">
        <f t="shared" ca="1" si="58"/>
        <v>0</v>
      </c>
      <c r="CC119" s="31">
        <f t="shared" ca="1" si="58"/>
        <v>0</v>
      </c>
      <c r="CD119" s="31">
        <f t="shared" ca="1" si="58"/>
        <v>0</v>
      </c>
      <c r="CE119" s="31">
        <f t="shared" ca="1" si="58"/>
        <v>0</v>
      </c>
      <c r="CF119" s="31">
        <f t="shared" ca="1" si="58"/>
        <v>0</v>
      </c>
      <c r="CG119" s="31">
        <f t="shared" ca="1" si="58"/>
        <v>0</v>
      </c>
      <c r="CH119" s="31">
        <f t="shared" ca="1" si="58"/>
        <v>0</v>
      </c>
      <c r="CI119" s="31">
        <f t="shared" ca="1" si="58"/>
        <v>0</v>
      </c>
      <c r="CJ119" s="31">
        <f t="shared" ca="1" si="58"/>
        <v>0</v>
      </c>
      <c r="CK119" s="32">
        <f t="shared" ca="1" si="54"/>
        <v>0</v>
      </c>
      <c r="CL119" s="32">
        <f t="shared" ca="1" si="54"/>
        <v>0</v>
      </c>
      <c r="CM119" s="32">
        <f t="shared" ca="1" si="54"/>
        <v>0</v>
      </c>
      <c r="CN119" s="32">
        <f t="shared" ca="1" si="52"/>
        <v>0</v>
      </c>
      <c r="CO119" s="32">
        <f t="shared" ca="1" si="52"/>
        <v>0</v>
      </c>
      <c r="CP119" s="32">
        <f t="shared" ca="1" si="52"/>
        <v>0</v>
      </c>
      <c r="CQ119" s="32">
        <f t="shared" ca="1" si="52"/>
        <v>0</v>
      </c>
      <c r="CR119" s="32">
        <f t="shared" ca="1" si="52"/>
        <v>0</v>
      </c>
      <c r="CS119" s="32">
        <f t="shared" ca="1" si="52"/>
        <v>0</v>
      </c>
      <c r="CT119" s="32">
        <f t="shared" ca="1" si="59"/>
        <v>0</v>
      </c>
      <c r="CU119" s="32">
        <f t="shared" ca="1" si="59"/>
        <v>0</v>
      </c>
      <c r="CV119" s="32">
        <f t="shared" ca="1" si="59"/>
        <v>0</v>
      </c>
      <c r="CW119" s="31">
        <f t="shared" ca="1" si="50"/>
        <v>0</v>
      </c>
      <c r="CX119" s="31">
        <f t="shared" ca="1" si="50"/>
        <v>0</v>
      </c>
      <c r="CY119" s="31">
        <f t="shared" ca="1" si="50"/>
        <v>0</v>
      </c>
      <c r="CZ119" s="31">
        <f t="shared" ca="1" si="50"/>
        <v>0</v>
      </c>
      <c r="DA119" s="31">
        <f t="shared" ca="1" si="50"/>
        <v>0</v>
      </c>
      <c r="DB119" s="31">
        <f t="shared" ca="1" si="50"/>
        <v>0</v>
      </c>
      <c r="DC119" s="31">
        <f t="shared" ca="1" si="50"/>
        <v>0</v>
      </c>
      <c r="DD119" s="31">
        <f t="shared" ca="1" si="50"/>
        <v>0</v>
      </c>
      <c r="DE119" s="31">
        <f t="shared" ca="1" si="50"/>
        <v>0</v>
      </c>
      <c r="DF119" s="31">
        <f t="shared" ca="1" si="60"/>
        <v>0</v>
      </c>
      <c r="DG119" s="31">
        <f t="shared" ca="1" si="60"/>
        <v>0</v>
      </c>
      <c r="DH119" s="31">
        <f t="shared" ca="1" si="60"/>
        <v>0</v>
      </c>
      <c r="DI119" s="32">
        <f t="shared" ca="1" si="36"/>
        <v>0</v>
      </c>
      <c r="DJ119" s="32">
        <f t="shared" ca="1" si="36"/>
        <v>0</v>
      </c>
      <c r="DK119" s="32">
        <f t="shared" ca="1" si="36"/>
        <v>0</v>
      </c>
      <c r="DL119" s="32">
        <f t="shared" ref="DL119:DQ141" ca="1" si="62">ROUND(CZ119*5%,2)</f>
        <v>0</v>
      </c>
      <c r="DM119" s="32">
        <f t="shared" ca="1" si="62"/>
        <v>0</v>
      </c>
      <c r="DN119" s="32">
        <f t="shared" ca="1" si="62"/>
        <v>0</v>
      </c>
      <c r="DO119" s="32">
        <f t="shared" ca="1" si="46"/>
        <v>0</v>
      </c>
      <c r="DP119" s="32">
        <f t="shared" ca="1" si="46"/>
        <v>0</v>
      </c>
      <c r="DQ119" s="32">
        <f t="shared" ca="1" si="46"/>
        <v>0</v>
      </c>
      <c r="DR119" s="32">
        <f t="shared" ca="1" si="46"/>
        <v>0</v>
      </c>
      <c r="DS119" s="32">
        <f t="shared" ca="1" si="46"/>
        <v>0</v>
      </c>
      <c r="DT119" s="32">
        <f t="shared" ca="1" si="46"/>
        <v>0</v>
      </c>
      <c r="DU119" s="31">
        <f t="shared" ca="1" si="37"/>
        <v>0</v>
      </c>
      <c r="DV119" s="31">
        <f t="shared" ca="1" si="37"/>
        <v>0</v>
      </c>
      <c r="DW119" s="31">
        <f t="shared" ca="1" si="37"/>
        <v>0</v>
      </c>
      <c r="DX119" s="31">
        <f t="shared" ref="DX119:EC141" ca="1" si="63">ROUND(CZ119*DX$3,2)</f>
        <v>0</v>
      </c>
      <c r="DY119" s="31">
        <f t="shared" ca="1" si="63"/>
        <v>0</v>
      </c>
      <c r="DZ119" s="31">
        <f t="shared" ca="1" si="63"/>
        <v>0</v>
      </c>
      <c r="EA119" s="31">
        <f t="shared" ca="1" si="47"/>
        <v>0</v>
      </c>
      <c r="EB119" s="31">
        <f t="shared" ca="1" si="47"/>
        <v>0</v>
      </c>
      <c r="EC119" s="31">
        <f t="shared" ca="1" si="47"/>
        <v>0</v>
      </c>
      <c r="ED119" s="31">
        <f t="shared" ca="1" si="47"/>
        <v>0</v>
      </c>
      <c r="EE119" s="31">
        <f t="shared" ca="1" si="47"/>
        <v>0</v>
      </c>
      <c r="EF119" s="31">
        <f t="shared" ca="1" si="47"/>
        <v>0</v>
      </c>
      <c r="EG119" s="32">
        <f t="shared" ca="1" si="38"/>
        <v>0</v>
      </c>
      <c r="EH119" s="32">
        <f t="shared" ca="1" si="38"/>
        <v>0</v>
      </c>
      <c r="EI119" s="32">
        <f t="shared" ca="1" si="38"/>
        <v>0</v>
      </c>
      <c r="EJ119" s="32">
        <f t="shared" ref="EJ119:EO141" ca="1" si="64">CZ119+DL119+DX119</f>
        <v>0</v>
      </c>
      <c r="EK119" s="32">
        <f t="shared" ca="1" si="64"/>
        <v>0</v>
      </c>
      <c r="EL119" s="32">
        <f t="shared" ca="1" si="64"/>
        <v>0</v>
      </c>
      <c r="EM119" s="32">
        <f t="shared" ca="1" si="48"/>
        <v>0</v>
      </c>
      <c r="EN119" s="32">
        <f t="shared" ca="1" si="48"/>
        <v>0</v>
      </c>
      <c r="EO119" s="32">
        <f t="shared" ca="1" si="48"/>
        <v>0</v>
      </c>
      <c r="EP119" s="32">
        <f t="shared" ca="1" si="48"/>
        <v>0</v>
      </c>
      <c r="EQ119" s="32">
        <f t="shared" ca="1" si="48"/>
        <v>0</v>
      </c>
      <c r="ER119" s="32">
        <f t="shared" ca="1" si="48"/>
        <v>0</v>
      </c>
    </row>
    <row r="120" spans="1:148">
      <c r="A120" t="s">
        <v>450</v>
      </c>
      <c r="B120" s="1" t="s">
        <v>97</v>
      </c>
      <c r="C120" t="str">
        <f t="shared" ca="1" si="40"/>
        <v>BCHIMP</v>
      </c>
      <c r="D120" t="str">
        <f t="shared" ca="1" si="41"/>
        <v>Alberta-BC Intertie - Import</v>
      </c>
      <c r="E120" s="51">
        <v>8320</v>
      </c>
      <c r="F120" s="51">
        <v>13503</v>
      </c>
      <c r="G120" s="51">
        <v>30822</v>
      </c>
      <c r="H120" s="51">
        <v>17904</v>
      </c>
      <c r="I120" s="51">
        <v>4434</v>
      </c>
      <c r="J120" s="51">
        <v>18712</v>
      </c>
      <c r="K120" s="51">
        <v>23237</v>
      </c>
      <c r="L120" s="51">
        <v>17131</v>
      </c>
      <c r="M120" s="51">
        <v>10468</v>
      </c>
      <c r="N120" s="51">
        <v>6489</v>
      </c>
      <c r="O120" s="51">
        <v>5004</v>
      </c>
      <c r="P120" s="51">
        <v>14845</v>
      </c>
      <c r="Q120" s="32">
        <v>726925.89</v>
      </c>
      <c r="R120" s="32">
        <v>1166334.5900000001</v>
      </c>
      <c r="S120" s="32">
        <v>1876903.23</v>
      </c>
      <c r="T120" s="32">
        <v>1047994.28</v>
      </c>
      <c r="U120" s="32">
        <v>349707.82</v>
      </c>
      <c r="V120" s="32">
        <v>1265237.1100000001</v>
      </c>
      <c r="W120" s="32">
        <v>4471060.32</v>
      </c>
      <c r="X120" s="32">
        <v>1850067.98</v>
      </c>
      <c r="Y120" s="32">
        <v>623441.44999999995</v>
      </c>
      <c r="Z120" s="32">
        <v>662123.4</v>
      </c>
      <c r="AA120" s="32">
        <v>443336.61</v>
      </c>
      <c r="AB120" s="32">
        <v>1345386.2</v>
      </c>
      <c r="AC120" s="2">
        <v>0.78</v>
      </c>
      <c r="AD120" s="2">
        <v>0.78</v>
      </c>
      <c r="AE120" s="2">
        <v>0.78</v>
      </c>
      <c r="AF120" s="2">
        <v>0.78</v>
      </c>
      <c r="AG120" s="2">
        <v>0.78</v>
      </c>
      <c r="AH120" s="2">
        <v>0.78</v>
      </c>
      <c r="AI120" s="2">
        <v>0.78</v>
      </c>
      <c r="AJ120" s="2">
        <v>0.78</v>
      </c>
      <c r="AK120" s="2">
        <v>0.78</v>
      </c>
      <c r="AL120" s="2">
        <v>0.78</v>
      </c>
      <c r="AM120" s="2">
        <v>0.78</v>
      </c>
      <c r="AN120" s="2">
        <v>0.78</v>
      </c>
      <c r="AO120" s="33">
        <v>5670.02</v>
      </c>
      <c r="AP120" s="33">
        <v>9097.41</v>
      </c>
      <c r="AQ120" s="33">
        <v>14639.85</v>
      </c>
      <c r="AR120" s="33">
        <v>8174.36</v>
      </c>
      <c r="AS120" s="33">
        <v>2727.72</v>
      </c>
      <c r="AT120" s="33">
        <v>9868.85</v>
      </c>
      <c r="AU120" s="33">
        <v>34874.269999999997</v>
      </c>
      <c r="AV120" s="33">
        <v>14430.53</v>
      </c>
      <c r="AW120" s="33">
        <v>4862.84</v>
      </c>
      <c r="AX120" s="33">
        <v>5164.5600000000004</v>
      </c>
      <c r="AY120" s="33">
        <v>3458.03</v>
      </c>
      <c r="AZ120" s="33">
        <v>10494.01</v>
      </c>
      <c r="BA120" s="31">
        <f t="shared" si="53"/>
        <v>-872.31</v>
      </c>
      <c r="BB120" s="31">
        <f t="shared" si="53"/>
        <v>-1399.6</v>
      </c>
      <c r="BC120" s="31">
        <f t="shared" si="53"/>
        <v>-2252.2800000000002</v>
      </c>
      <c r="BD120" s="31">
        <f t="shared" si="51"/>
        <v>-5030.37</v>
      </c>
      <c r="BE120" s="31">
        <f t="shared" si="51"/>
        <v>-1678.6</v>
      </c>
      <c r="BF120" s="31">
        <f t="shared" si="51"/>
        <v>-6073.14</v>
      </c>
      <c r="BG120" s="31">
        <f t="shared" si="51"/>
        <v>-31744.53</v>
      </c>
      <c r="BH120" s="31">
        <f t="shared" si="51"/>
        <v>-13135.48</v>
      </c>
      <c r="BI120" s="31">
        <f t="shared" si="51"/>
        <v>-4426.43</v>
      </c>
      <c r="BJ120" s="31">
        <f t="shared" si="57"/>
        <v>-1986.37</v>
      </c>
      <c r="BK120" s="31">
        <f t="shared" si="57"/>
        <v>-1330.01</v>
      </c>
      <c r="BL120" s="31">
        <f t="shared" si="57"/>
        <v>-4036.16</v>
      </c>
      <c r="BM120" s="6">
        <f t="shared" ca="1" si="56"/>
        <v>-2.7799999999999998E-2</v>
      </c>
      <c r="BN120" s="6">
        <f t="shared" ca="1" si="56"/>
        <v>-2.7799999999999998E-2</v>
      </c>
      <c r="BO120" s="6">
        <f t="shared" ca="1" si="56"/>
        <v>-2.7799999999999998E-2</v>
      </c>
      <c r="BP120" s="6">
        <f t="shared" ca="1" si="56"/>
        <v>-2.7799999999999998E-2</v>
      </c>
      <c r="BQ120" s="6">
        <f t="shared" ca="1" si="56"/>
        <v>-2.7799999999999998E-2</v>
      </c>
      <c r="BR120" s="6">
        <f t="shared" ca="1" si="56"/>
        <v>-2.7799999999999998E-2</v>
      </c>
      <c r="BS120" s="6">
        <f t="shared" ca="1" si="56"/>
        <v>-2.7799999999999998E-2</v>
      </c>
      <c r="BT120" s="6">
        <f t="shared" ca="1" si="56"/>
        <v>-2.7799999999999998E-2</v>
      </c>
      <c r="BU120" s="6">
        <f t="shared" ca="1" si="56"/>
        <v>-2.7799999999999998E-2</v>
      </c>
      <c r="BV120" s="6">
        <f t="shared" ca="1" si="56"/>
        <v>-2.7799999999999998E-2</v>
      </c>
      <c r="BW120" s="6">
        <f t="shared" ca="1" si="56"/>
        <v>-2.7799999999999998E-2</v>
      </c>
      <c r="BX120" s="6">
        <f t="shared" ca="1" si="56"/>
        <v>-2.7799999999999998E-2</v>
      </c>
      <c r="BY120" s="31">
        <f t="shared" ca="1" si="61"/>
        <v>-20208.54</v>
      </c>
      <c r="BZ120" s="31">
        <f t="shared" ca="1" si="61"/>
        <v>-32424.1</v>
      </c>
      <c r="CA120" s="31">
        <f t="shared" ca="1" si="61"/>
        <v>-52177.91</v>
      </c>
      <c r="CB120" s="31">
        <f t="shared" ca="1" si="58"/>
        <v>-29134.240000000002</v>
      </c>
      <c r="CC120" s="31">
        <f t="shared" ca="1" si="58"/>
        <v>-9721.8799999999992</v>
      </c>
      <c r="CD120" s="31">
        <f t="shared" ca="1" si="58"/>
        <v>-35173.589999999997</v>
      </c>
      <c r="CE120" s="31">
        <f t="shared" ca="1" si="58"/>
        <v>-124295.48</v>
      </c>
      <c r="CF120" s="31">
        <f t="shared" ca="1" si="58"/>
        <v>-51431.89</v>
      </c>
      <c r="CG120" s="31">
        <f t="shared" ca="1" si="58"/>
        <v>-17331.669999999998</v>
      </c>
      <c r="CH120" s="31">
        <f t="shared" ca="1" si="58"/>
        <v>-18407.03</v>
      </c>
      <c r="CI120" s="31">
        <f t="shared" ca="1" si="58"/>
        <v>-12324.76</v>
      </c>
      <c r="CJ120" s="31">
        <f t="shared" ca="1" si="58"/>
        <v>-37401.74</v>
      </c>
      <c r="CK120" s="32">
        <f t="shared" ca="1" si="54"/>
        <v>945</v>
      </c>
      <c r="CL120" s="32">
        <f t="shared" ca="1" si="54"/>
        <v>1516.23</v>
      </c>
      <c r="CM120" s="32">
        <f t="shared" ca="1" si="54"/>
        <v>2439.9699999999998</v>
      </c>
      <c r="CN120" s="32">
        <f t="shared" ca="1" si="52"/>
        <v>1362.39</v>
      </c>
      <c r="CO120" s="32">
        <f t="shared" ca="1" si="52"/>
        <v>454.62</v>
      </c>
      <c r="CP120" s="32">
        <f t="shared" ca="1" si="52"/>
        <v>1644.81</v>
      </c>
      <c r="CQ120" s="32">
        <f t="shared" ca="1" si="52"/>
        <v>5812.38</v>
      </c>
      <c r="CR120" s="32">
        <f t="shared" ca="1" si="52"/>
        <v>2405.09</v>
      </c>
      <c r="CS120" s="32">
        <f t="shared" ca="1" si="52"/>
        <v>810.47</v>
      </c>
      <c r="CT120" s="32">
        <f t="shared" ca="1" si="59"/>
        <v>860.76</v>
      </c>
      <c r="CU120" s="32">
        <f t="shared" ca="1" si="59"/>
        <v>576.34</v>
      </c>
      <c r="CV120" s="32">
        <f t="shared" ca="1" si="59"/>
        <v>1749</v>
      </c>
      <c r="CW120" s="31">
        <f t="shared" ca="1" si="50"/>
        <v>-24061.25</v>
      </c>
      <c r="CX120" s="31">
        <f t="shared" ca="1" si="50"/>
        <v>-38605.68</v>
      </c>
      <c r="CY120" s="31">
        <f t="shared" ca="1" si="50"/>
        <v>-62125.51</v>
      </c>
      <c r="CZ120" s="31">
        <f t="shared" ca="1" si="50"/>
        <v>-30915.84</v>
      </c>
      <c r="DA120" s="31">
        <f t="shared" ca="1" si="50"/>
        <v>-10316.379999999997</v>
      </c>
      <c r="DB120" s="31">
        <f t="shared" ca="1" si="50"/>
        <v>-37324.49</v>
      </c>
      <c r="DC120" s="31">
        <f t="shared" ca="1" si="50"/>
        <v>-121612.84</v>
      </c>
      <c r="DD120" s="31">
        <f t="shared" ca="1" si="50"/>
        <v>-50321.850000000006</v>
      </c>
      <c r="DE120" s="31">
        <f t="shared" ca="1" si="50"/>
        <v>-16957.609999999997</v>
      </c>
      <c r="DF120" s="31">
        <f t="shared" ca="1" si="60"/>
        <v>-20724.460000000003</v>
      </c>
      <c r="DG120" s="31">
        <f t="shared" ca="1" si="60"/>
        <v>-13876.44</v>
      </c>
      <c r="DH120" s="31">
        <f t="shared" ca="1" si="60"/>
        <v>-42110.59</v>
      </c>
      <c r="DI120" s="32">
        <f t="shared" ref="DI120:DK141" ca="1" si="65">ROUND(CW120*5%,2)</f>
        <v>-1203.06</v>
      </c>
      <c r="DJ120" s="32">
        <f t="shared" ca="1" si="65"/>
        <v>-1930.28</v>
      </c>
      <c r="DK120" s="32">
        <f t="shared" ca="1" si="65"/>
        <v>-3106.28</v>
      </c>
      <c r="DL120" s="32">
        <f t="shared" ca="1" si="62"/>
        <v>-1545.79</v>
      </c>
      <c r="DM120" s="32">
        <f t="shared" ca="1" si="62"/>
        <v>-515.82000000000005</v>
      </c>
      <c r="DN120" s="32">
        <f t="shared" ca="1" si="62"/>
        <v>-1866.22</v>
      </c>
      <c r="DO120" s="32">
        <f t="shared" ca="1" si="46"/>
        <v>-6080.64</v>
      </c>
      <c r="DP120" s="32">
        <f t="shared" ca="1" si="46"/>
        <v>-2516.09</v>
      </c>
      <c r="DQ120" s="32">
        <f t="shared" ca="1" si="46"/>
        <v>-847.88</v>
      </c>
      <c r="DR120" s="32">
        <f t="shared" ca="1" si="46"/>
        <v>-1036.22</v>
      </c>
      <c r="DS120" s="32">
        <f t="shared" ca="1" si="46"/>
        <v>-693.82</v>
      </c>
      <c r="DT120" s="32">
        <f t="shared" ca="1" si="46"/>
        <v>-2105.5300000000002</v>
      </c>
      <c r="DU120" s="31">
        <f t="shared" ref="DU120:DW141" ca="1" si="66">ROUND(CW120*DU$3,2)</f>
        <v>-10352.6</v>
      </c>
      <c r="DV120" s="31">
        <f t="shared" ca="1" si="66"/>
        <v>-16413.77</v>
      </c>
      <c r="DW120" s="31">
        <f t="shared" ca="1" si="66"/>
        <v>-26127.62</v>
      </c>
      <c r="DX120" s="31">
        <f t="shared" ca="1" si="63"/>
        <v>-12844.48</v>
      </c>
      <c r="DY120" s="31">
        <f t="shared" ca="1" si="63"/>
        <v>-4235.2299999999996</v>
      </c>
      <c r="DZ120" s="31">
        <f t="shared" ca="1" si="63"/>
        <v>-15132.79</v>
      </c>
      <c r="EA120" s="31">
        <f t="shared" ca="1" si="47"/>
        <v>-48706.8</v>
      </c>
      <c r="EB120" s="31">
        <f t="shared" ca="1" si="47"/>
        <v>-19887.14</v>
      </c>
      <c r="EC120" s="31">
        <f t="shared" ca="1" si="47"/>
        <v>-6611.61</v>
      </c>
      <c r="ED120" s="31">
        <f t="shared" ca="1" si="47"/>
        <v>-7973.81</v>
      </c>
      <c r="EE120" s="31">
        <f t="shared" ca="1" si="47"/>
        <v>-5265.35</v>
      </c>
      <c r="EF120" s="31">
        <f t="shared" ca="1" si="47"/>
        <v>-15762.35</v>
      </c>
      <c r="EG120" s="32">
        <f t="shared" ref="EG120:EI141" ca="1" si="67">CW120+DI120+DU120</f>
        <v>-35616.910000000003</v>
      </c>
      <c r="EH120" s="32">
        <f t="shared" ca="1" si="67"/>
        <v>-56949.729999999996</v>
      </c>
      <c r="EI120" s="32">
        <f t="shared" ca="1" si="67"/>
        <v>-91359.41</v>
      </c>
      <c r="EJ120" s="32">
        <f t="shared" ca="1" si="64"/>
        <v>-45306.11</v>
      </c>
      <c r="EK120" s="32">
        <f t="shared" ca="1" si="64"/>
        <v>-15067.429999999997</v>
      </c>
      <c r="EL120" s="32">
        <f t="shared" ca="1" si="64"/>
        <v>-54323.5</v>
      </c>
      <c r="EM120" s="32">
        <f t="shared" ca="1" si="48"/>
        <v>-176400.28</v>
      </c>
      <c r="EN120" s="32">
        <f t="shared" ca="1" si="48"/>
        <v>-72725.08</v>
      </c>
      <c r="EO120" s="32">
        <f t="shared" ca="1" si="48"/>
        <v>-24417.1</v>
      </c>
      <c r="EP120" s="32">
        <f t="shared" ca="1" si="48"/>
        <v>-29734.490000000005</v>
      </c>
      <c r="EQ120" s="32">
        <f t="shared" ca="1" si="48"/>
        <v>-19835.61</v>
      </c>
      <c r="ER120" s="32">
        <f t="shared" ca="1" si="48"/>
        <v>-59978.469999999994</v>
      </c>
    </row>
    <row r="121" spans="1:148">
      <c r="A121" t="s">
        <v>423</v>
      </c>
      <c r="B121" s="1" t="s">
        <v>133</v>
      </c>
      <c r="C121" t="str">
        <f t="shared" ca="1" si="40"/>
        <v>SPR</v>
      </c>
      <c r="D121" t="str">
        <f t="shared" ca="1" si="41"/>
        <v>Spray Hydro Facility</v>
      </c>
      <c r="E121" s="51">
        <v>22839.225600000002</v>
      </c>
      <c r="F121" s="51">
        <v>16817.247100000001</v>
      </c>
      <c r="G121" s="51">
        <v>18088.499800000001</v>
      </c>
      <c r="H121" s="51">
        <v>18666.826700000001</v>
      </c>
      <c r="I121" s="51">
        <v>25070.470799999999</v>
      </c>
      <c r="J121" s="51">
        <v>38747.584600000002</v>
      </c>
      <c r="K121" s="51">
        <v>23427.534599999999</v>
      </c>
      <c r="L121" s="51">
        <v>18655.0308</v>
      </c>
      <c r="M121" s="51">
        <v>10258.5355</v>
      </c>
      <c r="N121" s="51">
        <v>12954.7426</v>
      </c>
      <c r="O121" s="51">
        <v>15182.2438</v>
      </c>
      <c r="P121" s="51">
        <v>23576.894100000001</v>
      </c>
      <c r="Q121" s="32">
        <v>1644257.32</v>
      </c>
      <c r="R121" s="32">
        <v>1431731.3</v>
      </c>
      <c r="S121" s="32">
        <v>1321021.45</v>
      </c>
      <c r="T121" s="32">
        <v>1220293.6100000001</v>
      </c>
      <c r="U121" s="32">
        <v>1370463.49</v>
      </c>
      <c r="V121" s="32">
        <v>2149154.9700000002</v>
      </c>
      <c r="W121" s="32">
        <v>5497364.9800000004</v>
      </c>
      <c r="X121" s="32">
        <v>1775436.29</v>
      </c>
      <c r="Y121" s="32">
        <v>621942.99</v>
      </c>
      <c r="Z121" s="32">
        <v>1065406.92</v>
      </c>
      <c r="AA121" s="32">
        <v>1054188.8600000001</v>
      </c>
      <c r="AB121" s="32">
        <v>1827806.1</v>
      </c>
      <c r="AC121" s="2">
        <v>0.18</v>
      </c>
      <c r="AD121" s="2">
        <v>0.18</v>
      </c>
      <c r="AE121" s="2">
        <v>0.18</v>
      </c>
      <c r="AF121" s="2">
        <v>0.18</v>
      </c>
      <c r="AG121" s="2">
        <v>0.18</v>
      </c>
      <c r="AH121" s="2">
        <v>0.18</v>
      </c>
      <c r="AI121" s="2">
        <v>0.18</v>
      </c>
      <c r="AJ121" s="2">
        <v>0.18</v>
      </c>
      <c r="AK121" s="2">
        <v>0.18</v>
      </c>
      <c r="AL121" s="2">
        <v>0.18</v>
      </c>
      <c r="AM121" s="2">
        <v>0.18</v>
      </c>
      <c r="AN121" s="2">
        <v>0.18</v>
      </c>
      <c r="AO121" s="33">
        <v>2959.66</v>
      </c>
      <c r="AP121" s="33">
        <v>2577.12</v>
      </c>
      <c r="AQ121" s="33">
        <v>2377.84</v>
      </c>
      <c r="AR121" s="33">
        <v>2196.5300000000002</v>
      </c>
      <c r="AS121" s="33">
        <v>2466.83</v>
      </c>
      <c r="AT121" s="33">
        <v>3868.48</v>
      </c>
      <c r="AU121" s="33">
        <v>9895.26</v>
      </c>
      <c r="AV121" s="33">
        <v>3195.79</v>
      </c>
      <c r="AW121" s="33">
        <v>1119.5</v>
      </c>
      <c r="AX121" s="33">
        <v>1917.73</v>
      </c>
      <c r="AY121" s="33">
        <v>1897.54</v>
      </c>
      <c r="AZ121" s="33">
        <v>3290.05</v>
      </c>
      <c r="BA121" s="31">
        <f t="shared" si="53"/>
        <v>-1973.11</v>
      </c>
      <c r="BB121" s="31">
        <f t="shared" si="53"/>
        <v>-1718.08</v>
      </c>
      <c r="BC121" s="31">
        <f t="shared" si="53"/>
        <v>-1585.23</v>
      </c>
      <c r="BD121" s="31">
        <f t="shared" si="51"/>
        <v>-5857.41</v>
      </c>
      <c r="BE121" s="31">
        <f t="shared" si="51"/>
        <v>-6578.22</v>
      </c>
      <c r="BF121" s="31">
        <f t="shared" si="51"/>
        <v>-10315.94</v>
      </c>
      <c r="BG121" s="31">
        <f t="shared" si="51"/>
        <v>-39031.29</v>
      </c>
      <c r="BH121" s="31">
        <f t="shared" si="51"/>
        <v>-12605.6</v>
      </c>
      <c r="BI121" s="31">
        <f t="shared" si="51"/>
        <v>-4415.8</v>
      </c>
      <c r="BJ121" s="31">
        <f t="shared" si="57"/>
        <v>-3196.22</v>
      </c>
      <c r="BK121" s="31">
        <f t="shared" si="57"/>
        <v>-3162.57</v>
      </c>
      <c r="BL121" s="31">
        <f t="shared" si="57"/>
        <v>-5483.42</v>
      </c>
      <c r="BM121" s="6">
        <f t="shared" ca="1" si="56"/>
        <v>-4.9399999999999999E-2</v>
      </c>
      <c r="BN121" s="6">
        <f t="shared" ca="1" si="56"/>
        <v>-4.9399999999999999E-2</v>
      </c>
      <c r="BO121" s="6">
        <f t="shared" ca="1" si="56"/>
        <v>-4.9399999999999999E-2</v>
      </c>
      <c r="BP121" s="6">
        <f t="shared" ca="1" si="56"/>
        <v>-4.9399999999999999E-2</v>
      </c>
      <c r="BQ121" s="6">
        <f t="shared" ca="1" si="56"/>
        <v>-4.9399999999999999E-2</v>
      </c>
      <c r="BR121" s="6">
        <f t="shared" ca="1" si="56"/>
        <v>-4.9399999999999999E-2</v>
      </c>
      <c r="BS121" s="6">
        <f t="shared" ca="1" si="56"/>
        <v>-4.9399999999999999E-2</v>
      </c>
      <c r="BT121" s="6">
        <f t="shared" ca="1" si="56"/>
        <v>-4.9399999999999999E-2</v>
      </c>
      <c r="BU121" s="6">
        <f t="shared" ca="1" si="56"/>
        <v>-4.9399999999999999E-2</v>
      </c>
      <c r="BV121" s="6">
        <f t="shared" ca="1" si="56"/>
        <v>-4.9399999999999999E-2</v>
      </c>
      <c r="BW121" s="6">
        <f t="shared" ca="1" si="56"/>
        <v>-4.9399999999999999E-2</v>
      </c>
      <c r="BX121" s="6">
        <f t="shared" ca="1" si="56"/>
        <v>-4.9399999999999999E-2</v>
      </c>
      <c r="BY121" s="31">
        <f t="shared" ca="1" si="61"/>
        <v>-81226.31</v>
      </c>
      <c r="BZ121" s="31">
        <f t="shared" ca="1" si="61"/>
        <v>-70727.53</v>
      </c>
      <c r="CA121" s="31">
        <f t="shared" ca="1" si="61"/>
        <v>-65258.46</v>
      </c>
      <c r="CB121" s="31">
        <f t="shared" ca="1" si="58"/>
        <v>-60282.5</v>
      </c>
      <c r="CC121" s="31">
        <f t="shared" ca="1" si="58"/>
        <v>-67700.899999999994</v>
      </c>
      <c r="CD121" s="31">
        <f t="shared" ca="1" si="58"/>
        <v>-106168.26</v>
      </c>
      <c r="CE121" s="31">
        <f t="shared" ca="1" si="58"/>
        <v>-271569.83</v>
      </c>
      <c r="CF121" s="31">
        <f t="shared" ca="1" si="58"/>
        <v>-87706.55</v>
      </c>
      <c r="CG121" s="31">
        <f t="shared" ca="1" si="58"/>
        <v>-30723.98</v>
      </c>
      <c r="CH121" s="31">
        <f t="shared" ca="1" si="58"/>
        <v>-52631.1</v>
      </c>
      <c r="CI121" s="31">
        <f t="shared" ca="1" si="58"/>
        <v>-52076.93</v>
      </c>
      <c r="CJ121" s="31">
        <f t="shared" ca="1" si="58"/>
        <v>-90293.62</v>
      </c>
      <c r="CK121" s="32">
        <f t="shared" ca="1" si="54"/>
        <v>2137.5300000000002</v>
      </c>
      <c r="CL121" s="32">
        <f t="shared" ca="1" si="54"/>
        <v>1861.25</v>
      </c>
      <c r="CM121" s="32">
        <f t="shared" ca="1" si="54"/>
        <v>1717.33</v>
      </c>
      <c r="CN121" s="32">
        <f t="shared" ca="1" si="52"/>
        <v>1586.38</v>
      </c>
      <c r="CO121" s="32">
        <f t="shared" ca="1" si="52"/>
        <v>1781.6</v>
      </c>
      <c r="CP121" s="32">
        <f t="shared" ca="1" si="52"/>
        <v>2793.9</v>
      </c>
      <c r="CQ121" s="32">
        <f t="shared" ca="1" si="52"/>
        <v>7146.57</v>
      </c>
      <c r="CR121" s="32">
        <f t="shared" ca="1" si="52"/>
        <v>2308.0700000000002</v>
      </c>
      <c r="CS121" s="32">
        <f t="shared" ca="1" si="52"/>
        <v>808.53</v>
      </c>
      <c r="CT121" s="32">
        <f t="shared" ca="1" si="59"/>
        <v>1385.03</v>
      </c>
      <c r="CU121" s="32">
        <f t="shared" ca="1" si="59"/>
        <v>1370.45</v>
      </c>
      <c r="CV121" s="32">
        <f t="shared" ca="1" si="59"/>
        <v>2376.15</v>
      </c>
      <c r="CW121" s="31">
        <f t="shared" ca="1" si="50"/>
        <v>-80075.33</v>
      </c>
      <c r="CX121" s="31">
        <f t="shared" ca="1" si="50"/>
        <v>-69725.319999999992</v>
      </c>
      <c r="CY121" s="31">
        <f t="shared" ca="1" si="50"/>
        <v>-64333.74</v>
      </c>
      <c r="CZ121" s="31">
        <f t="shared" ca="1" si="50"/>
        <v>-55035.240000000005</v>
      </c>
      <c r="DA121" s="31">
        <f t="shared" ca="1" si="50"/>
        <v>-61807.909999999989</v>
      </c>
      <c r="DB121" s="31">
        <f t="shared" ca="1" si="50"/>
        <v>-96926.9</v>
      </c>
      <c r="DC121" s="31">
        <f t="shared" ca="1" si="50"/>
        <v>-235287.23</v>
      </c>
      <c r="DD121" s="31">
        <f t="shared" ca="1" si="50"/>
        <v>-75988.669999999984</v>
      </c>
      <c r="DE121" s="31">
        <f t="shared" ca="1" si="50"/>
        <v>-26619.15</v>
      </c>
      <c r="DF121" s="31">
        <f t="shared" ca="1" si="60"/>
        <v>-49967.58</v>
      </c>
      <c r="DG121" s="31">
        <f t="shared" ca="1" si="60"/>
        <v>-49441.450000000004</v>
      </c>
      <c r="DH121" s="31">
        <f t="shared" ca="1" si="60"/>
        <v>-85724.1</v>
      </c>
      <c r="DI121" s="32">
        <f t="shared" ca="1" si="65"/>
        <v>-4003.77</v>
      </c>
      <c r="DJ121" s="32">
        <f t="shared" ca="1" si="65"/>
        <v>-3486.27</v>
      </c>
      <c r="DK121" s="32">
        <f t="shared" ca="1" si="65"/>
        <v>-3216.69</v>
      </c>
      <c r="DL121" s="32">
        <f t="shared" ca="1" si="62"/>
        <v>-2751.76</v>
      </c>
      <c r="DM121" s="32">
        <f t="shared" ca="1" si="62"/>
        <v>-3090.4</v>
      </c>
      <c r="DN121" s="32">
        <f t="shared" ca="1" si="62"/>
        <v>-4846.3500000000004</v>
      </c>
      <c r="DO121" s="32">
        <f t="shared" ca="1" si="46"/>
        <v>-11764.36</v>
      </c>
      <c r="DP121" s="32">
        <f t="shared" ca="1" si="46"/>
        <v>-3799.43</v>
      </c>
      <c r="DQ121" s="32">
        <f t="shared" ca="1" si="46"/>
        <v>-1330.96</v>
      </c>
      <c r="DR121" s="32">
        <f t="shared" ca="1" si="46"/>
        <v>-2498.38</v>
      </c>
      <c r="DS121" s="32">
        <f t="shared" ca="1" si="46"/>
        <v>-2472.0700000000002</v>
      </c>
      <c r="DT121" s="32">
        <f t="shared" ca="1" si="46"/>
        <v>-4286.21</v>
      </c>
      <c r="DU121" s="31">
        <f t="shared" ca="1" si="66"/>
        <v>-34453.25</v>
      </c>
      <c r="DV121" s="31">
        <f t="shared" ca="1" si="66"/>
        <v>-29644.74</v>
      </c>
      <c r="DW121" s="31">
        <f t="shared" ca="1" si="66"/>
        <v>-27056.32</v>
      </c>
      <c r="DX121" s="31">
        <f t="shared" ca="1" si="63"/>
        <v>-22865.27</v>
      </c>
      <c r="DY121" s="31">
        <f t="shared" ca="1" si="63"/>
        <v>-25374.28</v>
      </c>
      <c r="DZ121" s="31">
        <f t="shared" ca="1" si="63"/>
        <v>-39297.9</v>
      </c>
      <c r="EA121" s="31">
        <f t="shared" ca="1" si="47"/>
        <v>-94234.2</v>
      </c>
      <c r="EB121" s="31">
        <f t="shared" ca="1" si="47"/>
        <v>-30030.63</v>
      </c>
      <c r="EC121" s="31">
        <f t="shared" ca="1" si="47"/>
        <v>-10378.56</v>
      </c>
      <c r="ED121" s="31">
        <f t="shared" ca="1" si="47"/>
        <v>-19225.21</v>
      </c>
      <c r="EE121" s="31">
        <f t="shared" ca="1" si="47"/>
        <v>-18760.330000000002</v>
      </c>
      <c r="EF121" s="31">
        <f t="shared" ca="1" si="47"/>
        <v>-32087.25</v>
      </c>
      <c r="EG121" s="32">
        <f t="shared" ca="1" si="67"/>
        <v>-118532.35</v>
      </c>
      <c r="EH121" s="32">
        <f t="shared" ca="1" si="67"/>
        <v>-102856.33</v>
      </c>
      <c r="EI121" s="32">
        <f t="shared" ca="1" si="67"/>
        <v>-94606.75</v>
      </c>
      <c r="EJ121" s="32">
        <f t="shared" ca="1" si="64"/>
        <v>-80652.27</v>
      </c>
      <c r="EK121" s="32">
        <f t="shared" ca="1" si="64"/>
        <v>-90272.59</v>
      </c>
      <c r="EL121" s="32">
        <f t="shared" ca="1" si="64"/>
        <v>-141071.15</v>
      </c>
      <c r="EM121" s="32">
        <f t="shared" ca="1" si="48"/>
        <v>-341285.79000000004</v>
      </c>
      <c r="EN121" s="32">
        <f t="shared" ca="1" si="48"/>
        <v>-109818.72999999998</v>
      </c>
      <c r="EO121" s="32">
        <f t="shared" ca="1" si="48"/>
        <v>-38328.67</v>
      </c>
      <c r="EP121" s="32">
        <f t="shared" ca="1" si="48"/>
        <v>-71691.17</v>
      </c>
      <c r="EQ121" s="32">
        <f t="shared" ca="1" si="48"/>
        <v>-70673.850000000006</v>
      </c>
      <c r="ER121" s="32">
        <f t="shared" ca="1" si="48"/>
        <v>-122097.56000000001</v>
      </c>
    </row>
    <row r="122" spans="1:148">
      <c r="A122" t="s">
        <v>450</v>
      </c>
      <c r="B122" s="1" t="s">
        <v>98</v>
      </c>
      <c r="C122" t="str">
        <f t="shared" ca="1" si="40"/>
        <v>SPCIMP</v>
      </c>
      <c r="D122" t="str">
        <f t="shared" ca="1" si="41"/>
        <v>Alberta-Saskatchewan Intertie - Import</v>
      </c>
      <c r="E122" s="51">
        <v>26164</v>
      </c>
      <c r="F122" s="51">
        <v>7528</v>
      </c>
      <c r="G122" s="51">
        <v>24339</v>
      </c>
      <c r="H122" s="51">
        <v>39437</v>
      </c>
      <c r="I122" s="51">
        <v>38956</v>
      </c>
      <c r="J122" s="51">
        <v>40219</v>
      </c>
      <c r="K122" s="51">
        <v>84924</v>
      </c>
      <c r="L122" s="51">
        <v>82271</v>
      </c>
      <c r="M122" s="51">
        <v>36128</v>
      </c>
      <c r="N122" s="51">
        <v>41163</v>
      </c>
      <c r="O122" s="51">
        <v>16527</v>
      </c>
      <c r="P122" s="51">
        <v>14535</v>
      </c>
      <c r="Q122" s="32">
        <v>1735830.94</v>
      </c>
      <c r="R122" s="32">
        <v>596448.6</v>
      </c>
      <c r="S122" s="32">
        <v>1587080.37</v>
      </c>
      <c r="T122" s="32">
        <v>2307157.34</v>
      </c>
      <c r="U122" s="32">
        <v>1220618.6200000001</v>
      </c>
      <c r="V122" s="32">
        <v>1727557.44</v>
      </c>
      <c r="W122" s="32">
        <v>13889043.65</v>
      </c>
      <c r="X122" s="32">
        <v>6734031.9299999997</v>
      </c>
      <c r="Y122" s="32">
        <v>2273607.11</v>
      </c>
      <c r="Z122" s="32">
        <v>3135770.53</v>
      </c>
      <c r="AA122" s="32">
        <v>929391.06</v>
      </c>
      <c r="AB122" s="32">
        <v>1233621.5</v>
      </c>
      <c r="AC122" s="2">
        <v>1.44</v>
      </c>
      <c r="AD122" s="2">
        <v>1.44</v>
      </c>
      <c r="AE122" s="2">
        <v>1.44</v>
      </c>
      <c r="AF122" s="2">
        <v>1.44</v>
      </c>
      <c r="AG122" s="2">
        <v>1.44</v>
      </c>
      <c r="AH122" s="2">
        <v>1.44</v>
      </c>
      <c r="AI122" s="2">
        <v>1.44</v>
      </c>
      <c r="AJ122" s="2">
        <v>1.44</v>
      </c>
      <c r="AK122" s="2">
        <v>1.44</v>
      </c>
      <c r="AL122" s="2">
        <v>1.44</v>
      </c>
      <c r="AM122" s="2">
        <v>1.44</v>
      </c>
      <c r="AN122" s="2">
        <v>1.44</v>
      </c>
      <c r="AO122" s="33">
        <v>24995.97</v>
      </c>
      <c r="AP122" s="33">
        <v>8588.86</v>
      </c>
      <c r="AQ122" s="33">
        <v>22853.96</v>
      </c>
      <c r="AR122" s="33">
        <v>33223.07</v>
      </c>
      <c r="AS122" s="33">
        <v>17576.91</v>
      </c>
      <c r="AT122" s="33">
        <v>24876.83</v>
      </c>
      <c r="AU122" s="33">
        <v>200002.23</v>
      </c>
      <c r="AV122" s="33">
        <v>96970.06</v>
      </c>
      <c r="AW122" s="33">
        <v>32739.94</v>
      </c>
      <c r="AX122" s="33">
        <v>45155.1</v>
      </c>
      <c r="AY122" s="33">
        <v>13383.23</v>
      </c>
      <c r="AZ122" s="33">
        <v>17764.150000000001</v>
      </c>
      <c r="BA122" s="31">
        <f t="shared" si="53"/>
        <v>-2083</v>
      </c>
      <c r="BB122" s="31">
        <f t="shared" si="53"/>
        <v>-715.74</v>
      </c>
      <c r="BC122" s="31">
        <f t="shared" si="53"/>
        <v>-1904.5</v>
      </c>
      <c r="BD122" s="31">
        <f t="shared" si="51"/>
        <v>-11074.36</v>
      </c>
      <c r="BE122" s="31">
        <f t="shared" si="51"/>
        <v>-5858.97</v>
      </c>
      <c r="BF122" s="31">
        <f t="shared" si="51"/>
        <v>-8292.2800000000007</v>
      </c>
      <c r="BG122" s="31">
        <f t="shared" si="51"/>
        <v>-98612.21</v>
      </c>
      <c r="BH122" s="31">
        <f t="shared" si="51"/>
        <v>-47811.63</v>
      </c>
      <c r="BI122" s="31">
        <f t="shared" si="51"/>
        <v>-16142.61</v>
      </c>
      <c r="BJ122" s="31">
        <f t="shared" si="57"/>
        <v>-9407.31</v>
      </c>
      <c r="BK122" s="31">
        <f t="shared" si="57"/>
        <v>-2788.17</v>
      </c>
      <c r="BL122" s="31">
        <f t="shared" si="57"/>
        <v>-3700.86</v>
      </c>
      <c r="BM122" s="6">
        <f t="shared" ca="1" si="56"/>
        <v>-4.7999999999999996E-3</v>
      </c>
      <c r="BN122" s="6">
        <f t="shared" ca="1" si="56"/>
        <v>-4.7999999999999996E-3</v>
      </c>
      <c r="BO122" s="6">
        <f t="shared" ca="1" si="56"/>
        <v>-4.7999999999999996E-3</v>
      </c>
      <c r="BP122" s="6">
        <f t="shared" ca="1" si="56"/>
        <v>-4.7999999999999996E-3</v>
      </c>
      <c r="BQ122" s="6">
        <f t="shared" ca="1" si="56"/>
        <v>-4.7999999999999996E-3</v>
      </c>
      <c r="BR122" s="6">
        <f t="shared" ca="1" si="56"/>
        <v>-4.7999999999999996E-3</v>
      </c>
      <c r="BS122" s="6">
        <f t="shared" ca="1" si="56"/>
        <v>-4.7999999999999996E-3</v>
      </c>
      <c r="BT122" s="6">
        <f t="shared" ca="1" si="56"/>
        <v>-4.7999999999999996E-3</v>
      </c>
      <c r="BU122" s="6">
        <f t="shared" ca="1" si="56"/>
        <v>-4.7999999999999996E-3</v>
      </c>
      <c r="BV122" s="6">
        <f t="shared" ca="1" si="56"/>
        <v>-4.7999999999999996E-3</v>
      </c>
      <c r="BW122" s="6">
        <f t="shared" ca="1" si="56"/>
        <v>-4.7999999999999996E-3</v>
      </c>
      <c r="BX122" s="6">
        <f t="shared" ca="1" si="56"/>
        <v>-4.7999999999999996E-3</v>
      </c>
      <c r="BY122" s="31">
        <f t="shared" ca="1" si="61"/>
        <v>-8331.99</v>
      </c>
      <c r="BZ122" s="31">
        <f t="shared" ca="1" si="61"/>
        <v>-2862.95</v>
      </c>
      <c r="CA122" s="31">
        <f t="shared" ca="1" si="61"/>
        <v>-7617.99</v>
      </c>
      <c r="CB122" s="31">
        <f t="shared" ca="1" si="58"/>
        <v>-11074.36</v>
      </c>
      <c r="CC122" s="31">
        <f t="shared" ca="1" si="58"/>
        <v>-5858.97</v>
      </c>
      <c r="CD122" s="31">
        <f t="shared" ca="1" si="58"/>
        <v>-8292.2800000000007</v>
      </c>
      <c r="CE122" s="31">
        <f t="shared" ca="1" si="58"/>
        <v>-66667.41</v>
      </c>
      <c r="CF122" s="31">
        <f t="shared" ca="1" si="58"/>
        <v>-32323.35</v>
      </c>
      <c r="CG122" s="31">
        <f t="shared" ca="1" si="58"/>
        <v>-10913.31</v>
      </c>
      <c r="CH122" s="31">
        <f t="shared" ca="1" si="58"/>
        <v>-15051.7</v>
      </c>
      <c r="CI122" s="31">
        <f t="shared" ca="1" si="58"/>
        <v>-4461.08</v>
      </c>
      <c r="CJ122" s="31">
        <f t="shared" ca="1" si="58"/>
        <v>-5921.38</v>
      </c>
      <c r="CK122" s="32">
        <f t="shared" ca="1" si="54"/>
        <v>2256.58</v>
      </c>
      <c r="CL122" s="32">
        <f t="shared" ca="1" si="54"/>
        <v>775.38</v>
      </c>
      <c r="CM122" s="32">
        <f t="shared" ca="1" si="54"/>
        <v>2063.1999999999998</v>
      </c>
      <c r="CN122" s="32">
        <f t="shared" ca="1" si="52"/>
        <v>2999.3</v>
      </c>
      <c r="CO122" s="32">
        <f t="shared" ca="1" si="52"/>
        <v>1586.8</v>
      </c>
      <c r="CP122" s="32">
        <f t="shared" ca="1" si="52"/>
        <v>2245.8200000000002</v>
      </c>
      <c r="CQ122" s="32">
        <f t="shared" ca="1" si="52"/>
        <v>18055.759999999998</v>
      </c>
      <c r="CR122" s="32">
        <f t="shared" ca="1" si="52"/>
        <v>8754.24</v>
      </c>
      <c r="CS122" s="32">
        <f t="shared" ca="1" si="52"/>
        <v>2955.69</v>
      </c>
      <c r="CT122" s="32">
        <f t="shared" ca="1" si="59"/>
        <v>4076.5</v>
      </c>
      <c r="CU122" s="32">
        <f t="shared" ca="1" si="59"/>
        <v>1208.21</v>
      </c>
      <c r="CV122" s="32">
        <f t="shared" ca="1" si="59"/>
        <v>1603.71</v>
      </c>
      <c r="CW122" s="31">
        <f t="shared" ca="1" si="50"/>
        <v>-28988.38</v>
      </c>
      <c r="CX122" s="31">
        <f t="shared" ca="1" si="50"/>
        <v>-9960.69</v>
      </c>
      <c r="CY122" s="31">
        <f t="shared" ca="1" si="50"/>
        <v>-26504.25</v>
      </c>
      <c r="CZ122" s="31">
        <f t="shared" ca="1" si="50"/>
        <v>-30223.769999999997</v>
      </c>
      <c r="DA122" s="31">
        <f t="shared" ca="1" si="50"/>
        <v>-15990.11</v>
      </c>
      <c r="DB122" s="31">
        <f t="shared" ca="1" si="50"/>
        <v>-22631.010000000002</v>
      </c>
      <c r="DC122" s="31">
        <f t="shared" ca="1" si="50"/>
        <v>-150001.66999999998</v>
      </c>
      <c r="DD122" s="31">
        <f t="shared" ca="1" si="50"/>
        <v>-72727.540000000008</v>
      </c>
      <c r="DE122" s="31">
        <f t="shared" ca="1" si="50"/>
        <v>-24554.949999999997</v>
      </c>
      <c r="DF122" s="31">
        <f t="shared" ca="1" si="60"/>
        <v>-46722.990000000005</v>
      </c>
      <c r="DG122" s="31">
        <f t="shared" ca="1" si="60"/>
        <v>-13847.929999999998</v>
      </c>
      <c r="DH122" s="31">
        <f t="shared" ca="1" si="60"/>
        <v>-18380.96</v>
      </c>
      <c r="DI122" s="32">
        <f t="shared" ca="1" si="65"/>
        <v>-1449.42</v>
      </c>
      <c r="DJ122" s="32">
        <f t="shared" ca="1" si="65"/>
        <v>-498.03</v>
      </c>
      <c r="DK122" s="32">
        <f t="shared" ca="1" si="65"/>
        <v>-1325.21</v>
      </c>
      <c r="DL122" s="32">
        <f t="shared" ca="1" si="62"/>
        <v>-1511.19</v>
      </c>
      <c r="DM122" s="32">
        <f t="shared" ca="1" si="62"/>
        <v>-799.51</v>
      </c>
      <c r="DN122" s="32">
        <f t="shared" ca="1" si="62"/>
        <v>-1131.55</v>
      </c>
      <c r="DO122" s="32">
        <f t="shared" ca="1" si="46"/>
        <v>-7500.08</v>
      </c>
      <c r="DP122" s="32">
        <f t="shared" ca="1" si="46"/>
        <v>-3636.38</v>
      </c>
      <c r="DQ122" s="32">
        <f t="shared" ca="1" si="46"/>
        <v>-1227.75</v>
      </c>
      <c r="DR122" s="32">
        <f t="shared" ca="1" si="46"/>
        <v>-2336.15</v>
      </c>
      <c r="DS122" s="32">
        <f t="shared" ca="1" si="46"/>
        <v>-692.4</v>
      </c>
      <c r="DT122" s="32">
        <f t="shared" ca="1" si="46"/>
        <v>-919.05</v>
      </c>
      <c r="DU122" s="31">
        <f t="shared" ca="1" si="66"/>
        <v>-12472.55</v>
      </c>
      <c r="DV122" s="31">
        <f t="shared" ca="1" si="66"/>
        <v>-4234.93</v>
      </c>
      <c r="DW122" s="31">
        <f t="shared" ca="1" si="66"/>
        <v>-11146.68</v>
      </c>
      <c r="DX122" s="31">
        <f t="shared" ca="1" si="63"/>
        <v>-12556.95</v>
      </c>
      <c r="DY122" s="31">
        <f t="shared" ca="1" si="63"/>
        <v>-6564.49</v>
      </c>
      <c r="DZ122" s="31">
        <f t="shared" ca="1" si="63"/>
        <v>-9175.48</v>
      </c>
      <c r="EA122" s="31">
        <f t="shared" ca="1" si="47"/>
        <v>-60076.73</v>
      </c>
      <c r="EB122" s="31">
        <f t="shared" ca="1" si="47"/>
        <v>-28741.84</v>
      </c>
      <c r="EC122" s="31">
        <f t="shared" ca="1" si="47"/>
        <v>-9573.74</v>
      </c>
      <c r="ED122" s="31">
        <f t="shared" ca="1" si="47"/>
        <v>-17976.84</v>
      </c>
      <c r="EE122" s="31">
        <f t="shared" ca="1" si="47"/>
        <v>-5254.53</v>
      </c>
      <c r="EF122" s="31">
        <f t="shared" ca="1" si="47"/>
        <v>-6880.15</v>
      </c>
      <c r="EG122" s="32">
        <f t="shared" ca="1" si="67"/>
        <v>-42910.350000000006</v>
      </c>
      <c r="EH122" s="32">
        <f t="shared" ca="1" si="67"/>
        <v>-14693.650000000001</v>
      </c>
      <c r="EI122" s="32">
        <f t="shared" ca="1" si="67"/>
        <v>-38976.14</v>
      </c>
      <c r="EJ122" s="32">
        <f t="shared" ca="1" si="64"/>
        <v>-44291.909999999996</v>
      </c>
      <c r="EK122" s="32">
        <f t="shared" ca="1" si="64"/>
        <v>-23354.11</v>
      </c>
      <c r="EL122" s="32">
        <f t="shared" ca="1" si="64"/>
        <v>-32938.04</v>
      </c>
      <c r="EM122" s="32">
        <f t="shared" ca="1" si="48"/>
        <v>-217578.47999999998</v>
      </c>
      <c r="EN122" s="32">
        <f t="shared" ca="1" si="48"/>
        <v>-105105.76000000001</v>
      </c>
      <c r="EO122" s="32">
        <f t="shared" ca="1" si="48"/>
        <v>-35356.439999999995</v>
      </c>
      <c r="EP122" s="32">
        <f t="shared" ca="1" si="48"/>
        <v>-67035.98000000001</v>
      </c>
      <c r="EQ122" s="32">
        <f t="shared" ca="1" si="48"/>
        <v>-19794.859999999997</v>
      </c>
      <c r="ER122" s="32">
        <f t="shared" ca="1" si="48"/>
        <v>-26180.159999999996</v>
      </c>
    </row>
    <row r="123" spans="1:148">
      <c r="A123" t="s">
        <v>450</v>
      </c>
      <c r="B123" s="1" t="s">
        <v>99</v>
      </c>
      <c r="C123" t="str">
        <f t="shared" ca="1" si="40"/>
        <v>BCHEXP</v>
      </c>
      <c r="D123" t="str">
        <f t="shared" ca="1" si="41"/>
        <v>Alberta-BC Intertie - Export</v>
      </c>
      <c r="E123" s="51">
        <v>100</v>
      </c>
      <c r="F123" s="51">
        <v>87.5</v>
      </c>
      <c r="J123" s="51">
        <v>902.5</v>
      </c>
      <c r="K123" s="51">
        <v>343</v>
      </c>
      <c r="L123" s="51">
        <v>537.5</v>
      </c>
      <c r="M123" s="51">
        <v>165</v>
      </c>
      <c r="N123" s="51">
        <v>859</v>
      </c>
      <c r="O123" s="51">
        <v>100</v>
      </c>
      <c r="P123" s="51">
        <v>525</v>
      </c>
      <c r="Q123" s="32">
        <v>4563</v>
      </c>
      <c r="R123" s="32">
        <v>4107</v>
      </c>
      <c r="S123" s="32"/>
      <c r="T123" s="32"/>
      <c r="U123" s="32"/>
      <c r="V123" s="32">
        <v>29066.65</v>
      </c>
      <c r="W123" s="32">
        <v>8047.76</v>
      </c>
      <c r="X123" s="32">
        <v>65160.25</v>
      </c>
      <c r="Y123" s="32">
        <v>11962.9</v>
      </c>
      <c r="Z123" s="32">
        <v>40387</v>
      </c>
      <c r="AA123" s="32">
        <v>3384.5</v>
      </c>
      <c r="AB123" s="32">
        <v>28225.19</v>
      </c>
      <c r="AC123" s="2">
        <v>3.19</v>
      </c>
      <c r="AD123" s="2">
        <v>3.19</v>
      </c>
      <c r="AH123" s="2">
        <v>3.19</v>
      </c>
      <c r="AI123" s="2">
        <v>3.19</v>
      </c>
      <c r="AJ123" s="2">
        <v>3.19</v>
      </c>
      <c r="AK123" s="2">
        <v>3.19</v>
      </c>
      <c r="AL123" s="2">
        <v>3.19</v>
      </c>
      <c r="AM123" s="2">
        <v>3.19</v>
      </c>
      <c r="AN123" s="2">
        <v>3.19</v>
      </c>
      <c r="AO123" s="33">
        <v>145.56</v>
      </c>
      <c r="AP123" s="33">
        <v>131.01</v>
      </c>
      <c r="AQ123" s="33"/>
      <c r="AR123" s="33"/>
      <c r="AS123" s="33"/>
      <c r="AT123" s="33">
        <v>927.23</v>
      </c>
      <c r="AU123" s="33">
        <v>256.72000000000003</v>
      </c>
      <c r="AV123" s="33">
        <v>2078.61</v>
      </c>
      <c r="AW123" s="33">
        <v>381.62</v>
      </c>
      <c r="AX123" s="33">
        <v>1288.3499999999999</v>
      </c>
      <c r="AY123" s="33">
        <v>107.97</v>
      </c>
      <c r="AZ123" s="33">
        <v>900.38</v>
      </c>
      <c r="BA123" s="31">
        <f t="shared" si="53"/>
        <v>-5.48</v>
      </c>
      <c r="BB123" s="31">
        <f t="shared" si="53"/>
        <v>-4.93</v>
      </c>
      <c r="BC123" s="31">
        <f t="shared" si="53"/>
        <v>0</v>
      </c>
      <c r="BD123" s="31">
        <f t="shared" si="51"/>
        <v>0</v>
      </c>
      <c r="BE123" s="31">
        <f t="shared" si="51"/>
        <v>0</v>
      </c>
      <c r="BF123" s="31">
        <f t="shared" si="51"/>
        <v>-139.52000000000001</v>
      </c>
      <c r="BG123" s="31">
        <f t="shared" si="51"/>
        <v>-57.14</v>
      </c>
      <c r="BH123" s="31">
        <f t="shared" si="51"/>
        <v>-462.64</v>
      </c>
      <c r="BI123" s="31">
        <f t="shared" si="51"/>
        <v>-84.94</v>
      </c>
      <c r="BJ123" s="31">
        <f t="shared" si="57"/>
        <v>-121.16</v>
      </c>
      <c r="BK123" s="31">
        <f t="shared" si="57"/>
        <v>-10.15</v>
      </c>
      <c r="BL123" s="31">
        <f t="shared" si="57"/>
        <v>-84.68</v>
      </c>
      <c r="BM123" s="6">
        <f t="shared" ref="BM123:BX141" ca="1" si="68">VLOOKUP($C123,LossFactorLookup,3,FALSE)</f>
        <v>6.3E-3</v>
      </c>
      <c r="BN123" s="6">
        <f t="shared" ca="1" si="68"/>
        <v>6.3E-3</v>
      </c>
      <c r="BO123" s="6">
        <f t="shared" ca="1" si="68"/>
        <v>6.3E-3</v>
      </c>
      <c r="BP123" s="6">
        <f t="shared" ca="1" si="68"/>
        <v>6.3E-3</v>
      </c>
      <c r="BQ123" s="6">
        <f t="shared" ca="1" si="68"/>
        <v>6.3E-3</v>
      </c>
      <c r="BR123" s="6">
        <f t="shared" ca="1" si="68"/>
        <v>6.3E-3</v>
      </c>
      <c r="BS123" s="6">
        <f t="shared" ca="1" si="68"/>
        <v>6.3E-3</v>
      </c>
      <c r="BT123" s="6">
        <f t="shared" ca="1" si="68"/>
        <v>6.3E-3</v>
      </c>
      <c r="BU123" s="6">
        <f t="shared" ca="1" si="68"/>
        <v>6.3E-3</v>
      </c>
      <c r="BV123" s="6">
        <f t="shared" ca="1" si="68"/>
        <v>6.3E-3</v>
      </c>
      <c r="BW123" s="6">
        <f t="shared" ca="1" si="68"/>
        <v>6.3E-3</v>
      </c>
      <c r="BX123" s="6">
        <f t="shared" ca="1" si="68"/>
        <v>6.3E-3</v>
      </c>
      <c r="BY123" s="31">
        <f t="shared" ca="1" si="61"/>
        <v>28.75</v>
      </c>
      <c r="BZ123" s="31">
        <f t="shared" ca="1" si="61"/>
        <v>25.87</v>
      </c>
      <c r="CA123" s="31">
        <f t="shared" ca="1" si="61"/>
        <v>0</v>
      </c>
      <c r="CB123" s="31">
        <f t="shared" ca="1" si="58"/>
        <v>0</v>
      </c>
      <c r="CC123" s="31">
        <f t="shared" ca="1" si="58"/>
        <v>0</v>
      </c>
      <c r="CD123" s="31">
        <f t="shared" ca="1" si="58"/>
        <v>183.12</v>
      </c>
      <c r="CE123" s="31">
        <f t="shared" ca="1" si="58"/>
        <v>50.7</v>
      </c>
      <c r="CF123" s="31">
        <f t="shared" ca="1" si="58"/>
        <v>410.51</v>
      </c>
      <c r="CG123" s="31">
        <f t="shared" ca="1" si="58"/>
        <v>75.37</v>
      </c>
      <c r="CH123" s="31">
        <f t="shared" ca="1" si="58"/>
        <v>254.44</v>
      </c>
      <c r="CI123" s="31">
        <f t="shared" ca="1" si="58"/>
        <v>21.32</v>
      </c>
      <c r="CJ123" s="31">
        <f t="shared" ca="1" si="58"/>
        <v>177.82</v>
      </c>
      <c r="CK123" s="32">
        <f t="shared" ca="1" si="54"/>
        <v>5.93</v>
      </c>
      <c r="CL123" s="32">
        <f t="shared" ca="1" si="54"/>
        <v>5.34</v>
      </c>
      <c r="CM123" s="32">
        <f t="shared" ca="1" si="54"/>
        <v>0</v>
      </c>
      <c r="CN123" s="32">
        <f t="shared" ca="1" si="52"/>
        <v>0</v>
      </c>
      <c r="CO123" s="32">
        <f t="shared" ca="1" si="52"/>
        <v>0</v>
      </c>
      <c r="CP123" s="32">
        <f t="shared" ca="1" si="52"/>
        <v>37.79</v>
      </c>
      <c r="CQ123" s="32">
        <f t="shared" ca="1" si="52"/>
        <v>10.46</v>
      </c>
      <c r="CR123" s="32">
        <f t="shared" ca="1" si="52"/>
        <v>84.71</v>
      </c>
      <c r="CS123" s="32">
        <f t="shared" ca="1" si="52"/>
        <v>15.55</v>
      </c>
      <c r="CT123" s="32">
        <f t="shared" ca="1" si="59"/>
        <v>52.5</v>
      </c>
      <c r="CU123" s="32">
        <f t="shared" ca="1" si="59"/>
        <v>4.4000000000000004</v>
      </c>
      <c r="CV123" s="32">
        <f t="shared" ca="1" si="59"/>
        <v>36.69</v>
      </c>
      <c r="CW123" s="31">
        <f t="shared" ca="1" si="50"/>
        <v>-105.39999999999999</v>
      </c>
      <c r="CX123" s="31">
        <f t="shared" ca="1" si="50"/>
        <v>-94.869999999999976</v>
      </c>
      <c r="CY123" s="31">
        <f t="shared" ca="1" si="50"/>
        <v>0</v>
      </c>
      <c r="CZ123" s="31">
        <f t="shared" ca="1" si="50"/>
        <v>0</v>
      </c>
      <c r="DA123" s="31">
        <f t="shared" ca="1" si="50"/>
        <v>0</v>
      </c>
      <c r="DB123" s="31">
        <f t="shared" ca="1" si="50"/>
        <v>-566.80000000000007</v>
      </c>
      <c r="DC123" s="31">
        <f t="shared" ca="1" si="50"/>
        <v>-138.42000000000002</v>
      </c>
      <c r="DD123" s="31">
        <f t="shared" ca="1" si="50"/>
        <v>-1120.75</v>
      </c>
      <c r="DE123" s="31">
        <f t="shared" ca="1" si="50"/>
        <v>-205.76</v>
      </c>
      <c r="DF123" s="31">
        <f t="shared" ca="1" si="60"/>
        <v>-860.24999999999989</v>
      </c>
      <c r="DG123" s="31">
        <f t="shared" ca="1" si="60"/>
        <v>-72.099999999999994</v>
      </c>
      <c r="DH123" s="31">
        <f t="shared" ca="1" si="60"/>
        <v>-601.19000000000005</v>
      </c>
      <c r="DI123" s="32">
        <f t="shared" ca="1" si="65"/>
        <v>-5.27</v>
      </c>
      <c r="DJ123" s="32">
        <f t="shared" ca="1" si="65"/>
        <v>-4.74</v>
      </c>
      <c r="DK123" s="32">
        <f t="shared" ca="1" si="65"/>
        <v>0</v>
      </c>
      <c r="DL123" s="32">
        <f t="shared" ca="1" si="62"/>
        <v>0</v>
      </c>
      <c r="DM123" s="32">
        <f t="shared" ca="1" si="62"/>
        <v>0</v>
      </c>
      <c r="DN123" s="32">
        <f t="shared" ca="1" si="62"/>
        <v>-28.34</v>
      </c>
      <c r="DO123" s="32">
        <f t="shared" ca="1" si="46"/>
        <v>-6.92</v>
      </c>
      <c r="DP123" s="32">
        <f t="shared" ca="1" si="46"/>
        <v>-56.04</v>
      </c>
      <c r="DQ123" s="32">
        <f t="shared" ca="1" si="46"/>
        <v>-10.29</v>
      </c>
      <c r="DR123" s="32">
        <f t="shared" ca="1" si="46"/>
        <v>-43.01</v>
      </c>
      <c r="DS123" s="32">
        <f t="shared" ca="1" si="46"/>
        <v>-3.61</v>
      </c>
      <c r="DT123" s="32">
        <f t="shared" ca="1" si="46"/>
        <v>-30.06</v>
      </c>
      <c r="DU123" s="31">
        <f t="shared" ca="1" si="66"/>
        <v>-45.35</v>
      </c>
      <c r="DV123" s="31">
        <f t="shared" ca="1" si="66"/>
        <v>-40.340000000000003</v>
      </c>
      <c r="DW123" s="31">
        <f t="shared" ca="1" si="66"/>
        <v>0</v>
      </c>
      <c r="DX123" s="31">
        <f t="shared" ca="1" si="63"/>
        <v>0</v>
      </c>
      <c r="DY123" s="31">
        <f t="shared" ca="1" si="63"/>
        <v>0</v>
      </c>
      <c r="DZ123" s="31">
        <f t="shared" ca="1" si="63"/>
        <v>-229.8</v>
      </c>
      <c r="EA123" s="31">
        <f t="shared" ca="1" si="47"/>
        <v>-55.44</v>
      </c>
      <c r="EB123" s="31">
        <f t="shared" ca="1" si="47"/>
        <v>-442.92</v>
      </c>
      <c r="EC123" s="31">
        <f t="shared" ca="1" si="47"/>
        <v>-80.22</v>
      </c>
      <c r="ED123" s="31">
        <f t="shared" ca="1" si="47"/>
        <v>-330.98</v>
      </c>
      <c r="EE123" s="31">
        <f t="shared" ca="1" si="47"/>
        <v>-27.36</v>
      </c>
      <c r="EF123" s="31">
        <f t="shared" ca="1" si="47"/>
        <v>-225.03</v>
      </c>
      <c r="EG123" s="32">
        <f t="shared" ca="1" si="67"/>
        <v>-156.01999999999998</v>
      </c>
      <c r="EH123" s="32">
        <f t="shared" ca="1" si="67"/>
        <v>-139.94999999999999</v>
      </c>
      <c r="EI123" s="32">
        <f t="shared" ca="1" si="67"/>
        <v>0</v>
      </c>
      <c r="EJ123" s="32">
        <f t="shared" ca="1" si="64"/>
        <v>0</v>
      </c>
      <c r="EK123" s="32">
        <f t="shared" ca="1" si="64"/>
        <v>0</v>
      </c>
      <c r="EL123" s="32">
        <f t="shared" ca="1" si="64"/>
        <v>-824.94</v>
      </c>
      <c r="EM123" s="32">
        <f t="shared" ca="1" si="48"/>
        <v>-200.78</v>
      </c>
      <c r="EN123" s="32">
        <f t="shared" ca="1" si="48"/>
        <v>-1619.71</v>
      </c>
      <c r="EO123" s="32">
        <f t="shared" ca="1" si="48"/>
        <v>-296.27</v>
      </c>
      <c r="EP123" s="32">
        <f t="shared" ca="1" si="48"/>
        <v>-1234.2399999999998</v>
      </c>
      <c r="EQ123" s="32">
        <f t="shared" ca="1" si="48"/>
        <v>-103.07</v>
      </c>
      <c r="ER123" s="32">
        <f t="shared" ca="1" si="48"/>
        <v>-856.28</v>
      </c>
    </row>
    <row r="124" spans="1:148">
      <c r="A124" t="s">
        <v>450</v>
      </c>
      <c r="B124" s="1" t="s">
        <v>100</v>
      </c>
      <c r="C124" t="str">
        <f t="shared" ca="1" si="40"/>
        <v>SPCEXP</v>
      </c>
      <c r="D124" t="str">
        <f t="shared" ca="1" si="41"/>
        <v>Alberta-Saskatchewan Intertie - Export</v>
      </c>
      <c r="E124" s="51">
        <v>5948.5</v>
      </c>
      <c r="F124" s="51">
        <v>8567.75</v>
      </c>
      <c r="G124" s="51">
        <v>5114.75</v>
      </c>
      <c r="H124" s="51">
        <v>2224</v>
      </c>
      <c r="I124" s="51">
        <v>2988</v>
      </c>
      <c r="J124" s="51">
        <v>189</v>
      </c>
      <c r="K124" s="51">
        <v>187.5</v>
      </c>
      <c r="L124" s="51">
        <v>473.25</v>
      </c>
      <c r="M124" s="51">
        <v>10126.75</v>
      </c>
      <c r="N124" s="51">
        <v>79.5</v>
      </c>
      <c r="O124" s="51">
        <v>5073.25</v>
      </c>
      <c r="P124" s="51">
        <v>8084.5</v>
      </c>
      <c r="Q124" s="32">
        <v>333728.64000000001</v>
      </c>
      <c r="R124" s="32">
        <v>539010.12</v>
      </c>
      <c r="S124" s="32">
        <v>244335.68</v>
      </c>
      <c r="T124" s="32">
        <v>81836.31</v>
      </c>
      <c r="U124" s="32">
        <v>193133.4</v>
      </c>
      <c r="V124" s="32">
        <v>27362.74</v>
      </c>
      <c r="W124" s="32">
        <v>66522.5</v>
      </c>
      <c r="X124" s="32">
        <v>27177.38</v>
      </c>
      <c r="Y124" s="32">
        <v>378944.43</v>
      </c>
      <c r="Z124" s="32">
        <v>3255.57</v>
      </c>
      <c r="AA124" s="32">
        <v>283291.06</v>
      </c>
      <c r="AB124" s="32">
        <v>404757.68</v>
      </c>
      <c r="AC124" s="2">
        <v>4.13</v>
      </c>
      <c r="AD124" s="2">
        <v>4.13</v>
      </c>
      <c r="AE124" s="2">
        <v>4.13</v>
      </c>
      <c r="AF124" s="2">
        <v>4.13</v>
      </c>
      <c r="AG124" s="2">
        <v>4.13</v>
      </c>
      <c r="AH124" s="2">
        <v>4.13</v>
      </c>
      <c r="AI124" s="2">
        <v>4.13</v>
      </c>
      <c r="AJ124" s="2">
        <v>4.13</v>
      </c>
      <c r="AK124" s="2">
        <v>4.13</v>
      </c>
      <c r="AL124" s="2">
        <v>4.13</v>
      </c>
      <c r="AM124" s="2">
        <v>4.13</v>
      </c>
      <c r="AN124" s="2">
        <v>4.13</v>
      </c>
      <c r="AO124" s="33">
        <v>13782.99</v>
      </c>
      <c r="AP124" s="33">
        <v>22261.119999999999</v>
      </c>
      <c r="AQ124" s="33">
        <v>10091.06</v>
      </c>
      <c r="AR124" s="33">
        <v>3379.84</v>
      </c>
      <c r="AS124" s="33">
        <v>7976.41</v>
      </c>
      <c r="AT124" s="33">
        <v>1130.08</v>
      </c>
      <c r="AU124" s="33">
        <v>2747.38</v>
      </c>
      <c r="AV124" s="33">
        <v>1122.43</v>
      </c>
      <c r="AW124" s="33">
        <v>15650.4</v>
      </c>
      <c r="AX124" s="33">
        <v>134.46</v>
      </c>
      <c r="AY124" s="33">
        <v>11699.92</v>
      </c>
      <c r="AZ124" s="33">
        <v>16716.490000000002</v>
      </c>
      <c r="BA124" s="31">
        <f t="shared" si="53"/>
        <v>-400.47</v>
      </c>
      <c r="BB124" s="31">
        <f t="shared" si="53"/>
        <v>-646.80999999999995</v>
      </c>
      <c r="BC124" s="31">
        <f t="shared" si="53"/>
        <v>-293.2</v>
      </c>
      <c r="BD124" s="31">
        <f t="shared" si="51"/>
        <v>-392.81</v>
      </c>
      <c r="BE124" s="31">
        <f t="shared" si="51"/>
        <v>-927.04</v>
      </c>
      <c r="BF124" s="31">
        <f t="shared" si="51"/>
        <v>-131.34</v>
      </c>
      <c r="BG124" s="31">
        <f t="shared" si="51"/>
        <v>-472.31</v>
      </c>
      <c r="BH124" s="31">
        <f t="shared" si="51"/>
        <v>-192.96</v>
      </c>
      <c r="BI124" s="31">
        <f t="shared" si="51"/>
        <v>-2690.51</v>
      </c>
      <c r="BJ124" s="31">
        <f t="shared" si="57"/>
        <v>-9.77</v>
      </c>
      <c r="BK124" s="31">
        <f t="shared" si="57"/>
        <v>-849.87</v>
      </c>
      <c r="BL124" s="31">
        <f t="shared" si="57"/>
        <v>-1214.27</v>
      </c>
      <c r="BM124" s="6">
        <f t="shared" ca="1" si="68"/>
        <v>0.02</v>
      </c>
      <c r="BN124" s="6">
        <f t="shared" ca="1" si="68"/>
        <v>0.02</v>
      </c>
      <c r="BO124" s="6">
        <f t="shared" ca="1" si="68"/>
        <v>0.02</v>
      </c>
      <c r="BP124" s="6">
        <f t="shared" ca="1" si="68"/>
        <v>0.02</v>
      </c>
      <c r="BQ124" s="6">
        <f t="shared" ca="1" si="68"/>
        <v>0.02</v>
      </c>
      <c r="BR124" s="6">
        <f t="shared" ca="1" si="68"/>
        <v>0.02</v>
      </c>
      <c r="BS124" s="6">
        <f t="shared" ca="1" si="68"/>
        <v>0.02</v>
      </c>
      <c r="BT124" s="6">
        <f t="shared" ca="1" si="68"/>
        <v>0.02</v>
      </c>
      <c r="BU124" s="6">
        <f t="shared" ca="1" si="68"/>
        <v>0.02</v>
      </c>
      <c r="BV124" s="6">
        <f t="shared" ca="1" si="68"/>
        <v>0.02</v>
      </c>
      <c r="BW124" s="6">
        <f t="shared" ca="1" si="68"/>
        <v>0.02</v>
      </c>
      <c r="BX124" s="6">
        <f t="shared" ca="1" si="68"/>
        <v>0.02</v>
      </c>
      <c r="BY124" s="31">
        <f t="shared" ca="1" si="61"/>
        <v>6674.57</v>
      </c>
      <c r="BZ124" s="31">
        <f t="shared" ca="1" si="61"/>
        <v>10780.2</v>
      </c>
      <c r="CA124" s="31">
        <f t="shared" ca="1" si="61"/>
        <v>4886.71</v>
      </c>
      <c r="CB124" s="31">
        <f t="shared" ca="1" si="58"/>
        <v>1636.73</v>
      </c>
      <c r="CC124" s="31">
        <f t="shared" ca="1" si="58"/>
        <v>3862.67</v>
      </c>
      <c r="CD124" s="31">
        <f t="shared" ca="1" si="58"/>
        <v>547.25</v>
      </c>
      <c r="CE124" s="31">
        <f t="shared" ca="1" si="58"/>
        <v>1330.45</v>
      </c>
      <c r="CF124" s="31">
        <f t="shared" ca="1" si="58"/>
        <v>543.54999999999995</v>
      </c>
      <c r="CG124" s="31">
        <f t="shared" ca="1" si="58"/>
        <v>7578.89</v>
      </c>
      <c r="CH124" s="31">
        <f t="shared" ca="1" si="58"/>
        <v>65.11</v>
      </c>
      <c r="CI124" s="31">
        <f t="shared" ca="1" si="58"/>
        <v>5665.82</v>
      </c>
      <c r="CJ124" s="31">
        <f t="shared" ca="1" si="58"/>
        <v>8095.15</v>
      </c>
      <c r="CK124" s="32">
        <f t="shared" ca="1" si="54"/>
        <v>433.85</v>
      </c>
      <c r="CL124" s="32">
        <f t="shared" ca="1" si="54"/>
        <v>700.71</v>
      </c>
      <c r="CM124" s="32">
        <f t="shared" ca="1" si="54"/>
        <v>317.64</v>
      </c>
      <c r="CN124" s="32">
        <f t="shared" ca="1" si="52"/>
        <v>106.39</v>
      </c>
      <c r="CO124" s="32">
        <f t="shared" ca="1" si="52"/>
        <v>251.07</v>
      </c>
      <c r="CP124" s="32">
        <f t="shared" ca="1" si="52"/>
        <v>35.57</v>
      </c>
      <c r="CQ124" s="32">
        <f t="shared" ca="1" si="52"/>
        <v>86.48</v>
      </c>
      <c r="CR124" s="32">
        <f t="shared" ca="1" si="52"/>
        <v>35.33</v>
      </c>
      <c r="CS124" s="32">
        <f t="shared" ca="1" si="52"/>
        <v>492.63</v>
      </c>
      <c r="CT124" s="32">
        <f t="shared" ca="1" si="59"/>
        <v>4.2300000000000004</v>
      </c>
      <c r="CU124" s="32">
        <f t="shared" ca="1" si="59"/>
        <v>368.28</v>
      </c>
      <c r="CV124" s="32">
        <f t="shared" ca="1" si="59"/>
        <v>526.17999999999995</v>
      </c>
      <c r="CW124" s="31">
        <f t="shared" ca="1" si="50"/>
        <v>-6274.0999999999995</v>
      </c>
      <c r="CX124" s="31">
        <f t="shared" ca="1" si="50"/>
        <v>-10133.4</v>
      </c>
      <c r="CY124" s="31">
        <f t="shared" ca="1" si="50"/>
        <v>-4593.5099999999993</v>
      </c>
      <c r="CZ124" s="31">
        <f t="shared" ca="1" si="50"/>
        <v>-1243.9100000000001</v>
      </c>
      <c r="DA124" s="31">
        <f t="shared" ca="1" si="50"/>
        <v>-2935.63</v>
      </c>
      <c r="DB124" s="31">
        <f t="shared" ca="1" si="50"/>
        <v>-415.91999999999985</v>
      </c>
      <c r="DC124" s="31">
        <f t="shared" ca="1" si="50"/>
        <v>-858.1400000000001</v>
      </c>
      <c r="DD124" s="31">
        <f t="shared" ca="1" si="50"/>
        <v>-350.59000000000003</v>
      </c>
      <c r="DE124" s="31">
        <f t="shared" ca="1" si="50"/>
        <v>-4888.369999999999</v>
      </c>
      <c r="DF124" s="31">
        <f t="shared" ca="1" si="60"/>
        <v>-55.350000000000009</v>
      </c>
      <c r="DG124" s="31">
        <f t="shared" ca="1" si="60"/>
        <v>-4815.9500000000007</v>
      </c>
      <c r="DH124" s="31">
        <f t="shared" ca="1" si="60"/>
        <v>-6880.8900000000012</v>
      </c>
      <c r="DI124" s="32">
        <f t="shared" ca="1" si="65"/>
        <v>-313.70999999999998</v>
      </c>
      <c r="DJ124" s="32">
        <f t="shared" ca="1" si="65"/>
        <v>-506.67</v>
      </c>
      <c r="DK124" s="32">
        <f t="shared" ca="1" si="65"/>
        <v>-229.68</v>
      </c>
      <c r="DL124" s="32">
        <f t="shared" ca="1" si="62"/>
        <v>-62.2</v>
      </c>
      <c r="DM124" s="32">
        <f t="shared" ca="1" si="62"/>
        <v>-146.78</v>
      </c>
      <c r="DN124" s="32">
        <f t="shared" ca="1" si="62"/>
        <v>-20.8</v>
      </c>
      <c r="DO124" s="32">
        <f t="shared" ca="1" si="46"/>
        <v>-42.91</v>
      </c>
      <c r="DP124" s="32">
        <f t="shared" ca="1" si="46"/>
        <v>-17.53</v>
      </c>
      <c r="DQ124" s="32">
        <f t="shared" ca="1" si="46"/>
        <v>-244.42</v>
      </c>
      <c r="DR124" s="32">
        <f t="shared" ca="1" si="46"/>
        <v>-2.77</v>
      </c>
      <c r="DS124" s="32">
        <f t="shared" ca="1" si="46"/>
        <v>-240.8</v>
      </c>
      <c r="DT124" s="32">
        <f t="shared" ca="1" si="46"/>
        <v>-344.04</v>
      </c>
      <c r="DU124" s="31">
        <f t="shared" ca="1" si="66"/>
        <v>-2699.5</v>
      </c>
      <c r="DV124" s="31">
        <f t="shared" ca="1" si="66"/>
        <v>-4308.3599999999997</v>
      </c>
      <c r="DW124" s="31">
        <f t="shared" ca="1" si="66"/>
        <v>-1931.86</v>
      </c>
      <c r="DX124" s="31">
        <f t="shared" ca="1" si="63"/>
        <v>-516.79999999999995</v>
      </c>
      <c r="DY124" s="31">
        <f t="shared" ca="1" si="63"/>
        <v>-1205.18</v>
      </c>
      <c r="DZ124" s="31">
        <f t="shared" ca="1" si="63"/>
        <v>-168.63</v>
      </c>
      <c r="EA124" s="31">
        <f t="shared" ca="1" si="47"/>
        <v>-343.69</v>
      </c>
      <c r="EB124" s="31">
        <f t="shared" ca="1" si="47"/>
        <v>-138.55000000000001</v>
      </c>
      <c r="EC124" s="31">
        <f t="shared" ca="1" si="47"/>
        <v>-1905.93</v>
      </c>
      <c r="ED124" s="31">
        <f t="shared" ca="1" si="47"/>
        <v>-21.3</v>
      </c>
      <c r="EE124" s="31">
        <f t="shared" ca="1" si="47"/>
        <v>-1827.39</v>
      </c>
      <c r="EF124" s="31">
        <f t="shared" ca="1" si="47"/>
        <v>-2575.58</v>
      </c>
      <c r="EG124" s="32">
        <f t="shared" ca="1" si="67"/>
        <v>-9287.31</v>
      </c>
      <c r="EH124" s="32">
        <f t="shared" ca="1" si="67"/>
        <v>-14948.43</v>
      </c>
      <c r="EI124" s="32">
        <f t="shared" ca="1" si="67"/>
        <v>-6755.0499999999993</v>
      </c>
      <c r="EJ124" s="32">
        <f t="shared" ca="1" si="64"/>
        <v>-1822.91</v>
      </c>
      <c r="EK124" s="32">
        <f t="shared" ca="1" si="64"/>
        <v>-4287.59</v>
      </c>
      <c r="EL124" s="32">
        <f t="shared" ca="1" si="64"/>
        <v>-605.34999999999991</v>
      </c>
      <c r="EM124" s="32">
        <f t="shared" ca="1" si="48"/>
        <v>-1244.74</v>
      </c>
      <c r="EN124" s="32">
        <f t="shared" ca="1" si="48"/>
        <v>-506.67</v>
      </c>
      <c r="EO124" s="32">
        <f t="shared" ca="1" si="48"/>
        <v>-7038.7199999999993</v>
      </c>
      <c r="EP124" s="32">
        <f t="shared" ca="1" si="48"/>
        <v>-79.420000000000016</v>
      </c>
      <c r="EQ124" s="32">
        <f t="shared" ca="1" si="48"/>
        <v>-6884.1400000000012</v>
      </c>
      <c r="ER124" s="32">
        <f t="shared" ca="1" si="48"/>
        <v>-9800.510000000002</v>
      </c>
    </row>
    <row r="125" spans="1:148">
      <c r="A125" t="s">
        <v>513</v>
      </c>
      <c r="B125" s="1" t="s">
        <v>284</v>
      </c>
      <c r="C125" t="str">
        <f t="shared" ca="1" si="40"/>
        <v>ST1</v>
      </c>
      <c r="D125" t="str">
        <f t="shared" ca="1" si="41"/>
        <v>Sturgeon #1</v>
      </c>
      <c r="E125" s="51">
        <v>5.7454999999999998</v>
      </c>
      <c r="F125" s="51">
        <v>0</v>
      </c>
      <c r="G125" s="51">
        <v>0</v>
      </c>
      <c r="H125" s="51">
        <v>0</v>
      </c>
      <c r="I125" s="51">
        <v>0</v>
      </c>
      <c r="J125" s="51">
        <v>882.28219999999999</v>
      </c>
      <c r="K125" s="51">
        <v>13.1204</v>
      </c>
      <c r="L125" s="51">
        <v>0</v>
      </c>
      <c r="M125" s="51">
        <v>0</v>
      </c>
      <c r="N125" s="51">
        <v>0</v>
      </c>
      <c r="O125" s="51">
        <v>0</v>
      </c>
      <c r="P125" s="51">
        <v>0</v>
      </c>
      <c r="Q125" s="32">
        <v>2343.44</v>
      </c>
      <c r="R125" s="32">
        <v>0</v>
      </c>
      <c r="S125" s="32">
        <v>0</v>
      </c>
      <c r="T125" s="32">
        <v>0</v>
      </c>
      <c r="U125" s="32">
        <v>0</v>
      </c>
      <c r="V125" s="32">
        <v>39319.69</v>
      </c>
      <c r="W125" s="32">
        <v>2819.6</v>
      </c>
      <c r="X125" s="32">
        <v>0</v>
      </c>
      <c r="Y125" s="32">
        <v>0</v>
      </c>
      <c r="Z125" s="32">
        <v>0</v>
      </c>
      <c r="AA125" s="32">
        <v>0</v>
      </c>
      <c r="AB125" s="32">
        <v>0</v>
      </c>
      <c r="AC125" s="2">
        <v>-0.93</v>
      </c>
      <c r="AD125" s="2">
        <v>-0.93</v>
      </c>
      <c r="AE125" s="2">
        <v>-0.93</v>
      </c>
      <c r="AF125" s="2">
        <v>-0.93</v>
      </c>
      <c r="AG125" s="2">
        <v>-0.93</v>
      </c>
      <c r="AH125" s="2">
        <v>-0.93</v>
      </c>
      <c r="AI125" s="2">
        <v>-0.93</v>
      </c>
      <c r="AJ125" s="2">
        <v>-0.93</v>
      </c>
      <c r="AK125" s="2">
        <v>-0.93</v>
      </c>
      <c r="AL125" s="2">
        <v>-0.93</v>
      </c>
      <c r="AM125" s="2">
        <v>-0.93</v>
      </c>
      <c r="AN125" s="2">
        <v>-0.93</v>
      </c>
      <c r="AO125" s="33">
        <v>-21.79</v>
      </c>
      <c r="AP125" s="33">
        <v>0</v>
      </c>
      <c r="AQ125" s="33">
        <v>0</v>
      </c>
      <c r="AR125" s="33">
        <v>0</v>
      </c>
      <c r="AS125" s="33">
        <v>0</v>
      </c>
      <c r="AT125" s="33">
        <v>-365.67</v>
      </c>
      <c r="AU125" s="33">
        <v>-26.22</v>
      </c>
      <c r="AV125" s="33">
        <v>0</v>
      </c>
      <c r="AW125" s="33">
        <v>0</v>
      </c>
      <c r="AX125" s="33">
        <v>0</v>
      </c>
      <c r="AY125" s="33">
        <v>0</v>
      </c>
      <c r="AZ125" s="33">
        <v>0</v>
      </c>
      <c r="BA125" s="31">
        <f t="shared" si="53"/>
        <v>-2.81</v>
      </c>
      <c r="BB125" s="31">
        <f t="shared" si="53"/>
        <v>0</v>
      </c>
      <c r="BC125" s="31">
        <f t="shared" si="53"/>
        <v>0</v>
      </c>
      <c r="BD125" s="31">
        <f t="shared" si="51"/>
        <v>0</v>
      </c>
      <c r="BE125" s="31">
        <f t="shared" si="51"/>
        <v>0</v>
      </c>
      <c r="BF125" s="31">
        <f t="shared" si="51"/>
        <v>-188.73</v>
      </c>
      <c r="BG125" s="31">
        <f t="shared" si="51"/>
        <v>-20.02</v>
      </c>
      <c r="BH125" s="31">
        <f t="shared" si="51"/>
        <v>0</v>
      </c>
      <c r="BI125" s="31">
        <f t="shared" si="51"/>
        <v>0</v>
      </c>
      <c r="BJ125" s="31">
        <f t="shared" si="57"/>
        <v>0</v>
      </c>
      <c r="BK125" s="31">
        <f t="shared" si="57"/>
        <v>0</v>
      </c>
      <c r="BL125" s="31">
        <f t="shared" si="57"/>
        <v>0</v>
      </c>
      <c r="BM125" s="6">
        <f t="shared" ca="1" si="68"/>
        <v>-3.0499999999999999E-2</v>
      </c>
      <c r="BN125" s="6">
        <f t="shared" ca="1" si="68"/>
        <v>-3.0499999999999999E-2</v>
      </c>
      <c r="BO125" s="6">
        <f t="shared" ca="1" si="68"/>
        <v>-3.0499999999999999E-2</v>
      </c>
      <c r="BP125" s="6">
        <f t="shared" ca="1" si="68"/>
        <v>-3.0499999999999999E-2</v>
      </c>
      <c r="BQ125" s="6">
        <f t="shared" ca="1" si="68"/>
        <v>-3.0499999999999999E-2</v>
      </c>
      <c r="BR125" s="6">
        <f t="shared" ca="1" si="68"/>
        <v>-3.0499999999999999E-2</v>
      </c>
      <c r="BS125" s="6">
        <f t="shared" ca="1" si="68"/>
        <v>-3.0499999999999999E-2</v>
      </c>
      <c r="BT125" s="6">
        <f t="shared" ca="1" si="68"/>
        <v>-3.0499999999999999E-2</v>
      </c>
      <c r="BU125" s="6">
        <f t="shared" ca="1" si="68"/>
        <v>-3.0499999999999999E-2</v>
      </c>
      <c r="BV125" s="6">
        <f t="shared" ca="1" si="68"/>
        <v>-3.0499999999999999E-2</v>
      </c>
      <c r="BW125" s="6">
        <f t="shared" ca="1" si="68"/>
        <v>-3.0499999999999999E-2</v>
      </c>
      <c r="BX125" s="6">
        <f t="shared" ca="1" si="68"/>
        <v>-3.0499999999999999E-2</v>
      </c>
      <c r="BY125" s="31">
        <f t="shared" ca="1" si="61"/>
        <v>-71.47</v>
      </c>
      <c r="BZ125" s="31">
        <f t="shared" ca="1" si="61"/>
        <v>0</v>
      </c>
      <c r="CA125" s="31">
        <f t="shared" ca="1" si="61"/>
        <v>0</v>
      </c>
      <c r="CB125" s="31">
        <f t="shared" ca="1" si="58"/>
        <v>0</v>
      </c>
      <c r="CC125" s="31">
        <f t="shared" ca="1" si="58"/>
        <v>0</v>
      </c>
      <c r="CD125" s="31">
        <f t="shared" ca="1" si="58"/>
        <v>-1199.25</v>
      </c>
      <c r="CE125" s="31">
        <f t="shared" ca="1" si="58"/>
        <v>-86</v>
      </c>
      <c r="CF125" s="31">
        <f t="shared" ca="1" si="58"/>
        <v>0</v>
      </c>
      <c r="CG125" s="31">
        <f t="shared" ca="1" si="58"/>
        <v>0</v>
      </c>
      <c r="CH125" s="31">
        <f t="shared" ca="1" si="58"/>
        <v>0</v>
      </c>
      <c r="CI125" s="31">
        <f t="shared" ca="1" si="58"/>
        <v>0</v>
      </c>
      <c r="CJ125" s="31">
        <f t="shared" ca="1" si="58"/>
        <v>0</v>
      </c>
      <c r="CK125" s="32">
        <f t="shared" ca="1" si="54"/>
        <v>3.05</v>
      </c>
      <c r="CL125" s="32">
        <f t="shared" ca="1" si="54"/>
        <v>0</v>
      </c>
      <c r="CM125" s="32">
        <f t="shared" ca="1" si="54"/>
        <v>0</v>
      </c>
      <c r="CN125" s="32">
        <f t="shared" ca="1" si="52"/>
        <v>0</v>
      </c>
      <c r="CO125" s="32">
        <f t="shared" ca="1" si="52"/>
        <v>0</v>
      </c>
      <c r="CP125" s="32">
        <f t="shared" ca="1" si="52"/>
        <v>51.12</v>
      </c>
      <c r="CQ125" s="32">
        <f t="shared" ca="1" si="52"/>
        <v>3.67</v>
      </c>
      <c r="CR125" s="32">
        <f t="shared" ca="1" si="52"/>
        <v>0</v>
      </c>
      <c r="CS125" s="32">
        <f t="shared" ca="1" si="52"/>
        <v>0</v>
      </c>
      <c r="CT125" s="32">
        <f t="shared" ca="1" si="59"/>
        <v>0</v>
      </c>
      <c r="CU125" s="32">
        <f t="shared" ca="1" si="59"/>
        <v>0</v>
      </c>
      <c r="CV125" s="32">
        <f t="shared" ca="1" si="59"/>
        <v>0</v>
      </c>
      <c r="CW125" s="31">
        <f t="shared" ca="1" si="50"/>
        <v>-43.82</v>
      </c>
      <c r="CX125" s="31">
        <f t="shared" ca="1" si="50"/>
        <v>0</v>
      </c>
      <c r="CY125" s="31">
        <f t="shared" ca="1" si="50"/>
        <v>0</v>
      </c>
      <c r="CZ125" s="31">
        <f t="shared" ca="1" si="50"/>
        <v>0</v>
      </c>
      <c r="DA125" s="31">
        <f t="shared" ca="1" si="50"/>
        <v>0</v>
      </c>
      <c r="DB125" s="31">
        <f t="shared" ca="1" si="50"/>
        <v>-593.73</v>
      </c>
      <c r="DC125" s="31">
        <f t="shared" ca="1" si="50"/>
        <v>-36.090000000000003</v>
      </c>
      <c r="DD125" s="31">
        <f t="shared" ca="1" si="50"/>
        <v>0</v>
      </c>
      <c r="DE125" s="31">
        <f t="shared" ca="1" si="50"/>
        <v>0</v>
      </c>
      <c r="DF125" s="31">
        <f t="shared" ca="1" si="60"/>
        <v>0</v>
      </c>
      <c r="DG125" s="31">
        <f t="shared" ca="1" si="60"/>
        <v>0</v>
      </c>
      <c r="DH125" s="31">
        <f t="shared" ca="1" si="60"/>
        <v>0</v>
      </c>
      <c r="DI125" s="32">
        <f t="shared" ca="1" si="65"/>
        <v>-2.19</v>
      </c>
      <c r="DJ125" s="32">
        <f t="shared" ca="1" si="65"/>
        <v>0</v>
      </c>
      <c r="DK125" s="32">
        <f t="shared" ca="1" si="65"/>
        <v>0</v>
      </c>
      <c r="DL125" s="32">
        <f t="shared" ca="1" si="62"/>
        <v>0</v>
      </c>
      <c r="DM125" s="32">
        <f t="shared" ca="1" si="62"/>
        <v>0</v>
      </c>
      <c r="DN125" s="32">
        <f t="shared" ca="1" si="62"/>
        <v>-29.69</v>
      </c>
      <c r="DO125" s="32">
        <f t="shared" ca="1" si="46"/>
        <v>-1.8</v>
      </c>
      <c r="DP125" s="32">
        <f t="shared" ca="1" si="46"/>
        <v>0</v>
      </c>
      <c r="DQ125" s="32">
        <f t="shared" ca="1" si="46"/>
        <v>0</v>
      </c>
      <c r="DR125" s="32">
        <f t="shared" ca="1" si="46"/>
        <v>0</v>
      </c>
      <c r="DS125" s="32">
        <f t="shared" ca="1" si="46"/>
        <v>0</v>
      </c>
      <c r="DT125" s="32">
        <f t="shared" ca="1" si="46"/>
        <v>0</v>
      </c>
      <c r="DU125" s="31">
        <f t="shared" ca="1" si="66"/>
        <v>-18.850000000000001</v>
      </c>
      <c r="DV125" s="31">
        <f t="shared" ca="1" si="66"/>
        <v>0</v>
      </c>
      <c r="DW125" s="31">
        <f t="shared" ca="1" si="66"/>
        <v>0</v>
      </c>
      <c r="DX125" s="31">
        <f t="shared" ca="1" si="63"/>
        <v>0</v>
      </c>
      <c r="DY125" s="31">
        <f t="shared" ca="1" si="63"/>
        <v>0</v>
      </c>
      <c r="DZ125" s="31">
        <f t="shared" ca="1" si="63"/>
        <v>-240.72</v>
      </c>
      <c r="EA125" s="31">
        <f t="shared" ca="1" si="47"/>
        <v>-14.45</v>
      </c>
      <c r="EB125" s="31">
        <f t="shared" ca="1" si="47"/>
        <v>0</v>
      </c>
      <c r="EC125" s="31">
        <f t="shared" ca="1" si="47"/>
        <v>0</v>
      </c>
      <c r="ED125" s="31">
        <f t="shared" ca="1" si="47"/>
        <v>0</v>
      </c>
      <c r="EE125" s="31">
        <f t="shared" ca="1" si="47"/>
        <v>0</v>
      </c>
      <c r="EF125" s="31">
        <f t="shared" ca="1" si="47"/>
        <v>0</v>
      </c>
      <c r="EG125" s="32">
        <f t="shared" ca="1" si="67"/>
        <v>-64.86</v>
      </c>
      <c r="EH125" s="32">
        <f t="shared" ca="1" si="67"/>
        <v>0</v>
      </c>
      <c r="EI125" s="32">
        <f t="shared" ca="1" si="67"/>
        <v>0</v>
      </c>
      <c r="EJ125" s="32">
        <f t="shared" ca="1" si="64"/>
        <v>0</v>
      </c>
      <c r="EK125" s="32">
        <f t="shared" ca="1" si="64"/>
        <v>0</v>
      </c>
      <c r="EL125" s="32">
        <f t="shared" ca="1" si="64"/>
        <v>-864.1400000000001</v>
      </c>
      <c r="EM125" s="32">
        <f t="shared" ca="1" si="48"/>
        <v>-52.34</v>
      </c>
      <c r="EN125" s="32">
        <f t="shared" ca="1" si="48"/>
        <v>0</v>
      </c>
      <c r="EO125" s="32">
        <f t="shared" ca="1" si="48"/>
        <v>0</v>
      </c>
      <c r="EP125" s="32">
        <f t="shared" ca="1" si="48"/>
        <v>0</v>
      </c>
      <c r="EQ125" s="32">
        <f t="shared" ca="1" si="48"/>
        <v>0</v>
      </c>
      <c r="ER125" s="32">
        <f t="shared" ca="1" si="48"/>
        <v>0</v>
      </c>
    </row>
    <row r="126" spans="1:148">
      <c r="A126" t="s">
        <v>513</v>
      </c>
      <c r="B126" s="1" t="s">
        <v>285</v>
      </c>
      <c r="C126" t="str">
        <f t="shared" ca="1" si="40"/>
        <v>ST2</v>
      </c>
      <c r="D126" t="str">
        <f t="shared" ca="1" si="41"/>
        <v>Sturgeon #2</v>
      </c>
      <c r="E126" s="51">
        <v>5.6108000000000002</v>
      </c>
      <c r="F126" s="51">
        <v>0</v>
      </c>
      <c r="G126" s="51">
        <v>0</v>
      </c>
      <c r="H126" s="51">
        <v>0</v>
      </c>
      <c r="I126" s="51">
        <v>0</v>
      </c>
      <c r="J126" s="51">
        <v>101.4217</v>
      </c>
      <c r="K126" s="51">
        <v>14.1355</v>
      </c>
      <c r="L126" s="51">
        <v>0</v>
      </c>
      <c r="M126" s="51">
        <v>0</v>
      </c>
      <c r="N126" s="51">
        <v>0</v>
      </c>
      <c r="O126" s="51">
        <v>0</v>
      </c>
      <c r="P126" s="51">
        <v>0</v>
      </c>
      <c r="Q126" s="32">
        <v>2289.0500000000002</v>
      </c>
      <c r="R126" s="32">
        <v>0</v>
      </c>
      <c r="S126" s="32">
        <v>0</v>
      </c>
      <c r="T126" s="32">
        <v>0</v>
      </c>
      <c r="U126" s="32">
        <v>0</v>
      </c>
      <c r="V126" s="32">
        <v>3236.14</v>
      </c>
      <c r="W126" s="32">
        <v>3080.68</v>
      </c>
      <c r="X126" s="32">
        <v>0</v>
      </c>
      <c r="Y126" s="32">
        <v>0</v>
      </c>
      <c r="Z126" s="32">
        <v>0</v>
      </c>
      <c r="AA126" s="32">
        <v>0</v>
      </c>
      <c r="AB126" s="32">
        <v>0</v>
      </c>
      <c r="AC126" s="2">
        <v>-0.93</v>
      </c>
      <c r="AD126" s="2">
        <v>-0.93</v>
      </c>
      <c r="AE126" s="2">
        <v>-0.93</v>
      </c>
      <c r="AF126" s="2">
        <v>-0.93</v>
      </c>
      <c r="AG126" s="2">
        <v>-0.93</v>
      </c>
      <c r="AH126" s="2">
        <v>-0.93</v>
      </c>
      <c r="AI126" s="2">
        <v>-0.93</v>
      </c>
      <c r="AJ126" s="2">
        <v>-0.93</v>
      </c>
      <c r="AK126" s="2">
        <v>-0.93</v>
      </c>
      <c r="AL126" s="2">
        <v>-0.93</v>
      </c>
      <c r="AM126" s="2">
        <v>-0.93</v>
      </c>
      <c r="AN126" s="2">
        <v>-0.93</v>
      </c>
      <c r="AO126" s="33">
        <v>-21.29</v>
      </c>
      <c r="AP126" s="33">
        <v>0</v>
      </c>
      <c r="AQ126" s="33">
        <v>0</v>
      </c>
      <c r="AR126" s="33">
        <v>0</v>
      </c>
      <c r="AS126" s="33">
        <v>0</v>
      </c>
      <c r="AT126" s="33">
        <v>-30.1</v>
      </c>
      <c r="AU126" s="33">
        <v>-28.65</v>
      </c>
      <c r="AV126" s="33">
        <v>0</v>
      </c>
      <c r="AW126" s="33">
        <v>0</v>
      </c>
      <c r="AX126" s="33">
        <v>0</v>
      </c>
      <c r="AY126" s="33">
        <v>0</v>
      </c>
      <c r="AZ126" s="33">
        <v>0</v>
      </c>
      <c r="BA126" s="31">
        <f t="shared" si="53"/>
        <v>-2.75</v>
      </c>
      <c r="BB126" s="31">
        <f t="shared" si="53"/>
        <v>0</v>
      </c>
      <c r="BC126" s="31">
        <f t="shared" si="53"/>
        <v>0</v>
      </c>
      <c r="BD126" s="31">
        <f t="shared" si="51"/>
        <v>0</v>
      </c>
      <c r="BE126" s="31">
        <f t="shared" si="51"/>
        <v>0</v>
      </c>
      <c r="BF126" s="31">
        <f t="shared" si="51"/>
        <v>-15.53</v>
      </c>
      <c r="BG126" s="31">
        <f t="shared" si="51"/>
        <v>-21.87</v>
      </c>
      <c r="BH126" s="31">
        <f t="shared" si="51"/>
        <v>0</v>
      </c>
      <c r="BI126" s="31">
        <f t="shared" si="51"/>
        <v>0</v>
      </c>
      <c r="BJ126" s="31">
        <f t="shared" si="57"/>
        <v>0</v>
      </c>
      <c r="BK126" s="31">
        <f t="shared" si="57"/>
        <v>0</v>
      </c>
      <c r="BL126" s="31">
        <f t="shared" si="57"/>
        <v>0</v>
      </c>
      <c r="BM126" s="6">
        <f t="shared" ca="1" si="68"/>
        <v>-3.4500000000000003E-2</v>
      </c>
      <c r="BN126" s="6">
        <f t="shared" ca="1" si="68"/>
        <v>-3.4500000000000003E-2</v>
      </c>
      <c r="BO126" s="6">
        <f t="shared" ca="1" si="68"/>
        <v>-3.4500000000000003E-2</v>
      </c>
      <c r="BP126" s="6">
        <f t="shared" ca="1" si="68"/>
        <v>-3.4500000000000003E-2</v>
      </c>
      <c r="BQ126" s="6">
        <f t="shared" ca="1" si="68"/>
        <v>-3.4500000000000003E-2</v>
      </c>
      <c r="BR126" s="6">
        <f t="shared" ca="1" si="68"/>
        <v>-3.4500000000000003E-2</v>
      </c>
      <c r="BS126" s="6">
        <f t="shared" ca="1" si="68"/>
        <v>-3.4500000000000003E-2</v>
      </c>
      <c r="BT126" s="6">
        <f t="shared" ca="1" si="68"/>
        <v>-3.4500000000000003E-2</v>
      </c>
      <c r="BU126" s="6">
        <f t="shared" ca="1" si="68"/>
        <v>-3.4500000000000003E-2</v>
      </c>
      <c r="BV126" s="6">
        <f t="shared" ca="1" si="68"/>
        <v>-3.4500000000000003E-2</v>
      </c>
      <c r="BW126" s="6">
        <f t="shared" ca="1" si="68"/>
        <v>-3.4500000000000003E-2</v>
      </c>
      <c r="BX126" s="6">
        <f t="shared" ca="1" si="68"/>
        <v>-3.4500000000000003E-2</v>
      </c>
      <c r="BY126" s="31">
        <f t="shared" ca="1" si="61"/>
        <v>-78.97</v>
      </c>
      <c r="BZ126" s="31">
        <f t="shared" ca="1" si="61"/>
        <v>0</v>
      </c>
      <c r="CA126" s="31">
        <f t="shared" ca="1" si="61"/>
        <v>0</v>
      </c>
      <c r="CB126" s="31">
        <f t="shared" ca="1" si="58"/>
        <v>0</v>
      </c>
      <c r="CC126" s="31">
        <f t="shared" ca="1" si="58"/>
        <v>0</v>
      </c>
      <c r="CD126" s="31">
        <f t="shared" ca="1" si="58"/>
        <v>-111.65</v>
      </c>
      <c r="CE126" s="31">
        <f t="shared" ca="1" si="58"/>
        <v>-106.28</v>
      </c>
      <c r="CF126" s="31">
        <f t="shared" ca="1" si="58"/>
        <v>0</v>
      </c>
      <c r="CG126" s="31">
        <f t="shared" ca="1" si="58"/>
        <v>0</v>
      </c>
      <c r="CH126" s="31">
        <f t="shared" ca="1" si="58"/>
        <v>0</v>
      </c>
      <c r="CI126" s="31">
        <f t="shared" ca="1" si="58"/>
        <v>0</v>
      </c>
      <c r="CJ126" s="31">
        <f t="shared" ca="1" si="58"/>
        <v>0</v>
      </c>
      <c r="CK126" s="32">
        <f t="shared" ca="1" si="54"/>
        <v>2.98</v>
      </c>
      <c r="CL126" s="32">
        <f t="shared" ca="1" si="54"/>
        <v>0</v>
      </c>
      <c r="CM126" s="32">
        <f t="shared" ca="1" si="54"/>
        <v>0</v>
      </c>
      <c r="CN126" s="32">
        <f t="shared" ca="1" si="52"/>
        <v>0</v>
      </c>
      <c r="CO126" s="32">
        <f t="shared" ca="1" si="52"/>
        <v>0</v>
      </c>
      <c r="CP126" s="32">
        <f t="shared" ca="1" si="52"/>
        <v>4.21</v>
      </c>
      <c r="CQ126" s="32">
        <f t="shared" ca="1" si="52"/>
        <v>4</v>
      </c>
      <c r="CR126" s="32">
        <f t="shared" ca="1" si="52"/>
        <v>0</v>
      </c>
      <c r="CS126" s="32">
        <f t="shared" ca="1" si="52"/>
        <v>0</v>
      </c>
      <c r="CT126" s="32">
        <f t="shared" ca="1" si="59"/>
        <v>0</v>
      </c>
      <c r="CU126" s="32">
        <f t="shared" ca="1" si="59"/>
        <v>0</v>
      </c>
      <c r="CV126" s="32">
        <f t="shared" ca="1" si="59"/>
        <v>0</v>
      </c>
      <c r="CW126" s="31">
        <f t="shared" ca="1" si="50"/>
        <v>-51.949999999999996</v>
      </c>
      <c r="CX126" s="31">
        <f t="shared" ca="1" si="50"/>
        <v>0</v>
      </c>
      <c r="CY126" s="31">
        <f t="shared" ca="1" si="50"/>
        <v>0</v>
      </c>
      <c r="CZ126" s="31">
        <f t="shared" ca="1" si="50"/>
        <v>0</v>
      </c>
      <c r="DA126" s="31">
        <f t="shared" ca="1" si="50"/>
        <v>0</v>
      </c>
      <c r="DB126" s="31">
        <f t="shared" ca="1" si="50"/>
        <v>-61.81</v>
      </c>
      <c r="DC126" s="31">
        <f t="shared" ca="1" si="50"/>
        <v>-51.759999999999991</v>
      </c>
      <c r="DD126" s="31">
        <f t="shared" ca="1" si="50"/>
        <v>0</v>
      </c>
      <c r="DE126" s="31">
        <f t="shared" ca="1" si="50"/>
        <v>0</v>
      </c>
      <c r="DF126" s="31">
        <f t="shared" ca="1" si="60"/>
        <v>0</v>
      </c>
      <c r="DG126" s="31">
        <f t="shared" ca="1" si="60"/>
        <v>0</v>
      </c>
      <c r="DH126" s="31">
        <f t="shared" ca="1" si="60"/>
        <v>0</v>
      </c>
      <c r="DI126" s="32">
        <f t="shared" ca="1" si="65"/>
        <v>-2.6</v>
      </c>
      <c r="DJ126" s="32">
        <f t="shared" ca="1" si="65"/>
        <v>0</v>
      </c>
      <c r="DK126" s="32">
        <f t="shared" ca="1" si="65"/>
        <v>0</v>
      </c>
      <c r="DL126" s="32">
        <f t="shared" ca="1" si="62"/>
        <v>0</v>
      </c>
      <c r="DM126" s="32">
        <f t="shared" ca="1" si="62"/>
        <v>0</v>
      </c>
      <c r="DN126" s="32">
        <f t="shared" ca="1" si="62"/>
        <v>-3.09</v>
      </c>
      <c r="DO126" s="32">
        <f t="shared" ca="1" si="46"/>
        <v>-2.59</v>
      </c>
      <c r="DP126" s="32">
        <f t="shared" ca="1" si="46"/>
        <v>0</v>
      </c>
      <c r="DQ126" s="32">
        <f t="shared" ca="1" si="46"/>
        <v>0</v>
      </c>
      <c r="DR126" s="32">
        <f t="shared" ca="1" si="46"/>
        <v>0</v>
      </c>
      <c r="DS126" s="32">
        <f t="shared" ca="1" si="46"/>
        <v>0</v>
      </c>
      <c r="DT126" s="32">
        <f t="shared" ca="1" si="46"/>
        <v>0</v>
      </c>
      <c r="DU126" s="31">
        <f t="shared" ca="1" si="66"/>
        <v>-22.35</v>
      </c>
      <c r="DV126" s="31">
        <f t="shared" ca="1" si="66"/>
        <v>0</v>
      </c>
      <c r="DW126" s="31">
        <f t="shared" ca="1" si="66"/>
        <v>0</v>
      </c>
      <c r="DX126" s="31">
        <f t="shared" ca="1" si="63"/>
        <v>0</v>
      </c>
      <c r="DY126" s="31">
        <f t="shared" ca="1" si="63"/>
        <v>0</v>
      </c>
      <c r="DZ126" s="31">
        <f t="shared" ca="1" si="63"/>
        <v>-25.06</v>
      </c>
      <c r="EA126" s="31">
        <f t="shared" ca="1" si="47"/>
        <v>-20.73</v>
      </c>
      <c r="EB126" s="31">
        <f t="shared" ca="1" si="47"/>
        <v>0</v>
      </c>
      <c r="EC126" s="31">
        <f t="shared" ca="1" si="47"/>
        <v>0</v>
      </c>
      <c r="ED126" s="31">
        <f t="shared" ca="1" si="47"/>
        <v>0</v>
      </c>
      <c r="EE126" s="31">
        <f t="shared" ca="1" si="47"/>
        <v>0</v>
      </c>
      <c r="EF126" s="31">
        <f t="shared" ca="1" si="47"/>
        <v>0</v>
      </c>
      <c r="EG126" s="32">
        <f t="shared" ca="1" si="67"/>
        <v>-76.900000000000006</v>
      </c>
      <c r="EH126" s="32">
        <f t="shared" ca="1" si="67"/>
        <v>0</v>
      </c>
      <c r="EI126" s="32">
        <f t="shared" ca="1" si="67"/>
        <v>0</v>
      </c>
      <c r="EJ126" s="32">
        <f t="shared" ca="1" si="64"/>
        <v>0</v>
      </c>
      <c r="EK126" s="32">
        <f t="shared" ca="1" si="64"/>
        <v>0</v>
      </c>
      <c r="EL126" s="32">
        <f t="shared" ca="1" si="64"/>
        <v>-89.960000000000008</v>
      </c>
      <c r="EM126" s="32">
        <f t="shared" ca="1" si="48"/>
        <v>-75.08</v>
      </c>
      <c r="EN126" s="32">
        <f t="shared" ca="1" si="48"/>
        <v>0</v>
      </c>
      <c r="EO126" s="32">
        <f t="shared" ca="1" si="48"/>
        <v>0</v>
      </c>
      <c r="EP126" s="32">
        <f t="shared" ca="1" si="48"/>
        <v>0</v>
      </c>
      <c r="EQ126" s="32">
        <f t="shared" ca="1" si="48"/>
        <v>0</v>
      </c>
      <c r="ER126" s="32">
        <f t="shared" ca="1" si="48"/>
        <v>0</v>
      </c>
    </row>
    <row r="127" spans="1:148">
      <c r="A127" t="s">
        <v>421</v>
      </c>
      <c r="B127" s="1" t="s">
        <v>65</v>
      </c>
      <c r="C127" t="str">
        <f t="shared" ca="1" si="40"/>
        <v>TAB1</v>
      </c>
      <c r="D127" t="str">
        <f t="shared" ca="1" si="41"/>
        <v>Taber Wind Facility</v>
      </c>
      <c r="E127" s="51">
        <v>0</v>
      </c>
      <c r="F127" s="51">
        <v>0</v>
      </c>
      <c r="G127" s="51">
        <v>159.642</v>
      </c>
      <c r="H127" s="51">
        <v>2047.836</v>
      </c>
      <c r="I127" s="51">
        <v>4999.5119999999997</v>
      </c>
      <c r="J127" s="51">
        <v>8121.0780000000004</v>
      </c>
      <c r="K127" s="51">
        <v>7703.7240000000002</v>
      </c>
      <c r="L127" s="51">
        <v>12176.85</v>
      </c>
      <c r="M127" s="51">
        <v>16948.763999999999</v>
      </c>
      <c r="N127" s="51">
        <v>28043.400600000001</v>
      </c>
      <c r="O127" s="51">
        <v>25079.825400000002</v>
      </c>
      <c r="P127" s="51">
        <v>21784.098000000002</v>
      </c>
      <c r="Q127" s="32">
        <v>0</v>
      </c>
      <c r="R127" s="32">
        <v>0</v>
      </c>
      <c r="S127" s="32">
        <v>5750.87</v>
      </c>
      <c r="T127" s="32">
        <v>97919.4</v>
      </c>
      <c r="U127" s="32">
        <v>179172.84</v>
      </c>
      <c r="V127" s="32">
        <v>313039.81</v>
      </c>
      <c r="W127" s="32">
        <v>784358.23</v>
      </c>
      <c r="X127" s="32">
        <v>591648.87</v>
      </c>
      <c r="Y127" s="32">
        <v>652882.99</v>
      </c>
      <c r="Z127" s="32">
        <v>1587741.96</v>
      </c>
      <c r="AA127" s="32">
        <v>1147180.55</v>
      </c>
      <c r="AB127" s="32">
        <v>1186653.67</v>
      </c>
      <c r="AC127" s="2">
        <v>0.52</v>
      </c>
      <c r="AD127" s="2">
        <v>0.52</v>
      </c>
      <c r="AE127" s="2">
        <v>0.52</v>
      </c>
      <c r="AF127" s="2">
        <v>0.52</v>
      </c>
      <c r="AG127" s="2">
        <v>0.52</v>
      </c>
      <c r="AH127" s="2">
        <v>0.52</v>
      </c>
      <c r="AI127" s="2">
        <v>0.52</v>
      </c>
      <c r="AJ127" s="2">
        <v>0.52</v>
      </c>
      <c r="AK127" s="2">
        <v>0.52</v>
      </c>
      <c r="AL127" s="2">
        <v>0.52</v>
      </c>
      <c r="AM127" s="2">
        <v>0.52</v>
      </c>
      <c r="AN127" s="2">
        <v>0.52</v>
      </c>
      <c r="AO127" s="33">
        <v>0</v>
      </c>
      <c r="AP127" s="33">
        <v>0</v>
      </c>
      <c r="AQ127" s="33">
        <v>29.9</v>
      </c>
      <c r="AR127" s="33">
        <v>509.18</v>
      </c>
      <c r="AS127" s="33">
        <v>931.7</v>
      </c>
      <c r="AT127" s="33">
        <v>1627.81</v>
      </c>
      <c r="AU127" s="33">
        <v>4078.66</v>
      </c>
      <c r="AV127" s="33">
        <v>3076.57</v>
      </c>
      <c r="AW127" s="33">
        <v>3394.99</v>
      </c>
      <c r="AX127" s="33">
        <v>8256.26</v>
      </c>
      <c r="AY127" s="33">
        <v>5965.34</v>
      </c>
      <c r="AZ127" s="33">
        <v>6170.6</v>
      </c>
      <c r="BA127" s="31">
        <f t="shared" si="53"/>
        <v>0</v>
      </c>
      <c r="BB127" s="31">
        <f t="shared" si="53"/>
        <v>0</v>
      </c>
      <c r="BC127" s="31">
        <f t="shared" si="53"/>
        <v>-6.9</v>
      </c>
      <c r="BD127" s="31">
        <f t="shared" si="51"/>
        <v>-470.01</v>
      </c>
      <c r="BE127" s="31">
        <f t="shared" si="51"/>
        <v>-860.03</v>
      </c>
      <c r="BF127" s="31">
        <f t="shared" si="51"/>
        <v>-1502.59</v>
      </c>
      <c r="BG127" s="31">
        <f t="shared" si="51"/>
        <v>-5568.94</v>
      </c>
      <c r="BH127" s="31">
        <f t="shared" si="51"/>
        <v>-4200.71</v>
      </c>
      <c r="BI127" s="31">
        <f t="shared" si="51"/>
        <v>-4635.47</v>
      </c>
      <c r="BJ127" s="31">
        <f t="shared" si="57"/>
        <v>-4763.2299999999996</v>
      </c>
      <c r="BK127" s="31">
        <f t="shared" si="57"/>
        <v>-3441.54</v>
      </c>
      <c r="BL127" s="31">
        <f t="shared" si="57"/>
        <v>-3559.96</v>
      </c>
      <c r="BM127" s="6">
        <f t="shared" ca="1" si="68"/>
        <v>-4.9399999999999999E-2</v>
      </c>
      <c r="BN127" s="6">
        <f t="shared" ca="1" si="68"/>
        <v>-4.9399999999999999E-2</v>
      </c>
      <c r="BO127" s="6">
        <f t="shared" ca="1" si="68"/>
        <v>-4.9399999999999999E-2</v>
      </c>
      <c r="BP127" s="6">
        <f t="shared" ca="1" si="68"/>
        <v>-4.9399999999999999E-2</v>
      </c>
      <c r="BQ127" s="6">
        <f t="shared" ca="1" si="68"/>
        <v>-4.9399999999999999E-2</v>
      </c>
      <c r="BR127" s="6">
        <f t="shared" ca="1" si="68"/>
        <v>-4.9399999999999999E-2</v>
      </c>
      <c r="BS127" s="6">
        <f t="shared" ca="1" si="68"/>
        <v>-4.9399999999999999E-2</v>
      </c>
      <c r="BT127" s="6">
        <f t="shared" ca="1" si="68"/>
        <v>-4.9399999999999999E-2</v>
      </c>
      <c r="BU127" s="6">
        <f t="shared" ca="1" si="68"/>
        <v>-4.9399999999999999E-2</v>
      </c>
      <c r="BV127" s="6">
        <f t="shared" ca="1" si="68"/>
        <v>-4.9399999999999999E-2</v>
      </c>
      <c r="BW127" s="6">
        <f t="shared" ca="1" si="68"/>
        <v>-4.9399999999999999E-2</v>
      </c>
      <c r="BX127" s="6">
        <f t="shared" ca="1" si="68"/>
        <v>-4.9399999999999999E-2</v>
      </c>
      <c r="BY127" s="31">
        <f t="shared" ca="1" si="61"/>
        <v>0</v>
      </c>
      <c r="BZ127" s="31">
        <f t="shared" ca="1" si="61"/>
        <v>0</v>
      </c>
      <c r="CA127" s="31">
        <f t="shared" ca="1" si="61"/>
        <v>-284.08999999999997</v>
      </c>
      <c r="CB127" s="31">
        <f t="shared" ca="1" si="58"/>
        <v>-4837.22</v>
      </c>
      <c r="CC127" s="31">
        <f t="shared" ca="1" si="58"/>
        <v>-8851.14</v>
      </c>
      <c r="CD127" s="31">
        <f t="shared" ca="1" si="58"/>
        <v>-15464.17</v>
      </c>
      <c r="CE127" s="31">
        <f t="shared" ca="1" si="58"/>
        <v>-38747.300000000003</v>
      </c>
      <c r="CF127" s="31">
        <f t="shared" ca="1" si="58"/>
        <v>-29227.45</v>
      </c>
      <c r="CG127" s="31">
        <f t="shared" ca="1" si="58"/>
        <v>-32252.42</v>
      </c>
      <c r="CH127" s="31">
        <f t="shared" ca="1" si="58"/>
        <v>-78434.45</v>
      </c>
      <c r="CI127" s="31">
        <f t="shared" ca="1" si="58"/>
        <v>-56670.720000000001</v>
      </c>
      <c r="CJ127" s="31">
        <f t="shared" ca="1" si="58"/>
        <v>-58620.69</v>
      </c>
      <c r="CK127" s="32">
        <f t="shared" ca="1" si="54"/>
        <v>0</v>
      </c>
      <c r="CL127" s="32">
        <f t="shared" ca="1" si="54"/>
        <v>0</v>
      </c>
      <c r="CM127" s="32">
        <f t="shared" ca="1" si="54"/>
        <v>7.48</v>
      </c>
      <c r="CN127" s="32">
        <f t="shared" ca="1" si="52"/>
        <v>127.3</v>
      </c>
      <c r="CO127" s="32">
        <f t="shared" ca="1" si="52"/>
        <v>232.92</v>
      </c>
      <c r="CP127" s="32">
        <f t="shared" ca="1" si="52"/>
        <v>406.95</v>
      </c>
      <c r="CQ127" s="32">
        <f t="shared" ca="1" si="52"/>
        <v>1019.67</v>
      </c>
      <c r="CR127" s="32">
        <f t="shared" ca="1" si="52"/>
        <v>769.14</v>
      </c>
      <c r="CS127" s="32">
        <f t="shared" ca="1" si="52"/>
        <v>848.75</v>
      </c>
      <c r="CT127" s="32">
        <f t="shared" ca="1" si="59"/>
        <v>2064.06</v>
      </c>
      <c r="CU127" s="32">
        <f t="shared" ca="1" si="59"/>
        <v>1491.33</v>
      </c>
      <c r="CV127" s="32">
        <f t="shared" ca="1" si="59"/>
        <v>1542.65</v>
      </c>
      <c r="CW127" s="31">
        <f t="shared" ca="1" si="50"/>
        <v>0</v>
      </c>
      <c r="CX127" s="31">
        <f t="shared" ca="1" si="50"/>
        <v>0</v>
      </c>
      <c r="CY127" s="31">
        <f t="shared" ca="1" si="50"/>
        <v>-299.60999999999996</v>
      </c>
      <c r="CZ127" s="31">
        <f t="shared" ca="1" si="50"/>
        <v>-4749.09</v>
      </c>
      <c r="DA127" s="31">
        <f t="shared" ca="1" si="50"/>
        <v>-8689.89</v>
      </c>
      <c r="DB127" s="31">
        <f t="shared" ca="1" si="50"/>
        <v>-15182.439999999999</v>
      </c>
      <c r="DC127" s="31">
        <f t="shared" ca="1" si="50"/>
        <v>-36237.350000000006</v>
      </c>
      <c r="DD127" s="31">
        <f t="shared" ca="1" si="50"/>
        <v>-27334.170000000002</v>
      </c>
      <c r="DE127" s="31">
        <f t="shared" ca="1" si="50"/>
        <v>-30163.189999999995</v>
      </c>
      <c r="DF127" s="31">
        <f t="shared" ca="1" si="60"/>
        <v>-79863.42</v>
      </c>
      <c r="DG127" s="31">
        <f t="shared" ca="1" si="60"/>
        <v>-57703.189999999995</v>
      </c>
      <c r="DH127" s="31">
        <f t="shared" ca="1" si="60"/>
        <v>-59688.68</v>
      </c>
      <c r="DI127" s="32">
        <f t="shared" ca="1" si="65"/>
        <v>0</v>
      </c>
      <c r="DJ127" s="32">
        <f t="shared" ca="1" si="65"/>
        <v>0</v>
      </c>
      <c r="DK127" s="32">
        <f t="shared" ca="1" si="65"/>
        <v>-14.98</v>
      </c>
      <c r="DL127" s="32">
        <f t="shared" ca="1" si="62"/>
        <v>-237.45</v>
      </c>
      <c r="DM127" s="32">
        <f t="shared" ca="1" si="62"/>
        <v>-434.49</v>
      </c>
      <c r="DN127" s="32">
        <f t="shared" ca="1" si="62"/>
        <v>-759.12</v>
      </c>
      <c r="DO127" s="32">
        <f t="shared" ca="1" si="46"/>
        <v>-1811.87</v>
      </c>
      <c r="DP127" s="32">
        <f t="shared" ca="1" si="46"/>
        <v>-1366.71</v>
      </c>
      <c r="DQ127" s="32">
        <f t="shared" ca="1" si="46"/>
        <v>-1508.16</v>
      </c>
      <c r="DR127" s="32">
        <f t="shared" ca="1" si="46"/>
        <v>-3993.17</v>
      </c>
      <c r="DS127" s="32">
        <f t="shared" ca="1" si="46"/>
        <v>-2885.16</v>
      </c>
      <c r="DT127" s="32">
        <f t="shared" ca="1" si="46"/>
        <v>-2984.43</v>
      </c>
      <c r="DU127" s="31">
        <f t="shared" ca="1" si="66"/>
        <v>0</v>
      </c>
      <c r="DV127" s="31">
        <f t="shared" ca="1" si="66"/>
        <v>0</v>
      </c>
      <c r="DW127" s="31">
        <f t="shared" ca="1" si="66"/>
        <v>-126</v>
      </c>
      <c r="DX127" s="31">
        <f t="shared" ca="1" si="63"/>
        <v>-1973.09</v>
      </c>
      <c r="DY127" s="31">
        <f t="shared" ca="1" si="63"/>
        <v>-3567.5</v>
      </c>
      <c r="DZ127" s="31">
        <f t="shared" ca="1" si="63"/>
        <v>-6155.55</v>
      </c>
      <c r="EA127" s="31">
        <f t="shared" ca="1" si="47"/>
        <v>-14513.31</v>
      </c>
      <c r="EB127" s="31">
        <f t="shared" ca="1" si="47"/>
        <v>-10802.43</v>
      </c>
      <c r="EC127" s="31">
        <f t="shared" ca="1" si="47"/>
        <v>-11760.34</v>
      </c>
      <c r="ED127" s="31">
        <f t="shared" ca="1" si="47"/>
        <v>-30727.74</v>
      </c>
      <c r="EE127" s="31">
        <f t="shared" ca="1" si="47"/>
        <v>-21895.21</v>
      </c>
      <c r="EF127" s="31">
        <f t="shared" ca="1" si="47"/>
        <v>-22341.98</v>
      </c>
      <c r="EG127" s="32">
        <f t="shared" ca="1" si="67"/>
        <v>0</v>
      </c>
      <c r="EH127" s="32">
        <f t="shared" ca="1" si="67"/>
        <v>0</v>
      </c>
      <c r="EI127" s="32">
        <f t="shared" ca="1" si="67"/>
        <v>-440.59</v>
      </c>
      <c r="EJ127" s="32">
        <f t="shared" ca="1" si="64"/>
        <v>-6959.63</v>
      </c>
      <c r="EK127" s="32">
        <f t="shared" ca="1" si="64"/>
        <v>-12691.88</v>
      </c>
      <c r="EL127" s="32">
        <f t="shared" ca="1" si="64"/>
        <v>-22097.11</v>
      </c>
      <c r="EM127" s="32">
        <f t="shared" ca="1" si="48"/>
        <v>-52562.530000000006</v>
      </c>
      <c r="EN127" s="32">
        <f t="shared" ca="1" si="48"/>
        <v>-39503.31</v>
      </c>
      <c r="EO127" s="32">
        <f t="shared" ca="1" si="48"/>
        <v>-43431.689999999995</v>
      </c>
      <c r="EP127" s="32">
        <f t="shared" ca="1" si="48"/>
        <v>-114584.33</v>
      </c>
      <c r="EQ127" s="32">
        <f t="shared" ca="1" si="48"/>
        <v>-82483.56</v>
      </c>
      <c r="ER127" s="32">
        <f t="shared" ca="1" si="48"/>
        <v>-85015.09</v>
      </c>
    </row>
    <row r="128" spans="1:148">
      <c r="A128" t="s">
        <v>485</v>
      </c>
      <c r="B128" s="1" t="s">
        <v>118</v>
      </c>
      <c r="C128" t="str">
        <f t="shared" ca="1" si="40"/>
        <v>TAY1</v>
      </c>
      <c r="D128" t="str">
        <f t="shared" ca="1" si="41"/>
        <v>Taylor Hydro Facility</v>
      </c>
      <c r="E128" s="51">
        <v>0</v>
      </c>
      <c r="F128" s="51">
        <v>0</v>
      </c>
      <c r="G128" s="51">
        <v>0</v>
      </c>
      <c r="H128" s="51">
        <v>0</v>
      </c>
      <c r="I128" s="51">
        <v>4908.0419000000002</v>
      </c>
      <c r="J128" s="51">
        <v>8691.2217000000001</v>
      </c>
      <c r="K128" s="51">
        <v>9398.4709999999995</v>
      </c>
      <c r="L128" s="51">
        <v>9877.6996999999992</v>
      </c>
      <c r="M128" s="51">
        <v>7915.4326000000001</v>
      </c>
      <c r="N128" s="51">
        <v>2014.5331000000001</v>
      </c>
      <c r="O128" s="51">
        <v>0</v>
      </c>
      <c r="P128" s="51">
        <v>0</v>
      </c>
      <c r="Q128" s="32">
        <v>0</v>
      </c>
      <c r="R128" s="32">
        <v>0</v>
      </c>
      <c r="S128" s="32">
        <v>0</v>
      </c>
      <c r="T128" s="32">
        <v>0</v>
      </c>
      <c r="U128" s="32">
        <v>256127.72</v>
      </c>
      <c r="V128" s="32">
        <v>437364.71</v>
      </c>
      <c r="W128" s="32">
        <v>1463113.83</v>
      </c>
      <c r="X128" s="32">
        <v>702110.37</v>
      </c>
      <c r="Y128" s="32">
        <v>395704.74</v>
      </c>
      <c r="Z128" s="32">
        <v>130964.25</v>
      </c>
      <c r="AA128" s="32">
        <v>0</v>
      </c>
      <c r="AB128" s="32">
        <v>0</v>
      </c>
      <c r="AC128" s="2">
        <v>2.65</v>
      </c>
      <c r="AD128" s="2">
        <v>2.65</v>
      </c>
      <c r="AE128" s="2">
        <v>2.65</v>
      </c>
      <c r="AF128" s="2">
        <v>2.65</v>
      </c>
      <c r="AG128" s="2">
        <v>2.65</v>
      </c>
      <c r="AH128" s="2">
        <v>2.65</v>
      </c>
      <c r="AI128" s="2">
        <v>2.65</v>
      </c>
      <c r="AJ128" s="2">
        <v>2.65</v>
      </c>
      <c r="AK128" s="2">
        <v>2.65</v>
      </c>
      <c r="AL128" s="2">
        <v>2.65</v>
      </c>
      <c r="AM128" s="2">
        <v>2.65</v>
      </c>
      <c r="AN128" s="2">
        <v>2.65</v>
      </c>
      <c r="AO128" s="33">
        <v>0</v>
      </c>
      <c r="AP128" s="33">
        <v>0</v>
      </c>
      <c r="AQ128" s="33">
        <v>0</v>
      </c>
      <c r="AR128" s="33">
        <v>0</v>
      </c>
      <c r="AS128" s="33">
        <v>6787.38</v>
      </c>
      <c r="AT128" s="33">
        <v>11590.16</v>
      </c>
      <c r="AU128" s="33">
        <v>38772.519999999997</v>
      </c>
      <c r="AV128" s="33">
        <v>18605.919999999998</v>
      </c>
      <c r="AW128" s="33">
        <v>10486.18</v>
      </c>
      <c r="AX128" s="33">
        <v>3470.55</v>
      </c>
      <c r="AY128" s="33">
        <v>0</v>
      </c>
      <c r="AZ128" s="33">
        <v>0</v>
      </c>
      <c r="BA128" s="31">
        <f t="shared" si="53"/>
        <v>0</v>
      </c>
      <c r="BB128" s="31">
        <f t="shared" si="53"/>
        <v>0</v>
      </c>
      <c r="BC128" s="31">
        <f t="shared" si="53"/>
        <v>0</v>
      </c>
      <c r="BD128" s="31">
        <f t="shared" si="51"/>
        <v>0</v>
      </c>
      <c r="BE128" s="31">
        <f t="shared" si="51"/>
        <v>-1229.4100000000001</v>
      </c>
      <c r="BF128" s="31">
        <f t="shared" si="51"/>
        <v>-2099.35</v>
      </c>
      <c r="BG128" s="31">
        <f t="shared" si="51"/>
        <v>-10388.11</v>
      </c>
      <c r="BH128" s="31">
        <f t="shared" si="51"/>
        <v>-4984.9799999999996</v>
      </c>
      <c r="BI128" s="31">
        <f t="shared" si="51"/>
        <v>-2809.5</v>
      </c>
      <c r="BJ128" s="31">
        <f t="shared" si="57"/>
        <v>-392.89</v>
      </c>
      <c r="BK128" s="31">
        <f t="shared" si="57"/>
        <v>0</v>
      </c>
      <c r="BL128" s="31">
        <f t="shared" si="57"/>
        <v>0</v>
      </c>
      <c r="BM128" s="6">
        <f t="shared" ca="1" si="68"/>
        <v>-2.58E-2</v>
      </c>
      <c r="BN128" s="6">
        <f t="shared" ca="1" si="68"/>
        <v>-2.58E-2</v>
      </c>
      <c r="BO128" s="6">
        <f t="shared" ca="1" si="68"/>
        <v>-2.58E-2</v>
      </c>
      <c r="BP128" s="6">
        <f t="shared" ca="1" si="68"/>
        <v>-2.58E-2</v>
      </c>
      <c r="BQ128" s="6">
        <f t="shared" ca="1" si="68"/>
        <v>-2.58E-2</v>
      </c>
      <c r="BR128" s="6">
        <f t="shared" ca="1" si="68"/>
        <v>-2.58E-2</v>
      </c>
      <c r="BS128" s="6">
        <f t="shared" ca="1" si="68"/>
        <v>-2.58E-2</v>
      </c>
      <c r="BT128" s="6">
        <f t="shared" ca="1" si="68"/>
        <v>-2.58E-2</v>
      </c>
      <c r="BU128" s="6">
        <f t="shared" ca="1" si="68"/>
        <v>-2.58E-2</v>
      </c>
      <c r="BV128" s="6">
        <f t="shared" ca="1" si="68"/>
        <v>-2.58E-2</v>
      </c>
      <c r="BW128" s="6">
        <f t="shared" ca="1" si="68"/>
        <v>-2.58E-2</v>
      </c>
      <c r="BX128" s="6">
        <f t="shared" ca="1" si="68"/>
        <v>-2.58E-2</v>
      </c>
      <c r="BY128" s="31">
        <f t="shared" ca="1" si="61"/>
        <v>0</v>
      </c>
      <c r="BZ128" s="31">
        <f t="shared" ca="1" si="61"/>
        <v>0</v>
      </c>
      <c r="CA128" s="31">
        <f t="shared" ca="1" si="61"/>
        <v>0</v>
      </c>
      <c r="CB128" s="31">
        <f t="shared" ca="1" si="58"/>
        <v>0</v>
      </c>
      <c r="CC128" s="31">
        <f t="shared" ca="1" si="58"/>
        <v>-6608.1</v>
      </c>
      <c r="CD128" s="31">
        <f t="shared" ca="1" si="58"/>
        <v>-11284.01</v>
      </c>
      <c r="CE128" s="31">
        <f t="shared" ca="1" si="58"/>
        <v>-37748.339999999997</v>
      </c>
      <c r="CF128" s="31">
        <f t="shared" ca="1" si="58"/>
        <v>-18114.45</v>
      </c>
      <c r="CG128" s="31">
        <f t="shared" ca="1" si="58"/>
        <v>-10209.18</v>
      </c>
      <c r="CH128" s="31">
        <f t="shared" ca="1" si="58"/>
        <v>-3378.88</v>
      </c>
      <c r="CI128" s="31">
        <f t="shared" ca="1" si="58"/>
        <v>0</v>
      </c>
      <c r="CJ128" s="31">
        <f t="shared" ca="1" si="58"/>
        <v>0</v>
      </c>
      <c r="CK128" s="32">
        <f t="shared" ca="1" si="54"/>
        <v>0</v>
      </c>
      <c r="CL128" s="32">
        <f t="shared" ca="1" si="54"/>
        <v>0</v>
      </c>
      <c r="CM128" s="32">
        <f t="shared" ca="1" si="54"/>
        <v>0</v>
      </c>
      <c r="CN128" s="32">
        <f t="shared" ca="1" si="52"/>
        <v>0</v>
      </c>
      <c r="CO128" s="32">
        <f t="shared" ca="1" si="52"/>
        <v>332.97</v>
      </c>
      <c r="CP128" s="32">
        <f t="shared" ca="1" si="52"/>
        <v>568.57000000000005</v>
      </c>
      <c r="CQ128" s="32">
        <f t="shared" ca="1" si="52"/>
        <v>1902.05</v>
      </c>
      <c r="CR128" s="32">
        <f t="shared" ca="1" si="52"/>
        <v>912.74</v>
      </c>
      <c r="CS128" s="32">
        <f t="shared" ca="1" si="52"/>
        <v>514.41999999999996</v>
      </c>
      <c r="CT128" s="32">
        <f t="shared" ca="1" si="59"/>
        <v>170.25</v>
      </c>
      <c r="CU128" s="32">
        <f t="shared" ca="1" si="59"/>
        <v>0</v>
      </c>
      <c r="CV128" s="32">
        <f t="shared" ca="1" si="59"/>
        <v>0</v>
      </c>
      <c r="CW128" s="31">
        <f t="shared" ca="1" si="50"/>
        <v>0</v>
      </c>
      <c r="CX128" s="31">
        <f t="shared" ca="1" si="50"/>
        <v>0</v>
      </c>
      <c r="CY128" s="31">
        <f t="shared" ca="1" si="50"/>
        <v>0</v>
      </c>
      <c r="CZ128" s="31">
        <f t="shared" ca="1" si="50"/>
        <v>0</v>
      </c>
      <c r="DA128" s="31">
        <f t="shared" ca="1" si="50"/>
        <v>-11833.1</v>
      </c>
      <c r="DB128" s="31">
        <f t="shared" ca="1" si="50"/>
        <v>-20206.25</v>
      </c>
      <c r="DC128" s="31">
        <f t="shared" ref="DC128:DE141" ca="1" si="69">CE128+CQ128-AU128-BG128</f>
        <v>-64230.7</v>
      </c>
      <c r="DD128" s="31">
        <f t="shared" ca="1" si="69"/>
        <v>-30822.649999999998</v>
      </c>
      <c r="DE128" s="31">
        <f t="shared" ca="1" si="69"/>
        <v>-17371.440000000002</v>
      </c>
      <c r="DF128" s="31">
        <f t="shared" ca="1" si="60"/>
        <v>-6286.29</v>
      </c>
      <c r="DG128" s="31">
        <f t="shared" ca="1" si="60"/>
        <v>0</v>
      </c>
      <c r="DH128" s="31">
        <f t="shared" ca="1" si="60"/>
        <v>0</v>
      </c>
      <c r="DI128" s="32">
        <f t="shared" ca="1" si="65"/>
        <v>0</v>
      </c>
      <c r="DJ128" s="32">
        <f t="shared" ca="1" si="65"/>
        <v>0</v>
      </c>
      <c r="DK128" s="32">
        <f t="shared" ca="1" si="65"/>
        <v>0</v>
      </c>
      <c r="DL128" s="32">
        <f t="shared" ca="1" si="62"/>
        <v>0</v>
      </c>
      <c r="DM128" s="32">
        <f t="shared" ca="1" si="62"/>
        <v>-591.66</v>
      </c>
      <c r="DN128" s="32">
        <f t="shared" ca="1" si="62"/>
        <v>-1010.31</v>
      </c>
      <c r="DO128" s="32">
        <f t="shared" ca="1" si="46"/>
        <v>-3211.54</v>
      </c>
      <c r="DP128" s="32">
        <f t="shared" ca="1" si="46"/>
        <v>-1541.13</v>
      </c>
      <c r="DQ128" s="32">
        <f t="shared" ca="1" si="46"/>
        <v>-868.57</v>
      </c>
      <c r="DR128" s="32">
        <f t="shared" ca="1" si="46"/>
        <v>-314.31</v>
      </c>
      <c r="DS128" s="32">
        <f t="shared" ca="1" si="46"/>
        <v>0</v>
      </c>
      <c r="DT128" s="32">
        <f t="shared" ca="1" si="46"/>
        <v>0</v>
      </c>
      <c r="DU128" s="31">
        <f t="shared" ca="1" si="66"/>
        <v>0</v>
      </c>
      <c r="DV128" s="31">
        <f t="shared" ca="1" si="66"/>
        <v>0</v>
      </c>
      <c r="DW128" s="31">
        <f t="shared" ca="1" si="66"/>
        <v>0</v>
      </c>
      <c r="DX128" s="31">
        <f t="shared" ca="1" si="63"/>
        <v>0</v>
      </c>
      <c r="DY128" s="31">
        <f t="shared" ca="1" si="63"/>
        <v>-4857.8999999999996</v>
      </c>
      <c r="DZ128" s="31">
        <f t="shared" ca="1" si="63"/>
        <v>-8192.39</v>
      </c>
      <c r="EA128" s="31">
        <f t="shared" ca="1" si="47"/>
        <v>-25724.85</v>
      </c>
      <c r="EB128" s="31">
        <f t="shared" ca="1" si="47"/>
        <v>-12181.08</v>
      </c>
      <c r="EC128" s="31">
        <f t="shared" ca="1" si="47"/>
        <v>-6772.96</v>
      </c>
      <c r="ED128" s="31">
        <f t="shared" ca="1" si="47"/>
        <v>-2418.67</v>
      </c>
      <c r="EE128" s="31">
        <f t="shared" ca="1" si="47"/>
        <v>0</v>
      </c>
      <c r="EF128" s="31">
        <f t="shared" ca="1" si="47"/>
        <v>0</v>
      </c>
      <c r="EG128" s="32">
        <f t="shared" ca="1" si="67"/>
        <v>0</v>
      </c>
      <c r="EH128" s="32">
        <f t="shared" ca="1" si="67"/>
        <v>0</v>
      </c>
      <c r="EI128" s="32">
        <f t="shared" ca="1" si="67"/>
        <v>0</v>
      </c>
      <c r="EJ128" s="32">
        <f t="shared" ca="1" si="64"/>
        <v>0</v>
      </c>
      <c r="EK128" s="32">
        <f t="shared" ca="1" si="64"/>
        <v>-17282.66</v>
      </c>
      <c r="EL128" s="32">
        <f t="shared" ca="1" si="64"/>
        <v>-29408.95</v>
      </c>
      <c r="EM128" s="32">
        <f t="shared" ca="1" si="48"/>
        <v>-93167.09</v>
      </c>
      <c r="EN128" s="32">
        <f t="shared" ca="1" si="48"/>
        <v>-44544.86</v>
      </c>
      <c r="EO128" s="32">
        <f t="shared" ca="1" si="48"/>
        <v>-25012.97</v>
      </c>
      <c r="EP128" s="32">
        <f t="shared" ca="1" si="48"/>
        <v>-9019.27</v>
      </c>
      <c r="EQ128" s="32">
        <f t="shared" ca="1" si="48"/>
        <v>0</v>
      </c>
      <c r="ER128" s="32">
        <f t="shared" ca="1" si="48"/>
        <v>0</v>
      </c>
    </row>
    <row r="129" spans="1:148">
      <c r="A129" t="s">
        <v>485</v>
      </c>
      <c r="B129" s="1" t="s">
        <v>286</v>
      </c>
      <c r="C129" t="str">
        <f t="shared" ca="1" si="40"/>
        <v>TAY2</v>
      </c>
      <c r="D129" t="str">
        <f t="shared" ca="1" si="41"/>
        <v>Taylor Wind Facility</v>
      </c>
      <c r="E129" s="51">
        <v>853.19839999999999</v>
      </c>
      <c r="F129" s="51">
        <v>581.32719999999995</v>
      </c>
      <c r="G129" s="51">
        <v>884.42629999999997</v>
      </c>
      <c r="H129" s="51">
        <v>505.84679999999997</v>
      </c>
      <c r="I129" s="51">
        <v>426.64769999999999</v>
      </c>
      <c r="J129" s="51">
        <v>445.84370000000001</v>
      </c>
      <c r="K129" s="51">
        <v>154.4271</v>
      </c>
      <c r="L129" s="51">
        <v>294.13119999999998</v>
      </c>
      <c r="M129" s="51">
        <v>340.93990000000002</v>
      </c>
      <c r="N129" s="51">
        <v>792.38009999999997</v>
      </c>
      <c r="O129" s="51">
        <v>727.05129999999997</v>
      </c>
      <c r="P129" s="51">
        <v>749.61879999999996</v>
      </c>
      <c r="Q129" s="32">
        <v>42288.36</v>
      </c>
      <c r="R129" s="32">
        <v>33986.1</v>
      </c>
      <c r="S129" s="32">
        <v>45931.76</v>
      </c>
      <c r="T129" s="32">
        <v>24011.040000000001</v>
      </c>
      <c r="U129" s="32">
        <v>15893.13</v>
      </c>
      <c r="V129" s="32">
        <v>17658.169999999998</v>
      </c>
      <c r="W129" s="32">
        <v>21766.45</v>
      </c>
      <c r="X129" s="32">
        <v>14078.31</v>
      </c>
      <c r="Y129" s="32">
        <v>13720.91</v>
      </c>
      <c r="Z129" s="32">
        <v>46417.06</v>
      </c>
      <c r="AA129" s="32">
        <v>32437.63</v>
      </c>
      <c r="AB129" s="32">
        <v>37809.5</v>
      </c>
      <c r="AC129" s="2">
        <v>2.65</v>
      </c>
      <c r="AD129" s="2">
        <v>2.65</v>
      </c>
      <c r="AE129" s="2">
        <v>2.65</v>
      </c>
      <c r="AF129" s="2">
        <v>2.65</v>
      </c>
      <c r="AG129" s="2">
        <v>2.65</v>
      </c>
      <c r="AH129" s="2">
        <v>2.65</v>
      </c>
      <c r="AI129" s="2">
        <v>2.65</v>
      </c>
      <c r="AJ129" s="2">
        <v>2.65</v>
      </c>
      <c r="AK129" s="2">
        <v>2.65</v>
      </c>
      <c r="AL129" s="2">
        <v>2.65</v>
      </c>
      <c r="AM129" s="2">
        <v>2.65</v>
      </c>
      <c r="AN129" s="2">
        <v>2.65</v>
      </c>
      <c r="AO129" s="33">
        <v>1120.6400000000001</v>
      </c>
      <c r="AP129" s="33">
        <v>900.63</v>
      </c>
      <c r="AQ129" s="33">
        <v>1217.19</v>
      </c>
      <c r="AR129" s="33">
        <v>636.29</v>
      </c>
      <c r="AS129" s="33">
        <v>421.17</v>
      </c>
      <c r="AT129" s="33">
        <v>467.94</v>
      </c>
      <c r="AU129" s="33">
        <v>576.80999999999995</v>
      </c>
      <c r="AV129" s="33">
        <v>373.08</v>
      </c>
      <c r="AW129" s="33">
        <v>363.6</v>
      </c>
      <c r="AX129" s="33">
        <v>1230.05</v>
      </c>
      <c r="AY129" s="33">
        <v>859.6</v>
      </c>
      <c r="AZ129" s="33">
        <v>1001.95</v>
      </c>
      <c r="BA129" s="31">
        <f t="shared" si="53"/>
        <v>-50.75</v>
      </c>
      <c r="BB129" s="31">
        <f t="shared" si="53"/>
        <v>-40.78</v>
      </c>
      <c r="BC129" s="31">
        <f t="shared" si="53"/>
        <v>-55.12</v>
      </c>
      <c r="BD129" s="31">
        <f t="shared" si="51"/>
        <v>-115.25</v>
      </c>
      <c r="BE129" s="31">
        <f t="shared" si="51"/>
        <v>-76.290000000000006</v>
      </c>
      <c r="BF129" s="31">
        <f t="shared" si="51"/>
        <v>-84.76</v>
      </c>
      <c r="BG129" s="31">
        <f t="shared" si="51"/>
        <v>-154.54</v>
      </c>
      <c r="BH129" s="31">
        <f t="shared" si="51"/>
        <v>-99.96</v>
      </c>
      <c r="BI129" s="31">
        <f t="shared" si="51"/>
        <v>-97.42</v>
      </c>
      <c r="BJ129" s="31">
        <f t="shared" si="57"/>
        <v>-139.25</v>
      </c>
      <c r="BK129" s="31">
        <f t="shared" si="57"/>
        <v>-97.31</v>
      </c>
      <c r="BL129" s="31">
        <f t="shared" si="57"/>
        <v>-113.43</v>
      </c>
      <c r="BM129" s="6">
        <f t="shared" ca="1" si="68"/>
        <v>-3.85E-2</v>
      </c>
      <c r="BN129" s="6">
        <f t="shared" ca="1" si="68"/>
        <v>-3.85E-2</v>
      </c>
      <c r="BO129" s="6">
        <f t="shared" ca="1" si="68"/>
        <v>-3.85E-2</v>
      </c>
      <c r="BP129" s="6">
        <f t="shared" ca="1" si="68"/>
        <v>-3.85E-2</v>
      </c>
      <c r="BQ129" s="6">
        <f t="shared" ca="1" si="68"/>
        <v>-3.85E-2</v>
      </c>
      <c r="BR129" s="6">
        <f t="shared" ca="1" si="68"/>
        <v>-3.85E-2</v>
      </c>
      <c r="BS129" s="6">
        <f t="shared" ca="1" si="68"/>
        <v>-3.85E-2</v>
      </c>
      <c r="BT129" s="6">
        <f t="shared" ca="1" si="68"/>
        <v>-3.85E-2</v>
      </c>
      <c r="BU129" s="6">
        <f t="shared" ca="1" si="68"/>
        <v>-3.85E-2</v>
      </c>
      <c r="BV129" s="6">
        <f t="shared" ca="1" si="68"/>
        <v>-3.85E-2</v>
      </c>
      <c r="BW129" s="6">
        <f t="shared" ca="1" si="68"/>
        <v>-3.85E-2</v>
      </c>
      <c r="BX129" s="6">
        <f t="shared" ca="1" si="68"/>
        <v>-3.85E-2</v>
      </c>
      <c r="BY129" s="31">
        <f t="shared" ca="1" si="61"/>
        <v>-1628.1</v>
      </c>
      <c r="BZ129" s="31">
        <f t="shared" ca="1" si="61"/>
        <v>-1308.46</v>
      </c>
      <c r="CA129" s="31">
        <f t="shared" ca="1" si="61"/>
        <v>-1768.37</v>
      </c>
      <c r="CB129" s="31">
        <f t="shared" ca="1" si="58"/>
        <v>-924.43</v>
      </c>
      <c r="CC129" s="31">
        <f t="shared" ca="1" si="58"/>
        <v>-611.89</v>
      </c>
      <c r="CD129" s="31">
        <f t="shared" ca="1" si="58"/>
        <v>-679.84</v>
      </c>
      <c r="CE129" s="31">
        <f t="shared" ca="1" si="58"/>
        <v>-838.01</v>
      </c>
      <c r="CF129" s="31">
        <f t="shared" ca="1" si="58"/>
        <v>-542.01</v>
      </c>
      <c r="CG129" s="31">
        <f t="shared" ca="1" si="58"/>
        <v>-528.26</v>
      </c>
      <c r="CH129" s="31">
        <f t="shared" ca="1" si="58"/>
        <v>-1787.06</v>
      </c>
      <c r="CI129" s="31">
        <f t="shared" ca="1" si="58"/>
        <v>-1248.8499999999999</v>
      </c>
      <c r="CJ129" s="31">
        <f t="shared" ca="1" si="58"/>
        <v>-1455.67</v>
      </c>
      <c r="CK129" s="32">
        <f t="shared" ca="1" si="54"/>
        <v>54.97</v>
      </c>
      <c r="CL129" s="32">
        <f t="shared" ca="1" si="54"/>
        <v>44.18</v>
      </c>
      <c r="CM129" s="32">
        <f t="shared" ca="1" si="54"/>
        <v>59.71</v>
      </c>
      <c r="CN129" s="32">
        <f t="shared" ca="1" si="52"/>
        <v>31.21</v>
      </c>
      <c r="CO129" s="32">
        <f t="shared" ca="1" si="52"/>
        <v>20.66</v>
      </c>
      <c r="CP129" s="32">
        <f t="shared" ca="1" si="52"/>
        <v>22.96</v>
      </c>
      <c r="CQ129" s="32">
        <f t="shared" ca="1" si="52"/>
        <v>28.3</v>
      </c>
      <c r="CR129" s="32">
        <f t="shared" ca="1" si="52"/>
        <v>18.3</v>
      </c>
      <c r="CS129" s="32">
        <f t="shared" ca="1" si="52"/>
        <v>17.84</v>
      </c>
      <c r="CT129" s="32">
        <f t="shared" ca="1" si="59"/>
        <v>60.34</v>
      </c>
      <c r="CU129" s="32">
        <f t="shared" ca="1" si="59"/>
        <v>42.17</v>
      </c>
      <c r="CV129" s="32">
        <f t="shared" ca="1" si="59"/>
        <v>49.15</v>
      </c>
      <c r="CW129" s="31">
        <f t="shared" ref="CW129:DB141" ca="1" si="70">BY129+CK129-AO129-BA129</f>
        <v>-2643.02</v>
      </c>
      <c r="CX129" s="31">
        <f t="shared" ca="1" si="70"/>
        <v>-2124.1299999999997</v>
      </c>
      <c r="CY129" s="31">
        <f t="shared" ca="1" si="70"/>
        <v>-2870.73</v>
      </c>
      <c r="CZ129" s="31">
        <f t="shared" ca="1" si="70"/>
        <v>-1414.2599999999998</v>
      </c>
      <c r="DA129" s="31">
        <f t="shared" ca="1" si="70"/>
        <v>-936.11000000000013</v>
      </c>
      <c r="DB129" s="31">
        <f t="shared" ca="1" si="70"/>
        <v>-1040.06</v>
      </c>
      <c r="DC129" s="31">
        <f t="shared" ca="1" si="69"/>
        <v>-1231.98</v>
      </c>
      <c r="DD129" s="31">
        <f t="shared" ca="1" si="69"/>
        <v>-796.82999999999993</v>
      </c>
      <c r="DE129" s="31">
        <f t="shared" ca="1" si="69"/>
        <v>-776.6</v>
      </c>
      <c r="DF129" s="31">
        <f t="shared" ca="1" si="60"/>
        <v>-2817.52</v>
      </c>
      <c r="DG129" s="31">
        <f t="shared" ca="1" si="60"/>
        <v>-1968.9699999999998</v>
      </c>
      <c r="DH129" s="31">
        <f t="shared" ca="1" si="60"/>
        <v>-2295.0400000000004</v>
      </c>
      <c r="DI129" s="32">
        <f t="shared" ca="1" si="65"/>
        <v>-132.15</v>
      </c>
      <c r="DJ129" s="32">
        <f t="shared" ca="1" si="65"/>
        <v>-106.21</v>
      </c>
      <c r="DK129" s="32">
        <f t="shared" ca="1" si="65"/>
        <v>-143.54</v>
      </c>
      <c r="DL129" s="32">
        <f t="shared" ca="1" si="62"/>
        <v>-70.709999999999994</v>
      </c>
      <c r="DM129" s="32">
        <f t="shared" ca="1" si="62"/>
        <v>-46.81</v>
      </c>
      <c r="DN129" s="32">
        <f t="shared" ca="1" si="62"/>
        <v>-52</v>
      </c>
      <c r="DO129" s="32">
        <f t="shared" ca="1" si="46"/>
        <v>-61.6</v>
      </c>
      <c r="DP129" s="32">
        <f t="shared" ca="1" si="46"/>
        <v>-39.840000000000003</v>
      </c>
      <c r="DQ129" s="32">
        <f t="shared" ca="1" si="46"/>
        <v>-38.83</v>
      </c>
      <c r="DR129" s="32">
        <f t="shared" ca="1" si="46"/>
        <v>-140.88</v>
      </c>
      <c r="DS129" s="32">
        <f t="shared" ca="1" si="46"/>
        <v>-98.45</v>
      </c>
      <c r="DT129" s="32">
        <f t="shared" ca="1" si="46"/>
        <v>-114.75</v>
      </c>
      <c r="DU129" s="31">
        <f t="shared" ca="1" si="66"/>
        <v>-1137.19</v>
      </c>
      <c r="DV129" s="31">
        <f t="shared" ca="1" si="66"/>
        <v>-903.1</v>
      </c>
      <c r="DW129" s="31">
        <f t="shared" ca="1" si="66"/>
        <v>-1207.32</v>
      </c>
      <c r="DX129" s="31">
        <f t="shared" ca="1" si="63"/>
        <v>-587.58000000000004</v>
      </c>
      <c r="DY129" s="31">
        <f t="shared" ca="1" si="63"/>
        <v>-384.31</v>
      </c>
      <c r="DZ129" s="31">
        <f t="shared" ca="1" si="63"/>
        <v>-421.68</v>
      </c>
      <c r="EA129" s="31">
        <f t="shared" ca="1" si="47"/>
        <v>-493.42</v>
      </c>
      <c r="EB129" s="31">
        <f t="shared" ca="1" si="47"/>
        <v>-314.91000000000003</v>
      </c>
      <c r="EC129" s="31">
        <f t="shared" ca="1" si="47"/>
        <v>-302.79000000000002</v>
      </c>
      <c r="ED129" s="31">
        <f t="shared" ca="1" si="47"/>
        <v>-1084.05</v>
      </c>
      <c r="EE129" s="31">
        <f t="shared" ca="1" si="47"/>
        <v>-747.12</v>
      </c>
      <c r="EF129" s="31">
        <f t="shared" ca="1" si="47"/>
        <v>-859.05</v>
      </c>
      <c r="EG129" s="32">
        <f t="shared" ca="1" si="67"/>
        <v>-3912.36</v>
      </c>
      <c r="EH129" s="32">
        <f t="shared" ca="1" si="67"/>
        <v>-3133.4399999999996</v>
      </c>
      <c r="EI129" s="32">
        <f t="shared" ca="1" si="67"/>
        <v>-4221.59</v>
      </c>
      <c r="EJ129" s="32">
        <f t="shared" ca="1" si="64"/>
        <v>-2072.5499999999997</v>
      </c>
      <c r="EK129" s="32">
        <f t="shared" ca="1" si="64"/>
        <v>-1367.23</v>
      </c>
      <c r="EL129" s="32">
        <f t="shared" ca="1" si="64"/>
        <v>-1513.74</v>
      </c>
      <c r="EM129" s="32">
        <f t="shared" ca="1" si="48"/>
        <v>-1787</v>
      </c>
      <c r="EN129" s="32">
        <f t="shared" ca="1" si="48"/>
        <v>-1151.58</v>
      </c>
      <c r="EO129" s="32">
        <f t="shared" ca="1" si="48"/>
        <v>-1118.22</v>
      </c>
      <c r="EP129" s="32">
        <f t="shared" ca="1" si="48"/>
        <v>-4042.45</v>
      </c>
      <c r="EQ129" s="32">
        <f t="shared" ca="1" si="48"/>
        <v>-2814.5399999999995</v>
      </c>
      <c r="ER129" s="32">
        <f t="shared" ca="1" si="48"/>
        <v>-3268.84</v>
      </c>
    </row>
    <row r="130" spans="1:148">
      <c r="A130" t="s">
        <v>424</v>
      </c>
      <c r="B130" s="1" t="s">
        <v>141</v>
      </c>
      <c r="C130" t="str">
        <f t="shared" ca="1" si="40"/>
        <v>TC01</v>
      </c>
      <c r="D130" t="str">
        <f t="shared" ca="1" si="41"/>
        <v>Carseland Industrial System</v>
      </c>
      <c r="E130" s="51">
        <v>46244.362800000003</v>
      </c>
      <c r="F130" s="51">
        <v>41509.065900000001</v>
      </c>
      <c r="G130" s="51">
        <v>44558.947</v>
      </c>
      <c r="H130" s="51">
        <v>44979.652199999997</v>
      </c>
      <c r="I130" s="51">
        <v>45897.305399999997</v>
      </c>
      <c r="J130" s="51">
        <v>43358.3364</v>
      </c>
      <c r="K130" s="51">
        <v>46357.226499999997</v>
      </c>
      <c r="L130" s="51">
        <v>46345.604299999999</v>
      </c>
      <c r="M130" s="51">
        <v>44327.485399999998</v>
      </c>
      <c r="N130" s="51">
        <v>42829.424700000003</v>
      </c>
      <c r="O130" s="51">
        <v>44728.417600000001</v>
      </c>
      <c r="P130" s="51">
        <v>45740.572200000002</v>
      </c>
      <c r="Q130" s="32">
        <v>2932055.15</v>
      </c>
      <c r="R130" s="32">
        <v>3181103.81</v>
      </c>
      <c r="S130" s="32">
        <v>2573238.3199999998</v>
      </c>
      <c r="T130" s="32">
        <v>2416192.48</v>
      </c>
      <c r="U130" s="32">
        <v>2333775.27</v>
      </c>
      <c r="V130" s="32">
        <v>2187576.48</v>
      </c>
      <c r="W130" s="32">
        <v>7547422.6900000004</v>
      </c>
      <c r="X130" s="32">
        <v>3467324.04</v>
      </c>
      <c r="Y130" s="32">
        <v>2212569.79</v>
      </c>
      <c r="Z130" s="32">
        <v>2954759.97</v>
      </c>
      <c r="AA130" s="32">
        <v>2514705.52</v>
      </c>
      <c r="AB130" s="32">
        <v>3183232.65</v>
      </c>
      <c r="AC130" s="2">
        <v>0.99</v>
      </c>
      <c r="AD130" s="2">
        <v>0.99</v>
      </c>
      <c r="AE130" s="2">
        <v>0.99</v>
      </c>
      <c r="AF130" s="2">
        <v>0.99</v>
      </c>
      <c r="AG130" s="2">
        <v>0.99</v>
      </c>
      <c r="AH130" s="2">
        <v>0.99</v>
      </c>
      <c r="AI130" s="2">
        <v>0.99</v>
      </c>
      <c r="AJ130" s="2">
        <v>0.99</v>
      </c>
      <c r="AK130" s="2">
        <v>0.99</v>
      </c>
      <c r="AL130" s="2">
        <v>0.99</v>
      </c>
      <c r="AM130" s="2">
        <v>0.99</v>
      </c>
      <c r="AN130" s="2">
        <v>0.99</v>
      </c>
      <c r="AO130" s="33">
        <v>29027.35</v>
      </c>
      <c r="AP130" s="33">
        <v>31492.93</v>
      </c>
      <c r="AQ130" s="33">
        <v>25475.06</v>
      </c>
      <c r="AR130" s="33">
        <v>23920.31</v>
      </c>
      <c r="AS130" s="33">
        <v>23104.38</v>
      </c>
      <c r="AT130" s="33">
        <v>21657.01</v>
      </c>
      <c r="AU130" s="33">
        <v>74719.48</v>
      </c>
      <c r="AV130" s="33">
        <v>34326.51</v>
      </c>
      <c r="AW130" s="33">
        <v>21904.44</v>
      </c>
      <c r="AX130" s="33">
        <v>29252.12</v>
      </c>
      <c r="AY130" s="33">
        <v>24895.58</v>
      </c>
      <c r="AZ130" s="33">
        <v>31514</v>
      </c>
      <c r="BA130" s="31">
        <f t="shared" si="53"/>
        <v>-3518.47</v>
      </c>
      <c r="BB130" s="31">
        <f t="shared" si="53"/>
        <v>-3817.32</v>
      </c>
      <c r="BC130" s="31">
        <f t="shared" si="53"/>
        <v>-3087.89</v>
      </c>
      <c r="BD130" s="31">
        <f t="shared" si="51"/>
        <v>-11597.72</v>
      </c>
      <c r="BE130" s="31">
        <f t="shared" si="51"/>
        <v>-11202.12</v>
      </c>
      <c r="BF130" s="31">
        <f t="shared" si="51"/>
        <v>-10500.37</v>
      </c>
      <c r="BG130" s="31">
        <f t="shared" si="51"/>
        <v>-53586.7</v>
      </c>
      <c r="BH130" s="31">
        <f t="shared" si="51"/>
        <v>-24618</v>
      </c>
      <c r="BI130" s="31">
        <f t="shared" si="51"/>
        <v>-15709.25</v>
      </c>
      <c r="BJ130" s="31">
        <f t="shared" si="57"/>
        <v>-8864.2800000000007</v>
      </c>
      <c r="BK130" s="31">
        <f t="shared" si="57"/>
        <v>-7544.12</v>
      </c>
      <c r="BL130" s="31">
        <f t="shared" si="57"/>
        <v>-9549.7000000000007</v>
      </c>
      <c r="BM130" s="6">
        <f t="shared" ca="1" si="68"/>
        <v>-4.9399999999999999E-2</v>
      </c>
      <c r="BN130" s="6">
        <f t="shared" ca="1" si="68"/>
        <v>-4.9399999999999999E-2</v>
      </c>
      <c r="BO130" s="6">
        <f t="shared" ca="1" si="68"/>
        <v>-4.9399999999999999E-2</v>
      </c>
      <c r="BP130" s="6">
        <f t="shared" ca="1" si="68"/>
        <v>-4.9399999999999999E-2</v>
      </c>
      <c r="BQ130" s="6">
        <f t="shared" ca="1" si="68"/>
        <v>-4.9399999999999999E-2</v>
      </c>
      <c r="BR130" s="6">
        <f t="shared" ca="1" si="68"/>
        <v>-4.9399999999999999E-2</v>
      </c>
      <c r="BS130" s="6">
        <f t="shared" ca="1" si="68"/>
        <v>-4.9399999999999999E-2</v>
      </c>
      <c r="BT130" s="6">
        <f t="shared" ca="1" si="68"/>
        <v>-4.9399999999999999E-2</v>
      </c>
      <c r="BU130" s="6">
        <f t="shared" ca="1" si="68"/>
        <v>-4.9399999999999999E-2</v>
      </c>
      <c r="BV130" s="6">
        <f t="shared" ca="1" si="68"/>
        <v>-4.9399999999999999E-2</v>
      </c>
      <c r="BW130" s="6">
        <f t="shared" ca="1" si="68"/>
        <v>-4.9399999999999999E-2</v>
      </c>
      <c r="BX130" s="6">
        <f t="shared" ca="1" si="68"/>
        <v>-4.9399999999999999E-2</v>
      </c>
      <c r="BY130" s="31">
        <f t="shared" ca="1" si="61"/>
        <v>-144843.51999999999</v>
      </c>
      <c r="BZ130" s="31">
        <f t="shared" ca="1" si="61"/>
        <v>-157146.53</v>
      </c>
      <c r="CA130" s="31">
        <f t="shared" ca="1" si="61"/>
        <v>-127117.97</v>
      </c>
      <c r="CB130" s="31">
        <f t="shared" ca="1" si="58"/>
        <v>-119359.91</v>
      </c>
      <c r="CC130" s="31">
        <f t="shared" ca="1" si="58"/>
        <v>-115288.5</v>
      </c>
      <c r="CD130" s="31">
        <f t="shared" ca="1" si="58"/>
        <v>-108066.28</v>
      </c>
      <c r="CE130" s="31">
        <f t="shared" ca="1" si="58"/>
        <v>-372842.68</v>
      </c>
      <c r="CF130" s="31">
        <f t="shared" ca="1" si="58"/>
        <v>-171285.81</v>
      </c>
      <c r="CG130" s="31">
        <f t="shared" ca="1" si="58"/>
        <v>-109300.95</v>
      </c>
      <c r="CH130" s="31">
        <f t="shared" ca="1" si="58"/>
        <v>-145965.14000000001</v>
      </c>
      <c r="CI130" s="31">
        <f t="shared" ca="1" si="58"/>
        <v>-124226.45</v>
      </c>
      <c r="CJ130" s="31">
        <f t="shared" ca="1" si="58"/>
        <v>-157251.69</v>
      </c>
      <c r="CK130" s="32">
        <f t="shared" ca="1" si="54"/>
        <v>3811.67</v>
      </c>
      <c r="CL130" s="32">
        <f t="shared" ca="1" si="54"/>
        <v>4135.43</v>
      </c>
      <c r="CM130" s="32">
        <f t="shared" ca="1" si="54"/>
        <v>3345.21</v>
      </c>
      <c r="CN130" s="32">
        <f t="shared" ca="1" si="52"/>
        <v>3141.05</v>
      </c>
      <c r="CO130" s="32">
        <f t="shared" ca="1" si="52"/>
        <v>3033.91</v>
      </c>
      <c r="CP130" s="32">
        <f t="shared" ca="1" si="52"/>
        <v>2843.85</v>
      </c>
      <c r="CQ130" s="32">
        <f t="shared" ca="1" si="52"/>
        <v>9811.65</v>
      </c>
      <c r="CR130" s="32">
        <f t="shared" ca="1" si="52"/>
        <v>4507.5200000000004</v>
      </c>
      <c r="CS130" s="32">
        <f t="shared" ca="1" si="52"/>
        <v>2876.34</v>
      </c>
      <c r="CT130" s="32">
        <f t="shared" ca="1" si="59"/>
        <v>3841.19</v>
      </c>
      <c r="CU130" s="32">
        <f t="shared" ca="1" si="59"/>
        <v>3269.12</v>
      </c>
      <c r="CV130" s="32">
        <f t="shared" ca="1" si="59"/>
        <v>4138.2</v>
      </c>
      <c r="CW130" s="31">
        <f t="shared" ca="1" si="70"/>
        <v>-166540.72999999998</v>
      </c>
      <c r="CX130" s="31">
        <f t="shared" ca="1" si="70"/>
        <v>-180686.71</v>
      </c>
      <c r="CY130" s="31">
        <f t="shared" ca="1" si="70"/>
        <v>-146159.93</v>
      </c>
      <c r="CZ130" s="31">
        <f t="shared" ca="1" si="70"/>
        <v>-128541.45000000001</v>
      </c>
      <c r="DA130" s="31">
        <f t="shared" ca="1" si="70"/>
        <v>-124156.85</v>
      </c>
      <c r="DB130" s="31">
        <f t="shared" ca="1" si="70"/>
        <v>-116379.06999999999</v>
      </c>
      <c r="DC130" s="31">
        <f t="shared" ca="1" si="69"/>
        <v>-384163.80999999994</v>
      </c>
      <c r="DD130" s="31">
        <f t="shared" ca="1" si="69"/>
        <v>-176486.80000000002</v>
      </c>
      <c r="DE130" s="31">
        <f t="shared" ca="1" si="69"/>
        <v>-112619.8</v>
      </c>
      <c r="DF130" s="31">
        <f t="shared" ca="1" si="60"/>
        <v>-162511.79</v>
      </c>
      <c r="DG130" s="31">
        <f t="shared" ca="1" si="60"/>
        <v>-138308.79</v>
      </c>
      <c r="DH130" s="31">
        <f t="shared" ca="1" si="60"/>
        <v>-175077.78999999998</v>
      </c>
      <c r="DI130" s="32">
        <f t="shared" ca="1" si="65"/>
        <v>-8327.0400000000009</v>
      </c>
      <c r="DJ130" s="32">
        <f t="shared" ca="1" si="65"/>
        <v>-9034.34</v>
      </c>
      <c r="DK130" s="32">
        <f t="shared" ca="1" si="65"/>
        <v>-7308</v>
      </c>
      <c r="DL130" s="32">
        <f t="shared" ca="1" si="62"/>
        <v>-6427.07</v>
      </c>
      <c r="DM130" s="32">
        <f t="shared" ca="1" si="62"/>
        <v>-6207.84</v>
      </c>
      <c r="DN130" s="32">
        <f t="shared" ca="1" si="62"/>
        <v>-5818.95</v>
      </c>
      <c r="DO130" s="32">
        <f t="shared" ca="1" si="46"/>
        <v>-19208.189999999999</v>
      </c>
      <c r="DP130" s="32">
        <f t="shared" ca="1" si="46"/>
        <v>-8824.34</v>
      </c>
      <c r="DQ130" s="32">
        <f t="shared" ca="1" si="46"/>
        <v>-5630.99</v>
      </c>
      <c r="DR130" s="32">
        <f t="shared" ca="1" si="46"/>
        <v>-8125.59</v>
      </c>
      <c r="DS130" s="32">
        <f t="shared" ca="1" si="46"/>
        <v>-6915.44</v>
      </c>
      <c r="DT130" s="32">
        <f t="shared" ca="1" si="46"/>
        <v>-8753.89</v>
      </c>
      <c r="DU130" s="31">
        <f t="shared" ca="1" si="66"/>
        <v>-71655.89</v>
      </c>
      <c r="DV130" s="31">
        <f t="shared" ca="1" si="66"/>
        <v>-76821.59</v>
      </c>
      <c r="DW130" s="31">
        <f t="shared" ca="1" si="66"/>
        <v>-61469.29</v>
      </c>
      <c r="DX130" s="31">
        <f t="shared" ca="1" si="63"/>
        <v>-53404.6</v>
      </c>
      <c r="DY130" s="31">
        <f t="shared" ca="1" si="63"/>
        <v>-50970.66</v>
      </c>
      <c r="DZ130" s="31">
        <f t="shared" ca="1" si="63"/>
        <v>-47184.56</v>
      </c>
      <c r="EA130" s="31">
        <f t="shared" ca="1" si="47"/>
        <v>-153860.32</v>
      </c>
      <c r="EB130" s="31">
        <f t="shared" ca="1" si="47"/>
        <v>-69747.38</v>
      </c>
      <c r="EC130" s="31">
        <f t="shared" ca="1" si="47"/>
        <v>-43909.4</v>
      </c>
      <c r="ED130" s="31">
        <f t="shared" ca="1" si="47"/>
        <v>-62527</v>
      </c>
      <c r="EE130" s="31">
        <f t="shared" ca="1" si="47"/>
        <v>-52480.639999999999</v>
      </c>
      <c r="EF130" s="31">
        <f t="shared" ca="1" si="47"/>
        <v>-65533.09</v>
      </c>
      <c r="EG130" s="32">
        <f t="shared" ca="1" si="67"/>
        <v>-246523.65999999997</v>
      </c>
      <c r="EH130" s="32">
        <f t="shared" ca="1" si="67"/>
        <v>-266542.64</v>
      </c>
      <c r="EI130" s="32">
        <f t="shared" ca="1" si="67"/>
        <v>-214937.22</v>
      </c>
      <c r="EJ130" s="32">
        <f t="shared" ca="1" si="64"/>
        <v>-188373.12000000002</v>
      </c>
      <c r="EK130" s="32">
        <f t="shared" ca="1" si="64"/>
        <v>-181335.35</v>
      </c>
      <c r="EL130" s="32">
        <f t="shared" ca="1" si="64"/>
        <v>-169382.58</v>
      </c>
      <c r="EM130" s="32">
        <f t="shared" ca="1" si="48"/>
        <v>-557232.31999999995</v>
      </c>
      <c r="EN130" s="32">
        <f t="shared" ca="1" si="48"/>
        <v>-255058.52000000002</v>
      </c>
      <c r="EO130" s="32">
        <f t="shared" ca="1" si="48"/>
        <v>-162160.19</v>
      </c>
      <c r="EP130" s="32">
        <f t="shared" ca="1" si="48"/>
        <v>-233164.38</v>
      </c>
      <c r="EQ130" s="32">
        <f t="shared" ca="1" si="48"/>
        <v>-197704.87</v>
      </c>
      <c r="ER130" s="32">
        <f t="shared" ca="1" si="48"/>
        <v>-249364.77</v>
      </c>
    </row>
    <row r="131" spans="1:148">
      <c r="A131" t="s">
        <v>424</v>
      </c>
      <c r="B131" s="1" t="s">
        <v>142</v>
      </c>
      <c r="C131" t="str">
        <f t="shared" ca="1" si="40"/>
        <v>TC02</v>
      </c>
      <c r="D131" t="str">
        <f t="shared" ca="1" si="41"/>
        <v>Redwater Industrial System</v>
      </c>
      <c r="E131" s="51">
        <v>12086.038200000001</v>
      </c>
      <c r="F131" s="51">
        <v>11213.508400000001</v>
      </c>
      <c r="G131" s="51">
        <v>11651.384599999999</v>
      </c>
      <c r="H131" s="51">
        <v>10534.1327</v>
      </c>
      <c r="I131" s="51">
        <v>10609.7827</v>
      </c>
      <c r="J131" s="51">
        <v>10998.917600000001</v>
      </c>
      <c r="K131" s="51">
        <v>10640.531800000001</v>
      </c>
      <c r="L131" s="51">
        <v>11536.761699999999</v>
      </c>
      <c r="M131" s="51">
        <v>11314.459500000001</v>
      </c>
      <c r="N131" s="51">
        <v>11519.872799999999</v>
      </c>
      <c r="O131" s="51">
        <v>11176.495500000001</v>
      </c>
      <c r="P131" s="51">
        <v>11872.794</v>
      </c>
      <c r="Q131" s="32">
        <v>808016.13</v>
      </c>
      <c r="R131" s="32">
        <v>908365.5</v>
      </c>
      <c r="S131" s="32">
        <v>720007.19</v>
      </c>
      <c r="T131" s="32">
        <v>584182.32999999996</v>
      </c>
      <c r="U131" s="32">
        <v>489888.1</v>
      </c>
      <c r="V131" s="32">
        <v>551216.6</v>
      </c>
      <c r="W131" s="32">
        <v>1558238.74</v>
      </c>
      <c r="X131" s="32">
        <v>826265.48</v>
      </c>
      <c r="Y131" s="32">
        <v>566589.62</v>
      </c>
      <c r="Z131" s="32">
        <v>797231.32</v>
      </c>
      <c r="AA131" s="32">
        <v>640725.67000000004</v>
      </c>
      <c r="AB131" s="32">
        <v>862029.62</v>
      </c>
      <c r="AC131" s="2">
        <v>3.98</v>
      </c>
      <c r="AD131" s="2">
        <v>3.98</v>
      </c>
      <c r="AE131" s="2">
        <v>3.98</v>
      </c>
      <c r="AF131" s="2">
        <v>3.98</v>
      </c>
      <c r="AG131" s="2">
        <v>3.98</v>
      </c>
      <c r="AH131" s="2">
        <v>3.98</v>
      </c>
      <c r="AI131" s="2">
        <v>3.98</v>
      </c>
      <c r="AJ131" s="2">
        <v>3.98</v>
      </c>
      <c r="AK131" s="2">
        <v>3.98</v>
      </c>
      <c r="AL131" s="2">
        <v>3.98</v>
      </c>
      <c r="AM131" s="2">
        <v>3.98</v>
      </c>
      <c r="AN131" s="2">
        <v>3.98</v>
      </c>
      <c r="AO131" s="33">
        <v>32159.040000000001</v>
      </c>
      <c r="AP131" s="33">
        <v>36152.949999999997</v>
      </c>
      <c r="AQ131" s="33">
        <v>28656.29</v>
      </c>
      <c r="AR131" s="33">
        <v>23250.46</v>
      </c>
      <c r="AS131" s="33">
        <v>19497.55</v>
      </c>
      <c r="AT131" s="33">
        <v>21938.42</v>
      </c>
      <c r="AU131" s="33">
        <v>62017.9</v>
      </c>
      <c r="AV131" s="33">
        <v>32885.370000000003</v>
      </c>
      <c r="AW131" s="33">
        <v>22550.27</v>
      </c>
      <c r="AX131" s="33">
        <v>31729.81</v>
      </c>
      <c r="AY131" s="33">
        <v>25500.880000000001</v>
      </c>
      <c r="AZ131" s="33">
        <v>34308.78</v>
      </c>
      <c r="BA131" s="31">
        <f t="shared" si="53"/>
        <v>-969.62</v>
      </c>
      <c r="BB131" s="31">
        <f t="shared" si="53"/>
        <v>-1090.04</v>
      </c>
      <c r="BC131" s="31">
        <f t="shared" si="53"/>
        <v>-864.01</v>
      </c>
      <c r="BD131" s="31">
        <f t="shared" si="51"/>
        <v>-2804.08</v>
      </c>
      <c r="BE131" s="31">
        <f t="shared" si="51"/>
        <v>-2351.46</v>
      </c>
      <c r="BF131" s="31">
        <f t="shared" si="51"/>
        <v>-2645.84</v>
      </c>
      <c r="BG131" s="31">
        <f t="shared" si="51"/>
        <v>-11063.5</v>
      </c>
      <c r="BH131" s="31">
        <f t="shared" si="51"/>
        <v>-5866.48</v>
      </c>
      <c r="BI131" s="31">
        <f t="shared" si="51"/>
        <v>-4022.79</v>
      </c>
      <c r="BJ131" s="31">
        <f t="shared" si="57"/>
        <v>-2391.69</v>
      </c>
      <c r="BK131" s="31">
        <f t="shared" si="57"/>
        <v>-1922.18</v>
      </c>
      <c r="BL131" s="31">
        <f t="shared" si="57"/>
        <v>-2586.09</v>
      </c>
      <c r="BM131" s="6">
        <f t="shared" ca="1" si="68"/>
        <v>4.6699999999999998E-2</v>
      </c>
      <c r="BN131" s="6">
        <f t="shared" ca="1" si="68"/>
        <v>4.6699999999999998E-2</v>
      </c>
      <c r="BO131" s="6">
        <f t="shared" ca="1" si="68"/>
        <v>4.6699999999999998E-2</v>
      </c>
      <c r="BP131" s="6">
        <f t="shared" ca="1" si="68"/>
        <v>4.6699999999999998E-2</v>
      </c>
      <c r="BQ131" s="6">
        <f t="shared" ca="1" si="68"/>
        <v>4.6699999999999998E-2</v>
      </c>
      <c r="BR131" s="6">
        <f t="shared" ca="1" si="68"/>
        <v>4.6699999999999998E-2</v>
      </c>
      <c r="BS131" s="6">
        <f t="shared" ca="1" si="68"/>
        <v>4.6699999999999998E-2</v>
      </c>
      <c r="BT131" s="6">
        <f t="shared" ca="1" si="68"/>
        <v>4.6699999999999998E-2</v>
      </c>
      <c r="BU131" s="6">
        <f t="shared" ca="1" si="68"/>
        <v>4.6699999999999998E-2</v>
      </c>
      <c r="BV131" s="6">
        <f t="shared" ca="1" si="68"/>
        <v>4.6699999999999998E-2</v>
      </c>
      <c r="BW131" s="6">
        <f t="shared" ca="1" si="68"/>
        <v>4.6699999999999998E-2</v>
      </c>
      <c r="BX131" s="6">
        <f t="shared" ca="1" si="68"/>
        <v>4.6699999999999998E-2</v>
      </c>
      <c r="BY131" s="31">
        <f t="shared" ca="1" si="61"/>
        <v>37734.35</v>
      </c>
      <c r="BZ131" s="31">
        <f t="shared" ca="1" si="61"/>
        <v>42420.67</v>
      </c>
      <c r="CA131" s="31">
        <f t="shared" ca="1" si="61"/>
        <v>33624.339999999997</v>
      </c>
      <c r="CB131" s="31">
        <f t="shared" ca="1" si="58"/>
        <v>27281.31</v>
      </c>
      <c r="CC131" s="31">
        <f t="shared" ca="1" si="58"/>
        <v>22877.77</v>
      </c>
      <c r="CD131" s="31">
        <f t="shared" ca="1" si="58"/>
        <v>25741.82</v>
      </c>
      <c r="CE131" s="31">
        <f t="shared" ca="1" si="58"/>
        <v>72769.75</v>
      </c>
      <c r="CF131" s="31">
        <f t="shared" ca="1" si="58"/>
        <v>38586.6</v>
      </c>
      <c r="CG131" s="31">
        <f t="shared" ca="1" si="58"/>
        <v>26459.74</v>
      </c>
      <c r="CH131" s="31">
        <f t="shared" ca="1" si="58"/>
        <v>37230.699999999997</v>
      </c>
      <c r="CI131" s="31">
        <f t="shared" ca="1" si="58"/>
        <v>29921.89</v>
      </c>
      <c r="CJ131" s="31">
        <f t="shared" ca="1" si="58"/>
        <v>40256.78</v>
      </c>
      <c r="CK131" s="32">
        <f t="shared" ca="1" si="54"/>
        <v>1050.42</v>
      </c>
      <c r="CL131" s="32">
        <f t="shared" ca="1" si="54"/>
        <v>1180.8800000000001</v>
      </c>
      <c r="CM131" s="32">
        <f t="shared" ca="1" si="54"/>
        <v>936.01</v>
      </c>
      <c r="CN131" s="32">
        <f t="shared" ca="1" si="54"/>
        <v>759.44</v>
      </c>
      <c r="CO131" s="32">
        <f t="shared" ca="1" si="54"/>
        <v>636.85</v>
      </c>
      <c r="CP131" s="32">
        <f t="shared" ca="1" si="54"/>
        <v>716.58</v>
      </c>
      <c r="CQ131" s="32">
        <f t="shared" ca="1" si="54"/>
        <v>2025.71</v>
      </c>
      <c r="CR131" s="32">
        <f t="shared" ca="1" si="54"/>
        <v>1074.1500000000001</v>
      </c>
      <c r="CS131" s="32">
        <f t="shared" ca="1" si="54"/>
        <v>736.57</v>
      </c>
      <c r="CT131" s="32">
        <f t="shared" ca="1" si="59"/>
        <v>1036.4000000000001</v>
      </c>
      <c r="CU131" s="32">
        <f t="shared" ca="1" si="59"/>
        <v>832.94</v>
      </c>
      <c r="CV131" s="32">
        <f t="shared" ca="1" si="59"/>
        <v>1120.6400000000001</v>
      </c>
      <c r="CW131" s="31">
        <f t="shared" ca="1" si="70"/>
        <v>7595.3499999999958</v>
      </c>
      <c r="CX131" s="31">
        <f t="shared" ca="1" si="70"/>
        <v>8538.64</v>
      </c>
      <c r="CY131" s="31">
        <f t="shared" ca="1" si="70"/>
        <v>6768.0699999999979</v>
      </c>
      <c r="CZ131" s="31">
        <f t="shared" ca="1" si="70"/>
        <v>7594.3700000000008</v>
      </c>
      <c r="DA131" s="31">
        <f t="shared" ca="1" si="70"/>
        <v>6368.53</v>
      </c>
      <c r="DB131" s="31">
        <f t="shared" ca="1" si="70"/>
        <v>7165.8200000000033</v>
      </c>
      <c r="DC131" s="31">
        <f t="shared" ca="1" si="69"/>
        <v>23841.060000000005</v>
      </c>
      <c r="DD131" s="31">
        <f t="shared" ca="1" si="69"/>
        <v>12641.859999999997</v>
      </c>
      <c r="DE131" s="31">
        <f t="shared" ca="1" si="69"/>
        <v>8668.8300000000017</v>
      </c>
      <c r="DF131" s="31">
        <f t="shared" ca="1" si="60"/>
        <v>8928.9799999999977</v>
      </c>
      <c r="DG131" s="31">
        <f t="shared" ca="1" si="60"/>
        <v>7176.1299999999974</v>
      </c>
      <c r="DH131" s="31">
        <f t="shared" ca="1" si="60"/>
        <v>9654.73</v>
      </c>
      <c r="DI131" s="32">
        <f t="shared" ca="1" si="65"/>
        <v>379.77</v>
      </c>
      <c r="DJ131" s="32">
        <f t="shared" ca="1" si="65"/>
        <v>426.93</v>
      </c>
      <c r="DK131" s="32">
        <f t="shared" ca="1" si="65"/>
        <v>338.4</v>
      </c>
      <c r="DL131" s="32">
        <f t="shared" ca="1" si="62"/>
        <v>379.72</v>
      </c>
      <c r="DM131" s="32">
        <f t="shared" ca="1" si="62"/>
        <v>318.43</v>
      </c>
      <c r="DN131" s="32">
        <f t="shared" ca="1" si="62"/>
        <v>358.29</v>
      </c>
      <c r="DO131" s="32">
        <f t="shared" ca="1" si="46"/>
        <v>1192.05</v>
      </c>
      <c r="DP131" s="32">
        <f t="shared" ca="1" si="46"/>
        <v>632.09</v>
      </c>
      <c r="DQ131" s="32">
        <f t="shared" ca="1" si="46"/>
        <v>433.44</v>
      </c>
      <c r="DR131" s="32">
        <f t="shared" ca="1" si="46"/>
        <v>446.45</v>
      </c>
      <c r="DS131" s="32">
        <f t="shared" ca="1" si="46"/>
        <v>358.81</v>
      </c>
      <c r="DT131" s="32">
        <f t="shared" ca="1" si="46"/>
        <v>482.74</v>
      </c>
      <c r="DU131" s="31">
        <f t="shared" ca="1" si="66"/>
        <v>3267.98</v>
      </c>
      <c r="DV131" s="31">
        <f t="shared" ca="1" si="66"/>
        <v>3630.33</v>
      </c>
      <c r="DW131" s="31">
        <f t="shared" ca="1" si="66"/>
        <v>2846.39</v>
      </c>
      <c r="DX131" s="31">
        <f t="shared" ca="1" si="63"/>
        <v>3155.2</v>
      </c>
      <c r="DY131" s="31">
        <f t="shared" ca="1" si="63"/>
        <v>2614.5</v>
      </c>
      <c r="DZ131" s="31">
        <f t="shared" ca="1" si="63"/>
        <v>2905.3</v>
      </c>
      <c r="EA131" s="31">
        <f t="shared" ca="1" si="47"/>
        <v>9548.51</v>
      </c>
      <c r="EB131" s="31">
        <f t="shared" ca="1" si="47"/>
        <v>4996.05</v>
      </c>
      <c r="EC131" s="31">
        <f t="shared" ca="1" si="47"/>
        <v>3379.9</v>
      </c>
      <c r="ED131" s="31">
        <f t="shared" ca="1" si="47"/>
        <v>3435.46</v>
      </c>
      <c r="EE131" s="31">
        <f t="shared" ca="1" si="47"/>
        <v>2722.95</v>
      </c>
      <c r="EF131" s="31">
        <f t="shared" ca="1" si="47"/>
        <v>3613.85</v>
      </c>
      <c r="EG131" s="32">
        <f t="shared" ca="1" si="67"/>
        <v>11243.099999999995</v>
      </c>
      <c r="EH131" s="32">
        <f t="shared" ca="1" si="67"/>
        <v>12595.9</v>
      </c>
      <c r="EI131" s="32">
        <f t="shared" ca="1" si="67"/>
        <v>9952.8599999999969</v>
      </c>
      <c r="EJ131" s="32">
        <f t="shared" ca="1" si="64"/>
        <v>11129.29</v>
      </c>
      <c r="EK131" s="32">
        <f t="shared" ca="1" si="64"/>
        <v>9301.4599999999991</v>
      </c>
      <c r="EL131" s="32">
        <f t="shared" ca="1" si="64"/>
        <v>10429.410000000003</v>
      </c>
      <c r="EM131" s="32">
        <f t="shared" ca="1" si="48"/>
        <v>34581.620000000003</v>
      </c>
      <c r="EN131" s="32">
        <f t="shared" ca="1" si="48"/>
        <v>18269.999999999996</v>
      </c>
      <c r="EO131" s="32">
        <f t="shared" ca="1" si="48"/>
        <v>12482.170000000002</v>
      </c>
      <c r="EP131" s="32">
        <f t="shared" ca="1" si="48"/>
        <v>12810.89</v>
      </c>
      <c r="EQ131" s="32">
        <f t="shared" ca="1" si="48"/>
        <v>10257.889999999998</v>
      </c>
      <c r="ER131" s="32">
        <f t="shared" ca="1" si="48"/>
        <v>13751.32</v>
      </c>
    </row>
    <row r="132" spans="1:148">
      <c r="A132" t="s">
        <v>424</v>
      </c>
      <c r="B132" s="1" t="s">
        <v>391</v>
      </c>
      <c r="C132" t="str">
        <f t="shared" ca="1" si="40"/>
        <v>BCHIMP</v>
      </c>
      <c r="D132" t="str">
        <f t="shared" ca="1" si="41"/>
        <v>Alberta-BC Intertie - Import</v>
      </c>
      <c r="E132" s="51">
        <v>1375</v>
      </c>
      <c r="F132" s="51">
        <v>300</v>
      </c>
      <c r="G132" s="51">
        <v>10988</v>
      </c>
      <c r="H132" s="51">
        <v>1463</v>
      </c>
      <c r="Q132" s="32">
        <v>274240.25</v>
      </c>
      <c r="R132" s="32">
        <v>24015</v>
      </c>
      <c r="S132" s="32">
        <v>872532.47999999998</v>
      </c>
      <c r="T132" s="32">
        <v>169563.54</v>
      </c>
      <c r="U132" s="32"/>
      <c r="V132" s="32"/>
      <c r="W132" s="32"/>
      <c r="X132" s="32"/>
      <c r="Y132" s="32"/>
      <c r="Z132" s="32"/>
      <c r="AA132" s="32"/>
      <c r="AB132" s="32"/>
      <c r="AC132" s="2">
        <v>0.78</v>
      </c>
      <c r="AD132" s="2">
        <v>0.78</v>
      </c>
      <c r="AE132" s="2">
        <v>0.78</v>
      </c>
      <c r="AF132" s="2">
        <v>0.78</v>
      </c>
      <c r="AO132" s="33">
        <v>2139.0700000000002</v>
      </c>
      <c r="AP132" s="33">
        <v>187.32</v>
      </c>
      <c r="AQ132" s="33">
        <v>6805.75</v>
      </c>
      <c r="AR132" s="33">
        <v>1322.6</v>
      </c>
      <c r="AS132" s="33"/>
      <c r="AT132" s="33"/>
      <c r="AU132" s="33"/>
      <c r="AV132" s="33"/>
      <c r="AW132" s="33"/>
      <c r="AX132" s="33"/>
      <c r="AY132" s="33"/>
      <c r="AZ132" s="33"/>
      <c r="BA132" s="31">
        <f t="shared" si="53"/>
        <v>-329.09</v>
      </c>
      <c r="BB132" s="31">
        <f t="shared" si="53"/>
        <v>-28.82</v>
      </c>
      <c r="BC132" s="31">
        <f t="shared" si="53"/>
        <v>-1047.04</v>
      </c>
      <c r="BD132" s="31">
        <f t="shared" si="51"/>
        <v>-813.9</v>
      </c>
      <c r="BE132" s="31">
        <f t="shared" si="51"/>
        <v>0</v>
      </c>
      <c r="BF132" s="31">
        <f t="shared" si="51"/>
        <v>0</v>
      </c>
      <c r="BG132" s="31">
        <f t="shared" si="51"/>
        <v>0</v>
      </c>
      <c r="BH132" s="31">
        <f t="shared" si="51"/>
        <v>0</v>
      </c>
      <c r="BI132" s="31">
        <f t="shared" si="51"/>
        <v>0</v>
      </c>
      <c r="BJ132" s="31">
        <f t="shared" si="57"/>
        <v>0</v>
      </c>
      <c r="BK132" s="31">
        <f t="shared" si="57"/>
        <v>0</v>
      </c>
      <c r="BL132" s="31">
        <f t="shared" si="57"/>
        <v>0</v>
      </c>
      <c r="BM132" s="6">
        <f t="shared" ca="1" si="68"/>
        <v>-2.7799999999999998E-2</v>
      </c>
      <c r="BN132" s="6">
        <f t="shared" ca="1" si="68"/>
        <v>-2.7799999999999998E-2</v>
      </c>
      <c r="BO132" s="6">
        <f t="shared" ca="1" si="68"/>
        <v>-2.7799999999999998E-2</v>
      </c>
      <c r="BP132" s="6">
        <f t="shared" ca="1" si="68"/>
        <v>-2.7799999999999998E-2</v>
      </c>
      <c r="BQ132" s="6">
        <f t="shared" ca="1" si="68"/>
        <v>-2.7799999999999998E-2</v>
      </c>
      <c r="BR132" s="6">
        <f t="shared" ca="1" si="68"/>
        <v>-2.7799999999999998E-2</v>
      </c>
      <c r="BS132" s="6">
        <f t="shared" ca="1" si="68"/>
        <v>-2.7799999999999998E-2</v>
      </c>
      <c r="BT132" s="6">
        <f t="shared" ca="1" si="68"/>
        <v>-2.7799999999999998E-2</v>
      </c>
      <c r="BU132" s="6">
        <f t="shared" ca="1" si="68"/>
        <v>-2.7799999999999998E-2</v>
      </c>
      <c r="BV132" s="6">
        <f t="shared" ca="1" si="68"/>
        <v>-2.7799999999999998E-2</v>
      </c>
      <c r="BW132" s="6">
        <f t="shared" ca="1" si="68"/>
        <v>-2.7799999999999998E-2</v>
      </c>
      <c r="BX132" s="6">
        <f t="shared" ca="1" si="68"/>
        <v>-2.7799999999999998E-2</v>
      </c>
      <c r="BY132" s="31">
        <f t="shared" ca="1" si="61"/>
        <v>-7623.88</v>
      </c>
      <c r="BZ132" s="31">
        <f t="shared" ca="1" si="61"/>
        <v>-667.62</v>
      </c>
      <c r="CA132" s="31">
        <f t="shared" ca="1" si="61"/>
        <v>-24256.400000000001</v>
      </c>
      <c r="CB132" s="31">
        <f t="shared" ca="1" si="58"/>
        <v>-4713.87</v>
      </c>
      <c r="CC132" s="31">
        <f t="shared" ca="1" si="58"/>
        <v>0</v>
      </c>
      <c r="CD132" s="31">
        <f t="shared" ca="1" si="58"/>
        <v>0</v>
      </c>
      <c r="CE132" s="31">
        <f t="shared" ca="1" si="58"/>
        <v>0</v>
      </c>
      <c r="CF132" s="31">
        <f t="shared" ca="1" si="58"/>
        <v>0</v>
      </c>
      <c r="CG132" s="31">
        <f t="shared" ca="1" si="58"/>
        <v>0</v>
      </c>
      <c r="CH132" s="31">
        <f t="shared" ca="1" si="58"/>
        <v>0</v>
      </c>
      <c r="CI132" s="31">
        <f t="shared" ca="1" si="58"/>
        <v>0</v>
      </c>
      <c r="CJ132" s="31">
        <f t="shared" ca="1" si="58"/>
        <v>0</v>
      </c>
      <c r="CK132" s="32">
        <f t="shared" ref="CK132:CS141" ca="1" si="71">ROUND(Q132*$CV$3,2)</f>
        <v>356.51</v>
      </c>
      <c r="CL132" s="32">
        <f t="shared" ca="1" si="71"/>
        <v>31.22</v>
      </c>
      <c r="CM132" s="32">
        <f t="shared" ca="1" si="71"/>
        <v>1134.29</v>
      </c>
      <c r="CN132" s="32">
        <f t="shared" ca="1" si="71"/>
        <v>220.43</v>
      </c>
      <c r="CO132" s="32">
        <f t="shared" ca="1" si="71"/>
        <v>0</v>
      </c>
      <c r="CP132" s="32">
        <f t="shared" ca="1" si="71"/>
        <v>0</v>
      </c>
      <c r="CQ132" s="32">
        <f t="shared" ca="1" si="71"/>
        <v>0</v>
      </c>
      <c r="CR132" s="32">
        <f t="shared" ca="1" si="71"/>
        <v>0</v>
      </c>
      <c r="CS132" s="32">
        <f t="shared" ca="1" si="71"/>
        <v>0</v>
      </c>
      <c r="CT132" s="32">
        <f t="shared" ca="1" si="59"/>
        <v>0</v>
      </c>
      <c r="CU132" s="32">
        <f t="shared" ca="1" si="59"/>
        <v>0</v>
      </c>
      <c r="CV132" s="32">
        <f t="shared" ca="1" si="59"/>
        <v>0</v>
      </c>
      <c r="CW132" s="31">
        <f t="shared" ca="1" si="70"/>
        <v>-9077.35</v>
      </c>
      <c r="CX132" s="31">
        <f t="shared" ca="1" si="70"/>
        <v>-794.9</v>
      </c>
      <c r="CY132" s="31">
        <f t="shared" ca="1" si="70"/>
        <v>-28880.82</v>
      </c>
      <c r="CZ132" s="31">
        <f t="shared" ca="1" si="70"/>
        <v>-5002.1399999999994</v>
      </c>
      <c r="DA132" s="31">
        <f t="shared" ca="1" si="70"/>
        <v>0</v>
      </c>
      <c r="DB132" s="31">
        <f t="shared" ca="1" si="70"/>
        <v>0</v>
      </c>
      <c r="DC132" s="31">
        <f t="shared" ca="1" si="69"/>
        <v>0</v>
      </c>
      <c r="DD132" s="31">
        <f t="shared" ca="1" si="69"/>
        <v>0</v>
      </c>
      <c r="DE132" s="31">
        <f t="shared" ca="1" si="69"/>
        <v>0</v>
      </c>
      <c r="DF132" s="31">
        <f t="shared" ca="1" si="60"/>
        <v>0</v>
      </c>
      <c r="DG132" s="31">
        <f t="shared" ca="1" si="60"/>
        <v>0</v>
      </c>
      <c r="DH132" s="31">
        <f t="shared" ca="1" si="60"/>
        <v>0</v>
      </c>
      <c r="DI132" s="32">
        <f t="shared" ca="1" si="65"/>
        <v>-453.87</v>
      </c>
      <c r="DJ132" s="32">
        <f t="shared" ca="1" si="65"/>
        <v>-39.75</v>
      </c>
      <c r="DK132" s="32">
        <f t="shared" ca="1" si="65"/>
        <v>-1444.04</v>
      </c>
      <c r="DL132" s="32">
        <f t="shared" ca="1" si="62"/>
        <v>-250.11</v>
      </c>
      <c r="DM132" s="32">
        <f t="shared" ca="1" si="62"/>
        <v>0</v>
      </c>
      <c r="DN132" s="32">
        <f t="shared" ca="1" si="62"/>
        <v>0</v>
      </c>
      <c r="DO132" s="32">
        <f t="shared" ca="1" si="46"/>
        <v>0</v>
      </c>
      <c r="DP132" s="32">
        <f t="shared" ca="1" si="46"/>
        <v>0</v>
      </c>
      <c r="DQ132" s="32">
        <f t="shared" ca="1" si="46"/>
        <v>0</v>
      </c>
      <c r="DR132" s="32">
        <f t="shared" ref="DR132:DT141" ca="1" si="72">ROUND(DF132*5%,2)</f>
        <v>0</v>
      </c>
      <c r="DS132" s="32">
        <f t="shared" ca="1" si="72"/>
        <v>0</v>
      </c>
      <c r="DT132" s="32">
        <f t="shared" ca="1" si="72"/>
        <v>0</v>
      </c>
      <c r="DU132" s="31">
        <f t="shared" ca="1" si="66"/>
        <v>-3905.62</v>
      </c>
      <c r="DV132" s="31">
        <f t="shared" ca="1" si="66"/>
        <v>-337.96</v>
      </c>
      <c r="DW132" s="31">
        <f t="shared" ca="1" si="66"/>
        <v>-12146.17</v>
      </c>
      <c r="DX132" s="31">
        <f t="shared" ca="1" si="63"/>
        <v>-2078.2199999999998</v>
      </c>
      <c r="DY132" s="31">
        <f t="shared" ca="1" si="63"/>
        <v>0</v>
      </c>
      <c r="DZ132" s="31">
        <f t="shared" ca="1" si="63"/>
        <v>0</v>
      </c>
      <c r="EA132" s="31">
        <f t="shared" ca="1" si="47"/>
        <v>0</v>
      </c>
      <c r="EB132" s="31">
        <f t="shared" ca="1" si="47"/>
        <v>0</v>
      </c>
      <c r="EC132" s="31">
        <f t="shared" ca="1" si="47"/>
        <v>0</v>
      </c>
      <c r="ED132" s="31">
        <f t="shared" ref="ED132:EF141" ca="1" si="73">ROUND(DF132*ED$3,2)</f>
        <v>0</v>
      </c>
      <c r="EE132" s="31">
        <f t="shared" ca="1" si="73"/>
        <v>0</v>
      </c>
      <c r="EF132" s="31">
        <f t="shared" ca="1" si="73"/>
        <v>0</v>
      </c>
      <c r="EG132" s="32">
        <f t="shared" ca="1" si="67"/>
        <v>-13436.84</v>
      </c>
      <c r="EH132" s="32">
        <f t="shared" ca="1" si="67"/>
        <v>-1172.6099999999999</v>
      </c>
      <c r="EI132" s="32">
        <f t="shared" ca="1" si="67"/>
        <v>-42471.03</v>
      </c>
      <c r="EJ132" s="32">
        <f t="shared" ca="1" si="64"/>
        <v>-7330.4699999999993</v>
      </c>
      <c r="EK132" s="32">
        <f t="shared" ca="1" si="64"/>
        <v>0</v>
      </c>
      <c r="EL132" s="32">
        <f t="shared" ca="1" si="64"/>
        <v>0</v>
      </c>
      <c r="EM132" s="32">
        <f t="shared" ca="1" si="48"/>
        <v>0</v>
      </c>
      <c r="EN132" s="32">
        <f t="shared" ca="1" si="48"/>
        <v>0</v>
      </c>
      <c r="EO132" s="32">
        <f t="shared" ca="1" si="48"/>
        <v>0</v>
      </c>
      <c r="EP132" s="32">
        <f t="shared" ref="EP132:ER141" ca="1" si="74">DF132+DR132+ED132</f>
        <v>0</v>
      </c>
      <c r="EQ132" s="32">
        <f t="shared" ca="1" si="74"/>
        <v>0</v>
      </c>
      <c r="ER132" s="32">
        <f t="shared" ca="1" si="74"/>
        <v>0</v>
      </c>
    </row>
    <row r="133" spans="1:148">
      <c r="A133" t="s">
        <v>424</v>
      </c>
      <c r="B133" s="1" t="s">
        <v>335</v>
      </c>
      <c r="C133" t="str">
        <f t="shared" ref="C133:C141" ca="1" si="75">VLOOKUP($B133,LocationLookup,2,FALSE)</f>
        <v>BCHEXP</v>
      </c>
      <c r="D133" t="str">
        <f t="shared" ref="D133:D141" ca="1" si="76">VLOOKUP($C133,LossFactorLookup,2,FALSE)</f>
        <v>Alberta-BC Intertie - Export</v>
      </c>
      <c r="E133" s="51">
        <v>7785.25</v>
      </c>
      <c r="F133" s="51">
        <v>7222.75</v>
      </c>
      <c r="G133" s="51">
        <v>2670.75</v>
      </c>
      <c r="H133" s="51">
        <v>3048</v>
      </c>
      <c r="Q133" s="32">
        <v>379386.32</v>
      </c>
      <c r="R133" s="32">
        <v>427958.32</v>
      </c>
      <c r="S133" s="32">
        <v>84404.15</v>
      </c>
      <c r="T133" s="32">
        <v>121870.63</v>
      </c>
      <c r="U133" s="32"/>
      <c r="V133" s="32"/>
      <c r="W133" s="32"/>
      <c r="X133" s="32"/>
      <c r="Y133" s="32"/>
      <c r="Z133" s="32"/>
      <c r="AA133" s="32"/>
      <c r="AB133" s="32"/>
      <c r="AC133" s="2">
        <v>3.19</v>
      </c>
      <c r="AD133" s="2">
        <v>3.19</v>
      </c>
      <c r="AE133" s="2">
        <v>3.19</v>
      </c>
      <c r="AF133" s="2">
        <v>3.19</v>
      </c>
      <c r="AO133" s="33">
        <v>12102.42</v>
      </c>
      <c r="AP133" s="33">
        <v>13651.87</v>
      </c>
      <c r="AQ133" s="33">
        <v>2692.49</v>
      </c>
      <c r="AR133" s="33">
        <v>3887.67</v>
      </c>
      <c r="AS133" s="33"/>
      <c r="AT133" s="33"/>
      <c r="AU133" s="33"/>
      <c r="AV133" s="33"/>
      <c r="AW133" s="33"/>
      <c r="AX133" s="33"/>
      <c r="AY133" s="33"/>
      <c r="AZ133" s="33"/>
      <c r="BA133" s="31">
        <f t="shared" si="53"/>
        <v>-455.26</v>
      </c>
      <c r="BB133" s="31">
        <f t="shared" si="53"/>
        <v>-513.54999999999995</v>
      </c>
      <c r="BC133" s="31">
        <f t="shared" si="53"/>
        <v>-101.28</v>
      </c>
      <c r="BD133" s="31">
        <f t="shared" si="51"/>
        <v>-584.98</v>
      </c>
      <c r="BE133" s="31">
        <f t="shared" si="51"/>
        <v>0</v>
      </c>
      <c r="BF133" s="31">
        <f t="shared" si="51"/>
        <v>0</v>
      </c>
      <c r="BG133" s="31">
        <f t="shared" si="51"/>
        <v>0</v>
      </c>
      <c r="BH133" s="31">
        <f t="shared" si="51"/>
        <v>0</v>
      </c>
      <c r="BI133" s="31">
        <f t="shared" si="51"/>
        <v>0</v>
      </c>
      <c r="BJ133" s="31">
        <f t="shared" si="57"/>
        <v>0</v>
      </c>
      <c r="BK133" s="31">
        <f t="shared" si="57"/>
        <v>0</v>
      </c>
      <c r="BL133" s="31">
        <f t="shared" si="57"/>
        <v>0</v>
      </c>
      <c r="BM133" s="6">
        <f t="shared" ca="1" si="68"/>
        <v>6.3E-3</v>
      </c>
      <c r="BN133" s="6">
        <f t="shared" ca="1" si="68"/>
        <v>6.3E-3</v>
      </c>
      <c r="BO133" s="6">
        <f t="shared" ca="1" si="68"/>
        <v>6.3E-3</v>
      </c>
      <c r="BP133" s="6">
        <f t="shared" ca="1" si="68"/>
        <v>6.3E-3</v>
      </c>
      <c r="BQ133" s="6">
        <f t="shared" ca="1" si="68"/>
        <v>6.3E-3</v>
      </c>
      <c r="BR133" s="6">
        <f t="shared" ca="1" si="68"/>
        <v>6.3E-3</v>
      </c>
      <c r="BS133" s="6">
        <f t="shared" ca="1" si="68"/>
        <v>6.3E-3</v>
      </c>
      <c r="BT133" s="6">
        <f t="shared" ca="1" si="68"/>
        <v>6.3E-3</v>
      </c>
      <c r="BU133" s="6">
        <f t="shared" ca="1" si="68"/>
        <v>6.3E-3</v>
      </c>
      <c r="BV133" s="6">
        <f t="shared" ca="1" si="68"/>
        <v>6.3E-3</v>
      </c>
      <c r="BW133" s="6">
        <f t="shared" ca="1" si="68"/>
        <v>6.3E-3</v>
      </c>
      <c r="BX133" s="6">
        <f t="shared" ca="1" si="68"/>
        <v>6.3E-3</v>
      </c>
      <c r="BY133" s="31">
        <f t="shared" ca="1" si="61"/>
        <v>2390.13</v>
      </c>
      <c r="BZ133" s="31">
        <f t="shared" ca="1" si="61"/>
        <v>2696.14</v>
      </c>
      <c r="CA133" s="31">
        <f t="shared" ca="1" si="61"/>
        <v>531.75</v>
      </c>
      <c r="CB133" s="31">
        <f t="shared" ca="1" si="58"/>
        <v>767.78</v>
      </c>
      <c r="CC133" s="31">
        <f t="shared" ca="1" si="58"/>
        <v>0</v>
      </c>
      <c r="CD133" s="31">
        <f t="shared" ca="1" si="58"/>
        <v>0</v>
      </c>
      <c r="CE133" s="31">
        <f t="shared" ca="1" si="58"/>
        <v>0</v>
      </c>
      <c r="CF133" s="31">
        <f t="shared" ca="1" si="58"/>
        <v>0</v>
      </c>
      <c r="CG133" s="31">
        <f t="shared" ca="1" si="58"/>
        <v>0</v>
      </c>
      <c r="CH133" s="31">
        <f t="shared" ca="1" si="58"/>
        <v>0</v>
      </c>
      <c r="CI133" s="31">
        <f t="shared" ca="1" si="58"/>
        <v>0</v>
      </c>
      <c r="CJ133" s="31">
        <f t="shared" ca="1" si="58"/>
        <v>0</v>
      </c>
      <c r="CK133" s="32">
        <f t="shared" ca="1" si="71"/>
        <v>493.2</v>
      </c>
      <c r="CL133" s="32">
        <f t="shared" ca="1" si="71"/>
        <v>556.35</v>
      </c>
      <c r="CM133" s="32">
        <f t="shared" ca="1" si="71"/>
        <v>109.73</v>
      </c>
      <c r="CN133" s="32">
        <f t="shared" ca="1" si="71"/>
        <v>158.43</v>
      </c>
      <c r="CO133" s="32">
        <f t="shared" ca="1" si="71"/>
        <v>0</v>
      </c>
      <c r="CP133" s="32">
        <f t="shared" ca="1" si="71"/>
        <v>0</v>
      </c>
      <c r="CQ133" s="32">
        <f t="shared" ca="1" si="71"/>
        <v>0</v>
      </c>
      <c r="CR133" s="32">
        <f t="shared" ca="1" si="71"/>
        <v>0</v>
      </c>
      <c r="CS133" s="32">
        <f t="shared" ca="1" si="71"/>
        <v>0</v>
      </c>
      <c r="CT133" s="32">
        <f t="shared" ca="1" si="59"/>
        <v>0</v>
      </c>
      <c r="CU133" s="32">
        <f t="shared" ca="1" si="59"/>
        <v>0</v>
      </c>
      <c r="CV133" s="32">
        <f t="shared" ca="1" si="59"/>
        <v>0</v>
      </c>
      <c r="CW133" s="31">
        <f t="shared" ca="1" si="70"/>
        <v>-8763.83</v>
      </c>
      <c r="CX133" s="31">
        <f t="shared" ca="1" si="70"/>
        <v>-9885.8300000000017</v>
      </c>
      <c r="CY133" s="31">
        <f t="shared" ca="1" si="70"/>
        <v>-1949.7299999999998</v>
      </c>
      <c r="CZ133" s="31">
        <f t="shared" ca="1" si="70"/>
        <v>-2376.48</v>
      </c>
      <c r="DA133" s="31">
        <f t="shared" ca="1" si="70"/>
        <v>0</v>
      </c>
      <c r="DB133" s="31">
        <f t="shared" ca="1" si="70"/>
        <v>0</v>
      </c>
      <c r="DC133" s="31">
        <f t="shared" ca="1" si="69"/>
        <v>0</v>
      </c>
      <c r="DD133" s="31">
        <f t="shared" ca="1" si="69"/>
        <v>0</v>
      </c>
      <c r="DE133" s="31">
        <f t="shared" ca="1" si="69"/>
        <v>0</v>
      </c>
      <c r="DF133" s="31">
        <f t="shared" ca="1" si="60"/>
        <v>0</v>
      </c>
      <c r="DG133" s="31">
        <f t="shared" ca="1" si="60"/>
        <v>0</v>
      </c>
      <c r="DH133" s="31">
        <f t="shared" ca="1" si="60"/>
        <v>0</v>
      </c>
      <c r="DI133" s="32">
        <f t="shared" ca="1" si="65"/>
        <v>-438.19</v>
      </c>
      <c r="DJ133" s="32">
        <f t="shared" ca="1" si="65"/>
        <v>-494.29</v>
      </c>
      <c r="DK133" s="32">
        <f t="shared" ca="1" si="65"/>
        <v>-97.49</v>
      </c>
      <c r="DL133" s="32">
        <f t="shared" ca="1" si="62"/>
        <v>-118.82</v>
      </c>
      <c r="DM133" s="32">
        <f t="shared" ca="1" si="62"/>
        <v>0</v>
      </c>
      <c r="DN133" s="32">
        <f t="shared" ca="1" si="62"/>
        <v>0</v>
      </c>
      <c r="DO133" s="32">
        <f t="shared" ca="1" si="62"/>
        <v>0</v>
      </c>
      <c r="DP133" s="32">
        <f t="shared" ca="1" si="62"/>
        <v>0</v>
      </c>
      <c r="DQ133" s="32">
        <f t="shared" ca="1" si="62"/>
        <v>0</v>
      </c>
      <c r="DR133" s="32">
        <f t="shared" ca="1" si="72"/>
        <v>0</v>
      </c>
      <c r="DS133" s="32">
        <f t="shared" ca="1" si="72"/>
        <v>0</v>
      </c>
      <c r="DT133" s="32">
        <f t="shared" ca="1" si="72"/>
        <v>0</v>
      </c>
      <c r="DU133" s="31">
        <f t="shared" ca="1" si="66"/>
        <v>-3770.73</v>
      </c>
      <c r="DV133" s="31">
        <f t="shared" ca="1" si="66"/>
        <v>-4203.1000000000004</v>
      </c>
      <c r="DW133" s="31">
        <f t="shared" ca="1" si="66"/>
        <v>-819.98</v>
      </c>
      <c r="DX133" s="31">
        <f t="shared" ca="1" si="63"/>
        <v>-987.35</v>
      </c>
      <c r="DY133" s="31">
        <f t="shared" ca="1" si="63"/>
        <v>0</v>
      </c>
      <c r="DZ133" s="31">
        <f t="shared" ca="1" si="63"/>
        <v>0</v>
      </c>
      <c r="EA133" s="31">
        <f t="shared" ca="1" si="63"/>
        <v>0</v>
      </c>
      <c r="EB133" s="31">
        <f t="shared" ca="1" si="63"/>
        <v>0</v>
      </c>
      <c r="EC133" s="31">
        <f t="shared" ca="1" si="63"/>
        <v>0</v>
      </c>
      <c r="ED133" s="31">
        <f t="shared" ca="1" si="73"/>
        <v>0</v>
      </c>
      <c r="EE133" s="31">
        <f t="shared" ca="1" si="73"/>
        <v>0</v>
      </c>
      <c r="EF133" s="31">
        <f t="shared" ca="1" si="73"/>
        <v>0</v>
      </c>
      <c r="EG133" s="32">
        <f t="shared" ca="1" si="67"/>
        <v>-12972.75</v>
      </c>
      <c r="EH133" s="32">
        <f t="shared" ca="1" si="67"/>
        <v>-14583.220000000003</v>
      </c>
      <c r="EI133" s="32">
        <f t="shared" ca="1" si="67"/>
        <v>-2867.2</v>
      </c>
      <c r="EJ133" s="32">
        <f t="shared" ca="1" si="64"/>
        <v>-3482.65</v>
      </c>
      <c r="EK133" s="32">
        <f t="shared" ca="1" si="64"/>
        <v>0</v>
      </c>
      <c r="EL133" s="32">
        <f t="shared" ca="1" si="64"/>
        <v>0</v>
      </c>
      <c r="EM133" s="32">
        <f t="shared" ca="1" si="64"/>
        <v>0</v>
      </c>
      <c r="EN133" s="32">
        <f t="shared" ca="1" si="64"/>
        <v>0</v>
      </c>
      <c r="EO133" s="32">
        <f t="shared" ca="1" si="64"/>
        <v>0</v>
      </c>
      <c r="EP133" s="32">
        <f t="shared" ca="1" si="74"/>
        <v>0</v>
      </c>
      <c r="EQ133" s="32">
        <f t="shared" ca="1" si="74"/>
        <v>0</v>
      </c>
      <c r="ER133" s="32">
        <f t="shared" ca="1" si="74"/>
        <v>0</v>
      </c>
    </row>
    <row r="134" spans="1:148">
      <c r="A134" t="s">
        <v>451</v>
      </c>
      <c r="B134" s="1" t="s">
        <v>144</v>
      </c>
      <c r="C134" t="str">
        <f t="shared" ca="1" si="75"/>
        <v>BCHIMP</v>
      </c>
      <c r="D134" t="str">
        <f t="shared" ca="1" si="76"/>
        <v>Alberta-BC Intertie - Import</v>
      </c>
      <c r="E134" s="51">
        <v>2175</v>
      </c>
      <c r="F134" s="51">
        <v>5988</v>
      </c>
      <c r="G134" s="51">
        <v>12273</v>
      </c>
      <c r="H134" s="51">
        <v>1441</v>
      </c>
      <c r="I134" s="51">
        <v>4827</v>
      </c>
      <c r="J134" s="51">
        <v>3972</v>
      </c>
      <c r="K134" s="51">
        <v>2221</v>
      </c>
      <c r="L134" s="51">
        <v>1513</v>
      </c>
      <c r="M134" s="51">
        <v>11770</v>
      </c>
      <c r="N134" s="51">
        <v>5352</v>
      </c>
      <c r="O134" s="51">
        <v>1060</v>
      </c>
      <c r="P134" s="51">
        <v>745</v>
      </c>
      <c r="Q134" s="32">
        <v>170079.67</v>
      </c>
      <c r="R134" s="32">
        <v>443086.24</v>
      </c>
      <c r="S134" s="32">
        <v>531074.77</v>
      </c>
      <c r="T134" s="32">
        <v>102306.83</v>
      </c>
      <c r="U134" s="32">
        <v>328015.56</v>
      </c>
      <c r="V134" s="32">
        <v>237733.82</v>
      </c>
      <c r="W134" s="32">
        <v>268170.95</v>
      </c>
      <c r="X134" s="32">
        <v>186005.77</v>
      </c>
      <c r="Y134" s="32">
        <v>703844.86</v>
      </c>
      <c r="Z134" s="32">
        <v>530711.72</v>
      </c>
      <c r="AA134" s="32">
        <v>70646.97</v>
      </c>
      <c r="AB134" s="32">
        <v>55482.15</v>
      </c>
      <c r="AC134" s="2">
        <v>0.78</v>
      </c>
      <c r="AD134" s="2">
        <v>0.78</v>
      </c>
      <c r="AE134" s="2">
        <v>0.78</v>
      </c>
      <c r="AF134" s="2">
        <v>0.78</v>
      </c>
      <c r="AG134" s="2">
        <v>0.78</v>
      </c>
      <c r="AH134" s="2">
        <v>0.78</v>
      </c>
      <c r="AI134" s="2">
        <v>0.78</v>
      </c>
      <c r="AJ134" s="2">
        <v>0.78</v>
      </c>
      <c r="AK134" s="2">
        <v>0.78</v>
      </c>
      <c r="AL134" s="2">
        <v>0.78</v>
      </c>
      <c r="AM134" s="2">
        <v>0.78</v>
      </c>
      <c r="AN134" s="2">
        <v>0.78</v>
      </c>
      <c r="AO134" s="33">
        <v>1326.62</v>
      </c>
      <c r="AP134" s="33">
        <v>3456.07</v>
      </c>
      <c r="AQ134" s="33">
        <v>4142.38</v>
      </c>
      <c r="AR134" s="33">
        <v>797.99</v>
      </c>
      <c r="AS134" s="33">
        <v>2558.52</v>
      </c>
      <c r="AT134" s="33">
        <v>1854.32</v>
      </c>
      <c r="AU134" s="33">
        <v>2091.73</v>
      </c>
      <c r="AV134" s="33">
        <v>1450.85</v>
      </c>
      <c r="AW134" s="33">
        <v>5489.99</v>
      </c>
      <c r="AX134" s="33">
        <v>4139.55</v>
      </c>
      <c r="AY134" s="33">
        <v>551.04999999999995</v>
      </c>
      <c r="AZ134" s="33">
        <v>432.76</v>
      </c>
      <c r="BA134" s="31">
        <f t="shared" si="53"/>
        <v>-204.1</v>
      </c>
      <c r="BB134" s="31">
        <f t="shared" si="53"/>
        <v>-531.70000000000005</v>
      </c>
      <c r="BC134" s="31">
        <f t="shared" si="53"/>
        <v>-637.29</v>
      </c>
      <c r="BD134" s="31">
        <f t="shared" si="51"/>
        <v>-491.07</v>
      </c>
      <c r="BE134" s="31">
        <f t="shared" si="51"/>
        <v>-1574.47</v>
      </c>
      <c r="BF134" s="31">
        <f t="shared" si="51"/>
        <v>-1141.1199999999999</v>
      </c>
      <c r="BG134" s="31">
        <f t="shared" si="51"/>
        <v>-1904.01</v>
      </c>
      <c r="BH134" s="31">
        <f t="shared" si="51"/>
        <v>-1320.64</v>
      </c>
      <c r="BI134" s="31">
        <f t="shared" si="51"/>
        <v>-4997.3</v>
      </c>
      <c r="BJ134" s="31">
        <f t="shared" si="57"/>
        <v>-1592.14</v>
      </c>
      <c r="BK134" s="31">
        <f t="shared" si="57"/>
        <v>-211.94</v>
      </c>
      <c r="BL134" s="31">
        <f t="shared" si="57"/>
        <v>-166.45</v>
      </c>
      <c r="BM134" s="6">
        <f t="shared" ca="1" si="68"/>
        <v>-2.7799999999999998E-2</v>
      </c>
      <c r="BN134" s="6">
        <f t="shared" ca="1" si="68"/>
        <v>-2.7799999999999998E-2</v>
      </c>
      <c r="BO134" s="6">
        <f t="shared" ca="1" si="68"/>
        <v>-2.7799999999999998E-2</v>
      </c>
      <c r="BP134" s="6">
        <f t="shared" ca="1" si="68"/>
        <v>-2.7799999999999998E-2</v>
      </c>
      <c r="BQ134" s="6">
        <f t="shared" ca="1" si="68"/>
        <v>-2.7799999999999998E-2</v>
      </c>
      <c r="BR134" s="6">
        <f t="shared" ca="1" si="68"/>
        <v>-2.7799999999999998E-2</v>
      </c>
      <c r="BS134" s="6">
        <f t="shared" ca="1" si="68"/>
        <v>-2.7799999999999998E-2</v>
      </c>
      <c r="BT134" s="6">
        <f t="shared" ca="1" si="68"/>
        <v>-2.7799999999999998E-2</v>
      </c>
      <c r="BU134" s="6">
        <f t="shared" ca="1" si="68"/>
        <v>-2.7799999999999998E-2</v>
      </c>
      <c r="BV134" s="6">
        <f t="shared" ca="1" si="68"/>
        <v>-2.7799999999999998E-2</v>
      </c>
      <c r="BW134" s="6">
        <f t="shared" ca="1" si="68"/>
        <v>-2.7799999999999998E-2</v>
      </c>
      <c r="BX134" s="6">
        <f t="shared" ca="1" si="68"/>
        <v>-2.7799999999999998E-2</v>
      </c>
      <c r="BY134" s="31">
        <f t="shared" ca="1" si="61"/>
        <v>-4728.21</v>
      </c>
      <c r="BZ134" s="31">
        <f t="shared" ca="1" si="61"/>
        <v>-12317.8</v>
      </c>
      <c r="CA134" s="31">
        <f t="shared" ca="1" si="61"/>
        <v>-14763.88</v>
      </c>
      <c r="CB134" s="31">
        <f t="shared" ca="1" si="58"/>
        <v>-2844.13</v>
      </c>
      <c r="CC134" s="31">
        <f t="shared" ca="1" si="58"/>
        <v>-9118.83</v>
      </c>
      <c r="CD134" s="31">
        <f t="shared" ca="1" si="58"/>
        <v>-6609</v>
      </c>
      <c r="CE134" s="31">
        <f t="shared" ca="1" si="58"/>
        <v>-7455.15</v>
      </c>
      <c r="CF134" s="31">
        <f t="shared" ca="1" si="58"/>
        <v>-5170.96</v>
      </c>
      <c r="CG134" s="31">
        <f t="shared" ca="1" si="58"/>
        <v>-19566.89</v>
      </c>
      <c r="CH134" s="31">
        <f t="shared" ca="1" si="58"/>
        <v>-14753.79</v>
      </c>
      <c r="CI134" s="31">
        <f t="shared" ca="1" si="58"/>
        <v>-1963.99</v>
      </c>
      <c r="CJ134" s="31">
        <f t="shared" ca="1" si="58"/>
        <v>-1542.4</v>
      </c>
      <c r="CK134" s="32">
        <f t="shared" ca="1" si="71"/>
        <v>221.1</v>
      </c>
      <c r="CL134" s="32">
        <f t="shared" ca="1" si="71"/>
        <v>576.01</v>
      </c>
      <c r="CM134" s="32">
        <f t="shared" ca="1" si="71"/>
        <v>690.4</v>
      </c>
      <c r="CN134" s="32">
        <f t="shared" ca="1" si="71"/>
        <v>133</v>
      </c>
      <c r="CO134" s="32">
        <f t="shared" ca="1" si="71"/>
        <v>426.42</v>
      </c>
      <c r="CP134" s="32">
        <f t="shared" ca="1" si="71"/>
        <v>309.05</v>
      </c>
      <c r="CQ134" s="32">
        <f t="shared" ca="1" si="71"/>
        <v>348.62</v>
      </c>
      <c r="CR134" s="32">
        <f t="shared" ca="1" si="71"/>
        <v>241.81</v>
      </c>
      <c r="CS134" s="32">
        <f t="shared" ca="1" si="71"/>
        <v>915</v>
      </c>
      <c r="CT134" s="32">
        <f t="shared" ca="1" si="59"/>
        <v>689.93</v>
      </c>
      <c r="CU134" s="32">
        <f t="shared" ca="1" si="59"/>
        <v>91.84</v>
      </c>
      <c r="CV134" s="32">
        <f t="shared" ca="1" si="59"/>
        <v>72.13</v>
      </c>
      <c r="CW134" s="31">
        <f t="shared" ca="1" si="70"/>
        <v>-5629.6299999999992</v>
      </c>
      <c r="CX134" s="31">
        <f t="shared" ca="1" si="70"/>
        <v>-14666.159999999998</v>
      </c>
      <c r="CY134" s="31">
        <f t="shared" ca="1" si="70"/>
        <v>-17578.57</v>
      </c>
      <c r="CZ134" s="31">
        <f t="shared" ca="1" si="70"/>
        <v>-3018.0499999999997</v>
      </c>
      <c r="DA134" s="31">
        <f t="shared" ca="1" si="70"/>
        <v>-9676.4600000000009</v>
      </c>
      <c r="DB134" s="31">
        <f t="shared" ca="1" si="70"/>
        <v>-7013.15</v>
      </c>
      <c r="DC134" s="31">
        <f t="shared" ca="1" si="69"/>
        <v>-7294.25</v>
      </c>
      <c r="DD134" s="31">
        <f t="shared" ca="1" si="69"/>
        <v>-5059.3599999999997</v>
      </c>
      <c r="DE134" s="31">
        <f t="shared" ca="1" si="69"/>
        <v>-19144.579999999998</v>
      </c>
      <c r="DF134" s="31">
        <f t="shared" ca="1" si="60"/>
        <v>-16611.27</v>
      </c>
      <c r="DG134" s="31">
        <f t="shared" ca="1" si="60"/>
        <v>-2211.2599999999998</v>
      </c>
      <c r="DH134" s="31">
        <f t="shared" ca="1" si="60"/>
        <v>-1736.58</v>
      </c>
      <c r="DI134" s="32">
        <f t="shared" ca="1" si="65"/>
        <v>-281.48</v>
      </c>
      <c r="DJ134" s="32">
        <f t="shared" ca="1" si="65"/>
        <v>-733.31</v>
      </c>
      <c r="DK134" s="32">
        <f t="shared" ca="1" si="65"/>
        <v>-878.93</v>
      </c>
      <c r="DL134" s="32">
        <f t="shared" ca="1" si="62"/>
        <v>-150.9</v>
      </c>
      <c r="DM134" s="32">
        <f t="shared" ca="1" si="62"/>
        <v>-483.82</v>
      </c>
      <c r="DN134" s="32">
        <f t="shared" ca="1" si="62"/>
        <v>-350.66</v>
      </c>
      <c r="DO134" s="32">
        <f t="shared" ca="1" si="62"/>
        <v>-364.71</v>
      </c>
      <c r="DP134" s="32">
        <f t="shared" ca="1" si="62"/>
        <v>-252.97</v>
      </c>
      <c r="DQ134" s="32">
        <f t="shared" ca="1" si="62"/>
        <v>-957.23</v>
      </c>
      <c r="DR134" s="32">
        <f t="shared" ca="1" si="72"/>
        <v>-830.56</v>
      </c>
      <c r="DS134" s="32">
        <f t="shared" ca="1" si="72"/>
        <v>-110.56</v>
      </c>
      <c r="DT134" s="32">
        <f t="shared" ca="1" si="72"/>
        <v>-86.83</v>
      </c>
      <c r="DU134" s="31">
        <f t="shared" ca="1" si="66"/>
        <v>-2422.21</v>
      </c>
      <c r="DV134" s="31">
        <f t="shared" ca="1" si="66"/>
        <v>-6235.53</v>
      </c>
      <c r="DW134" s="31">
        <f t="shared" ca="1" si="66"/>
        <v>-7392.88</v>
      </c>
      <c r="DX134" s="31">
        <f t="shared" ca="1" si="63"/>
        <v>-1253.9000000000001</v>
      </c>
      <c r="DY134" s="31">
        <f t="shared" ca="1" si="63"/>
        <v>-3972.52</v>
      </c>
      <c r="DZ134" s="31">
        <f t="shared" ca="1" si="63"/>
        <v>-2843.4</v>
      </c>
      <c r="EA134" s="31">
        <f t="shared" ca="1" si="63"/>
        <v>-2921.4</v>
      </c>
      <c r="EB134" s="31">
        <f t="shared" ca="1" si="63"/>
        <v>-1999.45</v>
      </c>
      <c r="EC134" s="31">
        <f t="shared" ca="1" si="63"/>
        <v>-7464.29</v>
      </c>
      <c r="ED134" s="31">
        <f t="shared" ca="1" si="73"/>
        <v>-6391.25</v>
      </c>
      <c r="EE134" s="31">
        <f t="shared" ca="1" si="73"/>
        <v>-839.05</v>
      </c>
      <c r="EF134" s="31">
        <f t="shared" ca="1" si="73"/>
        <v>-650.02</v>
      </c>
      <c r="EG134" s="32">
        <f t="shared" ca="1" si="67"/>
        <v>-8333.32</v>
      </c>
      <c r="EH134" s="32">
        <f t="shared" ca="1" si="67"/>
        <v>-21634.999999999996</v>
      </c>
      <c r="EI134" s="32">
        <f t="shared" ca="1" si="67"/>
        <v>-25850.38</v>
      </c>
      <c r="EJ134" s="32">
        <f t="shared" ca="1" si="64"/>
        <v>-4422.8500000000004</v>
      </c>
      <c r="EK134" s="32">
        <f t="shared" ca="1" si="64"/>
        <v>-14132.800000000001</v>
      </c>
      <c r="EL134" s="32">
        <f t="shared" ca="1" si="64"/>
        <v>-10207.209999999999</v>
      </c>
      <c r="EM134" s="32">
        <f t="shared" ca="1" si="64"/>
        <v>-10580.36</v>
      </c>
      <c r="EN134" s="32">
        <f t="shared" ca="1" si="64"/>
        <v>-7311.78</v>
      </c>
      <c r="EO134" s="32">
        <f t="shared" ca="1" si="64"/>
        <v>-27566.1</v>
      </c>
      <c r="EP134" s="32">
        <f t="shared" ca="1" si="74"/>
        <v>-23833.08</v>
      </c>
      <c r="EQ134" s="32">
        <f t="shared" ca="1" si="74"/>
        <v>-3160.87</v>
      </c>
      <c r="ER134" s="32">
        <f t="shared" ca="1" si="74"/>
        <v>-2473.4299999999998</v>
      </c>
    </row>
    <row r="135" spans="1:148">
      <c r="A135" t="s">
        <v>451</v>
      </c>
      <c r="B135" s="1" t="s">
        <v>145</v>
      </c>
      <c r="C135" t="str">
        <f t="shared" ca="1" si="75"/>
        <v>BCHEXP</v>
      </c>
      <c r="D135" t="str">
        <f t="shared" ca="1" si="76"/>
        <v>Alberta-BC Intertie - Export</v>
      </c>
      <c r="E135" s="51">
        <v>1891.5</v>
      </c>
      <c r="F135" s="51">
        <v>1294</v>
      </c>
      <c r="G135" s="51">
        <v>50</v>
      </c>
      <c r="H135" s="51">
        <v>4726</v>
      </c>
      <c r="I135" s="51">
        <v>6490.5</v>
      </c>
      <c r="J135" s="51">
        <v>1869</v>
      </c>
      <c r="K135" s="51">
        <v>261.25</v>
      </c>
      <c r="L135" s="51">
        <v>3648.5</v>
      </c>
      <c r="M135" s="51">
        <v>3933</v>
      </c>
      <c r="N135" s="51">
        <v>4500</v>
      </c>
      <c r="O135" s="51">
        <v>8904.5</v>
      </c>
      <c r="P135" s="51">
        <v>2109.75</v>
      </c>
      <c r="Q135" s="32">
        <v>84736.31</v>
      </c>
      <c r="R135" s="32">
        <v>69671</v>
      </c>
      <c r="S135" s="32">
        <v>1209</v>
      </c>
      <c r="T135" s="32">
        <v>114735.76</v>
      </c>
      <c r="U135" s="32">
        <v>129714.13</v>
      </c>
      <c r="V135" s="32">
        <v>32021.21</v>
      </c>
      <c r="W135" s="32">
        <v>9623.86</v>
      </c>
      <c r="X135" s="32">
        <v>111316.51</v>
      </c>
      <c r="Y135" s="32">
        <v>179049.21</v>
      </c>
      <c r="Z135" s="32">
        <v>222155.48</v>
      </c>
      <c r="AA135" s="32">
        <v>438209.64</v>
      </c>
      <c r="AB135" s="32">
        <v>66778.06</v>
      </c>
      <c r="AC135" s="2">
        <v>3.19</v>
      </c>
      <c r="AD135" s="2">
        <v>3.19</v>
      </c>
      <c r="AE135" s="2">
        <v>3.19</v>
      </c>
      <c r="AF135" s="2">
        <v>3.19</v>
      </c>
      <c r="AG135" s="2">
        <v>3.19</v>
      </c>
      <c r="AH135" s="2">
        <v>3.19</v>
      </c>
      <c r="AI135" s="2">
        <v>3.19</v>
      </c>
      <c r="AJ135" s="2">
        <v>3.19</v>
      </c>
      <c r="AK135" s="2">
        <v>3.19</v>
      </c>
      <c r="AL135" s="2">
        <v>3.19</v>
      </c>
      <c r="AM135" s="2">
        <v>3.19</v>
      </c>
      <c r="AN135" s="2">
        <v>3.19</v>
      </c>
      <c r="AO135" s="33">
        <v>2703.09</v>
      </c>
      <c r="AP135" s="33">
        <v>2222.5</v>
      </c>
      <c r="AQ135" s="33">
        <v>38.57</v>
      </c>
      <c r="AR135" s="33">
        <v>3660.07</v>
      </c>
      <c r="AS135" s="33">
        <v>4137.88</v>
      </c>
      <c r="AT135" s="33">
        <v>1021.48</v>
      </c>
      <c r="AU135" s="33">
        <v>307</v>
      </c>
      <c r="AV135" s="33">
        <v>3551</v>
      </c>
      <c r="AW135" s="33">
        <v>5711.67</v>
      </c>
      <c r="AX135" s="33">
        <v>7086.76</v>
      </c>
      <c r="AY135" s="33">
        <v>13978.89</v>
      </c>
      <c r="AZ135" s="33">
        <v>2130.2199999999998</v>
      </c>
      <c r="BA135" s="31">
        <f t="shared" si="53"/>
        <v>-101.68</v>
      </c>
      <c r="BB135" s="31">
        <f t="shared" si="53"/>
        <v>-83.61</v>
      </c>
      <c r="BC135" s="31">
        <f t="shared" si="53"/>
        <v>-1.45</v>
      </c>
      <c r="BD135" s="31">
        <f t="shared" si="51"/>
        <v>-550.73</v>
      </c>
      <c r="BE135" s="31">
        <f t="shared" si="51"/>
        <v>-622.63</v>
      </c>
      <c r="BF135" s="31">
        <f t="shared" si="51"/>
        <v>-153.69999999999999</v>
      </c>
      <c r="BG135" s="31">
        <f t="shared" si="51"/>
        <v>-68.33</v>
      </c>
      <c r="BH135" s="31">
        <f t="shared" si="51"/>
        <v>-790.35</v>
      </c>
      <c r="BI135" s="31">
        <f t="shared" si="51"/>
        <v>-1271.25</v>
      </c>
      <c r="BJ135" s="31">
        <f t="shared" si="57"/>
        <v>-666.47</v>
      </c>
      <c r="BK135" s="31">
        <f t="shared" si="57"/>
        <v>-1314.63</v>
      </c>
      <c r="BL135" s="31">
        <f t="shared" si="57"/>
        <v>-200.33</v>
      </c>
      <c r="BM135" s="6">
        <f t="shared" ca="1" si="68"/>
        <v>6.3E-3</v>
      </c>
      <c r="BN135" s="6">
        <f t="shared" ca="1" si="68"/>
        <v>6.3E-3</v>
      </c>
      <c r="BO135" s="6">
        <f t="shared" ca="1" si="68"/>
        <v>6.3E-3</v>
      </c>
      <c r="BP135" s="6">
        <f t="shared" ca="1" si="68"/>
        <v>6.3E-3</v>
      </c>
      <c r="BQ135" s="6">
        <f t="shared" ca="1" si="68"/>
        <v>6.3E-3</v>
      </c>
      <c r="BR135" s="6">
        <f t="shared" ca="1" si="68"/>
        <v>6.3E-3</v>
      </c>
      <c r="BS135" s="6">
        <f t="shared" ca="1" si="68"/>
        <v>6.3E-3</v>
      </c>
      <c r="BT135" s="6">
        <f t="shared" ca="1" si="68"/>
        <v>6.3E-3</v>
      </c>
      <c r="BU135" s="6">
        <f t="shared" ca="1" si="68"/>
        <v>6.3E-3</v>
      </c>
      <c r="BV135" s="6">
        <f t="shared" ca="1" si="68"/>
        <v>6.3E-3</v>
      </c>
      <c r="BW135" s="6">
        <f t="shared" ca="1" si="68"/>
        <v>6.3E-3</v>
      </c>
      <c r="BX135" s="6">
        <f t="shared" ca="1" si="68"/>
        <v>6.3E-3</v>
      </c>
      <c r="BY135" s="31">
        <f t="shared" ca="1" si="61"/>
        <v>533.84</v>
      </c>
      <c r="BZ135" s="31">
        <f t="shared" ca="1" si="61"/>
        <v>438.93</v>
      </c>
      <c r="CA135" s="31">
        <f t="shared" ca="1" si="61"/>
        <v>7.62</v>
      </c>
      <c r="CB135" s="31">
        <f t="shared" ca="1" si="58"/>
        <v>722.84</v>
      </c>
      <c r="CC135" s="31">
        <f t="shared" ca="1" si="58"/>
        <v>817.2</v>
      </c>
      <c r="CD135" s="31">
        <f t="shared" ca="1" si="58"/>
        <v>201.73</v>
      </c>
      <c r="CE135" s="31">
        <f t="shared" ca="1" si="58"/>
        <v>60.63</v>
      </c>
      <c r="CF135" s="31">
        <f t="shared" ca="1" si="58"/>
        <v>701.29</v>
      </c>
      <c r="CG135" s="31">
        <f t="shared" ca="1" si="58"/>
        <v>1128.01</v>
      </c>
      <c r="CH135" s="31">
        <f t="shared" ca="1" si="58"/>
        <v>1399.58</v>
      </c>
      <c r="CI135" s="31">
        <f t="shared" ca="1" si="58"/>
        <v>2760.72</v>
      </c>
      <c r="CJ135" s="31">
        <f t="shared" ca="1" si="58"/>
        <v>420.7</v>
      </c>
      <c r="CK135" s="32">
        <f t="shared" ca="1" si="71"/>
        <v>110.16</v>
      </c>
      <c r="CL135" s="32">
        <f t="shared" ca="1" si="71"/>
        <v>90.57</v>
      </c>
      <c r="CM135" s="32">
        <f t="shared" ca="1" si="71"/>
        <v>1.57</v>
      </c>
      <c r="CN135" s="32">
        <f t="shared" ca="1" si="71"/>
        <v>149.16</v>
      </c>
      <c r="CO135" s="32">
        <f t="shared" ca="1" si="71"/>
        <v>168.63</v>
      </c>
      <c r="CP135" s="32">
        <f t="shared" ca="1" si="71"/>
        <v>41.63</v>
      </c>
      <c r="CQ135" s="32">
        <f t="shared" ca="1" si="71"/>
        <v>12.51</v>
      </c>
      <c r="CR135" s="32">
        <f t="shared" ca="1" si="71"/>
        <v>144.71</v>
      </c>
      <c r="CS135" s="32">
        <f t="shared" ca="1" si="71"/>
        <v>232.76</v>
      </c>
      <c r="CT135" s="32">
        <f t="shared" ca="1" si="59"/>
        <v>288.8</v>
      </c>
      <c r="CU135" s="32">
        <f t="shared" ca="1" si="59"/>
        <v>569.66999999999996</v>
      </c>
      <c r="CV135" s="32">
        <f t="shared" ca="1" si="59"/>
        <v>86.81</v>
      </c>
      <c r="CW135" s="31">
        <f t="shared" ca="1" si="70"/>
        <v>-1957.41</v>
      </c>
      <c r="CX135" s="31">
        <f t="shared" ca="1" si="70"/>
        <v>-1609.39</v>
      </c>
      <c r="CY135" s="31">
        <f t="shared" ca="1" si="70"/>
        <v>-27.930000000000003</v>
      </c>
      <c r="CZ135" s="31">
        <f t="shared" ca="1" si="70"/>
        <v>-2237.34</v>
      </c>
      <c r="DA135" s="31">
        <f t="shared" ca="1" si="70"/>
        <v>-2529.42</v>
      </c>
      <c r="DB135" s="31">
        <f t="shared" ca="1" si="70"/>
        <v>-624.42000000000007</v>
      </c>
      <c r="DC135" s="31">
        <f t="shared" ca="1" si="69"/>
        <v>-165.53000000000003</v>
      </c>
      <c r="DD135" s="31">
        <f t="shared" ca="1" si="69"/>
        <v>-1914.65</v>
      </c>
      <c r="DE135" s="31">
        <f t="shared" ca="1" si="69"/>
        <v>-3079.6499999999996</v>
      </c>
      <c r="DF135" s="31">
        <f t="shared" ca="1" si="60"/>
        <v>-4731.91</v>
      </c>
      <c r="DG135" s="31">
        <f t="shared" ca="1" si="60"/>
        <v>-9333.869999999999</v>
      </c>
      <c r="DH135" s="31">
        <f t="shared" ca="1" si="60"/>
        <v>-1422.3799999999999</v>
      </c>
      <c r="DI135" s="32">
        <f t="shared" ca="1" si="65"/>
        <v>-97.87</v>
      </c>
      <c r="DJ135" s="32">
        <f t="shared" ca="1" si="65"/>
        <v>-80.47</v>
      </c>
      <c r="DK135" s="32">
        <f t="shared" ca="1" si="65"/>
        <v>-1.4</v>
      </c>
      <c r="DL135" s="32">
        <f t="shared" ca="1" si="62"/>
        <v>-111.87</v>
      </c>
      <c r="DM135" s="32">
        <f t="shared" ca="1" si="62"/>
        <v>-126.47</v>
      </c>
      <c r="DN135" s="32">
        <f t="shared" ca="1" si="62"/>
        <v>-31.22</v>
      </c>
      <c r="DO135" s="32">
        <f t="shared" ca="1" si="62"/>
        <v>-8.2799999999999994</v>
      </c>
      <c r="DP135" s="32">
        <f t="shared" ca="1" si="62"/>
        <v>-95.73</v>
      </c>
      <c r="DQ135" s="32">
        <f t="shared" ca="1" si="62"/>
        <v>-153.97999999999999</v>
      </c>
      <c r="DR135" s="32">
        <f t="shared" ca="1" si="72"/>
        <v>-236.6</v>
      </c>
      <c r="DS135" s="32">
        <f t="shared" ca="1" si="72"/>
        <v>-466.69</v>
      </c>
      <c r="DT135" s="32">
        <f t="shared" ca="1" si="72"/>
        <v>-71.12</v>
      </c>
      <c r="DU135" s="31">
        <f t="shared" ca="1" si="66"/>
        <v>-842.2</v>
      </c>
      <c r="DV135" s="31">
        <f t="shared" ca="1" si="66"/>
        <v>-684.26</v>
      </c>
      <c r="DW135" s="31">
        <f t="shared" ca="1" si="66"/>
        <v>-11.75</v>
      </c>
      <c r="DX135" s="31">
        <f t="shared" ca="1" si="63"/>
        <v>-929.54</v>
      </c>
      <c r="DY135" s="31">
        <f t="shared" ca="1" si="63"/>
        <v>-1038.4100000000001</v>
      </c>
      <c r="DZ135" s="31">
        <f t="shared" ca="1" si="63"/>
        <v>-253.16</v>
      </c>
      <c r="EA135" s="31">
        <f t="shared" ca="1" si="63"/>
        <v>-66.3</v>
      </c>
      <c r="EB135" s="31">
        <f t="shared" ca="1" si="63"/>
        <v>-756.67</v>
      </c>
      <c r="EC135" s="31">
        <f t="shared" ca="1" si="63"/>
        <v>-1200.73</v>
      </c>
      <c r="ED135" s="31">
        <f t="shared" ca="1" si="73"/>
        <v>-1820.62</v>
      </c>
      <c r="EE135" s="31">
        <f t="shared" ca="1" si="73"/>
        <v>-3541.69</v>
      </c>
      <c r="EF135" s="31">
        <f t="shared" ca="1" si="73"/>
        <v>-532.41</v>
      </c>
      <c r="EG135" s="32">
        <f t="shared" ca="1" si="67"/>
        <v>-2897.4800000000005</v>
      </c>
      <c r="EH135" s="32">
        <f t="shared" ca="1" si="67"/>
        <v>-2374.12</v>
      </c>
      <c r="EI135" s="32">
        <f t="shared" ca="1" si="67"/>
        <v>-41.08</v>
      </c>
      <c r="EJ135" s="32">
        <f t="shared" ca="1" si="64"/>
        <v>-3278.75</v>
      </c>
      <c r="EK135" s="32">
        <f t="shared" ca="1" si="64"/>
        <v>-3694.3</v>
      </c>
      <c r="EL135" s="32">
        <f t="shared" ca="1" si="64"/>
        <v>-908.80000000000007</v>
      </c>
      <c r="EM135" s="32">
        <f t="shared" ca="1" si="64"/>
        <v>-240.11</v>
      </c>
      <c r="EN135" s="32">
        <f t="shared" ca="1" si="64"/>
        <v>-2767.05</v>
      </c>
      <c r="EO135" s="32">
        <f t="shared" ca="1" si="64"/>
        <v>-4434.3599999999997</v>
      </c>
      <c r="EP135" s="32">
        <f t="shared" ca="1" si="74"/>
        <v>-6789.13</v>
      </c>
      <c r="EQ135" s="32">
        <f t="shared" ca="1" si="74"/>
        <v>-13342.25</v>
      </c>
      <c r="ER135" s="32">
        <f t="shared" ca="1" si="74"/>
        <v>-2025.9099999999999</v>
      </c>
    </row>
    <row r="136" spans="1:148">
      <c r="A136" t="s">
        <v>423</v>
      </c>
      <c r="B136" s="1" t="s">
        <v>134</v>
      </c>
      <c r="C136" t="str">
        <f t="shared" ca="1" si="75"/>
        <v>THS</v>
      </c>
      <c r="D136" t="str">
        <f t="shared" ca="1" si="76"/>
        <v>Three Sisters Hydro Plant</v>
      </c>
      <c r="E136" s="51">
        <v>499.12700000000001</v>
      </c>
      <c r="F136" s="51">
        <v>244.7808</v>
      </c>
      <c r="G136" s="51">
        <v>115.5574</v>
      </c>
      <c r="H136" s="51">
        <v>0</v>
      </c>
      <c r="I136" s="51">
        <v>0</v>
      </c>
      <c r="J136" s="51">
        <v>212.7723</v>
      </c>
      <c r="K136" s="51">
        <v>756.80119999999999</v>
      </c>
      <c r="L136" s="51">
        <v>667.70640000000003</v>
      </c>
      <c r="M136" s="51">
        <v>274.8408</v>
      </c>
      <c r="N136" s="51">
        <v>408.69119999999998</v>
      </c>
      <c r="O136" s="51">
        <v>454.51029999999997</v>
      </c>
      <c r="P136" s="51">
        <v>692.49149999999997</v>
      </c>
      <c r="Q136" s="32">
        <v>33648.379999999997</v>
      </c>
      <c r="R136" s="32">
        <v>19735.64</v>
      </c>
      <c r="S136" s="32">
        <v>8401.98</v>
      </c>
      <c r="T136" s="32">
        <v>0</v>
      </c>
      <c r="U136" s="32">
        <v>0</v>
      </c>
      <c r="V136" s="32">
        <v>9783.64</v>
      </c>
      <c r="W136" s="32">
        <v>168628.36</v>
      </c>
      <c r="X136" s="32">
        <v>65563.39</v>
      </c>
      <c r="Y136" s="32">
        <v>16168.8</v>
      </c>
      <c r="Z136" s="32">
        <v>32520.67</v>
      </c>
      <c r="AA136" s="32">
        <v>30718.76</v>
      </c>
      <c r="AB136" s="32">
        <v>53167.18</v>
      </c>
      <c r="AC136" s="2">
        <v>0.8</v>
      </c>
      <c r="AD136" s="2">
        <v>0.8</v>
      </c>
      <c r="AE136" s="2">
        <v>0.8</v>
      </c>
      <c r="AF136" s="2">
        <v>0.8</v>
      </c>
      <c r="AG136" s="2">
        <v>0.8</v>
      </c>
      <c r="AH136" s="2">
        <v>0.8</v>
      </c>
      <c r="AI136" s="2">
        <v>0.8</v>
      </c>
      <c r="AJ136" s="2">
        <v>0.8</v>
      </c>
      <c r="AK136" s="2">
        <v>0.8</v>
      </c>
      <c r="AL136" s="2">
        <v>0.8</v>
      </c>
      <c r="AM136" s="2">
        <v>0.8</v>
      </c>
      <c r="AN136" s="2">
        <v>0.8</v>
      </c>
      <c r="AO136" s="33">
        <v>269.19</v>
      </c>
      <c r="AP136" s="33">
        <v>157.88999999999999</v>
      </c>
      <c r="AQ136" s="33">
        <v>67.22</v>
      </c>
      <c r="AR136" s="33">
        <v>0</v>
      </c>
      <c r="AS136" s="33">
        <v>0</v>
      </c>
      <c r="AT136" s="33">
        <v>78.27</v>
      </c>
      <c r="AU136" s="33">
        <v>1349.03</v>
      </c>
      <c r="AV136" s="33">
        <v>524.51</v>
      </c>
      <c r="AW136" s="33">
        <v>129.35</v>
      </c>
      <c r="AX136" s="33">
        <v>260.17</v>
      </c>
      <c r="AY136" s="33">
        <v>245.75</v>
      </c>
      <c r="AZ136" s="33">
        <v>425.34</v>
      </c>
      <c r="BA136" s="31">
        <f t="shared" si="53"/>
        <v>-40.380000000000003</v>
      </c>
      <c r="BB136" s="31">
        <f t="shared" si="53"/>
        <v>-23.68</v>
      </c>
      <c r="BC136" s="31">
        <f t="shared" si="53"/>
        <v>-10.08</v>
      </c>
      <c r="BD136" s="31">
        <f t="shared" si="51"/>
        <v>0</v>
      </c>
      <c r="BE136" s="31">
        <f t="shared" si="51"/>
        <v>0</v>
      </c>
      <c r="BF136" s="31">
        <f t="shared" si="51"/>
        <v>-46.96</v>
      </c>
      <c r="BG136" s="31">
        <f t="shared" si="51"/>
        <v>-1197.26</v>
      </c>
      <c r="BH136" s="31">
        <f t="shared" si="51"/>
        <v>-465.5</v>
      </c>
      <c r="BI136" s="31">
        <f t="shared" si="51"/>
        <v>-114.8</v>
      </c>
      <c r="BJ136" s="31">
        <f t="shared" si="57"/>
        <v>-97.56</v>
      </c>
      <c r="BK136" s="31">
        <f t="shared" si="57"/>
        <v>-92.16</v>
      </c>
      <c r="BL136" s="31">
        <f t="shared" si="57"/>
        <v>-159.5</v>
      </c>
      <c r="BM136" s="6">
        <f t="shared" ca="1" si="68"/>
        <v>-4.9399999999999999E-2</v>
      </c>
      <c r="BN136" s="6">
        <f t="shared" ca="1" si="68"/>
        <v>-4.9399999999999999E-2</v>
      </c>
      <c r="BO136" s="6">
        <f t="shared" ca="1" si="68"/>
        <v>-4.9399999999999999E-2</v>
      </c>
      <c r="BP136" s="6">
        <f t="shared" ca="1" si="68"/>
        <v>-4.9399999999999999E-2</v>
      </c>
      <c r="BQ136" s="6">
        <f t="shared" ca="1" si="68"/>
        <v>-4.9399999999999999E-2</v>
      </c>
      <c r="BR136" s="6">
        <f t="shared" ca="1" si="68"/>
        <v>-4.9399999999999999E-2</v>
      </c>
      <c r="BS136" s="6">
        <f t="shared" ca="1" si="68"/>
        <v>-4.9399999999999999E-2</v>
      </c>
      <c r="BT136" s="6">
        <f t="shared" ca="1" si="68"/>
        <v>-4.9399999999999999E-2</v>
      </c>
      <c r="BU136" s="6">
        <f t="shared" ca="1" si="68"/>
        <v>-4.9399999999999999E-2</v>
      </c>
      <c r="BV136" s="6">
        <f t="shared" ca="1" si="68"/>
        <v>-4.9399999999999999E-2</v>
      </c>
      <c r="BW136" s="6">
        <f t="shared" ca="1" si="68"/>
        <v>-4.9399999999999999E-2</v>
      </c>
      <c r="BX136" s="6">
        <f t="shared" ca="1" si="68"/>
        <v>-4.9399999999999999E-2</v>
      </c>
      <c r="BY136" s="31">
        <f t="shared" ca="1" si="61"/>
        <v>-1662.23</v>
      </c>
      <c r="BZ136" s="31">
        <f t="shared" ca="1" si="61"/>
        <v>-974.94</v>
      </c>
      <c r="CA136" s="31">
        <f t="shared" ca="1" si="61"/>
        <v>-415.06</v>
      </c>
      <c r="CB136" s="31">
        <f t="shared" ca="1" si="58"/>
        <v>0</v>
      </c>
      <c r="CC136" s="31">
        <f t="shared" ca="1" si="58"/>
        <v>0</v>
      </c>
      <c r="CD136" s="31">
        <f t="shared" ca="1" si="58"/>
        <v>-483.31</v>
      </c>
      <c r="CE136" s="31">
        <f t="shared" ca="1" si="58"/>
        <v>-8330.24</v>
      </c>
      <c r="CF136" s="31">
        <f t="shared" ca="1" si="58"/>
        <v>-3238.83</v>
      </c>
      <c r="CG136" s="31">
        <f t="shared" ca="1" si="58"/>
        <v>-798.74</v>
      </c>
      <c r="CH136" s="31">
        <f t="shared" ca="1" si="58"/>
        <v>-1606.52</v>
      </c>
      <c r="CI136" s="31">
        <f t="shared" ca="1" si="58"/>
        <v>-1517.51</v>
      </c>
      <c r="CJ136" s="31">
        <f t="shared" ca="1" si="58"/>
        <v>-2626.46</v>
      </c>
      <c r="CK136" s="32">
        <f t="shared" ca="1" si="71"/>
        <v>43.74</v>
      </c>
      <c r="CL136" s="32">
        <f t="shared" ca="1" si="71"/>
        <v>25.66</v>
      </c>
      <c r="CM136" s="32">
        <f t="shared" ca="1" si="71"/>
        <v>10.92</v>
      </c>
      <c r="CN136" s="32">
        <f t="shared" ca="1" si="71"/>
        <v>0</v>
      </c>
      <c r="CO136" s="32">
        <f t="shared" ca="1" si="71"/>
        <v>0</v>
      </c>
      <c r="CP136" s="32">
        <f t="shared" ca="1" si="71"/>
        <v>12.72</v>
      </c>
      <c r="CQ136" s="32">
        <f t="shared" ca="1" si="71"/>
        <v>219.22</v>
      </c>
      <c r="CR136" s="32">
        <f t="shared" ca="1" si="71"/>
        <v>85.23</v>
      </c>
      <c r="CS136" s="32">
        <f t="shared" ca="1" si="71"/>
        <v>21.02</v>
      </c>
      <c r="CT136" s="32">
        <f t="shared" ca="1" si="59"/>
        <v>42.28</v>
      </c>
      <c r="CU136" s="32">
        <f t="shared" ca="1" si="59"/>
        <v>39.93</v>
      </c>
      <c r="CV136" s="32">
        <f t="shared" ca="1" si="59"/>
        <v>69.12</v>
      </c>
      <c r="CW136" s="31">
        <f t="shared" ca="1" si="70"/>
        <v>-1847.3</v>
      </c>
      <c r="CX136" s="31">
        <f t="shared" ca="1" si="70"/>
        <v>-1083.49</v>
      </c>
      <c r="CY136" s="31">
        <f t="shared" ca="1" si="70"/>
        <v>-461.28000000000003</v>
      </c>
      <c r="CZ136" s="31">
        <f t="shared" ca="1" si="70"/>
        <v>0</v>
      </c>
      <c r="DA136" s="31">
        <f t="shared" ca="1" si="70"/>
        <v>0</v>
      </c>
      <c r="DB136" s="31">
        <f t="shared" ca="1" si="70"/>
        <v>-501.90000000000003</v>
      </c>
      <c r="DC136" s="31">
        <f t="shared" ca="1" si="69"/>
        <v>-8262.7899999999991</v>
      </c>
      <c r="DD136" s="31">
        <f t="shared" ca="1" si="69"/>
        <v>-3212.6099999999997</v>
      </c>
      <c r="DE136" s="31">
        <f t="shared" ca="1" si="69"/>
        <v>-792.2700000000001</v>
      </c>
      <c r="DF136" s="31">
        <f t="shared" ca="1" si="60"/>
        <v>-1726.8500000000001</v>
      </c>
      <c r="DG136" s="31">
        <f t="shared" ca="1" si="60"/>
        <v>-1631.1699999999998</v>
      </c>
      <c r="DH136" s="31">
        <f t="shared" ca="1" si="60"/>
        <v>-2823.1800000000003</v>
      </c>
      <c r="DI136" s="32">
        <f t="shared" ca="1" si="65"/>
        <v>-92.37</v>
      </c>
      <c r="DJ136" s="32">
        <f t="shared" ca="1" si="65"/>
        <v>-54.17</v>
      </c>
      <c r="DK136" s="32">
        <f t="shared" ca="1" si="65"/>
        <v>-23.06</v>
      </c>
      <c r="DL136" s="32">
        <f t="shared" ca="1" si="62"/>
        <v>0</v>
      </c>
      <c r="DM136" s="32">
        <f t="shared" ca="1" si="62"/>
        <v>0</v>
      </c>
      <c r="DN136" s="32">
        <f t="shared" ca="1" si="62"/>
        <v>-25.1</v>
      </c>
      <c r="DO136" s="32">
        <f t="shared" ca="1" si="62"/>
        <v>-413.14</v>
      </c>
      <c r="DP136" s="32">
        <f t="shared" ca="1" si="62"/>
        <v>-160.63</v>
      </c>
      <c r="DQ136" s="32">
        <f t="shared" ca="1" si="62"/>
        <v>-39.61</v>
      </c>
      <c r="DR136" s="32">
        <f t="shared" ca="1" si="72"/>
        <v>-86.34</v>
      </c>
      <c r="DS136" s="32">
        <f t="shared" ca="1" si="72"/>
        <v>-81.56</v>
      </c>
      <c r="DT136" s="32">
        <f t="shared" ca="1" si="72"/>
        <v>-141.16</v>
      </c>
      <c r="DU136" s="31">
        <f t="shared" ca="1" si="66"/>
        <v>-794.82</v>
      </c>
      <c r="DV136" s="31">
        <f t="shared" ca="1" si="66"/>
        <v>-460.66</v>
      </c>
      <c r="DW136" s="31">
        <f t="shared" ca="1" si="66"/>
        <v>-194</v>
      </c>
      <c r="DX136" s="31">
        <f t="shared" ca="1" si="63"/>
        <v>0</v>
      </c>
      <c r="DY136" s="31">
        <f t="shared" ca="1" si="63"/>
        <v>0</v>
      </c>
      <c r="DZ136" s="31">
        <f t="shared" ca="1" si="63"/>
        <v>-203.49</v>
      </c>
      <c r="EA136" s="31">
        <f t="shared" ca="1" si="63"/>
        <v>-3309.31</v>
      </c>
      <c r="EB136" s="31">
        <f t="shared" ca="1" si="63"/>
        <v>-1269.6199999999999</v>
      </c>
      <c r="EC136" s="31">
        <f t="shared" ca="1" si="63"/>
        <v>-308.89999999999998</v>
      </c>
      <c r="ED136" s="31">
        <f t="shared" ca="1" si="73"/>
        <v>-664.41</v>
      </c>
      <c r="EE136" s="31">
        <f t="shared" ca="1" si="73"/>
        <v>-618.94000000000005</v>
      </c>
      <c r="EF136" s="31">
        <f t="shared" ca="1" si="73"/>
        <v>-1056.74</v>
      </c>
      <c r="EG136" s="32">
        <f t="shared" ca="1" si="67"/>
        <v>-2734.4900000000002</v>
      </c>
      <c r="EH136" s="32">
        <f t="shared" ca="1" si="67"/>
        <v>-1598.3200000000002</v>
      </c>
      <c r="EI136" s="32">
        <f t="shared" ca="1" si="67"/>
        <v>-678.34</v>
      </c>
      <c r="EJ136" s="32">
        <f t="shared" ca="1" si="64"/>
        <v>0</v>
      </c>
      <c r="EK136" s="32">
        <f t="shared" ca="1" si="64"/>
        <v>0</v>
      </c>
      <c r="EL136" s="32">
        <f t="shared" ca="1" si="64"/>
        <v>-730.49</v>
      </c>
      <c r="EM136" s="32">
        <f t="shared" ca="1" si="64"/>
        <v>-11985.239999999998</v>
      </c>
      <c r="EN136" s="32">
        <f t="shared" ca="1" si="64"/>
        <v>-4642.8599999999997</v>
      </c>
      <c r="EO136" s="32">
        <f t="shared" ca="1" si="64"/>
        <v>-1140.7800000000002</v>
      </c>
      <c r="EP136" s="32">
        <f t="shared" ca="1" si="74"/>
        <v>-2477.6</v>
      </c>
      <c r="EQ136" s="32">
        <f t="shared" ca="1" si="74"/>
        <v>-2331.67</v>
      </c>
      <c r="ER136" s="32">
        <f t="shared" ca="1" si="74"/>
        <v>-4021.08</v>
      </c>
    </row>
    <row r="137" spans="1:148">
      <c r="A137" t="s">
        <v>523</v>
      </c>
      <c r="B137" s="1" t="s">
        <v>400</v>
      </c>
      <c r="C137" t="str">
        <f t="shared" ca="1" si="75"/>
        <v>BCHIMP</v>
      </c>
      <c r="D137" t="str">
        <f t="shared" ca="1" si="76"/>
        <v>Alberta-BC Intertie - Import</v>
      </c>
      <c r="I137" s="51">
        <v>2863</v>
      </c>
      <c r="J137" s="51">
        <v>2754</v>
      </c>
      <c r="K137" s="51">
        <v>19242</v>
      </c>
      <c r="L137" s="51">
        <v>5235</v>
      </c>
      <c r="M137" s="51">
        <v>2112</v>
      </c>
      <c r="N137" s="51">
        <v>3380</v>
      </c>
      <c r="O137" s="51">
        <v>675</v>
      </c>
      <c r="P137" s="51">
        <v>3066</v>
      </c>
      <c r="Q137" s="32"/>
      <c r="R137" s="32"/>
      <c r="S137" s="32"/>
      <c r="T137" s="32"/>
      <c r="U137" s="32">
        <v>339096.91</v>
      </c>
      <c r="V137" s="32">
        <v>332311.26</v>
      </c>
      <c r="W137" s="32">
        <v>6860153.1100000003</v>
      </c>
      <c r="X137" s="32">
        <v>1498896.58</v>
      </c>
      <c r="Y137" s="32">
        <v>195443.84</v>
      </c>
      <c r="Z137" s="32">
        <v>443286.38</v>
      </c>
      <c r="AA137" s="32">
        <v>136910.25</v>
      </c>
      <c r="AB137" s="32">
        <v>603736.15</v>
      </c>
      <c r="AG137" s="2">
        <v>0.78</v>
      </c>
      <c r="AH137" s="2">
        <v>0.78</v>
      </c>
      <c r="AI137" s="2">
        <v>0.78</v>
      </c>
      <c r="AJ137" s="2">
        <v>0.78</v>
      </c>
      <c r="AK137" s="2">
        <v>0.78</v>
      </c>
      <c r="AL137" s="2">
        <v>0.78</v>
      </c>
      <c r="AM137" s="2">
        <v>0.78</v>
      </c>
      <c r="AN137" s="2">
        <v>0.78</v>
      </c>
      <c r="AO137" s="33"/>
      <c r="AP137" s="33"/>
      <c r="AQ137" s="33"/>
      <c r="AR137" s="33"/>
      <c r="AS137" s="33">
        <v>2644.96</v>
      </c>
      <c r="AT137" s="33">
        <v>2592.0300000000002</v>
      </c>
      <c r="AU137" s="33">
        <v>53509.19</v>
      </c>
      <c r="AV137" s="33">
        <v>11691.39</v>
      </c>
      <c r="AW137" s="33">
        <v>1524.46</v>
      </c>
      <c r="AX137" s="33">
        <v>3457.63</v>
      </c>
      <c r="AY137" s="33">
        <v>1067.9000000000001</v>
      </c>
      <c r="AZ137" s="33">
        <v>4709.1400000000003</v>
      </c>
      <c r="BA137" s="31">
        <f t="shared" si="53"/>
        <v>0</v>
      </c>
      <c r="BB137" s="31">
        <f t="shared" si="53"/>
        <v>0</v>
      </c>
      <c r="BC137" s="31">
        <f t="shared" si="53"/>
        <v>0</v>
      </c>
      <c r="BD137" s="31">
        <f t="shared" si="51"/>
        <v>0</v>
      </c>
      <c r="BE137" s="31">
        <f t="shared" si="51"/>
        <v>-1627.67</v>
      </c>
      <c r="BF137" s="31">
        <f t="shared" si="51"/>
        <v>-1595.09</v>
      </c>
      <c r="BG137" s="31">
        <f t="shared" si="51"/>
        <v>-48707.09</v>
      </c>
      <c r="BH137" s="31">
        <f t="shared" si="51"/>
        <v>-10642.17</v>
      </c>
      <c r="BI137" s="31">
        <f t="shared" si="51"/>
        <v>-1387.65</v>
      </c>
      <c r="BJ137" s="31">
        <f t="shared" si="57"/>
        <v>-1329.86</v>
      </c>
      <c r="BK137" s="31">
        <f t="shared" si="57"/>
        <v>-410.73</v>
      </c>
      <c r="BL137" s="31">
        <f t="shared" si="57"/>
        <v>-1811.21</v>
      </c>
      <c r="BM137" s="6">
        <f t="shared" ca="1" si="68"/>
        <v>-2.7799999999999998E-2</v>
      </c>
      <c r="BN137" s="6">
        <f t="shared" ca="1" si="68"/>
        <v>-2.7799999999999998E-2</v>
      </c>
      <c r="BO137" s="6">
        <f t="shared" ca="1" si="68"/>
        <v>-2.7799999999999998E-2</v>
      </c>
      <c r="BP137" s="6">
        <f t="shared" ca="1" si="68"/>
        <v>-2.7799999999999998E-2</v>
      </c>
      <c r="BQ137" s="6">
        <f t="shared" ca="1" si="68"/>
        <v>-2.7799999999999998E-2</v>
      </c>
      <c r="BR137" s="6">
        <f t="shared" ca="1" si="68"/>
        <v>-2.7799999999999998E-2</v>
      </c>
      <c r="BS137" s="6">
        <f t="shared" ca="1" si="68"/>
        <v>-2.7799999999999998E-2</v>
      </c>
      <c r="BT137" s="6">
        <f t="shared" ca="1" si="68"/>
        <v>-2.7799999999999998E-2</v>
      </c>
      <c r="BU137" s="6">
        <f t="shared" ca="1" si="68"/>
        <v>-2.7799999999999998E-2</v>
      </c>
      <c r="BV137" s="6">
        <f t="shared" ca="1" si="68"/>
        <v>-2.7799999999999998E-2</v>
      </c>
      <c r="BW137" s="6">
        <f t="shared" ca="1" si="68"/>
        <v>-2.7799999999999998E-2</v>
      </c>
      <c r="BX137" s="6">
        <f t="shared" ca="1" si="68"/>
        <v>-2.7799999999999998E-2</v>
      </c>
      <c r="BY137" s="31">
        <f t="shared" ca="1" si="61"/>
        <v>0</v>
      </c>
      <c r="BZ137" s="31">
        <f t="shared" ca="1" si="61"/>
        <v>0</v>
      </c>
      <c r="CA137" s="31">
        <f t="shared" ca="1" si="61"/>
        <v>0</v>
      </c>
      <c r="CB137" s="31">
        <f t="shared" ca="1" si="58"/>
        <v>0</v>
      </c>
      <c r="CC137" s="31">
        <f t="shared" ca="1" si="58"/>
        <v>-9426.89</v>
      </c>
      <c r="CD137" s="31">
        <f t="shared" ca="1" si="58"/>
        <v>-9238.25</v>
      </c>
      <c r="CE137" s="31">
        <f t="shared" ca="1" si="58"/>
        <v>-190712.26</v>
      </c>
      <c r="CF137" s="31">
        <f t="shared" ca="1" si="58"/>
        <v>-41669.32</v>
      </c>
      <c r="CG137" s="31">
        <f t="shared" ca="1" si="58"/>
        <v>-5433.34</v>
      </c>
      <c r="CH137" s="31">
        <f t="shared" ca="1" si="58"/>
        <v>-12323.36</v>
      </c>
      <c r="CI137" s="31">
        <f t="shared" ca="1" si="58"/>
        <v>-3806.1</v>
      </c>
      <c r="CJ137" s="31">
        <f t="shared" ca="1" si="58"/>
        <v>-16783.86</v>
      </c>
      <c r="CK137" s="32">
        <f t="shared" ca="1" si="71"/>
        <v>0</v>
      </c>
      <c r="CL137" s="32">
        <f t="shared" ca="1" si="71"/>
        <v>0</v>
      </c>
      <c r="CM137" s="32">
        <f t="shared" ca="1" si="71"/>
        <v>0</v>
      </c>
      <c r="CN137" s="32">
        <f t="shared" ca="1" si="71"/>
        <v>0</v>
      </c>
      <c r="CO137" s="32">
        <f t="shared" ca="1" si="71"/>
        <v>440.83</v>
      </c>
      <c r="CP137" s="32">
        <f t="shared" ca="1" si="71"/>
        <v>432</v>
      </c>
      <c r="CQ137" s="32">
        <f t="shared" ca="1" si="71"/>
        <v>8918.2000000000007</v>
      </c>
      <c r="CR137" s="32">
        <f t="shared" ca="1" si="71"/>
        <v>1948.57</v>
      </c>
      <c r="CS137" s="32">
        <f t="shared" ca="1" si="71"/>
        <v>254.08</v>
      </c>
      <c r="CT137" s="32">
        <f t="shared" ca="1" si="59"/>
        <v>576.27</v>
      </c>
      <c r="CU137" s="32">
        <f t="shared" ca="1" si="59"/>
        <v>177.98</v>
      </c>
      <c r="CV137" s="32">
        <f t="shared" ca="1" si="59"/>
        <v>784.86</v>
      </c>
      <c r="CW137" s="31">
        <f t="shared" ca="1" si="70"/>
        <v>0</v>
      </c>
      <c r="CX137" s="31">
        <f t="shared" ca="1" si="70"/>
        <v>0</v>
      </c>
      <c r="CY137" s="31">
        <f t="shared" ca="1" si="70"/>
        <v>0</v>
      </c>
      <c r="CZ137" s="31">
        <f t="shared" ca="1" si="70"/>
        <v>0</v>
      </c>
      <c r="DA137" s="31">
        <f t="shared" ca="1" si="70"/>
        <v>-10003.35</v>
      </c>
      <c r="DB137" s="31">
        <f t="shared" ca="1" si="70"/>
        <v>-9803.19</v>
      </c>
      <c r="DC137" s="31">
        <f t="shared" ca="1" si="69"/>
        <v>-186596.16</v>
      </c>
      <c r="DD137" s="31">
        <f t="shared" ca="1" si="69"/>
        <v>-40769.97</v>
      </c>
      <c r="DE137" s="31">
        <f t="shared" ca="1" si="69"/>
        <v>-5316.07</v>
      </c>
      <c r="DF137" s="31">
        <f t="shared" ca="1" si="60"/>
        <v>-13874.86</v>
      </c>
      <c r="DG137" s="31">
        <f t="shared" ca="1" si="60"/>
        <v>-4285.2900000000009</v>
      </c>
      <c r="DH137" s="31">
        <f t="shared" ca="1" si="60"/>
        <v>-18896.93</v>
      </c>
      <c r="DI137" s="32">
        <f t="shared" ca="1" si="65"/>
        <v>0</v>
      </c>
      <c r="DJ137" s="32">
        <f t="shared" ca="1" si="65"/>
        <v>0</v>
      </c>
      <c r="DK137" s="32">
        <f t="shared" ca="1" si="65"/>
        <v>0</v>
      </c>
      <c r="DL137" s="32">
        <f t="shared" ca="1" si="62"/>
        <v>0</v>
      </c>
      <c r="DM137" s="32">
        <f t="shared" ca="1" si="62"/>
        <v>-500.17</v>
      </c>
      <c r="DN137" s="32">
        <f t="shared" ca="1" si="62"/>
        <v>-490.16</v>
      </c>
      <c r="DO137" s="32">
        <f t="shared" ca="1" si="62"/>
        <v>-9329.81</v>
      </c>
      <c r="DP137" s="32">
        <f t="shared" ca="1" si="62"/>
        <v>-2038.5</v>
      </c>
      <c r="DQ137" s="32">
        <f t="shared" ca="1" si="62"/>
        <v>-265.8</v>
      </c>
      <c r="DR137" s="32">
        <f t="shared" ca="1" si="72"/>
        <v>-693.74</v>
      </c>
      <c r="DS137" s="32">
        <f t="shared" ca="1" si="72"/>
        <v>-214.26</v>
      </c>
      <c r="DT137" s="32">
        <f t="shared" ca="1" si="72"/>
        <v>-944.85</v>
      </c>
      <c r="DU137" s="31">
        <f t="shared" ca="1" si="66"/>
        <v>0</v>
      </c>
      <c r="DV137" s="31">
        <f t="shared" ca="1" si="66"/>
        <v>0</v>
      </c>
      <c r="DW137" s="31">
        <f t="shared" ca="1" si="66"/>
        <v>0</v>
      </c>
      <c r="DX137" s="31">
        <f t="shared" ca="1" si="63"/>
        <v>0</v>
      </c>
      <c r="DY137" s="31">
        <f t="shared" ca="1" si="63"/>
        <v>-4106.72</v>
      </c>
      <c r="DZ137" s="31">
        <f t="shared" ca="1" si="63"/>
        <v>-3974.59</v>
      </c>
      <c r="EA137" s="31">
        <f t="shared" ca="1" si="63"/>
        <v>-74733.08</v>
      </c>
      <c r="EB137" s="31">
        <f t="shared" ca="1" si="63"/>
        <v>-16112.24</v>
      </c>
      <c r="EC137" s="31">
        <f t="shared" ca="1" si="63"/>
        <v>-2072.69</v>
      </c>
      <c r="ED137" s="31">
        <f t="shared" ca="1" si="73"/>
        <v>-5338.4</v>
      </c>
      <c r="EE137" s="31">
        <f t="shared" ca="1" si="73"/>
        <v>-1626.03</v>
      </c>
      <c r="EF137" s="31">
        <f t="shared" ca="1" si="73"/>
        <v>-7073.28</v>
      </c>
      <c r="EG137" s="32">
        <f t="shared" ca="1" si="67"/>
        <v>0</v>
      </c>
      <c r="EH137" s="32">
        <f t="shared" ca="1" si="67"/>
        <v>0</v>
      </c>
      <c r="EI137" s="32">
        <f t="shared" ca="1" si="67"/>
        <v>0</v>
      </c>
      <c r="EJ137" s="32">
        <f t="shared" ca="1" si="64"/>
        <v>0</v>
      </c>
      <c r="EK137" s="32">
        <f t="shared" ca="1" si="64"/>
        <v>-14610.240000000002</v>
      </c>
      <c r="EL137" s="32">
        <f t="shared" ca="1" si="64"/>
        <v>-14267.94</v>
      </c>
      <c r="EM137" s="32">
        <f t="shared" ca="1" si="64"/>
        <v>-270659.05</v>
      </c>
      <c r="EN137" s="32">
        <f t="shared" ca="1" si="64"/>
        <v>-58920.71</v>
      </c>
      <c r="EO137" s="32">
        <f t="shared" ca="1" si="64"/>
        <v>-7654.5599999999995</v>
      </c>
      <c r="EP137" s="32">
        <f t="shared" ca="1" si="74"/>
        <v>-19907</v>
      </c>
      <c r="EQ137" s="32">
        <f t="shared" ca="1" si="74"/>
        <v>-6125.5800000000008</v>
      </c>
      <c r="ER137" s="32">
        <f t="shared" ca="1" si="74"/>
        <v>-26915.059999999998</v>
      </c>
    </row>
    <row r="138" spans="1:148">
      <c r="A138" t="s">
        <v>523</v>
      </c>
      <c r="B138" s="1" t="s">
        <v>342</v>
      </c>
      <c r="C138" t="str">
        <f t="shared" ca="1" si="75"/>
        <v>BCHEXP</v>
      </c>
      <c r="D138" t="str">
        <f t="shared" ca="1" si="76"/>
        <v>Alberta-BC Intertie - Export</v>
      </c>
      <c r="I138" s="51">
        <v>2905.25</v>
      </c>
      <c r="J138" s="51">
        <v>5249.25</v>
      </c>
      <c r="K138" s="51">
        <v>798.75</v>
      </c>
      <c r="L138" s="51">
        <v>6621.75</v>
      </c>
      <c r="M138" s="51">
        <v>4052.5</v>
      </c>
      <c r="N138" s="51">
        <v>2782.25</v>
      </c>
      <c r="O138" s="51">
        <v>4980.25</v>
      </c>
      <c r="P138" s="51">
        <v>3661.5</v>
      </c>
      <c r="Q138" s="32"/>
      <c r="R138" s="32"/>
      <c r="S138" s="32"/>
      <c r="T138" s="32"/>
      <c r="U138" s="32">
        <v>121524.56</v>
      </c>
      <c r="V138" s="32">
        <v>153698.06</v>
      </c>
      <c r="W138" s="32">
        <v>25911.56</v>
      </c>
      <c r="X138" s="32">
        <v>307590.46999999997</v>
      </c>
      <c r="Y138" s="32">
        <v>208826.82</v>
      </c>
      <c r="Z138" s="32">
        <v>89841.32</v>
      </c>
      <c r="AA138" s="32">
        <v>212419.48</v>
      </c>
      <c r="AB138" s="32">
        <v>149984.95999999999</v>
      </c>
      <c r="AG138" s="2">
        <v>3.19</v>
      </c>
      <c r="AH138" s="2">
        <v>3.19</v>
      </c>
      <c r="AI138" s="2">
        <v>3.19</v>
      </c>
      <c r="AJ138" s="2">
        <v>3.19</v>
      </c>
      <c r="AK138" s="2">
        <v>3.19</v>
      </c>
      <c r="AL138" s="2">
        <v>3.19</v>
      </c>
      <c r="AM138" s="2">
        <v>3.19</v>
      </c>
      <c r="AN138" s="2">
        <v>3.19</v>
      </c>
      <c r="AO138" s="33"/>
      <c r="AP138" s="33"/>
      <c r="AQ138" s="33"/>
      <c r="AR138" s="33"/>
      <c r="AS138" s="33">
        <v>3876.63</v>
      </c>
      <c r="AT138" s="33">
        <v>4902.97</v>
      </c>
      <c r="AU138" s="33">
        <v>826.58</v>
      </c>
      <c r="AV138" s="33">
        <v>9812.14</v>
      </c>
      <c r="AW138" s="33">
        <v>6661.58</v>
      </c>
      <c r="AX138" s="33">
        <v>2865.94</v>
      </c>
      <c r="AY138" s="33">
        <v>6776.18</v>
      </c>
      <c r="AZ138" s="33">
        <v>4784.5200000000004</v>
      </c>
      <c r="BA138" s="31">
        <f t="shared" si="53"/>
        <v>0</v>
      </c>
      <c r="BB138" s="31">
        <f t="shared" si="53"/>
        <v>0</v>
      </c>
      <c r="BC138" s="31">
        <f t="shared" si="53"/>
        <v>0</v>
      </c>
      <c r="BD138" s="31">
        <f t="shared" si="51"/>
        <v>0</v>
      </c>
      <c r="BE138" s="31">
        <f t="shared" si="51"/>
        <v>-583.32000000000005</v>
      </c>
      <c r="BF138" s="31">
        <f t="shared" si="51"/>
        <v>-737.75</v>
      </c>
      <c r="BG138" s="31">
        <f t="shared" si="51"/>
        <v>-183.97</v>
      </c>
      <c r="BH138" s="31">
        <f t="shared" si="51"/>
        <v>-2183.89</v>
      </c>
      <c r="BI138" s="31">
        <f t="shared" si="51"/>
        <v>-1482.67</v>
      </c>
      <c r="BJ138" s="31">
        <f t="shared" si="57"/>
        <v>-269.52</v>
      </c>
      <c r="BK138" s="31">
        <f t="shared" si="57"/>
        <v>-637.26</v>
      </c>
      <c r="BL138" s="31">
        <f t="shared" si="57"/>
        <v>-449.95</v>
      </c>
      <c r="BM138" s="6">
        <f t="shared" ca="1" si="68"/>
        <v>6.3E-3</v>
      </c>
      <c r="BN138" s="6">
        <f t="shared" ca="1" si="68"/>
        <v>6.3E-3</v>
      </c>
      <c r="BO138" s="6">
        <f t="shared" ca="1" si="68"/>
        <v>6.3E-3</v>
      </c>
      <c r="BP138" s="6">
        <f t="shared" ca="1" si="68"/>
        <v>6.3E-3</v>
      </c>
      <c r="BQ138" s="6">
        <f t="shared" ca="1" si="68"/>
        <v>6.3E-3</v>
      </c>
      <c r="BR138" s="6">
        <f t="shared" ca="1" si="68"/>
        <v>6.3E-3</v>
      </c>
      <c r="BS138" s="6">
        <f t="shared" ca="1" si="68"/>
        <v>6.3E-3</v>
      </c>
      <c r="BT138" s="6">
        <f t="shared" ca="1" si="68"/>
        <v>6.3E-3</v>
      </c>
      <c r="BU138" s="6">
        <f t="shared" ca="1" si="68"/>
        <v>6.3E-3</v>
      </c>
      <c r="BV138" s="6">
        <f t="shared" ca="1" si="68"/>
        <v>6.3E-3</v>
      </c>
      <c r="BW138" s="6">
        <f t="shared" ca="1" si="68"/>
        <v>6.3E-3</v>
      </c>
      <c r="BX138" s="6">
        <f t="shared" ca="1" si="68"/>
        <v>6.3E-3</v>
      </c>
      <c r="BY138" s="31">
        <f t="shared" ca="1" si="61"/>
        <v>0</v>
      </c>
      <c r="BZ138" s="31">
        <f t="shared" ca="1" si="61"/>
        <v>0</v>
      </c>
      <c r="CA138" s="31">
        <f t="shared" ca="1" si="61"/>
        <v>0</v>
      </c>
      <c r="CB138" s="31">
        <f t="shared" ca="1" si="58"/>
        <v>0</v>
      </c>
      <c r="CC138" s="31">
        <f t="shared" ca="1" si="58"/>
        <v>765.6</v>
      </c>
      <c r="CD138" s="31">
        <f t="shared" ca="1" si="58"/>
        <v>968.3</v>
      </c>
      <c r="CE138" s="31">
        <f t="shared" ca="1" si="58"/>
        <v>163.24</v>
      </c>
      <c r="CF138" s="31">
        <f t="shared" ca="1" si="58"/>
        <v>1937.82</v>
      </c>
      <c r="CG138" s="31">
        <f t="shared" ca="1" si="58"/>
        <v>1315.61</v>
      </c>
      <c r="CH138" s="31">
        <f t="shared" ca="1" si="58"/>
        <v>566</v>
      </c>
      <c r="CI138" s="31">
        <f t="shared" ca="1" si="58"/>
        <v>1338.24</v>
      </c>
      <c r="CJ138" s="31">
        <f t="shared" ca="1" si="58"/>
        <v>944.91</v>
      </c>
      <c r="CK138" s="32">
        <f t="shared" ca="1" si="71"/>
        <v>0</v>
      </c>
      <c r="CL138" s="32">
        <f t="shared" ca="1" si="71"/>
        <v>0</v>
      </c>
      <c r="CM138" s="32">
        <f t="shared" ca="1" si="71"/>
        <v>0</v>
      </c>
      <c r="CN138" s="32">
        <f t="shared" ca="1" si="71"/>
        <v>0</v>
      </c>
      <c r="CO138" s="32">
        <f t="shared" ca="1" si="71"/>
        <v>157.97999999999999</v>
      </c>
      <c r="CP138" s="32">
        <f t="shared" ca="1" si="71"/>
        <v>199.81</v>
      </c>
      <c r="CQ138" s="32">
        <f t="shared" ca="1" si="71"/>
        <v>33.69</v>
      </c>
      <c r="CR138" s="32">
        <f t="shared" ca="1" si="71"/>
        <v>399.87</v>
      </c>
      <c r="CS138" s="32">
        <f t="shared" ca="1" si="71"/>
        <v>271.47000000000003</v>
      </c>
      <c r="CT138" s="32">
        <f t="shared" ca="1" si="59"/>
        <v>116.79</v>
      </c>
      <c r="CU138" s="32">
        <f t="shared" ca="1" si="59"/>
        <v>276.14999999999998</v>
      </c>
      <c r="CV138" s="32">
        <f t="shared" ca="1" si="59"/>
        <v>194.98</v>
      </c>
      <c r="CW138" s="31">
        <f t="shared" ca="1" si="70"/>
        <v>0</v>
      </c>
      <c r="CX138" s="31">
        <f t="shared" ca="1" si="70"/>
        <v>0</v>
      </c>
      <c r="CY138" s="31">
        <f t="shared" ca="1" si="70"/>
        <v>0</v>
      </c>
      <c r="CZ138" s="31">
        <f t="shared" ca="1" si="70"/>
        <v>0</v>
      </c>
      <c r="DA138" s="31">
        <f t="shared" ca="1" si="70"/>
        <v>-2369.73</v>
      </c>
      <c r="DB138" s="31">
        <f t="shared" ca="1" si="70"/>
        <v>-2997.1100000000006</v>
      </c>
      <c r="DC138" s="31">
        <f t="shared" ca="1" si="69"/>
        <v>-445.68000000000006</v>
      </c>
      <c r="DD138" s="31">
        <f t="shared" ca="1" si="69"/>
        <v>-5290.5599999999995</v>
      </c>
      <c r="DE138" s="31">
        <f t="shared" ca="1" si="69"/>
        <v>-3591.83</v>
      </c>
      <c r="DF138" s="31">
        <f t="shared" ca="1" si="60"/>
        <v>-1913.63</v>
      </c>
      <c r="DG138" s="31">
        <f t="shared" ca="1" si="60"/>
        <v>-4524.5300000000007</v>
      </c>
      <c r="DH138" s="31">
        <f t="shared" ca="1" si="60"/>
        <v>-3194.6800000000007</v>
      </c>
      <c r="DI138" s="32">
        <f t="shared" ca="1" si="65"/>
        <v>0</v>
      </c>
      <c r="DJ138" s="32">
        <f t="shared" ca="1" si="65"/>
        <v>0</v>
      </c>
      <c r="DK138" s="32">
        <f t="shared" ca="1" si="65"/>
        <v>0</v>
      </c>
      <c r="DL138" s="32">
        <f t="shared" ca="1" si="62"/>
        <v>0</v>
      </c>
      <c r="DM138" s="32">
        <f t="shared" ca="1" si="62"/>
        <v>-118.49</v>
      </c>
      <c r="DN138" s="32">
        <f t="shared" ca="1" si="62"/>
        <v>-149.86000000000001</v>
      </c>
      <c r="DO138" s="32">
        <f t="shared" ca="1" si="62"/>
        <v>-22.28</v>
      </c>
      <c r="DP138" s="32">
        <f t="shared" ca="1" si="62"/>
        <v>-264.52999999999997</v>
      </c>
      <c r="DQ138" s="32">
        <f t="shared" ca="1" si="62"/>
        <v>-179.59</v>
      </c>
      <c r="DR138" s="32">
        <f t="shared" ca="1" si="72"/>
        <v>-95.68</v>
      </c>
      <c r="DS138" s="32">
        <f t="shared" ca="1" si="72"/>
        <v>-226.23</v>
      </c>
      <c r="DT138" s="32">
        <f t="shared" ca="1" si="72"/>
        <v>-159.72999999999999</v>
      </c>
      <c r="DU138" s="31">
        <f t="shared" ca="1" si="66"/>
        <v>0</v>
      </c>
      <c r="DV138" s="31">
        <f t="shared" ca="1" si="66"/>
        <v>0</v>
      </c>
      <c r="DW138" s="31">
        <f t="shared" ca="1" si="66"/>
        <v>0</v>
      </c>
      <c r="DX138" s="31">
        <f t="shared" ca="1" si="63"/>
        <v>0</v>
      </c>
      <c r="DY138" s="31">
        <f t="shared" ca="1" si="63"/>
        <v>-972.86</v>
      </c>
      <c r="DZ138" s="31">
        <f t="shared" ca="1" si="63"/>
        <v>-1215.1400000000001</v>
      </c>
      <c r="EA138" s="31">
        <f t="shared" ca="1" si="63"/>
        <v>-178.5</v>
      </c>
      <c r="EB138" s="31">
        <f t="shared" ca="1" si="63"/>
        <v>-2090.8200000000002</v>
      </c>
      <c r="EC138" s="31">
        <f t="shared" ca="1" si="63"/>
        <v>-1400.42</v>
      </c>
      <c r="ED138" s="31">
        <f t="shared" ca="1" si="73"/>
        <v>-736.28</v>
      </c>
      <c r="EE138" s="31">
        <f t="shared" ca="1" si="73"/>
        <v>-1716.81</v>
      </c>
      <c r="EF138" s="31">
        <f t="shared" ca="1" si="73"/>
        <v>-1195.8</v>
      </c>
      <c r="EG138" s="32">
        <f t="shared" ca="1" si="67"/>
        <v>0</v>
      </c>
      <c r="EH138" s="32">
        <f t="shared" ca="1" si="67"/>
        <v>0</v>
      </c>
      <c r="EI138" s="32">
        <f t="shared" ca="1" si="67"/>
        <v>0</v>
      </c>
      <c r="EJ138" s="32">
        <f t="shared" ca="1" si="64"/>
        <v>0</v>
      </c>
      <c r="EK138" s="32">
        <f t="shared" ca="1" si="64"/>
        <v>-3461.08</v>
      </c>
      <c r="EL138" s="32">
        <f t="shared" ca="1" si="64"/>
        <v>-4362.1100000000006</v>
      </c>
      <c r="EM138" s="32">
        <f t="shared" ca="1" si="64"/>
        <v>-646.46</v>
      </c>
      <c r="EN138" s="32">
        <f t="shared" ca="1" si="64"/>
        <v>-7645.91</v>
      </c>
      <c r="EO138" s="32">
        <f t="shared" ca="1" si="64"/>
        <v>-5171.84</v>
      </c>
      <c r="EP138" s="32">
        <f t="shared" ca="1" si="74"/>
        <v>-2745.59</v>
      </c>
      <c r="EQ138" s="32">
        <f t="shared" ca="1" si="74"/>
        <v>-6467.57</v>
      </c>
      <c r="ER138" s="32">
        <f t="shared" ca="1" si="74"/>
        <v>-4550.2100000000009</v>
      </c>
    </row>
    <row r="139" spans="1:148">
      <c r="A139" t="s">
        <v>442</v>
      </c>
      <c r="B139" s="1" t="s">
        <v>53</v>
      </c>
      <c r="C139" t="str">
        <f t="shared" ca="1" si="75"/>
        <v>VVW1</v>
      </c>
      <c r="D139" t="str">
        <f t="shared" ca="1" si="76"/>
        <v>Valleyview #1</v>
      </c>
      <c r="E139" s="51">
        <v>229.15199999999999</v>
      </c>
      <c r="F139" s="51">
        <v>445.28399999999999</v>
      </c>
      <c r="G139" s="51">
        <v>296.91199999999998</v>
      </c>
      <c r="H139" s="51">
        <v>760.59199999999998</v>
      </c>
      <c r="I139" s="51">
        <v>24.388000000000002</v>
      </c>
      <c r="J139" s="51">
        <v>747.37599999999998</v>
      </c>
      <c r="K139" s="51">
        <v>557.95600000000002</v>
      </c>
      <c r="L139" s="51">
        <v>303.8</v>
      </c>
      <c r="M139" s="51">
        <v>50.54</v>
      </c>
      <c r="N139" s="51">
        <v>17.22</v>
      </c>
      <c r="O139" s="51">
        <v>341.572</v>
      </c>
      <c r="P139" s="51">
        <v>126.58799999999999</v>
      </c>
      <c r="Q139" s="32">
        <v>29427.13</v>
      </c>
      <c r="R139" s="32">
        <v>38592.300000000003</v>
      </c>
      <c r="S139" s="32">
        <v>25103.88</v>
      </c>
      <c r="T139" s="32">
        <v>80650.539999999994</v>
      </c>
      <c r="U139" s="32">
        <v>4502.2299999999996</v>
      </c>
      <c r="V139" s="32">
        <v>42835.97</v>
      </c>
      <c r="W139" s="32">
        <v>457145.87</v>
      </c>
      <c r="X139" s="32">
        <v>215385.59</v>
      </c>
      <c r="Y139" s="32">
        <v>18970.02</v>
      </c>
      <c r="Z139" s="32">
        <v>10017.27</v>
      </c>
      <c r="AA139" s="32">
        <v>28058.17</v>
      </c>
      <c r="AB139" s="32">
        <v>18445.45</v>
      </c>
      <c r="AC139" s="2">
        <v>-0.43</v>
      </c>
      <c r="AD139" s="2">
        <v>-0.43</v>
      </c>
      <c r="AE139" s="2">
        <v>-0.43</v>
      </c>
      <c r="AF139" s="2">
        <v>-0.43</v>
      </c>
      <c r="AG139" s="2">
        <v>-0.43</v>
      </c>
      <c r="AH139" s="2">
        <v>-0.43</v>
      </c>
      <c r="AI139" s="2">
        <v>-0.43</v>
      </c>
      <c r="AJ139" s="2">
        <v>-0.43</v>
      </c>
      <c r="AK139" s="2">
        <v>-0.43</v>
      </c>
      <c r="AL139" s="2">
        <v>-0.43</v>
      </c>
      <c r="AM139" s="2">
        <v>-0.43</v>
      </c>
      <c r="AN139" s="2">
        <v>-0.43</v>
      </c>
      <c r="AO139" s="33">
        <v>-126.54</v>
      </c>
      <c r="AP139" s="33">
        <v>-165.95</v>
      </c>
      <c r="AQ139" s="33">
        <v>-107.95</v>
      </c>
      <c r="AR139" s="33">
        <v>-346.8</v>
      </c>
      <c r="AS139" s="33">
        <v>-19.36</v>
      </c>
      <c r="AT139" s="33">
        <v>-184.19</v>
      </c>
      <c r="AU139" s="33">
        <v>-1965.73</v>
      </c>
      <c r="AV139" s="33">
        <v>-926.16</v>
      </c>
      <c r="AW139" s="33">
        <v>-81.569999999999993</v>
      </c>
      <c r="AX139" s="33">
        <v>-43.07</v>
      </c>
      <c r="AY139" s="33">
        <v>-120.65</v>
      </c>
      <c r="AZ139" s="33">
        <v>-79.319999999999993</v>
      </c>
      <c r="BA139" s="31">
        <f t="shared" si="53"/>
        <v>-35.31</v>
      </c>
      <c r="BB139" s="31">
        <f t="shared" si="53"/>
        <v>-46.31</v>
      </c>
      <c r="BC139" s="31">
        <f t="shared" si="53"/>
        <v>-30.12</v>
      </c>
      <c r="BD139" s="31">
        <f t="shared" si="51"/>
        <v>-387.12</v>
      </c>
      <c r="BE139" s="31">
        <f t="shared" si="51"/>
        <v>-21.61</v>
      </c>
      <c r="BF139" s="31">
        <f t="shared" si="51"/>
        <v>-205.61</v>
      </c>
      <c r="BG139" s="31">
        <f t="shared" si="51"/>
        <v>-3245.74</v>
      </c>
      <c r="BH139" s="31">
        <f t="shared" si="51"/>
        <v>-1529.24</v>
      </c>
      <c r="BI139" s="31">
        <f t="shared" si="51"/>
        <v>-134.69</v>
      </c>
      <c r="BJ139" s="31">
        <f t="shared" si="57"/>
        <v>-30.05</v>
      </c>
      <c r="BK139" s="31">
        <f t="shared" si="57"/>
        <v>-84.17</v>
      </c>
      <c r="BL139" s="31">
        <f t="shared" si="57"/>
        <v>-55.34</v>
      </c>
      <c r="BM139" s="6">
        <f t="shared" ca="1" si="68"/>
        <v>-2.2599999999999999E-2</v>
      </c>
      <c r="BN139" s="6">
        <f t="shared" ca="1" si="68"/>
        <v>-2.2599999999999999E-2</v>
      </c>
      <c r="BO139" s="6">
        <f t="shared" ca="1" si="68"/>
        <v>-2.2599999999999999E-2</v>
      </c>
      <c r="BP139" s="6">
        <f t="shared" ca="1" si="68"/>
        <v>-2.2599999999999999E-2</v>
      </c>
      <c r="BQ139" s="6">
        <f t="shared" ca="1" si="68"/>
        <v>-2.2599999999999999E-2</v>
      </c>
      <c r="BR139" s="6">
        <f t="shared" ca="1" si="68"/>
        <v>-2.2599999999999999E-2</v>
      </c>
      <c r="BS139" s="6">
        <f t="shared" ca="1" si="68"/>
        <v>-2.2599999999999999E-2</v>
      </c>
      <c r="BT139" s="6">
        <f t="shared" ca="1" si="68"/>
        <v>-2.2599999999999999E-2</v>
      </c>
      <c r="BU139" s="6">
        <f t="shared" ca="1" si="68"/>
        <v>-2.2599999999999999E-2</v>
      </c>
      <c r="BV139" s="6">
        <f t="shared" ca="1" si="68"/>
        <v>-2.2599999999999999E-2</v>
      </c>
      <c r="BW139" s="6">
        <f t="shared" ca="1" si="68"/>
        <v>-2.2599999999999999E-2</v>
      </c>
      <c r="BX139" s="6">
        <f t="shared" ca="1" si="68"/>
        <v>-2.2599999999999999E-2</v>
      </c>
      <c r="BY139" s="31">
        <f t="shared" ca="1" si="61"/>
        <v>-665.05</v>
      </c>
      <c r="BZ139" s="31">
        <f t="shared" ca="1" si="61"/>
        <v>-872.19</v>
      </c>
      <c r="CA139" s="31">
        <f t="shared" ca="1" si="61"/>
        <v>-567.35</v>
      </c>
      <c r="CB139" s="31">
        <f t="shared" ca="1" si="58"/>
        <v>-1822.7</v>
      </c>
      <c r="CC139" s="31">
        <f t="shared" ca="1" si="58"/>
        <v>-101.75</v>
      </c>
      <c r="CD139" s="31">
        <f t="shared" ca="1" si="58"/>
        <v>-968.09</v>
      </c>
      <c r="CE139" s="31">
        <f t="shared" ca="1" si="58"/>
        <v>-10331.5</v>
      </c>
      <c r="CF139" s="31">
        <f t="shared" ca="1" si="58"/>
        <v>-4867.71</v>
      </c>
      <c r="CG139" s="31">
        <f t="shared" ca="1" si="58"/>
        <v>-428.72</v>
      </c>
      <c r="CH139" s="31">
        <f t="shared" ca="1" si="58"/>
        <v>-226.39</v>
      </c>
      <c r="CI139" s="31">
        <f t="shared" ca="1" si="58"/>
        <v>-634.11</v>
      </c>
      <c r="CJ139" s="31">
        <f t="shared" ca="1" si="58"/>
        <v>-416.87</v>
      </c>
      <c r="CK139" s="32">
        <f t="shared" ca="1" si="71"/>
        <v>38.26</v>
      </c>
      <c r="CL139" s="32">
        <f t="shared" ca="1" si="71"/>
        <v>50.17</v>
      </c>
      <c r="CM139" s="32">
        <f t="shared" ca="1" si="71"/>
        <v>32.64</v>
      </c>
      <c r="CN139" s="32">
        <f t="shared" ca="1" si="71"/>
        <v>104.85</v>
      </c>
      <c r="CO139" s="32">
        <f t="shared" ca="1" si="71"/>
        <v>5.85</v>
      </c>
      <c r="CP139" s="32">
        <f t="shared" ca="1" si="71"/>
        <v>55.69</v>
      </c>
      <c r="CQ139" s="32">
        <f t="shared" ca="1" si="71"/>
        <v>594.29</v>
      </c>
      <c r="CR139" s="32">
        <f t="shared" ca="1" si="71"/>
        <v>280</v>
      </c>
      <c r="CS139" s="32">
        <f t="shared" ca="1" si="71"/>
        <v>24.66</v>
      </c>
      <c r="CT139" s="32">
        <f t="shared" ca="1" si="59"/>
        <v>13.02</v>
      </c>
      <c r="CU139" s="32">
        <f t="shared" ca="1" si="59"/>
        <v>36.479999999999997</v>
      </c>
      <c r="CV139" s="32">
        <f t="shared" ca="1" si="59"/>
        <v>23.98</v>
      </c>
      <c r="CW139" s="31">
        <f t="shared" ca="1" si="70"/>
        <v>-464.93999999999994</v>
      </c>
      <c r="CX139" s="31">
        <f t="shared" ca="1" si="70"/>
        <v>-609.76000000000022</v>
      </c>
      <c r="CY139" s="31">
        <f t="shared" ca="1" si="70"/>
        <v>-396.64000000000004</v>
      </c>
      <c r="CZ139" s="31">
        <f t="shared" ca="1" si="70"/>
        <v>-983.93000000000018</v>
      </c>
      <c r="DA139" s="31">
        <f t="shared" ca="1" si="70"/>
        <v>-54.930000000000007</v>
      </c>
      <c r="DB139" s="31">
        <f t="shared" ca="1" si="70"/>
        <v>-522.6</v>
      </c>
      <c r="DC139" s="31">
        <f t="shared" ca="1" si="69"/>
        <v>-4525.74</v>
      </c>
      <c r="DD139" s="31">
        <f t="shared" ca="1" si="69"/>
        <v>-2132.3100000000004</v>
      </c>
      <c r="DE139" s="31">
        <f t="shared" ca="1" si="69"/>
        <v>-187.8</v>
      </c>
      <c r="DF139" s="31">
        <f t="shared" ca="1" si="60"/>
        <v>-140.24999999999997</v>
      </c>
      <c r="DG139" s="31">
        <f t="shared" ca="1" si="60"/>
        <v>-392.81</v>
      </c>
      <c r="DH139" s="31">
        <f t="shared" ca="1" si="60"/>
        <v>-258.23</v>
      </c>
      <c r="DI139" s="32">
        <f t="shared" ca="1" si="65"/>
        <v>-23.25</v>
      </c>
      <c r="DJ139" s="32">
        <f t="shared" ca="1" si="65"/>
        <v>-30.49</v>
      </c>
      <c r="DK139" s="32">
        <f t="shared" ca="1" si="65"/>
        <v>-19.829999999999998</v>
      </c>
      <c r="DL139" s="32">
        <f t="shared" ca="1" si="62"/>
        <v>-49.2</v>
      </c>
      <c r="DM139" s="32">
        <f t="shared" ca="1" si="62"/>
        <v>-2.75</v>
      </c>
      <c r="DN139" s="32">
        <f t="shared" ca="1" si="62"/>
        <v>-26.13</v>
      </c>
      <c r="DO139" s="32">
        <f t="shared" ca="1" si="62"/>
        <v>-226.29</v>
      </c>
      <c r="DP139" s="32">
        <f t="shared" ca="1" si="62"/>
        <v>-106.62</v>
      </c>
      <c r="DQ139" s="32">
        <f t="shared" ca="1" si="62"/>
        <v>-9.39</v>
      </c>
      <c r="DR139" s="32">
        <f t="shared" ca="1" si="72"/>
        <v>-7.01</v>
      </c>
      <c r="DS139" s="32">
        <f t="shared" ca="1" si="72"/>
        <v>-19.64</v>
      </c>
      <c r="DT139" s="32">
        <f t="shared" ca="1" si="72"/>
        <v>-12.91</v>
      </c>
      <c r="DU139" s="31">
        <f t="shared" ca="1" si="66"/>
        <v>-200.05</v>
      </c>
      <c r="DV139" s="31">
        <f t="shared" ca="1" si="66"/>
        <v>-259.25</v>
      </c>
      <c r="DW139" s="31">
        <f t="shared" ca="1" si="66"/>
        <v>-166.81</v>
      </c>
      <c r="DX139" s="31">
        <f t="shared" ca="1" si="63"/>
        <v>-408.79</v>
      </c>
      <c r="DY139" s="31">
        <f t="shared" ca="1" si="63"/>
        <v>-22.55</v>
      </c>
      <c r="DZ139" s="31">
        <f t="shared" ca="1" si="63"/>
        <v>-211.88</v>
      </c>
      <c r="EA139" s="31">
        <f t="shared" ca="1" si="63"/>
        <v>-1812.59</v>
      </c>
      <c r="EB139" s="31">
        <f t="shared" ca="1" si="63"/>
        <v>-842.69</v>
      </c>
      <c r="EC139" s="31">
        <f t="shared" ca="1" si="63"/>
        <v>-73.22</v>
      </c>
      <c r="ED139" s="31">
        <f t="shared" ca="1" si="73"/>
        <v>-53.96</v>
      </c>
      <c r="EE139" s="31">
        <f t="shared" ca="1" si="73"/>
        <v>-149.05000000000001</v>
      </c>
      <c r="EF139" s="31">
        <f t="shared" ca="1" si="73"/>
        <v>-96.66</v>
      </c>
      <c r="EG139" s="32">
        <f t="shared" ca="1" si="67"/>
        <v>-688.24</v>
      </c>
      <c r="EH139" s="32">
        <f t="shared" ca="1" si="67"/>
        <v>-899.50000000000023</v>
      </c>
      <c r="EI139" s="32">
        <f t="shared" ca="1" si="67"/>
        <v>-583.28</v>
      </c>
      <c r="EJ139" s="32">
        <f t="shared" ca="1" si="64"/>
        <v>-1441.92</v>
      </c>
      <c r="EK139" s="32">
        <f t="shared" ca="1" si="64"/>
        <v>-80.23</v>
      </c>
      <c r="EL139" s="32">
        <f t="shared" ca="1" si="64"/>
        <v>-760.61</v>
      </c>
      <c r="EM139" s="32">
        <f t="shared" ca="1" si="64"/>
        <v>-6564.62</v>
      </c>
      <c r="EN139" s="32">
        <f t="shared" ca="1" si="64"/>
        <v>-3081.6200000000003</v>
      </c>
      <c r="EO139" s="32">
        <f t="shared" ca="1" si="64"/>
        <v>-270.40999999999997</v>
      </c>
      <c r="EP139" s="32">
        <f t="shared" ca="1" si="74"/>
        <v>-201.21999999999997</v>
      </c>
      <c r="EQ139" s="32">
        <f t="shared" ca="1" si="74"/>
        <v>-561.5</v>
      </c>
      <c r="ER139" s="32">
        <f t="shared" ca="1" si="74"/>
        <v>-367.80000000000007</v>
      </c>
    </row>
    <row r="140" spans="1:148">
      <c r="A140" t="s">
        <v>423</v>
      </c>
      <c r="B140" s="1" t="s">
        <v>287</v>
      </c>
      <c r="C140" t="str">
        <f t="shared" ca="1" si="75"/>
        <v>WB4</v>
      </c>
      <c r="D140" t="str">
        <f t="shared" ca="1" si="76"/>
        <v>Wabamun #4</v>
      </c>
      <c r="E140" s="51">
        <v>172078.2242</v>
      </c>
      <c r="F140" s="51">
        <v>167280.69080000001</v>
      </c>
      <c r="G140" s="51">
        <v>99373.731700000004</v>
      </c>
      <c r="H140" s="51">
        <v>51781.856500000002</v>
      </c>
      <c r="I140" s="51">
        <v>151117.40729999999</v>
      </c>
      <c r="J140" s="51">
        <v>51127.566200000001</v>
      </c>
      <c r="K140" s="51">
        <v>159290.7457</v>
      </c>
      <c r="L140" s="51">
        <v>161439.82260000001</v>
      </c>
      <c r="M140" s="51">
        <v>169792.91889999999</v>
      </c>
      <c r="N140" s="51">
        <v>135588.49900000001</v>
      </c>
      <c r="O140" s="51">
        <v>176992.19289999999</v>
      </c>
      <c r="P140" s="51">
        <v>196041.9944</v>
      </c>
      <c r="Q140" s="32">
        <v>10071498.23</v>
      </c>
      <c r="R140" s="32">
        <v>11655670.529999999</v>
      </c>
      <c r="S140" s="32">
        <v>6184804.6900000004</v>
      </c>
      <c r="T140" s="32">
        <v>2207623.14</v>
      </c>
      <c r="U140" s="32">
        <v>6717244.5099999998</v>
      </c>
      <c r="V140" s="32">
        <v>2389440.63</v>
      </c>
      <c r="W140" s="32">
        <v>26339429.120000001</v>
      </c>
      <c r="X140" s="32">
        <v>12371940.74</v>
      </c>
      <c r="Y140" s="32">
        <v>8216194.8600000003</v>
      </c>
      <c r="Z140" s="32">
        <v>7557820.7400000002</v>
      </c>
      <c r="AA140" s="32">
        <v>9494083.5899999999</v>
      </c>
      <c r="AB140" s="32">
        <v>12928497.550000001</v>
      </c>
      <c r="AC140" s="2">
        <v>5.99</v>
      </c>
      <c r="AD140" s="2">
        <v>5.99</v>
      </c>
      <c r="AE140" s="2">
        <v>5.99</v>
      </c>
      <c r="AF140" s="2">
        <v>5.99</v>
      </c>
      <c r="AG140" s="2">
        <v>5.99</v>
      </c>
      <c r="AH140" s="2">
        <v>5.99</v>
      </c>
      <c r="AI140" s="2">
        <v>5.99</v>
      </c>
      <c r="AJ140" s="2">
        <v>5.99</v>
      </c>
      <c r="AK140" s="2">
        <v>5.99</v>
      </c>
      <c r="AL140" s="2">
        <v>5.99</v>
      </c>
      <c r="AM140" s="2">
        <v>5.99</v>
      </c>
      <c r="AN140" s="2">
        <v>5.99</v>
      </c>
      <c r="AO140" s="33">
        <v>603282.74</v>
      </c>
      <c r="AP140" s="33">
        <v>698174.66</v>
      </c>
      <c r="AQ140" s="33">
        <v>370469.8</v>
      </c>
      <c r="AR140" s="33">
        <v>132236.63</v>
      </c>
      <c r="AS140" s="33">
        <v>402362.95</v>
      </c>
      <c r="AT140" s="33">
        <v>143127.49</v>
      </c>
      <c r="AU140" s="33">
        <v>1577731.8</v>
      </c>
      <c r="AV140" s="33">
        <v>741079.25</v>
      </c>
      <c r="AW140" s="33">
        <v>492150.07</v>
      </c>
      <c r="AX140" s="33">
        <v>452713.46</v>
      </c>
      <c r="AY140" s="33">
        <v>568695.61</v>
      </c>
      <c r="AZ140" s="33">
        <v>774417</v>
      </c>
      <c r="BA140" s="31">
        <f t="shared" si="53"/>
        <v>-12085.8</v>
      </c>
      <c r="BB140" s="31">
        <f t="shared" si="53"/>
        <v>-13986.8</v>
      </c>
      <c r="BC140" s="31">
        <f t="shared" si="53"/>
        <v>-7421.77</v>
      </c>
      <c r="BD140" s="31">
        <f t="shared" si="51"/>
        <v>-10596.59</v>
      </c>
      <c r="BE140" s="31">
        <f t="shared" si="51"/>
        <v>-32242.77</v>
      </c>
      <c r="BF140" s="31">
        <f t="shared" si="51"/>
        <v>-11469.32</v>
      </c>
      <c r="BG140" s="31">
        <f t="shared" si="51"/>
        <v>-187009.95</v>
      </c>
      <c r="BH140" s="31">
        <f t="shared" si="51"/>
        <v>-87840.78</v>
      </c>
      <c r="BI140" s="31">
        <f t="shared" si="51"/>
        <v>-58334.98</v>
      </c>
      <c r="BJ140" s="31">
        <f t="shared" si="57"/>
        <v>-22673.46</v>
      </c>
      <c r="BK140" s="31">
        <f t="shared" si="57"/>
        <v>-28482.25</v>
      </c>
      <c r="BL140" s="31">
        <f t="shared" si="57"/>
        <v>-38785.49</v>
      </c>
      <c r="BM140" s="6">
        <f t="shared" ca="1" si="68"/>
        <v>6.8900000000000003E-2</v>
      </c>
      <c r="BN140" s="6">
        <f t="shared" ca="1" si="68"/>
        <v>6.8900000000000003E-2</v>
      </c>
      <c r="BO140" s="6">
        <f t="shared" ca="1" si="68"/>
        <v>6.8900000000000003E-2</v>
      </c>
      <c r="BP140" s="6">
        <f t="shared" ca="1" si="68"/>
        <v>6.8900000000000003E-2</v>
      </c>
      <c r="BQ140" s="6">
        <f t="shared" ca="1" si="68"/>
        <v>6.8900000000000003E-2</v>
      </c>
      <c r="BR140" s="6">
        <f t="shared" ca="1" si="68"/>
        <v>6.8900000000000003E-2</v>
      </c>
      <c r="BS140" s="6">
        <f t="shared" ca="1" si="68"/>
        <v>6.8900000000000003E-2</v>
      </c>
      <c r="BT140" s="6">
        <f t="shared" ca="1" si="68"/>
        <v>6.8900000000000003E-2</v>
      </c>
      <c r="BU140" s="6">
        <f t="shared" ca="1" si="68"/>
        <v>6.8900000000000003E-2</v>
      </c>
      <c r="BV140" s="6">
        <f t="shared" ca="1" si="68"/>
        <v>6.8900000000000003E-2</v>
      </c>
      <c r="BW140" s="6">
        <f t="shared" ca="1" si="68"/>
        <v>6.8900000000000003E-2</v>
      </c>
      <c r="BX140" s="6">
        <f t="shared" ca="1" si="68"/>
        <v>6.8900000000000003E-2</v>
      </c>
      <c r="BY140" s="31">
        <f t="shared" ca="1" si="61"/>
        <v>693926.23</v>
      </c>
      <c r="BZ140" s="31">
        <f t="shared" ca="1" si="61"/>
        <v>803075.7</v>
      </c>
      <c r="CA140" s="31">
        <f t="shared" ca="1" si="61"/>
        <v>426133.04</v>
      </c>
      <c r="CB140" s="31">
        <f t="shared" ca="1" si="58"/>
        <v>152105.23000000001</v>
      </c>
      <c r="CC140" s="31">
        <f t="shared" ca="1" si="58"/>
        <v>462818.15</v>
      </c>
      <c r="CD140" s="31">
        <f t="shared" ca="1" si="58"/>
        <v>164632.46</v>
      </c>
      <c r="CE140" s="31">
        <f t="shared" ref="CE140:CJ141" ca="1" si="77">IFERROR(VLOOKUP($C140,DOSDetail,CELL("col",CE$4)+58,FALSE),ROUND(W140*BS140,2))</f>
        <v>1814786.67</v>
      </c>
      <c r="CF140" s="31">
        <f t="shared" ca="1" si="77"/>
        <v>852426.72</v>
      </c>
      <c r="CG140" s="31">
        <f t="shared" ca="1" si="77"/>
        <v>566095.82999999996</v>
      </c>
      <c r="CH140" s="31">
        <f t="shared" ca="1" si="77"/>
        <v>520733.85</v>
      </c>
      <c r="CI140" s="31">
        <f t="shared" ca="1" si="77"/>
        <v>654142.36</v>
      </c>
      <c r="CJ140" s="31">
        <f t="shared" ca="1" si="77"/>
        <v>890773.48</v>
      </c>
      <c r="CK140" s="32">
        <f t="shared" ca="1" si="71"/>
        <v>13092.95</v>
      </c>
      <c r="CL140" s="32">
        <f t="shared" ca="1" si="71"/>
        <v>15152.37</v>
      </c>
      <c r="CM140" s="32">
        <f t="shared" ca="1" si="71"/>
        <v>8040.25</v>
      </c>
      <c r="CN140" s="32">
        <f t="shared" ca="1" si="71"/>
        <v>2869.91</v>
      </c>
      <c r="CO140" s="32">
        <f t="shared" ca="1" si="71"/>
        <v>8732.42</v>
      </c>
      <c r="CP140" s="32">
        <f t="shared" ca="1" si="71"/>
        <v>3106.27</v>
      </c>
      <c r="CQ140" s="32">
        <f t="shared" ca="1" si="71"/>
        <v>34241.26</v>
      </c>
      <c r="CR140" s="32">
        <f t="shared" ca="1" si="71"/>
        <v>16083.52</v>
      </c>
      <c r="CS140" s="32">
        <f t="shared" ca="1" si="71"/>
        <v>10681.05</v>
      </c>
      <c r="CT140" s="32">
        <f t="shared" ca="1" si="59"/>
        <v>9825.17</v>
      </c>
      <c r="CU140" s="32">
        <f t="shared" ca="1" si="59"/>
        <v>12342.31</v>
      </c>
      <c r="CV140" s="32">
        <f t="shared" ca="1" si="59"/>
        <v>16807.05</v>
      </c>
      <c r="CW140" s="31">
        <f t="shared" ca="1" si="70"/>
        <v>115822.23999999995</v>
      </c>
      <c r="CX140" s="31">
        <f t="shared" ca="1" si="70"/>
        <v>134040.2099999999</v>
      </c>
      <c r="CY140" s="31">
        <f t="shared" ca="1" si="70"/>
        <v>71125.259999999995</v>
      </c>
      <c r="CZ140" s="31">
        <f t="shared" ca="1" si="70"/>
        <v>33335.100000000006</v>
      </c>
      <c r="DA140" s="31">
        <f t="shared" ca="1" si="70"/>
        <v>101430.39</v>
      </c>
      <c r="DB140" s="31">
        <f t="shared" ca="1" si="70"/>
        <v>36080.55999999999</v>
      </c>
      <c r="DC140" s="31">
        <f t="shared" ca="1" si="69"/>
        <v>458306.0799999999</v>
      </c>
      <c r="DD140" s="31">
        <f t="shared" ca="1" si="69"/>
        <v>215271.77</v>
      </c>
      <c r="DE140" s="31">
        <f t="shared" ca="1" si="69"/>
        <v>142961.79</v>
      </c>
      <c r="DF140" s="31">
        <f t="shared" ca="1" si="60"/>
        <v>100519.01999999999</v>
      </c>
      <c r="DG140" s="31">
        <f t="shared" ca="1" si="60"/>
        <v>126271.31000000006</v>
      </c>
      <c r="DH140" s="31">
        <f t="shared" ca="1" si="60"/>
        <v>171949.02000000002</v>
      </c>
      <c r="DI140" s="32">
        <f t="shared" ca="1" si="65"/>
        <v>5791.11</v>
      </c>
      <c r="DJ140" s="32">
        <f t="shared" ca="1" si="65"/>
        <v>6702.01</v>
      </c>
      <c r="DK140" s="32">
        <f t="shared" ca="1" si="65"/>
        <v>3556.26</v>
      </c>
      <c r="DL140" s="32">
        <f t="shared" ca="1" si="62"/>
        <v>1666.76</v>
      </c>
      <c r="DM140" s="32">
        <f t="shared" ca="1" si="62"/>
        <v>5071.5200000000004</v>
      </c>
      <c r="DN140" s="32">
        <f t="shared" ca="1" si="62"/>
        <v>1804.03</v>
      </c>
      <c r="DO140" s="32">
        <f t="shared" ca="1" si="62"/>
        <v>22915.3</v>
      </c>
      <c r="DP140" s="32">
        <f t="shared" ca="1" si="62"/>
        <v>10763.59</v>
      </c>
      <c r="DQ140" s="32">
        <f t="shared" ca="1" si="62"/>
        <v>7148.09</v>
      </c>
      <c r="DR140" s="32">
        <f t="shared" ca="1" si="72"/>
        <v>5025.95</v>
      </c>
      <c r="DS140" s="32">
        <f t="shared" ca="1" si="72"/>
        <v>6313.57</v>
      </c>
      <c r="DT140" s="32">
        <f t="shared" ca="1" si="72"/>
        <v>8597.4500000000007</v>
      </c>
      <c r="DU140" s="31">
        <f t="shared" ca="1" si="66"/>
        <v>49833.73</v>
      </c>
      <c r="DV140" s="31">
        <f t="shared" ca="1" si="66"/>
        <v>56989.15</v>
      </c>
      <c r="DW140" s="31">
        <f t="shared" ca="1" si="66"/>
        <v>29912.57</v>
      </c>
      <c r="DX140" s="31">
        <f t="shared" ca="1" si="63"/>
        <v>13849.6</v>
      </c>
      <c r="DY140" s="31">
        <f t="shared" ca="1" si="63"/>
        <v>41640.67</v>
      </c>
      <c r="DZ140" s="31">
        <f t="shared" ca="1" si="63"/>
        <v>14628.45</v>
      </c>
      <c r="EA140" s="31">
        <f t="shared" ca="1" si="63"/>
        <v>183554.82</v>
      </c>
      <c r="EB140" s="31">
        <f t="shared" ca="1" si="63"/>
        <v>85075.15</v>
      </c>
      <c r="EC140" s="31">
        <f t="shared" ca="1" si="63"/>
        <v>55739.46</v>
      </c>
      <c r="ED140" s="31">
        <f t="shared" ca="1" si="73"/>
        <v>38675.06</v>
      </c>
      <c r="EE140" s="31">
        <f t="shared" ca="1" si="73"/>
        <v>47913.07</v>
      </c>
      <c r="EF140" s="31">
        <f t="shared" ca="1" si="73"/>
        <v>64361.97</v>
      </c>
      <c r="EG140" s="32">
        <f t="shared" ca="1" si="67"/>
        <v>171447.07999999996</v>
      </c>
      <c r="EH140" s="32">
        <f t="shared" ca="1" si="67"/>
        <v>197731.36999999991</v>
      </c>
      <c r="EI140" s="32">
        <f t="shared" ca="1" si="67"/>
        <v>104594.09</v>
      </c>
      <c r="EJ140" s="32">
        <f t="shared" ca="1" si="64"/>
        <v>48851.460000000006</v>
      </c>
      <c r="EK140" s="32">
        <f t="shared" ca="1" si="64"/>
        <v>148142.58000000002</v>
      </c>
      <c r="EL140" s="32">
        <f t="shared" ca="1" si="64"/>
        <v>52513.039999999994</v>
      </c>
      <c r="EM140" s="32">
        <f t="shared" ca="1" si="64"/>
        <v>664776.19999999995</v>
      </c>
      <c r="EN140" s="32">
        <f t="shared" ca="1" si="64"/>
        <v>311110.51</v>
      </c>
      <c r="EO140" s="32">
        <f t="shared" ca="1" si="64"/>
        <v>205849.34</v>
      </c>
      <c r="EP140" s="32">
        <f t="shared" ca="1" si="74"/>
        <v>144220.02999999997</v>
      </c>
      <c r="EQ140" s="32">
        <f t="shared" ca="1" si="74"/>
        <v>180497.95000000007</v>
      </c>
      <c r="ER140" s="32">
        <f t="shared" ca="1" si="74"/>
        <v>244908.44000000003</v>
      </c>
    </row>
    <row r="141" spans="1:148">
      <c r="A141" t="s">
        <v>452</v>
      </c>
      <c r="B141" s="1" t="s">
        <v>87</v>
      </c>
      <c r="C141" t="str">
        <f t="shared" ca="1" si="75"/>
        <v>WEY1</v>
      </c>
      <c r="D141" t="str">
        <f t="shared" ca="1" si="76"/>
        <v>Weyerhaeuser</v>
      </c>
      <c r="E141" s="51">
        <v>1.008</v>
      </c>
      <c r="F141" s="51">
        <v>16.695</v>
      </c>
      <c r="G141" s="51">
        <v>5.7015000000000002</v>
      </c>
      <c r="H141" s="51">
        <v>0.55649999999999999</v>
      </c>
      <c r="I141" s="51">
        <v>2.7509999999999999</v>
      </c>
      <c r="J141" s="51">
        <v>0</v>
      </c>
      <c r="K141" s="51">
        <v>2.3835000000000002</v>
      </c>
      <c r="L141" s="51">
        <v>0</v>
      </c>
      <c r="M141" s="51">
        <v>16.621500000000001</v>
      </c>
      <c r="N141" s="51">
        <v>0.93</v>
      </c>
      <c r="O141" s="51">
        <v>5.5199999999999999E-2</v>
      </c>
      <c r="P141" s="51">
        <v>0.54600000000000004</v>
      </c>
      <c r="Q141" s="32">
        <v>28.88</v>
      </c>
      <c r="R141" s="32">
        <v>880.05</v>
      </c>
      <c r="S141" s="32">
        <v>363.83</v>
      </c>
      <c r="T141" s="32">
        <v>5.6</v>
      </c>
      <c r="U141" s="32">
        <v>90.8</v>
      </c>
      <c r="V141" s="32">
        <v>0</v>
      </c>
      <c r="W141" s="32">
        <v>2383.48</v>
      </c>
      <c r="X141" s="32">
        <v>0</v>
      </c>
      <c r="Y141" s="32">
        <v>1460.88</v>
      </c>
      <c r="Z141" s="32">
        <v>17.38</v>
      </c>
      <c r="AA141" s="32">
        <v>3.17</v>
      </c>
      <c r="AB141" s="32">
        <v>29.75</v>
      </c>
      <c r="AC141" s="2">
        <v>-4.3600000000000003</v>
      </c>
      <c r="AD141" s="2">
        <v>-4.3600000000000003</v>
      </c>
      <c r="AE141" s="2">
        <v>-4.3600000000000003</v>
      </c>
      <c r="AF141" s="2">
        <v>-4.3600000000000003</v>
      </c>
      <c r="AG141" s="2">
        <v>-4.3600000000000003</v>
      </c>
      <c r="AH141" s="2">
        <v>-4.3600000000000003</v>
      </c>
      <c r="AI141" s="2">
        <v>-4.3600000000000003</v>
      </c>
      <c r="AJ141" s="2">
        <v>-4.3600000000000003</v>
      </c>
      <c r="AK141" s="2">
        <v>-4.3600000000000003</v>
      </c>
      <c r="AL141" s="2">
        <v>-4.3600000000000003</v>
      </c>
      <c r="AM141" s="2">
        <v>-4.3600000000000003</v>
      </c>
      <c r="AN141" s="2">
        <v>-4.3600000000000003</v>
      </c>
      <c r="AO141" s="33">
        <v>-1.26</v>
      </c>
      <c r="AP141" s="33">
        <v>-38.369999999999997</v>
      </c>
      <c r="AQ141" s="33">
        <v>-15.86</v>
      </c>
      <c r="AR141" s="33">
        <v>-0.24</v>
      </c>
      <c r="AS141" s="33">
        <v>-3.96</v>
      </c>
      <c r="AT141" s="33">
        <v>0</v>
      </c>
      <c r="AU141" s="33">
        <v>-103.92</v>
      </c>
      <c r="AV141" s="33">
        <v>0</v>
      </c>
      <c r="AW141" s="33">
        <v>-63.69</v>
      </c>
      <c r="AX141" s="33">
        <v>-0.76</v>
      </c>
      <c r="AY141" s="33">
        <v>-0.14000000000000001</v>
      </c>
      <c r="AZ141" s="33">
        <v>-1.3</v>
      </c>
      <c r="BA141" s="31">
        <f t="shared" si="53"/>
        <v>-0.03</v>
      </c>
      <c r="BB141" s="31">
        <f t="shared" si="53"/>
        <v>-1.06</v>
      </c>
      <c r="BC141" s="31">
        <f t="shared" si="53"/>
        <v>-0.44</v>
      </c>
      <c r="BD141" s="31">
        <f t="shared" si="51"/>
        <v>-0.03</v>
      </c>
      <c r="BE141" s="31">
        <f t="shared" si="51"/>
        <v>-0.44</v>
      </c>
      <c r="BF141" s="31">
        <f t="shared" si="51"/>
        <v>0</v>
      </c>
      <c r="BG141" s="31">
        <f t="shared" si="51"/>
        <v>-16.920000000000002</v>
      </c>
      <c r="BH141" s="31">
        <f t="shared" si="51"/>
        <v>0</v>
      </c>
      <c r="BI141" s="31">
        <f t="shared" si="51"/>
        <v>-10.37</v>
      </c>
      <c r="BJ141" s="31">
        <f t="shared" si="57"/>
        <v>-0.05</v>
      </c>
      <c r="BK141" s="31">
        <f t="shared" si="57"/>
        <v>-0.01</v>
      </c>
      <c r="BL141" s="31">
        <f t="shared" si="57"/>
        <v>-0.09</v>
      </c>
      <c r="BM141" s="6">
        <f t="shared" ca="1" si="68"/>
        <v>-4.9399999999999999E-2</v>
      </c>
      <c r="BN141" s="6">
        <f t="shared" ca="1" si="68"/>
        <v>-4.9399999999999999E-2</v>
      </c>
      <c r="BO141" s="6">
        <f t="shared" ca="1" si="68"/>
        <v>-4.9399999999999999E-2</v>
      </c>
      <c r="BP141" s="6">
        <f t="shared" ca="1" si="68"/>
        <v>-4.9399999999999999E-2</v>
      </c>
      <c r="BQ141" s="6">
        <f t="shared" ca="1" si="68"/>
        <v>-4.9399999999999999E-2</v>
      </c>
      <c r="BR141" s="6">
        <f t="shared" ca="1" si="68"/>
        <v>-4.9399999999999999E-2</v>
      </c>
      <c r="BS141" s="6">
        <f t="shared" ca="1" si="68"/>
        <v>-4.9399999999999999E-2</v>
      </c>
      <c r="BT141" s="6">
        <f t="shared" ca="1" si="68"/>
        <v>-4.9399999999999999E-2</v>
      </c>
      <c r="BU141" s="6">
        <f t="shared" ca="1" si="68"/>
        <v>-4.9399999999999999E-2</v>
      </c>
      <c r="BV141" s="6">
        <f t="shared" ca="1" si="68"/>
        <v>-4.9399999999999999E-2</v>
      </c>
      <c r="BW141" s="6">
        <f t="shared" ca="1" si="68"/>
        <v>-4.9399999999999999E-2</v>
      </c>
      <c r="BX141" s="6">
        <f t="shared" ca="1" si="68"/>
        <v>-4.9399999999999999E-2</v>
      </c>
      <c r="BY141" s="31">
        <f t="shared" ca="1" si="61"/>
        <v>-1.43</v>
      </c>
      <c r="BZ141" s="31">
        <f t="shared" ca="1" si="61"/>
        <v>-43.47</v>
      </c>
      <c r="CA141" s="31">
        <f t="shared" ca="1" si="61"/>
        <v>-17.97</v>
      </c>
      <c r="CB141" s="31">
        <f t="shared" ca="1" si="61"/>
        <v>-0.28000000000000003</v>
      </c>
      <c r="CC141" s="31">
        <f t="shared" ca="1" si="61"/>
        <v>-4.49</v>
      </c>
      <c r="CD141" s="31">
        <f t="shared" ca="1" si="61"/>
        <v>0</v>
      </c>
      <c r="CE141" s="31">
        <f t="shared" ca="1" si="77"/>
        <v>-117.74</v>
      </c>
      <c r="CF141" s="31">
        <f t="shared" ca="1" si="77"/>
        <v>0</v>
      </c>
      <c r="CG141" s="31">
        <f t="shared" ca="1" si="77"/>
        <v>-72.17</v>
      </c>
      <c r="CH141" s="31">
        <f t="shared" ca="1" si="77"/>
        <v>-0.86</v>
      </c>
      <c r="CI141" s="31">
        <f t="shared" ca="1" si="77"/>
        <v>-0.16</v>
      </c>
      <c r="CJ141" s="31">
        <f t="shared" ca="1" si="77"/>
        <v>-1.47</v>
      </c>
      <c r="CK141" s="32">
        <f t="shared" ca="1" si="71"/>
        <v>0.04</v>
      </c>
      <c r="CL141" s="32">
        <f t="shared" ca="1" si="71"/>
        <v>1.1399999999999999</v>
      </c>
      <c r="CM141" s="32">
        <f t="shared" ca="1" si="71"/>
        <v>0.47</v>
      </c>
      <c r="CN141" s="32">
        <f t="shared" ca="1" si="71"/>
        <v>0.01</v>
      </c>
      <c r="CO141" s="32">
        <f t="shared" ca="1" si="71"/>
        <v>0.12</v>
      </c>
      <c r="CP141" s="32">
        <f t="shared" ca="1" si="71"/>
        <v>0</v>
      </c>
      <c r="CQ141" s="32">
        <f t="shared" ca="1" si="71"/>
        <v>3.1</v>
      </c>
      <c r="CR141" s="32">
        <f t="shared" ca="1" si="71"/>
        <v>0</v>
      </c>
      <c r="CS141" s="32">
        <f t="shared" ca="1" si="71"/>
        <v>1.9</v>
      </c>
      <c r="CT141" s="32">
        <f t="shared" ca="1" si="59"/>
        <v>0.02</v>
      </c>
      <c r="CU141" s="32">
        <f t="shared" ca="1" si="59"/>
        <v>0</v>
      </c>
      <c r="CV141" s="32">
        <f t="shared" ca="1" si="59"/>
        <v>0.04</v>
      </c>
      <c r="CW141" s="31">
        <f t="shared" ca="1" si="70"/>
        <v>-9.9999999999999895E-2</v>
      </c>
      <c r="CX141" s="31">
        <f t="shared" ca="1" si="70"/>
        <v>-2.9000000000000008</v>
      </c>
      <c r="CY141" s="31">
        <f t="shared" ca="1" si="70"/>
        <v>-1.2000000000000006</v>
      </c>
      <c r="CZ141" s="31">
        <f t="shared" ca="1" si="70"/>
        <v>-2.7755575615628914E-17</v>
      </c>
      <c r="DA141" s="31">
        <f t="shared" ca="1" si="70"/>
        <v>2.999999999999986E-2</v>
      </c>
      <c r="DB141" s="31">
        <f t="shared" ca="1" si="70"/>
        <v>0</v>
      </c>
      <c r="DC141" s="31">
        <f t="shared" ca="1" si="69"/>
        <v>6.2000000000000028</v>
      </c>
      <c r="DD141" s="31">
        <f t="shared" ca="1" si="69"/>
        <v>0</v>
      </c>
      <c r="DE141" s="31">
        <f t="shared" ca="1" si="69"/>
        <v>3.7900000000000009</v>
      </c>
      <c r="DF141" s="31">
        <f t="shared" ca="1" si="60"/>
        <v>-2.9999999999999957E-2</v>
      </c>
      <c r="DG141" s="31">
        <f t="shared" ca="1" si="60"/>
        <v>-9.9999999999999898E-3</v>
      </c>
      <c r="DH141" s="31">
        <f t="shared" ca="1" si="60"/>
        <v>-3.9999999999999897E-2</v>
      </c>
      <c r="DI141" s="32">
        <f t="shared" ca="1" si="65"/>
        <v>0</v>
      </c>
      <c r="DJ141" s="32">
        <f t="shared" ca="1" si="65"/>
        <v>-0.15</v>
      </c>
      <c r="DK141" s="32">
        <f t="shared" ca="1" si="65"/>
        <v>-0.06</v>
      </c>
      <c r="DL141" s="32">
        <f t="shared" ca="1" si="62"/>
        <v>0</v>
      </c>
      <c r="DM141" s="32">
        <f t="shared" ca="1" si="62"/>
        <v>0</v>
      </c>
      <c r="DN141" s="32">
        <f t="shared" ca="1" si="62"/>
        <v>0</v>
      </c>
      <c r="DO141" s="32">
        <f t="shared" ca="1" si="62"/>
        <v>0.31</v>
      </c>
      <c r="DP141" s="32">
        <f t="shared" ca="1" si="62"/>
        <v>0</v>
      </c>
      <c r="DQ141" s="32">
        <f t="shared" ca="1" si="62"/>
        <v>0.19</v>
      </c>
      <c r="DR141" s="32">
        <f t="shared" ca="1" si="72"/>
        <v>0</v>
      </c>
      <c r="DS141" s="32">
        <f t="shared" ca="1" si="72"/>
        <v>0</v>
      </c>
      <c r="DT141" s="32">
        <f t="shared" ca="1" si="72"/>
        <v>0</v>
      </c>
      <c r="DU141" s="31">
        <f t="shared" ca="1" si="66"/>
        <v>-0.04</v>
      </c>
      <c r="DV141" s="31">
        <f t="shared" ca="1" si="66"/>
        <v>-1.23</v>
      </c>
      <c r="DW141" s="31">
        <f t="shared" ca="1" si="66"/>
        <v>-0.5</v>
      </c>
      <c r="DX141" s="31">
        <f t="shared" ca="1" si="63"/>
        <v>0</v>
      </c>
      <c r="DY141" s="31">
        <f t="shared" ca="1" si="63"/>
        <v>0.01</v>
      </c>
      <c r="DZ141" s="31">
        <f t="shared" ca="1" si="63"/>
        <v>0</v>
      </c>
      <c r="EA141" s="31">
        <f t="shared" ca="1" si="63"/>
        <v>2.48</v>
      </c>
      <c r="EB141" s="31">
        <f t="shared" ca="1" si="63"/>
        <v>0</v>
      </c>
      <c r="EC141" s="31">
        <f t="shared" ca="1" si="63"/>
        <v>1.48</v>
      </c>
      <c r="ED141" s="31">
        <f t="shared" ca="1" si="73"/>
        <v>-0.01</v>
      </c>
      <c r="EE141" s="31">
        <f t="shared" ca="1" si="73"/>
        <v>0</v>
      </c>
      <c r="EF141" s="31">
        <f t="shared" ca="1" si="73"/>
        <v>-0.01</v>
      </c>
      <c r="EG141" s="32">
        <f t="shared" ca="1" si="67"/>
        <v>-0.1399999999999999</v>
      </c>
      <c r="EH141" s="32">
        <f t="shared" ca="1" si="67"/>
        <v>-4.2800000000000011</v>
      </c>
      <c r="EI141" s="32">
        <f t="shared" ca="1" si="67"/>
        <v>-1.7600000000000007</v>
      </c>
      <c r="EJ141" s="32">
        <f t="shared" ca="1" si="64"/>
        <v>-2.7755575615628914E-17</v>
      </c>
      <c r="EK141" s="32">
        <f t="shared" ca="1" si="64"/>
        <v>3.9999999999999862E-2</v>
      </c>
      <c r="EL141" s="32">
        <f t="shared" ca="1" si="64"/>
        <v>0</v>
      </c>
      <c r="EM141" s="32">
        <f t="shared" ca="1" si="64"/>
        <v>8.990000000000002</v>
      </c>
      <c r="EN141" s="32">
        <f t="shared" ca="1" si="64"/>
        <v>0</v>
      </c>
      <c r="EO141" s="32">
        <f t="shared" ca="1" si="64"/>
        <v>5.4600000000000009</v>
      </c>
      <c r="EP141" s="32">
        <f t="shared" ca="1" si="74"/>
        <v>-3.9999999999999959E-2</v>
      </c>
      <c r="EQ141" s="32">
        <f t="shared" ca="1" si="74"/>
        <v>-9.9999999999999898E-3</v>
      </c>
      <c r="ER141" s="32">
        <f t="shared" ca="1" si="74"/>
        <v>-4.9999999999999899E-2</v>
      </c>
    </row>
    <row r="143" spans="1:148">
      <c r="A143" t="s">
        <v>487</v>
      </c>
    </row>
    <row r="144" spans="1:148">
      <c r="A144" t="s">
        <v>496</v>
      </c>
    </row>
    <row r="145" spans="1:1">
      <c r="A145" t="s">
        <v>488</v>
      </c>
    </row>
    <row r="146" spans="1:1">
      <c r="A146" t="s">
        <v>489</v>
      </c>
    </row>
    <row r="147" spans="1:1">
      <c r="A147" t="s">
        <v>490</v>
      </c>
    </row>
    <row r="148" spans="1:1">
      <c r="A148" t="s">
        <v>491</v>
      </c>
    </row>
    <row r="149" spans="1:1">
      <c r="A149" t="s">
        <v>492</v>
      </c>
    </row>
  </sheetData>
  <mergeCells count="8">
    <mergeCell ref="DS3:DT3"/>
    <mergeCell ref="EQ3:ER3"/>
    <mergeCell ref="BK2:BL2"/>
    <mergeCell ref="O3:P3"/>
    <mergeCell ref="AA3:AB3"/>
    <mergeCell ref="AY3:AZ3"/>
    <mergeCell ref="CI3:CJ3"/>
    <mergeCell ref="DG3:DH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6 Aug 2021&amp;C&amp;9Page &amp;P of &amp;N&amp;R&amp;9Public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R149"/>
  <sheetViews>
    <sheetView showZeros="0" workbookViewId="0">
      <pane xSplit="3" ySplit="4" topLeftCell="D5" activePane="bottomRight" state="frozen"/>
      <selection activeCell="A2" sqref="A2"/>
      <selection pane="topRight" activeCell="A2" sqref="A2"/>
      <selection pane="bottomLeft" activeCell="A2" sqref="A2"/>
      <selection pane="bottomRight" activeCell="D5" sqref="D5"/>
    </sheetView>
  </sheetViews>
  <sheetFormatPr defaultColWidth="12.7109375" defaultRowHeight="15"/>
  <cols>
    <col min="2" max="2" width="15.140625" style="1" bestFit="1" customWidth="1"/>
    <col min="3" max="3" width="15.140625" customWidth="1"/>
    <col min="4" max="4" width="47" bestFit="1" customWidth="1"/>
    <col min="5" max="16" width="12.7109375" style="51" customWidth="1"/>
    <col min="17" max="28" width="12.7109375" style="55"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5"/>
    <col min="113" max="136" width="12.7109375" style="31"/>
    <col min="137" max="142" width="12.85546875" style="55" bestFit="1" customWidth="1"/>
    <col min="143" max="143" width="13.28515625" style="55" bestFit="1" customWidth="1"/>
    <col min="144" max="147" width="12.85546875" style="55" bestFit="1" customWidth="1"/>
    <col min="148" max="148" width="12.7109375" style="55" customWidth="1"/>
  </cols>
  <sheetData>
    <row r="1" spans="1:148">
      <c r="A1" s="22" t="s">
        <v>609</v>
      </c>
      <c r="BY1" s="55"/>
    </row>
    <row r="2" spans="1:148">
      <c r="A2" s="29" t="s">
        <v>543</v>
      </c>
      <c r="B2" s="22"/>
      <c r="E2" s="52" t="s">
        <v>0</v>
      </c>
      <c r="Q2" s="56"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407</v>
      </c>
      <c r="BA2" s="59" t="s">
        <v>4</v>
      </c>
      <c r="BB2" s="60"/>
      <c r="BC2" s="60"/>
      <c r="BD2" s="60"/>
      <c r="BE2" s="60"/>
      <c r="BF2" s="60"/>
      <c r="BG2" s="60"/>
      <c r="BH2" s="60"/>
      <c r="BI2" s="60"/>
      <c r="BJ2" s="25" t="s">
        <v>408</v>
      </c>
      <c r="BK2" s="82">
        <f>SUM(BA5:BL141)</f>
        <v>-17195753.870000001</v>
      </c>
      <c r="BL2" s="83"/>
      <c r="BM2" s="5" t="s">
        <v>5</v>
      </c>
      <c r="BN2" s="5"/>
      <c r="BO2" s="5"/>
      <c r="BP2" s="5"/>
      <c r="BQ2" s="5"/>
      <c r="BR2" s="5"/>
      <c r="BS2" s="5"/>
      <c r="BT2" s="5"/>
      <c r="BU2" s="5"/>
      <c r="BV2" s="5"/>
      <c r="BW2" s="5"/>
      <c r="BX2" s="5"/>
      <c r="BY2" s="61" t="s">
        <v>404</v>
      </c>
      <c r="CJ2" s="23" t="s">
        <v>475</v>
      </c>
      <c r="CK2" s="56" t="s">
        <v>412</v>
      </c>
      <c r="CL2" s="32"/>
      <c r="CM2" s="32"/>
      <c r="CN2" s="32"/>
      <c r="CO2" s="32"/>
      <c r="CP2" s="32"/>
      <c r="CQ2" s="32"/>
      <c r="CR2" s="32"/>
      <c r="CS2" s="32"/>
      <c r="CT2" s="32"/>
      <c r="CU2" s="32"/>
      <c r="CV2" s="24" t="s">
        <v>410</v>
      </c>
      <c r="CW2" s="61" t="s">
        <v>415</v>
      </c>
      <c r="CX2" s="61"/>
      <c r="CY2" s="61"/>
      <c r="CZ2" s="61"/>
      <c r="DA2" s="61"/>
      <c r="DB2" s="61"/>
      <c r="DC2" s="61"/>
      <c r="DD2" s="61"/>
      <c r="DE2" s="61"/>
      <c r="DF2" s="61"/>
      <c r="DG2" s="61"/>
      <c r="DH2" s="23" t="s">
        <v>505</v>
      </c>
      <c r="DI2" s="56" t="s">
        <v>493</v>
      </c>
      <c r="DJ2" s="56"/>
      <c r="DK2" s="56"/>
      <c r="DL2" s="56"/>
      <c r="DM2" s="56"/>
      <c r="DN2" s="56"/>
      <c r="DO2" s="56"/>
      <c r="DP2" s="56"/>
      <c r="DQ2" s="56"/>
      <c r="DR2" s="56"/>
      <c r="DS2" s="56"/>
      <c r="DT2" s="24" t="s">
        <v>494</v>
      </c>
      <c r="DU2" s="61" t="s">
        <v>414</v>
      </c>
      <c r="DV2" s="61"/>
      <c r="DW2" s="61"/>
      <c r="DX2" s="61"/>
      <c r="DY2" s="61"/>
      <c r="DZ2" s="61"/>
      <c r="EA2" s="61"/>
      <c r="EB2" s="61"/>
      <c r="EC2" s="61"/>
      <c r="ED2" s="61"/>
      <c r="EE2" s="61"/>
      <c r="EF2" s="23" t="s">
        <v>497</v>
      </c>
      <c r="EG2" s="56" t="s">
        <v>406</v>
      </c>
      <c r="EH2" s="32"/>
      <c r="EI2" s="32"/>
      <c r="EJ2" s="32"/>
      <c r="EK2" s="32"/>
      <c r="EL2" s="32"/>
      <c r="EM2" s="32"/>
      <c r="EN2" s="32"/>
      <c r="EO2" s="32"/>
      <c r="EP2" s="32"/>
      <c r="EQ2" s="32"/>
      <c r="ER2" s="24" t="s">
        <v>498</v>
      </c>
    </row>
    <row r="3" spans="1:148">
      <c r="E3" s="53" t="s">
        <v>6</v>
      </c>
      <c r="F3" s="54"/>
      <c r="G3" s="54"/>
      <c r="H3" s="54"/>
      <c r="I3" s="54"/>
      <c r="J3" s="54"/>
      <c r="K3" s="54"/>
      <c r="L3" s="54"/>
      <c r="M3" s="54"/>
      <c r="N3" s="54"/>
      <c r="O3" s="86">
        <f>SUM(E5:P141)</f>
        <v>58319278.598800004</v>
      </c>
      <c r="P3" s="87"/>
      <c r="Q3" s="57" t="s">
        <v>7</v>
      </c>
      <c r="R3" s="58"/>
      <c r="S3" s="58"/>
      <c r="T3" s="58"/>
      <c r="U3" s="58"/>
      <c r="V3" s="58"/>
      <c r="W3" s="58"/>
      <c r="X3" s="58"/>
      <c r="Y3" s="58"/>
      <c r="Z3" s="58"/>
      <c r="AA3" s="84">
        <f>SUM(Q5:AB141)</f>
        <v>4006928273.0599971</v>
      </c>
      <c r="AB3" s="85"/>
      <c r="AD3" s="4"/>
      <c r="AE3" s="4"/>
      <c r="AF3" s="4"/>
      <c r="AG3" s="4"/>
      <c r="AH3" s="4"/>
      <c r="AI3" s="4"/>
      <c r="AJ3" s="4"/>
      <c r="AK3" s="4"/>
      <c r="AL3" s="4"/>
      <c r="AM3" s="4"/>
      <c r="AN3" s="4"/>
      <c r="AO3" s="36" t="s">
        <v>403</v>
      </c>
      <c r="AP3" s="44"/>
      <c r="AQ3" s="44"/>
      <c r="AR3" s="44"/>
      <c r="AS3" s="44"/>
      <c r="AT3" s="44"/>
      <c r="AU3" s="44"/>
      <c r="AV3" s="44"/>
      <c r="AW3" s="44"/>
      <c r="AX3" s="44"/>
      <c r="AY3" s="84">
        <f>SUM(AO5:AZ141)</f>
        <v>203870163.53000015</v>
      </c>
      <c r="AZ3" s="85"/>
      <c r="BA3" s="62">
        <v>-1.1999999999999999E-3</v>
      </c>
      <c r="BB3" s="62">
        <v>-1.1999999999999999E-3</v>
      </c>
      <c r="BC3" s="62">
        <v>-1.1999999999999999E-3</v>
      </c>
      <c r="BD3" s="62">
        <v>-4.7999999999999996E-3</v>
      </c>
      <c r="BE3" s="62">
        <v>-4.7999999999999996E-3</v>
      </c>
      <c r="BF3" s="62">
        <v>-4.7999999999999996E-3</v>
      </c>
      <c r="BG3" s="62">
        <v>-7.1000000000000004E-3</v>
      </c>
      <c r="BH3" s="62">
        <v>-7.1000000000000004E-3</v>
      </c>
      <c r="BI3" s="62">
        <v>-7.1000000000000004E-3</v>
      </c>
      <c r="BJ3" s="62">
        <v>-3.0000000000000001E-3</v>
      </c>
      <c r="BK3" s="62">
        <v>-3.0000000000000001E-3</v>
      </c>
      <c r="BL3" s="62">
        <v>-3.0000000000000001E-3</v>
      </c>
      <c r="BM3" s="6"/>
      <c r="BN3" s="6"/>
      <c r="BO3" s="6"/>
      <c r="BP3" s="6"/>
      <c r="BQ3" s="6"/>
      <c r="BR3" s="6"/>
      <c r="BS3" s="6"/>
      <c r="BT3" s="6"/>
      <c r="BU3" s="6"/>
      <c r="BV3" s="6"/>
      <c r="BW3" s="6"/>
      <c r="BX3" s="6"/>
      <c r="BY3" s="59" t="s">
        <v>405</v>
      </c>
      <c r="BZ3" s="60"/>
      <c r="CA3" s="60"/>
      <c r="CB3" s="60"/>
      <c r="CC3" s="60"/>
      <c r="CD3" s="60"/>
      <c r="CE3" s="60"/>
      <c r="CF3" s="60"/>
      <c r="CG3" s="60"/>
      <c r="CH3" s="60"/>
      <c r="CI3" s="82">
        <f>SUM(BY5:CJ141)</f>
        <v>181402799.21000001</v>
      </c>
      <c r="CJ3" s="83"/>
      <c r="CK3" s="57" t="s">
        <v>411</v>
      </c>
      <c r="CL3" s="58"/>
      <c r="CM3" s="58"/>
      <c r="CN3" s="58"/>
      <c r="CO3" s="58"/>
      <c r="CP3" s="58"/>
      <c r="CQ3" s="58"/>
      <c r="CR3" s="58"/>
      <c r="CS3" s="58"/>
      <c r="CT3" s="44"/>
      <c r="CU3" s="44" t="s">
        <v>413</v>
      </c>
      <c r="CV3" s="63">
        <f>ROUND(-(CI3-AY3-BK2)/AA3,4)</f>
        <v>1.2999999999999999E-3</v>
      </c>
      <c r="CW3" s="59" t="s">
        <v>416</v>
      </c>
      <c r="CX3" s="60"/>
      <c r="CY3" s="60"/>
      <c r="CZ3" s="60"/>
      <c r="DA3" s="60"/>
      <c r="DB3" s="60"/>
      <c r="DC3" s="60"/>
      <c r="DD3" s="60"/>
      <c r="DE3" s="60"/>
      <c r="DF3" s="60"/>
      <c r="DG3" s="82">
        <f>SUM(CW5:DH141)</f>
        <v>-62603.879999979043</v>
      </c>
      <c r="DH3" s="83"/>
      <c r="DI3" s="57" t="s">
        <v>495</v>
      </c>
      <c r="DJ3" s="58"/>
      <c r="DK3" s="58"/>
      <c r="DL3" s="58"/>
      <c r="DM3" s="58"/>
      <c r="DN3" s="58"/>
      <c r="DO3" s="58"/>
      <c r="DP3" s="58"/>
      <c r="DQ3" s="58"/>
      <c r="DR3" s="58"/>
      <c r="DS3" s="84">
        <f>SUM(DI5:DT141)</f>
        <v>-3130.3399999999629</v>
      </c>
      <c r="DT3" s="85"/>
      <c r="DU3" s="62">
        <v>0.43026047982633447</v>
      </c>
      <c r="DV3" s="62">
        <v>0.4251645894153756</v>
      </c>
      <c r="DW3" s="62">
        <v>0.42056184968934823</v>
      </c>
      <c r="DX3" s="62">
        <v>0.41546595927838931</v>
      </c>
      <c r="DY3" s="62">
        <v>0.41053445242907421</v>
      </c>
      <c r="DZ3" s="62">
        <v>0.40543856201811534</v>
      </c>
      <c r="EA3" s="62">
        <v>0.40050705516880025</v>
      </c>
      <c r="EB3" s="62">
        <v>0.39519883599071803</v>
      </c>
      <c r="EC3" s="62">
        <v>0.38989061681263582</v>
      </c>
      <c r="ED3" s="62">
        <v>0.38475363051126599</v>
      </c>
      <c r="EE3" s="62">
        <v>0.37944541133318388</v>
      </c>
      <c r="EF3" s="62">
        <v>0.37430842503181405</v>
      </c>
      <c r="EG3" s="57" t="s">
        <v>417</v>
      </c>
      <c r="EH3" s="58"/>
      <c r="EI3" s="58"/>
      <c r="EJ3" s="58"/>
      <c r="EK3" s="58"/>
      <c r="EL3" s="58"/>
      <c r="EM3" s="58"/>
      <c r="EN3" s="58"/>
      <c r="EO3" s="58"/>
      <c r="EP3" s="58"/>
      <c r="EQ3" s="84">
        <f>SUM(EG5:ER141)</f>
        <v>-115842.91999997009</v>
      </c>
      <c r="ER3" s="85"/>
    </row>
    <row r="4" spans="1:148" s="7" customFormat="1">
      <c r="A4" s="7" t="s">
        <v>8</v>
      </c>
      <c r="B4" s="1" t="s">
        <v>453</v>
      </c>
      <c r="C4" s="7" t="s">
        <v>9</v>
      </c>
      <c r="D4" s="7" t="s">
        <v>10</v>
      </c>
      <c r="E4" s="8">
        <v>39083</v>
      </c>
      <c r="F4" s="8">
        <v>39114</v>
      </c>
      <c r="G4" s="8">
        <v>39142</v>
      </c>
      <c r="H4" s="8">
        <v>39173</v>
      </c>
      <c r="I4" s="8">
        <v>39203</v>
      </c>
      <c r="J4" s="8">
        <v>39234</v>
      </c>
      <c r="K4" s="8">
        <v>39264</v>
      </c>
      <c r="L4" s="8">
        <v>39295</v>
      </c>
      <c r="M4" s="8">
        <v>39326</v>
      </c>
      <c r="N4" s="8">
        <v>39356</v>
      </c>
      <c r="O4" s="8">
        <v>39387</v>
      </c>
      <c r="P4" s="8">
        <v>39417</v>
      </c>
      <c r="Q4" s="9">
        <v>39083</v>
      </c>
      <c r="R4" s="9">
        <v>39114</v>
      </c>
      <c r="S4" s="9">
        <v>39142</v>
      </c>
      <c r="T4" s="9">
        <v>39173</v>
      </c>
      <c r="U4" s="9">
        <v>39203</v>
      </c>
      <c r="V4" s="9">
        <v>39234</v>
      </c>
      <c r="W4" s="9">
        <v>39264</v>
      </c>
      <c r="X4" s="9">
        <v>39295</v>
      </c>
      <c r="Y4" s="9">
        <v>39326</v>
      </c>
      <c r="Z4" s="9">
        <v>39356</v>
      </c>
      <c r="AA4" s="9">
        <v>39387</v>
      </c>
      <c r="AB4" s="9">
        <v>39417</v>
      </c>
      <c r="AC4" s="8">
        <v>39083</v>
      </c>
      <c r="AD4" s="8">
        <v>39114</v>
      </c>
      <c r="AE4" s="8">
        <v>39142</v>
      </c>
      <c r="AF4" s="8">
        <v>39173</v>
      </c>
      <c r="AG4" s="8">
        <v>39203</v>
      </c>
      <c r="AH4" s="8">
        <v>39234</v>
      </c>
      <c r="AI4" s="8">
        <v>39264</v>
      </c>
      <c r="AJ4" s="8">
        <v>39295</v>
      </c>
      <c r="AK4" s="8">
        <v>39326</v>
      </c>
      <c r="AL4" s="8">
        <v>39356</v>
      </c>
      <c r="AM4" s="8">
        <v>39387</v>
      </c>
      <c r="AN4" s="8">
        <v>39417</v>
      </c>
      <c r="AO4" s="37">
        <v>39083</v>
      </c>
      <c r="AP4" s="37">
        <v>39114</v>
      </c>
      <c r="AQ4" s="37">
        <v>39142</v>
      </c>
      <c r="AR4" s="37">
        <v>39173</v>
      </c>
      <c r="AS4" s="37">
        <v>39203</v>
      </c>
      <c r="AT4" s="37">
        <v>39234</v>
      </c>
      <c r="AU4" s="37">
        <v>39264</v>
      </c>
      <c r="AV4" s="37">
        <v>39295</v>
      </c>
      <c r="AW4" s="37">
        <v>39326</v>
      </c>
      <c r="AX4" s="37">
        <v>39356</v>
      </c>
      <c r="AY4" s="37">
        <v>39387</v>
      </c>
      <c r="AZ4" s="37">
        <v>39417</v>
      </c>
      <c r="BA4" s="10">
        <v>39083</v>
      </c>
      <c r="BB4" s="10">
        <v>39114</v>
      </c>
      <c r="BC4" s="10">
        <v>39142</v>
      </c>
      <c r="BD4" s="10">
        <v>39173</v>
      </c>
      <c r="BE4" s="10">
        <v>39203</v>
      </c>
      <c r="BF4" s="10">
        <v>39234</v>
      </c>
      <c r="BG4" s="10">
        <v>39264</v>
      </c>
      <c r="BH4" s="10">
        <v>39295</v>
      </c>
      <c r="BI4" s="10">
        <v>39326</v>
      </c>
      <c r="BJ4" s="10">
        <v>39356</v>
      </c>
      <c r="BK4" s="10">
        <v>39387</v>
      </c>
      <c r="BL4" s="10">
        <v>39417</v>
      </c>
      <c r="BM4" s="9">
        <v>39083</v>
      </c>
      <c r="BN4" s="9">
        <v>39114</v>
      </c>
      <c r="BO4" s="9">
        <v>39142</v>
      </c>
      <c r="BP4" s="9">
        <v>39173</v>
      </c>
      <c r="BQ4" s="9">
        <v>39203</v>
      </c>
      <c r="BR4" s="9">
        <v>39234</v>
      </c>
      <c r="BS4" s="9">
        <v>39264</v>
      </c>
      <c r="BT4" s="9">
        <v>39295</v>
      </c>
      <c r="BU4" s="9">
        <v>39326</v>
      </c>
      <c r="BV4" s="9">
        <v>39356</v>
      </c>
      <c r="BW4" s="9">
        <v>39387</v>
      </c>
      <c r="BX4" s="9">
        <v>39417</v>
      </c>
      <c r="BY4" s="10">
        <v>39083</v>
      </c>
      <c r="BZ4" s="10">
        <v>39114</v>
      </c>
      <c r="CA4" s="10">
        <v>39142</v>
      </c>
      <c r="CB4" s="10">
        <v>39173</v>
      </c>
      <c r="CC4" s="10">
        <v>39203</v>
      </c>
      <c r="CD4" s="10">
        <v>39234</v>
      </c>
      <c r="CE4" s="10">
        <v>39264</v>
      </c>
      <c r="CF4" s="10">
        <v>39295</v>
      </c>
      <c r="CG4" s="10">
        <v>39326</v>
      </c>
      <c r="CH4" s="10">
        <v>39356</v>
      </c>
      <c r="CI4" s="10">
        <v>39387</v>
      </c>
      <c r="CJ4" s="10">
        <v>39417</v>
      </c>
      <c r="CK4" s="9">
        <v>39083</v>
      </c>
      <c r="CL4" s="9">
        <v>39114</v>
      </c>
      <c r="CM4" s="9">
        <v>39142</v>
      </c>
      <c r="CN4" s="9">
        <v>39173</v>
      </c>
      <c r="CO4" s="9">
        <v>39203</v>
      </c>
      <c r="CP4" s="9">
        <v>39234</v>
      </c>
      <c r="CQ4" s="9">
        <v>39264</v>
      </c>
      <c r="CR4" s="9">
        <v>39295</v>
      </c>
      <c r="CS4" s="9">
        <v>39326</v>
      </c>
      <c r="CT4" s="9">
        <v>39356</v>
      </c>
      <c r="CU4" s="9">
        <v>39387</v>
      </c>
      <c r="CV4" s="9">
        <v>39417</v>
      </c>
      <c r="CW4" s="10">
        <v>39083</v>
      </c>
      <c r="CX4" s="10">
        <v>39114</v>
      </c>
      <c r="CY4" s="10">
        <v>39142</v>
      </c>
      <c r="CZ4" s="10">
        <v>39173</v>
      </c>
      <c r="DA4" s="10">
        <v>39203</v>
      </c>
      <c r="DB4" s="10">
        <v>39234</v>
      </c>
      <c r="DC4" s="10">
        <v>39264</v>
      </c>
      <c r="DD4" s="10">
        <v>39295</v>
      </c>
      <c r="DE4" s="10">
        <v>39326</v>
      </c>
      <c r="DF4" s="10">
        <v>39356</v>
      </c>
      <c r="DG4" s="10">
        <v>39387</v>
      </c>
      <c r="DH4" s="10">
        <v>39417</v>
      </c>
      <c r="DI4" s="9">
        <v>39083</v>
      </c>
      <c r="DJ4" s="9">
        <v>39114</v>
      </c>
      <c r="DK4" s="9">
        <v>39142</v>
      </c>
      <c r="DL4" s="9">
        <v>39173</v>
      </c>
      <c r="DM4" s="9">
        <v>39203</v>
      </c>
      <c r="DN4" s="9">
        <v>39234</v>
      </c>
      <c r="DO4" s="9">
        <v>39264</v>
      </c>
      <c r="DP4" s="9">
        <v>39295</v>
      </c>
      <c r="DQ4" s="9">
        <v>39326</v>
      </c>
      <c r="DR4" s="9">
        <v>39356</v>
      </c>
      <c r="DS4" s="9">
        <v>39387</v>
      </c>
      <c r="DT4" s="9">
        <v>39417</v>
      </c>
      <c r="DU4" s="10">
        <v>39083</v>
      </c>
      <c r="DV4" s="10">
        <v>39114</v>
      </c>
      <c r="DW4" s="10">
        <v>39142</v>
      </c>
      <c r="DX4" s="10">
        <v>39173</v>
      </c>
      <c r="DY4" s="10">
        <v>39203</v>
      </c>
      <c r="DZ4" s="10">
        <v>39234</v>
      </c>
      <c r="EA4" s="10">
        <v>39264</v>
      </c>
      <c r="EB4" s="10">
        <v>39295</v>
      </c>
      <c r="EC4" s="10">
        <v>39326</v>
      </c>
      <c r="ED4" s="10">
        <v>39356</v>
      </c>
      <c r="EE4" s="10">
        <v>39387</v>
      </c>
      <c r="EF4" s="10">
        <v>39417</v>
      </c>
      <c r="EG4" s="9">
        <v>39083</v>
      </c>
      <c r="EH4" s="9">
        <v>39114</v>
      </c>
      <c r="EI4" s="9">
        <v>39142</v>
      </c>
      <c r="EJ4" s="9">
        <v>39173</v>
      </c>
      <c r="EK4" s="9">
        <v>39203</v>
      </c>
      <c r="EL4" s="9">
        <v>39234</v>
      </c>
      <c r="EM4" s="9">
        <v>39264</v>
      </c>
      <c r="EN4" s="9">
        <v>39295</v>
      </c>
      <c r="EO4" s="9">
        <v>39326</v>
      </c>
      <c r="EP4" s="9">
        <v>39356</v>
      </c>
      <c r="EQ4" s="9">
        <v>39387</v>
      </c>
      <c r="ER4" s="9">
        <v>39417</v>
      </c>
    </row>
    <row r="5" spans="1:148">
      <c r="A5" t="s">
        <v>420</v>
      </c>
      <c r="B5" s="1" t="s">
        <v>156</v>
      </c>
      <c r="C5" t="str">
        <f t="shared" ref="C5:C19" ca="1" si="0">VLOOKUP($B5,LocationLookup,2,FALSE)</f>
        <v>0000006711</v>
      </c>
      <c r="D5" t="str">
        <f t="shared" ref="D5:D40" ca="1" si="1">VLOOKUP($C5,LossFactorLookup,2,FALSE)</f>
        <v>FortisAlberta Reversing POD - Stirling (67S)</v>
      </c>
      <c r="E5" s="51">
        <v>0</v>
      </c>
      <c r="F5" s="51">
        <v>0</v>
      </c>
      <c r="G5" s="51">
        <v>0</v>
      </c>
      <c r="H5" s="51">
        <v>0</v>
      </c>
      <c r="I5" s="51">
        <v>552.02049999999997</v>
      </c>
      <c r="J5" s="51">
        <v>569.38660000000004</v>
      </c>
      <c r="K5" s="51">
        <v>132.21289999999999</v>
      </c>
      <c r="L5" s="51">
        <v>666.82299999999998</v>
      </c>
      <c r="M5" s="51">
        <v>337.22489999999999</v>
      </c>
      <c r="N5" s="51">
        <v>24.488600000000002</v>
      </c>
      <c r="O5" s="51">
        <v>0</v>
      </c>
      <c r="P5" s="51">
        <v>0</v>
      </c>
      <c r="Q5" s="32">
        <v>0</v>
      </c>
      <c r="R5" s="32">
        <v>0</v>
      </c>
      <c r="S5" s="32">
        <v>0</v>
      </c>
      <c r="T5" s="32">
        <v>0</v>
      </c>
      <c r="U5" s="32">
        <v>21190.1</v>
      </c>
      <c r="V5" s="32">
        <v>19184.060000000001</v>
      </c>
      <c r="W5" s="32">
        <v>3593.72</v>
      </c>
      <c r="X5" s="32">
        <v>27083.64</v>
      </c>
      <c r="Y5" s="32">
        <v>11940.16</v>
      </c>
      <c r="Z5" s="32">
        <v>902.44</v>
      </c>
      <c r="AA5" s="32">
        <v>0</v>
      </c>
      <c r="AB5" s="32">
        <v>0</v>
      </c>
      <c r="AC5" s="2">
        <v>1.73</v>
      </c>
      <c r="AD5" s="2">
        <v>1.73</v>
      </c>
      <c r="AE5" s="2">
        <v>1.73</v>
      </c>
      <c r="AF5" s="2">
        <v>1.73</v>
      </c>
      <c r="AG5" s="2">
        <v>1.73</v>
      </c>
      <c r="AH5" s="2">
        <v>1.73</v>
      </c>
      <c r="AI5" s="2">
        <v>1.73</v>
      </c>
      <c r="AJ5" s="2">
        <v>1.73</v>
      </c>
      <c r="AK5" s="2">
        <v>1.73</v>
      </c>
      <c r="AL5" s="2">
        <v>1.73</v>
      </c>
      <c r="AM5" s="2">
        <v>1.73</v>
      </c>
      <c r="AN5" s="2">
        <v>1.73</v>
      </c>
      <c r="AO5" s="33">
        <v>0</v>
      </c>
      <c r="AP5" s="33">
        <v>0</v>
      </c>
      <c r="AQ5" s="33">
        <v>0</v>
      </c>
      <c r="AR5" s="33">
        <v>0</v>
      </c>
      <c r="AS5" s="33">
        <v>366.59</v>
      </c>
      <c r="AT5" s="33">
        <v>331.88</v>
      </c>
      <c r="AU5" s="33">
        <v>62.17</v>
      </c>
      <c r="AV5" s="33">
        <v>468.55</v>
      </c>
      <c r="AW5" s="33">
        <v>206.56</v>
      </c>
      <c r="AX5" s="33">
        <v>15.61</v>
      </c>
      <c r="AY5" s="33">
        <v>0</v>
      </c>
      <c r="AZ5" s="33">
        <v>0</v>
      </c>
      <c r="BA5" s="31">
        <f t="shared" ref="BA5" si="2">ROUND(Q5*BA$3,2)</f>
        <v>0</v>
      </c>
      <c r="BB5" s="31">
        <f t="shared" ref="BB5" si="3">ROUND(R5*BB$3,2)</f>
        <v>0</v>
      </c>
      <c r="BC5" s="31">
        <f t="shared" ref="BC5" si="4">ROUND(S5*BC$3,2)</f>
        <v>0</v>
      </c>
      <c r="BD5" s="31">
        <f t="shared" ref="BD5" si="5">ROUND(T5*BD$3,2)</f>
        <v>0</v>
      </c>
      <c r="BE5" s="31">
        <f t="shared" ref="BE5" si="6">ROUND(U5*BE$3,2)</f>
        <v>-101.71</v>
      </c>
      <c r="BF5" s="31">
        <f t="shared" ref="BF5" si="7">ROUND(V5*BF$3,2)</f>
        <v>-92.08</v>
      </c>
      <c r="BG5" s="31">
        <f t="shared" ref="BG5" si="8">ROUND(W5*BG$3,2)</f>
        <v>-25.52</v>
      </c>
      <c r="BH5" s="31">
        <f t="shared" ref="BH5" si="9">ROUND(X5*BH$3,2)</f>
        <v>-192.29</v>
      </c>
      <c r="BI5" s="31">
        <f t="shared" ref="BI5" si="10">ROUND(Y5*BI$3,2)</f>
        <v>-84.78</v>
      </c>
      <c r="BJ5" s="31">
        <f t="shared" ref="BJ5" si="11">ROUND(Z5*BJ$3,2)</f>
        <v>-2.71</v>
      </c>
      <c r="BK5" s="31">
        <f t="shared" ref="BK5" si="12">ROUND(AA5*BK$3,2)</f>
        <v>0</v>
      </c>
      <c r="BL5" s="31">
        <f t="shared" ref="BL5" si="13">ROUND(AB5*BL$3,2)</f>
        <v>0</v>
      </c>
      <c r="BM5" s="6">
        <v>-3.4000000000000002E-2</v>
      </c>
      <c r="BN5" s="6">
        <v>-3.4000000000000002E-2</v>
      </c>
      <c r="BO5" s="6">
        <v>-3.4000000000000002E-2</v>
      </c>
      <c r="BP5" s="6">
        <v>-3.4000000000000002E-2</v>
      </c>
      <c r="BQ5" s="6">
        <v>-3.4000000000000002E-2</v>
      </c>
      <c r="BR5" s="6">
        <v>-3.4000000000000002E-2</v>
      </c>
      <c r="BS5" s="6">
        <v>-3.4000000000000002E-2</v>
      </c>
      <c r="BT5" s="6">
        <v>-3.4000000000000002E-2</v>
      </c>
      <c r="BU5" s="6">
        <v>-3.4000000000000002E-2</v>
      </c>
      <c r="BV5" s="6">
        <v>-3.4000000000000002E-2</v>
      </c>
      <c r="BW5" s="6">
        <v>-3.4000000000000002E-2</v>
      </c>
      <c r="BX5" s="6">
        <v>-3.4000000000000002E-2</v>
      </c>
      <c r="BY5" s="31">
        <v>0</v>
      </c>
      <c r="BZ5" s="31">
        <v>0</v>
      </c>
      <c r="CA5" s="31">
        <v>0</v>
      </c>
      <c r="CB5" s="31">
        <v>0</v>
      </c>
      <c r="CC5" s="31">
        <v>-720.46</v>
      </c>
      <c r="CD5" s="31">
        <v>-652.26</v>
      </c>
      <c r="CE5" s="31">
        <v>-122.19</v>
      </c>
      <c r="CF5" s="31">
        <v>-920.84</v>
      </c>
      <c r="CG5" s="31">
        <v>-405.97</v>
      </c>
      <c r="CH5" s="31">
        <v>-30.68</v>
      </c>
      <c r="CI5" s="31">
        <v>0</v>
      </c>
      <c r="CJ5" s="31">
        <v>0</v>
      </c>
      <c r="CK5" s="32">
        <f t="shared" ref="CK5" si="14">ROUND(Q5*$CV$3,2)</f>
        <v>0</v>
      </c>
      <c r="CL5" s="32">
        <f t="shared" ref="CL5" si="15">ROUND(R5*$CV$3,2)</f>
        <v>0</v>
      </c>
      <c r="CM5" s="32">
        <f t="shared" ref="CM5" si="16">ROUND(S5*$CV$3,2)</f>
        <v>0</v>
      </c>
      <c r="CN5" s="32">
        <f t="shared" ref="CN5" si="17">ROUND(T5*$CV$3,2)</f>
        <v>0</v>
      </c>
      <c r="CO5" s="32">
        <f t="shared" ref="CO5" si="18">ROUND(U5*$CV$3,2)</f>
        <v>27.55</v>
      </c>
      <c r="CP5" s="32">
        <f t="shared" ref="CP5" si="19">ROUND(V5*$CV$3,2)</f>
        <v>24.94</v>
      </c>
      <c r="CQ5" s="32">
        <f t="shared" ref="CQ5" si="20">ROUND(W5*$CV$3,2)</f>
        <v>4.67</v>
      </c>
      <c r="CR5" s="32">
        <f t="shared" ref="CR5" si="21">ROUND(X5*$CV$3,2)</f>
        <v>35.21</v>
      </c>
      <c r="CS5" s="32">
        <f t="shared" ref="CS5" si="22">ROUND(Y5*$CV$3,2)</f>
        <v>15.52</v>
      </c>
      <c r="CT5" s="32">
        <f t="shared" ref="CT5" si="23">ROUND(Z5*$CV$3,2)</f>
        <v>1.17</v>
      </c>
      <c r="CU5" s="32">
        <f t="shared" ref="CU5" si="24">ROUND(AA5*$CV$3,2)</f>
        <v>0</v>
      </c>
      <c r="CV5" s="32">
        <f t="shared" ref="CV5" si="25">ROUND(AB5*$CV$3,2)</f>
        <v>0</v>
      </c>
      <c r="CW5" s="31">
        <f t="shared" ref="CW5:DH14" si="26">BY5+CK5-AO5-BA5</f>
        <v>0</v>
      </c>
      <c r="CX5" s="31">
        <f t="shared" si="26"/>
        <v>0</v>
      </c>
      <c r="CY5" s="31">
        <f t="shared" si="26"/>
        <v>0</v>
      </c>
      <c r="CZ5" s="31">
        <f t="shared" si="26"/>
        <v>0</v>
      </c>
      <c r="DA5" s="31">
        <f t="shared" si="26"/>
        <v>-957.79</v>
      </c>
      <c r="DB5" s="31">
        <f t="shared" si="26"/>
        <v>-867.11999999999989</v>
      </c>
      <c r="DC5" s="31">
        <f t="shared" si="26"/>
        <v>-154.16999999999999</v>
      </c>
      <c r="DD5" s="31">
        <f t="shared" si="26"/>
        <v>-1161.8900000000001</v>
      </c>
      <c r="DE5" s="31">
        <f t="shared" si="26"/>
        <v>-512.23</v>
      </c>
      <c r="DF5" s="31">
        <f t="shared" si="26"/>
        <v>-42.41</v>
      </c>
      <c r="DG5" s="31">
        <f t="shared" si="26"/>
        <v>0</v>
      </c>
      <c r="DH5" s="31">
        <f t="shared" si="26"/>
        <v>0</v>
      </c>
      <c r="DI5" s="32">
        <f>ROUND(CW5*5%,2)</f>
        <v>0</v>
      </c>
      <c r="DJ5" s="32">
        <f t="shared" ref="DJ5:DT5" si="27">ROUND(CX5*5%,2)</f>
        <v>0</v>
      </c>
      <c r="DK5" s="32">
        <f t="shared" si="27"/>
        <v>0</v>
      </c>
      <c r="DL5" s="32">
        <f t="shared" si="27"/>
        <v>0</v>
      </c>
      <c r="DM5" s="32">
        <f t="shared" si="27"/>
        <v>-47.89</v>
      </c>
      <c r="DN5" s="32">
        <f t="shared" si="27"/>
        <v>-43.36</v>
      </c>
      <c r="DO5" s="32">
        <f t="shared" si="27"/>
        <v>-7.71</v>
      </c>
      <c r="DP5" s="32">
        <f t="shared" si="27"/>
        <v>-58.09</v>
      </c>
      <c r="DQ5" s="32">
        <f t="shared" si="27"/>
        <v>-25.61</v>
      </c>
      <c r="DR5" s="32">
        <f t="shared" si="27"/>
        <v>-2.12</v>
      </c>
      <c r="DS5" s="32">
        <f t="shared" si="27"/>
        <v>0</v>
      </c>
      <c r="DT5" s="32">
        <f t="shared" si="27"/>
        <v>0</v>
      </c>
      <c r="DU5" s="31">
        <f>ROUND(CW5*DU$3,2)</f>
        <v>0</v>
      </c>
      <c r="DV5" s="31">
        <f t="shared" ref="DV5:EF5" si="28">ROUND(CX5*DV$3,2)</f>
        <v>0</v>
      </c>
      <c r="DW5" s="31">
        <f t="shared" si="28"/>
        <v>0</v>
      </c>
      <c r="DX5" s="31">
        <f t="shared" si="28"/>
        <v>0</v>
      </c>
      <c r="DY5" s="31">
        <f t="shared" si="28"/>
        <v>-393.21</v>
      </c>
      <c r="DZ5" s="31">
        <f t="shared" si="28"/>
        <v>-351.56</v>
      </c>
      <c r="EA5" s="31">
        <f t="shared" si="28"/>
        <v>-61.75</v>
      </c>
      <c r="EB5" s="31">
        <f t="shared" si="28"/>
        <v>-459.18</v>
      </c>
      <c r="EC5" s="31">
        <f t="shared" si="28"/>
        <v>-199.71</v>
      </c>
      <c r="ED5" s="31">
        <f t="shared" si="28"/>
        <v>-16.32</v>
      </c>
      <c r="EE5" s="31">
        <f t="shared" si="28"/>
        <v>0</v>
      </c>
      <c r="EF5" s="31">
        <f t="shared" si="28"/>
        <v>0</v>
      </c>
      <c r="EG5" s="32">
        <f>CW5+DI5+DU5</f>
        <v>0</v>
      </c>
      <c r="EH5" s="32">
        <f t="shared" ref="EH5:ER5" si="29">CX5+DJ5+DV5</f>
        <v>0</v>
      </c>
      <c r="EI5" s="32">
        <f t="shared" si="29"/>
        <v>0</v>
      </c>
      <c r="EJ5" s="32">
        <f t="shared" si="29"/>
        <v>0</v>
      </c>
      <c r="EK5" s="32">
        <f t="shared" si="29"/>
        <v>-1398.8899999999999</v>
      </c>
      <c r="EL5" s="32">
        <f t="shared" si="29"/>
        <v>-1262.04</v>
      </c>
      <c r="EM5" s="32">
        <f t="shared" si="29"/>
        <v>-223.63</v>
      </c>
      <c r="EN5" s="32">
        <f t="shared" si="29"/>
        <v>-1679.16</v>
      </c>
      <c r="EO5" s="32">
        <f t="shared" si="29"/>
        <v>-737.55000000000007</v>
      </c>
      <c r="EP5" s="32">
        <f t="shared" si="29"/>
        <v>-60.849999999999994</v>
      </c>
      <c r="EQ5" s="32">
        <f t="shared" si="29"/>
        <v>0</v>
      </c>
      <c r="ER5" s="32">
        <f t="shared" si="29"/>
        <v>0</v>
      </c>
    </row>
    <row r="6" spans="1:148">
      <c r="A6" t="s">
        <v>420</v>
      </c>
      <c r="B6" s="1" t="s">
        <v>516</v>
      </c>
      <c r="C6" t="str">
        <f t="shared" ca="1" si="0"/>
        <v>0000016301</v>
      </c>
      <c r="D6" t="str">
        <f t="shared" ca="1" si="1"/>
        <v>FortisAlberta DOS - BP Empress (163S)</v>
      </c>
      <c r="E6" s="51">
        <v>5994.4390000000003</v>
      </c>
      <c r="F6" s="51">
        <v>7316.5524000000014</v>
      </c>
      <c r="G6" s="51">
        <v>1337.8173000000002</v>
      </c>
      <c r="H6" s="51">
        <v>1060.0558000000001</v>
      </c>
      <c r="I6" s="51">
        <v>377.65790000000004</v>
      </c>
      <c r="J6" s="51">
        <v>13189.204299999998</v>
      </c>
      <c r="K6" s="51">
        <v>511.25640000000004</v>
      </c>
      <c r="L6" s="51">
        <v>0</v>
      </c>
      <c r="M6" s="51">
        <v>0</v>
      </c>
      <c r="N6" s="51">
        <v>0</v>
      </c>
      <c r="O6" s="51">
        <v>0</v>
      </c>
      <c r="P6" s="51">
        <v>0</v>
      </c>
      <c r="Q6" s="32">
        <v>384949.24</v>
      </c>
      <c r="R6" s="32">
        <v>562039.69999999995</v>
      </c>
      <c r="S6" s="32">
        <v>93897.39</v>
      </c>
      <c r="T6" s="32">
        <v>40261.21</v>
      </c>
      <c r="U6" s="32">
        <v>17976.45</v>
      </c>
      <c r="V6" s="32">
        <v>657354.70000000007</v>
      </c>
      <c r="W6" s="32">
        <v>40981.72</v>
      </c>
      <c r="X6" s="32">
        <v>0</v>
      </c>
      <c r="Y6" s="32">
        <v>0</v>
      </c>
      <c r="Z6" s="32">
        <v>0</v>
      </c>
      <c r="AA6" s="32">
        <v>0</v>
      </c>
      <c r="AB6" s="32">
        <v>0</v>
      </c>
      <c r="AC6" s="2">
        <v>2.2200000000000002</v>
      </c>
      <c r="AD6" s="2">
        <v>2.2200000000000002</v>
      </c>
      <c r="AE6" s="2">
        <v>2.2200000000000002</v>
      </c>
      <c r="AF6" s="2">
        <v>2.2200000000000002</v>
      </c>
      <c r="AG6" s="2">
        <v>2.2200000000000002</v>
      </c>
      <c r="AH6" s="2">
        <v>2.2200000000000002</v>
      </c>
      <c r="AI6" s="2">
        <v>2.2200000000000002</v>
      </c>
      <c r="AJ6" s="2">
        <v>2.2200000000000002</v>
      </c>
      <c r="AK6" s="2">
        <v>2.2200000000000002</v>
      </c>
      <c r="AL6" s="2">
        <v>2.2200000000000002</v>
      </c>
      <c r="AM6" s="2">
        <v>2.2200000000000002</v>
      </c>
      <c r="AN6" s="2">
        <v>2.2200000000000002</v>
      </c>
      <c r="AO6" s="33">
        <v>8545.869999999999</v>
      </c>
      <c r="AP6" s="33">
        <v>12477.289999999997</v>
      </c>
      <c r="AQ6" s="33">
        <v>2084.5299999999997</v>
      </c>
      <c r="AR6" s="33">
        <v>893.8</v>
      </c>
      <c r="AS6" s="33">
        <v>399.08</v>
      </c>
      <c r="AT6" s="33">
        <v>14593.269999999999</v>
      </c>
      <c r="AU6" s="33">
        <v>909.8</v>
      </c>
      <c r="AV6" s="33">
        <v>0</v>
      </c>
      <c r="AW6" s="33">
        <v>0</v>
      </c>
      <c r="AX6" s="33">
        <v>0</v>
      </c>
      <c r="AY6" s="33">
        <v>0</v>
      </c>
      <c r="AZ6" s="33">
        <v>0</v>
      </c>
      <c r="BA6" s="31">
        <f t="shared" ref="BA6:BA71" si="30">ROUND(Q6*BA$3,2)</f>
        <v>-461.94</v>
      </c>
      <c r="BB6" s="31">
        <f t="shared" ref="BB6:BB71" si="31">ROUND(R6*BB$3,2)</f>
        <v>-674.45</v>
      </c>
      <c r="BC6" s="31">
        <f t="shared" ref="BC6:BC71" si="32">ROUND(S6*BC$3,2)</f>
        <v>-112.68</v>
      </c>
      <c r="BD6" s="31">
        <f t="shared" ref="BD6:BD71" si="33">ROUND(T6*BD$3,2)</f>
        <v>-193.25</v>
      </c>
      <c r="BE6" s="31">
        <f t="shared" ref="BE6:BE71" si="34">ROUND(U6*BE$3,2)</f>
        <v>-86.29</v>
      </c>
      <c r="BF6" s="31">
        <f t="shared" ref="BF6:BF71" si="35">ROUND(V6*BF$3,2)</f>
        <v>-3155.3</v>
      </c>
      <c r="BG6" s="31">
        <f t="shared" ref="BG6:BG71" si="36">ROUND(W6*BG$3,2)</f>
        <v>-290.97000000000003</v>
      </c>
      <c r="BH6" s="31">
        <f t="shared" ref="BH6:BH71" si="37">ROUND(X6*BH$3,2)</f>
        <v>0</v>
      </c>
      <c r="BI6" s="31">
        <f t="shared" ref="BI6:BI71" si="38">ROUND(Y6*BI$3,2)</f>
        <v>0</v>
      </c>
      <c r="BJ6" s="31">
        <f t="shared" ref="BJ6:BJ71" si="39">ROUND(Z6*BJ$3,2)</f>
        <v>0</v>
      </c>
      <c r="BK6" s="31">
        <f t="shared" ref="BK6:BK71" si="40">ROUND(AA6*BK$3,2)</f>
        <v>0</v>
      </c>
      <c r="BL6" s="31">
        <f t="shared" ref="BL6:BL71" si="41">ROUND(AB6*BL$3,2)</f>
        <v>0</v>
      </c>
      <c r="BM6" s="6">
        <v>9.8799999999999999E-2</v>
      </c>
      <c r="BN6" s="6">
        <v>9.8799999999999999E-2</v>
      </c>
      <c r="BO6" s="6">
        <v>9.8799999999999999E-2</v>
      </c>
      <c r="BP6" s="6">
        <v>9.8799999999999999E-2</v>
      </c>
      <c r="BQ6" s="6">
        <v>9.8799999999999999E-2</v>
      </c>
      <c r="BR6" s="6">
        <v>9.8799999999999999E-2</v>
      </c>
      <c r="BS6" s="6">
        <v>9.8799999999999999E-2</v>
      </c>
      <c r="BT6" s="6">
        <v>9.8799999999999999E-2</v>
      </c>
      <c r="BU6" s="6">
        <v>9.8799999999999999E-2</v>
      </c>
      <c r="BV6" s="6">
        <v>9.8799999999999999E-2</v>
      </c>
      <c r="BW6" s="6">
        <v>9.8799999999999999E-2</v>
      </c>
      <c r="BX6" s="6">
        <v>9.8799999999999999E-2</v>
      </c>
      <c r="BY6" s="31">
        <v>37197.660000000003</v>
      </c>
      <c r="BZ6" s="31">
        <v>52564.330000000009</v>
      </c>
      <c r="CA6" s="31">
        <v>2084.5299999999997</v>
      </c>
      <c r="CB6" s="31">
        <v>2211.23</v>
      </c>
      <c r="CC6" s="31">
        <v>399.08</v>
      </c>
      <c r="CD6" s="31">
        <v>61024.319999999992</v>
      </c>
      <c r="CE6" s="31">
        <v>2986.2</v>
      </c>
      <c r="CF6" s="31">
        <v>0</v>
      </c>
      <c r="CG6" s="31">
        <v>0</v>
      </c>
      <c r="CH6" s="31">
        <v>0</v>
      </c>
      <c r="CI6" s="31">
        <v>0</v>
      </c>
      <c r="CJ6" s="31">
        <v>0</v>
      </c>
      <c r="CK6" s="32">
        <f t="shared" ref="CK6:CK71" si="42">ROUND(Q6*$CV$3,2)</f>
        <v>500.43</v>
      </c>
      <c r="CL6" s="32">
        <f t="shared" ref="CL6:CL71" si="43">ROUND(R6*$CV$3,2)</f>
        <v>730.65</v>
      </c>
      <c r="CM6" s="32">
        <f t="shared" ref="CM6:CM71" si="44">ROUND(S6*$CV$3,2)</f>
        <v>122.07</v>
      </c>
      <c r="CN6" s="32">
        <f t="shared" ref="CN6:CN71" si="45">ROUND(T6*$CV$3,2)</f>
        <v>52.34</v>
      </c>
      <c r="CO6" s="32">
        <f t="shared" ref="CO6:CO71" si="46">ROUND(U6*$CV$3,2)</f>
        <v>23.37</v>
      </c>
      <c r="CP6" s="32">
        <f t="shared" ref="CP6:CP71" si="47">ROUND(V6*$CV$3,2)</f>
        <v>854.56</v>
      </c>
      <c r="CQ6" s="32">
        <f t="shared" ref="CQ6:CQ71" si="48">ROUND(W6*$CV$3,2)</f>
        <v>53.28</v>
      </c>
      <c r="CR6" s="32">
        <f t="shared" ref="CR6:CR71" si="49">ROUND(X6*$CV$3,2)</f>
        <v>0</v>
      </c>
      <c r="CS6" s="32">
        <f t="shared" ref="CS6:CS71" si="50">ROUND(Y6*$CV$3,2)</f>
        <v>0</v>
      </c>
      <c r="CT6" s="32">
        <f t="shared" ref="CT6:CT71" si="51">ROUND(Z6*$CV$3,2)</f>
        <v>0</v>
      </c>
      <c r="CU6" s="32">
        <f t="shared" ref="CU6:CU71" si="52">ROUND(AA6*$CV$3,2)</f>
        <v>0</v>
      </c>
      <c r="CV6" s="32">
        <f t="shared" ref="CV6:CV71" si="53">ROUND(AB6*$CV$3,2)</f>
        <v>0</v>
      </c>
      <c r="CW6" s="31">
        <f t="shared" si="26"/>
        <v>29614.160000000003</v>
      </c>
      <c r="CX6" s="31">
        <f t="shared" si="26"/>
        <v>41492.140000000014</v>
      </c>
      <c r="CY6" s="31">
        <f t="shared" si="26"/>
        <v>234.75000000000017</v>
      </c>
      <c r="CZ6" s="31">
        <f t="shared" si="26"/>
        <v>1563.0200000000002</v>
      </c>
      <c r="DA6" s="31">
        <f t="shared" si="26"/>
        <v>109.66000000000001</v>
      </c>
      <c r="DB6" s="31">
        <f t="shared" si="26"/>
        <v>50440.909999999996</v>
      </c>
      <c r="DC6" s="31">
        <f t="shared" si="26"/>
        <v>2420.6500000000005</v>
      </c>
      <c r="DD6" s="31">
        <f t="shared" si="26"/>
        <v>0</v>
      </c>
      <c r="DE6" s="31">
        <f t="shared" si="26"/>
        <v>0</v>
      </c>
      <c r="DF6" s="31">
        <f t="shared" si="26"/>
        <v>0</v>
      </c>
      <c r="DG6" s="31">
        <f t="shared" si="26"/>
        <v>0</v>
      </c>
      <c r="DH6" s="31">
        <f t="shared" si="26"/>
        <v>0</v>
      </c>
      <c r="DI6" s="32">
        <f t="shared" ref="DI6:DI69" si="54">ROUND(CW6*5%,2)</f>
        <v>1480.71</v>
      </c>
      <c r="DJ6" s="32">
        <f t="shared" ref="DJ6:DJ69" si="55">ROUND(CX6*5%,2)</f>
        <v>2074.61</v>
      </c>
      <c r="DK6" s="32">
        <f t="shared" ref="DK6:DK69" si="56">ROUND(CY6*5%,2)</f>
        <v>11.74</v>
      </c>
      <c r="DL6" s="32">
        <f t="shared" ref="DL6:DL69" si="57">ROUND(CZ6*5%,2)</f>
        <v>78.150000000000006</v>
      </c>
      <c r="DM6" s="32">
        <f t="shared" ref="DM6:DM69" si="58">ROUND(DA6*5%,2)</f>
        <v>5.48</v>
      </c>
      <c r="DN6" s="32">
        <f t="shared" ref="DN6:DN69" si="59">ROUND(DB6*5%,2)</f>
        <v>2522.0500000000002</v>
      </c>
      <c r="DO6" s="32">
        <f t="shared" ref="DO6:DO69" si="60">ROUND(DC6*5%,2)</f>
        <v>121.03</v>
      </c>
      <c r="DP6" s="32">
        <f t="shared" ref="DP6:DP69" si="61">ROUND(DD6*5%,2)</f>
        <v>0</v>
      </c>
      <c r="DQ6" s="32">
        <f t="shared" ref="DQ6:DQ69" si="62">ROUND(DE6*5%,2)</f>
        <v>0</v>
      </c>
      <c r="DR6" s="32">
        <f t="shared" ref="DR6:DR69" si="63">ROUND(DF6*5%,2)</f>
        <v>0</v>
      </c>
      <c r="DS6" s="32">
        <f t="shared" ref="DS6:DS69" si="64">ROUND(DG6*5%,2)</f>
        <v>0</v>
      </c>
      <c r="DT6" s="32">
        <f t="shared" ref="DT6:DT69" si="65">ROUND(DH6*5%,2)</f>
        <v>0</v>
      </c>
      <c r="DU6" s="31">
        <f t="shared" ref="DU6:DU69" si="66">ROUND(CW6*DU$3,2)</f>
        <v>12741.8</v>
      </c>
      <c r="DV6" s="31">
        <f t="shared" ref="DV6:DV69" si="67">ROUND(CX6*DV$3,2)</f>
        <v>17640.990000000002</v>
      </c>
      <c r="DW6" s="31">
        <f t="shared" ref="DW6:DW69" si="68">ROUND(CY6*DW$3,2)</f>
        <v>98.73</v>
      </c>
      <c r="DX6" s="31">
        <f t="shared" ref="DX6:DX69" si="69">ROUND(CZ6*DX$3,2)</f>
        <v>649.38</v>
      </c>
      <c r="DY6" s="31">
        <f t="shared" ref="DY6:DY69" si="70">ROUND(DA6*DY$3,2)</f>
        <v>45.02</v>
      </c>
      <c r="DZ6" s="31">
        <f t="shared" ref="DZ6:DZ69" si="71">ROUND(DB6*DZ$3,2)</f>
        <v>20450.689999999999</v>
      </c>
      <c r="EA6" s="31">
        <f t="shared" ref="EA6:EA69" si="72">ROUND(DC6*EA$3,2)</f>
        <v>969.49</v>
      </c>
      <c r="EB6" s="31">
        <f t="shared" ref="EB6:EB69" si="73">ROUND(DD6*EB$3,2)</f>
        <v>0</v>
      </c>
      <c r="EC6" s="31">
        <f t="shared" ref="EC6:EC69" si="74">ROUND(DE6*EC$3,2)</f>
        <v>0</v>
      </c>
      <c r="ED6" s="31">
        <f t="shared" ref="ED6:ED69" si="75">ROUND(DF6*ED$3,2)</f>
        <v>0</v>
      </c>
      <c r="EE6" s="31">
        <f t="shared" ref="EE6:EE69" si="76">ROUND(DG6*EE$3,2)</f>
        <v>0</v>
      </c>
      <c r="EF6" s="31">
        <f t="shared" ref="EF6:EF69" si="77">ROUND(DH6*EF$3,2)</f>
        <v>0</v>
      </c>
      <c r="EG6" s="32">
        <f t="shared" ref="EG6:EG69" si="78">CW6+DI6+DU6</f>
        <v>43836.67</v>
      </c>
      <c r="EH6" s="32">
        <f t="shared" ref="EH6:EH69" si="79">CX6+DJ6+DV6</f>
        <v>61207.74000000002</v>
      </c>
      <c r="EI6" s="32">
        <f t="shared" ref="EI6:EI69" si="80">CY6+DK6+DW6</f>
        <v>345.2200000000002</v>
      </c>
      <c r="EJ6" s="32">
        <f t="shared" ref="EJ6:EJ69" si="81">CZ6+DL6+DX6</f>
        <v>2290.5500000000002</v>
      </c>
      <c r="EK6" s="32">
        <f t="shared" ref="EK6:EK69" si="82">DA6+DM6+DY6</f>
        <v>160.16000000000003</v>
      </c>
      <c r="EL6" s="32">
        <f t="shared" ref="EL6:EL69" si="83">DB6+DN6+DZ6</f>
        <v>73413.649999999994</v>
      </c>
      <c r="EM6" s="32">
        <f t="shared" ref="EM6:EM69" si="84">DC6+DO6+EA6</f>
        <v>3511.170000000001</v>
      </c>
      <c r="EN6" s="32">
        <f t="shared" ref="EN6:EN69" si="85">DD6+DP6+EB6</f>
        <v>0</v>
      </c>
      <c r="EO6" s="32">
        <f t="shared" ref="EO6:EO69" si="86">DE6+DQ6+EC6</f>
        <v>0</v>
      </c>
      <c r="EP6" s="32">
        <f t="shared" ref="EP6:EP69" si="87">DF6+DR6+ED6</f>
        <v>0</v>
      </c>
      <c r="EQ6" s="32">
        <f t="shared" ref="EQ6:EQ69" si="88">DG6+DS6+EE6</f>
        <v>0</v>
      </c>
      <c r="ER6" s="32">
        <f t="shared" ref="ER6:ER69" si="89">DH6+DT6+EF6</f>
        <v>0</v>
      </c>
    </row>
    <row r="7" spans="1:148">
      <c r="A7" t="s">
        <v>420</v>
      </c>
      <c r="B7" s="1" t="s">
        <v>149</v>
      </c>
      <c r="C7" t="str">
        <f t="shared" ca="1" si="0"/>
        <v>0000022911</v>
      </c>
      <c r="D7" t="str">
        <f t="shared" ca="1" si="1"/>
        <v>FortisAlberta Reversing POD - Glenwood (229S)</v>
      </c>
      <c r="E7" s="51">
        <v>26.953600000000002</v>
      </c>
      <c r="F7" s="51">
        <v>19.1311</v>
      </c>
      <c r="G7" s="51">
        <v>40.8977</v>
      </c>
      <c r="H7" s="51">
        <v>195.17310000000001</v>
      </c>
      <c r="I7" s="51">
        <v>466.34800000000001</v>
      </c>
      <c r="J7" s="51">
        <v>300.15210000000002</v>
      </c>
      <c r="K7" s="51">
        <v>6.9070999999999998</v>
      </c>
      <c r="L7" s="51">
        <v>88.699700000000007</v>
      </c>
      <c r="M7" s="51">
        <v>379.01740000000001</v>
      </c>
      <c r="N7" s="51">
        <v>188.5368</v>
      </c>
      <c r="O7" s="51">
        <v>63.110399999999998</v>
      </c>
      <c r="P7" s="51">
        <v>3.9681000000000002</v>
      </c>
      <c r="Q7" s="32">
        <v>778.94</v>
      </c>
      <c r="R7" s="32">
        <v>953.46</v>
      </c>
      <c r="S7" s="32">
        <v>975.66</v>
      </c>
      <c r="T7" s="32">
        <v>6987.62</v>
      </c>
      <c r="U7" s="32">
        <v>12378.33</v>
      </c>
      <c r="V7" s="32">
        <v>10504.64</v>
      </c>
      <c r="W7" s="32">
        <v>171.52</v>
      </c>
      <c r="X7" s="32">
        <v>2881.39</v>
      </c>
      <c r="Y7" s="32">
        <v>14533.68</v>
      </c>
      <c r="Z7" s="32">
        <v>7353.72</v>
      </c>
      <c r="AA7" s="32">
        <v>1710.14</v>
      </c>
      <c r="AB7" s="32">
        <v>141.91</v>
      </c>
      <c r="AC7" s="2">
        <v>2.4700000000000002</v>
      </c>
      <c r="AD7" s="2">
        <v>2.4700000000000002</v>
      </c>
      <c r="AE7" s="2">
        <v>2.4700000000000002</v>
      </c>
      <c r="AF7" s="2">
        <v>2.4700000000000002</v>
      </c>
      <c r="AG7" s="2">
        <v>2.4700000000000002</v>
      </c>
      <c r="AH7" s="2">
        <v>2.4700000000000002</v>
      </c>
      <c r="AI7" s="2">
        <v>2.4700000000000002</v>
      </c>
      <c r="AJ7" s="2">
        <v>2.4700000000000002</v>
      </c>
      <c r="AK7" s="2">
        <v>2.4700000000000002</v>
      </c>
      <c r="AL7" s="2">
        <v>2.4700000000000002</v>
      </c>
      <c r="AM7" s="2">
        <v>2.4700000000000002</v>
      </c>
      <c r="AN7" s="2">
        <v>2.4700000000000002</v>
      </c>
      <c r="AO7" s="33">
        <v>19.239999999999998</v>
      </c>
      <c r="AP7" s="33">
        <v>23.55</v>
      </c>
      <c r="AQ7" s="33">
        <v>24.1</v>
      </c>
      <c r="AR7" s="33">
        <v>172.59</v>
      </c>
      <c r="AS7" s="33">
        <v>305.74</v>
      </c>
      <c r="AT7" s="33">
        <v>259.45999999999998</v>
      </c>
      <c r="AU7" s="33">
        <v>4.24</v>
      </c>
      <c r="AV7" s="33">
        <v>71.17</v>
      </c>
      <c r="AW7" s="33">
        <v>358.98</v>
      </c>
      <c r="AX7" s="33">
        <v>181.64</v>
      </c>
      <c r="AY7" s="33">
        <v>42.24</v>
      </c>
      <c r="AZ7" s="33">
        <v>3.51</v>
      </c>
      <c r="BA7" s="31">
        <f t="shared" si="30"/>
        <v>-0.93</v>
      </c>
      <c r="BB7" s="31">
        <f t="shared" si="31"/>
        <v>-1.1399999999999999</v>
      </c>
      <c r="BC7" s="31">
        <f t="shared" si="32"/>
        <v>-1.17</v>
      </c>
      <c r="BD7" s="31">
        <f t="shared" si="33"/>
        <v>-33.54</v>
      </c>
      <c r="BE7" s="31">
        <f t="shared" si="34"/>
        <v>-59.42</v>
      </c>
      <c r="BF7" s="31">
        <f t="shared" si="35"/>
        <v>-50.42</v>
      </c>
      <c r="BG7" s="31">
        <f t="shared" si="36"/>
        <v>-1.22</v>
      </c>
      <c r="BH7" s="31">
        <f t="shared" si="37"/>
        <v>-20.46</v>
      </c>
      <c r="BI7" s="31">
        <f t="shared" si="38"/>
        <v>-103.19</v>
      </c>
      <c r="BJ7" s="31">
        <f t="shared" si="39"/>
        <v>-22.06</v>
      </c>
      <c r="BK7" s="31">
        <f t="shared" si="40"/>
        <v>-5.13</v>
      </c>
      <c r="BL7" s="31">
        <f t="shared" si="41"/>
        <v>-0.43</v>
      </c>
      <c r="BM7" s="6">
        <v>2.0000000000000001E-4</v>
      </c>
      <c r="BN7" s="6">
        <v>2.0000000000000001E-4</v>
      </c>
      <c r="BO7" s="6">
        <v>2.0000000000000001E-4</v>
      </c>
      <c r="BP7" s="6">
        <v>2.0000000000000001E-4</v>
      </c>
      <c r="BQ7" s="6">
        <v>2.0000000000000001E-4</v>
      </c>
      <c r="BR7" s="6">
        <v>2.0000000000000001E-4</v>
      </c>
      <c r="BS7" s="6">
        <v>2.0000000000000001E-4</v>
      </c>
      <c r="BT7" s="6">
        <v>2.0000000000000001E-4</v>
      </c>
      <c r="BU7" s="6">
        <v>2.0000000000000001E-4</v>
      </c>
      <c r="BV7" s="6">
        <v>2.0000000000000001E-4</v>
      </c>
      <c r="BW7" s="6">
        <v>2.0000000000000001E-4</v>
      </c>
      <c r="BX7" s="6">
        <v>2.0000000000000001E-4</v>
      </c>
      <c r="BY7" s="31">
        <v>0.16</v>
      </c>
      <c r="BZ7" s="31">
        <v>0.19</v>
      </c>
      <c r="CA7" s="31">
        <v>0.2</v>
      </c>
      <c r="CB7" s="31">
        <v>1.4</v>
      </c>
      <c r="CC7" s="31">
        <v>2.48</v>
      </c>
      <c r="CD7" s="31">
        <v>2.1</v>
      </c>
      <c r="CE7" s="31">
        <v>0.03</v>
      </c>
      <c r="CF7" s="31">
        <v>0.57999999999999996</v>
      </c>
      <c r="CG7" s="31">
        <v>2.91</v>
      </c>
      <c r="CH7" s="31">
        <v>1.47</v>
      </c>
      <c r="CI7" s="31">
        <v>0.34</v>
      </c>
      <c r="CJ7" s="31">
        <v>0.03</v>
      </c>
      <c r="CK7" s="32">
        <f t="shared" si="42"/>
        <v>1.01</v>
      </c>
      <c r="CL7" s="32">
        <f t="shared" si="43"/>
        <v>1.24</v>
      </c>
      <c r="CM7" s="32">
        <f t="shared" si="44"/>
        <v>1.27</v>
      </c>
      <c r="CN7" s="32">
        <f t="shared" si="45"/>
        <v>9.08</v>
      </c>
      <c r="CO7" s="32">
        <f t="shared" si="46"/>
        <v>16.09</v>
      </c>
      <c r="CP7" s="32">
        <f t="shared" si="47"/>
        <v>13.66</v>
      </c>
      <c r="CQ7" s="32">
        <f t="shared" si="48"/>
        <v>0.22</v>
      </c>
      <c r="CR7" s="32">
        <f t="shared" si="49"/>
        <v>3.75</v>
      </c>
      <c r="CS7" s="32">
        <f t="shared" si="50"/>
        <v>18.89</v>
      </c>
      <c r="CT7" s="32">
        <f t="shared" si="51"/>
        <v>9.56</v>
      </c>
      <c r="CU7" s="32">
        <f t="shared" si="52"/>
        <v>2.2200000000000002</v>
      </c>
      <c r="CV7" s="32">
        <f t="shared" si="53"/>
        <v>0.18</v>
      </c>
      <c r="CW7" s="31">
        <f t="shared" si="26"/>
        <v>-17.14</v>
      </c>
      <c r="CX7" s="31">
        <f t="shared" si="26"/>
        <v>-20.98</v>
      </c>
      <c r="CY7" s="31">
        <f t="shared" si="26"/>
        <v>-21.46</v>
      </c>
      <c r="CZ7" s="31">
        <f t="shared" si="26"/>
        <v>-128.57000000000002</v>
      </c>
      <c r="DA7" s="31">
        <f t="shared" si="26"/>
        <v>-227.75</v>
      </c>
      <c r="DB7" s="31">
        <f t="shared" si="26"/>
        <v>-193.27999999999997</v>
      </c>
      <c r="DC7" s="31">
        <f t="shared" si="26"/>
        <v>-2.7700000000000005</v>
      </c>
      <c r="DD7" s="31">
        <f t="shared" si="26"/>
        <v>-46.38</v>
      </c>
      <c r="DE7" s="31">
        <f t="shared" si="26"/>
        <v>-233.99</v>
      </c>
      <c r="DF7" s="31">
        <f t="shared" si="26"/>
        <v>-148.54999999999998</v>
      </c>
      <c r="DG7" s="31">
        <f t="shared" si="26"/>
        <v>-34.549999999999997</v>
      </c>
      <c r="DH7" s="31">
        <f t="shared" si="26"/>
        <v>-2.8699999999999997</v>
      </c>
      <c r="DI7" s="32">
        <f t="shared" si="54"/>
        <v>-0.86</v>
      </c>
      <c r="DJ7" s="32">
        <f t="shared" si="55"/>
        <v>-1.05</v>
      </c>
      <c r="DK7" s="32">
        <f t="shared" si="56"/>
        <v>-1.07</v>
      </c>
      <c r="DL7" s="32">
        <f t="shared" si="57"/>
        <v>-6.43</v>
      </c>
      <c r="DM7" s="32">
        <f t="shared" si="58"/>
        <v>-11.39</v>
      </c>
      <c r="DN7" s="32">
        <f t="shared" si="59"/>
        <v>-9.66</v>
      </c>
      <c r="DO7" s="32">
        <f t="shared" si="60"/>
        <v>-0.14000000000000001</v>
      </c>
      <c r="DP7" s="32">
        <f t="shared" si="61"/>
        <v>-2.3199999999999998</v>
      </c>
      <c r="DQ7" s="32">
        <f t="shared" si="62"/>
        <v>-11.7</v>
      </c>
      <c r="DR7" s="32">
        <f t="shared" si="63"/>
        <v>-7.43</v>
      </c>
      <c r="DS7" s="32">
        <f t="shared" si="64"/>
        <v>-1.73</v>
      </c>
      <c r="DT7" s="32">
        <f t="shared" si="65"/>
        <v>-0.14000000000000001</v>
      </c>
      <c r="DU7" s="31">
        <f t="shared" si="66"/>
        <v>-7.37</v>
      </c>
      <c r="DV7" s="31">
        <f t="shared" si="67"/>
        <v>-8.92</v>
      </c>
      <c r="DW7" s="31">
        <f t="shared" si="68"/>
        <v>-9.0299999999999994</v>
      </c>
      <c r="DX7" s="31">
        <f t="shared" si="69"/>
        <v>-53.42</v>
      </c>
      <c r="DY7" s="31">
        <f t="shared" si="70"/>
        <v>-93.5</v>
      </c>
      <c r="DZ7" s="31">
        <f t="shared" si="71"/>
        <v>-78.36</v>
      </c>
      <c r="EA7" s="31">
        <f t="shared" si="72"/>
        <v>-1.1100000000000001</v>
      </c>
      <c r="EB7" s="31">
        <f t="shared" si="73"/>
        <v>-18.329999999999998</v>
      </c>
      <c r="EC7" s="31">
        <f t="shared" si="74"/>
        <v>-91.23</v>
      </c>
      <c r="ED7" s="31">
        <f t="shared" si="75"/>
        <v>-57.16</v>
      </c>
      <c r="EE7" s="31">
        <f t="shared" si="76"/>
        <v>-13.11</v>
      </c>
      <c r="EF7" s="31">
        <f t="shared" si="77"/>
        <v>-1.07</v>
      </c>
      <c r="EG7" s="32">
        <f t="shared" si="78"/>
        <v>-25.37</v>
      </c>
      <c r="EH7" s="32">
        <f t="shared" si="79"/>
        <v>-30.950000000000003</v>
      </c>
      <c r="EI7" s="32">
        <f t="shared" si="80"/>
        <v>-31.560000000000002</v>
      </c>
      <c r="EJ7" s="32">
        <f t="shared" si="81"/>
        <v>-188.42000000000002</v>
      </c>
      <c r="EK7" s="32">
        <f t="shared" si="82"/>
        <v>-332.64</v>
      </c>
      <c r="EL7" s="32">
        <f t="shared" si="83"/>
        <v>-281.29999999999995</v>
      </c>
      <c r="EM7" s="32">
        <f t="shared" si="84"/>
        <v>-4.0200000000000005</v>
      </c>
      <c r="EN7" s="32">
        <f t="shared" si="85"/>
        <v>-67.03</v>
      </c>
      <c r="EO7" s="32">
        <f t="shared" si="86"/>
        <v>-336.92</v>
      </c>
      <c r="EP7" s="32">
        <f t="shared" si="87"/>
        <v>-213.14</v>
      </c>
      <c r="EQ7" s="32">
        <f t="shared" si="88"/>
        <v>-49.389999999999993</v>
      </c>
      <c r="ER7" s="32">
        <f t="shared" si="89"/>
        <v>-4.08</v>
      </c>
    </row>
    <row r="8" spans="1:148">
      <c r="A8" t="s">
        <v>420</v>
      </c>
      <c r="B8" s="1" t="s">
        <v>193</v>
      </c>
      <c r="C8" t="str">
        <f t="shared" ca="1" si="0"/>
        <v>0000035311</v>
      </c>
      <c r="D8" t="str">
        <f t="shared" ca="1" si="1"/>
        <v>FortisAlberta Reversing POD - Plamondon (353S)</v>
      </c>
      <c r="E8" s="51">
        <v>600.32140000000004</v>
      </c>
      <c r="F8" s="51">
        <v>118.80629999999999</v>
      </c>
      <c r="G8" s="51">
        <v>124.9285</v>
      </c>
      <c r="H8" s="51">
        <v>74.895099999999999</v>
      </c>
      <c r="I8" s="51">
        <v>67.056200000000004</v>
      </c>
      <c r="J8" s="51">
        <v>653.07349999999997</v>
      </c>
      <c r="K8" s="51">
        <v>476.16320000000002</v>
      </c>
      <c r="L8" s="51">
        <v>116.19799999999999</v>
      </c>
      <c r="M8" s="51">
        <v>158.4135</v>
      </c>
      <c r="N8" s="51">
        <v>277.74579999999997</v>
      </c>
      <c r="O8" s="51">
        <v>161.82849999999999</v>
      </c>
      <c r="P8" s="51">
        <v>430.2002</v>
      </c>
      <c r="Q8" s="32">
        <v>40083.660000000003</v>
      </c>
      <c r="R8" s="32">
        <v>10040.530000000001</v>
      </c>
      <c r="S8" s="32">
        <v>10498.49</v>
      </c>
      <c r="T8" s="32">
        <v>3324.15</v>
      </c>
      <c r="U8" s="32">
        <v>7491.28</v>
      </c>
      <c r="V8" s="32">
        <v>35623.050000000003</v>
      </c>
      <c r="W8" s="32">
        <v>108225.37</v>
      </c>
      <c r="X8" s="32">
        <v>12195.36</v>
      </c>
      <c r="Y8" s="32">
        <v>11188.51</v>
      </c>
      <c r="Z8" s="32">
        <v>17634.919999999998</v>
      </c>
      <c r="AA8" s="32">
        <v>9878.8700000000008</v>
      </c>
      <c r="AB8" s="32">
        <v>26445.03</v>
      </c>
      <c r="AC8" s="2">
        <v>1.88</v>
      </c>
      <c r="AD8" s="2">
        <v>1.88</v>
      </c>
      <c r="AE8" s="2">
        <v>1.88</v>
      </c>
      <c r="AF8" s="2">
        <v>1.88</v>
      </c>
      <c r="AG8" s="2">
        <v>1.88</v>
      </c>
      <c r="AH8" s="2">
        <v>1.88</v>
      </c>
      <c r="AI8" s="2">
        <v>1.88</v>
      </c>
      <c r="AJ8" s="2">
        <v>1.88</v>
      </c>
      <c r="AK8" s="2">
        <v>1.88</v>
      </c>
      <c r="AL8" s="2">
        <v>1.88</v>
      </c>
      <c r="AM8" s="2">
        <v>1.88</v>
      </c>
      <c r="AN8" s="2">
        <v>1.88</v>
      </c>
      <c r="AO8" s="33">
        <v>753.57</v>
      </c>
      <c r="AP8" s="33">
        <v>188.76</v>
      </c>
      <c r="AQ8" s="33">
        <v>197.37</v>
      </c>
      <c r="AR8" s="33">
        <v>62.49</v>
      </c>
      <c r="AS8" s="33">
        <v>140.84</v>
      </c>
      <c r="AT8" s="33">
        <v>669.71</v>
      </c>
      <c r="AU8" s="33">
        <v>2034.64</v>
      </c>
      <c r="AV8" s="33">
        <v>229.27</v>
      </c>
      <c r="AW8" s="33">
        <v>210.34</v>
      </c>
      <c r="AX8" s="33">
        <v>331.54</v>
      </c>
      <c r="AY8" s="33">
        <v>185.72</v>
      </c>
      <c r="AZ8" s="33">
        <v>497.17</v>
      </c>
      <c r="BA8" s="31">
        <f t="shared" si="30"/>
        <v>-48.1</v>
      </c>
      <c r="BB8" s="31">
        <f t="shared" si="31"/>
        <v>-12.05</v>
      </c>
      <c r="BC8" s="31">
        <f t="shared" si="32"/>
        <v>-12.6</v>
      </c>
      <c r="BD8" s="31">
        <f t="shared" si="33"/>
        <v>-15.96</v>
      </c>
      <c r="BE8" s="31">
        <f t="shared" si="34"/>
        <v>-35.96</v>
      </c>
      <c r="BF8" s="31">
        <f t="shared" si="35"/>
        <v>-170.99</v>
      </c>
      <c r="BG8" s="31">
        <f t="shared" si="36"/>
        <v>-768.4</v>
      </c>
      <c r="BH8" s="31">
        <f t="shared" si="37"/>
        <v>-86.59</v>
      </c>
      <c r="BI8" s="31">
        <f t="shared" si="38"/>
        <v>-79.44</v>
      </c>
      <c r="BJ8" s="31">
        <f t="shared" si="39"/>
        <v>-52.9</v>
      </c>
      <c r="BK8" s="31">
        <f t="shared" si="40"/>
        <v>-29.64</v>
      </c>
      <c r="BL8" s="31">
        <f t="shared" si="41"/>
        <v>-79.34</v>
      </c>
      <c r="BM8" s="6">
        <v>1.52E-2</v>
      </c>
      <c r="BN8" s="6">
        <v>1.52E-2</v>
      </c>
      <c r="BO8" s="6">
        <v>1.52E-2</v>
      </c>
      <c r="BP8" s="6">
        <v>1.52E-2</v>
      </c>
      <c r="BQ8" s="6">
        <v>1.52E-2</v>
      </c>
      <c r="BR8" s="6">
        <v>1.52E-2</v>
      </c>
      <c r="BS8" s="6">
        <v>1.52E-2</v>
      </c>
      <c r="BT8" s="6">
        <v>1.52E-2</v>
      </c>
      <c r="BU8" s="6">
        <v>1.52E-2</v>
      </c>
      <c r="BV8" s="6">
        <v>1.52E-2</v>
      </c>
      <c r="BW8" s="6">
        <v>1.52E-2</v>
      </c>
      <c r="BX8" s="6">
        <v>1.52E-2</v>
      </c>
      <c r="BY8" s="31">
        <v>609.27</v>
      </c>
      <c r="BZ8" s="31">
        <v>152.62</v>
      </c>
      <c r="CA8" s="31">
        <v>159.58000000000001</v>
      </c>
      <c r="CB8" s="31">
        <v>50.53</v>
      </c>
      <c r="CC8" s="31">
        <v>113.87</v>
      </c>
      <c r="CD8" s="31">
        <v>541.47</v>
      </c>
      <c r="CE8" s="31">
        <v>1645.03</v>
      </c>
      <c r="CF8" s="31">
        <v>185.37</v>
      </c>
      <c r="CG8" s="31">
        <v>170.07</v>
      </c>
      <c r="CH8" s="31">
        <v>268.05</v>
      </c>
      <c r="CI8" s="31">
        <v>150.16</v>
      </c>
      <c r="CJ8" s="31">
        <v>401.96</v>
      </c>
      <c r="CK8" s="32">
        <f t="shared" si="42"/>
        <v>52.11</v>
      </c>
      <c r="CL8" s="32">
        <f t="shared" si="43"/>
        <v>13.05</v>
      </c>
      <c r="CM8" s="32">
        <f t="shared" si="44"/>
        <v>13.65</v>
      </c>
      <c r="CN8" s="32">
        <f t="shared" si="45"/>
        <v>4.32</v>
      </c>
      <c r="CO8" s="32">
        <f t="shared" si="46"/>
        <v>9.74</v>
      </c>
      <c r="CP8" s="32">
        <f t="shared" si="47"/>
        <v>46.31</v>
      </c>
      <c r="CQ8" s="32">
        <f t="shared" si="48"/>
        <v>140.69</v>
      </c>
      <c r="CR8" s="32">
        <f t="shared" si="49"/>
        <v>15.85</v>
      </c>
      <c r="CS8" s="32">
        <f t="shared" si="50"/>
        <v>14.55</v>
      </c>
      <c r="CT8" s="32">
        <f t="shared" si="51"/>
        <v>22.93</v>
      </c>
      <c r="CU8" s="32">
        <f t="shared" si="52"/>
        <v>12.84</v>
      </c>
      <c r="CV8" s="32">
        <f t="shared" si="53"/>
        <v>34.380000000000003</v>
      </c>
      <c r="CW8" s="31">
        <f t="shared" si="26"/>
        <v>-44.090000000000053</v>
      </c>
      <c r="CX8" s="31">
        <f t="shared" ref="CX8:CX14" si="90">BZ8+CL8-AP8-BB8</f>
        <v>-11.039999999999974</v>
      </c>
      <c r="CY8" s="31">
        <f t="shared" ref="CY8:CY14" si="91">CA8+CM8-AQ8-BC8</f>
        <v>-11.539999999999987</v>
      </c>
      <c r="CZ8" s="31">
        <f t="shared" ref="CZ8:CZ14" si="92">CB8+CN8-AR8-BD8</f>
        <v>8.32</v>
      </c>
      <c r="DA8" s="31">
        <f t="shared" ref="DA8:DA14" si="93">CC8+CO8-AS8-BE8</f>
        <v>18.729999999999997</v>
      </c>
      <c r="DB8" s="31">
        <f t="shared" ref="DB8:DB14" si="94">CD8+CP8-AT8-BF8</f>
        <v>89.059999999999945</v>
      </c>
      <c r="DC8" s="31">
        <f t="shared" ref="DC8:DC14" si="95">CE8+CQ8-AU8-BG8</f>
        <v>519.4799999999999</v>
      </c>
      <c r="DD8" s="31">
        <f t="shared" ref="DD8:DD14" si="96">CF8+CR8-AV8-BH8</f>
        <v>58.539999999999992</v>
      </c>
      <c r="DE8" s="31">
        <f t="shared" ref="DE8:DE14" si="97">CG8+CS8-AW8-BI8</f>
        <v>53.72</v>
      </c>
      <c r="DF8" s="31">
        <f t="shared" ref="DF8:DF14" si="98">CH8+CT8-AX8-BJ8</f>
        <v>12.339999999999996</v>
      </c>
      <c r="DG8" s="31">
        <f t="shared" ref="DG8:DG14" si="99">CI8+CU8-AY8-BK8</f>
        <v>6.9200000000000017</v>
      </c>
      <c r="DH8" s="31">
        <f t="shared" ref="DH8:DH14" si="100">CJ8+CV8-AZ8-BL8</f>
        <v>18.509999999999962</v>
      </c>
      <c r="DI8" s="32">
        <f t="shared" si="54"/>
        <v>-2.2000000000000002</v>
      </c>
      <c r="DJ8" s="32">
        <f t="shared" si="55"/>
        <v>-0.55000000000000004</v>
      </c>
      <c r="DK8" s="32">
        <f t="shared" si="56"/>
        <v>-0.57999999999999996</v>
      </c>
      <c r="DL8" s="32">
        <f t="shared" si="57"/>
        <v>0.42</v>
      </c>
      <c r="DM8" s="32">
        <f t="shared" si="58"/>
        <v>0.94</v>
      </c>
      <c r="DN8" s="32">
        <f t="shared" si="59"/>
        <v>4.45</v>
      </c>
      <c r="DO8" s="32">
        <f t="shared" si="60"/>
        <v>25.97</v>
      </c>
      <c r="DP8" s="32">
        <f t="shared" si="61"/>
        <v>2.93</v>
      </c>
      <c r="DQ8" s="32">
        <f t="shared" si="62"/>
        <v>2.69</v>
      </c>
      <c r="DR8" s="32">
        <f t="shared" si="63"/>
        <v>0.62</v>
      </c>
      <c r="DS8" s="32">
        <f t="shared" si="64"/>
        <v>0.35</v>
      </c>
      <c r="DT8" s="32">
        <f t="shared" si="65"/>
        <v>0.93</v>
      </c>
      <c r="DU8" s="31">
        <f t="shared" si="66"/>
        <v>-18.97</v>
      </c>
      <c r="DV8" s="31">
        <f t="shared" si="67"/>
        <v>-4.6900000000000004</v>
      </c>
      <c r="DW8" s="31">
        <f t="shared" si="68"/>
        <v>-4.8499999999999996</v>
      </c>
      <c r="DX8" s="31">
        <f t="shared" si="69"/>
        <v>3.46</v>
      </c>
      <c r="DY8" s="31">
        <f t="shared" si="70"/>
        <v>7.69</v>
      </c>
      <c r="DZ8" s="31">
        <f t="shared" si="71"/>
        <v>36.11</v>
      </c>
      <c r="EA8" s="31">
        <f t="shared" si="72"/>
        <v>208.06</v>
      </c>
      <c r="EB8" s="31">
        <f t="shared" si="73"/>
        <v>23.13</v>
      </c>
      <c r="EC8" s="31">
        <f t="shared" si="74"/>
        <v>20.94</v>
      </c>
      <c r="ED8" s="31">
        <f t="shared" si="75"/>
        <v>4.75</v>
      </c>
      <c r="EE8" s="31">
        <f t="shared" si="76"/>
        <v>2.63</v>
      </c>
      <c r="EF8" s="31">
        <f t="shared" si="77"/>
        <v>6.93</v>
      </c>
      <c r="EG8" s="32">
        <f t="shared" si="78"/>
        <v>-65.260000000000048</v>
      </c>
      <c r="EH8" s="32">
        <f t="shared" si="79"/>
        <v>-16.279999999999976</v>
      </c>
      <c r="EI8" s="32">
        <f t="shared" si="80"/>
        <v>-16.969999999999985</v>
      </c>
      <c r="EJ8" s="32">
        <f t="shared" si="81"/>
        <v>12.2</v>
      </c>
      <c r="EK8" s="32">
        <f t="shared" si="82"/>
        <v>27.36</v>
      </c>
      <c r="EL8" s="32">
        <f t="shared" si="83"/>
        <v>129.61999999999995</v>
      </c>
      <c r="EM8" s="32">
        <f t="shared" si="84"/>
        <v>753.51</v>
      </c>
      <c r="EN8" s="32">
        <f t="shared" si="85"/>
        <v>84.6</v>
      </c>
      <c r="EO8" s="32">
        <f t="shared" si="86"/>
        <v>77.349999999999994</v>
      </c>
      <c r="EP8" s="32">
        <f t="shared" si="87"/>
        <v>17.709999999999994</v>
      </c>
      <c r="EQ8" s="32">
        <f t="shared" si="88"/>
        <v>9.9000000000000021</v>
      </c>
      <c r="ER8" s="32">
        <f t="shared" si="89"/>
        <v>26.369999999999962</v>
      </c>
    </row>
    <row r="9" spans="1:148">
      <c r="A9" t="s">
        <v>420</v>
      </c>
      <c r="B9" s="1" t="s">
        <v>153</v>
      </c>
      <c r="C9" t="str">
        <f t="shared" ca="1" si="0"/>
        <v>0000038511</v>
      </c>
      <c r="D9" t="str">
        <f t="shared" ca="1" si="1"/>
        <v>FortisAlberta Reversing POD - Spring Coulee (385S)</v>
      </c>
      <c r="E9" s="51">
        <v>0</v>
      </c>
      <c r="F9" s="51">
        <v>0</v>
      </c>
      <c r="G9" s="51">
        <v>0</v>
      </c>
      <c r="H9" s="51">
        <v>0</v>
      </c>
      <c r="I9" s="51">
        <v>0</v>
      </c>
      <c r="J9" s="51">
        <v>0</v>
      </c>
      <c r="K9" s="51">
        <v>0</v>
      </c>
      <c r="L9" s="51">
        <v>0</v>
      </c>
      <c r="M9" s="51">
        <v>0</v>
      </c>
      <c r="N9" s="51">
        <v>0</v>
      </c>
      <c r="O9" s="51">
        <v>0</v>
      </c>
      <c r="P9" s="51">
        <v>0</v>
      </c>
      <c r="Q9" s="32">
        <v>0</v>
      </c>
      <c r="R9" s="32">
        <v>0</v>
      </c>
      <c r="S9" s="32">
        <v>0</v>
      </c>
      <c r="T9" s="32">
        <v>0</v>
      </c>
      <c r="U9" s="32">
        <v>0</v>
      </c>
      <c r="V9" s="32">
        <v>0</v>
      </c>
      <c r="W9" s="32">
        <v>0</v>
      </c>
      <c r="X9" s="32">
        <v>0</v>
      </c>
      <c r="Y9" s="32">
        <v>0</v>
      </c>
      <c r="Z9" s="32">
        <v>0</v>
      </c>
      <c r="AA9" s="32">
        <v>0</v>
      </c>
      <c r="AB9" s="32">
        <v>0</v>
      </c>
      <c r="AC9" s="2">
        <v>2.57</v>
      </c>
      <c r="AD9" s="2">
        <v>2.57</v>
      </c>
      <c r="AE9" s="2">
        <v>2.57</v>
      </c>
      <c r="AF9" s="2">
        <v>2.57</v>
      </c>
      <c r="AG9" s="2">
        <v>2.57</v>
      </c>
      <c r="AH9" s="2">
        <v>2.57</v>
      </c>
      <c r="AI9" s="2">
        <v>2.57</v>
      </c>
      <c r="AJ9" s="2">
        <v>2.57</v>
      </c>
      <c r="AK9" s="2">
        <v>2.57</v>
      </c>
      <c r="AL9" s="2">
        <v>2.57</v>
      </c>
      <c r="AM9" s="2">
        <v>2.57</v>
      </c>
      <c r="AN9" s="2">
        <v>2.57</v>
      </c>
      <c r="AO9" s="33">
        <v>0</v>
      </c>
      <c r="AP9" s="33">
        <v>0</v>
      </c>
      <c r="AQ9" s="33">
        <v>0</v>
      </c>
      <c r="AR9" s="33">
        <v>0</v>
      </c>
      <c r="AS9" s="33">
        <v>0</v>
      </c>
      <c r="AT9" s="33">
        <v>0</v>
      </c>
      <c r="AU9" s="33">
        <v>0</v>
      </c>
      <c r="AV9" s="33">
        <v>0</v>
      </c>
      <c r="AW9" s="33">
        <v>0</v>
      </c>
      <c r="AX9" s="33">
        <v>0</v>
      </c>
      <c r="AY9" s="33">
        <v>0</v>
      </c>
      <c r="AZ9" s="33">
        <v>0</v>
      </c>
      <c r="BA9" s="31">
        <f t="shared" si="30"/>
        <v>0</v>
      </c>
      <c r="BB9" s="31">
        <f t="shared" si="31"/>
        <v>0</v>
      </c>
      <c r="BC9" s="31">
        <f t="shared" si="32"/>
        <v>0</v>
      </c>
      <c r="BD9" s="31">
        <f t="shared" si="33"/>
        <v>0</v>
      </c>
      <c r="BE9" s="31">
        <f t="shared" si="34"/>
        <v>0</v>
      </c>
      <c r="BF9" s="31">
        <f t="shared" si="35"/>
        <v>0</v>
      </c>
      <c r="BG9" s="31">
        <f t="shared" si="36"/>
        <v>0</v>
      </c>
      <c r="BH9" s="31">
        <f t="shared" si="37"/>
        <v>0</v>
      </c>
      <c r="BI9" s="31">
        <f t="shared" si="38"/>
        <v>0</v>
      </c>
      <c r="BJ9" s="31">
        <f t="shared" si="39"/>
        <v>0</v>
      </c>
      <c r="BK9" s="31">
        <f t="shared" si="40"/>
        <v>0</v>
      </c>
      <c r="BL9" s="31">
        <f t="shared" si="41"/>
        <v>0</v>
      </c>
      <c r="BM9" s="6">
        <v>4.87E-2</v>
      </c>
      <c r="BN9" s="6">
        <v>4.87E-2</v>
      </c>
      <c r="BO9" s="6">
        <v>4.87E-2</v>
      </c>
      <c r="BP9" s="6">
        <v>4.87E-2</v>
      </c>
      <c r="BQ9" s="6">
        <v>4.87E-2</v>
      </c>
      <c r="BR9" s="6">
        <v>4.87E-2</v>
      </c>
      <c r="BS9" s="6">
        <v>4.87E-2</v>
      </c>
      <c r="BT9" s="6">
        <v>4.87E-2</v>
      </c>
      <c r="BU9" s="6">
        <v>4.87E-2</v>
      </c>
      <c r="BV9" s="6">
        <v>4.87E-2</v>
      </c>
      <c r="BW9" s="6">
        <v>4.87E-2</v>
      </c>
      <c r="BX9" s="6">
        <v>4.87E-2</v>
      </c>
      <c r="BY9" s="31">
        <v>0</v>
      </c>
      <c r="BZ9" s="31">
        <v>0</v>
      </c>
      <c r="CA9" s="31">
        <v>0</v>
      </c>
      <c r="CB9" s="31">
        <v>0</v>
      </c>
      <c r="CC9" s="31">
        <v>0</v>
      </c>
      <c r="CD9" s="31">
        <v>0</v>
      </c>
      <c r="CE9" s="31">
        <v>0</v>
      </c>
      <c r="CF9" s="31">
        <v>0</v>
      </c>
      <c r="CG9" s="31">
        <v>0</v>
      </c>
      <c r="CH9" s="31">
        <v>0</v>
      </c>
      <c r="CI9" s="31">
        <v>0</v>
      </c>
      <c r="CJ9" s="31">
        <v>0</v>
      </c>
      <c r="CK9" s="32">
        <f t="shared" si="42"/>
        <v>0</v>
      </c>
      <c r="CL9" s="32">
        <f t="shared" si="43"/>
        <v>0</v>
      </c>
      <c r="CM9" s="32">
        <f t="shared" si="44"/>
        <v>0</v>
      </c>
      <c r="CN9" s="32">
        <f t="shared" si="45"/>
        <v>0</v>
      </c>
      <c r="CO9" s="32">
        <f t="shared" si="46"/>
        <v>0</v>
      </c>
      <c r="CP9" s="32">
        <f t="shared" si="47"/>
        <v>0</v>
      </c>
      <c r="CQ9" s="32">
        <f t="shared" si="48"/>
        <v>0</v>
      </c>
      <c r="CR9" s="32">
        <f t="shared" si="49"/>
        <v>0</v>
      </c>
      <c r="CS9" s="32">
        <f t="shared" si="50"/>
        <v>0</v>
      </c>
      <c r="CT9" s="32">
        <f t="shared" si="51"/>
        <v>0</v>
      </c>
      <c r="CU9" s="32">
        <f t="shared" si="52"/>
        <v>0</v>
      </c>
      <c r="CV9" s="32">
        <f t="shared" si="53"/>
        <v>0</v>
      </c>
      <c r="CW9" s="31">
        <f t="shared" si="26"/>
        <v>0</v>
      </c>
      <c r="CX9" s="31">
        <f t="shared" si="90"/>
        <v>0</v>
      </c>
      <c r="CY9" s="31">
        <f t="shared" si="91"/>
        <v>0</v>
      </c>
      <c r="CZ9" s="31">
        <f t="shared" si="92"/>
        <v>0</v>
      </c>
      <c r="DA9" s="31">
        <f t="shared" si="93"/>
        <v>0</v>
      </c>
      <c r="DB9" s="31">
        <f t="shared" si="94"/>
        <v>0</v>
      </c>
      <c r="DC9" s="31">
        <f t="shared" si="95"/>
        <v>0</v>
      </c>
      <c r="DD9" s="31">
        <f t="shared" si="96"/>
        <v>0</v>
      </c>
      <c r="DE9" s="31">
        <f t="shared" si="97"/>
        <v>0</v>
      </c>
      <c r="DF9" s="31">
        <f t="shared" si="98"/>
        <v>0</v>
      </c>
      <c r="DG9" s="31">
        <f t="shared" si="99"/>
        <v>0</v>
      </c>
      <c r="DH9" s="31">
        <f t="shared" si="100"/>
        <v>0</v>
      </c>
      <c r="DI9" s="32">
        <f t="shared" si="54"/>
        <v>0</v>
      </c>
      <c r="DJ9" s="32">
        <f t="shared" si="55"/>
        <v>0</v>
      </c>
      <c r="DK9" s="32">
        <f t="shared" si="56"/>
        <v>0</v>
      </c>
      <c r="DL9" s="32">
        <f t="shared" si="57"/>
        <v>0</v>
      </c>
      <c r="DM9" s="32">
        <f t="shared" si="58"/>
        <v>0</v>
      </c>
      <c r="DN9" s="32">
        <f t="shared" si="59"/>
        <v>0</v>
      </c>
      <c r="DO9" s="32">
        <f t="shared" si="60"/>
        <v>0</v>
      </c>
      <c r="DP9" s="32">
        <f t="shared" si="61"/>
        <v>0</v>
      </c>
      <c r="DQ9" s="32">
        <f t="shared" si="62"/>
        <v>0</v>
      </c>
      <c r="DR9" s="32">
        <f t="shared" si="63"/>
        <v>0</v>
      </c>
      <c r="DS9" s="32">
        <f t="shared" si="64"/>
        <v>0</v>
      </c>
      <c r="DT9" s="32">
        <f t="shared" si="65"/>
        <v>0</v>
      </c>
      <c r="DU9" s="31">
        <f t="shared" si="66"/>
        <v>0</v>
      </c>
      <c r="DV9" s="31">
        <f t="shared" si="67"/>
        <v>0</v>
      </c>
      <c r="DW9" s="31">
        <f t="shared" si="68"/>
        <v>0</v>
      </c>
      <c r="DX9" s="31">
        <f t="shared" si="69"/>
        <v>0</v>
      </c>
      <c r="DY9" s="31">
        <f t="shared" si="70"/>
        <v>0</v>
      </c>
      <c r="DZ9" s="31">
        <f t="shared" si="71"/>
        <v>0</v>
      </c>
      <c r="EA9" s="31">
        <f t="shared" si="72"/>
        <v>0</v>
      </c>
      <c r="EB9" s="31">
        <f t="shared" si="73"/>
        <v>0</v>
      </c>
      <c r="EC9" s="31">
        <f t="shared" si="74"/>
        <v>0</v>
      </c>
      <c r="ED9" s="31">
        <f t="shared" si="75"/>
        <v>0</v>
      </c>
      <c r="EE9" s="31">
        <f t="shared" si="76"/>
        <v>0</v>
      </c>
      <c r="EF9" s="31">
        <f t="shared" si="77"/>
        <v>0</v>
      </c>
      <c r="EG9" s="32">
        <f t="shared" si="78"/>
        <v>0</v>
      </c>
      <c r="EH9" s="32">
        <f t="shared" si="79"/>
        <v>0</v>
      </c>
      <c r="EI9" s="32">
        <f t="shared" si="80"/>
        <v>0</v>
      </c>
      <c r="EJ9" s="32">
        <f t="shared" si="81"/>
        <v>0</v>
      </c>
      <c r="EK9" s="32">
        <f t="shared" si="82"/>
        <v>0</v>
      </c>
      <c r="EL9" s="32">
        <f t="shared" si="83"/>
        <v>0</v>
      </c>
      <c r="EM9" s="32">
        <f t="shared" si="84"/>
        <v>0</v>
      </c>
      <c r="EN9" s="32">
        <f t="shared" si="85"/>
        <v>0</v>
      </c>
      <c r="EO9" s="32">
        <f t="shared" si="86"/>
        <v>0</v>
      </c>
      <c r="EP9" s="32">
        <f t="shared" si="87"/>
        <v>0</v>
      </c>
      <c r="EQ9" s="32">
        <f t="shared" si="88"/>
        <v>0</v>
      </c>
      <c r="ER9" s="32">
        <f t="shared" si="89"/>
        <v>0</v>
      </c>
    </row>
    <row r="10" spans="1:148">
      <c r="A10" t="s">
        <v>420</v>
      </c>
      <c r="B10" s="1" t="s">
        <v>154</v>
      </c>
      <c r="C10" t="str">
        <f t="shared" ca="1" si="0"/>
        <v>0000039611</v>
      </c>
      <c r="D10" t="str">
        <f t="shared" ca="1" si="1"/>
        <v>FortisAlberta Reversing POD - Pincher Creek (396S)</v>
      </c>
      <c r="E10" s="51">
        <v>368.82389999999998</v>
      </c>
      <c r="F10" s="51">
        <v>153.0377</v>
      </c>
      <c r="G10" s="51">
        <v>1275.9466</v>
      </c>
      <c r="H10" s="51">
        <v>1110.0693000000001</v>
      </c>
      <c r="I10" s="51">
        <v>882.55489999999998</v>
      </c>
      <c r="J10" s="51">
        <v>1105.5165</v>
      </c>
      <c r="K10" s="51">
        <v>101.2749</v>
      </c>
      <c r="L10" s="51">
        <v>243.19239999999999</v>
      </c>
      <c r="M10" s="51">
        <v>493.88440000000003</v>
      </c>
      <c r="N10" s="51">
        <v>1479.8166000000001</v>
      </c>
      <c r="O10" s="51">
        <v>944.53530000000001</v>
      </c>
      <c r="P10" s="51">
        <v>911.29409999999996</v>
      </c>
      <c r="Q10" s="32">
        <v>13545.51</v>
      </c>
      <c r="R10" s="32">
        <v>7908.97</v>
      </c>
      <c r="S10" s="32">
        <v>56095.05</v>
      </c>
      <c r="T10" s="32">
        <v>48610.94</v>
      </c>
      <c r="U10" s="32">
        <v>23455.25</v>
      </c>
      <c r="V10" s="32">
        <v>39691.82</v>
      </c>
      <c r="W10" s="32">
        <v>7330.27</v>
      </c>
      <c r="X10" s="32">
        <v>9864.81</v>
      </c>
      <c r="Y10" s="32">
        <v>17816.509999999998</v>
      </c>
      <c r="Z10" s="32">
        <v>78421.98</v>
      </c>
      <c r="AA10" s="32">
        <v>34187</v>
      </c>
      <c r="AB10" s="32">
        <v>37100.160000000003</v>
      </c>
      <c r="AC10" s="2">
        <v>3.26</v>
      </c>
      <c r="AD10" s="2">
        <v>3.26</v>
      </c>
      <c r="AE10" s="2">
        <v>3.26</v>
      </c>
      <c r="AF10" s="2">
        <v>3.26</v>
      </c>
      <c r="AG10" s="2">
        <v>3.26</v>
      </c>
      <c r="AH10" s="2">
        <v>3.26</v>
      </c>
      <c r="AI10" s="2">
        <v>3.26</v>
      </c>
      <c r="AJ10" s="2">
        <v>3.26</v>
      </c>
      <c r="AK10" s="2">
        <v>3.26</v>
      </c>
      <c r="AL10" s="2">
        <v>3.26</v>
      </c>
      <c r="AM10" s="2">
        <v>3.26</v>
      </c>
      <c r="AN10" s="2">
        <v>3.26</v>
      </c>
      <c r="AO10" s="33">
        <v>441.58</v>
      </c>
      <c r="AP10" s="33">
        <v>257.83</v>
      </c>
      <c r="AQ10" s="33">
        <v>1828.7</v>
      </c>
      <c r="AR10" s="33">
        <v>1584.72</v>
      </c>
      <c r="AS10" s="33">
        <v>764.64</v>
      </c>
      <c r="AT10" s="33">
        <v>1293.95</v>
      </c>
      <c r="AU10" s="33">
        <v>238.97</v>
      </c>
      <c r="AV10" s="33">
        <v>321.58999999999997</v>
      </c>
      <c r="AW10" s="33">
        <v>580.82000000000005</v>
      </c>
      <c r="AX10" s="33">
        <v>2556.56</v>
      </c>
      <c r="AY10" s="33">
        <v>1114.5</v>
      </c>
      <c r="AZ10" s="33">
        <v>1209.47</v>
      </c>
      <c r="BA10" s="31">
        <f t="shared" si="30"/>
        <v>-16.25</v>
      </c>
      <c r="BB10" s="31">
        <f t="shared" si="31"/>
        <v>-9.49</v>
      </c>
      <c r="BC10" s="31">
        <f t="shared" si="32"/>
        <v>-67.31</v>
      </c>
      <c r="BD10" s="31">
        <f t="shared" si="33"/>
        <v>-233.33</v>
      </c>
      <c r="BE10" s="31">
        <f t="shared" si="34"/>
        <v>-112.59</v>
      </c>
      <c r="BF10" s="31">
        <f t="shared" si="35"/>
        <v>-190.52</v>
      </c>
      <c r="BG10" s="31">
        <f t="shared" si="36"/>
        <v>-52.04</v>
      </c>
      <c r="BH10" s="31">
        <f t="shared" si="37"/>
        <v>-70.040000000000006</v>
      </c>
      <c r="BI10" s="31">
        <f t="shared" si="38"/>
        <v>-126.5</v>
      </c>
      <c r="BJ10" s="31">
        <f t="shared" si="39"/>
        <v>-235.27</v>
      </c>
      <c r="BK10" s="31">
        <f t="shared" si="40"/>
        <v>-102.56</v>
      </c>
      <c r="BL10" s="31">
        <f t="shared" si="41"/>
        <v>-111.3</v>
      </c>
      <c r="BM10" s="6">
        <v>2.7400000000000001E-2</v>
      </c>
      <c r="BN10" s="6">
        <v>2.7400000000000001E-2</v>
      </c>
      <c r="BO10" s="6">
        <v>2.7400000000000001E-2</v>
      </c>
      <c r="BP10" s="6">
        <v>2.7400000000000001E-2</v>
      </c>
      <c r="BQ10" s="6">
        <v>2.7400000000000001E-2</v>
      </c>
      <c r="BR10" s="6">
        <v>2.7400000000000001E-2</v>
      </c>
      <c r="BS10" s="6">
        <v>2.7400000000000001E-2</v>
      </c>
      <c r="BT10" s="6">
        <v>2.7400000000000001E-2</v>
      </c>
      <c r="BU10" s="6">
        <v>2.7400000000000001E-2</v>
      </c>
      <c r="BV10" s="6">
        <v>2.7400000000000001E-2</v>
      </c>
      <c r="BW10" s="6">
        <v>2.7400000000000001E-2</v>
      </c>
      <c r="BX10" s="6">
        <v>2.7400000000000001E-2</v>
      </c>
      <c r="BY10" s="31">
        <v>371.15</v>
      </c>
      <c r="BZ10" s="31">
        <v>216.71</v>
      </c>
      <c r="CA10" s="31">
        <v>1537</v>
      </c>
      <c r="CB10" s="31">
        <v>1331.94</v>
      </c>
      <c r="CC10" s="31">
        <v>642.66999999999996</v>
      </c>
      <c r="CD10" s="31">
        <v>1087.56</v>
      </c>
      <c r="CE10" s="31">
        <v>200.85</v>
      </c>
      <c r="CF10" s="31">
        <v>270.3</v>
      </c>
      <c r="CG10" s="31">
        <v>488.17</v>
      </c>
      <c r="CH10" s="31">
        <v>2148.7600000000002</v>
      </c>
      <c r="CI10" s="31">
        <v>936.72</v>
      </c>
      <c r="CJ10" s="31">
        <v>1016.54</v>
      </c>
      <c r="CK10" s="32">
        <f t="shared" si="42"/>
        <v>17.61</v>
      </c>
      <c r="CL10" s="32">
        <f t="shared" si="43"/>
        <v>10.28</v>
      </c>
      <c r="CM10" s="32">
        <f t="shared" si="44"/>
        <v>72.92</v>
      </c>
      <c r="CN10" s="32">
        <f t="shared" si="45"/>
        <v>63.19</v>
      </c>
      <c r="CO10" s="32">
        <f t="shared" si="46"/>
        <v>30.49</v>
      </c>
      <c r="CP10" s="32">
        <f t="shared" si="47"/>
        <v>51.6</v>
      </c>
      <c r="CQ10" s="32">
        <f t="shared" si="48"/>
        <v>9.5299999999999994</v>
      </c>
      <c r="CR10" s="32">
        <f t="shared" si="49"/>
        <v>12.82</v>
      </c>
      <c r="CS10" s="32">
        <f t="shared" si="50"/>
        <v>23.16</v>
      </c>
      <c r="CT10" s="32">
        <f t="shared" si="51"/>
        <v>101.95</v>
      </c>
      <c r="CU10" s="32">
        <f t="shared" si="52"/>
        <v>44.44</v>
      </c>
      <c r="CV10" s="32">
        <f t="shared" si="53"/>
        <v>48.23</v>
      </c>
      <c r="CW10" s="31">
        <f t="shared" si="26"/>
        <v>-36.569999999999993</v>
      </c>
      <c r="CX10" s="31">
        <f t="shared" si="90"/>
        <v>-21.349999999999973</v>
      </c>
      <c r="CY10" s="31">
        <f t="shared" si="91"/>
        <v>-151.46999999999997</v>
      </c>
      <c r="CZ10" s="31">
        <f t="shared" si="92"/>
        <v>43.740000000000094</v>
      </c>
      <c r="DA10" s="31">
        <f t="shared" si="93"/>
        <v>21.109999999999985</v>
      </c>
      <c r="DB10" s="31">
        <f t="shared" si="94"/>
        <v>35.729999999999819</v>
      </c>
      <c r="DC10" s="31">
        <f t="shared" si="95"/>
        <v>23.449999999999996</v>
      </c>
      <c r="DD10" s="31">
        <f t="shared" si="96"/>
        <v>31.570000000000036</v>
      </c>
      <c r="DE10" s="31">
        <f t="shared" si="97"/>
        <v>57.009999999999991</v>
      </c>
      <c r="DF10" s="31">
        <f t="shared" si="98"/>
        <v>-70.579999999999899</v>
      </c>
      <c r="DG10" s="31">
        <f t="shared" si="99"/>
        <v>-30.779999999999916</v>
      </c>
      <c r="DH10" s="31">
        <f t="shared" si="100"/>
        <v>-33.400000000000048</v>
      </c>
      <c r="DI10" s="32">
        <f t="shared" si="54"/>
        <v>-1.83</v>
      </c>
      <c r="DJ10" s="32">
        <f t="shared" si="55"/>
        <v>-1.07</v>
      </c>
      <c r="DK10" s="32">
        <f t="shared" si="56"/>
        <v>-7.57</v>
      </c>
      <c r="DL10" s="32">
        <f t="shared" si="57"/>
        <v>2.19</v>
      </c>
      <c r="DM10" s="32">
        <f t="shared" si="58"/>
        <v>1.06</v>
      </c>
      <c r="DN10" s="32">
        <f t="shared" si="59"/>
        <v>1.79</v>
      </c>
      <c r="DO10" s="32">
        <f t="shared" si="60"/>
        <v>1.17</v>
      </c>
      <c r="DP10" s="32">
        <f t="shared" si="61"/>
        <v>1.58</v>
      </c>
      <c r="DQ10" s="32">
        <f t="shared" si="62"/>
        <v>2.85</v>
      </c>
      <c r="DR10" s="32">
        <f t="shared" si="63"/>
        <v>-3.53</v>
      </c>
      <c r="DS10" s="32">
        <f t="shared" si="64"/>
        <v>-1.54</v>
      </c>
      <c r="DT10" s="32">
        <f t="shared" si="65"/>
        <v>-1.67</v>
      </c>
      <c r="DU10" s="31">
        <f t="shared" si="66"/>
        <v>-15.73</v>
      </c>
      <c r="DV10" s="31">
        <f t="shared" si="67"/>
        <v>-9.08</v>
      </c>
      <c r="DW10" s="31">
        <f t="shared" si="68"/>
        <v>-63.7</v>
      </c>
      <c r="DX10" s="31">
        <f t="shared" si="69"/>
        <v>18.170000000000002</v>
      </c>
      <c r="DY10" s="31">
        <f t="shared" si="70"/>
        <v>8.67</v>
      </c>
      <c r="DZ10" s="31">
        <f t="shared" si="71"/>
        <v>14.49</v>
      </c>
      <c r="EA10" s="31">
        <f t="shared" si="72"/>
        <v>9.39</v>
      </c>
      <c r="EB10" s="31">
        <f t="shared" si="73"/>
        <v>12.48</v>
      </c>
      <c r="EC10" s="31">
        <f t="shared" si="74"/>
        <v>22.23</v>
      </c>
      <c r="ED10" s="31">
        <f t="shared" si="75"/>
        <v>-27.16</v>
      </c>
      <c r="EE10" s="31">
        <f t="shared" si="76"/>
        <v>-11.68</v>
      </c>
      <c r="EF10" s="31">
        <f t="shared" si="77"/>
        <v>-12.5</v>
      </c>
      <c r="EG10" s="32">
        <f t="shared" si="78"/>
        <v>-54.129999999999995</v>
      </c>
      <c r="EH10" s="32">
        <f t="shared" si="79"/>
        <v>-31.499999999999972</v>
      </c>
      <c r="EI10" s="32">
        <f t="shared" si="80"/>
        <v>-222.73999999999995</v>
      </c>
      <c r="EJ10" s="32">
        <f t="shared" si="81"/>
        <v>64.100000000000094</v>
      </c>
      <c r="EK10" s="32">
        <f t="shared" si="82"/>
        <v>30.839999999999982</v>
      </c>
      <c r="EL10" s="32">
        <f t="shared" si="83"/>
        <v>52.00999999999982</v>
      </c>
      <c r="EM10" s="32">
        <f t="shared" si="84"/>
        <v>34.01</v>
      </c>
      <c r="EN10" s="32">
        <f t="shared" si="85"/>
        <v>45.630000000000038</v>
      </c>
      <c r="EO10" s="32">
        <f t="shared" si="86"/>
        <v>82.089999999999989</v>
      </c>
      <c r="EP10" s="32">
        <f t="shared" si="87"/>
        <v>-101.2699999999999</v>
      </c>
      <c r="EQ10" s="32">
        <f t="shared" si="88"/>
        <v>-43.999999999999915</v>
      </c>
      <c r="ER10" s="32">
        <f t="shared" si="89"/>
        <v>-47.57000000000005</v>
      </c>
    </row>
    <row r="11" spans="1:148">
      <c r="A11" t="s">
        <v>420</v>
      </c>
      <c r="B11" s="1" t="s">
        <v>187</v>
      </c>
      <c r="C11" t="str">
        <f t="shared" ca="1" si="0"/>
        <v>0000045411</v>
      </c>
      <c r="D11" t="str">
        <f t="shared" ca="1" si="1"/>
        <v>FortisAlberta Reversing POD - Buck Lake (454S)</v>
      </c>
      <c r="E11" s="51">
        <v>0</v>
      </c>
      <c r="F11" s="51">
        <v>175.3656</v>
      </c>
      <c r="G11" s="51">
        <v>2.5270999999999999</v>
      </c>
      <c r="H11" s="51">
        <v>0</v>
      </c>
      <c r="I11" s="51">
        <v>190.96340000000001</v>
      </c>
      <c r="J11" s="51">
        <v>150.60419999999999</v>
      </c>
      <c r="K11" s="51">
        <v>0.50290000000000001</v>
      </c>
      <c r="L11" s="51">
        <v>1.7405999999999999</v>
      </c>
      <c r="M11" s="51">
        <v>6.0720999999999998</v>
      </c>
      <c r="N11" s="51">
        <v>0</v>
      </c>
      <c r="O11" s="51">
        <v>0</v>
      </c>
      <c r="P11" s="51">
        <v>0</v>
      </c>
      <c r="Q11" s="32">
        <v>0</v>
      </c>
      <c r="R11" s="32">
        <v>10397.049999999999</v>
      </c>
      <c r="S11" s="32">
        <v>112</v>
      </c>
      <c r="T11" s="32">
        <v>0</v>
      </c>
      <c r="U11" s="32">
        <v>8485.2000000000007</v>
      </c>
      <c r="V11" s="32">
        <v>6723.33</v>
      </c>
      <c r="W11" s="32">
        <v>7.55</v>
      </c>
      <c r="X11" s="32">
        <v>76.94</v>
      </c>
      <c r="Y11" s="32">
        <v>323.86</v>
      </c>
      <c r="Z11" s="32">
        <v>0</v>
      </c>
      <c r="AA11" s="32">
        <v>0</v>
      </c>
      <c r="AB11" s="32">
        <v>0</v>
      </c>
      <c r="AC11" s="2">
        <v>4.32</v>
      </c>
      <c r="AD11" s="2">
        <v>4.32</v>
      </c>
      <c r="AE11" s="2">
        <v>4.32</v>
      </c>
      <c r="AF11" s="2">
        <v>4.32</v>
      </c>
      <c r="AG11" s="2">
        <v>4.32</v>
      </c>
      <c r="AH11" s="2">
        <v>4.32</v>
      </c>
      <c r="AI11" s="2">
        <v>4.32</v>
      </c>
      <c r="AJ11" s="2">
        <v>4.32</v>
      </c>
      <c r="AK11" s="2">
        <v>4.32</v>
      </c>
      <c r="AL11" s="2">
        <v>4.32</v>
      </c>
      <c r="AM11" s="2">
        <v>4.32</v>
      </c>
      <c r="AN11" s="2">
        <v>4.32</v>
      </c>
      <c r="AO11" s="33">
        <v>0</v>
      </c>
      <c r="AP11" s="33">
        <v>449.15</v>
      </c>
      <c r="AQ11" s="33">
        <v>4.84</v>
      </c>
      <c r="AR11" s="33">
        <v>0</v>
      </c>
      <c r="AS11" s="33">
        <v>366.56</v>
      </c>
      <c r="AT11" s="33">
        <v>290.45</v>
      </c>
      <c r="AU11" s="33">
        <v>0.33</v>
      </c>
      <c r="AV11" s="33">
        <v>3.32</v>
      </c>
      <c r="AW11" s="33">
        <v>13.99</v>
      </c>
      <c r="AX11" s="33">
        <v>0</v>
      </c>
      <c r="AY11" s="33">
        <v>0</v>
      </c>
      <c r="AZ11" s="33">
        <v>0</v>
      </c>
      <c r="BA11" s="31">
        <f t="shared" si="30"/>
        <v>0</v>
      </c>
      <c r="BB11" s="31">
        <f t="shared" si="31"/>
        <v>-12.48</v>
      </c>
      <c r="BC11" s="31">
        <f t="shared" si="32"/>
        <v>-0.13</v>
      </c>
      <c r="BD11" s="31">
        <f t="shared" si="33"/>
        <v>0</v>
      </c>
      <c r="BE11" s="31">
        <f t="shared" si="34"/>
        <v>-40.729999999999997</v>
      </c>
      <c r="BF11" s="31">
        <f t="shared" si="35"/>
        <v>-32.270000000000003</v>
      </c>
      <c r="BG11" s="31">
        <f t="shared" si="36"/>
        <v>-0.05</v>
      </c>
      <c r="BH11" s="31">
        <f t="shared" si="37"/>
        <v>-0.55000000000000004</v>
      </c>
      <c r="BI11" s="31">
        <f t="shared" si="38"/>
        <v>-2.2999999999999998</v>
      </c>
      <c r="BJ11" s="31">
        <f t="shared" si="39"/>
        <v>0</v>
      </c>
      <c r="BK11" s="31">
        <f t="shared" si="40"/>
        <v>0</v>
      </c>
      <c r="BL11" s="31">
        <f t="shared" si="41"/>
        <v>0</v>
      </c>
      <c r="BM11" s="6">
        <v>3.2899999999999999E-2</v>
      </c>
      <c r="BN11" s="6">
        <v>3.2899999999999999E-2</v>
      </c>
      <c r="BO11" s="6">
        <v>3.2899999999999999E-2</v>
      </c>
      <c r="BP11" s="6">
        <v>3.2899999999999999E-2</v>
      </c>
      <c r="BQ11" s="6">
        <v>3.2899999999999999E-2</v>
      </c>
      <c r="BR11" s="6">
        <v>3.2899999999999999E-2</v>
      </c>
      <c r="BS11" s="6">
        <v>3.2899999999999999E-2</v>
      </c>
      <c r="BT11" s="6">
        <v>3.2899999999999999E-2</v>
      </c>
      <c r="BU11" s="6">
        <v>3.2899999999999999E-2</v>
      </c>
      <c r="BV11" s="6">
        <v>3.2899999999999999E-2</v>
      </c>
      <c r="BW11" s="6">
        <v>3.2899999999999999E-2</v>
      </c>
      <c r="BX11" s="6">
        <v>3.2899999999999999E-2</v>
      </c>
      <c r="BY11" s="31">
        <v>0</v>
      </c>
      <c r="BZ11" s="31">
        <v>342.06</v>
      </c>
      <c r="CA11" s="31">
        <v>3.68</v>
      </c>
      <c r="CB11" s="31">
        <v>0</v>
      </c>
      <c r="CC11" s="31">
        <v>279.16000000000003</v>
      </c>
      <c r="CD11" s="31">
        <v>221.2</v>
      </c>
      <c r="CE11" s="31">
        <v>0.25</v>
      </c>
      <c r="CF11" s="31">
        <v>2.5299999999999998</v>
      </c>
      <c r="CG11" s="31">
        <v>10.65</v>
      </c>
      <c r="CH11" s="31">
        <v>0</v>
      </c>
      <c r="CI11" s="31">
        <v>0</v>
      </c>
      <c r="CJ11" s="31">
        <v>0</v>
      </c>
      <c r="CK11" s="32">
        <f t="shared" si="42"/>
        <v>0</v>
      </c>
      <c r="CL11" s="32">
        <f t="shared" si="43"/>
        <v>13.52</v>
      </c>
      <c r="CM11" s="32">
        <f t="shared" si="44"/>
        <v>0.15</v>
      </c>
      <c r="CN11" s="32">
        <f t="shared" si="45"/>
        <v>0</v>
      </c>
      <c r="CO11" s="32">
        <f t="shared" si="46"/>
        <v>11.03</v>
      </c>
      <c r="CP11" s="32">
        <f t="shared" si="47"/>
        <v>8.74</v>
      </c>
      <c r="CQ11" s="32">
        <f t="shared" si="48"/>
        <v>0.01</v>
      </c>
      <c r="CR11" s="32">
        <f t="shared" si="49"/>
        <v>0.1</v>
      </c>
      <c r="CS11" s="32">
        <f t="shared" si="50"/>
        <v>0.42</v>
      </c>
      <c r="CT11" s="32">
        <f t="shared" si="51"/>
        <v>0</v>
      </c>
      <c r="CU11" s="32">
        <f t="shared" si="52"/>
        <v>0</v>
      </c>
      <c r="CV11" s="32">
        <f t="shared" si="53"/>
        <v>0</v>
      </c>
      <c r="CW11" s="31">
        <f t="shared" si="26"/>
        <v>0</v>
      </c>
      <c r="CX11" s="31">
        <f t="shared" si="90"/>
        <v>-81.089999999999989</v>
      </c>
      <c r="CY11" s="31">
        <f t="shared" si="91"/>
        <v>-0.87999999999999978</v>
      </c>
      <c r="CZ11" s="31">
        <f t="shared" si="92"/>
        <v>0</v>
      </c>
      <c r="DA11" s="31">
        <f t="shared" si="93"/>
        <v>-35.640000000000008</v>
      </c>
      <c r="DB11" s="31">
        <f t="shared" si="94"/>
        <v>-28.239999999999988</v>
      </c>
      <c r="DC11" s="31">
        <f t="shared" si="95"/>
        <v>-2.0000000000000004E-2</v>
      </c>
      <c r="DD11" s="31">
        <f t="shared" si="96"/>
        <v>-0.1399999999999999</v>
      </c>
      <c r="DE11" s="31">
        <f t="shared" si="97"/>
        <v>-0.62000000000000011</v>
      </c>
      <c r="DF11" s="31">
        <f t="shared" si="98"/>
        <v>0</v>
      </c>
      <c r="DG11" s="31">
        <f t="shared" si="99"/>
        <v>0</v>
      </c>
      <c r="DH11" s="31">
        <f t="shared" si="100"/>
        <v>0</v>
      </c>
      <c r="DI11" s="32">
        <f t="shared" si="54"/>
        <v>0</v>
      </c>
      <c r="DJ11" s="32">
        <f t="shared" si="55"/>
        <v>-4.05</v>
      </c>
      <c r="DK11" s="32">
        <f t="shared" si="56"/>
        <v>-0.04</v>
      </c>
      <c r="DL11" s="32">
        <f t="shared" si="57"/>
        <v>0</v>
      </c>
      <c r="DM11" s="32">
        <f t="shared" si="58"/>
        <v>-1.78</v>
      </c>
      <c r="DN11" s="32">
        <f t="shared" si="59"/>
        <v>-1.41</v>
      </c>
      <c r="DO11" s="32">
        <f t="shared" si="60"/>
        <v>0</v>
      </c>
      <c r="DP11" s="32">
        <f t="shared" si="61"/>
        <v>-0.01</v>
      </c>
      <c r="DQ11" s="32">
        <f t="shared" si="62"/>
        <v>-0.03</v>
      </c>
      <c r="DR11" s="32">
        <f t="shared" si="63"/>
        <v>0</v>
      </c>
      <c r="DS11" s="32">
        <f t="shared" si="64"/>
        <v>0</v>
      </c>
      <c r="DT11" s="32">
        <f t="shared" si="65"/>
        <v>0</v>
      </c>
      <c r="DU11" s="31">
        <f t="shared" si="66"/>
        <v>0</v>
      </c>
      <c r="DV11" s="31">
        <f t="shared" si="67"/>
        <v>-34.479999999999997</v>
      </c>
      <c r="DW11" s="31">
        <f t="shared" si="68"/>
        <v>-0.37</v>
      </c>
      <c r="DX11" s="31">
        <f t="shared" si="69"/>
        <v>0</v>
      </c>
      <c r="DY11" s="31">
        <f t="shared" si="70"/>
        <v>-14.63</v>
      </c>
      <c r="DZ11" s="31">
        <f t="shared" si="71"/>
        <v>-11.45</v>
      </c>
      <c r="EA11" s="31">
        <f t="shared" si="72"/>
        <v>-0.01</v>
      </c>
      <c r="EB11" s="31">
        <f t="shared" si="73"/>
        <v>-0.06</v>
      </c>
      <c r="EC11" s="31">
        <f t="shared" si="74"/>
        <v>-0.24</v>
      </c>
      <c r="ED11" s="31">
        <f t="shared" si="75"/>
        <v>0</v>
      </c>
      <c r="EE11" s="31">
        <f t="shared" si="76"/>
        <v>0</v>
      </c>
      <c r="EF11" s="31">
        <f t="shared" si="77"/>
        <v>0</v>
      </c>
      <c r="EG11" s="32">
        <f t="shared" si="78"/>
        <v>0</v>
      </c>
      <c r="EH11" s="32">
        <f t="shared" si="79"/>
        <v>-119.61999999999998</v>
      </c>
      <c r="EI11" s="32">
        <f t="shared" si="80"/>
        <v>-1.2899999999999998</v>
      </c>
      <c r="EJ11" s="32">
        <f t="shared" si="81"/>
        <v>0</v>
      </c>
      <c r="EK11" s="32">
        <f t="shared" si="82"/>
        <v>-52.050000000000011</v>
      </c>
      <c r="EL11" s="32">
        <f t="shared" si="83"/>
        <v>-41.099999999999987</v>
      </c>
      <c r="EM11" s="32">
        <f t="shared" si="84"/>
        <v>-3.0000000000000006E-2</v>
      </c>
      <c r="EN11" s="32">
        <f t="shared" si="85"/>
        <v>-0.20999999999999991</v>
      </c>
      <c r="EO11" s="32">
        <f t="shared" si="86"/>
        <v>-0.89000000000000012</v>
      </c>
      <c r="EP11" s="32">
        <f t="shared" si="87"/>
        <v>0</v>
      </c>
      <c r="EQ11" s="32">
        <f t="shared" si="88"/>
        <v>0</v>
      </c>
      <c r="ER11" s="32">
        <f t="shared" si="89"/>
        <v>0</v>
      </c>
    </row>
    <row r="12" spans="1:148">
      <c r="A12" t="s">
        <v>420</v>
      </c>
      <c r="B12" s="1" t="s">
        <v>190</v>
      </c>
      <c r="C12" t="str">
        <f t="shared" ca="1" si="0"/>
        <v>0000079301</v>
      </c>
      <c r="D12" t="str">
        <f t="shared" ca="1" si="1"/>
        <v>FortisAlberta DOS - Cochrane EV Partnership (793S)</v>
      </c>
      <c r="E12" s="51">
        <v>3699.4142999999999</v>
      </c>
      <c r="F12" s="51">
        <v>0</v>
      </c>
      <c r="G12" s="51">
        <v>1145.6062999999999</v>
      </c>
      <c r="H12" s="51">
        <v>2702.1266999999998</v>
      </c>
      <c r="I12" s="51">
        <v>3989.7934</v>
      </c>
      <c r="J12" s="51">
        <v>4993.6569</v>
      </c>
      <c r="K12" s="51">
        <v>3664.2906000000003</v>
      </c>
      <c r="L12" s="51">
        <v>5506.7703000000001</v>
      </c>
      <c r="M12" s="51">
        <v>2795.0744999999997</v>
      </c>
      <c r="N12" s="51">
        <v>381.75319999999999</v>
      </c>
      <c r="O12" s="51">
        <v>5285.9709000000003</v>
      </c>
      <c r="P12" s="51">
        <v>0</v>
      </c>
      <c r="Q12" s="32">
        <v>186352.61</v>
      </c>
      <c r="R12" s="32">
        <v>0</v>
      </c>
      <c r="S12" s="32">
        <v>52539.3</v>
      </c>
      <c r="T12" s="32">
        <v>146508.82999999999</v>
      </c>
      <c r="U12" s="32">
        <v>185996.74000000002</v>
      </c>
      <c r="V12" s="32">
        <v>252982.70000000004</v>
      </c>
      <c r="W12" s="32">
        <v>401619.49</v>
      </c>
      <c r="X12" s="32">
        <v>297245.02</v>
      </c>
      <c r="Y12" s="32">
        <v>128897.26000000001</v>
      </c>
      <c r="Z12" s="32">
        <v>56409.27</v>
      </c>
      <c r="AA12" s="32">
        <v>244877.48</v>
      </c>
      <c r="AB12" s="32">
        <v>0</v>
      </c>
      <c r="AC12" s="2">
        <v>5.52</v>
      </c>
      <c r="AD12" s="2">
        <v>5.52</v>
      </c>
      <c r="AE12" s="2">
        <v>5.52</v>
      </c>
      <c r="AF12" s="2">
        <v>5.52</v>
      </c>
      <c r="AG12" s="2">
        <v>5.52</v>
      </c>
      <c r="AH12" s="2">
        <v>5.52</v>
      </c>
      <c r="AI12" s="2">
        <v>5.52</v>
      </c>
      <c r="AJ12" s="2">
        <v>5.52</v>
      </c>
      <c r="AK12" s="2">
        <v>5.52</v>
      </c>
      <c r="AL12" s="2">
        <v>5.52</v>
      </c>
      <c r="AM12" s="2">
        <v>5.52</v>
      </c>
      <c r="AN12" s="2">
        <v>5.52</v>
      </c>
      <c r="AO12" s="33">
        <v>10286.66</v>
      </c>
      <c r="AP12" s="33">
        <v>0</v>
      </c>
      <c r="AQ12" s="33">
        <v>2900.17</v>
      </c>
      <c r="AR12" s="33">
        <v>8087.2799999999988</v>
      </c>
      <c r="AS12" s="33">
        <v>10267.030000000001</v>
      </c>
      <c r="AT12" s="33">
        <v>13964.649999999998</v>
      </c>
      <c r="AU12" s="33">
        <v>22169.4</v>
      </c>
      <c r="AV12" s="33">
        <v>16407.93</v>
      </c>
      <c r="AW12" s="33">
        <v>7115.13</v>
      </c>
      <c r="AX12" s="33">
        <v>3113.79</v>
      </c>
      <c r="AY12" s="33">
        <v>13517.24</v>
      </c>
      <c r="AZ12" s="33">
        <v>0</v>
      </c>
      <c r="BA12" s="31">
        <f t="shared" si="30"/>
        <v>-223.62</v>
      </c>
      <c r="BB12" s="31">
        <f t="shared" si="31"/>
        <v>0</v>
      </c>
      <c r="BC12" s="31">
        <f t="shared" si="32"/>
        <v>-63.05</v>
      </c>
      <c r="BD12" s="31">
        <f t="shared" si="33"/>
        <v>-703.24</v>
      </c>
      <c r="BE12" s="31">
        <f t="shared" si="34"/>
        <v>-892.78</v>
      </c>
      <c r="BF12" s="31">
        <f t="shared" si="35"/>
        <v>-1214.32</v>
      </c>
      <c r="BG12" s="31">
        <f t="shared" si="36"/>
        <v>-2851.5</v>
      </c>
      <c r="BH12" s="31">
        <f t="shared" si="37"/>
        <v>-2110.44</v>
      </c>
      <c r="BI12" s="31">
        <f t="shared" si="38"/>
        <v>-915.17</v>
      </c>
      <c r="BJ12" s="31">
        <f t="shared" si="39"/>
        <v>-169.23</v>
      </c>
      <c r="BK12" s="31">
        <f t="shared" si="40"/>
        <v>-734.63</v>
      </c>
      <c r="BL12" s="31">
        <f t="shared" si="41"/>
        <v>0</v>
      </c>
      <c r="BM12" s="6">
        <v>9.8799999999999999E-2</v>
      </c>
      <c r="BN12" s="6">
        <v>9.8799999999999999E-2</v>
      </c>
      <c r="BO12" s="6">
        <v>9.8799999999999999E-2</v>
      </c>
      <c r="BP12" s="6">
        <v>9.8799999999999999E-2</v>
      </c>
      <c r="BQ12" s="6">
        <v>9.8799999999999999E-2</v>
      </c>
      <c r="BR12" s="6">
        <v>9.8799999999999999E-2</v>
      </c>
      <c r="BS12" s="6">
        <v>9.8799999999999999E-2</v>
      </c>
      <c r="BT12" s="6">
        <v>9.8799999999999999E-2</v>
      </c>
      <c r="BU12" s="6">
        <v>9.8799999999999999E-2</v>
      </c>
      <c r="BV12" s="6">
        <v>9.8799999999999999E-2</v>
      </c>
      <c r="BW12" s="6">
        <v>9.8799999999999999E-2</v>
      </c>
      <c r="BX12" s="6">
        <v>9.8799999999999999E-2</v>
      </c>
      <c r="BY12" s="31">
        <v>16452.600000000002</v>
      </c>
      <c r="BZ12" s="31">
        <v>0</v>
      </c>
      <c r="CA12" s="31">
        <v>2900.17</v>
      </c>
      <c r="CB12" s="31">
        <v>11860.679999999998</v>
      </c>
      <c r="CC12" s="31">
        <v>16487.32</v>
      </c>
      <c r="CD12" s="31">
        <v>24994.690000000002</v>
      </c>
      <c r="CE12" s="31">
        <v>39680</v>
      </c>
      <c r="CF12" s="31">
        <v>29367.82</v>
      </c>
      <c r="CG12" s="31">
        <v>12735.050000000001</v>
      </c>
      <c r="CH12" s="31">
        <v>3113.79</v>
      </c>
      <c r="CI12" s="31">
        <v>24193.890000000007</v>
      </c>
      <c r="CJ12" s="31">
        <v>0</v>
      </c>
      <c r="CK12" s="32">
        <f t="shared" si="42"/>
        <v>242.26</v>
      </c>
      <c r="CL12" s="32">
        <f t="shared" si="43"/>
        <v>0</v>
      </c>
      <c r="CM12" s="32">
        <f t="shared" si="44"/>
        <v>68.3</v>
      </c>
      <c r="CN12" s="32">
        <f t="shared" si="45"/>
        <v>190.46</v>
      </c>
      <c r="CO12" s="32">
        <f t="shared" si="46"/>
        <v>241.8</v>
      </c>
      <c r="CP12" s="32">
        <f t="shared" si="47"/>
        <v>328.88</v>
      </c>
      <c r="CQ12" s="32">
        <f t="shared" si="48"/>
        <v>522.11</v>
      </c>
      <c r="CR12" s="32">
        <f t="shared" si="49"/>
        <v>386.42</v>
      </c>
      <c r="CS12" s="32">
        <f t="shared" si="50"/>
        <v>167.57</v>
      </c>
      <c r="CT12" s="32">
        <f t="shared" si="51"/>
        <v>73.33</v>
      </c>
      <c r="CU12" s="32">
        <f t="shared" si="52"/>
        <v>318.33999999999997</v>
      </c>
      <c r="CV12" s="32">
        <f t="shared" si="53"/>
        <v>0</v>
      </c>
      <c r="CW12" s="31">
        <f t="shared" si="26"/>
        <v>6631.8200000000006</v>
      </c>
      <c r="CX12" s="31">
        <f t="shared" si="90"/>
        <v>0</v>
      </c>
      <c r="CY12" s="31">
        <f t="shared" si="91"/>
        <v>131.35000000000019</v>
      </c>
      <c r="CZ12" s="31">
        <f t="shared" si="92"/>
        <v>4667.0999999999985</v>
      </c>
      <c r="DA12" s="31">
        <f t="shared" si="93"/>
        <v>7354.8699999999981</v>
      </c>
      <c r="DB12" s="31">
        <f t="shared" si="94"/>
        <v>12573.240000000005</v>
      </c>
      <c r="DC12" s="31">
        <f t="shared" si="95"/>
        <v>20884.21</v>
      </c>
      <c r="DD12" s="31">
        <f t="shared" si="96"/>
        <v>15456.749999999998</v>
      </c>
      <c r="DE12" s="31">
        <f t="shared" si="97"/>
        <v>6702.6600000000008</v>
      </c>
      <c r="DF12" s="31">
        <f t="shared" si="98"/>
        <v>242.55999999999992</v>
      </c>
      <c r="DG12" s="31">
        <f t="shared" si="99"/>
        <v>11729.620000000006</v>
      </c>
      <c r="DH12" s="31">
        <f t="shared" si="100"/>
        <v>0</v>
      </c>
      <c r="DI12" s="32">
        <f t="shared" si="54"/>
        <v>331.59</v>
      </c>
      <c r="DJ12" s="32">
        <f t="shared" si="55"/>
        <v>0</v>
      </c>
      <c r="DK12" s="32">
        <f t="shared" si="56"/>
        <v>6.57</v>
      </c>
      <c r="DL12" s="32">
        <f t="shared" si="57"/>
        <v>233.36</v>
      </c>
      <c r="DM12" s="32">
        <f t="shared" si="58"/>
        <v>367.74</v>
      </c>
      <c r="DN12" s="32">
        <f t="shared" si="59"/>
        <v>628.66</v>
      </c>
      <c r="DO12" s="32">
        <f t="shared" si="60"/>
        <v>1044.21</v>
      </c>
      <c r="DP12" s="32">
        <f t="shared" si="61"/>
        <v>772.84</v>
      </c>
      <c r="DQ12" s="32">
        <f t="shared" si="62"/>
        <v>335.13</v>
      </c>
      <c r="DR12" s="32">
        <f t="shared" si="63"/>
        <v>12.13</v>
      </c>
      <c r="DS12" s="32">
        <f t="shared" si="64"/>
        <v>586.48</v>
      </c>
      <c r="DT12" s="32">
        <f t="shared" si="65"/>
        <v>0</v>
      </c>
      <c r="DU12" s="31">
        <f t="shared" si="66"/>
        <v>2853.41</v>
      </c>
      <c r="DV12" s="31">
        <f t="shared" si="67"/>
        <v>0</v>
      </c>
      <c r="DW12" s="31">
        <f t="shared" si="68"/>
        <v>55.24</v>
      </c>
      <c r="DX12" s="31">
        <f t="shared" si="69"/>
        <v>1939.02</v>
      </c>
      <c r="DY12" s="31">
        <f t="shared" si="70"/>
        <v>3019.43</v>
      </c>
      <c r="DZ12" s="31">
        <f t="shared" si="71"/>
        <v>5097.68</v>
      </c>
      <c r="EA12" s="31">
        <f t="shared" si="72"/>
        <v>8364.27</v>
      </c>
      <c r="EB12" s="31">
        <f t="shared" si="73"/>
        <v>6108.49</v>
      </c>
      <c r="EC12" s="31">
        <f t="shared" si="74"/>
        <v>2613.3000000000002</v>
      </c>
      <c r="ED12" s="31">
        <f t="shared" si="75"/>
        <v>93.33</v>
      </c>
      <c r="EE12" s="31">
        <f t="shared" si="76"/>
        <v>4450.75</v>
      </c>
      <c r="EF12" s="31">
        <f t="shared" si="77"/>
        <v>0</v>
      </c>
      <c r="EG12" s="32">
        <f t="shared" si="78"/>
        <v>9816.82</v>
      </c>
      <c r="EH12" s="32">
        <f t="shared" si="79"/>
        <v>0</v>
      </c>
      <c r="EI12" s="32">
        <f t="shared" si="80"/>
        <v>193.1600000000002</v>
      </c>
      <c r="EJ12" s="32">
        <f t="shared" si="81"/>
        <v>6839.4799999999977</v>
      </c>
      <c r="EK12" s="32">
        <f t="shared" si="82"/>
        <v>10742.039999999997</v>
      </c>
      <c r="EL12" s="32">
        <f t="shared" si="83"/>
        <v>18299.580000000005</v>
      </c>
      <c r="EM12" s="32">
        <f t="shared" si="84"/>
        <v>30292.69</v>
      </c>
      <c r="EN12" s="32">
        <f t="shared" si="85"/>
        <v>22338.079999999998</v>
      </c>
      <c r="EO12" s="32">
        <f t="shared" si="86"/>
        <v>9651.09</v>
      </c>
      <c r="EP12" s="32">
        <f t="shared" si="87"/>
        <v>348.01999999999992</v>
      </c>
      <c r="EQ12" s="32">
        <f t="shared" si="88"/>
        <v>16766.850000000006</v>
      </c>
      <c r="ER12" s="32">
        <f t="shared" si="89"/>
        <v>0</v>
      </c>
    </row>
    <row r="13" spans="1:148">
      <c r="A13" t="s">
        <v>444</v>
      </c>
      <c r="B13" s="1" t="s">
        <v>506</v>
      </c>
      <c r="C13" t="str">
        <f t="shared" ca="1" si="0"/>
        <v>341S025</v>
      </c>
      <c r="D13" t="str">
        <f t="shared" ca="1" si="1"/>
        <v>Syncrude Industrial System DOS</v>
      </c>
      <c r="E13" s="51">
        <v>0</v>
      </c>
      <c r="F13" s="51">
        <v>0</v>
      </c>
      <c r="G13" s="51">
        <v>321.44</v>
      </c>
      <c r="H13" s="51">
        <v>185.458</v>
      </c>
      <c r="I13" s="51">
        <v>4163.0010000000002</v>
      </c>
      <c r="J13" s="51">
        <v>10121.4023</v>
      </c>
      <c r="K13" s="51">
        <v>3093.1564000000003</v>
      </c>
      <c r="L13" s="51">
        <v>1515.2270000000001</v>
      </c>
      <c r="M13" s="51">
        <v>210.251</v>
      </c>
      <c r="N13" s="51">
        <v>0</v>
      </c>
      <c r="O13" s="51">
        <v>0</v>
      </c>
      <c r="P13" s="51">
        <v>14.692</v>
      </c>
      <c r="Q13" s="32">
        <v>0</v>
      </c>
      <c r="R13" s="32">
        <v>0</v>
      </c>
      <c r="S13" s="32">
        <v>19543.150000000001</v>
      </c>
      <c r="T13" s="32">
        <v>8469.83</v>
      </c>
      <c r="U13" s="32">
        <v>218878.57</v>
      </c>
      <c r="V13" s="32">
        <v>553768.03</v>
      </c>
      <c r="W13" s="32">
        <v>147652.78999999998</v>
      </c>
      <c r="X13" s="32">
        <v>350038.92000000004</v>
      </c>
      <c r="Y13" s="32">
        <v>12097.09</v>
      </c>
      <c r="Z13" s="32">
        <v>0</v>
      </c>
      <c r="AA13" s="32">
        <v>0</v>
      </c>
      <c r="AB13" s="32">
        <v>993.56</v>
      </c>
      <c r="AC13" s="2">
        <v>-3.4</v>
      </c>
      <c r="AD13" s="2">
        <v>-3.4</v>
      </c>
      <c r="AE13" s="2">
        <v>-3.4</v>
      </c>
      <c r="AF13" s="2">
        <v>-3.4</v>
      </c>
      <c r="AG13" s="2">
        <v>-3.4</v>
      </c>
      <c r="AH13" s="2">
        <v>-3.3999999999999995</v>
      </c>
      <c r="AI13" s="2">
        <v>-3.4</v>
      </c>
      <c r="AJ13" s="2">
        <v>-3.4</v>
      </c>
      <c r="AK13" s="2">
        <v>-3.4</v>
      </c>
      <c r="AL13" s="2">
        <v>-3.4</v>
      </c>
      <c r="AM13" s="2">
        <v>-3.4</v>
      </c>
      <c r="AN13" s="2">
        <v>-3.4</v>
      </c>
      <c r="AO13" s="33">
        <v>0</v>
      </c>
      <c r="AP13" s="33">
        <v>0</v>
      </c>
      <c r="AQ13" s="33">
        <v>-664.47</v>
      </c>
      <c r="AR13" s="33">
        <v>-287.98</v>
      </c>
      <c r="AS13" s="33">
        <v>-7441.88</v>
      </c>
      <c r="AT13" s="33">
        <v>-18828.11</v>
      </c>
      <c r="AU13" s="33">
        <v>-5020.1900000000005</v>
      </c>
      <c r="AV13" s="33">
        <v>-11901.33</v>
      </c>
      <c r="AW13" s="33">
        <v>-411.29999999999995</v>
      </c>
      <c r="AX13" s="33">
        <v>0</v>
      </c>
      <c r="AY13" s="33">
        <v>0</v>
      </c>
      <c r="AZ13" s="33">
        <v>-33.78</v>
      </c>
      <c r="BA13" s="31">
        <f t="shared" si="30"/>
        <v>0</v>
      </c>
      <c r="BB13" s="31">
        <f t="shared" si="31"/>
        <v>0</v>
      </c>
      <c r="BC13" s="31">
        <f t="shared" si="32"/>
        <v>-23.45</v>
      </c>
      <c r="BD13" s="31">
        <f t="shared" si="33"/>
        <v>-40.659999999999997</v>
      </c>
      <c r="BE13" s="31">
        <f t="shared" si="34"/>
        <v>-1050.6199999999999</v>
      </c>
      <c r="BF13" s="31">
        <f t="shared" si="35"/>
        <v>-2658.09</v>
      </c>
      <c r="BG13" s="31">
        <f t="shared" si="36"/>
        <v>-1048.33</v>
      </c>
      <c r="BH13" s="31">
        <f t="shared" si="37"/>
        <v>-2485.2800000000002</v>
      </c>
      <c r="BI13" s="31">
        <f t="shared" si="38"/>
        <v>-85.89</v>
      </c>
      <c r="BJ13" s="31">
        <f t="shared" si="39"/>
        <v>0</v>
      </c>
      <c r="BK13" s="31">
        <f t="shared" si="40"/>
        <v>0</v>
      </c>
      <c r="BL13" s="31">
        <f t="shared" si="41"/>
        <v>-2.98</v>
      </c>
      <c r="BM13" s="6">
        <v>-2.93E-2</v>
      </c>
      <c r="BN13" s="6">
        <v>-2.93E-2</v>
      </c>
      <c r="BO13" s="6">
        <v>-2.93E-2</v>
      </c>
      <c r="BP13" s="6">
        <v>-2.93E-2</v>
      </c>
      <c r="BQ13" s="6">
        <v>-2.93E-2</v>
      </c>
      <c r="BR13" s="6">
        <v>-2.93E-2</v>
      </c>
      <c r="BS13" s="6">
        <v>-2.93E-2</v>
      </c>
      <c r="BT13" s="6">
        <v>-2.93E-2</v>
      </c>
      <c r="BU13" s="6">
        <v>-2.93E-2</v>
      </c>
      <c r="BV13" s="6">
        <v>-2.93E-2</v>
      </c>
      <c r="BW13" s="6">
        <v>-2.93E-2</v>
      </c>
      <c r="BX13" s="6">
        <v>-2.93E-2</v>
      </c>
      <c r="BY13" s="31">
        <v>0</v>
      </c>
      <c r="BZ13" s="31">
        <v>0</v>
      </c>
      <c r="CA13" s="31">
        <v>-664.47</v>
      </c>
      <c r="CB13" s="31">
        <v>-287.98</v>
      </c>
      <c r="CC13" s="31">
        <v>-7441.88</v>
      </c>
      <c r="CD13" s="31">
        <v>-18828.11</v>
      </c>
      <c r="CE13" s="31">
        <v>-5020.1900000000005</v>
      </c>
      <c r="CF13" s="31">
        <v>-11901.33</v>
      </c>
      <c r="CG13" s="31">
        <v>-411.29999999999995</v>
      </c>
      <c r="CH13" s="31">
        <v>0</v>
      </c>
      <c r="CI13" s="31">
        <v>0</v>
      </c>
      <c r="CJ13" s="31">
        <v>-33.78</v>
      </c>
      <c r="CK13" s="32">
        <f t="shared" si="42"/>
        <v>0</v>
      </c>
      <c r="CL13" s="32">
        <f t="shared" si="43"/>
        <v>0</v>
      </c>
      <c r="CM13" s="32">
        <f t="shared" si="44"/>
        <v>25.41</v>
      </c>
      <c r="CN13" s="32">
        <f t="shared" si="45"/>
        <v>11.01</v>
      </c>
      <c r="CO13" s="32">
        <f t="shared" si="46"/>
        <v>284.54000000000002</v>
      </c>
      <c r="CP13" s="32">
        <f t="shared" si="47"/>
        <v>719.9</v>
      </c>
      <c r="CQ13" s="32">
        <f t="shared" si="48"/>
        <v>191.95</v>
      </c>
      <c r="CR13" s="32">
        <f t="shared" si="49"/>
        <v>455.05</v>
      </c>
      <c r="CS13" s="32">
        <f t="shared" si="50"/>
        <v>15.73</v>
      </c>
      <c r="CT13" s="32">
        <f t="shared" si="51"/>
        <v>0</v>
      </c>
      <c r="CU13" s="32">
        <f t="shared" si="52"/>
        <v>0</v>
      </c>
      <c r="CV13" s="32">
        <f t="shared" si="53"/>
        <v>1.29</v>
      </c>
      <c r="CW13" s="31">
        <f t="shared" si="26"/>
        <v>0</v>
      </c>
      <c r="CX13" s="31">
        <f t="shared" si="90"/>
        <v>0</v>
      </c>
      <c r="CY13" s="31">
        <f t="shared" si="91"/>
        <v>48.859999999999971</v>
      </c>
      <c r="CZ13" s="31">
        <f t="shared" si="92"/>
        <v>51.669999999999987</v>
      </c>
      <c r="DA13" s="31">
        <f t="shared" si="93"/>
        <v>1335.1599999999999</v>
      </c>
      <c r="DB13" s="31">
        <f t="shared" si="94"/>
        <v>3377.9900000000016</v>
      </c>
      <c r="DC13" s="31">
        <f t="shared" si="95"/>
        <v>1240.2799999999997</v>
      </c>
      <c r="DD13" s="31">
        <f t="shared" si="96"/>
        <v>2940.3299999999995</v>
      </c>
      <c r="DE13" s="31">
        <f t="shared" si="97"/>
        <v>101.62000000000002</v>
      </c>
      <c r="DF13" s="31">
        <f t="shared" si="98"/>
        <v>0</v>
      </c>
      <c r="DG13" s="31">
        <f t="shared" si="99"/>
        <v>0</v>
      </c>
      <c r="DH13" s="31">
        <f t="shared" si="100"/>
        <v>4.2699999999999996</v>
      </c>
      <c r="DI13" s="32">
        <f t="shared" si="54"/>
        <v>0</v>
      </c>
      <c r="DJ13" s="32">
        <f t="shared" si="55"/>
        <v>0</v>
      </c>
      <c r="DK13" s="32">
        <f t="shared" si="56"/>
        <v>2.44</v>
      </c>
      <c r="DL13" s="32">
        <f t="shared" si="57"/>
        <v>2.58</v>
      </c>
      <c r="DM13" s="32">
        <f t="shared" si="58"/>
        <v>66.760000000000005</v>
      </c>
      <c r="DN13" s="32">
        <f t="shared" si="59"/>
        <v>168.9</v>
      </c>
      <c r="DO13" s="32">
        <f t="shared" si="60"/>
        <v>62.01</v>
      </c>
      <c r="DP13" s="32">
        <f t="shared" si="61"/>
        <v>147.02000000000001</v>
      </c>
      <c r="DQ13" s="32">
        <f t="shared" si="62"/>
        <v>5.08</v>
      </c>
      <c r="DR13" s="32">
        <f t="shared" si="63"/>
        <v>0</v>
      </c>
      <c r="DS13" s="32">
        <f t="shared" si="64"/>
        <v>0</v>
      </c>
      <c r="DT13" s="32">
        <f t="shared" si="65"/>
        <v>0.21</v>
      </c>
      <c r="DU13" s="31">
        <f t="shared" si="66"/>
        <v>0</v>
      </c>
      <c r="DV13" s="31">
        <f t="shared" si="67"/>
        <v>0</v>
      </c>
      <c r="DW13" s="31">
        <f t="shared" si="68"/>
        <v>20.55</v>
      </c>
      <c r="DX13" s="31">
        <f t="shared" si="69"/>
        <v>21.47</v>
      </c>
      <c r="DY13" s="31">
        <f t="shared" si="70"/>
        <v>548.13</v>
      </c>
      <c r="DZ13" s="31">
        <f t="shared" si="71"/>
        <v>1369.57</v>
      </c>
      <c r="EA13" s="31">
        <f t="shared" si="72"/>
        <v>496.74</v>
      </c>
      <c r="EB13" s="31">
        <f t="shared" si="73"/>
        <v>1162.01</v>
      </c>
      <c r="EC13" s="31">
        <f t="shared" si="74"/>
        <v>39.619999999999997</v>
      </c>
      <c r="ED13" s="31">
        <f t="shared" si="75"/>
        <v>0</v>
      </c>
      <c r="EE13" s="31">
        <f t="shared" si="76"/>
        <v>0</v>
      </c>
      <c r="EF13" s="31">
        <f t="shared" si="77"/>
        <v>1.6</v>
      </c>
      <c r="EG13" s="32">
        <f t="shared" si="78"/>
        <v>0</v>
      </c>
      <c r="EH13" s="32">
        <f t="shared" si="79"/>
        <v>0</v>
      </c>
      <c r="EI13" s="32">
        <f t="shared" si="80"/>
        <v>71.849999999999966</v>
      </c>
      <c r="EJ13" s="32">
        <f t="shared" si="81"/>
        <v>75.719999999999985</v>
      </c>
      <c r="EK13" s="32">
        <f t="shared" si="82"/>
        <v>1950.0499999999997</v>
      </c>
      <c r="EL13" s="32">
        <f t="shared" si="83"/>
        <v>4916.4600000000019</v>
      </c>
      <c r="EM13" s="32">
        <f t="shared" si="84"/>
        <v>1799.0299999999997</v>
      </c>
      <c r="EN13" s="32">
        <f t="shared" si="85"/>
        <v>4249.3599999999997</v>
      </c>
      <c r="EO13" s="32">
        <f t="shared" si="86"/>
        <v>146.32000000000002</v>
      </c>
      <c r="EP13" s="32">
        <f t="shared" si="87"/>
        <v>0</v>
      </c>
      <c r="EQ13" s="32">
        <f t="shared" si="88"/>
        <v>0</v>
      </c>
      <c r="ER13" s="32">
        <f t="shared" si="89"/>
        <v>6.08</v>
      </c>
    </row>
    <row r="14" spans="1:148">
      <c r="A14" t="s">
        <v>535</v>
      </c>
      <c r="B14" s="1" t="s">
        <v>536</v>
      </c>
      <c r="C14" t="str">
        <f t="shared" ca="1" si="0"/>
        <v>BCHIMP</v>
      </c>
      <c r="D14" t="str">
        <f t="shared" ca="1" si="1"/>
        <v>Alberta-BC Intertie - Import</v>
      </c>
      <c r="I14" s="51">
        <v>1</v>
      </c>
      <c r="Q14" s="32"/>
      <c r="R14" s="32"/>
      <c r="S14" s="32"/>
      <c r="T14" s="32"/>
      <c r="U14" s="32">
        <v>14.87</v>
      </c>
      <c r="V14" s="32"/>
      <c r="W14" s="32"/>
      <c r="X14" s="32"/>
      <c r="Y14" s="32"/>
      <c r="Z14" s="32"/>
      <c r="AA14" s="32"/>
      <c r="AB14" s="32"/>
      <c r="AG14" s="2">
        <v>0.78</v>
      </c>
      <c r="AO14" s="33"/>
      <c r="AP14" s="33"/>
      <c r="AQ14" s="33"/>
      <c r="AR14" s="33"/>
      <c r="AS14" s="33">
        <v>0.12</v>
      </c>
      <c r="AT14" s="33"/>
      <c r="AU14" s="33"/>
      <c r="AV14" s="33"/>
      <c r="AW14" s="33"/>
      <c r="AX14" s="33"/>
      <c r="AY14" s="33"/>
      <c r="AZ14" s="33"/>
      <c r="BA14" s="31">
        <f t="shared" si="30"/>
        <v>0</v>
      </c>
      <c r="BB14" s="31">
        <f t="shared" si="31"/>
        <v>0</v>
      </c>
      <c r="BC14" s="31">
        <f t="shared" si="32"/>
        <v>0</v>
      </c>
      <c r="BD14" s="31">
        <f t="shared" si="33"/>
        <v>0</v>
      </c>
      <c r="BE14" s="31">
        <f t="shared" si="34"/>
        <v>-7.0000000000000007E-2</v>
      </c>
      <c r="BF14" s="31">
        <f t="shared" si="35"/>
        <v>0</v>
      </c>
      <c r="BG14" s="31">
        <f t="shared" si="36"/>
        <v>0</v>
      </c>
      <c r="BH14" s="31">
        <f t="shared" si="37"/>
        <v>0</v>
      </c>
      <c r="BI14" s="31">
        <f t="shared" si="38"/>
        <v>0</v>
      </c>
      <c r="BJ14" s="31">
        <f t="shared" si="39"/>
        <v>0</v>
      </c>
      <c r="BK14" s="31">
        <f t="shared" si="40"/>
        <v>0</v>
      </c>
      <c r="BL14" s="31">
        <f t="shared" si="41"/>
        <v>0</v>
      </c>
      <c r="BM14" s="6">
        <v>-2.81E-2</v>
      </c>
      <c r="BN14" s="6">
        <v>-2.81E-2</v>
      </c>
      <c r="BO14" s="6">
        <v>-2.81E-2</v>
      </c>
      <c r="BP14" s="6">
        <v>-2.81E-2</v>
      </c>
      <c r="BQ14" s="6">
        <v>-2.81E-2</v>
      </c>
      <c r="BR14" s="6">
        <v>-2.81E-2</v>
      </c>
      <c r="BS14" s="6">
        <v>-2.81E-2</v>
      </c>
      <c r="BT14" s="6">
        <v>-2.81E-2</v>
      </c>
      <c r="BU14" s="6">
        <v>-2.81E-2</v>
      </c>
      <c r="BV14" s="6">
        <v>-2.81E-2</v>
      </c>
      <c r="BW14" s="6">
        <v>-2.81E-2</v>
      </c>
      <c r="BX14" s="6">
        <v>-2.81E-2</v>
      </c>
      <c r="BY14" s="31">
        <v>0</v>
      </c>
      <c r="BZ14" s="31">
        <v>0</v>
      </c>
      <c r="CA14" s="31">
        <v>0</v>
      </c>
      <c r="CB14" s="31">
        <v>0</v>
      </c>
      <c r="CC14" s="31">
        <v>-0.42</v>
      </c>
      <c r="CD14" s="31">
        <v>0</v>
      </c>
      <c r="CE14" s="31">
        <v>0</v>
      </c>
      <c r="CF14" s="31">
        <v>0</v>
      </c>
      <c r="CG14" s="31">
        <v>0</v>
      </c>
      <c r="CH14" s="31">
        <v>0</v>
      </c>
      <c r="CI14" s="31">
        <v>0</v>
      </c>
      <c r="CJ14" s="31">
        <v>0</v>
      </c>
      <c r="CK14" s="32">
        <f t="shared" si="42"/>
        <v>0</v>
      </c>
      <c r="CL14" s="32">
        <f t="shared" si="43"/>
        <v>0</v>
      </c>
      <c r="CM14" s="32">
        <f t="shared" si="44"/>
        <v>0</v>
      </c>
      <c r="CN14" s="32">
        <f t="shared" si="45"/>
        <v>0</v>
      </c>
      <c r="CO14" s="32">
        <f t="shared" si="46"/>
        <v>0.02</v>
      </c>
      <c r="CP14" s="32">
        <f t="shared" si="47"/>
        <v>0</v>
      </c>
      <c r="CQ14" s="32">
        <f t="shared" si="48"/>
        <v>0</v>
      </c>
      <c r="CR14" s="32">
        <f t="shared" si="49"/>
        <v>0</v>
      </c>
      <c r="CS14" s="32">
        <f t="shared" si="50"/>
        <v>0</v>
      </c>
      <c r="CT14" s="32">
        <f t="shared" si="51"/>
        <v>0</v>
      </c>
      <c r="CU14" s="32">
        <f t="shared" si="52"/>
        <v>0</v>
      </c>
      <c r="CV14" s="32">
        <f t="shared" si="53"/>
        <v>0</v>
      </c>
      <c r="CW14" s="31">
        <f t="shared" si="26"/>
        <v>0</v>
      </c>
      <c r="CX14" s="31">
        <f t="shared" si="90"/>
        <v>0</v>
      </c>
      <c r="CY14" s="31">
        <f t="shared" si="91"/>
        <v>0</v>
      </c>
      <c r="CZ14" s="31">
        <f t="shared" si="92"/>
        <v>0</v>
      </c>
      <c r="DA14" s="31">
        <f t="shared" si="93"/>
        <v>-0.45</v>
      </c>
      <c r="DB14" s="31">
        <f t="shared" si="94"/>
        <v>0</v>
      </c>
      <c r="DC14" s="31">
        <f t="shared" si="95"/>
        <v>0</v>
      </c>
      <c r="DD14" s="31">
        <f t="shared" si="96"/>
        <v>0</v>
      </c>
      <c r="DE14" s="31">
        <f t="shared" si="97"/>
        <v>0</v>
      </c>
      <c r="DF14" s="31">
        <f t="shared" si="98"/>
        <v>0</v>
      </c>
      <c r="DG14" s="31">
        <f t="shared" si="99"/>
        <v>0</v>
      </c>
      <c r="DH14" s="31">
        <f t="shared" si="100"/>
        <v>0</v>
      </c>
      <c r="DI14" s="32">
        <f t="shared" si="54"/>
        <v>0</v>
      </c>
      <c r="DJ14" s="32">
        <f t="shared" si="55"/>
        <v>0</v>
      </c>
      <c r="DK14" s="32">
        <f t="shared" si="56"/>
        <v>0</v>
      </c>
      <c r="DL14" s="32">
        <f t="shared" si="57"/>
        <v>0</v>
      </c>
      <c r="DM14" s="32">
        <f t="shared" si="58"/>
        <v>-0.02</v>
      </c>
      <c r="DN14" s="32">
        <f t="shared" si="59"/>
        <v>0</v>
      </c>
      <c r="DO14" s="32">
        <f t="shared" si="60"/>
        <v>0</v>
      </c>
      <c r="DP14" s="32">
        <f t="shared" si="61"/>
        <v>0</v>
      </c>
      <c r="DQ14" s="32">
        <f t="shared" si="62"/>
        <v>0</v>
      </c>
      <c r="DR14" s="32">
        <f t="shared" si="63"/>
        <v>0</v>
      </c>
      <c r="DS14" s="32">
        <f t="shared" si="64"/>
        <v>0</v>
      </c>
      <c r="DT14" s="32">
        <f t="shared" si="65"/>
        <v>0</v>
      </c>
      <c r="DU14" s="31">
        <f t="shared" si="66"/>
        <v>0</v>
      </c>
      <c r="DV14" s="31">
        <f t="shared" si="67"/>
        <v>0</v>
      </c>
      <c r="DW14" s="31">
        <f t="shared" si="68"/>
        <v>0</v>
      </c>
      <c r="DX14" s="31">
        <f t="shared" si="69"/>
        <v>0</v>
      </c>
      <c r="DY14" s="31">
        <f t="shared" si="70"/>
        <v>-0.18</v>
      </c>
      <c r="DZ14" s="31">
        <f t="shared" si="71"/>
        <v>0</v>
      </c>
      <c r="EA14" s="31">
        <f t="shared" si="72"/>
        <v>0</v>
      </c>
      <c r="EB14" s="31">
        <f t="shared" si="73"/>
        <v>0</v>
      </c>
      <c r="EC14" s="31">
        <f t="shared" si="74"/>
        <v>0</v>
      </c>
      <c r="ED14" s="31">
        <f t="shared" si="75"/>
        <v>0</v>
      </c>
      <c r="EE14" s="31">
        <f t="shared" si="76"/>
        <v>0</v>
      </c>
      <c r="EF14" s="31">
        <f t="shared" si="77"/>
        <v>0</v>
      </c>
      <c r="EG14" s="32">
        <f t="shared" si="78"/>
        <v>0</v>
      </c>
      <c r="EH14" s="32">
        <f t="shared" si="79"/>
        <v>0</v>
      </c>
      <c r="EI14" s="32">
        <f t="shared" si="80"/>
        <v>0</v>
      </c>
      <c r="EJ14" s="32">
        <f t="shared" si="81"/>
        <v>0</v>
      </c>
      <c r="EK14" s="32">
        <f t="shared" si="82"/>
        <v>-0.65</v>
      </c>
      <c r="EL14" s="32">
        <f t="shared" si="83"/>
        <v>0</v>
      </c>
      <c r="EM14" s="32">
        <f t="shared" si="84"/>
        <v>0</v>
      </c>
      <c r="EN14" s="32">
        <f t="shared" si="85"/>
        <v>0</v>
      </c>
      <c r="EO14" s="32">
        <f t="shared" si="86"/>
        <v>0</v>
      </c>
      <c r="EP14" s="32">
        <f t="shared" si="87"/>
        <v>0</v>
      </c>
      <c r="EQ14" s="32">
        <f t="shared" si="88"/>
        <v>0</v>
      </c>
      <c r="ER14" s="32">
        <f t="shared" si="89"/>
        <v>0</v>
      </c>
    </row>
    <row r="15" spans="1:148">
      <c r="A15" t="s">
        <v>421</v>
      </c>
      <c r="B15" s="1" t="s">
        <v>62</v>
      </c>
      <c r="C15" t="str">
        <f t="shared" ca="1" si="0"/>
        <v>AKE1</v>
      </c>
      <c r="D15" t="str">
        <f t="shared" ca="1" si="1"/>
        <v>McBride Lake Wind Facility</v>
      </c>
      <c r="E15" s="51">
        <v>31633.995500000001</v>
      </c>
      <c r="F15" s="51">
        <v>15497.8105</v>
      </c>
      <c r="G15" s="51">
        <v>30114.154600000002</v>
      </c>
      <c r="H15" s="51">
        <v>17369.323499999999</v>
      </c>
      <c r="I15" s="51">
        <v>15902.58</v>
      </c>
      <c r="J15" s="51">
        <v>17837.175200000001</v>
      </c>
      <c r="K15" s="51">
        <v>11272.883900000001</v>
      </c>
      <c r="L15" s="51">
        <v>11870.5378</v>
      </c>
      <c r="M15" s="51">
        <v>16641.407800000001</v>
      </c>
      <c r="N15" s="51">
        <v>28249.480500000001</v>
      </c>
      <c r="O15" s="51">
        <v>26382.518499999998</v>
      </c>
      <c r="P15" s="51">
        <v>27519.836500000001</v>
      </c>
      <c r="Q15" s="32">
        <v>1648900.98</v>
      </c>
      <c r="R15" s="32">
        <v>882392.22</v>
      </c>
      <c r="S15" s="32">
        <v>1535814.74</v>
      </c>
      <c r="T15" s="32">
        <v>826644.85</v>
      </c>
      <c r="U15" s="32">
        <v>540973.31999999995</v>
      </c>
      <c r="V15" s="32">
        <v>682523.79</v>
      </c>
      <c r="W15" s="32">
        <v>1521074.31</v>
      </c>
      <c r="X15" s="32">
        <v>560949.21</v>
      </c>
      <c r="Y15" s="32">
        <v>638269.56999999995</v>
      </c>
      <c r="Z15" s="32">
        <v>1483479.98</v>
      </c>
      <c r="AA15" s="32">
        <v>1123099.22</v>
      </c>
      <c r="AB15" s="32">
        <v>1389830.45</v>
      </c>
      <c r="AC15" s="2">
        <v>2.5</v>
      </c>
      <c r="AD15" s="2">
        <v>2.5</v>
      </c>
      <c r="AE15" s="2">
        <v>2.5</v>
      </c>
      <c r="AF15" s="2">
        <v>2.5</v>
      </c>
      <c r="AG15" s="2">
        <v>2.5</v>
      </c>
      <c r="AH15" s="2">
        <v>2.5</v>
      </c>
      <c r="AI15" s="2">
        <v>2.5</v>
      </c>
      <c r="AJ15" s="2">
        <v>2.5</v>
      </c>
      <c r="AK15" s="2">
        <v>2.5</v>
      </c>
      <c r="AL15" s="2">
        <v>2.5</v>
      </c>
      <c r="AM15" s="2">
        <v>2.5</v>
      </c>
      <c r="AN15" s="2">
        <v>2.5</v>
      </c>
      <c r="AO15" s="33">
        <v>41222.519999999997</v>
      </c>
      <c r="AP15" s="33">
        <v>22059.81</v>
      </c>
      <c r="AQ15" s="33">
        <v>38395.370000000003</v>
      </c>
      <c r="AR15" s="33">
        <v>20666.12</v>
      </c>
      <c r="AS15" s="33">
        <v>13524.33</v>
      </c>
      <c r="AT15" s="33">
        <v>17063.09</v>
      </c>
      <c r="AU15" s="33">
        <v>38026.86</v>
      </c>
      <c r="AV15" s="33">
        <v>14023.73</v>
      </c>
      <c r="AW15" s="33">
        <v>15956.74</v>
      </c>
      <c r="AX15" s="33">
        <v>37087</v>
      </c>
      <c r="AY15" s="33">
        <v>28077.48</v>
      </c>
      <c r="AZ15" s="33">
        <v>34745.760000000002</v>
      </c>
      <c r="BA15" s="31">
        <f t="shared" ref="BA15" si="101">ROUND(Q15*BA$3,2)</f>
        <v>-1978.68</v>
      </c>
      <c r="BB15" s="31">
        <f t="shared" ref="BB15" si="102">ROUND(R15*BB$3,2)</f>
        <v>-1058.8699999999999</v>
      </c>
      <c r="BC15" s="31">
        <f t="shared" ref="BC15" si="103">ROUND(S15*BC$3,2)</f>
        <v>-1842.98</v>
      </c>
      <c r="BD15" s="31">
        <f t="shared" ref="BD15" si="104">ROUND(T15*BD$3,2)</f>
        <v>-3967.9</v>
      </c>
      <c r="BE15" s="31">
        <f t="shared" ref="BE15" si="105">ROUND(U15*BE$3,2)</f>
        <v>-2596.67</v>
      </c>
      <c r="BF15" s="31">
        <f t="shared" ref="BF15" si="106">ROUND(V15*BF$3,2)</f>
        <v>-3276.11</v>
      </c>
      <c r="BG15" s="31">
        <f t="shared" ref="BG15" si="107">ROUND(W15*BG$3,2)</f>
        <v>-10799.63</v>
      </c>
      <c r="BH15" s="31">
        <f t="shared" ref="BH15" si="108">ROUND(X15*BH$3,2)</f>
        <v>-3982.74</v>
      </c>
      <c r="BI15" s="31">
        <f t="shared" ref="BI15" si="109">ROUND(Y15*BI$3,2)</f>
        <v>-4531.71</v>
      </c>
      <c r="BJ15" s="31">
        <f t="shared" ref="BJ15" si="110">ROUND(Z15*BJ$3,2)</f>
        <v>-4450.4399999999996</v>
      </c>
      <c r="BK15" s="31">
        <f t="shared" ref="BK15" si="111">ROUND(AA15*BK$3,2)</f>
        <v>-3369.3</v>
      </c>
      <c r="BL15" s="31">
        <f t="shared" ref="BL15" si="112">ROUND(AB15*BL$3,2)</f>
        <v>-4169.49</v>
      </c>
      <c r="BM15" s="6">
        <v>-1.1900000000000001E-2</v>
      </c>
      <c r="BN15" s="6">
        <v>-1.1900000000000001E-2</v>
      </c>
      <c r="BO15" s="6">
        <v>-1.1900000000000001E-2</v>
      </c>
      <c r="BP15" s="6">
        <v>-1.1900000000000001E-2</v>
      </c>
      <c r="BQ15" s="6">
        <v>-1.1900000000000001E-2</v>
      </c>
      <c r="BR15" s="6">
        <v>-1.1900000000000001E-2</v>
      </c>
      <c r="BS15" s="6">
        <v>-1.1900000000000001E-2</v>
      </c>
      <c r="BT15" s="6">
        <v>-1.1900000000000001E-2</v>
      </c>
      <c r="BU15" s="6">
        <v>-1.1900000000000001E-2</v>
      </c>
      <c r="BV15" s="6">
        <v>-1.1900000000000001E-2</v>
      </c>
      <c r="BW15" s="6">
        <v>-1.1900000000000001E-2</v>
      </c>
      <c r="BX15" s="6">
        <v>-1.1900000000000001E-2</v>
      </c>
      <c r="BY15" s="31">
        <v>-19621.919999999998</v>
      </c>
      <c r="BZ15" s="31">
        <v>-10500.47</v>
      </c>
      <c r="CA15" s="31">
        <v>-18276.2</v>
      </c>
      <c r="CB15" s="31">
        <v>-9837.07</v>
      </c>
      <c r="CC15" s="31">
        <v>-6437.58</v>
      </c>
      <c r="CD15" s="31">
        <v>-8122.03</v>
      </c>
      <c r="CE15" s="31">
        <v>-18100.78</v>
      </c>
      <c r="CF15" s="31">
        <v>-6675.3</v>
      </c>
      <c r="CG15" s="31">
        <v>-7595.41</v>
      </c>
      <c r="CH15" s="31">
        <v>-17653.41</v>
      </c>
      <c r="CI15" s="31">
        <v>-13364.88</v>
      </c>
      <c r="CJ15" s="31">
        <v>-16538.98</v>
      </c>
      <c r="CK15" s="32">
        <f t="shared" ref="CK15" si="113">ROUND(Q15*$CV$3,2)</f>
        <v>2143.5700000000002</v>
      </c>
      <c r="CL15" s="32">
        <f t="shared" ref="CL15" si="114">ROUND(R15*$CV$3,2)</f>
        <v>1147.1099999999999</v>
      </c>
      <c r="CM15" s="32">
        <f t="shared" ref="CM15" si="115">ROUND(S15*$CV$3,2)</f>
        <v>1996.56</v>
      </c>
      <c r="CN15" s="32">
        <f t="shared" ref="CN15" si="116">ROUND(T15*$CV$3,2)</f>
        <v>1074.6400000000001</v>
      </c>
      <c r="CO15" s="32">
        <f t="shared" ref="CO15" si="117">ROUND(U15*$CV$3,2)</f>
        <v>703.27</v>
      </c>
      <c r="CP15" s="32">
        <f t="shared" ref="CP15" si="118">ROUND(V15*$CV$3,2)</f>
        <v>887.28</v>
      </c>
      <c r="CQ15" s="32">
        <f t="shared" ref="CQ15" si="119">ROUND(W15*$CV$3,2)</f>
        <v>1977.4</v>
      </c>
      <c r="CR15" s="32">
        <f t="shared" ref="CR15" si="120">ROUND(X15*$CV$3,2)</f>
        <v>729.23</v>
      </c>
      <c r="CS15" s="32">
        <f t="shared" ref="CS15" si="121">ROUND(Y15*$CV$3,2)</f>
        <v>829.75</v>
      </c>
      <c r="CT15" s="32">
        <f t="shared" ref="CT15" si="122">ROUND(Z15*$CV$3,2)</f>
        <v>1928.52</v>
      </c>
      <c r="CU15" s="32">
        <f t="shared" ref="CU15" si="123">ROUND(AA15*$CV$3,2)</f>
        <v>1460.03</v>
      </c>
      <c r="CV15" s="32">
        <f t="shared" ref="CV15" si="124">ROUND(AB15*$CV$3,2)</f>
        <v>1806.78</v>
      </c>
      <c r="CW15" s="31">
        <f t="shared" ref="CW15" si="125">BY15+CK15-AO15-BA15</f>
        <v>-56722.189999999995</v>
      </c>
      <c r="CX15" s="31">
        <f t="shared" ref="CX15" si="126">BZ15+CL15-AP15-BB15</f>
        <v>-30354.3</v>
      </c>
      <c r="CY15" s="31">
        <f t="shared" ref="CY15" si="127">CA15+CM15-AQ15-BC15</f>
        <v>-52832.03</v>
      </c>
      <c r="CZ15" s="31">
        <f t="shared" ref="CZ15" si="128">CB15+CN15-AR15-BD15</f>
        <v>-25460.649999999998</v>
      </c>
      <c r="DA15" s="31">
        <f t="shared" ref="DA15" si="129">CC15+CO15-AS15-BE15</f>
        <v>-16661.97</v>
      </c>
      <c r="DB15" s="31">
        <f t="shared" ref="DB15" si="130">CD15+CP15-AT15-BF15</f>
        <v>-21021.73</v>
      </c>
      <c r="DC15" s="31">
        <f t="shared" ref="DC15" si="131">CE15+CQ15-AU15-BG15</f>
        <v>-43350.61</v>
      </c>
      <c r="DD15" s="31">
        <f t="shared" ref="DD15" si="132">CF15+CR15-AV15-BH15</f>
        <v>-15987.06</v>
      </c>
      <c r="DE15" s="31">
        <f t="shared" ref="DE15" si="133">CG15+CS15-AW15-BI15</f>
        <v>-18190.690000000002</v>
      </c>
      <c r="DF15" s="31">
        <f t="shared" ref="DF15" si="134">CH15+CT15-AX15-BJ15</f>
        <v>-48361.45</v>
      </c>
      <c r="DG15" s="31">
        <f t="shared" ref="DG15" si="135">CI15+CU15-AY15-BK15</f>
        <v>-36613.03</v>
      </c>
      <c r="DH15" s="31">
        <f t="shared" ref="DH15" si="136">CJ15+CV15-AZ15-BL15</f>
        <v>-45308.47</v>
      </c>
      <c r="DI15" s="32">
        <f t="shared" si="54"/>
        <v>-2836.11</v>
      </c>
      <c r="DJ15" s="32">
        <f t="shared" si="55"/>
        <v>-1517.72</v>
      </c>
      <c r="DK15" s="32">
        <f t="shared" si="56"/>
        <v>-2641.6</v>
      </c>
      <c r="DL15" s="32">
        <f t="shared" si="57"/>
        <v>-1273.03</v>
      </c>
      <c r="DM15" s="32">
        <f t="shared" si="58"/>
        <v>-833.1</v>
      </c>
      <c r="DN15" s="32">
        <f t="shared" si="59"/>
        <v>-1051.0899999999999</v>
      </c>
      <c r="DO15" s="32">
        <f t="shared" si="60"/>
        <v>-2167.5300000000002</v>
      </c>
      <c r="DP15" s="32">
        <f t="shared" si="61"/>
        <v>-799.35</v>
      </c>
      <c r="DQ15" s="32">
        <f t="shared" si="62"/>
        <v>-909.53</v>
      </c>
      <c r="DR15" s="32">
        <f t="shared" si="63"/>
        <v>-2418.0700000000002</v>
      </c>
      <c r="DS15" s="32">
        <f t="shared" si="64"/>
        <v>-1830.65</v>
      </c>
      <c r="DT15" s="32">
        <f t="shared" si="65"/>
        <v>-2265.42</v>
      </c>
      <c r="DU15" s="31">
        <f t="shared" si="66"/>
        <v>-24405.32</v>
      </c>
      <c r="DV15" s="31">
        <f t="shared" si="67"/>
        <v>-12905.57</v>
      </c>
      <c r="DW15" s="31">
        <f t="shared" si="68"/>
        <v>-22219.14</v>
      </c>
      <c r="DX15" s="31">
        <f t="shared" si="69"/>
        <v>-10578.03</v>
      </c>
      <c r="DY15" s="31">
        <f t="shared" si="70"/>
        <v>-6840.31</v>
      </c>
      <c r="DZ15" s="31">
        <f t="shared" si="71"/>
        <v>-8523.02</v>
      </c>
      <c r="EA15" s="31">
        <f t="shared" si="72"/>
        <v>-17362.23</v>
      </c>
      <c r="EB15" s="31">
        <f t="shared" si="73"/>
        <v>-6318.07</v>
      </c>
      <c r="EC15" s="31">
        <f t="shared" si="74"/>
        <v>-7092.38</v>
      </c>
      <c r="ED15" s="31">
        <f t="shared" si="75"/>
        <v>-18607.240000000002</v>
      </c>
      <c r="EE15" s="31">
        <f t="shared" si="76"/>
        <v>-13892.65</v>
      </c>
      <c r="EF15" s="31">
        <f t="shared" si="77"/>
        <v>-16959.34</v>
      </c>
      <c r="EG15" s="32">
        <f t="shared" si="78"/>
        <v>-83963.62</v>
      </c>
      <c r="EH15" s="32">
        <f t="shared" si="79"/>
        <v>-44777.59</v>
      </c>
      <c r="EI15" s="32">
        <f t="shared" si="80"/>
        <v>-77692.76999999999</v>
      </c>
      <c r="EJ15" s="32">
        <f t="shared" si="81"/>
        <v>-37311.71</v>
      </c>
      <c r="EK15" s="32">
        <f t="shared" si="82"/>
        <v>-24335.38</v>
      </c>
      <c r="EL15" s="32">
        <f t="shared" si="83"/>
        <v>-30595.84</v>
      </c>
      <c r="EM15" s="32">
        <f t="shared" si="84"/>
        <v>-62880.369999999995</v>
      </c>
      <c r="EN15" s="32">
        <f t="shared" si="85"/>
        <v>-23104.48</v>
      </c>
      <c r="EO15" s="32">
        <f t="shared" si="86"/>
        <v>-26192.600000000002</v>
      </c>
      <c r="EP15" s="32">
        <f t="shared" si="87"/>
        <v>-69386.759999999995</v>
      </c>
      <c r="EQ15" s="32">
        <f t="shared" si="88"/>
        <v>-52336.33</v>
      </c>
      <c r="ER15" s="32">
        <f t="shared" si="89"/>
        <v>-64533.229999999996</v>
      </c>
    </row>
    <row r="16" spans="1:148">
      <c r="A16" t="s">
        <v>537</v>
      </c>
      <c r="B16" s="1" t="s">
        <v>291</v>
      </c>
      <c r="C16" t="str">
        <f t="shared" ca="1" si="0"/>
        <v>BCHEXP</v>
      </c>
      <c r="D16" t="str">
        <f t="shared" ca="1" si="1"/>
        <v>Alberta-BC Intertie - Export</v>
      </c>
      <c r="E16" s="51">
        <v>120.75</v>
      </c>
      <c r="F16" s="51">
        <v>491</v>
      </c>
      <c r="G16" s="51">
        <v>32.25</v>
      </c>
      <c r="H16" s="51">
        <v>50</v>
      </c>
      <c r="I16" s="51">
        <v>55</v>
      </c>
      <c r="J16" s="51">
        <v>123</v>
      </c>
      <c r="K16" s="51">
        <v>25</v>
      </c>
      <c r="L16" s="51">
        <v>200</v>
      </c>
      <c r="M16" s="51">
        <v>970</v>
      </c>
      <c r="N16" s="51">
        <v>200</v>
      </c>
      <c r="O16" s="51">
        <v>217</v>
      </c>
      <c r="Q16" s="32">
        <v>3898.24</v>
      </c>
      <c r="R16" s="32">
        <v>30357.68</v>
      </c>
      <c r="S16" s="32">
        <v>789.05</v>
      </c>
      <c r="T16" s="32">
        <v>888.75</v>
      </c>
      <c r="U16" s="32">
        <v>805.7</v>
      </c>
      <c r="V16" s="32">
        <v>2859.63</v>
      </c>
      <c r="W16" s="32">
        <v>744</v>
      </c>
      <c r="X16" s="32">
        <v>3880.5</v>
      </c>
      <c r="Y16" s="32">
        <v>22580.25</v>
      </c>
      <c r="Z16" s="32">
        <v>3991.45</v>
      </c>
      <c r="AA16" s="32">
        <v>5741.99</v>
      </c>
      <c r="AB16" s="32"/>
      <c r="AC16" s="2">
        <v>3.19</v>
      </c>
      <c r="AD16" s="2">
        <v>3.19</v>
      </c>
      <c r="AE16" s="2">
        <v>3.19</v>
      </c>
      <c r="AF16" s="2">
        <v>3.19</v>
      </c>
      <c r="AG16" s="2">
        <v>3.19</v>
      </c>
      <c r="AH16" s="2">
        <v>3.19</v>
      </c>
      <c r="AI16" s="2">
        <v>3.19</v>
      </c>
      <c r="AJ16" s="2">
        <v>3.19</v>
      </c>
      <c r="AK16" s="2">
        <v>3.19</v>
      </c>
      <c r="AL16" s="2">
        <v>3.19</v>
      </c>
      <c r="AM16" s="2">
        <v>3.19</v>
      </c>
      <c r="AO16" s="33">
        <v>124.35</v>
      </c>
      <c r="AP16" s="33">
        <v>968.41</v>
      </c>
      <c r="AQ16" s="33">
        <v>25.17</v>
      </c>
      <c r="AR16" s="33">
        <v>28.35</v>
      </c>
      <c r="AS16" s="33">
        <v>25.7</v>
      </c>
      <c r="AT16" s="33">
        <v>91.22</v>
      </c>
      <c r="AU16" s="33">
        <v>23.73</v>
      </c>
      <c r="AV16" s="33">
        <v>123.79</v>
      </c>
      <c r="AW16" s="33">
        <v>720.31</v>
      </c>
      <c r="AX16" s="33">
        <v>127.33</v>
      </c>
      <c r="AY16" s="33">
        <v>183.17</v>
      </c>
      <c r="AZ16" s="33"/>
      <c r="BA16" s="31">
        <f t="shared" si="30"/>
        <v>-4.68</v>
      </c>
      <c r="BB16" s="31">
        <f t="shared" si="31"/>
        <v>-36.43</v>
      </c>
      <c r="BC16" s="31">
        <f t="shared" si="32"/>
        <v>-0.95</v>
      </c>
      <c r="BD16" s="31">
        <f t="shared" si="33"/>
        <v>-4.2699999999999996</v>
      </c>
      <c r="BE16" s="31">
        <f t="shared" si="34"/>
        <v>-3.87</v>
      </c>
      <c r="BF16" s="31">
        <f t="shared" si="35"/>
        <v>-13.73</v>
      </c>
      <c r="BG16" s="31">
        <f t="shared" si="36"/>
        <v>-5.28</v>
      </c>
      <c r="BH16" s="31">
        <f t="shared" si="37"/>
        <v>-27.55</v>
      </c>
      <c r="BI16" s="31">
        <f t="shared" si="38"/>
        <v>-160.32</v>
      </c>
      <c r="BJ16" s="31">
        <f t="shared" si="39"/>
        <v>-11.97</v>
      </c>
      <c r="BK16" s="31">
        <f t="shared" si="40"/>
        <v>-17.23</v>
      </c>
      <c r="BL16" s="31">
        <f t="shared" si="41"/>
        <v>0</v>
      </c>
      <c r="BM16" s="6">
        <v>6.3E-3</v>
      </c>
      <c r="BN16" s="6">
        <v>6.3E-3</v>
      </c>
      <c r="BO16" s="6">
        <v>6.3E-3</v>
      </c>
      <c r="BP16" s="6">
        <v>6.3E-3</v>
      </c>
      <c r="BQ16" s="6">
        <v>6.3E-3</v>
      </c>
      <c r="BR16" s="6">
        <v>6.3E-3</v>
      </c>
      <c r="BS16" s="6">
        <v>6.3E-3</v>
      </c>
      <c r="BT16" s="6">
        <v>6.3E-3</v>
      </c>
      <c r="BU16" s="6">
        <v>6.3E-3</v>
      </c>
      <c r="BV16" s="6">
        <v>6.3E-3</v>
      </c>
      <c r="BW16" s="6">
        <v>6.3E-3</v>
      </c>
      <c r="BX16" s="6">
        <v>6.3E-3</v>
      </c>
      <c r="BY16" s="31">
        <v>24.56</v>
      </c>
      <c r="BZ16" s="31">
        <v>191.25</v>
      </c>
      <c r="CA16" s="31">
        <v>4.97</v>
      </c>
      <c r="CB16" s="31">
        <v>5.6</v>
      </c>
      <c r="CC16" s="31">
        <v>5.08</v>
      </c>
      <c r="CD16" s="31">
        <v>18.02</v>
      </c>
      <c r="CE16" s="31">
        <v>4.6900000000000004</v>
      </c>
      <c r="CF16" s="31">
        <v>24.45</v>
      </c>
      <c r="CG16" s="31">
        <v>142.26</v>
      </c>
      <c r="CH16" s="31">
        <v>25.15</v>
      </c>
      <c r="CI16" s="31">
        <v>36.17</v>
      </c>
      <c r="CJ16" s="31">
        <v>0</v>
      </c>
      <c r="CK16" s="32">
        <f t="shared" si="42"/>
        <v>5.07</v>
      </c>
      <c r="CL16" s="32">
        <f t="shared" si="43"/>
        <v>39.46</v>
      </c>
      <c r="CM16" s="32">
        <f t="shared" si="44"/>
        <v>1.03</v>
      </c>
      <c r="CN16" s="32">
        <f t="shared" si="45"/>
        <v>1.1599999999999999</v>
      </c>
      <c r="CO16" s="32">
        <f t="shared" si="46"/>
        <v>1.05</v>
      </c>
      <c r="CP16" s="32">
        <f t="shared" si="47"/>
        <v>3.72</v>
      </c>
      <c r="CQ16" s="32">
        <f t="shared" si="48"/>
        <v>0.97</v>
      </c>
      <c r="CR16" s="32">
        <f t="shared" si="49"/>
        <v>5.04</v>
      </c>
      <c r="CS16" s="32">
        <f t="shared" si="50"/>
        <v>29.35</v>
      </c>
      <c r="CT16" s="32">
        <f t="shared" si="51"/>
        <v>5.19</v>
      </c>
      <c r="CU16" s="32">
        <f t="shared" si="52"/>
        <v>7.46</v>
      </c>
      <c r="CV16" s="32">
        <f t="shared" si="53"/>
        <v>0</v>
      </c>
      <c r="CW16" s="31">
        <f t="shared" ref="CW16:CW20" si="137">BY16+CK16-AO16-BA16</f>
        <v>-90.039999999999992</v>
      </c>
      <c r="CX16" s="31">
        <f t="shared" ref="CX16:CX20" si="138">BZ16+CL16-AP16-BB16</f>
        <v>-701.27</v>
      </c>
      <c r="CY16" s="31">
        <f t="shared" ref="CY16:CY20" si="139">CA16+CM16-AQ16-BC16</f>
        <v>-18.220000000000002</v>
      </c>
      <c r="CZ16" s="31">
        <f t="shared" ref="CZ16:CZ20" si="140">CB16+CN16-AR16-BD16</f>
        <v>-17.320000000000004</v>
      </c>
      <c r="DA16" s="31">
        <f t="shared" ref="DA16:DA20" si="141">CC16+CO16-AS16-BE16</f>
        <v>-15.7</v>
      </c>
      <c r="DB16" s="31">
        <f t="shared" ref="DB16:DB20" si="142">CD16+CP16-AT16-BF16</f>
        <v>-55.75</v>
      </c>
      <c r="DC16" s="31">
        <f t="shared" ref="DC16:DC20" si="143">CE16+CQ16-AU16-BG16</f>
        <v>-12.79</v>
      </c>
      <c r="DD16" s="31">
        <f t="shared" ref="DD16:DD20" si="144">CF16+CR16-AV16-BH16</f>
        <v>-66.750000000000014</v>
      </c>
      <c r="DE16" s="31">
        <f t="shared" ref="DE16:DE20" si="145">CG16+CS16-AW16-BI16</f>
        <v>-388.37999999999994</v>
      </c>
      <c r="DF16" s="31">
        <f t="shared" ref="DF16:DF20" si="146">CH16+CT16-AX16-BJ16</f>
        <v>-85.02</v>
      </c>
      <c r="DG16" s="31">
        <f t="shared" ref="DG16:DG20" si="147">CI16+CU16-AY16-BK16</f>
        <v>-122.30999999999999</v>
      </c>
      <c r="DH16" s="31">
        <f t="shared" ref="DH16:DH20" si="148">CJ16+CV16-AZ16-BL16</f>
        <v>0</v>
      </c>
      <c r="DI16" s="32">
        <f t="shared" si="54"/>
        <v>-4.5</v>
      </c>
      <c r="DJ16" s="32">
        <f t="shared" si="55"/>
        <v>-35.06</v>
      </c>
      <c r="DK16" s="32">
        <f t="shared" si="56"/>
        <v>-0.91</v>
      </c>
      <c r="DL16" s="32">
        <f t="shared" si="57"/>
        <v>-0.87</v>
      </c>
      <c r="DM16" s="32">
        <f t="shared" si="58"/>
        <v>-0.79</v>
      </c>
      <c r="DN16" s="32">
        <f t="shared" si="59"/>
        <v>-2.79</v>
      </c>
      <c r="DO16" s="32">
        <f t="shared" si="60"/>
        <v>-0.64</v>
      </c>
      <c r="DP16" s="32">
        <f t="shared" si="61"/>
        <v>-3.34</v>
      </c>
      <c r="DQ16" s="32">
        <f t="shared" si="62"/>
        <v>-19.420000000000002</v>
      </c>
      <c r="DR16" s="32">
        <f t="shared" si="63"/>
        <v>-4.25</v>
      </c>
      <c r="DS16" s="32">
        <f t="shared" si="64"/>
        <v>-6.12</v>
      </c>
      <c r="DT16" s="32">
        <f t="shared" si="65"/>
        <v>0</v>
      </c>
      <c r="DU16" s="31">
        <f t="shared" si="66"/>
        <v>-38.74</v>
      </c>
      <c r="DV16" s="31">
        <f t="shared" si="67"/>
        <v>-298.16000000000003</v>
      </c>
      <c r="DW16" s="31">
        <f t="shared" si="68"/>
        <v>-7.66</v>
      </c>
      <c r="DX16" s="31">
        <f t="shared" si="69"/>
        <v>-7.2</v>
      </c>
      <c r="DY16" s="31">
        <f t="shared" si="70"/>
        <v>-6.45</v>
      </c>
      <c r="DZ16" s="31">
        <f t="shared" si="71"/>
        <v>-22.6</v>
      </c>
      <c r="EA16" s="31">
        <f t="shared" si="72"/>
        <v>-5.12</v>
      </c>
      <c r="EB16" s="31">
        <f t="shared" si="73"/>
        <v>-26.38</v>
      </c>
      <c r="EC16" s="31">
        <f t="shared" si="74"/>
        <v>-151.43</v>
      </c>
      <c r="ED16" s="31">
        <f t="shared" si="75"/>
        <v>-32.71</v>
      </c>
      <c r="EE16" s="31">
        <f t="shared" si="76"/>
        <v>-46.41</v>
      </c>
      <c r="EF16" s="31">
        <f t="shared" si="77"/>
        <v>0</v>
      </c>
      <c r="EG16" s="32">
        <f t="shared" si="78"/>
        <v>-133.28</v>
      </c>
      <c r="EH16" s="32">
        <f t="shared" si="79"/>
        <v>-1034.49</v>
      </c>
      <c r="EI16" s="32">
        <f t="shared" si="80"/>
        <v>-26.790000000000003</v>
      </c>
      <c r="EJ16" s="32">
        <f t="shared" si="81"/>
        <v>-25.390000000000004</v>
      </c>
      <c r="EK16" s="32">
        <f t="shared" si="82"/>
        <v>-22.939999999999998</v>
      </c>
      <c r="EL16" s="32">
        <f t="shared" si="83"/>
        <v>-81.14</v>
      </c>
      <c r="EM16" s="32">
        <f t="shared" si="84"/>
        <v>-18.55</v>
      </c>
      <c r="EN16" s="32">
        <f t="shared" si="85"/>
        <v>-96.470000000000013</v>
      </c>
      <c r="EO16" s="32">
        <f t="shared" si="86"/>
        <v>-559.23</v>
      </c>
      <c r="EP16" s="32">
        <f t="shared" si="87"/>
        <v>-121.97999999999999</v>
      </c>
      <c r="EQ16" s="32">
        <f t="shared" si="88"/>
        <v>-174.83999999999997</v>
      </c>
      <c r="ER16" s="32">
        <f t="shared" si="89"/>
        <v>0</v>
      </c>
    </row>
    <row r="17" spans="1:148">
      <c r="A17" t="s">
        <v>423</v>
      </c>
      <c r="B17" s="1" t="s">
        <v>122</v>
      </c>
      <c r="C17" t="str">
        <f t="shared" ca="1" si="0"/>
        <v>BAR</v>
      </c>
      <c r="D17" t="str">
        <f t="shared" ca="1" si="1"/>
        <v>Barrier Hydro Facility</v>
      </c>
      <c r="E17" s="51">
        <v>3553.9603999999999</v>
      </c>
      <c r="F17" s="51">
        <v>3161.5131000000001</v>
      </c>
      <c r="G17" s="51">
        <v>3244.0453000000002</v>
      </c>
      <c r="H17" s="51">
        <v>3428.6776</v>
      </c>
      <c r="I17" s="51">
        <v>5210.1274000000003</v>
      </c>
      <c r="J17" s="51">
        <v>6636.8625000000002</v>
      </c>
      <c r="K17" s="51">
        <v>3870.7674999999999</v>
      </c>
      <c r="L17" s="51">
        <v>3123.5477999999998</v>
      </c>
      <c r="M17" s="51">
        <v>2298.9324000000001</v>
      </c>
      <c r="N17" s="51">
        <v>2298.6975000000002</v>
      </c>
      <c r="O17" s="51">
        <v>3133.5010000000002</v>
      </c>
      <c r="P17" s="51">
        <v>3099.6086</v>
      </c>
      <c r="Q17" s="32">
        <v>264067.96999999997</v>
      </c>
      <c r="R17" s="32">
        <v>253432.58</v>
      </c>
      <c r="S17" s="32">
        <v>214871.74</v>
      </c>
      <c r="T17" s="32">
        <v>243105.29</v>
      </c>
      <c r="U17" s="32">
        <v>297072.92</v>
      </c>
      <c r="V17" s="32">
        <v>343583.59</v>
      </c>
      <c r="W17" s="32">
        <v>894936.73</v>
      </c>
      <c r="X17" s="32">
        <v>349964.57</v>
      </c>
      <c r="Y17" s="32">
        <v>159365.39000000001</v>
      </c>
      <c r="Z17" s="32">
        <v>177848.6</v>
      </c>
      <c r="AA17" s="32">
        <v>211868.28</v>
      </c>
      <c r="AB17" s="32">
        <v>276948.61</v>
      </c>
      <c r="AC17" s="2">
        <v>0.2</v>
      </c>
      <c r="AD17" s="2">
        <v>0.2</v>
      </c>
      <c r="AE17" s="2">
        <v>0.2</v>
      </c>
      <c r="AF17" s="2">
        <v>0.2</v>
      </c>
      <c r="AG17" s="2">
        <v>0.2</v>
      </c>
      <c r="AH17" s="2">
        <v>0.2</v>
      </c>
      <c r="AI17" s="2">
        <v>0.2</v>
      </c>
      <c r="AJ17" s="2">
        <v>0.2</v>
      </c>
      <c r="AK17" s="2">
        <v>0.2</v>
      </c>
      <c r="AL17" s="2">
        <v>0.2</v>
      </c>
      <c r="AM17" s="2">
        <v>0.2</v>
      </c>
      <c r="AN17" s="2">
        <v>0.2</v>
      </c>
      <c r="AO17" s="33">
        <v>528.14</v>
      </c>
      <c r="AP17" s="33">
        <v>506.87</v>
      </c>
      <c r="AQ17" s="33">
        <v>429.74</v>
      </c>
      <c r="AR17" s="33">
        <v>486.21</v>
      </c>
      <c r="AS17" s="33">
        <v>594.15</v>
      </c>
      <c r="AT17" s="33">
        <v>687.17</v>
      </c>
      <c r="AU17" s="33">
        <v>1789.87</v>
      </c>
      <c r="AV17" s="33">
        <v>699.93</v>
      </c>
      <c r="AW17" s="33">
        <v>318.73</v>
      </c>
      <c r="AX17" s="33">
        <v>355.7</v>
      </c>
      <c r="AY17" s="33">
        <v>423.74</v>
      </c>
      <c r="AZ17" s="33">
        <v>553.9</v>
      </c>
      <c r="BA17" s="31">
        <f t="shared" si="30"/>
        <v>-316.88</v>
      </c>
      <c r="BB17" s="31">
        <f t="shared" si="31"/>
        <v>-304.12</v>
      </c>
      <c r="BC17" s="31">
        <f t="shared" si="32"/>
        <v>-257.85000000000002</v>
      </c>
      <c r="BD17" s="31">
        <f t="shared" si="33"/>
        <v>-1166.9100000000001</v>
      </c>
      <c r="BE17" s="31">
        <f t="shared" si="34"/>
        <v>-1425.95</v>
      </c>
      <c r="BF17" s="31">
        <f t="shared" si="35"/>
        <v>-1649.2</v>
      </c>
      <c r="BG17" s="31">
        <f t="shared" si="36"/>
        <v>-6354.05</v>
      </c>
      <c r="BH17" s="31">
        <f t="shared" si="37"/>
        <v>-2484.75</v>
      </c>
      <c r="BI17" s="31">
        <f t="shared" si="38"/>
        <v>-1131.49</v>
      </c>
      <c r="BJ17" s="31">
        <f t="shared" si="39"/>
        <v>-533.54999999999995</v>
      </c>
      <c r="BK17" s="31">
        <f t="shared" si="40"/>
        <v>-635.6</v>
      </c>
      <c r="BL17" s="31">
        <f t="shared" si="41"/>
        <v>-830.85</v>
      </c>
      <c r="BM17" s="6">
        <v>-4.9399999999999999E-2</v>
      </c>
      <c r="BN17" s="6">
        <v>-4.9399999999999999E-2</v>
      </c>
      <c r="BO17" s="6">
        <v>-4.9399999999999999E-2</v>
      </c>
      <c r="BP17" s="6">
        <v>-4.9399999999999999E-2</v>
      </c>
      <c r="BQ17" s="6">
        <v>-4.9399999999999999E-2</v>
      </c>
      <c r="BR17" s="6">
        <v>-4.9399999999999999E-2</v>
      </c>
      <c r="BS17" s="6">
        <v>-4.9399999999999999E-2</v>
      </c>
      <c r="BT17" s="6">
        <v>-4.9399999999999999E-2</v>
      </c>
      <c r="BU17" s="6">
        <v>-4.9399999999999999E-2</v>
      </c>
      <c r="BV17" s="6">
        <v>-4.9399999999999999E-2</v>
      </c>
      <c r="BW17" s="6">
        <v>-4.9399999999999999E-2</v>
      </c>
      <c r="BX17" s="6">
        <v>-4.9399999999999999E-2</v>
      </c>
      <c r="BY17" s="31">
        <v>-13044.96</v>
      </c>
      <c r="BZ17" s="31">
        <v>-12519.57</v>
      </c>
      <c r="CA17" s="31">
        <v>-10614.66</v>
      </c>
      <c r="CB17" s="31">
        <v>-12009.4</v>
      </c>
      <c r="CC17" s="31">
        <v>-14675.4</v>
      </c>
      <c r="CD17" s="31">
        <v>-16973.03</v>
      </c>
      <c r="CE17" s="31">
        <v>-44209.87</v>
      </c>
      <c r="CF17" s="31">
        <v>-17288.25</v>
      </c>
      <c r="CG17" s="31">
        <v>-7872.65</v>
      </c>
      <c r="CH17" s="31">
        <v>-8785.7199999999993</v>
      </c>
      <c r="CI17" s="31">
        <v>-10466.290000000001</v>
      </c>
      <c r="CJ17" s="31">
        <v>-13681.26</v>
      </c>
      <c r="CK17" s="32">
        <f t="shared" si="42"/>
        <v>343.29</v>
      </c>
      <c r="CL17" s="32">
        <f t="shared" si="43"/>
        <v>329.46</v>
      </c>
      <c r="CM17" s="32">
        <f t="shared" si="44"/>
        <v>279.33</v>
      </c>
      <c r="CN17" s="32">
        <f t="shared" si="45"/>
        <v>316.04000000000002</v>
      </c>
      <c r="CO17" s="32">
        <f t="shared" si="46"/>
        <v>386.19</v>
      </c>
      <c r="CP17" s="32">
        <f t="shared" si="47"/>
        <v>446.66</v>
      </c>
      <c r="CQ17" s="32">
        <f t="shared" si="48"/>
        <v>1163.42</v>
      </c>
      <c r="CR17" s="32">
        <f t="shared" si="49"/>
        <v>454.95</v>
      </c>
      <c r="CS17" s="32">
        <f t="shared" si="50"/>
        <v>207.18</v>
      </c>
      <c r="CT17" s="32">
        <f t="shared" si="51"/>
        <v>231.2</v>
      </c>
      <c r="CU17" s="32">
        <f t="shared" si="52"/>
        <v>275.43</v>
      </c>
      <c r="CV17" s="32">
        <f t="shared" si="53"/>
        <v>360.03</v>
      </c>
      <c r="CW17" s="31">
        <f t="shared" si="137"/>
        <v>-12912.929999999998</v>
      </c>
      <c r="CX17" s="31">
        <f t="shared" si="138"/>
        <v>-12392.86</v>
      </c>
      <c r="CY17" s="31">
        <f t="shared" si="139"/>
        <v>-10507.22</v>
      </c>
      <c r="CZ17" s="31">
        <f t="shared" si="140"/>
        <v>-11012.659999999998</v>
      </c>
      <c r="DA17" s="31">
        <f t="shared" si="141"/>
        <v>-13457.409999999998</v>
      </c>
      <c r="DB17" s="31">
        <f t="shared" si="142"/>
        <v>-15564.339999999997</v>
      </c>
      <c r="DC17" s="31">
        <f t="shared" si="143"/>
        <v>-38482.270000000004</v>
      </c>
      <c r="DD17" s="31">
        <f t="shared" si="144"/>
        <v>-15048.48</v>
      </c>
      <c r="DE17" s="31">
        <f t="shared" si="145"/>
        <v>-6852.7099999999991</v>
      </c>
      <c r="DF17" s="31">
        <f t="shared" si="146"/>
        <v>-8376.67</v>
      </c>
      <c r="DG17" s="31">
        <f t="shared" si="147"/>
        <v>-9979</v>
      </c>
      <c r="DH17" s="31">
        <f t="shared" si="148"/>
        <v>-13044.279999999999</v>
      </c>
      <c r="DI17" s="32">
        <f t="shared" si="54"/>
        <v>-645.65</v>
      </c>
      <c r="DJ17" s="32">
        <f t="shared" si="55"/>
        <v>-619.64</v>
      </c>
      <c r="DK17" s="32">
        <f t="shared" si="56"/>
        <v>-525.36</v>
      </c>
      <c r="DL17" s="32">
        <f t="shared" si="57"/>
        <v>-550.63</v>
      </c>
      <c r="DM17" s="32">
        <f t="shared" si="58"/>
        <v>-672.87</v>
      </c>
      <c r="DN17" s="32">
        <f t="shared" si="59"/>
        <v>-778.22</v>
      </c>
      <c r="DO17" s="32">
        <f t="shared" si="60"/>
        <v>-1924.11</v>
      </c>
      <c r="DP17" s="32">
        <f t="shared" si="61"/>
        <v>-752.42</v>
      </c>
      <c r="DQ17" s="32">
        <f t="shared" si="62"/>
        <v>-342.64</v>
      </c>
      <c r="DR17" s="32">
        <f t="shared" si="63"/>
        <v>-418.83</v>
      </c>
      <c r="DS17" s="32">
        <f t="shared" si="64"/>
        <v>-498.95</v>
      </c>
      <c r="DT17" s="32">
        <f t="shared" si="65"/>
        <v>-652.21</v>
      </c>
      <c r="DU17" s="31">
        <f t="shared" si="66"/>
        <v>-5555.92</v>
      </c>
      <c r="DV17" s="31">
        <f t="shared" si="67"/>
        <v>-5269.01</v>
      </c>
      <c r="DW17" s="31">
        <f t="shared" si="68"/>
        <v>-4418.9399999999996</v>
      </c>
      <c r="DX17" s="31">
        <f t="shared" si="69"/>
        <v>-4575.3900000000003</v>
      </c>
      <c r="DY17" s="31">
        <f t="shared" si="70"/>
        <v>-5524.73</v>
      </c>
      <c r="DZ17" s="31">
        <f t="shared" si="71"/>
        <v>-6310.38</v>
      </c>
      <c r="EA17" s="31">
        <f t="shared" si="72"/>
        <v>-15412.42</v>
      </c>
      <c r="EB17" s="31">
        <f t="shared" si="73"/>
        <v>-5947.14</v>
      </c>
      <c r="EC17" s="31">
        <f t="shared" si="74"/>
        <v>-2671.81</v>
      </c>
      <c r="ED17" s="31">
        <f t="shared" si="75"/>
        <v>-3222.95</v>
      </c>
      <c r="EE17" s="31">
        <f t="shared" si="76"/>
        <v>-3786.49</v>
      </c>
      <c r="EF17" s="31">
        <f t="shared" si="77"/>
        <v>-4882.58</v>
      </c>
      <c r="EG17" s="32">
        <f t="shared" si="78"/>
        <v>-19114.5</v>
      </c>
      <c r="EH17" s="32">
        <f t="shared" si="79"/>
        <v>-18281.510000000002</v>
      </c>
      <c r="EI17" s="32">
        <f t="shared" si="80"/>
        <v>-15451.52</v>
      </c>
      <c r="EJ17" s="32">
        <f t="shared" si="81"/>
        <v>-16138.679999999997</v>
      </c>
      <c r="EK17" s="32">
        <f t="shared" si="82"/>
        <v>-19655.009999999998</v>
      </c>
      <c r="EL17" s="32">
        <f t="shared" si="83"/>
        <v>-22652.939999999995</v>
      </c>
      <c r="EM17" s="32">
        <f t="shared" si="84"/>
        <v>-55818.8</v>
      </c>
      <c r="EN17" s="32">
        <f t="shared" si="85"/>
        <v>-21748.04</v>
      </c>
      <c r="EO17" s="32">
        <f t="shared" si="86"/>
        <v>-9867.16</v>
      </c>
      <c r="EP17" s="32">
        <f t="shared" si="87"/>
        <v>-12018.45</v>
      </c>
      <c r="EQ17" s="32">
        <f t="shared" si="88"/>
        <v>-14264.44</v>
      </c>
      <c r="ER17" s="32">
        <f t="shared" si="89"/>
        <v>-18579.07</v>
      </c>
    </row>
    <row r="18" spans="1:148">
      <c r="A18" t="s">
        <v>424</v>
      </c>
      <c r="B18" s="1" t="s">
        <v>138</v>
      </c>
      <c r="C18" t="str">
        <f t="shared" ref="C18:C40" ca="1" si="149">VLOOKUP($B18,LocationLookup,2,FALSE)</f>
        <v>BCR2</v>
      </c>
      <c r="D18" t="str">
        <f t="shared" ca="1" si="1"/>
        <v>Bear Creek #2</v>
      </c>
      <c r="E18" s="51">
        <v>10422.694600000001</v>
      </c>
      <c r="F18" s="51">
        <v>11679.2361</v>
      </c>
      <c r="G18" s="51">
        <v>14170.114600000001</v>
      </c>
      <c r="H18" s="51">
        <v>6332.0844999999999</v>
      </c>
      <c r="I18" s="51">
        <v>8832.2602999999999</v>
      </c>
      <c r="J18" s="51">
        <v>12428.698200000001</v>
      </c>
      <c r="K18" s="51">
        <v>15257.236699999999</v>
      </c>
      <c r="L18" s="51">
        <v>13221.329100000001</v>
      </c>
      <c r="M18" s="51">
        <v>11748.3032</v>
      </c>
      <c r="N18" s="51">
        <v>10456.823399999999</v>
      </c>
      <c r="O18" s="51">
        <v>10601.346299999999</v>
      </c>
      <c r="P18" s="51">
        <v>13353.653399999999</v>
      </c>
      <c r="Q18" s="32">
        <v>684624.15</v>
      </c>
      <c r="R18" s="32">
        <v>898506.27</v>
      </c>
      <c r="S18" s="32">
        <v>827382.52</v>
      </c>
      <c r="T18" s="32">
        <v>336901.06</v>
      </c>
      <c r="U18" s="32">
        <v>468544.06</v>
      </c>
      <c r="V18" s="32">
        <v>689555.88</v>
      </c>
      <c r="W18" s="32">
        <v>2980894.24</v>
      </c>
      <c r="X18" s="32">
        <v>1108780.44</v>
      </c>
      <c r="Y18" s="32">
        <v>628524.30000000005</v>
      </c>
      <c r="Z18" s="32">
        <v>788013.62</v>
      </c>
      <c r="AA18" s="32">
        <v>615823.89</v>
      </c>
      <c r="AB18" s="32">
        <v>949692.62</v>
      </c>
      <c r="AC18" s="2">
        <v>-3.96</v>
      </c>
      <c r="AD18" s="2">
        <v>-3.96</v>
      </c>
      <c r="AE18" s="2">
        <v>-3.96</v>
      </c>
      <c r="AF18" s="2">
        <v>-3.96</v>
      </c>
      <c r="AG18" s="2">
        <v>-3.96</v>
      </c>
      <c r="AH18" s="2">
        <v>-3.96</v>
      </c>
      <c r="AI18" s="2">
        <v>-3.96</v>
      </c>
      <c r="AJ18" s="2">
        <v>-3.96</v>
      </c>
      <c r="AK18" s="2">
        <v>-3.96</v>
      </c>
      <c r="AL18" s="2">
        <v>-3.96</v>
      </c>
      <c r="AM18" s="2">
        <v>-3.96</v>
      </c>
      <c r="AN18" s="2">
        <v>-3.96</v>
      </c>
      <c r="AO18" s="33">
        <v>-27111.119999999999</v>
      </c>
      <c r="AP18" s="33">
        <v>-35580.85</v>
      </c>
      <c r="AQ18" s="33">
        <v>-32764.35</v>
      </c>
      <c r="AR18" s="33">
        <v>-13341.28</v>
      </c>
      <c r="AS18" s="33">
        <v>-18554.34</v>
      </c>
      <c r="AT18" s="33">
        <v>-27306.41</v>
      </c>
      <c r="AU18" s="33">
        <v>-118043.41</v>
      </c>
      <c r="AV18" s="33">
        <v>-43907.71</v>
      </c>
      <c r="AW18" s="33">
        <v>-24889.56</v>
      </c>
      <c r="AX18" s="33">
        <v>-31205.34</v>
      </c>
      <c r="AY18" s="33">
        <v>-24386.63</v>
      </c>
      <c r="AZ18" s="33">
        <v>-37607.83</v>
      </c>
      <c r="BA18" s="31">
        <f t="shared" si="30"/>
        <v>-821.55</v>
      </c>
      <c r="BB18" s="31">
        <f t="shared" si="31"/>
        <v>-1078.21</v>
      </c>
      <c r="BC18" s="31">
        <f t="shared" si="32"/>
        <v>-992.86</v>
      </c>
      <c r="BD18" s="31">
        <f t="shared" si="33"/>
        <v>-1617.13</v>
      </c>
      <c r="BE18" s="31">
        <f t="shared" si="34"/>
        <v>-2249.0100000000002</v>
      </c>
      <c r="BF18" s="31">
        <f t="shared" si="35"/>
        <v>-3309.87</v>
      </c>
      <c r="BG18" s="31">
        <f t="shared" si="36"/>
        <v>-21164.35</v>
      </c>
      <c r="BH18" s="31">
        <f t="shared" si="37"/>
        <v>-7872.34</v>
      </c>
      <c r="BI18" s="31">
        <f t="shared" si="38"/>
        <v>-4462.5200000000004</v>
      </c>
      <c r="BJ18" s="31">
        <f t="shared" si="39"/>
        <v>-2364.04</v>
      </c>
      <c r="BK18" s="31">
        <f t="shared" si="40"/>
        <v>-1847.47</v>
      </c>
      <c r="BL18" s="31">
        <f t="shared" si="41"/>
        <v>-2849.08</v>
      </c>
      <c r="BM18" s="6">
        <v>-4.9399999999999999E-2</v>
      </c>
      <c r="BN18" s="6">
        <v>-4.9399999999999999E-2</v>
      </c>
      <c r="BO18" s="6">
        <v>-4.9399999999999999E-2</v>
      </c>
      <c r="BP18" s="6">
        <v>-4.9399999999999999E-2</v>
      </c>
      <c r="BQ18" s="6">
        <v>-4.9399999999999999E-2</v>
      </c>
      <c r="BR18" s="6">
        <v>-4.9399999999999999E-2</v>
      </c>
      <c r="BS18" s="6">
        <v>-4.9399999999999999E-2</v>
      </c>
      <c r="BT18" s="6">
        <v>-4.9399999999999999E-2</v>
      </c>
      <c r="BU18" s="6">
        <v>-4.9399999999999999E-2</v>
      </c>
      <c r="BV18" s="6">
        <v>-4.9399999999999999E-2</v>
      </c>
      <c r="BW18" s="6">
        <v>-4.9399999999999999E-2</v>
      </c>
      <c r="BX18" s="6">
        <v>-4.9399999999999999E-2</v>
      </c>
      <c r="BY18" s="31">
        <v>-33820.43</v>
      </c>
      <c r="BZ18" s="31">
        <v>-44386.21</v>
      </c>
      <c r="CA18" s="31">
        <v>-40872.699999999997</v>
      </c>
      <c r="CB18" s="31">
        <v>-16642.91</v>
      </c>
      <c r="CC18" s="31">
        <v>-23146.080000000002</v>
      </c>
      <c r="CD18" s="31">
        <v>-34064.06</v>
      </c>
      <c r="CE18" s="31">
        <v>-147256.18</v>
      </c>
      <c r="CF18" s="31">
        <v>-54773.75</v>
      </c>
      <c r="CG18" s="31">
        <v>-31049.1</v>
      </c>
      <c r="CH18" s="31">
        <v>-38927.870000000003</v>
      </c>
      <c r="CI18" s="31">
        <v>-30421.7</v>
      </c>
      <c r="CJ18" s="31">
        <v>-46914.82</v>
      </c>
      <c r="CK18" s="32">
        <f t="shared" si="42"/>
        <v>890.01</v>
      </c>
      <c r="CL18" s="32">
        <f t="shared" si="43"/>
        <v>1168.06</v>
      </c>
      <c r="CM18" s="32">
        <f t="shared" si="44"/>
        <v>1075.5999999999999</v>
      </c>
      <c r="CN18" s="32">
        <f t="shared" si="45"/>
        <v>437.97</v>
      </c>
      <c r="CO18" s="32">
        <f t="shared" si="46"/>
        <v>609.11</v>
      </c>
      <c r="CP18" s="32">
        <f t="shared" si="47"/>
        <v>896.42</v>
      </c>
      <c r="CQ18" s="32">
        <f t="shared" si="48"/>
        <v>3875.16</v>
      </c>
      <c r="CR18" s="32">
        <f t="shared" si="49"/>
        <v>1441.41</v>
      </c>
      <c r="CS18" s="32">
        <f t="shared" si="50"/>
        <v>817.08</v>
      </c>
      <c r="CT18" s="32">
        <f t="shared" si="51"/>
        <v>1024.42</v>
      </c>
      <c r="CU18" s="32">
        <f t="shared" si="52"/>
        <v>800.57</v>
      </c>
      <c r="CV18" s="32">
        <f t="shared" si="53"/>
        <v>1234.5999999999999</v>
      </c>
      <c r="CW18" s="31">
        <f t="shared" si="137"/>
        <v>-4997.7499999999991</v>
      </c>
      <c r="CX18" s="31">
        <f t="shared" si="138"/>
        <v>-6559.0900000000029</v>
      </c>
      <c r="CY18" s="31">
        <f t="shared" si="139"/>
        <v>-6039.89</v>
      </c>
      <c r="CZ18" s="31">
        <f t="shared" si="140"/>
        <v>-1246.5299999999997</v>
      </c>
      <c r="DA18" s="31">
        <f t="shared" si="141"/>
        <v>-1733.6200000000008</v>
      </c>
      <c r="DB18" s="31">
        <f t="shared" si="142"/>
        <v>-2551.3599999999997</v>
      </c>
      <c r="DC18" s="31">
        <f t="shared" si="143"/>
        <v>-4173.2599999999875</v>
      </c>
      <c r="DD18" s="31">
        <f t="shared" si="144"/>
        <v>-1552.2899999999972</v>
      </c>
      <c r="DE18" s="31">
        <f t="shared" si="145"/>
        <v>-879.93999999999505</v>
      </c>
      <c r="DF18" s="31">
        <f t="shared" si="146"/>
        <v>-4334.0700000000043</v>
      </c>
      <c r="DG18" s="31">
        <f t="shared" si="147"/>
        <v>-3387.0299999999997</v>
      </c>
      <c r="DH18" s="31">
        <f t="shared" si="148"/>
        <v>-5223.3099999999995</v>
      </c>
      <c r="DI18" s="32">
        <f t="shared" si="54"/>
        <v>-249.89</v>
      </c>
      <c r="DJ18" s="32">
        <f t="shared" si="55"/>
        <v>-327.95</v>
      </c>
      <c r="DK18" s="32">
        <f t="shared" si="56"/>
        <v>-301.99</v>
      </c>
      <c r="DL18" s="32">
        <f t="shared" si="57"/>
        <v>-62.33</v>
      </c>
      <c r="DM18" s="32">
        <f t="shared" si="58"/>
        <v>-86.68</v>
      </c>
      <c r="DN18" s="32">
        <f t="shared" si="59"/>
        <v>-127.57</v>
      </c>
      <c r="DO18" s="32">
        <f t="shared" si="60"/>
        <v>-208.66</v>
      </c>
      <c r="DP18" s="32">
        <f t="shared" si="61"/>
        <v>-77.61</v>
      </c>
      <c r="DQ18" s="32">
        <f t="shared" si="62"/>
        <v>-44</v>
      </c>
      <c r="DR18" s="32">
        <f t="shared" si="63"/>
        <v>-216.7</v>
      </c>
      <c r="DS18" s="32">
        <f t="shared" si="64"/>
        <v>-169.35</v>
      </c>
      <c r="DT18" s="32">
        <f t="shared" si="65"/>
        <v>-261.17</v>
      </c>
      <c r="DU18" s="31">
        <f t="shared" si="66"/>
        <v>-2150.33</v>
      </c>
      <c r="DV18" s="31">
        <f t="shared" si="67"/>
        <v>-2788.69</v>
      </c>
      <c r="DW18" s="31">
        <f t="shared" si="68"/>
        <v>-2540.15</v>
      </c>
      <c r="DX18" s="31">
        <f t="shared" si="69"/>
        <v>-517.89</v>
      </c>
      <c r="DY18" s="31">
        <f t="shared" si="70"/>
        <v>-711.71</v>
      </c>
      <c r="DZ18" s="31">
        <f t="shared" si="71"/>
        <v>-1034.42</v>
      </c>
      <c r="EA18" s="31">
        <f t="shared" si="72"/>
        <v>-1671.42</v>
      </c>
      <c r="EB18" s="31">
        <f t="shared" si="73"/>
        <v>-613.46</v>
      </c>
      <c r="EC18" s="31">
        <f t="shared" si="74"/>
        <v>-343.08</v>
      </c>
      <c r="ED18" s="31">
        <f t="shared" si="75"/>
        <v>-1667.55</v>
      </c>
      <c r="EE18" s="31">
        <f t="shared" si="76"/>
        <v>-1285.19</v>
      </c>
      <c r="EF18" s="31">
        <f t="shared" si="77"/>
        <v>-1955.13</v>
      </c>
      <c r="EG18" s="32">
        <f t="shared" si="78"/>
        <v>-7397.9699999999993</v>
      </c>
      <c r="EH18" s="32">
        <f t="shared" si="79"/>
        <v>-9675.7300000000032</v>
      </c>
      <c r="EI18" s="32">
        <f t="shared" si="80"/>
        <v>-8882.0300000000007</v>
      </c>
      <c r="EJ18" s="32">
        <f t="shared" si="81"/>
        <v>-1826.7499999999995</v>
      </c>
      <c r="EK18" s="32">
        <f t="shared" si="82"/>
        <v>-2532.0100000000011</v>
      </c>
      <c r="EL18" s="32">
        <f t="shared" si="83"/>
        <v>-3713.35</v>
      </c>
      <c r="EM18" s="32">
        <f t="shared" si="84"/>
        <v>-6053.3399999999874</v>
      </c>
      <c r="EN18" s="32">
        <f t="shared" si="85"/>
        <v>-2243.3599999999969</v>
      </c>
      <c r="EO18" s="32">
        <f t="shared" si="86"/>
        <v>-1267.019999999995</v>
      </c>
      <c r="EP18" s="32">
        <f t="shared" si="87"/>
        <v>-6218.3200000000043</v>
      </c>
      <c r="EQ18" s="32">
        <f t="shared" si="88"/>
        <v>-4841.57</v>
      </c>
      <c r="ER18" s="32">
        <f t="shared" si="89"/>
        <v>-7439.61</v>
      </c>
    </row>
    <row r="19" spans="1:148">
      <c r="A19" t="s">
        <v>424</v>
      </c>
      <c r="B19" s="1" t="s">
        <v>139</v>
      </c>
      <c r="C19" t="str">
        <f t="shared" ca="1" si="0"/>
        <v>BCRK</v>
      </c>
      <c r="D19" t="str">
        <f t="shared" ca="1" si="1"/>
        <v>Bear Creek #1</v>
      </c>
      <c r="E19" s="51">
        <v>11809.484899999999</v>
      </c>
      <c r="F19" s="51">
        <v>18826.216400000001</v>
      </c>
      <c r="G19" s="51">
        <v>26315.316900000002</v>
      </c>
      <c r="H19" s="51">
        <v>4775.3558000000003</v>
      </c>
      <c r="I19" s="51">
        <v>6324.8033999999998</v>
      </c>
      <c r="J19" s="51">
        <v>11513.9773</v>
      </c>
      <c r="K19" s="51">
        <v>14303.063700000001</v>
      </c>
      <c r="L19" s="51">
        <v>8699.2500999999993</v>
      </c>
      <c r="M19" s="51">
        <v>9307.4266000000007</v>
      </c>
      <c r="N19" s="51">
        <v>5823.1161000000002</v>
      </c>
      <c r="O19" s="51">
        <v>7270.7160000000003</v>
      </c>
      <c r="P19" s="51">
        <v>23373.746899999998</v>
      </c>
      <c r="Q19" s="32">
        <v>933605.23</v>
      </c>
      <c r="R19" s="32">
        <v>1540040.27</v>
      </c>
      <c r="S19" s="32">
        <v>1546423.39</v>
      </c>
      <c r="T19" s="32">
        <v>348203.02</v>
      </c>
      <c r="U19" s="32">
        <v>427380.36</v>
      </c>
      <c r="V19" s="32">
        <v>785839.72</v>
      </c>
      <c r="W19" s="32">
        <v>3798193.45</v>
      </c>
      <c r="X19" s="32">
        <v>1204246.92</v>
      </c>
      <c r="Y19" s="32">
        <v>570999.01</v>
      </c>
      <c r="Z19" s="32">
        <v>714185.62</v>
      </c>
      <c r="AA19" s="32">
        <v>642517.73</v>
      </c>
      <c r="AB19" s="32">
        <v>1798808.98</v>
      </c>
      <c r="AC19" s="2">
        <v>-3.96</v>
      </c>
      <c r="AD19" s="2">
        <v>-3.96</v>
      </c>
      <c r="AE19" s="2">
        <v>-3.96</v>
      </c>
      <c r="AF19" s="2">
        <v>-3.96</v>
      </c>
      <c r="AG19" s="2">
        <v>-3.96</v>
      </c>
      <c r="AH19" s="2">
        <v>-3.96</v>
      </c>
      <c r="AI19" s="2">
        <v>-3.96</v>
      </c>
      <c r="AJ19" s="2">
        <v>-3.96</v>
      </c>
      <c r="AK19" s="2">
        <v>-3.96</v>
      </c>
      <c r="AL19" s="2">
        <v>-3.96</v>
      </c>
      <c r="AM19" s="2">
        <v>-3.96</v>
      </c>
      <c r="AN19" s="2">
        <v>-3.96</v>
      </c>
      <c r="AO19" s="33">
        <v>-36970.769999999997</v>
      </c>
      <c r="AP19" s="33">
        <v>-60985.59</v>
      </c>
      <c r="AQ19" s="33">
        <v>-61238.37</v>
      </c>
      <c r="AR19" s="33">
        <v>-13788.84</v>
      </c>
      <c r="AS19" s="33">
        <v>-16924.259999999998</v>
      </c>
      <c r="AT19" s="33">
        <v>-31119.25</v>
      </c>
      <c r="AU19" s="33">
        <v>-150408.46</v>
      </c>
      <c r="AV19" s="33">
        <v>-47688.18</v>
      </c>
      <c r="AW19" s="33">
        <v>-22611.56</v>
      </c>
      <c r="AX19" s="33">
        <v>-28281.75</v>
      </c>
      <c r="AY19" s="33">
        <v>-25443.7</v>
      </c>
      <c r="AZ19" s="33">
        <v>-71232.84</v>
      </c>
      <c r="BA19" s="31">
        <f t="shared" ref="BA19" si="150">ROUND(Q19*BA$3,2)</f>
        <v>-1120.33</v>
      </c>
      <c r="BB19" s="31">
        <f t="shared" ref="BB19" si="151">ROUND(R19*BB$3,2)</f>
        <v>-1848.05</v>
      </c>
      <c r="BC19" s="31">
        <f t="shared" ref="BC19" si="152">ROUND(S19*BC$3,2)</f>
        <v>-1855.71</v>
      </c>
      <c r="BD19" s="31">
        <f t="shared" ref="BD19" si="153">ROUND(T19*BD$3,2)</f>
        <v>-1671.37</v>
      </c>
      <c r="BE19" s="31">
        <f t="shared" ref="BE19" si="154">ROUND(U19*BE$3,2)</f>
        <v>-2051.4299999999998</v>
      </c>
      <c r="BF19" s="31">
        <f t="shared" ref="BF19" si="155">ROUND(V19*BF$3,2)</f>
        <v>-3772.03</v>
      </c>
      <c r="BG19" s="31">
        <f t="shared" ref="BG19" si="156">ROUND(W19*BG$3,2)</f>
        <v>-26967.17</v>
      </c>
      <c r="BH19" s="31">
        <f t="shared" ref="BH19" si="157">ROUND(X19*BH$3,2)</f>
        <v>-8550.15</v>
      </c>
      <c r="BI19" s="31">
        <f t="shared" ref="BI19" si="158">ROUND(Y19*BI$3,2)</f>
        <v>-4054.09</v>
      </c>
      <c r="BJ19" s="31">
        <f t="shared" ref="BJ19" si="159">ROUND(Z19*BJ$3,2)</f>
        <v>-2142.56</v>
      </c>
      <c r="BK19" s="31">
        <f t="shared" ref="BK19" si="160">ROUND(AA19*BK$3,2)</f>
        <v>-1927.55</v>
      </c>
      <c r="BL19" s="31">
        <f t="shared" ref="BL19" si="161">ROUND(AB19*BL$3,2)</f>
        <v>-5396.43</v>
      </c>
      <c r="BM19" s="6">
        <v>-4.9399999999999999E-2</v>
      </c>
      <c r="BN19" s="6">
        <v>-4.9399999999999999E-2</v>
      </c>
      <c r="BO19" s="6">
        <v>-4.9399999999999999E-2</v>
      </c>
      <c r="BP19" s="6">
        <v>-4.9399999999999999E-2</v>
      </c>
      <c r="BQ19" s="6">
        <v>-4.9399999999999999E-2</v>
      </c>
      <c r="BR19" s="6">
        <v>-4.9399999999999999E-2</v>
      </c>
      <c r="BS19" s="6">
        <v>-4.9399999999999999E-2</v>
      </c>
      <c r="BT19" s="6">
        <v>-4.9399999999999999E-2</v>
      </c>
      <c r="BU19" s="6">
        <v>-4.9399999999999999E-2</v>
      </c>
      <c r="BV19" s="6">
        <v>-4.9399999999999999E-2</v>
      </c>
      <c r="BW19" s="6">
        <v>-4.9399999999999999E-2</v>
      </c>
      <c r="BX19" s="6">
        <v>-4.9399999999999999E-2</v>
      </c>
      <c r="BY19" s="31">
        <v>-46120.1</v>
      </c>
      <c r="BZ19" s="31">
        <v>-76077.990000000005</v>
      </c>
      <c r="CA19" s="31">
        <v>-76393.320000000007</v>
      </c>
      <c r="CB19" s="31">
        <v>-17201.23</v>
      </c>
      <c r="CC19" s="31">
        <v>-21112.59</v>
      </c>
      <c r="CD19" s="31">
        <v>-38820.480000000003</v>
      </c>
      <c r="CE19" s="31">
        <v>-187630.76</v>
      </c>
      <c r="CF19" s="31">
        <v>-59489.8</v>
      </c>
      <c r="CG19" s="31">
        <v>-28207.35</v>
      </c>
      <c r="CH19" s="31">
        <v>-35280.769999999997</v>
      </c>
      <c r="CI19" s="31">
        <v>-31740.38</v>
      </c>
      <c r="CJ19" s="31">
        <v>-88861.16</v>
      </c>
      <c r="CK19" s="32">
        <f t="shared" ref="CK19" si="162">ROUND(Q19*$CV$3,2)</f>
        <v>1213.69</v>
      </c>
      <c r="CL19" s="32">
        <f t="shared" ref="CL19" si="163">ROUND(R19*$CV$3,2)</f>
        <v>2002.05</v>
      </c>
      <c r="CM19" s="32">
        <f t="shared" ref="CM19" si="164">ROUND(S19*$CV$3,2)</f>
        <v>2010.35</v>
      </c>
      <c r="CN19" s="32">
        <f t="shared" ref="CN19" si="165">ROUND(T19*$CV$3,2)</f>
        <v>452.66</v>
      </c>
      <c r="CO19" s="32">
        <f t="shared" ref="CO19" si="166">ROUND(U19*$CV$3,2)</f>
        <v>555.59</v>
      </c>
      <c r="CP19" s="32">
        <f t="shared" ref="CP19" si="167">ROUND(V19*$CV$3,2)</f>
        <v>1021.59</v>
      </c>
      <c r="CQ19" s="32">
        <f t="shared" ref="CQ19" si="168">ROUND(W19*$CV$3,2)</f>
        <v>4937.6499999999996</v>
      </c>
      <c r="CR19" s="32">
        <f t="shared" ref="CR19" si="169">ROUND(X19*$CV$3,2)</f>
        <v>1565.52</v>
      </c>
      <c r="CS19" s="32">
        <f t="shared" ref="CS19" si="170">ROUND(Y19*$CV$3,2)</f>
        <v>742.3</v>
      </c>
      <c r="CT19" s="32">
        <f t="shared" ref="CT19" si="171">ROUND(Z19*$CV$3,2)</f>
        <v>928.44</v>
      </c>
      <c r="CU19" s="32">
        <f t="shared" ref="CU19" si="172">ROUND(AA19*$CV$3,2)</f>
        <v>835.27</v>
      </c>
      <c r="CV19" s="32">
        <f t="shared" ref="CV19" si="173">ROUND(AB19*$CV$3,2)</f>
        <v>2338.4499999999998</v>
      </c>
      <c r="CW19" s="31">
        <f t="shared" si="137"/>
        <v>-6815.3099999999995</v>
      </c>
      <c r="CX19" s="31">
        <f t="shared" si="138"/>
        <v>-11242.300000000007</v>
      </c>
      <c r="CY19" s="31">
        <f t="shared" si="139"/>
        <v>-11288.89</v>
      </c>
      <c r="CZ19" s="31">
        <f t="shared" si="140"/>
        <v>-1288.3599999999997</v>
      </c>
      <c r="DA19" s="31">
        <f t="shared" si="141"/>
        <v>-1581.3100000000018</v>
      </c>
      <c r="DB19" s="31">
        <f t="shared" si="142"/>
        <v>-2907.6100000000065</v>
      </c>
      <c r="DC19" s="31">
        <f t="shared" si="143"/>
        <v>-5317.480000000025</v>
      </c>
      <c r="DD19" s="31">
        <f t="shared" si="144"/>
        <v>-1685.9500000000062</v>
      </c>
      <c r="DE19" s="31">
        <f t="shared" si="145"/>
        <v>-799.39999999999782</v>
      </c>
      <c r="DF19" s="31">
        <f t="shared" si="146"/>
        <v>-3928.0199999999945</v>
      </c>
      <c r="DG19" s="31">
        <f t="shared" si="147"/>
        <v>-3533.8599999999997</v>
      </c>
      <c r="DH19" s="31">
        <f t="shared" si="148"/>
        <v>-9893.4400000000096</v>
      </c>
      <c r="DI19" s="32">
        <f t="shared" si="54"/>
        <v>-340.77</v>
      </c>
      <c r="DJ19" s="32">
        <f t="shared" si="55"/>
        <v>-562.12</v>
      </c>
      <c r="DK19" s="32">
        <f t="shared" si="56"/>
        <v>-564.44000000000005</v>
      </c>
      <c r="DL19" s="32">
        <f t="shared" si="57"/>
        <v>-64.42</v>
      </c>
      <c r="DM19" s="32">
        <f t="shared" si="58"/>
        <v>-79.069999999999993</v>
      </c>
      <c r="DN19" s="32">
        <f t="shared" si="59"/>
        <v>-145.38</v>
      </c>
      <c r="DO19" s="32">
        <f t="shared" si="60"/>
        <v>-265.87</v>
      </c>
      <c r="DP19" s="32">
        <f t="shared" si="61"/>
        <v>-84.3</v>
      </c>
      <c r="DQ19" s="32">
        <f t="shared" si="62"/>
        <v>-39.97</v>
      </c>
      <c r="DR19" s="32">
        <f t="shared" si="63"/>
        <v>-196.4</v>
      </c>
      <c r="DS19" s="32">
        <f t="shared" si="64"/>
        <v>-176.69</v>
      </c>
      <c r="DT19" s="32">
        <f t="shared" si="65"/>
        <v>-494.67</v>
      </c>
      <c r="DU19" s="31">
        <f t="shared" si="66"/>
        <v>-2932.36</v>
      </c>
      <c r="DV19" s="31">
        <f t="shared" si="67"/>
        <v>-4779.83</v>
      </c>
      <c r="DW19" s="31">
        <f t="shared" si="68"/>
        <v>-4747.68</v>
      </c>
      <c r="DX19" s="31">
        <f t="shared" si="69"/>
        <v>-535.27</v>
      </c>
      <c r="DY19" s="31">
        <f t="shared" si="70"/>
        <v>-649.17999999999995</v>
      </c>
      <c r="DZ19" s="31">
        <f t="shared" si="71"/>
        <v>-1178.8599999999999</v>
      </c>
      <c r="EA19" s="31">
        <f t="shared" si="72"/>
        <v>-2129.69</v>
      </c>
      <c r="EB19" s="31">
        <f t="shared" si="73"/>
        <v>-666.29</v>
      </c>
      <c r="EC19" s="31">
        <f t="shared" si="74"/>
        <v>-311.68</v>
      </c>
      <c r="ED19" s="31">
        <f t="shared" si="75"/>
        <v>-1511.32</v>
      </c>
      <c r="EE19" s="31">
        <f t="shared" si="76"/>
        <v>-1340.91</v>
      </c>
      <c r="EF19" s="31">
        <f t="shared" si="77"/>
        <v>-3703.2</v>
      </c>
      <c r="EG19" s="32">
        <f t="shared" si="78"/>
        <v>-10088.44</v>
      </c>
      <c r="EH19" s="32">
        <f t="shared" si="79"/>
        <v>-16584.250000000007</v>
      </c>
      <c r="EI19" s="32">
        <f t="shared" si="80"/>
        <v>-16601.010000000002</v>
      </c>
      <c r="EJ19" s="32">
        <f t="shared" si="81"/>
        <v>-1888.0499999999997</v>
      </c>
      <c r="EK19" s="32">
        <f t="shared" si="82"/>
        <v>-2309.5600000000018</v>
      </c>
      <c r="EL19" s="32">
        <f t="shared" si="83"/>
        <v>-4231.8500000000067</v>
      </c>
      <c r="EM19" s="32">
        <f t="shared" si="84"/>
        <v>-7713.0400000000245</v>
      </c>
      <c r="EN19" s="32">
        <f t="shared" si="85"/>
        <v>-2436.5400000000063</v>
      </c>
      <c r="EO19" s="32">
        <f t="shared" si="86"/>
        <v>-1151.0499999999979</v>
      </c>
      <c r="EP19" s="32">
        <f t="shared" si="87"/>
        <v>-5635.7399999999943</v>
      </c>
      <c r="EQ19" s="32">
        <f t="shared" si="88"/>
        <v>-5051.46</v>
      </c>
      <c r="ER19" s="32">
        <f t="shared" si="89"/>
        <v>-14091.310000000009</v>
      </c>
    </row>
    <row r="20" spans="1:148">
      <c r="A20" t="s">
        <v>423</v>
      </c>
      <c r="B20" s="1" t="s">
        <v>123</v>
      </c>
      <c r="C20" t="str">
        <f t="shared" ca="1" si="149"/>
        <v>BIG</v>
      </c>
      <c r="D20" t="str">
        <f t="shared" ca="1" si="1"/>
        <v>Bighorn Hydro Facility</v>
      </c>
      <c r="E20" s="51">
        <v>28419.8174</v>
      </c>
      <c r="F20" s="51">
        <v>27016.7925</v>
      </c>
      <c r="G20" s="51">
        <v>31397.4905</v>
      </c>
      <c r="H20" s="51">
        <v>31113.773499999999</v>
      </c>
      <c r="I20" s="51">
        <v>34581.438399999999</v>
      </c>
      <c r="J20" s="51">
        <v>44261.067799999997</v>
      </c>
      <c r="K20" s="51">
        <v>55224.001900000003</v>
      </c>
      <c r="L20" s="51">
        <v>54725.887300000002</v>
      </c>
      <c r="M20" s="51">
        <v>31493.618999999999</v>
      </c>
      <c r="N20" s="51">
        <v>33616.270199999999</v>
      </c>
      <c r="O20" s="51">
        <v>33250.843000000001</v>
      </c>
      <c r="P20" s="51">
        <v>38281.448600000003</v>
      </c>
      <c r="Q20" s="32">
        <v>1760741.51</v>
      </c>
      <c r="R20" s="32">
        <v>2039658.86</v>
      </c>
      <c r="S20" s="32">
        <v>1937944.57</v>
      </c>
      <c r="T20" s="32">
        <v>1755262.48</v>
      </c>
      <c r="U20" s="32">
        <v>1955039.38</v>
      </c>
      <c r="V20" s="32">
        <v>2460573.5699999998</v>
      </c>
      <c r="W20" s="32">
        <v>10534524.51</v>
      </c>
      <c r="X20" s="32">
        <v>4558995.5999999996</v>
      </c>
      <c r="Y20" s="32">
        <v>1683804.89</v>
      </c>
      <c r="Z20" s="32">
        <v>2395179.15</v>
      </c>
      <c r="AA20" s="32">
        <v>2013397.8</v>
      </c>
      <c r="AB20" s="32">
        <v>2911090.47</v>
      </c>
      <c r="AC20" s="2">
        <v>3</v>
      </c>
      <c r="AD20" s="2">
        <v>3</v>
      </c>
      <c r="AE20" s="2">
        <v>3</v>
      </c>
      <c r="AF20" s="2">
        <v>3</v>
      </c>
      <c r="AG20" s="2">
        <v>3</v>
      </c>
      <c r="AH20" s="2">
        <v>3</v>
      </c>
      <c r="AI20" s="2">
        <v>3</v>
      </c>
      <c r="AJ20" s="2">
        <v>3</v>
      </c>
      <c r="AK20" s="2">
        <v>3</v>
      </c>
      <c r="AL20" s="2">
        <v>3</v>
      </c>
      <c r="AM20" s="2">
        <v>3</v>
      </c>
      <c r="AN20" s="2">
        <v>3</v>
      </c>
      <c r="AO20" s="33">
        <v>52822.25</v>
      </c>
      <c r="AP20" s="33">
        <v>61189.77</v>
      </c>
      <c r="AQ20" s="33">
        <v>58138.34</v>
      </c>
      <c r="AR20" s="33">
        <v>52657.87</v>
      </c>
      <c r="AS20" s="33">
        <v>58651.18</v>
      </c>
      <c r="AT20" s="33">
        <v>73817.210000000006</v>
      </c>
      <c r="AU20" s="33">
        <v>316035.74</v>
      </c>
      <c r="AV20" s="33">
        <v>136769.87</v>
      </c>
      <c r="AW20" s="33">
        <v>50514.15</v>
      </c>
      <c r="AX20" s="33">
        <v>71855.37</v>
      </c>
      <c r="AY20" s="33">
        <v>60401.93</v>
      </c>
      <c r="AZ20" s="33">
        <v>87332.71</v>
      </c>
      <c r="BA20" s="31">
        <f t="shared" si="30"/>
        <v>-2112.89</v>
      </c>
      <c r="BB20" s="31">
        <f t="shared" si="31"/>
        <v>-2447.59</v>
      </c>
      <c r="BC20" s="31">
        <f t="shared" si="32"/>
        <v>-2325.5300000000002</v>
      </c>
      <c r="BD20" s="31">
        <f t="shared" si="33"/>
        <v>-8425.26</v>
      </c>
      <c r="BE20" s="31">
        <f t="shared" si="34"/>
        <v>-9384.19</v>
      </c>
      <c r="BF20" s="31">
        <f t="shared" si="35"/>
        <v>-11810.75</v>
      </c>
      <c r="BG20" s="31">
        <f t="shared" si="36"/>
        <v>-74795.12</v>
      </c>
      <c r="BH20" s="31">
        <f t="shared" si="37"/>
        <v>-32368.87</v>
      </c>
      <c r="BI20" s="31">
        <f t="shared" si="38"/>
        <v>-11955.01</v>
      </c>
      <c r="BJ20" s="31">
        <f t="shared" si="39"/>
        <v>-7185.54</v>
      </c>
      <c r="BK20" s="31">
        <f t="shared" si="40"/>
        <v>-6040.19</v>
      </c>
      <c r="BL20" s="31">
        <f t="shared" si="41"/>
        <v>-8733.27</v>
      </c>
      <c r="BM20" s="6">
        <v>-3.7699999999999997E-2</v>
      </c>
      <c r="BN20" s="6">
        <v>-3.7699999999999997E-2</v>
      </c>
      <c r="BO20" s="6">
        <v>-3.7699999999999997E-2</v>
      </c>
      <c r="BP20" s="6">
        <v>-3.7699999999999997E-2</v>
      </c>
      <c r="BQ20" s="6">
        <v>-3.7699999999999997E-2</v>
      </c>
      <c r="BR20" s="6">
        <v>-3.7699999999999997E-2</v>
      </c>
      <c r="BS20" s="6">
        <v>-3.7699999999999997E-2</v>
      </c>
      <c r="BT20" s="6">
        <v>-3.7699999999999997E-2</v>
      </c>
      <c r="BU20" s="6">
        <v>-3.7699999999999997E-2</v>
      </c>
      <c r="BV20" s="6">
        <v>-3.7699999999999997E-2</v>
      </c>
      <c r="BW20" s="6">
        <v>-3.7699999999999997E-2</v>
      </c>
      <c r="BX20" s="6">
        <v>-3.7699999999999997E-2</v>
      </c>
      <c r="BY20" s="31">
        <v>-66379.95</v>
      </c>
      <c r="BZ20" s="31">
        <v>-76895.14</v>
      </c>
      <c r="CA20" s="31">
        <v>-73060.509999999995</v>
      </c>
      <c r="CB20" s="31">
        <v>-66173.399999999994</v>
      </c>
      <c r="CC20" s="31">
        <v>-73704.98</v>
      </c>
      <c r="CD20" s="31">
        <v>-92763.62</v>
      </c>
      <c r="CE20" s="31">
        <v>-397151.57</v>
      </c>
      <c r="CF20" s="31">
        <v>-171874.13</v>
      </c>
      <c r="CG20" s="31">
        <v>-63479.44</v>
      </c>
      <c r="CH20" s="31">
        <v>-90298.25</v>
      </c>
      <c r="CI20" s="31">
        <v>-75905.100000000006</v>
      </c>
      <c r="CJ20" s="31">
        <v>-109748.11</v>
      </c>
      <c r="CK20" s="32">
        <f t="shared" si="42"/>
        <v>2288.96</v>
      </c>
      <c r="CL20" s="32">
        <f t="shared" si="43"/>
        <v>2651.56</v>
      </c>
      <c r="CM20" s="32">
        <f t="shared" si="44"/>
        <v>2519.33</v>
      </c>
      <c r="CN20" s="32">
        <f t="shared" si="45"/>
        <v>2281.84</v>
      </c>
      <c r="CO20" s="32">
        <f t="shared" si="46"/>
        <v>2541.5500000000002</v>
      </c>
      <c r="CP20" s="32">
        <f t="shared" si="47"/>
        <v>3198.75</v>
      </c>
      <c r="CQ20" s="32">
        <f t="shared" si="48"/>
        <v>13694.88</v>
      </c>
      <c r="CR20" s="32">
        <f t="shared" si="49"/>
        <v>5926.69</v>
      </c>
      <c r="CS20" s="32">
        <f t="shared" si="50"/>
        <v>2188.9499999999998</v>
      </c>
      <c r="CT20" s="32">
        <f t="shared" si="51"/>
        <v>3113.73</v>
      </c>
      <c r="CU20" s="32">
        <f t="shared" si="52"/>
        <v>2617.42</v>
      </c>
      <c r="CV20" s="32">
        <f t="shared" si="53"/>
        <v>3784.42</v>
      </c>
      <c r="CW20" s="31">
        <f t="shared" si="137"/>
        <v>-114800.34999999999</v>
      </c>
      <c r="CX20" s="31">
        <f t="shared" si="138"/>
        <v>-132985.76</v>
      </c>
      <c r="CY20" s="31">
        <f t="shared" si="139"/>
        <v>-126353.98999999999</v>
      </c>
      <c r="CZ20" s="31">
        <f t="shared" si="140"/>
        <v>-108124.17</v>
      </c>
      <c r="DA20" s="31">
        <f t="shared" si="141"/>
        <v>-120430.41999999998</v>
      </c>
      <c r="DB20" s="31">
        <f t="shared" si="142"/>
        <v>-151571.33000000002</v>
      </c>
      <c r="DC20" s="31">
        <f t="shared" si="143"/>
        <v>-624697.30999999994</v>
      </c>
      <c r="DD20" s="31">
        <f t="shared" si="144"/>
        <v>-270348.44</v>
      </c>
      <c r="DE20" s="31">
        <f t="shared" si="145"/>
        <v>-99849.630000000019</v>
      </c>
      <c r="DF20" s="31">
        <f t="shared" si="146"/>
        <v>-151854.35</v>
      </c>
      <c r="DG20" s="31">
        <f t="shared" si="147"/>
        <v>-127649.42000000001</v>
      </c>
      <c r="DH20" s="31">
        <f t="shared" si="148"/>
        <v>-184563.13000000003</v>
      </c>
      <c r="DI20" s="32">
        <f t="shared" si="54"/>
        <v>-5740.02</v>
      </c>
      <c r="DJ20" s="32">
        <f t="shared" si="55"/>
        <v>-6649.29</v>
      </c>
      <c r="DK20" s="32">
        <f t="shared" si="56"/>
        <v>-6317.7</v>
      </c>
      <c r="DL20" s="32">
        <f t="shared" si="57"/>
        <v>-5406.21</v>
      </c>
      <c r="DM20" s="32">
        <f t="shared" si="58"/>
        <v>-6021.52</v>
      </c>
      <c r="DN20" s="32">
        <f t="shared" si="59"/>
        <v>-7578.57</v>
      </c>
      <c r="DO20" s="32">
        <f t="shared" si="60"/>
        <v>-31234.87</v>
      </c>
      <c r="DP20" s="32">
        <f t="shared" si="61"/>
        <v>-13517.42</v>
      </c>
      <c r="DQ20" s="32">
        <f t="shared" si="62"/>
        <v>-4992.4799999999996</v>
      </c>
      <c r="DR20" s="32">
        <f t="shared" si="63"/>
        <v>-7592.72</v>
      </c>
      <c r="DS20" s="32">
        <f t="shared" si="64"/>
        <v>-6382.47</v>
      </c>
      <c r="DT20" s="32">
        <f t="shared" si="65"/>
        <v>-9228.16</v>
      </c>
      <c r="DU20" s="31">
        <f t="shared" si="66"/>
        <v>-49394.05</v>
      </c>
      <c r="DV20" s="31">
        <f t="shared" si="67"/>
        <v>-56540.84</v>
      </c>
      <c r="DW20" s="31">
        <f t="shared" si="68"/>
        <v>-53139.67</v>
      </c>
      <c r="DX20" s="31">
        <f t="shared" si="69"/>
        <v>-44921.91</v>
      </c>
      <c r="DY20" s="31">
        <f t="shared" si="70"/>
        <v>-49440.84</v>
      </c>
      <c r="DZ20" s="31">
        <f t="shared" si="71"/>
        <v>-61452.86</v>
      </c>
      <c r="EA20" s="31">
        <f t="shared" si="72"/>
        <v>-250195.68</v>
      </c>
      <c r="EB20" s="31">
        <f t="shared" si="73"/>
        <v>-106841.39</v>
      </c>
      <c r="EC20" s="31">
        <f t="shared" si="74"/>
        <v>-38930.43</v>
      </c>
      <c r="ED20" s="31">
        <f t="shared" si="75"/>
        <v>-58426.51</v>
      </c>
      <c r="EE20" s="31">
        <f t="shared" si="76"/>
        <v>-48435.99</v>
      </c>
      <c r="EF20" s="31">
        <f t="shared" si="77"/>
        <v>-69083.53</v>
      </c>
      <c r="EG20" s="32">
        <f t="shared" si="78"/>
        <v>-169934.41999999998</v>
      </c>
      <c r="EH20" s="32">
        <f t="shared" si="79"/>
        <v>-196175.89</v>
      </c>
      <c r="EI20" s="32">
        <f t="shared" si="80"/>
        <v>-185811.36</v>
      </c>
      <c r="EJ20" s="32">
        <f t="shared" si="81"/>
        <v>-158452.29</v>
      </c>
      <c r="EK20" s="32">
        <f t="shared" si="82"/>
        <v>-175892.77999999997</v>
      </c>
      <c r="EL20" s="32">
        <f t="shared" si="83"/>
        <v>-220602.76</v>
      </c>
      <c r="EM20" s="32">
        <f t="shared" si="84"/>
        <v>-906127.85999999987</v>
      </c>
      <c r="EN20" s="32">
        <f t="shared" si="85"/>
        <v>-390707.25</v>
      </c>
      <c r="EO20" s="32">
        <f t="shared" si="86"/>
        <v>-143772.54</v>
      </c>
      <c r="EP20" s="32">
        <f t="shared" si="87"/>
        <v>-217873.58000000002</v>
      </c>
      <c r="EQ20" s="32">
        <f t="shared" si="88"/>
        <v>-182467.88</v>
      </c>
      <c r="ER20" s="32">
        <f t="shared" si="89"/>
        <v>-262874.82000000007</v>
      </c>
    </row>
    <row r="21" spans="1:148">
      <c r="A21" t="s">
        <v>423</v>
      </c>
      <c r="B21" s="1" t="s">
        <v>124</v>
      </c>
      <c r="C21" t="str">
        <f t="shared" ca="1" si="149"/>
        <v>BPW</v>
      </c>
      <c r="D21" t="str">
        <f t="shared" ca="1" si="1"/>
        <v>Bearspaw Hydro Facility</v>
      </c>
      <c r="E21" s="51">
        <v>4519.2489999999998</v>
      </c>
      <c r="F21" s="51">
        <v>3895.4261999999999</v>
      </c>
      <c r="G21" s="51">
        <v>4722.0141000000003</v>
      </c>
      <c r="H21" s="51">
        <v>5023.7725</v>
      </c>
      <c r="I21" s="51">
        <v>9056.3847999999998</v>
      </c>
      <c r="J21" s="51">
        <v>10475.9789</v>
      </c>
      <c r="K21" s="51">
        <v>11278.904399999999</v>
      </c>
      <c r="L21" s="51">
        <v>8158.7314999999999</v>
      </c>
      <c r="M21" s="51">
        <v>6109.0393000000004</v>
      </c>
      <c r="N21" s="51">
        <v>5055.2007999999996</v>
      </c>
      <c r="O21" s="51">
        <v>4940.6866</v>
      </c>
      <c r="P21" s="51">
        <v>5034.6733999999997</v>
      </c>
      <c r="Q21" s="32">
        <v>272226.59999999998</v>
      </c>
      <c r="R21" s="32">
        <v>285655.76</v>
      </c>
      <c r="S21" s="32">
        <v>266953.58</v>
      </c>
      <c r="T21" s="32">
        <v>259079.48</v>
      </c>
      <c r="U21" s="32">
        <v>446392.94</v>
      </c>
      <c r="V21" s="32">
        <v>518950.04</v>
      </c>
      <c r="W21" s="32">
        <v>1728190.89</v>
      </c>
      <c r="X21" s="32">
        <v>569776.04</v>
      </c>
      <c r="Y21" s="32">
        <v>301561.90999999997</v>
      </c>
      <c r="Z21" s="32">
        <v>327752.03999999998</v>
      </c>
      <c r="AA21" s="32">
        <v>260523.82</v>
      </c>
      <c r="AB21" s="32">
        <v>328467.67</v>
      </c>
      <c r="AC21" s="2">
        <v>0.21</v>
      </c>
      <c r="AD21" s="2">
        <v>0.21</v>
      </c>
      <c r="AE21" s="2">
        <v>0.21</v>
      </c>
      <c r="AF21" s="2">
        <v>0.21</v>
      </c>
      <c r="AG21" s="2">
        <v>0.21</v>
      </c>
      <c r="AH21" s="2">
        <v>0.21</v>
      </c>
      <c r="AI21" s="2">
        <v>0.21</v>
      </c>
      <c r="AJ21" s="2">
        <v>0.21</v>
      </c>
      <c r="AK21" s="2">
        <v>0.21</v>
      </c>
      <c r="AL21" s="2">
        <v>0.21</v>
      </c>
      <c r="AM21" s="2">
        <v>0.21</v>
      </c>
      <c r="AN21" s="2">
        <v>0.21</v>
      </c>
      <c r="AO21" s="33">
        <v>571.67999999999995</v>
      </c>
      <c r="AP21" s="33">
        <v>599.88</v>
      </c>
      <c r="AQ21" s="33">
        <v>560.6</v>
      </c>
      <c r="AR21" s="33">
        <v>544.07000000000005</v>
      </c>
      <c r="AS21" s="33">
        <v>937.43</v>
      </c>
      <c r="AT21" s="33">
        <v>1089.8</v>
      </c>
      <c r="AU21" s="33">
        <v>3629.2</v>
      </c>
      <c r="AV21" s="33">
        <v>1196.53</v>
      </c>
      <c r="AW21" s="33">
        <v>633.28</v>
      </c>
      <c r="AX21" s="33">
        <v>688.28</v>
      </c>
      <c r="AY21" s="33">
        <v>547.1</v>
      </c>
      <c r="AZ21" s="33">
        <v>689.78</v>
      </c>
      <c r="BA21" s="31">
        <f t="shared" si="30"/>
        <v>-326.67</v>
      </c>
      <c r="BB21" s="31">
        <f t="shared" si="31"/>
        <v>-342.79</v>
      </c>
      <c r="BC21" s="31">
        <f t="shared" si="32"/>
        <v>-320.33999999999997</v>
      </c>
      <c r="BD21" s="31">
        <f t="shared" si="33"/>
        <v>-1243.58</v>
      </c>
      <c r="BE21" s="31">
        <f t="shared" si="34"/>
        <v>-2142.69</v>
      </c>
      <c r="BF21" s="31">
        <f t="shared" si="35"/>
        <v>-2490.96</v>
      </c>
      <c r="BG21" s="31">
        <f t="shared" si="36"/>
        <v>-12270.16</v>
      </c>
      <c r="BH21" s="31">
        <f t="shared" si="37"/>
        <v>-4045.41</v>
      </c>
      <c r="BI21" s="31">
        <f t="shared" si="38"/>
        <v>-2141.09</v>
      </c>
      <c r="BJ21" s="31">
        <f t="shared" si="39"/>
        <v>-983.26</v>
      </c>
      <c r="BK21" s="31">
        <f t="shared" si="40"/>
        <v>-781.57</v>
      </c>
      <c r="BL21" s="31">
        <f t="shared" si="41"/>
        <v>-985.4</v>
      </c>
      <c r="BM21" s="6">
        <v>-4.9399999999999999E-2</v>
      </c>
      <c r="BN21" s="6">
        <v>-4.9399999999999999E-2</v>
      </c>
      <c r="BO21" s="6">
        <v>-4.9399999999999999E-2</v>
      </c>
      <c r="BP21" s="6">
        <v>-4.9399999999999999E-2</v>
      </c>
      <c r="BQ21" s="6">
        <v>-4.9399999999999999E-2</v>
      </c>
      <c r="BR21" s="6">
        <v>-4.9399999999999999E-2</v>
      </c>
      <c r="BS21" s="6">
        <v>-4.9399999999999999E-2</v>
      </c>
      <c r="BT21" s="6">
        <v>-4.9399999999999999E-2</v>
      </c>
      <c r="BU21" s="6">
        <v>-4.9399999999999999E-2</v>
      </c>
      <c r="BV21" s="6">
        <v>-4.9399999999999999E-2</v>
      </c>
      <c r="BW21" s="6">
        <v>-4.9399999999999999E-2</v>
      </c>
      <c r="BX21" s="6">
        <v>-4.9399999999999999E-2</v>
      </c>
      <c r="BY21" s="31">
        <v>-13447.99</v>
      </c>
      <c r="BZ21" s="31">
        <v>-14111.39</v>
      </c>
      <c r="CA21" s="31">
        <v>-13187.51</v>
      </c>
      <c r="CB21" s="31">
        <v>-12798.53</v>
      </c>
      <c r="CC21" s="31">
        <v>-22051.81</v>
      </c>
      <c r="CD21" s="31">
        <v>-25636.13</v>
      </c>
      <c r="CE21" s="31">
        <v>-85372.63</v>
      </c>
      <c r="CF21" s="31">
        <v>-28146.94</v>
      </c>
      <c r="CG21" s="31">
        <v>-14897.16</v>
      </c>
      <c r="CH21" s="31">
        <v>-16190.95</v>
      </c>
      <c r="CI21" s="31">
        <v>-12869.88</v>
      </c>
      <c r="CJ21" s="31">
        <v>-16226.3</v>
      </c>
      <c r="CK21" s="32">
        <f t="shared" si="42"/>
        <v>353.89</v>
      </c>
      <c r="CL21" s="32">
        <f t="shared" si="43"/>
        <v>371.35</v>
      </c>
      <c r="CM21" s="32">
        <f t="shared" si="44"/>
        <v>347.04</v>
      </c>
      <c r="CN21" s="32">
        <f t="shared" si="45"/>
        <v>336.8</v>
      </c>
      <c r="CO21" s="32">
        <f t="shared" si="46"/>
        <v>580.30999999999995</v>
      </c>
      <c r="CP21" s="32">
        <f t="shared" si="47"/>
        <v>674.64</v>
      </c>
      <c r="CQ21" s="32">
        <f t="shared" si="48"/>
        <v>2246.65</v>
      </c>
      <c r="CR21" s="32">
        <f t="shared" si="49"/>
        <v>740.71</v>
      </c>
      <c r="CS21" s="32">
        <f t="shared" si="50"/>
        <v>392.03</v>
      </c>
      <c r="CT21" s="32">
        <f t="shared" si="51"/>
        <v>426.08</v>
      </c>
      <c r="CU21" s="32">
        <f t="shared" si="52"/>
        <v>338.68</v>
      </c>
      <c r="CV21" s="32">
        <f t="shared" si="53"/>
        <v>427.01</v>
      </c>
      <c r="CW21" s="31">
        <f t="shared" ref="CW21:CW71" si="174">BY21+CK21-AO21-BA21</f>
        <v>-13339.11</v>
      </c>
      <c r="CX21" s="31">
        <f t="shared" ref="CX21:CX71" si="175">BZ21+CL21-AP21-BB21</f>
        <v>-13997.129999999997</v>
      </c>
      <c r="CY21" s="31">
        <f t="shared" ref="CY21:CY71" si="176">CA21+CM21-AQ21-BC21</f>
        <v>-13080.73</v>
      </c>
      <c r="CZ21" s="31">
        <f t="shared" ref="CZ21:CZ71" si="177">CB21+CN21-AR21-BD21</f>
        <v>-11762.220000000001</v>
      </c>
      <c r="DA21" s="31">
        <f t="shared" ref="DA21:DA71" si="178">CC21+CO21-AS21-BE21</f>
        <v>-20266.240000000002</v>
      </c>
      <c r="DB21" s="31">
        <f t="shared" ref="DB21:DB71" si="179">CD21+CP21-AT21-BF21</f>
        <v>-23560.33</v>
      </c>
      <c r="DC21" s="31">
        <f t="shared" ref="DC21:DC71" si="180">CE21+CQ21-AU21-BG21</f>
        <v>-74485.02</v>
      </c>
      <c r="DD21" s="31">
        <f t="shared" ref="DD21:DD71" si="181">CF21+CR21-AV21-BH21</f>
        <v>-24557.35</v>
      </c>
      <c r="DE21" s="31">
        <f t="shared" ref="DE21:DE71" si="182">CG21+CS21-AW21-BI21</f>
        <v>-12997.32</v>
      </c>
      <c r="DF21" s="31">
        <f t="shared" ref="DF21:DF71" si="183">CH21+CT21-AX21-BJ21</f>
        <v>-15469.890000000001</v>
      </c>
      <c r="DG21" s="31">
        <f t="shared" ref="DG21:DG71" si="184">CI21+CU21-AY21-BK21</f>
        <v>-12296.73</v>
      </c>
      <c r="DH21" s="31">
        <f t="shared" ref="DH21:DH71" si="185">CJ21+CV21-AZ21-BL21</f>
        <v>-15503.67</v>
      </c>
      <c r="DI21" s="32">
        <f t="shared" si="54"/>
        <v>-666.96</v>
      </c>
      <c r="DJ21" s="32">
        <f t="shared" si="55"/>
        <v>-699.86</v>
      </c>
      <c r="DK21" s="32">
        <f t="shared" si="56"/>
        <v>-654.04</v>
      </c>
      <c r="DL21" s="32">
        <f t="shared" si="57"/>
        <v>-588.11</v>
      </c>
      <c r="DM21" s="32">
        <f t="shared" si="58"/>
        <v>-1013.31</v>
      </c>
      <c r="DN21" s="32">
        <f t="shared" si="59"/>
        <v>-1178.02</v>
      </c>
      <c r="DO21" s="32">
        <f t="shared" si="60"/>
        <v>-3724.25</v>
      </c>
      <c r="DP21" s="32">
        <f t="shared" si="61"/>
        <v>-1227.8699999999999</v>
      </c>
      <c r="DQ21" s="32">
        <f t="shared" si="62"/>
        <v>-649.87</v>
      </c>
      <c r="DR21" s="32">
        <f t="shared" si="63"/>
        <v>-773.49</v>
      </c>
      <c r="DS21" s="32">
        <f t="shared" si="64"/>
        <v>-614.84</v>
      </c>
      <c r="DT21" s="32">
        <f t="shared" si="65"/>
        <v>-775.18</v>
      </c>
      <c r="DU21" s="31">
        <f t="shared" si="66"/>
        <v>-5739.29</v>
      </c>
      <c r="DV21" s="31">
        <f t="shared" si="67"/>
        <v>-5951.08</v>
      </c>
      <c r="DW21" s="31">
        <f t="shared" si="68"/>
        <v>-5501.26</v>
      </c>
      <c r="DX21" s="31">
        <f t="shared" si="69"/>
        <v>-4886.8</v>
      </c>
      <c r="DY21" s="31">
        <f t="shared" si="70"/>
        <v>-8319.99</v>
      </c>
      <c r="DZ21" s="31">
        <f t="shared" si="71"/>
        <v>-9552.27</v>
      </c>
      <c r="EA21" s="31">
        <f t="shared" si="72"/>
        <v>-29831.78</v>
      </c>
      <c r="EB21" s="31">
        <f t="shared" si="73"/>
        <v>-9705.0400000000009</v>
      </c>
      <c r="EC21" s="31">
        <f t="shared" si="74"/>
        <v>-5067.53</v>
      </c>
      <c r="ED21" s="31">
        <f t="shared" si="75"/>
        <v>-5952.1</v>
      </c>
      <c r="EE21" s="31">
        <f t="shared" si="76"/>
        <v>-4665.9399999999996</v>
      </c>
      <c r="EF21" s="31">
        <f t="shared" si="77"/>
        <v>-5803.15</v>
      </c>
      <c r="EG21" s="32">
        <f t="shared" si="78"/>
        <v>-19745.36</v>
      </c>
      <c r="EH21" s="32">
        <f t="shared" si="79"/>
        <v>-20648.07</v>
      </c>
      <c r="EI21" s="32">
        <f t="shared" si="80"/>
        <v>-19236.03</v>
      </c>
      <c r="EJ21" s="32">
        <f t="shared" si="81"/>
        <v>-17237.13</v>
      </c>
      <c r="EK21" s="32">
        <f t="shared" si="82"/>
        <v>-29599.54</v>
      </c>
      <c r="EL21" s="32">
        <f t="shared" si="83"/>
        <v>-34290.620000000003</v>
      </c>
      <c r="EM21" s="32">
        <f t="shared" si="84"/>
        <v>-108041.05</v>
      </c>
      <c r="EN21" s="32">
        <f t="shared" si="85"/>
        <v>-35490.259999999995</v>
      </c>
      <c r="EO21" s="32">
        <f t="shared" si="86"/>
        <v>-18714.72</v>
      </c>
      <c r="EP21" s="32">
        <f t="shared" si="87"/>
        <v>-22195.480000000003</v>
      </c>
      <c r="EQ21" s="32">
        <f t="shared" si="88"/>
        <v>-17577.509999999998</v>
      </c>
      <c r="ER21" s="32">
        <f t="shared" si="89"/>
        <v>-22082</v>
      </c>
    </row>
    <row r="22" spans="1:148">
      <c r="A22" t="s">
        <v>425</v>
      </c>
      <c r="B22" s="1" t="s">
        <v>12</v>
      </c>
      <c r="C22" t="str">
        <f t="shared" ca="1" si="149"/>
        <v>BR3</v>
      </c>
      <c r="D22" t="str">
        <f t="shared" ca="1" si="1"/>
        <v>Battle River #3</v>
      </c>
      <c r="E22" s="51">
        <v>72079.117400000003</v>
      </c>
      <c r="F22" s="51">
        <v>96308.691000000006</v>
      </c>
      <c r="G22" s="51">
        <v>98603.762300000002</v>
      </c>
      <c r="H22" s="51">
        <v>101636.62480000001</v>
      </c>
      <c r="I22" s="51">
        <v>28626.979800000001</v>
      </c>
      <c r="J22" s="51">
        <v>0</v>
      </c>
      <c r="K22" s="51">
        <v>75988.6014</v>
      </c>
      <c r="L22" s="51">
        <v>104250.54090000001</v>
      </c>
      <c r="M22" s="51">
        <v>100816.54120000001</v>
      </c>
      <c r="N22" s="51">
        <v>91995.484500000006</v>
      </c>
      <c r="O22" s="51">
        <v>95413.018200000006</v>
      </c>
      <c r="P22" s="51">
        <v>105412.6153</v>
      </c>
      <c r="Q22" s="32">
        <v>4189836.15</v>
      </c>
      <c r="R22" s="32">
        <v>7100703.9699999997</v>
      </c>
      <c r="S22" s="32">
        <v>5705130.0599999996</v>
      </c>
      <c r="T22" s="32">
        <v>5355078.78</v>
      </c>
      <c r="U22" s="32">
        <v>1188868.55</v>
      </c>
      <c r="V22" s="32">
        <v>0</v>
      </c>
      <c r="W22" s="32">
        <v>12787061.83</v>
      </c>
      <c r="X22" s="32">
        <v>7551219.3700000001</v>
      </c>
      <c r="Y22" s="32">
        <v>5132310.66</v>
      </c>
      <c r="Z22" s="32">
        <v>6277281.2999999998</v>
      </c>
      <c r="AA22" s="32">
        <v>5404326.4900000002</v>
      </c>
      <c r="AB22" s="32">
        <v>7130934.8200000003</v>
      </c>
      <c r="AC22" s="2">
        <v>6.54</v>
      </c>
      <c r="AD22" s="2">
        <v>6.54</v>
      </c>
      <c r="AE22" s="2">
        <v>6.54</v>
      </c>
      <c r="AF22" s="2">
        <v>6.54</v>
      </c>
      <c r="AG22" s="2">
        <v>6.54</v>
      </c>
      <c r="AH22" s="2">
        <v>6.54</v>
      </c>
      <c r="AI22" s="2">
        <v>6.54</v>
      </c>
      <c r="AJ22" s="2">
        <v>6.54</v>
      </c>
      <c r="AK22" s="2">
        <v>6.54</v>
      </c>
      <c r="AL22" s="2">
        <v>6.54</v>
      </c>
      <c r="AM22" s="2">
        <v>6.54</v>
      </c>
      <c r="AN22" s="2">
        <v>6.54</v>
      </c>
      <c r="AO22" s="33">
        <v>274015.28000000003</v>
      </c>
      <c r="AP22" s="33">
        <v>464386.04</v>
      </c>
      <c r="AQ22" s="33">
        <v>373115.51</v>
      </c>
      <c r="AR22" s="33">
        <v>350222.15</v>
      </c>
      <c r="AS22" s="33">
        <v>77752</v>
      </c>
      <c r="AT22" s="33">
        <v>0</v>
      </c>
      <c r="AU22" s="33">
        <v>836273.84</v>
      </c>
      <c r="AV22" s="33">
        <v>493849.75</v>
      </c>
      <c r="AW22" s="33">
        <v>335653.12</v>
      </c>
      <c r="AX22" s="33">
        <v>410534.2</v>
      </c>
      <c r="AY22" s="33">
        <v>353442.95</v>
      </c>
      <c r="AZ22" s="33">
        <v>466363.14</v>
      </c>
      <c r="BA22" s="31">
        <f t="shared" si="30"/>
        <v>-5027.8</v>
      </c>
      <c r="BB22" s="31">
        <f t="shared" si="31"/>
        <v>-8520.84</v>
      </c>
      <c r="BC22" s="31">
        <f t="shared" si="32"/>
        <v>-6846.16</v>
      </c>
      <c r="BD22" s="31">
        <f t="shared" si="33"/>
        <v>-25704.38</v>
      </c>
      <c r="BE22" s="31">
        <f t="shared" si="34"/>
        <v>-5706.57</v>
      </c>
      <c r="BF22" s="31">
        <f t="shared" si="35"/>
        <v>0</v>
      </c>
      <c r="BG22" s="31">
        <f t="shared" si="36"/>
        <v>-90788.14</v>
      </c>
      <c r="BH22" s="31">
        <f t="shared" si="37"/>
        <v>-53613.66</v>
      </c>
      <c r="BI22" s="31">
        <f t="shared" si="38"/>
        <v>-36439.410000000003</v>
      </c>
      <c r="BJ22" s="31">
        <f t="shared" si="39"/>
        <v>-18831.84</v>
      </c>
      <c r="BK22" s="31">
        <f t="shared" si="40"/>
        <v>-16212.98</v>
      </c>
      <c r="BL22" s="31">
        <f t="shared" si="41"/>
        <v>-21392.799999999999</v>
      </c>
      <c r="BM22" s="6">
        <v>4.7800000000000002E-2</v>
      </c>
      <c r="BN22" s="6">
        <v>4.7800000000000002E-2</v>
      </c>
      <c r="BO22" s="6">
        <v>4.7800000000000002E-2</v>
      </c>
      <c r="BP22" s="6">
        <v>4.7800000000000002E-2</v>
      </c>
      <c r="BQ22" s="6">
        <v>4.7800000000000002E-2</v>
      </c>
      <c r="BR22" s="6">
        <v>4.7800000000000002E-2</v>
      </c>
      <c r="BS22" s="6">
        <v>4.7800000000000002E-2</v>
      </c>
      <c r="BT22" s="6">
        <v>4.7800000000000002E-2</v>
      </c>
      <c r="BU22" s="6">
        <v>4.7800000000000002E-2</v>
      </c>
      <c r="BV22" s="6">
        <v>4.7800000000000002E-2</v>
      </c>
      <c r="BW22" s="6">
        <v>4.7800000000000002E-2</v>
      </c>
      <c r="BX22" s="6">
        <v>4.7800000000000002E-2</v>
      </c>
      <c r="BY22" s="31">
        <v>200274.17</v>
      </c>
      <c r="BZ22" s="31">
        <v>339413.65</v>
      </c>
      <c r="CA22" s="31">
        <v>272705.21999999997</v>
      </c>
      <c r="CB22" s="31">
        <v>255972.77</v>
      </c>
      <c r="CC22" s="31">
        <v>56827.92</v>
      </c>
      <c r="CD22" s="31">
        <v>0</v>
      </c>
      <c r="CE22" s="31">
        <v>611221.56000000006</v>
      </c>
      <c r="CF22" s="31">
        <v>360948.29</v>
      </c>
      <c r="CG22" s="31">
        <v>245324.45</v>
      </c>
      <c r="CH22" s="31">
        <v>300054.05</v>
      </c>
      <c r="CI22" s="31">
        <v>258326.81</v>
      </c>
      <c r="CJ22" s="31">
        <v>340858.68</v>
      </c>
      <c r="CK22" s="32">
        <f t="shared" si="42"/>
        <v>5446.79</v>
      </c>
      <c r="CL22" s="32">
        <f t="shared" si="43"/>
        <v>9230.92</v>
      </c>
      <c r="CM22" s="32">
        <f t="shared" si="44"/>
        <v>7416.67</v>
      </c>
      <c r="CN22" s="32">
        <f t="shared" si="45"/>
        <v>6961.6</v>
      </c>
      <c r="CO22" s="32">
        <f t="shared" si="46"/>
        <v>1545.53</v>
      </c>
      <c r="CP22" s="32">
        <f t="shared" si="47"/>
        <v>0</v>
      </c>
      <c r="CQ22" s="32">
        <f t="shared" si="48"/>
        <v>16623.18</v>
      </c>
      <c r="CR22" s="32">
        <f t="shared" si="49"/>
        <v>9816.59</v>
      </c>
      <c r="CS22" s="32">
        <f t="shared" si="50"/>
        <v>6672</v>
      </c>
      <c r="CT22" s="32">
        <f t="shared" si="51"/>
        <v>8160.47</v>
      </c>
      <c r="CU22" s="32">
        <f t="shared" si="52"/>
        <v>7025.62</v>
      </c>
      <c r="CV22" s="32">
        <f t="shared" si="53"/>
        <v>9270.2199999999993</v>
      </c>
      <c r="CW22" s="31">
        <f t="shared" si="174"/>
        <v>-63266.520000000004</v>
      </c>
      <c r="CX22" s="31">
        <f t="shared" si="175"/>
        <v>-107220.62999999998</v>
      </c>
      <c r="CY22" s="31">
        <f t="shared" si="176"/>
        <v>-86147.46000000005</v>
      </c>
      <c r="CZ22" s="31">
        <f t="shared" si="177"/>
        <v>-61583.400000000023</v>
      </c>
      <c r="DA22" s="31">
        <f t="shared" si="178"/>
        <v>-13671.980000000003</v>
      </c>
      <c r="DB22" s="31">
        <f t="shared" si="179"/>
        <v>0</v>
      </c>
      <c r="DC22" s="31">
        <f t="shared" si="180"/>
        <v>-117640.95999999986</v>
      </c>
      <c r="DD22" s="31">
        <f t="shared" si="181"/>
        <v>-69471.209999999992</v>
      </c>
      <c r="DE22" s="31">
        <f t="shared" si="182"/>
        <v>-47217.25999999998</v>
      </c>
      <c r="DF22" s="31">
        <f t="shared" si="183"/>
        <v>-83487.840000000055</v>
      </c>
      <c r="DG22" s="31">
        <f t="shared" si="184"/>
        <v>-71877.540000000023</v>
      </c>
      <c r="DH22" s="31">
        <f t="shared" si="185"/>
        <v>-94841.440000000046</v>
      </c>
      <c r="DI22" s="32">
        <f t="shared" si="54"/>
        <v>-3163.33</v>
      </c>
      <c r="DJ22" s="32">
        <f t="shared" si="55"/>
        <v>-5361.03</v>
      </c>
      <c r="DK22" s="32">
        <f t="shared" si="56"/>
        <v>-4307.37</v>
      </c>
      <c r="DL22" s="32">
        <f t="shared" si="57"/>
        <v>-3079.17</v>
      </c>
      <c r="DM22" s="32">
        <f t="shared" si="58"/>
        <v>-683.6</v>
      </c>
      <c r="DN22" s="32">
        <f t="shared" si="59"/>
        <v>0</v>
      </c>
      <c r="DO22" s="32">
        <f t="shared" si="60"/>
        <v>-5882.05</v>
      </c>
      <c r="DP22" s="32">
        <f t="shared" si="61"/>
        <v>-3473.56</v>
      </c>
      <c r="DQ22" s="32">
        <f t="shared" si="62"/>
        <v>-2360.86</v>
      </c>
      <c r="DR22" s="32">
        <f t="shared" si="63"/>
        <v>-4174.3900000000003</v>
      </c>
      <c r="DS22" s="32">
        <f t="shared" si="64"/>
        <v>-3593.88</v>
      </c>
      <c r="DT22" s="32">
        <f t="shared" si="65"/>
        <v>-4742.07</v>
      </c>
      <c r="DU22" s="31">
        <f t="shared" si="66"/>
        <v>-27221.08</v>
      </c>
      <c r="DV22" s="31">
        <f t="shared" si="67"/>
        <v>-45586.42</v>
      </c>
      <c r="DW22" s="31">
        <f t="shared" si="68"/>
        <v>-36230.339999999997</v>
      </c>
      <c r="DX22" s="31">
        <f t="shared" si="69"/>
        <v>-25585.81</v>
      </c>
      <c r="DY22" s="31">
        <f t="shared" si="70"/>
        <v>-5612.82</v>
      </c>
      <c r="DZ22" s="31">
        <f t="shared" si="71"/>
        <v>0</v>
      </c>
      <c r="EA22" s="31">
        <f t="shared" si="72"/>
        <v>-47116.03</v>
      </c>
      <c r="EB22" s="31">
        <f t="shared" si="73"/>
        <v>-27454.94</v>
      </c>
      <c r="EC22" s="31">
        <f t="shared" si="74"/>
        <v>-18409.57</v>
      </c>
      <c r="ED22" s="31">
        <f t="shared" si="75"/>
        <v>-32122.25</v>
      </c>
      <c r="EE22" s="31">
        <f t="shared" si="76"/>
        <v>-27273.599999999999</v>
      </c>
      <c r="EF22" s="31">
        <f t="shared" si="77"/>
        <v>-35499.949999999997</v>
      </c>
      <c r="EG22" s="32">
        <f t="shared" si="78"/>
        <v>-93650.930000000008</v>
      </c>
      <c r="EH22" s="32">
        <f t="shared" si="79"/>
        <v>-158168.07999999996</v>
      </c>
      <c r="EI22" s="32">
        <f t="shared" si="80"/>
        <v>-126685.17000000004</v>
      </c>
      <c r="EJ22" s="32">
        <f t="shared" si="81"/>
        <v>-90248.380000000019</v>
      </c>
      <c r="EK22" s="32">
        <f t="shared" si="82"/>
        <v>-19968.400000000001</v>
      </c>
      <c r="EL22" s="32">
        <f t="shared" si="83"/>
        <v>0</v>
      </c>
      <c r="EM22" s="32">
        <f t="shared" si="84"/>
        <v>-170639.03999999986</v>
      </c>
      <c r="EN22" s="32">
        <f t="shared" si="85"/>
        <v>-100399.70999999999</v>
      </c>
      <c r="EO22" s="32">
        <f t="shared" si="86"/>
        <v>-67987.689999999973</v>
      </c>
      <c r="EP22" s="32">
        <f t="shared" si="87"/>
        <v>-119784.48000000005</v>
      </c>
      <c r="EQ22" s="32">
        <f t="shared" si="88"/>
        <v>-102745.02000000002</v>
      </c>
      <c r="ER22" s="32">
        <f t="shared" si="89"/>
        <v>-135083.46000000002</v>
      </c>
    </row>
    <row r="23" spans="1:148">
      <c r="A23" t="s">
        <v>425</v>
      </c>
      <c r="B23" s="1" t="s">
        <v>13</v>
      </c>
      <c r="C23" t="str">
        <f t="shared" ca="1" si="149"/>
        <v>BR4</v>
      </c>
      <c r="D23" t="str">
        <f t="shared" ca="1" si="1"/>
        <v>Battle River #4</v>
      </c>
      <c r="E23" s="51">
        <v>96453.7402</v>
      </c>
      <c r="F23" s="51">
        <v>92799.957200000004</v>
      </c>
      <c r="G23" s="51">
        <v>98083.218900000007</v>
      </c>
      <c r="H23" s="51">
        <v>108218.4279</v>
      </c>
      <c r="I23" s="51">
        <v>110223.476</v>
      </c>
      <c r="J23" s="51">
        <v>106923.0588</v>
      </c>
      <c r="K23" s="51">
        <v>103200.0257</v>
      </c>
      <c r="L23" s="51">
        <v>111848.0891</v>
      </c>
      <c r="M23" s="51">
        <v>74292.759399999995</v>
      </c>
      <c r="N23" s="51">
        <v>22938.6482</v>
      </c>
      <c r="O23" s="51">
        <v>105787.0773</v>
      </c>
      <c r="P23" s="51">
        <v>105964.8879</v>
      </c>
      <c r="Q23" s="32">
        <v>5401165.8099999996</v>
      </c>
      <c r="R23" s="32">
        <v>6667723.29</v>
      </c>
      <c r="S23" s="32">
        <v>5139037.68</v>
      </c>
      <c r="T23" s="32">
        <v>5607334.5499999998</v>
      </c>
      <c r="U23" s="32">
        <v>5423259.7199999997</v>
      </c>
      <c r="V23" s="32">
        <v>5328953.34</v>
      </c>
      <c r="W23" s="32">
        <v>14653671.85</v>
      </c>
      <c r="X23" s="32">
        <v>7995595.0999999996</v>
      </c>
      <c r="Y23" s="32">
        <v>3947605.01</v>
      </c>
      <c r="Z23" s="32">
        <v>1203257.22</v>
      </c>
      <c r="AA23" s="32">
        <v>5776804.0999999996</v>
      </c>
      <c r="AB23" s="32">
        <v>6922799.0499999998</v>
      </c>
      <c r="AC23" s="2">
        <v>6.54</v>
      </c>
      <c r="AD23" s="2">
        <v>6.54</v>
      </c>
      <c r="AE23" s="2">
        <v>6.54</v>
      </c>
      <c r="AF23" s="2">
        <v>6.54</v>
      </c>
      <c r="AG23" s="2">
        <v>6.54</v>
      </c>
      <c r="AH23" s="2">
        <v>6.54</v>
      </c>
      <c r="AI23" s="2">
        <v>6.54</v>
      </c>
      <c r="AJ23" s="2">
        <v>6.54</v>
      </c>
      <c r="AK23" s="2">
        <v>6.54</v>
      </c>
      <c r="AL23" s="2">
        <v>6.54</v>
      </c>
      <c r="AM23" s="2">
        <v>6.54</v>
      </c>
      <c r="AN23" s="2">
        <v>6.54</v>
      </c>
      <c r="AO23" s="33">
        <v>353236.24</v>
      </c>
      <c r="AP23" s="33">
        <v>436069.1</v>
      </c>
      <c r="AQ23" s="33">
        <v>336093.06</v>
      </c>
      <c r="AR23" s="33">
        <v>366719.68</v>
      </c>
      <c r="AS23" s="33">
        <v>354681.19</v>
      </c>
      <c r="AT23" s="33">
        <v>348513.55</v>
      </c>
      <c r="AU23" s="33">
        <v>958350.14</v>
      </c>
      <c r="AV23" s="33">
        <v>522911.92</v>
      </c>
      <c r="AW23" s="33">
        <v>258173.37</v>
      </c>
      <c r="AX23" s="33">
        <v>78693.02</v>
      </c>
      <c r="AY23" s="33">
        <v>377802.99</v>
      </c>
      <c r="AZ23" s="33">
        <v>452751.06</v>
      </c>
      <c r="BA23" s="31">
        <f t="shared" si="30"/>
        <v>-6481.4</v>
      </c>
      <c r="BB23" s="31">
        <f t="shared" si="31"/>
        <v>-8001.27</v>
      </c>
      <c r="BC23" s="31">
        <f t="shared" si="32"/>
        <v>-6166.85</v>
      </c>
      <c r="BD23" s="31">
        <f t="shared" si="33"/>
        <v>-26915.21</v>
      </c>
      <c r="BE23" s="31">
        <f t="shared" si="34"/>
        <v>-26031.65</v>
      </c>
      <c r="BF23" s="31">
        <f t="shared" si="35"/>
        <v>-25578.98</v>
      </c>
      <c r="BG23" s="31">
        <f t="shared" si="36"/>
        <v>-104041.07</v>
      </c>
      <c r="BH23" s="31">
        <f t="shared" si="37"/>
        <v>-56768.73</v>
      </c>
      <c r="BI23" s="31">
        <f t="shared" si="38"/>
        <v>-28028</v>
      </c>
      <c r="BJ23" s="31">
        <f t="shared" si="39"/>
        <v>-3609.77</v>
      </c>
      <c r="BK23" s="31">
        <f t="shared" si="40"/>
        <v>-17330.41</v>
      </c>
      <c r="BL23" s="31">
        <f t="shared" si="41"/>
        <v>-20768.400000000001</v>
      </c>
      <c r="BM23" s="6">
        <v>4.7500000000000001E-2</v>
      </c>
      <c r="BN23" s="6">
        <v>4.7500000000000001E-2</v>
      </c>
      <c r="BO23" s="6">
        <v>4.7500000000000001E-2</v>
      </c>
      <c r="BP23" s="6">
        <v>4.7500000000000001E-2</v>
      </c>
      <c r="BQ23" s="6">
        <v>4.7500000000000001E-2</v>
      </c>
      <c r="BR23" s="6">
        <v>4.7500000000000001E-2</v>
      </c>
      <c r="BS23" s="6">
        <v>4.7500000000000001E-2</v>
      </c>
      <c r="BT23" s="6">
        <v>4.7500000000000001E-2</v>
      </c>
      <c r="BU23" s="6">
        <v>4.7500000000000001E-2</v>
      </c>
      <c r="BV23" s="6">
        <v>4.7500000000000001E-2</v>
      </c>
      <c r="BW23" s="6">
        <v>4.7500000000000001E-2</v>
      </c>
      <c r="BX23" s="6">
        <v>4.7500000000000001E-2</v>
      </c>
      <c r="BY23" s="31">
        <v>256555.38</v>
      </c>
      <c r="BZ23" s="31">
        <v>316716.86</v>
      </c>
      <c r="CA23" s="31">
        <v>244104.29</v>
      </c>
      <c r="CB23" s="31">
        <v>266348.39</v>
      </c>
      <c r="CC23" s="31">
        <v>257604.84</v>
      </c>
      <c r="CD23" s="31">
        <v>253125.28</v>
      </c>
      <c r="CE23" s="31">
        <v>696049.41</v>
      </c>
      <c r="CF23" s="31">
        <v>379790.77</v>
      </c>
      <c r="CG23" s="31">
        <v>187511.24</v>
      </c>
      <c r="CH23" s="31">
        <v>57154.720000000001</v>
      </c>
      <c r="CI23" s="31">
        <v>274398.19</v>
      </c>
      <c r="CJ23" s="31">
        <v>328832.95</v>
      </c>
      <c r="CK23" s="32">
        <f t="shared" si="42"/>
        <v>7021.52</v>
      </c>
      <c r="CL23" s="32">
        <f t="shared" si="43"/>
        <v>8668.0400000000009</v>
      </c>
      <c r="CM23" s="32">
        <f t="shared" si="44"/>
        <v>6680.75</v>
      </c>
      <c r="CN23" s="32">
        <f t="shared" si="45"/>
        <v>7289.53</v>
      </c>
      <c r="CO23" s="32">
        <f t="shared" si="46"/>
        <v>7050.24</v>
      </c>
      <c r="CP23" s="32">
        <f t="shared" si="47"/>
        <v>6927.64</v>
      </c>
      <c r="CQ23" s="32">
        <f t="shared" si="48"/>
        <v>19049.77</v>
      </c>
      <c r="CR23" s="32">
        <f t="shared" si="49"/>
        <v>10394.27</v>
      </c>
      <c r="CS23" s="32">
        <f t="shared" si="50"/>
        <v>5131.8900000000003</v>
      </c>
      <c r="CT23" s="32">
        <f t="shared" si="51"/>
        <v>1564.23</v>
      </c>
      <c r="CU23" s="32">
        <f t="shared" si="52"/>
        <v>7509.85</v>
      </c>
      <c r="CV23" s="32">
        <f t="shared" si="53"/>
        <v>8999.64</v>
      </c>
      <c r="CW23" s="31">
        <f t="shared" si="174"/>
        <v>-83177.939999999973</v>
      </c>
      <c r="CX23" s="31">
        <f t="shared" si="175"/>
        <v>-102682.93000000001</v>
      </c>
      <c r="CY23" s="31">
        <f t="shared" si="176"/>
        <v>-79141.169999999984</v>
      </c>
      <c r="CZ23" s="31">
        <f t="shared" si="177"/>
        <v>-66166.549999999959</v>
      </c>
      <c r="DA23" s="31">
        <f t="shared" si="178"/>
        <v>-63994.459999999985</v>
      </c>
      <c r="DB23" s="31">
        <f t="shared" si="179"/>
        <v>-62881.64999999998</v>
      </c>
      <c r="DC23" s="31">
        <f t="shared" si="180"/>
        <v>-139209.88999999996</v>
      </c>
      <c r="DD23" s="31">
        <f t="shared" si="181"/>
        <v>-75958.149999999936</v>
      </c>
      <c r="DE23" s="31">
        <f t="shared" si="182"/>
        <v>-37502.239999999991</v>
      </c>
      <c r="DF23" s="31">
        <f t="shared" si="183"/>
        <v>-16364.3</v>
      </c>
      <c r="DG23" s="31">
        <f t="shared" si="184"/>
        <v>-78564.540000000008</v>
      </c>
      <c r="DH23" s="31">
        <f t="shared" si="185"/>
        <v>-94150.069999999978</v>
      </c>
      <c r="DI23" s="32">
        <f t="shared" si="54"/>
        <v>-4158.8999999999996</v>
      </c>
      <c r="DJ23" s="32">
        <f t="shared" si="55"/>
        <v>-5134.1499999999996</v>
      </c>
      <c r="DK23" s="32">
        <f t="shared" si="56"/>
        <v>-3957.06</v>
      </c>
      <c r="DL23" s="32">
        <f t="shared" si="57"/>
        <v>-3308.33</v>
      </c>
      <c r="DM23" s="32">
        <f t="shared" si="58"/>
        <v>-3199.72</v>
      </c>
      <c r="DN23" s="32">
        <f t="shared" si="59"/>
        <v>-3144.08</v>
      </c>
      <c r="DO23" s="32">
        <f t="shared" si="60"/>
        <v>-6960.49</v>
      </c>
      <c r="DP23" s="32">
        <f t="shared" si="61"/>
        <v>-3797.91</v>
      </c>
      <c r="DQ23" s="32">
        <f t="shared" si="62"/>
        <v>-1875.11</v>
      </c>
      <c r="DR23" s="32">
        <f t="shared" si="63"/>
        <v>-818.22</v>
      </c>
      <c r="DS23" s="32">
        <f t="shared" si="64"/>
        <v>-3928.23</v>
      </c>
      <c r="DT23" s="32">
        <f t="shared" si="65"/>
        <v>-4707.5</v>
      </c>
      <c r="DU23" s="31">
        <f t="shared" si="66"/>
        <v>-35788.18</v>
      </c>
      <c r="DV23" s="31">
        <f t="shared" si="67"/>
        <v>-43657.15</v>
      </c>
      <c r="DW23" s="31">
        <f t="shared" si="68"/>
        <v>-33283.760000000002</v>
      </c>
      <c r="DX23" s="31">
        <f t="shared" si="69"/>
        <v>-27489.95</v>
      </c>
      <c r="DY23" s="31">
        <f t="shared" si="70"/>
        <v>-26271.93</v>
      </c>
      <c r="DZ23" s="31">
        <f t="shared" si="71"/>
        <v>-25494.65</v>
      </c>
      <c r="EA23" s="31">
        <f t="shared" si="72"/>
        <v>-55754.54</v>
      </c>
      <c r="EB23" s="31">
        <f t="shared" si="73"/>
        <v>-30018.57</v>
      </c>
      <c r="EC23" s="31">
        <f t="shared" si="74"/>
        <v>-14621.77</v>
      </c>
      <c r="ED23" s="31">
        <f t="shared" si="75"/>
        <v>-6296.22</v>
      </c>
      <c r="EE23" s="31">
        <f t="shared" si="76"/>
        <v>-29810.95</v>
      </c>
      <c r="EF23" s="31">
        <f t="shared" si="77"/>
        <v>-35241.160000000003</v>
      </c>
      <c r="EG23" s="32">
        <f t="shared" si="78"/>
        <v>-123125.01999999996</v>
      </c>
      <c r="EH23" s="32">
        <f t="shared" si="79"/>
        <v>-151474.23000000001</v>
      </c>
      <c r="EI23" s="32">
        <f t="shared" si="80"/>
        <v>-116381.98999999999</v>
      </c>
      <c r="EJ23" s="32">
        <f t="shared" si="81"/>
        <v>-96964.829999999958</v>
      </c>
      <c r="EK23" s="32">
        <f t="shared" si="82"/>
        <v>-93466.109999999986</v>
      </c>
      <c r="EL23" s="32">
        <f t="shared" si="83"/>
        <v>-91520.379999999976</v>
      </c>
      <c r="EM23" s="32">
        <f t="shared" si="84"/>
        <v>-201924.91999999995</v>
      </c>
      <c r="EN23" s="32">
        <f t="shared" si="85"/>
        <v>-109774.62999999995</v>
      </c>
      <c r="EO23" s="32">
        <f t="shared" si="86"/>
        <v>-53999.119999999995</v>
      </c>
      <c r="EP23" s="32">
        <f t="shared" si="87"/>
        <v>-23478.74</v>
      </c>
      <c r="EQ23" s="32">
        <f t="shared" si="88"/>
        <v>-112303.72</v>
      </c>
      <c r="ER23" s="32">
        <f t="shared" si="89"/>
        <v>-134098.72999999998</v>
      </c>
    </row>
    <row r="24" spans="1:148">
      <c r="A24" t="s">
        <v>425</v>
      </c>
      <c r="B24" s="1" t="s">
        <v>25</v>
      </c>
      <c r="C24" t="str">
        <f t="shared" ca="1" si="149"/>
        <v>BR5</v>
      </c>
      <c r="D24" t="str">
        <f t="shared" ca="1" si="1"/>
        <v>Battle River #5</v>
      </c>
      <c r="E24" s="51">
        <v>253551.00020000001</v>
      </c>
      <c r="F24" s="51">
        <v>252408.92569999999</v>
      </c>
      <c r="G24" s="51">
        <v>219436.79269999999</v>
      </c>
      <c r="H24" s="51">
        <v>242359.65960000001</v>
      </c>
      <c r="I24" s="51">
        <v>224831.65429999999</v>
      </c>
      <c r="J24" s="51">
        <v>261795.21290000001</v>
      </c>
      <c r="K24" s="51">
        <v>168633.35930000001</v>
      </c>
      <c r="L24" s="51">
        <v>202153.3395</v>
      </c>
      <c r="M24" s="51">
        <v>236660.3492</v>
      </c>
      <c r="N24" s="51">
        <v>258917.28400000001</v>
      </c>
      <c r="O24" s="51">
        <v>234891.60630000001</v>
      </c>
      <c r="P24" s="51">
        <v>245548.27050000001</v>
      </c>
      <c r="Q24" s="32">
        <v>14358299.279999999</v>
      </c>
      <c r="R24" s="32">
        <v>18561824.920000002</v>
      </c>
      <c r="S24" s="32">
        <v>13054088.42</v>
      </c>
      <c r="T24" s="32">
        <v>13132135.609999999</v>
      </c>
      <c r="U24" s="32">
        <v>12384043.67</v>
      </c>
      <c r="V24" s="32">
        <v>13499463.23</v>
      </c>
      <c r="W24" s="32">
        <v>22116566.329999998</v>
      </c>
      <c r="X24" s="32">
        <v>10186656.92</v>
      </c>
      <c r="Y24" s="32">
        <v>11569995.33</v>
      </c>
      <c r="Z24" s="32">
        <v>17410634.120000001</v>
      </c>
      <c r="AA24" s="32">
        <v>12946042.800000001</v>
      </c>
      <c r="AB24" s="32">
        <v>16734550.689999999</v>
      </c>
      <c r="AC24" s="2">
        <v>5.68</v>
      </c>
      <c r="AD24" s="2">
        <v>5.68</v>
      </c>
      <c r="AE24" s="2">
        <v>5.68</v>
      </c>
      <c r="AF24" s="2">
        <v>5.68</v>
      </c>
      <c r="AG24" s="2">
        <v>5.68</v>
      </c>
      <c r="AH24" s="2">
        <v>5.68</v>
      </c>
      <c r="AI24" s="2">
        <v>5.68</v>
      </c>
      <c r="AJ24" s="2">
        <v>5.68</v>
      </c>
      <c r="AK24" s="2">
        <v>5.68</v>
      </c>
      <c r="AL24" s="2">
        <v>5.68</v>
      </c>
      <c r="AM24" s="2">
        <v>5.68</v>
      </c>
      <c r="AN24" s="2">
        <v>5.68</v>
      </c>
      <c r="AO24" s="33">
        <v>815551.4</v>
      </c>
      <c r="AP24" s="33">
        <v>1054311.6599999999</v>
      </c>
      <c r="AQ24" s="33">
        <v>741472.22</v>
      </c>
      <c r="AR24" s="33">
        <v>745905.3</v>
      </c>
      <c r="AS24" s="33">
        <v>703413.68</v>
      </c>
      <c r="AT24" s="33">
        <v>766769.51</v>
      </c>
      <c r="AU24" s="33">
        <v>1256220.97</v>
      </c>
      <c r="AV24" s="33">
        <v>578602.11</v>
      </c>
      <c r="AW24" s="33">
        <v>657175.73</v>
      </c>
      <c r="AX24" s="33">
        <v>988924.02</v>
      </c>
      <c r="AY24" s="33">
        <v>735335.23</v>
      </c>
      <c r="AZ24" s="33">
        <v>950522.48</v>
      </c>
      <c r="BA24" s="31">
        <f t="shared" si="30"/>
        <v>-17229.96</v>
      </c>
      <c r="BB24" s="31">
        <f t="shared" si="31"/>
        <v>-22274.19</v>
      </c>
      <c r="BC24" s="31">
        <f t="shared" si="32"/>
        <v>-15664.91</v>
      </c>
      <c r="BD24" s="31">
        <f t="shared" si="33"/>
        <v>-63034.25</v>
      </c>
      <c r="BE24" s="31">
        <f t="shared" si="34"/>
        <v>-59443.41</v>
      </c>
      <c r="BF24" s="31">
        <f t="shared" si="35"/>
        <v>-64797.42</v>
      </c>
      <c r="BG24" s="31">
        <f t="shared" si="36"/>
        <v>-157027.62</v>
      </c>
      <c r="BH24" s="31">
        <f t="shared" si="37"/>
        <v>-72325.259999999995</v>
      </c>
      <c r="BI24" s="31">
        <f t="shared" si="38"/>
        <v>-82146.97</v>
      </c>
      <c r="BJ24" s="31">
        <f t="shared" si="39"/>
        <v>-52231.9</v>
      </c>
      <c r="BK24" s="31">
        <f t="shared" si="40"/>
        <v>-38838.129999999997</v>
      </c>
      <c r="BL24" s="31">
        <f t="shared" si="41"/>
        <v>-50203.65</v>
      </c>
      <c r="BM24" s="6">
        <v>2.5600000000000001E-2</v>
      </c>
      <c r="BN24" s="6">
        <v>2.5600000000000001E-2</v>
      </c>
      <c r="BO24" s="6">
        <v>2.5600000000000001E-2</v>
      </c>
      <c r="BP24" s="6">
        <v>2.5600000000000001E-2</v>
      </c>
      <c r="BQ24" s="6">
        <v>2.5600000000000001E-2</v>
      </c>
      <c r="BR24" s="6">
        <v>2.5600000000000001E-2</v>
      </c>
      <c r="BS24" s="6">
        <v>2.5600000000000001E-2</v>
      </c>
      <c r="BT24" s="6">
        <v>2.5600000000000001E-2</v>
      </c>
      <c r="BU24" s="6">
        <v>2.5600000000000001E-2</v>
      </c>
      <c r="BV24" s="6">
        <v>2.5600000000000001E-2</v>
      </c>
      <c r="BW24" s="6">
        <v>2.5600000000000001E-2</v>
      </c>
      <c r="BX24" s="6">
        <v>2.5600000000000001E-2</v>
      </c>
      <c r="BY24" s="31">
        <v>367572.46</v>
      </c>
      <c r="BZ24" s="31">
        <v>475182.72</v>
      </c>
      <c r="CA24" s="31">
        <v>334184.65999999997</v>
      </c>
      <c r="CB24" s="31">
        <v>336182.67</v>
      </c>
      <c r="CC24" s="31">
        <v>317031.52</v>
      </c>
      <c r="CD24" s="31">
        <v>345586.26</v>
      </c>
      <c r="CE24" s="31">
        <v>566184.1</v>
      </c>
      <c r="CF24" s="31">
        <v>260778.42</v>
      </c>
      <c r="CG24" s="31">
        <v>296191.88</v>
      </c>
      <c r="CH24" s="31">
        <v>445712.23</v>
      </c>
      <c r="CI24" s="31">
        <v>331418.7</v>
      </c>
      <c r="CJ24" s="31">
        <v>428404.5</v>
      </c>
      <c r="CK24" s="32">
        <f t="shared" si="42"/>
        <v>18665.79</v>
      </c>
      <c r="CL24" s="32">
        <f t="shared" si="43"/>
        <v>24130.37</v>
      </c>
      <c r="CM24" s="32">
        <f t="shared" si="44"/>
        <v>16970.310000000001</v>
      </c>
      <c r="CN24" s="32">
        <f t="shared" si="45"/>
        <v>17071.78</v>
      </c>
      <c r="CO24" s="32">
        <f t="shared" si="46"/>
        <v>16099.26</v>
      </c>
      <c r="CP24" s="32">
        <f t="shared" si="47"/>
        <v>17549.3</v>
      </c>
      <c r="CQ24" s="32">
        <f t="shared" si="48"/>
        <v>28751.54</v>
      </c>
      <c r="CR24" s="32">
        <f t="shared" si="49"/>
        <v>13242.65</v>
      </c>
      <c r="CS24" s="32">
        <f t="shared" si="50"/>
        <v>15040.99</v>
      </c>
      <c r="CT24" s="32">
        <f t="shared" si="51"/>
        <v>22633.82</v>
      </c>
      <c r="CU24" s="32">
        <f t="shared" si="52"/>
        <v>16829.86</v>
      </c>
      <c r="CV24" s="32">
        <f t="shared" si="53"/>
        <v>21754.92</v>
      </c>
      <c r="CW24" s="31">
        <f t="shared" si="174"/>
        <v>-412083.19</v>
      </c>
      <c r="CX24" s="31">
        <f t="shared" si="175"/>
        <v>-532724.38</v>
      </c>
      <c r="CY24" s="31">
        <f t="shared" si="176"/>
        <v>-374652.34</v>
      </c>
      <c r="CZ24" s="31">
        <f t="shared" si="177"/>
        <v>-329616.60000000009</v>
      </c>
      <c r="DA24" s="31">
        <f t="shared" si="178"/>
        <v>-310839.49</v>
      </c>
      <c r="DB24" s="31">
        <f t="shared" si="179"/>
        <v>-338836.53</v>
      </c>
      <c r="DC24" s="31">
        <f t="shared" si="180"/>
        <v>-504257.70999999996</v>
      </c>
      <c r="DD24" s="31">
        <f t="shared" si="181"/>
        <v>-232255.77999999997</v>
      </c>
      <c r="DE24" s="31">
        <f t="shared" si="182"/>
        <v>-263795.89</v>
      </c>
      <c r="DF24" s="31">
        <f t="shared" si="183"/>
        <v>-468346.07</v>
      </c>
      <c r="DG24" s="31">
        <f t="shared" si="184"/>
        <v>-348248.54</v>
      </c>
      <c r="DH24" s="31">
        <f t="shared" si="185"/>
        <v>-450159.41</v>
      </c>
      <c r="DI24" s="32">
        <f t="shared" si="54"/>
        <v>-20604.16</v>
      </c>
      <c r="DJ24" s="32">
        <f t="shared" si="55"/>
        <v>-26636.22</v>
      </c>
      <c r="DK24" s="32">
        <f t="shared" si="56"/>
        <v>-18732.62</v>
      </c>
      <c r="DL24" s="32">
        <f t="shared" si="57"/>
        <v>-16480.830000000002</v>
      </c>
      <c r="DM24" s="32">
        <f t="shared" si="58"/>
        <v>-15541.97</v>
      </c>
      <c r="DN24" s="32">
        <f t="shared" si="59"/>
        <v>-16941.830000000002</v>
      </c>
      <c r="DO24" s="32">
        <f t="shared" si="60"/>
        <v>-25212.89</v>
      </c>
      <c r="DP24" s="32">
        <f t="shared" si="61"/>
        <v>-11612.79</v>
      </c>
      <c r="DQ24" s="32">
        <f t="shared" si="62"/>
        <v>-13189.79</v>
      </c>
      <c r="DR24" s="32">
        <f t="shared" si="63"/>
        <v>-23417.3</v>
      </c>
      <c r="DS24" s="32">
        <f t="shared" si="64"/>
        <v>-17412.43</v>
      </c>
      <c r="DT24" s="32">
        <f t="shared" si="65"/>
        <v>-22507.97</v>
      </c>
      <c r="DU24" s="31">
        <f t="shared" si="66"/>
        <v>-177303.11</v>
      </c>
      <c r="DV24" s="31">
        <f t="shared" si="67"/>
        <v>-226495.54</v>
      </c>
      <c r="DW24" s="31">
        <f t="shared" si="68"/>
        <v>-157564.48000000001</v>
      </c>
      <c r="DX24" s="31">
        <f t="shared" si="69"/>
        <v>-136944.48000000001</v>
      </c>
      <c r="DY24" s="31">
        <f t="shared" si="70"/>
        <v>-127610.32</v>
      </c>
      <c r="DZ24" s="31">
        <f t="shared" si="71"/>
        <v>-137377.4</v>
      </c>
      <c r="EA24" s="31">
        <f t="shared" si="72"/>
        <v>-201958.77</v>
      </c>
      <c r="EB24" s="31">
        <f t="shared" si="73"/>
        <v>-91787.21</v>
      </c>
      <c r="EC24" s="31">
        <f t="shared" si="74"/>
        <v>-102851.54</v>
      </c>
      <c r="ED24" s="31">
        <f t="shared" si="75"/>
        <v>-180197.85</v>
      </c>
      <c r="EE24" s="31">
        <f t="shared" si="76"/>
        <v>-132141.31</v>
      </c>
      <c r="EF24" s="31">
        <f t="shared" si="77"/>
        <v>-168498.46</v>
      </c>
      <c r="EG24" s="32">
        <f t="shared" si="78"/>
        <v>-609990.46</v>
      </c>
      <c r="EH24" s="32">
        <f t="shared" si="79"/>
        <v>-785856.14</v>
      </c>
      <c r="EI24" s="32">
        <f t="shared" si="80"/>
        <v>-550949.44000000006</v>
      </c>
      <c r="EJ24" s="32">
        <f t="shared" si="81"/>
        <v>-483041.91000000015</v>
      </c>
      <c r="EK24" s="32">
        <f t="shared" si="82"/>
        <v>-453991.77999999997</v>
      </c>
      <c r="EL24" s="32">
        <f t="shared" si="83"/>
        <v>-493155.76</v>
      </c>
      <c r="EM24" s="32">
        <f t="shared" si="84"/>
        <v>-731429.37</v>
      </c>
      <c r="EN24" s="32">
        <f t="shared" si="85"/>
        <v>-335655.77999999997</v>
      </c>
      <c r="EO24" s="32">
        <f t="shared" si="86"/>
        <v>-379837.22</v>
      </c>
      <c r="EP24" s="32">
        <f t="shared" si="87"/>
        <v>-671961.22</v>
      </c>
      <c r="EQ24" s="32">
        <f t="shared" si="88"/>
        <v>-497802.27999999997</v>
      </c>
      <c r="ER24" s="32">
        <f t="shared" si="89"/>
        <v>-641165.84</v>
      </c>
    </row>
    <row r="25" spans="1:148">
      <c r="A25" t="s">
        <v>423</v>
      </c>
      <c r="B25" s="1" t="s">
        <v>125</v>
      </c>
      <c r="C25" t="str">
        <f t="shared" ca="1" si="149"/>
        <v>BRA</v>
      </c>
      <c r="D25" t="str">
        <f t="shared" ca="1" si="1"/>
        <v>Brazeau Hydro Facility</v>
      </c>
      <c r="E25" s="51">
        <v>27167.214100000001</v>
      </c>
      <c r="F25" s="51">
        <v>22703.022199999999</v>
      </c>
      <c r="G25" s="51">
        <v>19783.102699999999</v>
      </c>
      <c r="H25" s="51">
        <v>14537.1757</v>
      </c>
      <c r="I25" s="51">
        <v>23268.111199999999</v>
      </c>
      <c r="J25" s="51">
        <v>82670.759600000005</v>
      </c>
      <c r="K25" s="51">
        <v>45058.214099999997</v>
      </c>
      <c r="L25" s="51">
        <v>19357.811900000001</v>
      </c>
      <c r="M25" s="51">
        <v>15194.213299999999</v>
      </c>
      <c r="N25" s="51">
        <v>19212.840199999999</v>
      </c>
      <c r="O25" s="51">
        <v>19939.0589</v>
      </c>
      <c r="P25" s="51">
        <v>18097.899799999999</v>
      </c>
      <c r="Q25" s="32">
        <v>2193923.5299999998</v>
      </c>
      <c r="R25" s="32">
        <v>1945206.7</v>
      </c>
      <c r="S25" s="32">
        <v>1466949.05</v>
      </c>
      <c r="T25" s="32">
        <v>986498.12</v>
      </c>
      <c r="U25" s="32">
        <v>1502352.33</v>
      </c>
      <c r="V25" s="32">
        <v>4761825.46</v>
      </c>
      <c r="W25" s="32">
        <v>11612264.43</v>
      </c>
      <c r="X25" s="32">
        <v>2034307.79</v>
      </c>
      <c r="Y25" s="32">
        <v>928083.4</v>
      </c>
      <c r="Z25" s="32">
        <v>1638929.15</v>
      </c>
      <c r="AA25" s="32">
        <v>1532505.57</v>
      </c>
      <c r="AB25" s="32">
        <v>1668992.02</v>
      </c>
      <c r="AC25" s="2">
        <v>3.82</v>
      </c>
      <c r="AD25" s="2">
        <v>3.82</v>
      </c>
      <c r="AE25" s="2">
        <v>3.82</v>
      </c>
      <c r="AF25" s="2">
        <v>3.82</v>
      </c>
      <c r="AG25" s="2">
        <v>3.82</v>
      </c>
      <c r="AH25" s="2">
        <v>3.82</v>
      </c>
      <c r="AI25" s="2">
        <v>3.82</v>
      </c>
      <c r="AJ25" s="2">
        <v>3.82</v>
      </c>
      <c r="AK25" s="2">
        <v>3.82</v>
      </c>
      <c r="AL25" s="2">
        <v>3.82</v>
      </c>
      <c r="AM25" s="2">
        <v>3.82</v>
      </c>
      <c r="AN25" s="2">
        <v>3.82</v>
      </c>
      <c r="AO25" s="33">
        <v>83807.88</v>
      </c>
      <c r="AP25" s="33">
        <v>74306.899999999994</v>
      </c>
      <c r="AQ25" s="33">
        <v>56037.45</v>
      </c>
      <c r="AR25" s="33">
        <v>37684.230000000003</v>
      </c>
      <c r="AS25" s="33">
        <v>57389.86</v>
      </c>
      <c r="AT25" s="33">
        <v>181901.73</v>
      </c>
      <c r="AU25" s="33">
        <v>443588.5</v>
      </c>
      <c r="AV25" s="33">
        <v>77710.559999999998</v>
      </c>
      <c r="AW25" s="33">
        <v>35452.79</v>
      </c>
      <c r="AX25" s="33">
        <v>62607.09</v>
      </c>
      <c r="AY25" s="33">
        <v>58541.71</v>
      </c>
      <c r="AZ25" s="33">
        <v>63755.5</v>
      </c>
      <c r="BA25" s="31">
        <f t="shared" si="30"/>
        <v>-2632.71</v>
      </c>
      <c r="BB25" s="31">
        <f t="shared" si="31"/>
        <v>-2334.25</v>
      </c>
      <c r="BC25" s="31">
        <f t="shared" si="32"/>
        <v>-1760.34</v>
      </c>
      <c r="BD25" s="31">
        <f t="shared" si="33"/>
        <v>-4735.1899999999996</v>
      </c>
      <c r="BE25" s="31">
        <f t="shared" si="34"/>
        <v>-7211.29</v>
      </c>
      <c r="BF25" s="31">
        <f t="shared" si="35"/>
        <v>-22856.76</v>
      </c>
      <c r="BG25" s="31">
        <f t="shared" si="36"/>
        <v>-82447.08</v>
      </c>
      <c r="BH25" s="31">
        <f t="shared" si="37"/>
        <v>-14443.59</v>
      </c>
      <c r="BI25" s="31">
        <f t="shared" si="38"/>
        <v>-6589.39</v>
      </c>
      <c r="BJ25" s="31">
        <f t="shared" si="39"/>
        <v>-4916.79</v>
      </c>
      <c r="BK25" s="31">
        <f t="shared" si="40"/>
        <v>-4597.5200000000004</v>
      </c>
      <c r="BL25" s="31">
        <f t="shared" si="41"/>
        <v>-5006.9799999999996</v>
      </c>
      <c r="BM25" s="6">
        <v>2.7799999999999998E-2</v>
      </c>
      <c r="BN25" s="6">
        <v>2.7799999999999998E-2</v>
      </c>
      <c r="BO25" s="6">
        <v>2.7799999999999998E-2</v>
      </c>
      <c r="BP25" s="6">
        <v>2.7799999999999998E-2</v>
      </c>
      <c r="BQ25" s="6">
        <v>2.7799999999999998E-2</v>
      </c>
      <c r="BR25" s="6">
        <v>2.7799999999999998E-2</v>
      </c>
      <c r="BS25" s="6">
        <v>2.7799999999999998E-2</v>
      </c>
      <c r="BT25" s="6">
        <v>2.7799999999999998E-2</v>
      </c>
      <c r="BU25" s="6">
        <v>2.7799999999999998E-2</v>
      </c>
      <c r="BV25" s="6">
        <v>2.7799999999999998E-2</v>
      </c>
      <c r="BW25" s="6">
        <v>2.7799999999999998E-2</v>
      </c>
      <c r="BX25" s="6">
        <v>2.7799999999999998E-2</v>
      </c>
      <c r="BY25" s="31">
        <v>60991.07</v>
      </c>
      <c r="BZ25" s="31">
        <v>54076.75</v>
      </c>
      <c r="CA25" s="31">
        <v>40781.18</v>
      </c>
      <c r="CB25" s="31">
        <v>27424.65</v>
      </c>
      <c r="CC25" s="31">
        <v>41765.39</v>
      </c>
      <c r="CD25" s="31">
        <v>132378.75</v>
      </c>
      <c r="CE25" s="31">
        <v>322820.95</v>
      </c>
      <c r="CF25" s="31">
        <v>56553.760000000002</v>
      </c>
      <c r="CG25" s="31">
        <v>25800.720000000001</v>
      </c>
      <c r="CH25" s="31">
        <v>45562.23</v>
      </c>
      <c r="CI25" s="31">
        <v>42603.65</v>
      </c>
      <c r="CJ25" s="31">
        <v>46397.98</v>
      </c>
      <c r="CK25" s="32">
        <f t="shared" si="42"/>
        <v>2852.1</v>
      </c>
      <c r="CL25" s="32">
        <f t="shared" si="43"/>
        <v>2528.77</v>
      </c>
      <c r="CM25" s="32">
        <f t="shared" si="44"/>
        <v>1907.03</v>
      </c>
      <c r="CN25" s="32">
        <f t="shared" si="45"/>
        <v>1282.45</v>
      </c>
      <c r="CO25" s="32">
        <f t="shared" si="46"/>
        <v>1953.06</v>
      </c>
      <c r="CP25" s="32">
        <f t="shared" si="47"/>
        <v>6190.37</v>
      </c>
      <c r="CQ25" s="32">
        <f t="shared" si="48"/>
        <v>15095.94</v>
      </c>
      <c r="CR25" s="32">
        <f t="shared" si="49"/>
        <v>2644.6</v>
      </c>
      <c r="CS25" s="32">
        <f t="shared" si="50"/>
        <v>1206.51</v>
      </c>
      <c r="CT25" s="32">
        <f t="shared" si="51"/>
        <v>2130.61</v>
      </c>
      <c r="CU25" s="32">
        <f t="shared" si="52"/>
        <v>1992.26</v>
      </c>
      <c r="CV25" s="32">
        <f t="shared" si="53"/>
        <v>2169.69</v>
      </c>
      <c r="CW25" s="31">
        <f t="shared" si="174"/>
        <v>-17332.000000000007</v>
      </c>
      <c r="CX25" s="31">
        <f t="shared" si="175"/>
        <v>-15367.129999999997</v>
      </c>
      <c r="CY25" s="31">
        <f t="shared" si="176"/>
        <v>-11588.899999999998</v>
      </c>
      <c r="CZ25" s="31">
        <f t="shared" si="177"/>
        <v>-4241.9400000000014</v>
      </c>
      <c r="DA25" s="31">
        <f t="shared" si="178"/>
        <v>-6460.1200000000035</v>
      </c>
      <c r="DB25" s="31">
        <f t="shared" si="179"/>
        <v>-20475.850000000017</v>
      </c>
      <c r="DC25" s="31">
        <f t="shared" si="180"/>
        <v>-23224.529999999984</v>
      </c>
      <c r="DD25" s="31">
        <f t="shared" si="181"/>
        <v>-4068.6099999999969</v>
      </c>
      <c r="DE25" s="31">
        <f t="shared" si="182"/>
        <v>-1856.170000000001</v>
      </c>
      <c r="DF25" s="31">
        <f t="shared" si="183"/>
        <v>-9997.4599999999919</v>
      </c>
      <c r="DG25" s="31">
        <f t="shared" si="184"/>
        <v>-9348.2799999999952</v>
      </c>
      <c r="DH25" s="31">
        <f t="shared" si="185"/>
        <v>-10180.849999999995</v>
      </c>
      <c r="DI25" s="32">
        <f t="shared" si="54"/>
        <v>-866.6</v>
      </c>
      <c r="DJ25" s="32">
        <f t="shared" si="55"/>
        <v>-768.36</v>
      </c>
      <c r="DK25" s="32">
        <f t="shared" si="56"/>
        <v>-579.45000000000005</v>
      </c>
      <c r="DL25" s="32">
        <f t="shared" si="57"/>
        <v>-212.1</v>
      </c>
      <c r="DM25" s="32">
        <f t="shared" si="58"/>
        <v>-323.01</v>
      </c>
      <c r="DN25" s="32">
        <f t="shared" si="59"/>
        <v>-1023.79</v>
      </c>
      <c r="DO25" s="32">
        <f t="shared" si="60"/>
        <v>-1161.23</v>
      </c>
      <c r="DP25" s="32">
        <f t="shared" si="61"/>
        <v>-203.43</v>
      </c>
      <c r="DQ25" s="32">
        <f t="shared" si="62"/>
        <v>-92.81</v>
      </c>
      <c r="DR25" s="32">
        <f t="shared" si="63"/>
        <v>-499.87</v>
      </c>
      <c r="DS25" s="32">
        <f t="shared" si="64"/>
        <v>-467.41</v>
      </c>
      <c r="DT25" s="32">
        <f t="shared" si="65"/>
        <v>-509.04</v>
      </c>
      <c r="DU25" s="31">
        <f t="shared" si="66"/>
        <v>-7457.27</v>
      </c>
      <c r="DV25" s="31">
        <f t="shared" si="67"/>
        <v>-6533.56</v>
      </c>
      <c r="DW25" s="31">
        <f t="shared" si="68"/>
        <v>-4873.8500000000004</v>
      </c>
      <c r="DX25" s="31">
        <f t="shared" si="69"/>
        <v>-1762.38</v>
      </c>
      <c r="DY25" s="31">
        <f t="shared" si="70"/>
        <v>-2652.1</v>
      </c>
      <c r="DZ25" s="31">
        <f t="shared" si="71"/>
        <v>-8301.7000000000007</v>
      </c>
      <c r="EA25" s="31">
        <f t="shared" si="72"/>
        <v>-9301.59</v>
      </c>
      <c r="EB25" s="31">
        <f t="shared" si="73"/>
        <v>-1607.91</v>
      </c>
      <c r="EC25" s="31">
        <f t="shared" si="74"/>
        <v>-723.7</v>
      </c>
      <c r="ED25" s="31">
        <f t="shared" si="75"/>
        <v>-3846.56</v>
      </c>
      <c r="EE25" s="31">
        <f t="shared" si="76"/>
        <v>-3547.16</v>
      </c>
      <c r="EF25" s="31">
        <f t="shared" si="77"/>
        <v>-3810.78</v>
      </c>
      <c r="EG25" s="32">
        <f t="shared" si="78"/>
        <v>-25655.870000000006</v>
      </c>
      <c r="EH25" s="32">
        <f t="shared" si="79"/>
        <v>-22669.05</v>
      </c>
      <c r="EI25" s="32">
        <f t="shared" si="80"/>
        <v>-17042.199999999997</v>
      </c>
      <c r="EJ25" s="32">
        <f t="shared" si="81"/>
        <v>-6216.4200000000019</v>
      </c>
      <c r="EK25" s="32">
        <f t="shared" si="82"/>
        <v>-9435.2300000000032</v>
      </c>
      <c r="EL25" s="32">
        <f t="shared" si="83"/>
        <v>-29801.340000000018</v>
      </c>
      <c r="EM25" s="32">
        <f t="shared" si="84"/>
        <v>-33687.349999999984</v>
      </c>
      <c r="EN25" s="32">
        <f t="shared" si="85"/>
        <v>-5879.9499999999971</v>
      </c>
      <c r="EO25" s="32">
        <f t="shared" si="86"/>
        <v>-2672.6800000000012</v>
      </c>
      <c r="EP25" s="32">
        <f t="shared" si="87"/>
        <v>-14343.889999999992</v>
      </c>
      <c r="EQ25" s="32">
        <f t="shared" si="88"/>
        <v>-13362.849999999995</v>
      </c>
      <c r="ER25" s="32">
        <f t="shared" si="89"/>
        <v>-14500.669999999996</v>
      </c>
    </row>
    <row r="26" spans="1:148">
      <c r="A26" t="s">
        <v>508</v>
      </c>
      <c r="B26" s="1" t="s">
        <v>348</v>
      </c>
      <c r="C26" t="str">
        <f t="shared" ca="1" si="149"/>
        <v>BCHIMP</v>
      </c>
      <c r="D26" t="str">
        <f t="shared" ca="1" si="1"/>
        <v>Alberta-BC Intertie - Import</v>
      </c>
      <c r="E26" s="51">
        <v>1059</v>
      </c>
      <c r="F26" s="51">
        <v>2646</v>
      </c>
      <c r="G26" s="51">
        <v>780</v>
      </c>
      <c r="H26" s="51">
        <v>1111</v>
      </c>
      <c r="I26" s="51">
        <v>190</v>
      </c>
      <c r="J26" s="51">
        <v>882</v>
      </c>
      <c r="K26" s="51">
        <v>903</v>
      </c>
      <c r="L26" s="51">
        <v>582</v>
      </c>
      <c r="M26" s="51">
        <v>1194</v>
      </c>
      <c r="N26" s="51">
        <v>455</v>
      </c>
      <c r="O26" s="51">
        <v>482</v>
      </c>
      <c r="P26" s="51">
        <v>5890</v>
      </c>
      <c r="Q26" s="32">
        <v>65125.39</v>
      </c>
      <c r="R26" s="32">
        <v>244421.8</v>
      </c>
      <c r="S26" s="32">
        <v>50402.35</v>
      </c>
      <c r="T26" s="32">
        <v>59313.82</v>
      </c>
      <c r="U26" s="32">
        <v>8913.15</v>
      </c>
      <c r="V26" s="32">
        <v>66953.27</v>
      </c>
      <c r="W26" s="32">
        <v>77979.17</v>
      </c>
      <c r="X26" s="32">
        <v>70259.95</v>
      </c>
      <c r="Y26" s="32">
        <v>74285.960000000006</v>
      </c>
      <c r="Z26" s="32">
        <v>73725.25</v>
      </c>
      <c r="AA26" s="32">
        <v>61486.53</v>
      </c>
      <c r="AB26" s="32">
        <v>617666.48</v>
      </c>
      <c r="AC26" s="2">
        <v>0.78</v>
      </c>
      <c r="AD26" s="2">
        <v>0.78</v>
      </c>
      <c r="AE26" s="2">
        <v>0.78</v>
      </c>
      <c r="AF26" s="2">
        <v>0.78</v>
      </c>
      <c r="AG26" s="2">
        <v>0.78</v>
      </c>
      <c r="AH26" s="2">
        <v>0.78</v>
      </c>
      <c r="AI26" s="2">
        <v>0.78</v>
      </c>
      <c r="AJ26" s="2">
        <v>0.78</v>
      </c>
      <c r="AK26" s="2">
        <v>0.78</v>
      </c>
      <c r="AL26" s="2">
        <v>0.78</v>
      </c>
      <c r="AM26" s="2">
        <v>0.78</v>
      </c>
      <c r="AN26" s="2">
        <v>0.78</v>
      </c>
      <c r="AO26" s="33">
        <v>507.98</v>
      </c>
      <c r="AP26" s="33">
        <v>1906.49</v>
      </c>
      <c r="AQ26" s="33">
        <v>393.14</v>
      </c>
      <c r="AR26" s="33">
        <v>462.65</v>
      </c>
      <c r="AS26" s="33">
        <v>69.52</v>
      </c>
      <c r="AT26" s="33">
        <v>522.24</v>
      </c>
      <c r="AU26" s="33">
        <v>608.24</v>
      </c>
      <c r="AV26" s="33">
        <v>548.03</v>
      </c>
      <c r="AW26" s="33">
        <v>579.42999999999995</v>
      </c>
      <c r="AX26" s="33">
        <v>575.05999999999995</v>
      </c>
      <c r="AY26" s="33">
        <v>479.59</v>
      </c>
      <c r="AZ26" s="33">
        <v>4817.8</v>
      </c>
      <c r="BA26" s="31">
        <f t="shared" si="30"/>
        <v>-78.150000000000006</v>
      </c>
      <c r="BB26" s="31">
        <f t="shared" si="31"/>
        <v>-293.31</v>
      </c>
      <c r="BC26" s="31">
        <f t="shared" si="32"/>
        <v>-60.48</v>
      </c>
      <c r="BD26" s="31">
        <f t="shared" si="33"/>
        <v>-284.70999999999998</v>
      </c>
      <c r="BE26" s="31">
        <f t="shared" si="34"/>
        <v>-42.78</v>
      </c>
      <c r="BF26" s="31">
        <f t="shared" si="35"/>
        <v>-321.38</v>
      </c>
      <c r="BG26" s="31">
        <f t="shared" si="36"/>
        <v>-553.65</v>
      </c>
      <c r="BH26" s="31">
        <f t="shared" si="37"/>
        <v>-498.85</v>
      </c>
      <c r="BI26" s="31">
        <f t="shared" si="38"/>
        <v>-527.42999999999995</v>
      </c>
      <c r="BJ26" s="31">
        <f t="shared" si="39"/>
        <v>-221.18</v>
      </c>
      <c r="BK26" s="31">
        <f t="shared" si="40"/>
        <v>-184.46</v>
      </c>
      <c r="BL26" s="31">
        <f t="shared" si="41"/>
        <v>-1853</v>
      </c>
      <c r="BM26" s="6">
        <v>-2.81E-2</v>
      </c>
      <c r="BN26" s="6">
        <v>-2.81E-2</v>
      </c>
      <c r="BO26" s="6">
        <v>-2.81E-2</v>
      </c>
      <c r="BP26" s="6">
        <v>-2.81E-2</v>
      </c>
      <c r="BQ26" s="6">
        <v>-2.81E-2</v>
      </c>
      <c r="BR26" s="6">
        <v>-2.81E-2</v>
      </c>
      <c r="BS26" s="6">
        <v>-2.81E-2</v>
      </c>
      <c r="BT26" s="6">
        <v>-2.81E-2</v>
      </c>
      <c r="BU26" s="6">
        <v>-2.81E-2</v>
      </c>
      <c r="BV26" s="6">
        <v>-2.81E-2</v>
      </c>
      <c r="BW26" s="6">
        <v>-2.81E-2</v>
      </c>
      <c r="BX26" s="6">
        <v>-2.81E-2</v>
      </c>
      <c r="BY26" s="31">
        <v>-1830.02</v>
      </c>
      <c r="BZ26" s="31">
        <v>-6868.25</v>
      </c>
      <c r="CA26" s="31">
        <v>-1416.31</v>
      </c>
      <c r="CB26" s="31">
        <v>-1666.72</v>
      </c>
      <c r="CC26" s="31">
        <v>-250.46</v>
      </c>
      <c r="CD26" s="31">
        <v>-1881.39</v>
      </c>
      <c r="CE26" s="31">
        <v>-2191.21</v>
      </c>
      <c r="CF26" s="31">
        <v>-1974.3</v>
      </c>
      <c r="CG26" s="31">
        <v>-2087.44</v>
      </c>
      <c r="CH26" s="31">
        <v>-2071.6799999999998</v>
      </c>
      <c r="CI26" s="31">
        <v>-1727.77</v>
      </c>
      <c r="CJ26" s="31">
        <v>-17356.43</v>
      </c>
      <c r="CK26" s="32">
        <f t="shared" si="42"/>
        <v>84.66</v>
      </c>
      <c r="CL26" s="32">
        <f t="shared" si="43"/>
        <v>317.75</v>
      </c>
      <c r="CM26" s="32">
        <f t="shared" si="44"/>
        <v>65.52</v>
      </c>
      <c r="CN26" s="32">
        <f t="shared" si="45"/>
        <v>77.11</v>
      </c>
      <c r="CO26" s="32">
        <f t="shared" si="46"/>
        <v>11.59</v>
      </c>
      <c r="CP26" s="32">
        <f t="shared" si="47"/>
        <v>87.04</v>
      </c>
      <c r="CQ26" s="32">
        <f t="shared" si="48"/>
        <v>101.37</v>
      </c>
      <c r="CR26" s="32">
        <f t="shared" si="49"/>
        <v>91.34</v>
      </c>
      <c r="CS26" s="32">
        <f t="shared" si="50"/>
        <v>96.57</v>
      </c>
      <c r="CT26" s="32">
        <f t="shared" si="51"/>
        <v>95.84</v>
      </c>
      <c r="CU26" s="32">
        <f t="shared" si="52"/>
        <v>79.930000000000007</v>
      </c>
      <c r="CV26" s="32">
        <f t="shared" si="53"/>
        <v>802.97</v>
      </c>
      <c r="CW26" s="31">
        <f t="shared" si="174"/>
        <v>-2175.19</v>
      </c>
      <c r="CX26" s="31">
        <f t="shared" si="175"/>
        <v>-8163.6799999999994</v>
      </c>
      <c r="CY26" s="31">
        <f t="shared" si="176"/>
        <v>-1683.4499999999998</v>
      </c>
      <c r="CZ26" s="31">
        <f t="shared" si="177"/>
        <v>-1767.5500000000002</v>
      </c>
      <c r="DA26" s="31">
        <f t="shared" si="178"/>
        <v>-265.61</v>
      </c>
      <c r="DB26" s="31">
        <f t="shared" si="179"/>
        <v>-1995.21</v>
      </c>
      <c r="DC26" s="31">
        <f t="shared" si="180"/>
        <v>-2144.4299999999998</v>
      </c>
      <c r="DD26" s="31">
        <f t="shared" si="181"/>
        <v>-1932.1399999999999</v>
      </c>
      <c r="DE26" s="31">
        <f t="shared" si="182"/>
        <v>-2042.8700000000003</v>
      </c>
      <c r="DF26" s="31">
        <f t="shared" si="183"/>
        <v>-2329.7199999999998</v>
      </c>
      <c r="DG26" s="31">
        <f t="shared" si="184"/>
        <v>-1942.9699999999998</v>
      </c>
      <c r="DH26" s="31">
        <f t="shared" si="185"/>
        <v>-19518.259999999998</v>
      </c>
      <c r="DI26" s="32">
        <f t="shared" si="54"/>
        <v>-108.76</v>
      </c>
      <c r="DJ26" s="32">
        <f t="shared" si="55"/>
        <v>-408.18</v>
      </c>
      <c r="DK26" s="32">
        <f t="shared" si="56"/>
        <v>-84.17</v>
      </c>
      <c r="DL26" s="32">
        <f t="shared" si="57"/>
        <v>-88.38</v>
      </c>
      <c r="DM26" s="32">
        <f t="shared" si="58"/>
        <v>-13.28</v>
      </c>
      <c r="DN26" s="32">
        <f t="shared" si="59"/>
        <v>-99.76</v>
      </c>
      <c r="DO26" s="32">
        <f t="shared" si="60"/>
        <v>-107.22</v>
      </c>
      <c r="DP26" s="32">
        <f t="shared" si="61"/>
        <v>-96.61</v>
      </c>
      <c r="DQ26" s="32">
        <f t="shared" si="62"/>
        <v>-102.14</v>
      </c>
      <c r="DR26" s="32">
        <f t="shared" si="63"/>
        <v>-116.49</v>
      </c>
      <c r="DS26" s="32">
        <f t="shared" si="64"/>
        <v>-97.15</v>
      </c>
      <c r="DT26" s="32">
        <f t="shared" si="65"/>
        <v>-975.91</v>
      </c>
      <c r="DU26" s="31">
        <f t="shared" si="66"/>
        <v>-935.9</v>
      </c>
      <c r="DV26" s="31">
        <f t="shared" si="67"/>
        <v>-3470.91</v>
      </c>
      <c r="DW26" s="31">
        <f t="shared" si="68"/>
        <v>-707.99</v>
      </c>
      <c r="DX26" s="31">
        <f t="shared" si="69"/>
        <v>-734.36</v>
      </c>
      <c r="DY26" s="31">
        <f t="shared" si="70"/>
        <v>-109.04</v>
      </c>
      <c r="DZ26" s="31">
        <f t="shared" si="71"/>
        <v>-808.94</v>
      </c>
      <c r="EA26" s="31">
        <f t="shared" si="72"/>
        <v>-858.86</v>
      </c>
      <c r="EB26" s="31">
        <f t="shared" si="73"/>
        <v>-763.58</v>
      </c>
      <c r="EC26" s="31">
        <f t="shared" si="74"/>
        <v>-796.5</v>
      </c>
      <c r="ED26" s="31">
        <f t="shared" si="75"/>
        <v>-896.37</v>
      </c>
      <c r="EE26" s="31">
        <f t="shared" si="76"/>
        <v>-737.25</v>
      </c>
      <c r="EF26" s="31">
        <f t="shared" si="77"/>
        <v>-7305.85</v>
      </c>
      <c r="EG26" s="32">
        <f t="shared" si="78"/>
        <v>-3219.8500000000004</v>
      </c>
      <c r="EH26" s="32">
        <f t="shared" si="79"/>
        <v>-12042.769999999999</v>
      </c>
      <c r="EI26" s="32">
        <f t="shared" si="80"/>
        <v>-2475.6099999999997</v>
      </c>
      <c r="EJ26" s="32">
        <f t="shared" si="81"/>
        <v>-2590.2900000000004</v>
      </c>
      <c r="EK26" s="32">
        <f t="shared" si="82"/>
        <v>-387.93</v>
      </c>
      <c r="EL26" s="32">
        <f t="shared" si="83"/>
        <v>-2903.9100000000003</v>
      </c>
      <c r="EM26" s="32">
        <f t="shared" si="84"/>
        <v>-3110.5099999999998</v>
      </c>
      <c r="EN26" s="32">
        <f t="shared" si="85"/>
        <v>-2792.33</v>
      </c>
      <c r="EO26" s="32">
        <f t="shared" si="86"/>
        <v>-2941.51</v>
      </c>
      <c r="EP26" s="32">
        <f t="shared" si="87"/>
        <v>-3342.5799999999995</v>
      </c>
      <c r="EQ26" s="32">
        <f t="shared" si="88"/>
        <v>-2777.37</v>
      </c>
      <c r="ER26" s="32">
        <f t="shared" si="89"/>
        <v>-27800.019999999997</v>
      </c>
    </row>
    <row r="27" spans="1:148">
      <c r="A27" t="s">
        <v>423</v>
      </c>
      <c r="B27" s="1" t="s">
        <v>126</v>
      </c>
      <c r="C27" t="str">
        <f t="shared" ca="1" si="149"/>
        <v>CAS</v>
      </c>
      <c r="D27" t="str">
        <f t="shared" ca="1" si="1"/>
        <v>Cascade Hydro Facility</v>
      </c>
      <c r="E27" s="51">
        <v>6919.7527</v>
      </c>
      <c r="F27" s="51">
        <v>6106.2659999999996</v>
      </c>
      <c r="G27" s="51">
        <v>5039.3757999999998</v>
      </c>
      <c r="H27" s="51">
        <v>4278.933</v>
      </c>
      <c r="I27" s="51">
        <v>6188.1381000000001</v>
      </c>
      <c r="J27" s="51">
        <v>3059.8207000000002</v>
      </c>
      <c r="K27" s="51">
        <v>2427.4656</v>
      </c>
      <c r="L27" s="51">
        <v>2017.6594</v>
      </c>
      <c r="M27" s="51">
        <v>2939.2988</v>
      </c>
      <c r="N27" s="51">
        <v>4053.36</v>
      </c>
      <c r="O27" s="51">
        <v>7110.3575000000001</v>
      </c>
      <c r="P27" s="51">
        <v>9337.0779000000002</v>
      </c>
      <c r="Q27" s="32">
        <v>534831.97</v>
      </c>
      <c r="R27" s="32">
        <v>533520.17000000004</v>
      </c>
      <c r="S27" s="32">
        <v>379723.04</v>
      </c>
      <c r="T27" s="32">
        <v>309805.95</v>
      </c>
      <c r="U27" s="32">
        <v>395272.06</v>
      </c>
      <c r="V27" s="32">
        <v>240637.9</v>
      </c>
      <c r="W27" s="32">
        <v>763426.03</v>
      </c>
      <c r="X27" s="32">
        <v>187528.16</v>
      </c>
      <c r="Y27" s="32">
        <v>186939.17</v>
      </c>
      <c r="Z27" s="32">
        <v>382363.9</v>
      </c>
      <c r="AA27" s="32">
        <v>517709.12</v>
      </c>
      <c r="AB27" s="32">
        <v>798148.91</v>
      </c>
      <c r="AC27" s="2">
        <v>-0.43</v>
      </c>
      <c r="AD27" s="2">
        <v>-0.43</v>
      </c>
      <c r="AE27" s="2">
        <v>-0.43</v>
      </c>
      <c r="AF27" s="2">
        <v>-0.43</v>
      </c>
      <c r="AG27" s="2">
        <v>-0.43</v>
      </c>
      <c r="AH27" s="2">
        <v>-0.43</v>
      </c>
      <c r="AI27" s="2">
        <v>-0.43</v>
      </c>
      <c r="AJ27" s="2">
        <v>-0.43</v>
      </c>
      <c r="AK27" s="2">
        <v>-0.43</v>
      </c>
      <c r="AL27" s="2">
        <v>-0.43</v>
      </c>
      <c r="AM27" s="2">
        <v>-0.43</v>
      </c>
      <c r="AN27" s="2">
        <v>-0.43</v>
      </c>
      <c r="AO27" s="33">
        <v>-2299.7800000000002</v>
      </c>
      <c r="AP27" s="33">
        <v>-2294.14</v>
      </c>
      <c r="AQ27" s="33">
        <v>-1632.81</v>
      </c>
      <c r="AR27" s="33">
        <v>-1332.17</v>
      </c>
      <c r="AS27" s="33">
        <v>-1699.67</v>
      </c>
      <c r="AT27" s="33">
        <v>-1034.74</v>
      </c>
      <c r="AU27" s="33">
        <v>-3282.73</v>
      </c>
      <c r="AV27" s="33">
        <v>-806.37</v>
      </c>
      <c r="AW27" s="33">
        <v>-803.84</v>
      </c>
      <c r="AX27" s="33">
        <v>-1644.16</v>
      </c>
      <c r="AY27" s="33">
        <v>-2226.15</v>
      </c>
      <c r="AZ27" s="33">
        <v>-3432.04</v>
      </c>
      <c r="BA27" s="31">
        <f t="shared" si="30"/>
        <v>-641.79999999999995</v>
      </c>
      <c r="BB27" s="31">
        <f t="shared" si="31"/>
        <v>-640.22</v>
      </c>
      <c r="BC27" s="31">
        <f t="shared" si="32"/>
        <v>-455.67</v>
      </c>
      <c r="BD27" s="31">
        <f t="shared" si="33"/>
        <v>-1487.07</v>
      </c>
      <c r="BE27" s="31">
        <f t="shared" si="34"/>
        <v>-1897.31</v>
      </c>
      <c r="BF27" s="31">
        <f t="shared" si="35"/>
        <v>-1155.06</v>
      </c>
      <c r="BG27" s="31">
        <f t="shared" si="36"/>
        <v>-5420.32</v>
      </c>
      <c r="BH27" s="31">
        <f t="shared" si="37"/>
        <v>-1331.45</v>
      </c>
      <c r="BI27" s="31">
        <f t="shared" si="38"/>
        <v>-1327.27</v>
      </c>
      <c r="BJ27" s="31">
        <f t="shared" si="39"/>
        <v>-1147.0899999999999</v>
      </c>
      <c r="BK27" s="31">
        <f t="shared" si="40"/>
        <v>-1553.13</v>
      </c>
      <c r="BL27" s="31">
        <f t="shared" si="41"/>
        <v>-2394.4499999999998</v>
      </c>
      <c r="BM27" s="6">
        <v>-4.9399999999999999E-2</v>
      </c>
      <c r="BN27" s="6">
        <v>-4.9399999999999999E-2</v>
      </c>
      <c r="BO27" s="6">
        <v>-4.9399999999999999E-2</v>
      </c>
      <c r="BP27" s="6">
        <v>-4.9399999999999999E-2</v>
      </c>
      <c r="BQ27" s="6">
        <v>-4.9399999999999999E-2</v>
      </c>
      <c r="BR27" s="6">
        <v>-4.9399999999999999E-2</v>
      </c>
      <c r="BS27" s="6">
        <v>-4.9399999999999999E-2</v>
      </c>
      <c r="BT27" s="6">
        <v>-4.9399999999999999E-2</v>
      </c>
      <c r="BU27" s="6">
        <v>-4.9399999999999999E-2</v>
      </c>
      <c r="BV27" s="6">
        <v>-4.9399999999999999E-2</v>
      </c>
      <c r="BW27" s="6">
        <v>-4.9399999999999999E-2</v>
      </c>
      <c r="BX27" s="6">
        <v>-4.9399999999999999E-2</v>
      </c>
      <c r="BY27" s="31">
        <v>-26420.7</v>
      </c>
      <c r="BZ27" s="31">
        <v>-26355.9</v>
      </c>
      <c r="CA27" s="31">
        <v>-18758.32</v>
      </c>
      <c r="CB27" s="31">
        <v>-15304.41</v>
      </c>
      <c r="CC27" s="31">
        <v>-19526.439999999999</v>
      </c>
      <c r="CD27" s="31">
        <v>-11887.51</v>
      </c>
      <c r="CE27" s="31">
        <v>-37713.25</v>
      </c>
      <c r="CF27" s="31">
        <v>-9263.89</v>
      </c>
      <c r="CG27" s="31">
        <v>-9234.7900000000009</v>
      </c>
      <c r="CH27" s="31">
        <v>-18888.78</v>
      </c>
      <c r="CI27" s="31">
        <v>-25574.83</v>
      </c>
      <c r="CJ27" s="31">
        <v>-39428.559999999998</v>
      </c>
      <c r="CK27" s="32">
        <f t="shared" si="42"/>
        <v>695.28</v>
      </c>
      <c r="CL27" s="32">
        <f t="shared" si="43"/>
        <v>693.58</v>
      </c>
      <c r="CM27" s="32">
        <f t="shared" si="44"/>
        <v>493.64</v>
      </c>
      <c r="CN27" s="32">
        <f t="shared" si="45"/>
        <v>402.75</v>
      </c>
      <c r="CO27" s="32">
        <f t="shared" si="46"/>
        <v>513.85</v>
      </c>
      <c r="CP27" s="32">
        <f t="shared" si="47"/>
        <v>312.83</v>
      </c>
      <c r="CQ27" s="32">
        <f t="shared" si="48"/>
        <v>992.45</v>
      </c>
      <c r="CR27" s="32">
        <f t="shared" si="49"/>
        <v>243.79</v>
      </c>
      <c r="CS27" s="32">
        <f t="shared" si="50"/>
        <v>243.02</v>
      </c>
      <c r="CT27" s="32">
        <f t="shared" si="51"/>
        <v>497.07</v>
      </c>
      <c r="CU27" s="32">
        <f t="shared" si="52"/>
        <v>673.02</v>
      </c>
      <c r="CV27" s="32">
        <f t="shared" si="53"/>
        <v>1037.5899999999999</v>
      </c>
      <c r="CW27" s="31">
        <f t="shared" si="174"/>
        <v>-22783.840000000004</v>
      </c>
      <c r="CX27" s="31">
        <f t="shared" si="175"/>
        <v>-22727.96</v>
      </c>
      <c r="CY27" s="31">
        <f t="shared" si="176"/>
        <v>-16176.199999999999</v>
      </c>
      <c r="CZ27" s="31">
        <f t="shared" si="177"/>
        <v>-12082.42</v>
      </c>
      <c r="DA27" s="31">
        <f t="shared" si="178"/>
        <v>-15415.609999999999</v>
      </c>
      <c r="DB27" s="31">
        <f t="shared" si="179"/>
        <v>-9384.880000000001</v>
      </c>
      <c r="DC27" s="31">
        <f t="shared" si="180"/>
        <v>-28017.75</v>
      </c>
      <c r="DD27" s="31">
        <f t="shared" si="181"/>
        <v>-6882.2799999999979</v>
      </c>
      <c r="DE27" s="31">
        <f t="shared" si="182"/>
        <v>-6860.66</v>
      </c>
      <c r="DF27" s="31">
        <f t="shared" si="183"/>
        <v>-15600.46</v>
      </c>
      <c r="DG27" s="31">
        <f t="shared" si="184"/>
        <v>-21122.53</v>
      </c>
      <c r="DH27" s="31">
        <f t="shared" si="185"/>
        <v>-32564.48</v>
      </c>
      <c r="DI27" s="32">
        <f t="shared" si="54"/>
        <v>-1139.19</v>
      </c>
      <c r="DJ27" s="32">
        <f t="shared" si="55"/>
        <v>-1136.4000000000001</v>
      </c>
      <c r="DK27" s="32">
        <f t="shared" si="56"/>
        <v>-808.81</v>
      </c>
      <c r="DL27" s="32">
        <f t="shared" si="57"/>
        <v>-604.12</v>
      </c>
      <c r="DM27" s="32">
        <f t="shared" si="58"/>
        <v>-770.78</v>
      </c>
      <c r="DN27" s="32">
        <f t="shared" si="59"/>
        <v>-469.24</v>
      </c>
      <c r="DO27" s="32">
        <f t="shared" si="60"/>
        <v>-1400.89</v>
      </c>
      <c r="DP27" s="32">
        <f t="shared" si="61"/>
        <v>-344.11</v>
      </c>
      <c r="DQ27" s="32">
        <f t="shared" si="62"/>
        <v>-343.03</v>
      </c>
      <c r="DR27" s="32">
        <f t="shared" si="63"/>
        <v>-780.02</v>
      </c>
      <c r="DS27" s="32">
        <f t="shared" si="64"/>
        <v>-1056.1300000000001</v>
      </c>
      <c r="DT27" s="32">
        <f t="shared" si="65"/>
        <v>-1628.22</v>
      </c>
      <c r="DU27" s="31">
        <f t="shared" si="66"/>
        <v>-9802.99</v>
      </c>
      <c r="DV27" s="31">
        <f t="shared" si="67"/>
        <v>-9663.1200000000008</v>
      </c>
      <c r="DW27" s="31">
        <f t="shared" si="68"/>
        <v>-6803.09</v>
      </c>
      <c r="DX27" s="31">
        <f t="shared" si="69"/>
        <v>-5019.83</v>
      </c>
      <c r="DY27" s="31">
        <f t="shared" si="70"/>
        <v>-6328.64</v>
      </c>
      <c r="DZ27" s="31">
        <f t="shared" si="71"/>
        <v>-3804.99</v>
      </c>
      <c r="EA27" s="31">
        <f t="shared" si="72"/>
        <v>-11221.31</v>
      </c>
      <c r="EB27" s="31">
        <f t="shared" si="73"/>
        <v>-2719.87</v>
      </c>
      <c r="EC27" s="31">
        <f t="shared" si="74"/>
        <v>-2674.91</v>
      </c>
      <c r="ED27" s="31">
        <f t="shared" si="75"/>
        <v>-6002.33</v>
      </c>
      <c r="EE27" s="31">
        <f t="shared" si="76"/>
        <v>-8014.85</v>
      </c>
      <c r="EF27" s="31">
        <f t="shared" si="77"/>
        <v>-12189.16</v>
      </c>
      <c r="EG27" s="32">
        <f t="shared" si="78"/>
        <v>-33726.020000000004</v>
      </c>
      <c r="EH27" s="32">
        <f t="shared" si="79"/>
        <v>-33527.480000000003</v>
      </c>
      <c r="EI27" s="32">
        <f t="shared" si="80"/>
        <v>-23788.1</v>
      </c>
      <c r="EJ27" s="32">
        <f t="shared" si="81"/>
        <v>-17706.370000000003</v>
      </c>
      <c r="EK27" s="32">
        <f t="shared" si="82"/>
        <v>-22515.03</v>
      </c>
      <c r="EL27" s="32">
        <f t="shared" si="83"/>
        <v>-13659.11</v>
      </c>
      <c r="EM27" s="32">
        <f t="shared" si="84"/>
        <v>-40639.949999999997</v>
      </c>
      <c r="EN27" s="32">
        <f t="shared" si="85"/>
        <v>-9946.2599999999984</v>
      </c>
      <c r="EO27" s="32">
        <f t="shared" si="86"/>
        <v>-9878.5999999999985</v>
      </c>
      <c r="EP27" s="32">
        <f t="shared" si="87"/>
        <v>-22382.809999999998</v>
      </c>
      <c r="EQ27" s="32">
        <f t="shared" si="88"/>
        <v>-30193.510000000002</v>
      </c>
      <c r="ER27" s="32">
        <f t="shared" si="89"/>
        <v>-46381.86</v>
      </c>
    </row>
    <row r="28" spans="1:148">
      <c r="A28" t="s">
        <v>508</v>
      </c>
      <c r="B28" s="1" t="s">
        <v>349</v>
      </c>
      <c r="C28" t="str">
        <f t="shared" ca="1" si="149"/>
        <v>SPCIMP</v>
      </c>
      <c r="D28" t="str">
        <f t="shared" ca="1" si="1"/>
        <v>Alberta-Saskatchewan Intertie - Import</v>
      </c>
      <c r="E28" s="51">
        <v>20</v>
      </c>
      <c r="I28" s="51">
        <v>50</v>
      </c>
      <c r="J28" s="51">
        <v>50</v>
      </c>
      <c r="K28" s="51">
        <v>64</v>
      </c>
      <c r="M28" s="51">
        <v>20</v>
      </c>
      <c r="O28" s="51">
        <v>245</v>
      </c>
      <c r="P28" s="51">
        <v>112</v>
      </c>
      <c r="Q28" s="32">
        <v>809.2</v>
      </c>
      <c r="R28" s="32"/>
      <c r="S28" s="32"/>
      <c r="T28" s="32"/>
      <c r="U28" s="32">
        <v>2050.75</v>
      </c>
      <c r="V28" s="32">
        <v>1952</v>
      </c>
      <c r="W28" s="32">
        <v>11138.16</v>
      </c>
      <c r="X28" s="32"/>
      <c r="Y28" s="32">
        <v>526.6</v>
      </c>
      <c r="Z28" s="32"/>
      <c r="AA28" s="32">
        <v>23521.3</v>
      </c>
      <c r="AB28" s="32">
        <v>9255.68</v>
      </c>
      <c r="AC28" s="2">
        <v>1.44</v>
      </c>
      <c r="AG28" s="2">
        <v>1.44</v>
      </c>
      <c r="AH28" s="2">
        <v>1.44</v>
      </c>
      <c r="AI28" s="2">
        <v>1.44</v>
      </c>
      <c r="AK28" s="2">
        <v>1.44</v>
      </c>
      <c r="AM28" s="2">
        <v>1.44</v>
      </c>
      <c r="AN28" s="2">
        <v>1.44</v>
      </c>
      <c r="AO28" s="33">
        <v>11.65</v>
      </c>
      <c r="AP28" s="33"/>
      <c r="AQ28" s="33"/>
      <c r="AR28" s="33"/>
      <c r="AS28" s="33">
        <v>29.53</v>
      </c>
      <c r="AT28" s="33">
        <v>28.11</v>
      </c>
      <c r="AU28" s="33">
        <v>160.38999999999999</v>
      </c>
      <c r="AV28" s="33"/>
      <c r="AW28" s="33">
        <v>7.58</v>
      </c>
      <c r="AX28" s="33"/>
      <c r="AY28" s="33">
        <v>338.71</v>
      </c>
      <c r="AZ28" s="33">
        <v>133.28</v>
      </c>
      <c r="BA28" s="31">
        <f t="shared" si="30"/>
        <v>-0.97</v>
      </c>
      <c r="BB28" s="31">
        <f t="shared" si="31"/>
        <v>0</v>
      </c>
      <c r="BC28" s="31">
        <f t="shared" si="32"/>
        <v>0</v>
      </c>
      <c r="BD28" s="31">
        <f t="shared" si="33"/>
        <v>0</v>
      </c>
      <c r="BE28" s="31">
        <f t="shared" si="34"/>
        <v>-9.84</v>
      </c>
      <c r="BF28" s="31">
        <f t="shared" si="35"/>
        <v>-9.3699999999999992</v>
      </c>
      <c r="BG28" s="31">
        <f t="shared" si="36"/>
        <v>-79.08</v>
      </c>
      <c r="BH28" s="31">
        <f t="shared" si="37"/>
        <v>0</v>
      </c>
      <c r="BI28" s="31">
        <f t="shared" si="38"/>
        <v>-3.74</v>
      </c>
      <c r="BJ28" s="31">
        <f t="shared" si="39"/>
        <v>0</v>
      </c>
      <c r="BK28" s="31">
        <f t="shared" si="40"/>
        <v>-70.56</v>
      </c>
      <c r="BL28" s="31">
        <f t="shared" si="41"/>
        <v>-27.77</v>
      </c>
      <c r="BM28" s="6">
        <v>-4.5999999999999999E-3</v>
      </c>
      <c r="BN28" s="6">
        <v>-4.5999999999999999E-3</v>
      </c>
      <c r="BO28" s="6">
        <v>-4.5999999999999999E-3</v>
      </c>
      <c r="BP28" s="6">
        <v>-4.5999999999999999E-3</v>
      </c>
      <c r="BQ28" s="6">
        <v>-4.5999999999999999E-3</v>
      </c>
      <c r="BR28" s="6">
        <v>-4.5999999999999999E-3</v>
      </c>
      <c r="BS28" s="6">
        <v>-4.5999999999999999E-3</v>
      </c>
      <c r="BT28" s="6">
        <v>-4.5999999999999999E-3</v>
      </c>
      <c r="BU28" s="6">
        <v>-4.5999999999999999E-3</v>
      </c>
      <c r="BV28" s="6">
        <v>-4.5999999999999999E-3</v>
      </c>
      <c r="BW28" s="6">
        <v>-4.5999999999999999E-3</v>
      </c>
      <c r="BX28" s="6">
        <v>-4.5999999999999999E-3</v>
      </c>
      <c r="BY28" s="31">
        <v>-3.72</v>
      </c>
      <c r="BZ28" s="31">
        <v>0</v>
      </c>
      <c r="CA28" s="31">
        <v>0</v>
      </c>
      <c r="CB28" s="31">
        <v>0</v>
      </c>
      <c r="CC28" s="31">
        <v>-9.43</v>
      </c>
      <c r="CD28" s="31">
        <v>-8.98</v>
      </c>
      <c r="CE28" s="31">
        <v>-51.24</v>
      </c>
      <c r="CF28" s="31">
        <v>0</v>
      </c>
      <c r="CG28" s="31">
        <v>-2.42</v>
      </c>
      <c r="CH28" s="31">
        <v>0</v>
      </c>
      <c r="CI28" s="31">
        <v>-108.2</v>
      </c>
      <c r="CJ28" s="31">
        <v>-42.58</v>
      </c>
      <c r="CK28" s="32">
        <f t="shared" si="42"/>
        <v>1.05</v>
      </c>
      <c r="CL28" s="32">
        <f t="shared" si="43"/>
        <v>0</v>
      </c>
      <c r="CM28" s="32">
        <f t="shared" si="44"/>
        <v>0</v>
      </c>
      <c r="CN28" s="32">
        <f t="shared" si="45"/>
        <v>0</v>
      </c>
      <c r="CO28" s="32">
        <f t="shared" si="46"/>
        <v>2.67</v>
      </c>
      <c r="CP28" s="32">
        <f t="shared" si="47"/>
        <v>2.54</v>
      </c>
      <c r="CQ28" s="32">
        <f t="shared" si="48"/>
        <v>14.48</v>
      </c>
      <c r="CR28" s="32">
        <f t="shared" si="49"/>
        <v>0</v>
      </c>
      <c r="CS28" s="32">
        <f t="shared" si="50"/>
        <v>0.68</v>
      </c>
      <c r="CT28" s="32">
        <f t="shared" si="51"/>
        <v>0</v>
      </c>
      <c r="CU28" s="32">
        <f t="shared" si="52"/>
        <v>30.58</v>
      </c>
      <c r="CV28" s="32">
        <f t="shared" si="53"/>
        <v>12.03</v>
      </c>
      <c r="CW28" s="31">
        <f t="shared" si="174"/>
        <v>-13.35</v>
      </c>
      <c r="CX28" s="31">
        <f t="shared" si="175"/>
        <v>0</v>
      </c>
      <c r="CY28" s="31">
        <f t="shared" si="176"/>
        <v>0</v>
      </c>
      <c r="CZ28" s="31">
        <f t="shared" si="177"/>
        <v>0</v>
      </c>
      <c r="DA28" s="31">
        <f t="shared" si="178"/>
        <v>-26.45</v>
      </c>
      <c r="DB28" s="31">
        <f t="shared" si="179"/>
        <v>-25.18</v>
      </c>
      <c r="DC28" s="31">
        <f t="shared" si="180"/>
        <v>-118.06999999999998</v>
      </c>
      <c r="DD28" s="31">
        <f t="shared" si="181"/>
        <v>0</v>
      </c>
      <c r="DE28" s="31">
        <f t="shared" si="182"/>
        <v>-5.58</v>
      </c>
      <c r="DF28" s="31">
        <f t="shared" si="183"/>
        <v>0</v>
      </c>
      <c r="DG28" s="31">
        <f t="shared" si="184"/>
        <v>-345.77</v>
      </c>
      <c r="DH28" s="31">
        <f t="shared" si="185"/>
        <v>-136.05999999999997</v>
      </c>
      <c r="DI28" s="32">
        <f t="shared" si="54"/>
        <v>-0.67</v>
      </c>
      <c r="DJ28" s="32">
        <f t="shared" si="55"/>
        <v>0</v>
      </c>
      <c r="DK28" s="32">
        <f t="shared" si="56"/>
        <v>0</v>
      </c>
      <c r="DL28" s="32">
        <f t="shared" si="57"/>
        <v>0</v>
      </c>
      <c r="DM28" s="32">
        <f t="shared" si="58"/>
        <v>-1.32</v>
      </c>
      <c r="DN28" s="32">
        <f t="shared" si="59"/>
        <v>-1.26</v>
      </c>
      <c r="DO28" s="32">
        <f t="shared" si="60"/>
        <v>-5.9</v>
      </c>
      <c r="DP28" s="32">
        <f t="shared" si="61"/>
        <v>0</v>
      </c>
      <c r="DQ28" s="32">
        <f t="shared" si="62"/>
        <v>-0.28000000000000003</v>
      </c>
      <c r="DR28" s="32">
        <f t="shared" si="63"/>
        <v>0</v>
      </c>
      <c r="DS28" s="32">
        <f t="shared" si="64"/>
        <v>-17.29</v>
      </c>
      <c r="DT28" s="32">
        <f t="shared" si="65"/>
        <v>-6.8</v>
      </c>
      <c r="DU28" s="31">
        <f t="shared" si="66"/>
        <v>-5.74</v>
      </c>
      <c r="DV28" s="31">
        <f t="shared" si="67"/>
        <v>0</v>
      </c>
      <c r="DW28" s="31">
        <f t="shared" si="68"/>
        <v>0</v>
      </c>
      <c r="DX28" s="31">
        <f t="shared" si="69"/>
        <v>0</v>
      </c>
      <c r="DY28" s="31">
        <f t="shared" si="70"/>
        <v>-10.86</v>
      </c>
      <c r="DZ28" s="31">
        <f t="shared" si="71"/>
        <v>-10.210000000000001</v>
      </c>
      <c r="EA28" s="31">
        <f t="shared" si="72"/>
        <v>-47.29</v>
      </c>
      <c r="EB28" s="31">
        <f t="shared" si="73"/>
        <v>0</v>
      </c>
      <c r="EC28" s="31">
        <f t="shared" si="74"/>
        <v>-2.1800000000000002</v>
      </c>
      <c r="ED28" s="31">
        <f t="shared" si="75"/>
        <v>0</v>
      </c>
      <c r="EE28" s="31">
        <f t="shared" si="76"/>
        <v>-131.19999999999999</v>
      </c>
      <c r="EF28" s="31">
        <f t="shared" si="77"/>
        <v>-50.93</v>
      </c>
      <c r="EG28" s="32">
        <f t="shared" si="78"/>
        <v>-19.759999999999998</v>
      </c>
      <c r="EH28" s="32">
        <f t="shared" si="79"/>
        <v>0</v>
      </c>
      <c r="EI28" s="32">
        <f t="shared" si="80"/>
        <v>0</v>
      </c>
      <c r="EJ28" s="32">
        <f t="shared" si="81"/>
        <v>0</v>
      </c>
      <c r="EK28" s="32">
        <f t="shared" si="82"/>
        <v>-38.629999999999995</v>
      </c>
      <c r="EL28" s="32">
        <f t="shared" si="83"/>
        <v>-36.650000000000006</v>
      </c>
      <c r="EM28" s="32">
        <f t="shared" si="84"/>
        <v>-171.26</v>
      </c>
      <c r="EN28" s="32">
        <f t="shared" si="85"/>
        <v>0</v>
      </c>
      <c r="EO28" s="32">
        <f t="shared" si="86"/>
        <v>-8.0400000000000009</v>
      </c>
      <c r="EP28" s="32">
        <f t="shared" si="87"/>
        <v>0</v>
      </c>
      <c r="EQ28" s="32">
        <f t="shared" si="88"/>
        <v>-494.26</v>
      </c>
      <c r="ER28" s="32">
        <f t="shared" si="89"/>
        <v>-193.79</v>
      </c>
    </row>
    <row r="29" spans="1:148">
      <c r="A29" t="s">
        <v>508</v>
      </c>
      <c r="B29" s="1" t="s">
        <v>293</v>
      </c>
      <c r="C29" t="str">
        <f t="shared" ca="1" si="149"/>
        <v>SPCEXP</v>
      </c>
      <c r="D29" t="str">
        <f t="shared" ca="1" si="1"/>
        <v>Alberta-Saskatchewan Intertie - Export</v>
      </c>
      <c r="F29" s="51">
        <v>57.25</v>
      </c>
      <c r="H29" s="51">
        <v>2</v>
      </c>
      <c r="Q29" s="32"/>
      <c r="R29" s="32">
        <v>2321.62</v>
      </c>
      <c r="S29" s="32"/>
      <c r="T29" s="32">
        <v>24.54</v>
      </c>
      <c r="U29" s="32"/>
      <c r="V29" s="32"/>
      <c r="W29" s="32"/>
      <c r="X29" s="32"/>
      <c r="Y29" s="32"/>
      <c r="Z29" s="32"/>
      <c r="AA29" s="32"/>
      <c r="AB29" s="32"/>
      <c r="AD29" s="2">
        <v>4.13</v>
      </c>
      <c r="AF29" s="2">
        <v>4.13</v>
      </c>
      <c r="AO29" s="33"/>
      <c r="AP29" s="33">
        <v>95.88</v>
      </c>
      <c r="AQ29" s="33"/>
      <c r="AR29" s="33">
        <v>1.01</v>
      </c>
      <c r="AS29" s="33"/>
      <c r="AT29" s="33"/>
      <c r="AU29" s="33"/>
      <c r="AV29" s="33"/>
      <c r="AW29" s="33"/>
      <c r="AX29" s="33"/>
      <c r="AY29" s="33"/>
      <c r="AZ29" s="33"/>
      <c r="BA29" s="31">
        <f t="shared" si="30"/>
        <v>0</v>
      </c>
      <c r="BB29" s="31">
        <f t="shared" si="31"/>
        <v>-2.79</v>
      </c>
      <c r="BC29" s="31">
        <f t="shared" si="32"/>
        <v>0</v>
      </c>
      <c r="BD29" s="31">
        <f t="shared" si="33"/>
        <v>-0.12</v>
      </c>
      <c r="BE29" s="31">
        <f t="shared" si="34"/>
        <v>0</v>
      </c>
      <c r="BF29" s="31">
        <f t="shared" si="35"/>
        <v>0</v>
      </c>
      <c r="BG29" s="31">
        <f t="shared" si="36"/>
        <v>0</v>
      </c>
      <c r="BH29" s="31">
        <f t="shared" si="37"/>
        <v>0</v>
      </c>
      <c r="BI29" s="31">
        <f t="shared" si="38"/>
        <v>0</v>
      </c>
      <c r="BJ29" s="31">
        <f t="shared" si="39"/>
        <v>0</v>
      </c>
      <c r="BK29" s="31">
        <f t="shared" si="40"/>
        <v>0</v>
      </c>
      <c r="BL29" s="31">
        <f t="shared" si="41"/>
        <v>0</v>
      </c>
      <c r="BM29" s="6">
        <v>0.02</v>
      </c>
      <c r="BN29" s="6">
        <v>0.02</v>
      </c>
      <c r="BO29" s="6">
        <v>0.02</v>
      </c>
      <c r="BP29" s="6">
        <v>0.02</v>
      </c>
      <c r="BQ29" s="6">
        <v>0.02</v>
      </c>
      <c r="BR29" s="6">
        <v>0.02</v>
      </c>
      <c r="BS29" s="6">
        <v>0.02</v>
      </c>
      <c r="BT29" s="6">
        <v>0.02</v>
      </c>
      <c r="BU29" s="6">
        <v>0.02</v>
      </c>
      <c r="BV29" s="6">
        <v>0.02</v>
      </c>
      <c r="BW29" s="6">
        <v>0.02</v>
      </c>
      <c r="BX29" s="6">
        <v>0.02</v>
      </c>
      <c r="BY29" s="31">
        <v>0</v>
      </c>
      <c r="BZ29" s="31">
        <v>46.43</v>
      </c>
      <c r="CA29" s="31">
        <v>0</v>
      </c>
      <c r="CB29" s="31">
        <v>0.49</v>
      </c>
      <c r="CC29" s="31">
        <v>0</v>
      </c>
      <c r="CD29" s="31">
        <v>0</v>
      </c>
      <c r="CE29" s="31">
        <v>0</v>
      </c>
      <c r="CF29" s="31">
        <v>0</v>
      </c>
      <c r="CG29" s="31">
        <v>0</v>
      </c>
      <c r="CH29" s="31">
        <v>0</v>
      </c>
      <c r="CI29" s="31">
        <v>0</v>
      </c>
      <c r="CJ29" s="31">
        <v>0</v>
      </c>
      <c r="CK29" s="32">
        <f t="shared" si="42"/>
        <v>0</v>
      </c>
      <c r="CL29" s="32">
        <f t="shared" si="43"/>
        <v>3.02</v>
      </c>
      <c r="CM29" s="32">
        <f t="shared" si="44"/>
        <v>0</v>
      </c>
      <c r="CN29" s="32">
        <f t="shared" si="45"/>
        <v>0.03</v>
      </c>
      <c r="CO29" s="32">
        <f t="shared" si="46"/>
        <v>0</v>
      </c>
      <c r="CP29" s="32">
        <f t="shared" si="47"/>
        <v>0</v>
      </c>
      <c r="CQ29" s="32">
        <f t="shared" si="48"/>
        <v>0</v>
      </c>
      <c r="CR29" s="32">
        <f t="shared" si="49"/>
        <v>0</v>
      </c>
      <c r="CS29" s="32">
        <f t="shared" si="50"/>
        <v>0</v>
      </c>
      <c r="CT29" s="32">
        <f t="shared" si="51"/>
        <v>0</v>
      </c>
      <c r="CU29" s="32">
        <f t="shared" si="52"/>
        <v>0</v>
      </c>
      <c r="CV29" s="32">
        <f t="shared" si="53"/>
        <v>0</v>
      </c>
      <c r="CW29" s="31">
        <f t="shared" si="174"/>
        <v>0</v>
      </c>
      <c r="CX29" s="31">
        <f t="shared" si="175"/>
        <v>-43.639999999999993</v>
      </c>
      <c r="CY29" s="31">
        <f t="shared" si="176"/>
        <v>0</v>
      </c>
      <c r="CZ29" s="31">
        <f t="shared" si="177"/>
        <v>-0.37</v>
      </c>
      <c r="DA29" s="31">
        <f t="shared" si="178"/>
        <v>0</v>
      </c>
      <c r="DB29" s="31">
        <f t="shared" si="179"/>
        <v>0</v>
      </c>
      <c r="DC29" s="31">
        <f t="shared" si="180"/>
        <v>0</v>
      </c>
      <c r="DD29" s="31">
        <f t="shared" si="181"/>
        <v>0</v>
      </c>
      <c r="DE29" s="31">
        <f t="shared" si="182"/>
        <v>0</v>
      </c>
      <c r="DF29" s="31">
        <f t="shared" si="183"/>
        <v>0</v>
      </c>
      <c r="DG29" s="31">
        <f t="shared" si="184"/>
        <v>0</v>
      </c>
      <c r="DH29" s="31">
        <f t="shared" si="185"/>
        <v>0</v>
      </c>
      <c r="DI29" s="32">
        <f t="shared" si="54"/>
        <v>0</v>
      </c>
      <c r="DJ29" s="32">
        <f t="shared" si="55"/>
        <v>-2.1800000000000002</v>
      </c>
      <c r="DK29" s="32">
        <f t="shared" si="56"/>
        <v>0</v>
      </c>
      <c r="DL29" s="32">
        <f t="shared" si="57"/>
        <v>-0.02</v>
      </c>
      <c r="DM29" s="32">
        <f t="shared" si="58"/>
        <v>0</v>
      </c>
      <c r="DN29" s="32">
        <f t="shared" si="59"/>
        <v>0</v>
      </c>
      <c r="DO29" s="32">
        <f t="shared" si="60"/>
        <v>0</v>
      </c>
      <c r="DP29" s="32">
        <f t="shared" si="61"/>
        <v>0</v>
      </c>
      <c r="DQ29" s="32">
        <f t="shared" si="62"/>
        <v>0</v>
      </c>
      <c r="DR29" s="32">
        <f t="shared" si="63"/>
        <v>0</v>
      </c>
      <c r="DS29" s="32">
        <f t="shared" si="64"/>
        <v>0</v>
      </c>
      <c r="DT29" s="32">
        <f t="shared" si="65"/>
        <v>0</v>
      </c>
      <c r="DU29" s="31">
        <f t="shared" si="66"/>
        <v>0</v>
      </c>
      <c r="DV29" s="31">
        <f t="shared" si="67"/>
        <v>-18.55</v>
      </c>
      <c r="DW29" s="31">
        <f t="shared" si="68"/>
        <v>0</v>
      </c>
      <c r="DX29" s="31">
        <f t="shared" si="69"/>
        <v>-0.15</v>
      </c>
      <c r="DY29" s="31">
        <f t="shared" si="70"/>
        <v>0</v>
      </c>
      <c r="DZ29" s="31">
        <f t="shared" si="71"/>
        <v>0</v>
      </c>
      <c r="EA29" s="31">
        <f t="shared" si="72"/>
        <v>0</v>
      </c>
      <c r="EB29" s="31">
        <f t="shared" si="73"/>
        <v>0</v>
      </c>
      <c r="EC29" s="31">
        <f t="shared" si="74"/>
        <v>0</v>
      </c>
      <c r="ED29" s="31">
        <f t="shared" si="75"/>
        <v>0</v>
      </c>
      <c r="EE29" s="31">
        <f t="shared" si="76"/>
        <v>0</v>
      </c>
      <c r="EF29" s="31">
        <f t="shared" si="77"/>
        <v>0</v>
      </c>
      <c r="EG29" s="32">
        <f t="shared" si="78"/>
        <v>0</v>
      </c>
      <c r="EH29" s="32">
        <f t="shared" si="79"/>
        <v>-64.36999999999999</v>
      </c>
      <c r="EI29" s="32">
        <f t="shared" si="80"/>
        <v>0</v>
      </c>
      <c r="EJ29" s="32">
        <f t="shared" si="81"/>
        <v>-0.54</v>
      </c>
      <c r="EK29" s="32">
        <f t="shared" si="82"/>
        <v>0</v>
      </c>
      <c r="EL29" s="32">
        <f t="shared" si="83"/>
        <v>0</v>
      </c>
      <c r="EM29" s="32">
        <f t="shared" si="84"/>
        <v>0</v>
      </c>
      <c r="EN29" s="32">
        <f t="shared" si="85"/>
        <v>0</v>
      </c>
      <c r="EO29" s="32">
        <f t="shared" si="86"/>
        <v>0</v>
      </c>
      <c r="EP29" s="32">
        <f t="shared" si="87"/>
        <v>0</v>
      </c>
      <c r="EQ29" s="32">
        <f t="shared" si="88"/>
        <v>0</v>
      </c>
      <c r="ER29" s="32">
        <f t="shared" si="89"/>
        <v>0</v>
      </c>
    </row>
    <row r="30" spans="1:148">
      <c r="A30" t="s">
        <v>519</v>
      </c>
      <c r="B30" s="1" t="s">
        <v>350</v>
      </c>
      <c r="C30" t="str">
        <f t="shared" ca="1" si="149"/>
        <v>BCHIMP</v>
      </c>
      <c r="D30" t="str">
        <f t="shared" ca="1" si="1"/>
        <v>Alberta-BC Intertie - Import</v>
      </c>
      <c r="E30" s="51">
        <v>695</v>
      </c>
      <c r="F30" s="51">
        <v>695</v>
      </c>
      <c r="G30" s="51">
        <v>1110</v>
      </c>
      <c r="H30" s="51">
        <v>1156</v>
      </c>
      <c r="I30" s="51">
        <v>730</v>
      </c>
      <c r="J30" s="51">
        <v>290</v>
      </c>
      <c r="K30" s="51">
        <v>959</v>
      </c>
      <c r="L30" s="51">
        <v>470</v>
      </c>
      <c r="M30" s="51">
        <v>415</v>
      </c>
      <c r="N30" s="51">
        <v>810</v>
      </c>
      <c r="O30" s="51">
        <v>410</v>
      </c>
      <c r="P30" s="51">
        <v>370</v>
      </c>
      <c r="Q30" s="32">
        <v>72185.2</v>
      </c>
      <c r="R30" s="32">
        <v>82145.399999999994</v>
      </c>
      <c r="S30" s="32">
        <v>98200.55</v>
      </c>
      <c r="T30" s="32">
        <v>79789.41</v>
      </c>
      <c r="U30" s="32">
        <v>63587.87</v>
      </c>
      <c r="V30" s="32">
        <v>25777.3</v>
      </c>
      <c r="W30" s="32">
        <v>135739.32</v>
      </c>
      <c r="X30" s="32">
        <v>78494.45</v>
      </c>
      <c r="Y30" s="32">
        <v>36296.65</v>
      </c>
      <c r="Z30" s="32">
        <v>113203.6</v>
      </c>
      <c r="AA30" s="32">
        <v>46425.7</v>
      </c>
      <c r="AB30" s="32">
        <v>39823.35</v>
      </c>
      <c r="AC30" s="2">
        <v>0.78</v>
      </c>
      <c r="AD30" s="2">
        <v>0.78</v>
      </c>
      <c r="AE30" s="2">
        <v>0.78</v>
      </c>
      <c r="AF30" s="2">
        <v>0.78</v>
      </c>
      <c r="AG30" s="2">
        <v>0.78</v>
      </c>
      <c r="AH30" s="2">
        <v>0.78</v>
      </c>
      <c r="AI30" s="2">
        <v>0.78</v>
      </c>
      <c r="AJ30" s="2">
        <v>0.78</v>
      </c>
      <c r="AK30" s="2">
        <v>0.78</v>
      </c>
      <c r="AL30" s="2">
        <v>0.78</v>
      </c>
      <c r="AM30" s="2">
        <v>0.78</v>
      </c>
      <c r="AN30" s="2">
        <v>0.78</v>
      </c>
      <c r="AO30" s="33">
        <v>563.04</v>
      </c>
      <c r="AP30" s="33">
        <v>640.73</v>
      </c>
      <c r="AQ30" s="33">
        <v>765.96</v>
      </c>
      <c r="AR30" s="33">
        <v>622.36</v>
      </c>
      <c r="AS30" s="33">
        <v>495.99</v>
      </c>
      <c r="AT30" s="33">
        <v>201.06</v>
      </c>
      <c r="AU30" s="33">
        <v>1058.77</v>
      </c>
      <c r="AV30" s="33">
        <v>612.26</v>
      </c>
      <c r="AW30" s="33">
        <v>283.11</v>
      </c>
      <c r="AX30" s="33">
        <v>882.99</v>
      </c>
      <c r="AY30" s="33">
        <v>362.12</v>
      </c>
      <c r="AZ30" s="33">
        <v>310.62</v>
      </c>
      <c r="BA30" s="31">
        <f t="shared" si="30"/>
        <v>-86.62</v>
      </c>
      <c r="BB30" s="31">
        <f t="shared" si="31"/>
        <v>-98.57</v>
      </c>
      <c r="BC30" s="31">
        <f t="shared" si="32"/>
        <v>-117.84</v>
      </c>
      <c r="BD30" s="31">
        <f t="shared" si="33"/>
        <v>-382.99</v>
      </c>
      <c r="BE30" s="31">
        <f t="shared" si="34"/>
        <v>-305.22000000000003</v>
      </c>
      <c r="BF30" s="31">
        <f t="shared" si="35"/>
        <v>-123.73</v>
      </c>
      <c r="BG30" s="31">
        <f t="shared" si="36"/>
        <v>-963.75</v>
      </c>
      <c r="BH30" s="31">
        <f t="shared" si="37"/>
        <v>-557.30999999999995</v>
      </c>
      <c r="BI30" s="31">
        <f t="shared" si="38"/>
        <v>-257.70999999999998</v>
      </c>
      <c r="BJ30" s="31">
        <f t="shared" si="39"/>
        <v>-339.61</v>
      </c>
      <c r="BK30" s="31">
        <f t="shared" si="40"/>
        <v>-139.28</v>
      </c>
      <c r="BL30" s="31">
        <f t="shared" si="41"/>
        <v>-119.47</v>
      </c>
      <c r="BM30" s="6">
        <v>-2.81E-2</v>
      </c>
      <c r="BN30" s="6">
        <v>-2.81E-2</v>
      </c>
      <c r="BO30" s="6">
        <v>-2.81E-2</v>
      </c>
      <c r="BP30" s="6">
        <v>-2.81E-2</v>
      </c>
      <c r="BQ30" s="6">
        <v>-2.81E-2</v>
      </c>
      <c r="BR30" s="6">
        <v>-2.81E-2</v>
      </c>
      <c r="BS30" s="6">
        <v>-2.81E-2</v>
      </c>
      <c r="BT30" s="6">
        <v>-2.81E-2</v>
      </c>
      <c r="BU30" s="6">
        <v>-2.81E-2</v>
      </c>
      <c r="BV30" s="6">
        <v>-2.81E-2</v>
      </c>
      <c r="BW30" s="6">
        <v>-2.81E-2</v>
      </c>
      <c r="BX30" s="6">
        <v>-2.81E-2</v>
      </c>
      <c r="BY30" s="31">
        <v>-2028.4</v>
      </c>
      <c r="BZ30" s="31">
        <v>-2308.29</v>
      </c>
      <c r="CA30" s="31">
        <v>-2759.44</v>
      </c>
      <c r="CB30" s="31">
        <v>-2242.08</v>
      </c>
      <c r="CC30" s="31">
        <v>-1786.82</v>
      </c>
      <c r="CD30" s="31">
        <v>-724.34</v>
      </c>
      <c r="CE30" s="31">
        <v>-3814.27</v>
      </c>
      <c r="CF30" s="31">
        <v>-2205.69</v>
      </c>
      <c r="CG30" s="31">
        <v>-1019.94</v>
      </c>
      <c r="CH30" s="31">
        <v>-3181.02</v>
      </c>
      <c r="CI30" s="31">
        <v>-1304.56</v>
      </c>
      <c r="CJ30" s="31">
        <v>-1119.04</v>
      </c>
      <c r="CK30" s="32">
        <f t="shared" si="42"/>
        <v>93.84</v>
      </c>
      <c r="CL30" s="32">
        <f t="shared" si="43"/>
        <v>106.79</v>
      </c>
      <c r="CM30" s="32">
        <f t="shared" si="44"/>
        <v>127.66</v>
      </c>
      <c r="CN30" s="32">
        <f t="shared" si="45"/>
        <v>103.73</v>
      </c>
      <c r="CO30" s="32">
        <f t="shared" si="46"/>
        <v>82.66</v>
      </c>
      <c r="CP30" s="32">
        <f t="shared" si="47"/>
        <v>33.51</v>
      </c>
      <c r="CQ30" s="32">
        <f t="shared" si="48"/>
        <v>176.46</v>
      </c>
      <c r="CR30" s="32">
        <f t="shared" si="49"/>
        <v>102.04</v>
      </c>
      <c r="CS30" s="32">
        <f t="shared" si="50"/>
        <v>47.19</v>
      </c>
      <c r="CT30" s="32">
        <f t="shared" si="51"/>
        <v>147.16</v>
      </c>
      <c r="CU30" s="32">
        <f t="shared" si="52"/>
        <v>60.35</v>
      </c>
      <c r="CV30" s="32">
        <f t="shared" si="53"/>
        <v>51.77</v>
      </c>
      <c r="CW30" s="31">
        <f t="shared" si="174"/>
        <v>-2410.9800000000005</v>
      </c>
      <c r="CX30" s="31">
        <f t="shared" si="175"/>
        <v>-2743.66</v>
      </c>
      <c r="CY30" s="31">
        <f t="shared" si="176"/>
        <v>-3279.9</v>
      </c>
      <c r="CZ30" s="31">
        <f t="shared" si="177"/>
        <v>-2377.7200000000003</v>
      </c>
      <c r="DA30" s="31">
        <f t="shared" si="178"/>
        <v>-1894.9299999999996</v>
      </c>
      <c r="DB30" s="31">
        <f t="shared" si="179"/>
        <v>-768.16000000000008</v>
      </c>
      <c r="DC30" s="31">
        <f t="shared" si="180"/>
        <v>-3732.83</v>
      </c>
      <c r="DD30" s="31">
        <f t="shared" si="181"/>
        <v>-2158.6</v>
      </c>
      <c r="DE30" s="31">
        <f t="shared" si="182"/>
        <v>-998.15000000000009</v>
      </c>
      <c r="DF30" s="31">
        <f t="shared" si="183"/>
        <v>-3577.2400000000002</v>
      </c>
      <c r="DG30" s="31">
        <f t="shared" si="184"/>
        <v>-1467.05</v>
      </c>
      <c r="DH30" s="31">
        <f t="shared" si="185"/>
        <v>-1258.4199999999998</v>
      </c>
      <c r="DI30" s="32">
        <f t="shared" si="54"/>
        <v>-120.55</v>
      </c>
      <c r="DJ30" s="32">
        <f t="shared" si="55"/>
        <v>-137.18</v>
      </c>
      <c r="DK30" s="32">
        <f t="shared" si="56"/>
        <v>-164</v>
      </c>
      <c r="DL30" s="32">
        <f t="shared" si="57"/>
        <v>-118.89</v>
      </c>
      <c r="DM30" s="32">
        <f t="shared" si="58"/>
        <v>-94.75</v>
      </c>
      <c r="DN30" s="32">
        <f t="shared" si="59"/>
        <v>-38.409999999999997</v>
      </c>
      <c r="DO30" s="32">
        <f t="shared" si="60"/>
        <v>-186.64</v>
      </c>
      <c r="DP30" s="32">
        <f t="shared" si="61"/>
        <v>-107.93</v>
      </c>
      <c r="DQ30" s="32">
        <f t="shared" si="62"/>
        <v>-49.91</v>
      </c>
      <c r="DR30" s="32">
        <f t="shared" si="63"/>
        <v>-178.86</v>
      </c>
      <c r="DS30" s="32">
        <f t="shared" si="64"/>
        <v>-73.349999999999994</v>
      </c>
      <c r="DT30" s="32">
        <f t="shared" si="65"/>
        <v>-62.92</v>
      </c>
      <c r="DU30" s="31">
        <f t="shared" si="66"/>
        <v>-1037.3499999999999</v>
      </c>
      <c r="DV30" s="31">
        <f t="shared" si="67"/>
        <v>-1166.51</v>
      </c>
      <c r="DW30" s="31">
        <f t="shared" si="68"/>
        <v>-1379.4</v>
      </c>
      <c r="DX30" s="31">
        <f t="shared" si="69"/>
        <v>-987.86</v>
      </c>
      <c r="DY30" s="31">
        <f t="shared" si="70"/>
        <v>-777.93</v>
      </c>
      <c r="DZ30" s="31">
        <f t="shared" si="71"/>
        <v>-311.44</v>
      </c>
      <c r="EA30" s="31">
        <f t="shared" si="72"/>
        <v>-1495.02</v>
      </c>
      <c r="EB30" s="31">
        <f t="shared" si="73"/>
        <v>-853.08</v>
      </c>
      <c r="EC30" s="31">
        <f t="shared" si="74"/>
        <v>-389.17</v>
      </c>
      <c r="ED30" s="31">
        <f t="shared" si="75"/>
        <v>-1376.36</v>
      </c>
      <c r="EE30" s="31">
        <f t="shared" si="76"/>
        <v>-556.66999999999996</v>
      </c>
      <c r="EF30" s="31">
        <f t="shared" si="77"/>
        <v>-471.04</v>
      </c>
      <c r="EG30" s="32">
        <f t="shared" si="78"/>
        <v>-3568.8800000000006</v>
      </c>
      <c r="EH30" s="32">
        <f t="shared" si="79"/>
        <v>-4047.3499999999995</v>
      </c>
      <c r="EI30" s="32">
        <f t="shared" si="80"/>
        <v>-4823.3</v>
      </c>
      <c r="EJ30" s="32">
        <f t="shared" si="81"/>
        <v>-3484.4700000000003</v>
      </c>
      <c r="EK30" s="32">
        <f t="shared" si="82"/>
        <v>-2767.6099999999997</v>
      </c>
      <c r="EL30" s="32">
        <f t="shared" si="83"/>
        <v>-1118.01</v>
      </c>
      <c r="EM30" s="32">
        <f t="shared" si="84"/>
        <v>-5414.49</v>
      </c>
      <c r="EN30" s="32">
        <f t="shared" si="85"/>
        <v>-3119.6099999999997</v>
      </c>
      <c r="EO30" s="32">
        <f t="shared" si="86"/>
        <v>-1437.2300000000002</v>
      </c>
      <c r="EP30" s="32">
        <f t="shared" si="87"/>
        <v>-5132.46</v>
      </c>
      <c r="EQ30" s="32">
        <f t="shared" si="88"/>
        <v>-2097.0699999999997</v>
      </c>
      <c r="ER30" s="32">
        <f t="shared" si="89"/>
        <v>-1792.3799999999999</v>
      </c>
    </row>
    <row r="31" spans="1:148">
      <c r="A31" t="s">
        <v>426</v>
      </c>
      <c r="B31" s="1" t="s">
        <v>34</v>
      </c>
      <c r="C31" t="str">
        <f t="shared" ca="1" si="149"/>
        <v>CES1/CES2</v>
      </c>
      <c r="D31" t="str">
        <f t="shared" ca="1" si="1"/>
        <v>Calgary Energy Centre</v>
      </c>
      <c r="L31" s="51">
        <v>49894.777199999997</v>
      </c>
      <c r="M31" s="51">
        <v>22809.343000000001</v>
      </c>
      <c r="N31" s="51">
        <v>13341.505999999999</v>
      </c>
      <c r="O31" s="51">
        <v>18714.578000000001</v>
      </c>
      <c r="P31" s="51">
        <v>8844.4959999999992</v>
      </c>
      <c r="Q31" s="32"/>
      <c r="R31" s="32"/>
      <c r="S31" s="32"/>
      <c r="T31" s="32"/>
      <c r="U31" s="32"/>
      <c r="V31" s="32"/>
      <c r="W31" s="32"/>
      <c r="X31" s="32">
        <v>5503835.8399999999</v>
      </c>
      <c r="Y31" s="32">
        <v>1506020.24</v>
      </c>
      <c r="Z31" s="32">
        <v>1472752.51</v>
      </c>
      <c r="AA31" s="32">
        <v>1076051.24</v>
      </c>
      <c r="AB31" s="32">
        <v>439285.18</v>
      </c>
      <c r="AJ31" s="2">
        <v>0.87</v>
      </c>
      <c r="AK31" s="2">
        <v>0.87</v>
      </c>
      <c r="AL31" s="2">
        <v>0.87</v>
      </c>
      <c r="AM31" s="2">
        <v>0.87</v>
      </c>
      <c r="AN31" s="2">
        <v>0.87</v>
      </c>
      <c r="AO31" s="33"/>
      <c r="AP31" s="33"/>
      <c r="AQ31" s="33"/>
      <c r="AR31" s="33"/>
      <c r="AS31" s="33"/>
      <c r="AT31" s="33"/>
      <c r="AU31" s="33"/>
      <c r="AV31" s="33">
        <v>47883.37</v>
      </c>
      <c r="AW31" s="33">
        <v>13102.38</v>
      </c>
      <c r="AX31" s="33">
        <v>12812.95</v>
      </c>
      <c r="AY31" s="33">
        <v>9361.65</v>
      </c>
      <c r="AZ31" s="33">
        <v>3821.78</v>
      </c>
      <c r="BA31" s="31">
        <f t="shared" si="30"/>
        <v>0</v>
      </c>
      <c r="BB31" s="31">
        <f t="shared" si="31"/>
        <v>0</v>
      </c>
      <c r="BC31" s="31">
        <f t="shared" si="32"/>
        <v>0</v>
      </c>
      <c r="BD31" s="31">
        <f t="shared" si="33"/>
        <v>0</v>
      </c>
      <c r="BE31" s="31">
        <f t="shared" si="34"/>
        <v>0</v>
      </c>
      <c r="BF31" s="31">
        <f t="shared" si="35"/>
        <v>0</v>
      </c>
      <c r="BG31" s="31">
        <f t="shared" si="36"/>
        <v>0</v>
      </c>
      <c r="BH31" s="31">
        <f t="shared" si="37"/>
        <v>-39077.230000000003</v>
      </c>
      <c r="BI31" s="31">
        <f t="shared" si="38"/>
        <v>-10692.74</v>
      </c>
      <c r="BJ31" s="31">
        <f t="shared" si="39"/>
        <v>-4418.26</v>
      </c>
      <c r="BK31" s="31">
        <f t="shared" si="40"/>
        <v>-3228.15</v>
      </c>
      <c r="BL31" s="31">
        <f t="shared" si="41"/>
        <v>-1317.86</v>
      </c>
      <c r="BM31" s="6">
        <v>-4.5100000000000001E-2</v>
      </c>
      <c r="BN31" s="6">
        <v>-4.5100000000000001E-2</v>
      </c>
      <c r="BO31" s="6">
        <v>-4.5100000000000001E-2</v>
      </c>
      <c r="BP31" s="6">
        <v>-4.5100000000000001E-2</v>
      </c>
      <c r="BQ31" s="6">
        <v>-4.5100000000000001E-2</v>
      </c>
      <c r="BR31" s="6">
        <v>-4.5100000000000001E-2</v>
      </c>
      <c r="BS31" s="6">
        <v>-4.5100000000000001E-2</v>
      </c>
      <c r="BT31" s="6">
        <v>-4.5100000000000001E-2</v>
      </c>
      <c r="BU31" s="6">
        <v>-4.5100000000000001E-2</v>
      </c>
      <c r="BV31" s="6">
        <v>-4.5100000000000001E-2</v>
      </c>
      <c r="BW31" s="6">
        <v>-4.5100000000000001E-2</v>
      </c>
      <c r="BX31" s="6">
        <v>-4.5100000000000001E-2</v>
      </c>
      <c r="BY31" s="31">
        <v>0</v>
      </c>
      <c r="BZ31" s="31">
        <v>0</v>
      </c>
      <c r="CA31" s="31">
        <v>0</v>
      </c>
      <c r="CB31" s="31">
        <v>0</v>
      </c>
      <c r="CC31" s="31">
        <v>0</v>
      </c>
      <c r="CD31" s="31">
        <v>0</v>
      </c>
      <c r="CE31" s="31">
        <v>0</v>
      </c>
      <c r="CF31" s="31">
        <v>-248223</v>
      </c>
      <c r="CG31" s="31">
        <v>-67921.509999999995</v>
      </c>
      <c r="CH31" s="31">
        <v>-66421.14</v>
      </c>
      <c r="CI31" s="31">
        <v>-48529.91</v>
      </c>
      <c r="CJ31" s="31">
        <v>-19811.759999999998</v>
      </c>
      <c r="CK31" s="32">
        <f t="shared" si="42"/>
        <v>0</v>
      </c>
      <c r="CL31" s="32">
        <f t="shared" si="43"/>
        <v>0</v>
      </c>
      <c r="CM31" s="32">
        <f t="shared" si="44"/>
        <v>0</v>
      </c>
      <c r="CN31" s="32">
        <f t="shared" si="45"/>
        <v>0</v>
      </c>
      <c r="CO31" s="32">
        <f t="shared" si="46"/>
        <v>0</v>
      </c>
      <c r="CP31" s="32">
        <f t="shared" si="47"/>
        <v>0</v>
      </c>
      <c r="CQ31" s="32">
        <f t="shared" si="48"/>
        <v>0</v>
      </c>
      <c r="CR31" s="32">
        <f t="shared" si="49"/>
        <v>7154.99</v>
      </c>
      <c r="CS31" s="32">
        <f t="shared" si="50"/>
        <v>1957.83</v>
      </c>
      <c r="CT31" s="32">
        <f t="shared" si="51"/>
        <v>1914.58</v>
      </c>
      <c r="CU31" s="32">
        <f t="shared" si="52"/>
        <v>1398.87</v>
      </c>
      <c r="CV31" s="32">
        <f t="shared" si="53"/>
        <v>571.07000000000005</v>
      </c>
      <c r="CW31" s="31">
        <f t="shared" si="174"/>
        <v>0</v>
      </c>
      <c r="CX31" s="31">
        <f t="shared" si="175"/>
        <v>0</v>
      </c>
      <c r="CY31" s="31">
        <f t="shared" si="176"/>
        <v>0</v>
      </c>
      <c r="CZ31" s="31">
        <f t="shared" si="177"/>
        <v>0</v>
      </c>
      <c r="DA31" s="31">
        <f t="shared" si="178"/>
        <v>0</v>
      </c>
      <c r="DB31" s="31">
        <f t="shared" si="179"/>
        <v>0</v>
      </c>
      <c r="DC31" s="31">
        <f t="shared" si="180"/>
        <v>0</v>
      </c>
      <c r="DD31" s="31">
        <f t="shared" si="181"/>
        <v>-249874.15</v>
      </c>
      <c r="DE31" s="31">
        <f t="shared" si="182"/>
        <v>-68373.319999999992</v>
      </c>
      <c r="DF31" s="31">
        <f t="shared" si="183"/>
        <v>-72901.25</v>
      </c>
      <c r="DG31" s="31">
        <f t="shared" si="184"/>
        <v>-53264.54</v>
      </c>
      <c r="DH31" s="31">
        <f t="shared" si="185"/>
        <v>-21744.609999999997</v>
      </c>
      <c r="DI31" s="32">
        <f t="shared" si="54"/>
        <v>0</v>
      </c>
      <c r="DJ31" s="32">
        <f t="shared" si="55"/>
        <v>0</v>
      </c>
      <c r="DK31" s="32">
        <f t="shared" si="56"/>
        <v>0</v>
      </c>
      <c r="DL31" s="32">
        <f t="shared" si="57"/>
        <v>0</v>
      </c>
      <c r="DM31" s="32">
        <f t="shared" si="58"/>
        <v>0</v>
      </c>
      <c r="DN31" s="32">
        <f t="shared" si="59"/>
        <v>0</v>
      </c>
      <c r="DO31" s="32">
        <f t="shared" si="60"/>
        <v>0</v>
      </c>
      <c r="DP31" s="32">
        <f t="shared" si="61"/>
        <v>-12493.71</v>
      </c>
      <c r="DQ31" s="32">
        <f t="shared" si="62"/>
        <v>-3418.67</v>
      </c>
      <c r="DR31" s="32">
        <f t="shared" si="63"/>
        <v>-3645.06</v>
      </c>
      <c r="DS31" s="32">
        <f t="shared" si="64"/>
        <v>-2663.23</v>
      </c>
      <c r="DT31" s="32">
        <f t="shared" si="65"/>
        <v>-1087.23</v>
      </c>
      <c r="DU31" s="31">
        <f t="shared" si="66"/>
        <v>0</v>
      </c>
      <c r="DV31" s="31">
        <f t="shared" si="67"/>
        <v>0</v>
      </c>
      <c r="DW31" s="31">
        <f t="shared" si="68"/>
        <v>0</v>
      </c>
      <c r="DX31" s="31">
        <f t="shared" si="69"/>
        <v>0</v>
      </c>
      <c r="DY31" s="31">
        <f t="shared" si="70"/>
        <v>0</v>
      </c>
      <c r="DZ31" s="31">
        <f t="shared" si="71"/>
        <v>0</v>
      </c>
      <c r="EA31" s="31">
        <f t="shared" si="72"/>
        <v>0</v>
      </c>
      <c r="EB31" s="31">
        <f t="shared" si="73"/>
        <v>-98749.97</v>
      </c>
      <c r="EC31" s="31">
        <f t="shared" si="74"/>
        <v>-26658.12</v>
      </c>
      <c r="ED31" s="31">
        <f t="shared" si="75"/>
        <v>-28049.02</v>
      </c>
      <c r="EE31" s="31">
        <f t="shared" si="76"/>
        <v>-20210.990000000002</v>
      </c>
      <c r="EF31" s="31">
        <f t="shared" si="77"/>
        <v>-8139.19</v>
      </c>
      <c r="EG31" s="32">
        <f t="shared" si="78"/>
        <v>0</v>
      </c>
      <c r="EH31" s="32">
        <f t="shared" si="79"/>
        <v>0</v>
      </c>
      <c r="EI31" s="32">
        <f t="shared" si="80"/>
        <v>0</v>
      </c>
      <c r="EJ31" s="32">
        <f t="shared" si="81"/>
        <v>0</v>
      </c>
      <c r="EK31" s="32">
        <f t="shared" si="82"/>
        <v>0</v>
      </c>
      <c r="EL31" s="32">
        <f t="shared" si="83"/>
        <v>0</v>
      </c>
      <c r="EM31" s="32">
        <f t="shared" si="84"/>
        <v>0</v>
      </c>
      <c r="EN31" s="32">
        <f t="shared" si="85"/>
        <v>-361117.82999999996</v>
      </c>
      <c r="EO31" s="32">
        <f t="shared" si="86"/>
        <v>-98450.109999999986</v>
      </c>
      <c r="EP31" s="32">
        <f t="shared" si="87"/>
        <v>-104595.33</v>
      </c>
      <c r="EQ31" s="32">
        <f t="shared" si="88"/>
        <v>-76138.760000000009</v>
      </c>
      <c r="ER31" s="32">
        <f t="shared" si="89"/>
        <v>-30971.029999999995</v>
      </c>
    </row>
    <row r="32" spans="1:148">
      <c r="A32" t="s">
        <v>538</v>
      </c>
      <c r="B32" s="1" t="s">
        <v>34</v>
      </c>
      <c r="C32" t="str">
        <f t="shared" ca="1" si="149"/>
        <v>CES1/CES2</v>
      </c>
      <c r="D32" t="str">
        <f t="shared" ca="1" si="1"/>
        <v>Calgary Energy Centre</v>
      </c>
      <c r="E32" s="51">
        <v>42998.870799999997</v>
      </c>
      <c r="F32" s="51">
        <v>22324.502</v>
      </c>
      <c r="G32" s="51">
        <v>22301.784</v>
      </c>
      <c r="H32" s="51">
        <v>12798.944</v>
      </c>
      <c r="I32" s="51">
        <v>13857.47</v>
      </c>
      <c r="J32" s="51">
        <v>24797.523000000001</v>
      </c>
      <c r="K32" s="51">
        <v>50954.824999999997</v>
      </c>
      <c r="Q32" s="32">
        <v>3340456.58</v>
      </c>
      <c r="R32" s="32">
        <v>1874353.18</v>
      </c>
      <c r="S32" s="32">
        <v>2031413.42</v>
      </c>
      <c r="T32" s="32">
        <v>1154010.6599999999</v>
      </c>
      <c r="U32" s="32">
        <v>1150654.47</v>
      </c>
      <c r="V32" s="32">
        <v>1806946.81</v>
      </c>
      <c r="W32" s="32">
        <v>14604350.68</v>
      </c>
      <c r="X32" s="32"/>
      <c r="Y32" s="32"/>
      <c r="Z32" s="32"/>
      <c r="AA32" s="32"/>
      <c r="AB32" s="32"/>
      <c r="AC32" s="2">
        <v>0.87</v>
      </c>
      <c r="AD32" s="2">
        <v>0.87</v>
      </c>
      <c r="AE32" s="2">
        <v>0.87</v>
      </c>
      <c r="AF32" s="2">
        <v>0.87</v>
      </c>
      <c r="AG32" s="2">
        <v>0.87</v>
      </c>
      <c r="AH32" s="2">
        <v>0.87</v>
      </c>
      <c r="AI32" s="2">
        <v>0.87</v>
      </c>
      <c r="AO32" s="33">
        <v>29061.97</v>
      </c>
      <c r="AP32" s="33">
        <v>16306.87</v>
      </c>
      <c r="AQ32" s="33">
        <v>17673.3</v>
      </c>
      <c r="AR32" s="33">
        <v>10039.89</v>
      </c>
      <c r="AS32" s="33">
        <v>10010.69</v>
      </c>
      <c r="AT32" s="33">
        <v>15720.44</v>
      </c>
      <c r="AU32" s="33">
        <v>127057.85</v>
      </c>
      <c r="AV32" s="33"/>
      <c r="AW32" s="33"/>
      <c r="AX32" s="33"/>
      <c r="AY32" s="33"/>
      <c r="AZ32" s="33"/>
      <c r="BA32" s="31">
        <f t="shared" si="30"/>
        <v>-4008.55</v>
      </c>
      <c r="BB32" s="31">
        <f t="shared" si="31"/>
        <v>-2249.2199999999998</v>
      </c>
      <c r="BC32" s="31">
        <f t="shared" si="32"/>
        <v>-2437.6999999999998</v>
      </c>
      <c r="BD32" s="31">
        <f t="shared" si="33"/>
        <v>-5539.25</v>
      </c>
      <c r="BE32" s="31">
        <f t="shared" si="34"/>
        <v>-5523.14</v>
      </c>
      <c r="BF32" s="31">
        <f t="shared" si="35"/>
        <v>-8673.34</v>
      </c>
      <c r="BG32" s="31">
        <f t="shared" si="36"/>
        <v>-103690.89</v>
      </c>
      <c r="BH32" s="31">
        <f t="shared" si="37"/>
        <v>0</v>
      </c>
      <c r="BI32" s="31">
        <f t="shared" si="38"/>
        <v>0</v>
      </c>
      <c r="BJ32" s="31">
        <f t="shared" si="39"/>
        <v>0</v>
      </c>
      <c r="BK32" s="31">
        <f t="shared" si="40"/>
        <v>0</v>
      </c>
      <c r="BL32" s="31">
        <f t="shared" si="41"/>
        <v>0</v>
      </c>
      <c r="BM32" s="6">
        <v>-4.5100000000000001E-2</v>
      </c>
      <c r="BN32" s="6">
        <v>-4.5100000000000001E-2</v>
      </c>
      <c r="BO32" s="6">
        <v>-4.5100000000000001E-2</v>
      </c>
      <c r="BP32" s="6">
        <v>-4.5100000000000001E-2</v>
      </c>
      <c r="BQ32" s="6">
        <v>-4.5100000000000001E-2</v>
      </c>
      <c r="BR32" s="6">
        <v>-4.5100000000000001E-2</v>
      </c>
      <c r="BS32" s="6">
        <v>-4.5100000000000001E-2</v>
      </c>
      <c r="BT32" s="6">
        <v>-4.5100000000000001E-2</v>
      </c>
      <c r="BU32" s="6">
        <v>-4.5100000000000001E-2</v>
      </c>
      <c r="BV32" s="6">
        <v>-4.5100000000000001E-2</v>
      </c>
      <c r="BW32" s="6">
        <v>-4.5100000000000001E-2</v>
      </c>
      <c r="BX32" s="6">
        <v>-4.5100000000000001E-2</v>
      </c>
      <c r="BY32" s="31">
        <v>-150654.59</v>
      </c>
      <c r="BZ32" s="31">
        <v>-84533.33</v>
      </c>
      <c r="CA32" s="31">
        <v>-91616.75</v>
      </c>
      <c r="CB32" s="31">
        <v>-52045.88</v>
      </c>
      <c r="CC32" s="31">
        <v>-51894.52</v>
      </c>
      <c r="CD32" s="31">
        <v>-81493.3</v>
      </c>
      <c r="CE32" s="31">
        <v>-658656.22</v>
      </c>
      <c r="CF32" s="31">
        <v>0</v>
      </c>
      <c r="CG32" s="31">
        <v>0</v>
      </c>
      <c r="CH32" s="31">
        <v>0</v>
      </c>
      <c r="CI32" s="31">
        <v>0</v>
      </c>
      <c r="CJ32" s="31">
        <v>0</v>
      </c>
      <c r="CK32" s="32">
        <f t="shared" si="42"/>
        <v>4342.59</v>
      </c>
      <c r="CL32" s="32">
        <f t="shared" si="43"/>
        <v>2436.66</v>
      </c>
      <c r="CM32" s="32">
        <f t="shared" si="44"/>
        <v>2640.84</v>
      </c>
      <c r="CN32" s="32">
        <f t="shared" si="45"/>
        <v>1500.21</v>
      </c>
      <c r="CO32" s="32">
        <f t="shared" si="46"/>
        <v>1495.85</v>
      </c>
      <c r="CP32" s="32">
        <f t="shared" si="47"/>
        <v>2349.0300000000002</v>
      </c>
      <c r="CQ32" s="32">
        <f t="shared" si="48"/>
        <v>18985.66</v>
      </c>
      <c r="CR32" s="32">
        <f t="shared" si="49"/>
        <v>0</v>
      </c>
      <c r="CS32" s="32">
        <f t="shared" si="50"/>
        <v>0</v>
      </c>
      <c r="CT32" s="32">
        <f t="shared" si="51"/>
        <v>0</v>
      </c>
      <c r="CU32" s="32">
        <f t="shared" si="52"/>
        <v>0</v>
      </c>
      <c r="CV32" s="32">
        <f t="shared" si="53"/>
        <v>0</v>
      </c>
      <c r="CW32" s="31">
        <f t="shared" si="174"/>
        <v>-171365.42</v>
      </c>
      <c r="CX32" s="31">
        <f t="shared" si="175"/>
        <v>-96154.319999999992</v>
      </c>
      <c r="CY32" s="31">
        <f t="shared" si="176"/>
        <v>-104211.51000000001</v>
      </c>
      <c r="CZ32" s="31">
        <f t="shared" si="177"/>
        <v>-55046.31</v>
      </c>
      <c r="DA32" s="31">
        <f t="shared" si="178"/>
        <v>-54886.22</v>
      </c>
      <c r="DB32" s="31">
        <f t="shared" si="179"/>
        <v>-86191.37000000001</v>
      </c>
      <c r="DC32" s="31">
        <f t="shared" si="180"/>
        <v>-663037.5199999999</v>
      </c>
      <c r="DD32" s="31">
        <f t="shared" si="181"/>
        <v>0</v>
      </c>
      <c r="DE32" s="31">
        <f t="shared" si="182"/>
        <v>0</v>
      </c>
      <c r="DF32" s="31">
        <f t="shared" si="183"/>
        <v>0</v>
      </c>
      <c r="DG32" s="31">
        <f t="shared" si="184"/>
        <v>0</v>
      </c>
      <c r="DH32" s="31">
        <f t="shared" si="185"/>
        <v>0</v>
      </c>
      <c r="DI32" s="32">
        <f t="shared" si="54"/>
        <v>-8568.27</v>
      </c>
      <c r="DJ32" s="32">
        <f t="shared" si="55"/>
        <v>-4807.72</v>
      </c>
      <c r="DK32" s="32">
        <f t="shared" si="56"/>
        <v>-5210.58</v>
      </c>
      <c r="DL32" s="32">
        <f t="shared" si="57"/>
        <v>-2752.32</v>
      </c>
      <c r="DM32" s="32">
        <f t="shared" si="58"/>
        <v>-2744.31</v>
      </c>
      <c r="DN32" s="32">
        <f t="shared" si="59"/>
        <v>-4309.57</v>
      </c>
      <c r="DO32" s="32">
        <f t="shared" si="60"/>
        <v>-33151.879999999997</v>
      </c>
      <c r="DP32" s="32">
        <f t="shared" si="61"/>
        <v>0</v>
      </c>
      <c r="DQ32" s="32">
        <f t="shared" si="62"/>
        <v>0</v>
      </c>
      <c r="DR32" s="32">
        <f t="shared" si="63"/>
        <v>0</v>
      </c>
      <c r="DS32" s="32">
        <f t="shared" si="64"/>
        <v>0</v>
      </c>
      <c r="DT32" s="32">
        <f t="shared" si="65"/>
        <v>0</v>
      </c>
      <c r="DU32" s="31">
        <f t="shared" si="66"/>
        <v>-73731.77</v>
      </c>
      <c r="DV32" s="31">
        <f t="shared" si="67"/>
        <v>-40881.410000000003</v>
      </c>
      <c r="DW32" s="31">
        <f t="shared" si="68"/>
        <v>-43827.39</v>
      </c>
      <c r="DX32" s="31">
        <f t="shared" si="69"/>
        <v>-22869.87</v>
      </c>
      <c r="DY32" s="31">
        <f t="shared" si="70"/>
        <v>-22532.68</v>
      </c>
      <c r="DZ32" s="31">
        <f t="shared" si="71"/>
        <v>-34945.31</v>
      </c>
      <c r="EA32" s="31">
        <f t="shared" si="72"/>
        <v>-265551.2</v>
      </c>
      <c r="EB32" s="31">
        <f t="shared" si="73"/>
        <v>0</v>
      </c>
      <c r="EC32" s="31">
        <f t="shared" si="74"/>
        <v>0</v>
      </c>
      <c r="ED32" s="31">
        <f t="shared" si="75"/>
        <v>0</v>
      </c>
      <c r="EE32" s="31">
        <f t="shared" si="76"/>
        <v>0</v>
      </c>
      <c r="EF32" s="31">
        <f t="shared" si="77"/>
        <v>0</v>
      </c>
      <c r="EG32" s="32">
        <f t="shared" si="78"/>
        <v>-253665.46000000002</v>
      </c>
      <c r="EH32" s="32">
        <f t="shared" si="79"/>
        <v>-141843.45000000001</v>
      </c>
      <c r="EI32" s="32">
        <f t="shared" si="80"/>
        <v>-153249.48000000001</v>
      </c>
      <c r="EJ32" s="32">
        <f t="shared" si="81"/>
        <v>-80668.5</v>
      </c>
      <c r="EK32" s="32">
        <f t="shared" si="82"/>
        <v>-80163.209999999992</v>
      </c>
      <c r="EL32" s="32">
        <f t="shared" si="83"/>
        <v>-125446.25</v>
      </c>
      <c r="EM32" s="32">
        <f t="shared" si="84"/>
        <v>-961740.59999999986</v>
      </c>
      <c r="EN32" s="32">
        <f t="shared" si="85"/>
        <v>0</v>
      </c>
      <c r="EO32" s="32">
        <f t="shared" si="86"/>
        <v>0</v>
      </c>
      <c r="EP32" s="32">
        <f t="shared" si="87"/>
        <v>0</v>
      </c>
      <c r="EQ32" s="32">
        <f t="shared" si="88"/>
        <v>0</v>
      </c>
      <c r="ER32" s="32">
        <f t="shared" si="89"/>
        <v>0</v>
      </c>
    </row>
    <row r="33" spans="1:148">
      <c r="A33" t="s">
        <v>426</v>
      </c>
      <c r="B33" s="1" t="s">
        <v>35</v>
      </c>
      <c r="C33" t="str">
        <f t="shared" ca="1" si="149"/>
        <v>CES1/CES2</v>
      </c>
      <c r="D33" t="str">
        <f t="shared" ca="1" si="1"/>
        <v>Calgary Energy Centre</v>
      </c>
      <c r="L33" s="51">
        <v>32412.835999999999</v>
      </c>
      <c r="M33" s="51">
        <v>14343.103999999999</v>
      </c>
      <c r="N33" s="51">
        <v>8506.0889999999999</v>
      </c>
      <c r="O33" s="51">
        <v>11101.5057</v>
      </c>
      <c r="P33" s="51">
        <v>4835.8909999999996</v>
      </c>
      <c r="Q33" s="32"/>
      <c r="R33" s="32"/>
      <c r="S33" s="32"/>
      <c r="T33" s="32"/>
      <c r="U33" s="32"/>
      <c r="V33" s="32"/>
      <c r="W33" s="32"/>
      <c r="X33" s="32">
        <v>3670008.14</v>
      </c>
      <c r="Y33" s="32">
        <v>949932.12</v>
      </c>
      <c r="Z33" s="32">
        <v>938461.96</v>
      </c>
      <c r="AA33" s="32">
        <v>641124.49</v>
      </c>
      <c r="AB33" s="32">
        <v>243091.12</v>
      </c>
      <c r="AJ33" s="2">
        <v>0.87</v>
      </c>
      <c r="AK33" s="2">
        <v>0.87</v>
      </c>
      <c r="AL33" s="2">
        <v>0.87</v>
      </c>
      <c r="AM33" s="2">
        <v>0.87</v>
      </c>
      <c r="AN33" s="2">
        <v>0.87</v>
      </c>
      <c r="AO33" s="33"/>
      <c r="AP33" s="33"/>
      <c r="AQ33" s="33"/>
      <c r="AR33" s="33"/>
      <c r="AS33" s="33"/>
      <c r="AT33" s="33"/>
      <c r="AU33" s="33"/>
      <c r="AV33" s="33">
        <v>31929.07</v>
      </c>
      <c r="AW33" s="33">
        <v>8264.41</v>
      </c>
      <c r="AX33" s="33">
        <v>8164.62</v>
      </c>
      <c r="AY33" s="33">
        <v>5577.78</v>
      </c>
      <c r="AZ33" s="33">
        <v>2114.89</v>
      </c>
      <c r="BA33" s="31">
        <f t="shared" si="30"/>
        <v>0</v>
      </c>
      <c r="BB33" s="31">
        <f t="shared" si="31"/>
        <v>0</v>
      </c>
      <c r="BC33" s="31">
        <f t="shared" si="32"/>
        <v>0</v>
      </c>
      <c r="BD33" s="31">
        <f t="shared" si="33"/>
        <v>0</v>
      </c>
      <c r="BE33" s="31">
        <f t="shared" si="34"/>
        <v>0</v>
      </c>
      <c r="BF33" s="31">
        <f t="shared" si="35"/>
        <v>0</v>
      </c>
      <c r="BG33" s="31">
        <f t="shared" si="36"/>
        <v>0</v>
      </c>
      <c r="BH33" s="31">
        <f t="shared" si="37"/>
        <v>-26057.06</v>
      </c>
      <c r="BI33" s="31">
        <f t="shared" si="38"/>
        <v>-6744.52</v>
      </c>
      <c r="BJ33" s="31">
        <f t="shared" si="39"/>
        <v>-2815.39</v>
      </c>
      <c r="BK33" s="31">
        <f t="shared" si="40"/>
        <v>-1923.37</v>
      </c>
      <c r="BL33" s="31">
        <f t="shared" si="41"/>
        <v>-729.27</v>
      </c>
      <c r="BM33" s="6">
        <v>-4.5100000000000001E-2</v>
      </c>
      <c r="BN33" s="6">
        <v>-4.5100000000000001E-2</v>
      </c>
      <c r="BO33" s="6">
        <v>-4.5100000000000001E-2</v>
      </c>
      <c r="BP33" s="6">
        <v>-4.5100000000000001E-2</v>
      </c>
      <c r="BQ33" s="6">
        <v>-4.5100000000000001E-2</v>
      </c>
      <c r="BR33" s="6">
        <v>-4.5100000000000001E-2</v>
      </c>
      <c r="BS33" s="6">
        <v>-4.5100000000000001E-2</v>
      </c>
      <c r="BT33" s="6">
        <v>-4.5100000000000001E-2</v>
      </c>
      <c r="BU33" s="6">
        <v>-4.5100000000000001E-2</v>
      </c>
      <c r="BV33" s="6">
        <v>-4.5100000000000001E-2</v>
      </c>
      <c r="BW33" s="6">
        <v>-4.5100000000000001E-2</v>
      </c>
      <c r="BX33" s="6">
        <v>-4.5100000000000001E-2</v>
      </c>
      <c r="BY33" s="31">
        <v>0</v>
      </c>
      <c r="BZ33" s="31">
        <v>0</v>
      </c>
      <c r="CA33" s="31">
        <v>0</v>
      </c>
      <c r="CB33" s="31">
        <v>0</v>
      </c>
      <c r="CC33" s="31">
        <v>0</v>
      </c>
      <c r="CD33" s="31">
        <v>0</v>
      </c>
      <c r="CE33" s="31">
        <v>0</v>
      </c>
      <c r="CF33" s="31">
        <v>-165517.37</v>
      </c>
      <c r="CG33" s="31">
        <v>-42841.94</v>
      </c>
      <c r="CH33" s="31">
        <v>-42324.63</v>
      </c>
      <c r="CI33" s="31">
        <v>-28914.71</v>
      </c>
      <c r="CJ33" s="31">
        <v>-10963.41</v>
      </c>
      <c r="CK33" s="32">
        <f t="shared" si="42"/>
        <v>0</v>
      </c>
      <c r="CL33" s="32">
        <f t="shared" si="43"/>
        <v>0</v>
      </c>
      <c r="CM33" s="32">
        <f t="shared" si="44"/>
        <v>0</v>
      </c>
      <c r="CN33" s="32">
        <f t="shared" si="45"/>
        <v>0</v>
      </c>
      <c r="CO33" s="32">
        <f t="shared" si="46"/>
        <v>0</v>
      </c>
      <c r="CP33" s="32">
        <f t="shared" si="47"/>
        <v>0</v>
      </c>
      <c r="CQ33" s="32">
        <f t="shared" si="48"/>
        <v>0</v>
      </c>
      <c r="CR33" s="32">
        <f t="shared" si="49"/>
        <v>4771.01</v>
      </c>
      <c r="CS33" s="32">
        <f t="shared" si="50"/>
        <v>1234.9100000000001</v>
      </c>
      <c r="CT33" s="32">
        <f t="shared" si="51"/>
        <v>1220</v>
      </c>
      <c r="CU33" s="32">
        <f t="shared" si="52"/>
        <v>833.46</v>
      </c>
      <c r="CV33" s="32">
        <f t="shared" si="53"/>
        <v>316.02</v>
      </c>
      <c r="CW33" s="31">
        <f t="shared" si="174"/>
        <v>0</v>
      </c>
      <c r="CX33" s="31">
        <f t="shared" si="175"/>
        <v>0</v>
      </c>
      <c r="CY33" s="31">
        <f t="shared" si="176"/>
        <v>0</v>
      </c>
      <c r="CZ33" s="31">
        <f t="shared" si="177"/>
        <v>0</v>
      </c>
      <c r="DA33" s="31">
        <f t="shared" si="178"/>
        <v>0</v>
      </c>
      <c r="DB33" s="31">
        <f t="shared" si="179"/>
        <v>0</v>
      </c>
      <c r="DC33" s="31">
        <f t="shared" si="180"/>
        <v>0</v>
      </c>
      <c r="DD33" s="31">
        <f t="shared" si="181"/>
        <v>-166618.37</v>
      </c>
      <c r="DE33" s="31">
        <f t="shared" si="182"/>
        <v>-43126.92</v>
      </c>
      <c r="DF33" s="31">
        <f t="shared" si="183"/>
        <v>-46453.86</v>
      </c>
      <c r="DG33" s="31">
        <f t="shared" si="184"/>
        <v>-31735.66</v>
      </c>
      <c r="DH33" s="31">
        <f t="shared" si="185"/>
        <v>-12033.009999999998</v>
      </c>
      <c r="DI33" s="32">
        <f t="shared" si="54"/>
        <v>0</v>
      </c>
      <c r="DJ33" s="32">
        <f t="shared" si="55"/>
        <v>0</v>
      </c>
      <c r="DK33" s="32">
        <f t="shared" si="56"/>
        <v>0</v>
      </c>
      <c r="DL33" s="32">
        <f t="shared" si="57"/>
        <v>0</v>
      </c>
      <c r="DM33" s="32">
        <f t="shared" si="58"/>
        <v>0</v>
      </c>
      <c r="DN33" s="32">
        <f t="shared" si="59"/>
        <v>0</v>
      </c>
      <c r="DO33" s="32">
        <f t="shared" si="60"/>
        <v>0</v>
      </c>
      <c r="DP33" s="32">
        <f t="shared" si="61"/>
        <v>-8330.92</v>
      </c>
      <c r="DQ33" s="32">
        <f t="shared" si="62"/>
        <v>-2156.35</v>
      </c>
      <c r="DR33" s="32">
        <f t="shared" si="63"/>
        <v>-2322.69</v>
      </c>
      <c r="DS33" s="32">
        <f t="shared" si="64"/>
        <v>-1586.78</v>
      </c>
      <c r="DT33" s="32">
        <f t="shared" si="65"/>
        <v>-601.65</v>
      </c>
      <c r="DU33" s="31">
        <f t="shared" si="66"/>
        <v>0</v>
      </c>
      <c r="DV33" s="31">
        <f t="shared" si="67"/>
        <v>0</v>
      </c>
      <c r="DW33" s="31">
        <f t="shared" si="68"/>
        <v>0</v>
      </c>
      <c r="DX33" s="31">
        <f t="shared" si="69"/>
        <v>0</v>
      </c>
      <c r="DY33" s="31">
        <f t="shared" si="70"/>
        <v>0</v>
      </c>
      <c r="DZ33" s="31">
        <f t="shared" si="71"/>
        <v>0</v>
      </c>
      <c r="EA33" s="31">
        <f t="shared" si="72"/>
        <v>0</v>
      </c>
      <c r="EB33" s="31">
        <f t="shared" si="73"/>
        <v>-65847.39</v>
      </c>
      <c r="EC33" s="31">
        <f t="shared" si="74"/>
        <v>-16814.78</v>
      </c>
      <c r="ED33" s="31">
        <f t="shared" si="75"/>
        <v>-17873.29</v>
      </c>
      <c r="EE33" s="31">
        <f t="shared" si="76"/>
        <v>-12041.95</v>
      </c>
      <c r="EF33" s="31">
        <f t="shared" si="77"/>
        <v>-4504.0600000000004</v>
      </c>
      <c r="EG33" s="32">
        <f t="shared" si="78"/>
        <v>0</v>
      </c>
      <c r="EH33" s="32">
        <f t="shared" si="79"/>
        <v>0</v>
      </c>
      <c r="EI33" s="32">
        <f t="shared" si="80"/>
        <v>0</v>
      </c>
      <c r="EJ33" s="32">
        <f t="shared" si="81"/>
        <v>0</v>
      </c>
      <c r="EK33" s="32">
        <f t="shared" si="82"/>
        <v>0</v>
      </c>
      <c r="EL33" s="32">
        <f t="shared" si="83"/>
        <v>0</v>
      </c>
      <c r="EM33" s="32">
        <f t="shared" si="84"/>
        <v>0</v>
      </c>
      <c r="EN33" s="32">
        <f t="shared" si="85"/>
        <v>-240796.68</v>
      </c>
      <c r="EO33" s="32">
        <f t="shared" si="86"/>
        <v>-62098.049999999996</v>
      </c>
      <c r="EP33" s="32">
        <f t="shared" si="87"/>
        <v>-66649.84</v>
      </c>
      <c r="EQ33" s="32">
        <f t="shared" si="88"/>
        <v>-45364.39</v>
      </c>
      <c r="ER33" s="32">
        <f t="shared" si="89"/>
        <v>-17138.719999999998</v>
      </c>
    </row>
    <row r="34" spans="1:148">
      <c r="A34" t="s">
        <v>538</v>
      </c>
      <c r="B34" s="1" t="s">
        <v>35</v>
      </c>
      <c r="C34" t="str">
        <f t="shared" ca="1" si="149"/>
        <v>CES1/CES2</v>
      </c>
      <c r="D34" t="str">
        <f t="shared" ca="1" si="1"/>
        <v>Calgary Energy Centre</v>
      </c>
      <c r="E34" s="51">
        <v>25391.06</v>
      </c>
      <c r="F34" s="51">
        <v>12189.732</v>
      </c>
      <c r="G34" s="51">
        <v>13043.144</v>
      </c>
      <c r="H34" s="51">
        <v>7570.56</v>
      </c>
      <c r="I34" s="51">
        <v>8593.2880000000005</v>
      </c>
      <c r="J34" s="51">
        <v>15586.5026</v>
      </c>
      <c r="K34" s="51">
        <v>33417.779000000002</v>
      </c>
      <c r="Q34" s="32">
        <v>1960883.82</v>
      </c>
      <c r="R34" s="32">
        <v>1007271.25</v>
      </c>
      <c r="S34" s="32">
        <v>1197139.4099999999</v>
      </c>
      <c r="T34" s="32">
        <v>680198.78</v>
      </c>
      <c r="U34" s="32">
        <v>713096.38</v>
      </c>
      <c r="V34" s="32">
        <v>1158397.56</v>
      </c>
      <c r="W34" s="32">
        <v>10013898.75</v>
      </c>
      <c r="X34" s="32"/>
      <c r="Y34" s="32"/>
      <c r="Z34" s="32"/>
      <c r="AA34" s="32"/>
      <c r="AB34" s="32"/>
      <c r="AC34" s="2">
        <v>0.87</v>
      </c>
      <c r="AD34" s="2">
        <v>0.87</v>
      </c>
      <c r="AE34" s="2">
        <v>0.87</v>
      </c>
      <c r="AF34" s="2">
        <v>0.87</v>
      </c>
      <c r="AG34" s="2">
        <v>0.87</v>
      </c>
      <c r="AH34" s="2">
        <v>0.87</v>
      </c>
      <c r="AI34" s="2">
        <v>0.87</v>
      </c>
      <c r="AO34" s="33">
        <v>17059.689999999999</v>
      </c>
      <c r="AP34" s="33">
        <v>8763.26</v>
      </c>
      <c r="AQ34" s="33">
        <v>10415.11</v>
      </c>
      <c r="AR34" s="33">
        <v>5917.73</v>
      </c>
      <c r="AS34" s="33">
        <v>6203.94</v>
      </c>
      <c r="AT34" s="33">
        <v>10078.06</v>
      </c>
      <c r="AU34" s="33">
        <v>87120.92</v>
      </c>
      <c r="AV34" s="33"/>
      <c r="AW34" s="33"/>
      <c r="AX34" s="33"/>
      <c r="AY34" s="33"/>
      <c r="AZ34" s="33"/>
      <c r="BA34" s="31">
        <f t="shared" si="30"/>
        <v>-2353.06</v>
      </c>
      <c r="BB34" s="31">
        <f t="shared" si="31"/>
        <v>-1208.73</v>
      </c>
      <c r="BC34" s="31">
        <f t="shared" si="32"/>
        <v>-1436.57</v>
      </c>
      <c r="BD34" s="31">
        <f t="shared" si="33"/>
        <v>-3264.95</v>
      </c>
      <c r="BE34" s="31">
        <f t="shared" si="34"/>
        <v>-3422.86</v>
      </c>
      <c r="BF34" s="31">
        <f t="shared" si="35"/>
        <v>-5560.31</v>
      </c>
      <c r="BG34" s="31">
        <f t="shared" si="36"/>
        <v>-71098.679999999993</v>
      </c>
      <c r="BH34" s="31">
        <f t="shared" si="37"/>
        <v>0</v>
      </c>
      <c r="BI34" s="31">
        <f t="shared" si="38"/>
        <v>0</v>
      </c>
      <c r="BJ34" s="31">
        <f t="shared" si="39"/>
        <v>0</v>
      </c>
      <c r="BK34" s="31">
        <f t="shared" si="40"/>
        <v>0</v>
      </c>
      <c r="BL34" s="31">
        <f t="shared" si="41"/>
        <v>0</v>
      </c>
      <c r="BM34" s="6">
        <v>-4.5100000000000001E-2</v>
      </c>
      <c r="BN34" s="6">
        <v>-4.5100000000000001E-2</v>
      </c>
      <c r="BO34" s="6">
        <v>-4.5100000000000001E-2</v>
      </c>
      <c r="BP34" s="6">
        <v>-4.5100000000000001E-2</v>
      </c>
      <c r="BQ34" s="6">
        <v>-4.5100000000000001E-2</v>
      </c>
      <c r="BR34" s="6">
        <v>-4.5100000000000001E-2</v>
      </c>
      <c r="BS34" s="6">
        <v>-4.5100000000000001E-2</v>
      </c>
      <c r="BT34" s="6">
        <v>-4.5100000000000001E-2</v>
      </c>
      <c r="BU34" s="6">
        <v>-4.5100000000000001E-2</v>
      </c>
      <c r="BV34" s="6">
        <v>-4.5100000000000001E-2</v>
      </c>
      <c r="BW34" s="6">
        <v>-4.5100000000000001E-2</v>
      </c>
      <c r="BX34" s="6">
        <v>-4.5100000000000001E-2</v>
      </c>
      <c r="BY34" s="31">
        <v>-88435.86</v>
      </c>
      <c r="BZ34" s="31">
        <v>-45427.93</v>
      </c>
      <c r="CA34" s="31">
        <v>-53990.99</v>
      </c>
      <c r="CB34" s="31">
        <v>-30676.959999999999</v>
      </c>
      <c r="CC34" s="31">
        <v>-32160.65</v>
      </c>
      <c r="CD34" s="31">
        <v>-52243.73</v>
      </c>
      <c r="CE34" s="31">
        <v>-451626.83</v>
      </c>
      <c r="CF34" s="31">
        <v>0</v>
      </c>
      <c r="CG34" s="31">
        <v>0</v>
      </c>
      <c r="CH34" s="31">
        <v>0</v>
      </c>
      <c r="CI34" s="31">
        <v>0</v>
      </c>
      <c r="CJ34" s="31">
        <v>0</v>
      </c>
      <c r="CK34" s="32">
        <f t="shared" si="42"/>
        <v>2549.15</v>
      </c>
      <c r="CL34" s="32">
        <f t="shared" si="43"/>
        <v>1309.45</v>
      </c>
      <c r="CM34" s="32">
        <f t="shared" si="44"/>
        <v>1556.28</v>
      </c>
      <c r="CN34" s="32">
        <f t="shared" si="45"/>
        <v>884.26</v>
      </c>
      <c r="CO34" s="32">
        <f t="shared" si="46"/>
        <v>927.03</v>
      </c>
      <c r="CP34" s="32">
        <f t="shared" si="47"/>
        <v>1505.92</v>
      </c>
      <c r="CQ34" s="32">
        <f t="shared" si="48"/>
        <v>13018.07</v>
      </c>
      <c r="CR34" s="32">
        <f t="shared" si="49"/>
        <v>0</v>
      </c>
      <c r="CS34" s="32">
        <f t="shared" si="50"/>
        <v>0</v>
      </c>
      <c r="CT34" s="32">
        <f t="shared" si="51"/>
        <v>0</v>
      </c>
      <c r="CU34" s="32">
        <f t="shared" si="52"/>
        <v>0</v>
      </c>
      <c r="CV34" s="32">
        <f t="shared" si="53"/>
        <v>0</v>
      </c>
      <c r="CW34" s="31">
        <f t="shared" si="174"/>
        <v>-100593.34000000001</v>
      </c>
      <c r="CX34" s="31">
        <f t="shared" si="175"/>
        <v>-51673.01</v>
      </c>
      <c r="CY34" s="31">
        <f t="shared" si="176"/>
        <v>-61413.25</v>
      </c>
      <c r="CZ34" s="31">
        <f t="shared" si="177"/>
        <v>-32445.48</v>
      </c>
      <c r="DA34" s="31">
        <f t="shared" si="178"/>
        <v>-34014.700000000004</v>
      </c>
      <c r="DB34" s="31">
        <f t="shared" si="179"/>
        <v>-55255.560000000005</v>
      </c>
      <c r="DC34" s="31">
        <f t="shared" si="180"/>
        <v>-454631.00000000006</v>
      </c>
      <c r="DD34" s="31">
        <f t="shared" si="181"/>
        <v>0</v>
      </c>
      <c r="DE34" s="31">
        <f t="shared" si="182"/>
        <v>0</v>
      </c>
      <c r="DF34" s="31">
        <f t="shared" si="183"/>
        <v>0</v>
      </c>
      <c r="DG34" s="31">
        <f t="shared" si="184"/>
        <v>0</v>
      </c>
      <c r="DH34" s="31">
        <f t="shared" si="185"/>
        <v>0</v>
      </c>
      <c r="DI34" s="32">
        <f t="shared" si="54"/>
        <v>-5029.67</v>
      </c>
      <c r="DJ34" s="32">
        <f t="shared" si="55"/>
        <v>-2583.65</v>
      </c>
      <c r="DK34" s="32">
        <f t="shared" si="56"/>
        <v>-3070.66</v>
      </c>
      <c r="DL34" s="32">
        <f t="shared" si="57"/>
        <v>-1622.27</v>
      </c>
      <c r="DM34" s="32">
        <f t="shared" si="58"/>
        <v>-1700.74</v>
      </c>
      <c r="DN34" s="32">
        <f t="shared" si="59"/>
        <v>-2762.78</v>
      </c>
      <c r="DO34" s="32">
        <f t="shared" si="60"/>
        <v>-22731.55</v>
      </c>
      <c r="DP34" s="32">
        <f t="shared" si="61"/>
        <v>0</v>
      </c>
      <c r="DQ34" s="32">
        <f t="shared" si="62"/>
        <v>0</v>
      </c>
      <c r="DR34" s="32">
        <f t="shared" si="63"/>
        <v>0</v>
      </c>
      <c r="DS34" s="32">
        <f t="shared" si="64"/>
        <v>0</v>
      </c>
      <c r="DT34" s="32">
        <f t="shared" si="65"/>
        <v>0</v>
      </c>
      <c r="DU34" s="31">
        <f t="shared" si="66"/>
        <v>-43281.34</v>
      </c>
      <c r="DV34" s="31">
        <f t="shared" si="67"/>
        <v>-21969.53</v>
      </c>
      <c r="DW34" s="31">
        <f t="shared" si="68"/>
        <v>-25828.07</v>
      </c>
      <c r="DX34" s="31">
        <f t="shared" si="69"/>
        <v>-13479.99</v>
      </c>
      <c r="DY34" s="31">
        <f t="shared" si="70"/>
        <v>-13964.21</v>
      </c>
      <c r="DZ34" s="31">
        <f t="shared" si="71"/>
        <v>-22402.73</v>
      </c>
      <c r="EA34" s="31">
        <f t="shared" si="72"/>
        <v>-182082.92</v>
      </c>
      <c r="EB34" s="31">
        <f t="shared" si="73"/>
        <v>0</v>
      </c>
      <c r="EC34" s="31">
        <f t="shared" si="74"/>
        <v>0</v>
      </c>
      <c r="ED34" s="31">
        <f t="shared" si="75"/>
        <v>0</v>
      </c>
      <c r="EE34" s="31">
        <f t="shared" si="76"/>
        <v>0</v>
      </c>
      <c r="EF34" s="31">
        <f t="shared" si="77"/>
        <v>0</v>
      </c>
      <c r="EG34" s="32">
        <f t="shared" si="78"/>
        <v>-148904.35</v>
      </c>
      <c r="EH34" s="32">
        <f t="shared" si="79"/>
        <v>-76226.19</v>
      </c>
      <c r="EI34" s="32">
        <f t="shared" si="80"/>
        <v>-90311.98000000001</v>
      </c>
      <c r="EJ34" s="32">
        <f t="shared" si="81"/>
        <v>-47547.74</v>
      </c>
      <c r="EK34" s="32">
        <f t="shared" si="82"/>
        <v>-49679.65</v>
      </c>
      <c r="EL34" s="32">
        <f t="shared" si="83"/>
        <v>-80421.070000000007</v>
      </c>
      <c r="EM34" s="32">
        <f t="shared" si="84"/>
        <v>-659445.47000000009</v>
      </c>
      <c r="EN34" s="32">
        <f t="shared" si="85"/>
        <v>0</v>
      </c>
      <c r="EO34" s="32">
        <f t="shared" si="86"/>
        <v>0</v>
      </c>
      <c r="EP34" s="32">
        <f t="shared" si="87"/>
        <v>0</v>
      </c>
      <c r="EQ34" s="32">
        <f t="shared" si="88"/>
        <v>0</v>
      </c>
      <c r="ER34" s="32">
        <f t="shared" si="89"/>
        <v>0</v>
      </c>
    </row>
    <row r="35" spans="1:148">
      <c r="A35" t="s">
        <v>515</v>
      </c>
      <c r="B35" s="1" t="s">
        <v>351</v>
      </c>
      <c r="C35" t="str">
        <f t="shared" ca="1" si="149"/>
        <v>BCHIMP</v>
      </c>
      <c r="D35" t="str">
        <f t="shared" ca="1" si="1"/>
        <v>Alberta-BC Intertie - Import</v>
      </c>
      <c r="N35" s="51">
        <v>894</v>
      </c>
      <c r="O35" s="51">
        <v>175</v>
      </c>
      <c r="P35" s="51">
        <v>699</v>
      </c>
      <c r="Q35" s="32"/>
      <c r="R35" s="32"/>
      <c r="S35" s="32"/>
      <c r="T35" s="32"/>
      <c r="U35" s="32"/>
      <c r="V35" s="32"/>
      <c r="W35" s="32"/>
      <c r="X35" s="32"/>
      <c r="Y35" s="32"/>
      <c r="Z35" s="32">
        <v>71895.929999999993</v>
      </c>
      <c r="AA35" s="32">
        <v>29818.5</v>
      </c>
      <c r="AB35" s="32">
        <v>74584.479999999996</v>
      </c>
      <c r="AL35" s="2">
        <v>0.78</v>
      </c>
      <c r="AM35" s="2">
        <v>0.78</v>
      </c>
      <c r="AN35" s="2">
        <v>0.78</v>
      </c>
      <c r="AO35" s="33"/>
      <c r="AP35" s="33"/>
      <c r="AQ35" s="33"/>
      <c r="AR35" s="33"/>
      <c r="AS35" s="33"/>
      <c r="AT35" s="33"/>
      <c r="AU35" s="33"/>
      <c r="AV35" s="33"/>
      <c r="AW35" s="33"/>
      <c r="AX35" s="33">
        <v>560.79</v>
      </c>
      <c r="AY35" s="33">
        <v>232.58</v>
      </c>
      <c r="AZ35" s="33">
        <v>581.76</v>
      </c>
      <c r="BA35" s="31">
        <f t="shared" si="30"/>
        <v>0</v>
      </c>
      <c r="BB35" s="31">
        <f t="shared" si="31"/>
        <v>0</v>
      </c>
      <c r="BC35" s="31">
        <f t="shared" si="32"/>
        <v>0</v>
      </c>
      <c r="BD35" s="31">
        <f t="shared" si="33"/>
        <v>0</v>
      </c>
      <c r="BE35" s="31">
        <f t="shared" si="34"/>
        <v>0</v>
      </c>
      <c r="BF35" s="31">
        <f t="shared" si="35"/>
        <v>0</v>
      </c>
      <c r="BG35" s="31">
        <f t="shared" si="36"/>
        <v>0</v>
      </c>
      <c r="BH35" s="31">
        <f t="shared" si="37"/>
        <v>0</v>
      </c>
      <c r="BI35" s="31">
        <f t="shared" si="38"/>
        <v>0</v>
      </c>
      <c r="BJ35" s="31">
        <f t="shared" si="39"/>
        <v>-215.69</v>
      </c>
      <c r="BK35" s="31">
        <f t="shared" si="40"/>
        <v>-89.46</v>
      </c>
      <c r="BL35" s="31">
        <f t="shared" si="41"/>
        <v>-223.75</v>
      </c>
      <c r="BM35" s="6">
        <v>-2.81E-2</v>
      </c>
      <c r="BN35" s="6">
        <v>-2.81E-2</v>
      </c>
      <c r="BO35" s="6">
        <v>-2.81E-2</v>
      </c>
      <c r="BP35" s="6">
        <v>-2.81E-2</v>
      </c>
      <c r="BQ35" s="6">
        <v>-2.81E-2</v>
      </c>
      <c r="BR35" s="6">
        <v>-2.81E-2</v>
      </c>
      <c r="BS35" s="6">
        <v>-2.81E-2</v>
      </c>
      <c r="BT35" s="6">
        <v>-2.81E-2</v>
      </c>
      <c r="BU35" s="6">
        <v>-2.81E-2</v>
      </c>
      <c r="BV35" s="6">
        <v>-2.81E-2</v>
      </c>
      <c r="BW35" s="6">
        <v>-2.81E-2</v>
      </c>
      <c r="BX35" s="6">
        <v>-2.81E-2</v>
      </c>
      <c r="BY35" s="31">
        <v>0</v>
      </c>
      <c r="BZ35" s="31">
        <v>0</v>
      </c>
      <c r="CA35" s="31">
        <v>0</v>
      </c>
      <c r="CB35" s="31">
        <v>0</v>
      </c>
      <c r="CC35" s="31">
        <v>0</v>
      </c>
      <c r="CD35" s="31">
        <v>0</v>
      </c>
      <c r="CE35" s="31">
        <v>0</v>
      </c>
      <c r="CF35" s="31">
        <v>0</v>
      </c>
      <c r="CG35" s="31">
        <v>0</v>
      </c>
      <c r="CH35" s="31">
        <v>-2020.28</v>
      </c>
      <c r="CI35" s="31">
        <v>-837.9</v>
      </c>
      <c r="CJ35" s="31">
        <v>-2095.8200000000002</v>
      </c>
      <c r="CK35" s="32">
        <f t="shared" si="42"/>
        <v>0</v>
      </c>
      <c r="CL35" s="32">
        <f t="shared" si="43"/>
        <v>0</v>
      </c>
      <c r="CM35" s="32">
        <f t="shared" si="44"/>
        <v>0</v>
      </c>
      <c r="CN35" s="32">
        <f t="shared" si="45"/>
        <v>0</v>
      </c>
      <c r="CO35" s="32">
        <f t="shared" si="46"/>
        <v>0</v>
      </c>
      <c r="CP35" s="32">
        <f t="shared" si="47"/>
        <v>0</v>
      </c>
      <c r="CQ35" s="32">
        <f t="shared" si="48"/>
        <v>0</v>
      </c>
      <c r="CR35" s="32">
        <f t="shared" si="49"/>
        <v>0</v>
      </c>
      <c r="CS35" s="32">
        <f t="shared" si="50"/>
        <v>0</v>
      </c>
      <c r="CT35" s="32">
        <f t="shared" si="51"/>
        <v>93.46</v>
      </c>
      <c r="CU35" s="32">
        <f t="shared" si="52"/>
        <v>38.76</v>
      </c>
      <c r="CV35" s="32">
        <f t="shared" si="53"/>
        <v>96.96</v>
      </c>
      <c r="CW35" s="31">
        <f t="shared" si="174"/>
        <v>0</v>
      </c>
      <c r="CX35" s="31">
        <f t="shared" si="175"/>
        <v>0</v>
      </c>
      <c r="CY35" s="31">
        <f t="shared" si="176"/>
        <v>0</v>
      </c>
      <c r="CZ35" s="31">
        <f t="shared" si="177"/>
        <v>0</v>
      </c>
      <c r="DA35" s="31">
        <f t="shared" si="178"/>
        <v>0</v>
      </c>
      <c r="DB35" s="31">
        <f t="shared" si="179"/>
        <v>0</v>
      </c>
      <c r="DC35" s="31">
        <f t="shared" si="180"/>
        <v>0</v>
      </c>
      <c r="DD35" s="31">
        <f t="shared" si="181"/>
        <v>0</v>
      </c>
      <c r="DE35" s="31">
        <f t="shared" si="182"/>
        <v>0</v>
      </c>
      <c r="DF35" s="31">
        <f t="shared" si="183"/>
        <v>-2271.9199999999996</v>
      </c>
      <c r="DG35" s="31">
        <f t="shared" si="184"/>
        <v>-942.26</v>
      </c>
      <c r="DH35" s="31">
        <f t="shared" si="185"/>
        <v>-2356.87</v>
      </c>
      <c r="DI35" s="32">
        <f t="shared" si="54"/>
        <v>0</v>
      </c>
      <c r="DJ35" s="32">
        <f t="shared" si="55"/>
        <v>0</v>
      </c>
      <c r="DK35" s="32">
        <f t="shared" si="56"/>
        <v>0</v>
      </c>
      <c r="DL35" s="32">
        <f t="shared" si="57"/>
        <v>0</v>
      </c>
      <c r="DM35" s="32">
        <f t="shared" si="58"/>
        <v>0</v>
      </c>
      <c r="DN35" s="32">
        <f t="shared" si="59"/>
        <v>0</v>
      </c>
      <c r="DO35" s="32">
        <f t="shared" si="60"/>
        <v>0</v>
      </c>
      <c r="DP35" s="32">
        <f t="shared" si="61"/>
        <v>0</v>
      </c>
      <c r="DQ35" s="32">
        <f t="shared" si="62"/>
        <v>0</v>
      </c>
      <c r="DR35" s="32">
        <f t="shared" si="63"/>
        <v>-113.6</v>
      </c>
      <c r="DS35" s="32">
        <f t="shared" si="64"/>
        <v>-47.11</v>
      </c>
      <c r="DT35" s="32">
        <f t="shared" si="65"/>
        <v>-117.84</v>
      </c>
      <c r="DU35" s="31">
        <f t="shared" si="66"/>
        <v>0</v>
      </c>
      <c r="DV35" s="31">
        <f t="shared" si="67"/>
        <v>0</v>
      </c>
      <c r="DW35" s="31">
        <f t="shared" si="68"/>
        <v>0</v>
      </c>
      <c r="DX35" s="31">
        <f t="shared" si="69"/>
        <v>0</v>
      </c>
      <c r="DY35" s="31">
        <f t="shared" si="70"/>
        <v>0</v>
      </c>
      <c r="DZ35" s="31">
        <f t="shared" si="71"/>
        <v>0</v>
      </c>
      <c r="EA35" s="31">
        <f t="shared" si="72"/>
        <v>0</v>
      </c>
      <c r="EB35" s="31">
        <f t="shared" si="73"/>
        <v>0</v>
      </c>
      <c r="EC35" s="31">
        <f t="shared" si="74"/>
        <v>0</v>
      </c>
      <c r="ED35" s="31">
        <f t="shared" si="75"/>
        <v>-874.13</v>
      </c>
      <c r="EE35" s="31">
        <f t="shared" si="76"/>
        <v>-357.54</v>
      </c>
      <c r="EF35" s="31">
        <f t="shared" si="77"/>
        <v>-882.2</v>
      </c>
      <c r="EG35" s="32">
        <f t="shared" si="78"/>
        <v>0</v>
      </c>
      <c r="EH35" s="32">
        <f t="shared" si="79"/>
        <v>0</v>
      </c>
      <c r="EI35" s="32">
        <f t="shared" si="80"/>
        <v>0</v>
      </c>
      <c r="EJ35" s="32">
        <f t="shared" si="81"/>
        <v>0</v>
      </c>
      <c r="EK35" s="32">
        <f t="shared" si="82"/>
        <v>0</v>
      </c>
      <c r="EL35" s="32">
        <f t="shared" si="83"/>
        <v>0</v>
      </c>
      <c r="EM35" s="32">
        <f t="shared" si="84"/>
        <v>0</v>
      </c>
      <c r="EN35" s="32">
        <f t="shared" si="85"/>
        <v>0</v>
      </c>
      <c r="EO35" s="32">
        <f t="shared" si="86"/>
        <v>0</v>
      </c>
      <c r="EP35" s="32">
        <f t="shared" si="87"/>
        <v>-3259.6499999999996</v>
      </c>
      <c r="EQ35" s="32">
        <f t="shared" si="88"/>
        <v>-1346.91</v>
      </c>
      <c r="ER35" s="32">
        <f t="shared" si="89"/>
        <v>-3356.91</v>
      </c>
    </row>
    <row r="36" spans="1:148">
      <c r="A36" t="s">
        <v>515</v>
      </c>
      <c r="B36" s="1" t="s">
        <v>294</v>
      </c>
      <c r="C36" t="str">
        <f t="shared" ca="1" si="149"/>
        <v>BCHEXP</v>
      </c>
      <c r="D36" t="str">
        <f t="shared" ca="1" si="1"/>
        <v>Alberta-BC Intertie - Export</v>
      </c>
      <c r="N36" s="51">
        <v>25</v>
      </c>
      <c r="O36" s="51">
        <v>425</v>
      </c>
      <c r="P36" s="51">
        <v>28</v>
      </c>
      <c r="Q36" s="32"/>
      <c r="R36" s="32"/>
      <c r="S36" s="32"/>
      <c r="T36" s="32"/>
      <c r="U36" s="32"/>
      <c r="V36" s="32"/>
      <c r="W36" s="32"/>
      <c r="X36" s="32"/>
      <c r="Y36" s="32"/>
      <c r="Z36" s="32">
        <v>665</v>
      </c>
      <c r="AA36" s="32">
        <v>9777.5</v>
      </c>
      <c r="AB36" s="32">
        <v>441.06</v>
      </c>
      <c r="AL36" s="2">
        <v>3.19</v>
      </c>
      <c r="AM36" s="2">
        <v>3.19</v>
      </c>
      <c r="AN36" s="2">
        <v>3.19</v>
      </c>
      <c r="AO36" s="33"/>
      <c r="AP36" s="33"/>
      <c r="AQ36" s="33"/>
      <c r="AR36" s="33"/>
      <c r="AS36" s="33"/>
      <c r="AT36" s="33"/>
      <c r="AU36" s="33"/>
      <c r="AV36" s="33"/>
      <c r="AW36" s="33"/>
      <c r="AX36" s="33">
        <v>21.21</v>
      </c>
      <c r="AY36" s="33">
        <v>311.89999999999998</v>
      </c>
      <c r="AZ36" s="33">
        <v>14.07</v>
      </c>
      <c r="BA36" s="31">
        <f t="shared" si="30"/>
        <v>0</v>
      </c>
      <c r="BB36" s="31">
        <f t="shared" si="31"/>
        <v>0</v>
      </c>
      <c r="BC36" s="31">
        <f t="shared" si="32"/>
        <v>0</v>
      </c>
      <c r="BD36" s="31">
        <f t="shared" si="33"/>
        <v>0</v>
      </c>
      <c r="BE36" s="31">
        <f t="shared" si="34"/>
        <v>0</v>
      </c>
      <c r="BF36" s="31">
        <f t="shared" si="35"/>
        <v>0</v>
      </c>
      <c r="BG36" s="31">
        <f t="shared" si="36"/>
        <v>0</v>
      </c>
      <c r="BH36" s="31">
        <f t="shared" si="37"/>
        <v>0</v>
      </c>
      <c r="BI36" s="31">
        <f t="shared" si="38"/>
        <v>0</v>
      </c>
      <c r="BJ36" s="31">
        <f t="shared" si="39"/>
        <v>-2</v>
      </c>
      <c r="BK36" s="31">
        <f t="shared" si="40"/>
        <v>-29.33</v>
      </c>
      <c r="BL36" s="31">
        <f t="shared" si="41"/>
        <v>-1.32</v>
      </c>
      <c r="BM36" s="6">
        <v>6.3E-3</v>
      </c>
      <c r="BN36" s="6">
        <v>6.3E-3</v>
      </c>
      <c r="BO36" s="6">
        <v>6.3E-3</v>
      </c>
      <c r="BP36" s="6">
        <v>6.3E-3</v>
      </c>
      <c r="BQ36" s="6">
        <v>6.3E-3</v>
      </c>
      <c r="BR36" s="6">
        <v>6.3E-3</v>
      </c>
      <c r="BS36" s="6">
        <v>6.3E-3</v>
      </c>
      <c r="BT36" s="6">
        <v>6.3E-3</v>
      </c>
      <c r="BU36" s="6">
        <v>6.3E-3</v>
      </c>
      <c r="BV36" s="6">
        <v>6.3E-3</v>
      </c>
      <c r="BW36" s="6">
        <v>6.3E-3</v>
      </c>
      <c r="BX36" s="6">
        <v>6.3E-3</v>
      </c>
      <c r="BY36" s="31">
        <v>0</v>
      </c>
      <c r="BZ36" s="31">
        <v>0</v>
      </c>
      <c r="CA36" s="31">
        <v>0</v>
      </c>
      <c r="CB36" s="31">
        <v>0</v>
      </c>
      <c r="CC36" s="31">
        <v>0</v>
      </c>
      <c r="CD36" s="31">
        <v>0</v>
      </c>
      <c r="CE36" s="31">
        <v>0</v>
      </c>
      <c r="CF36" s="31">
        <v>0</v>
      </c>
      <c r="CG36" s="31">
        <v>0</v>
      </c>
      <c r="CH36" s="31">
        <v>4.1900000000000004</v>
      </c>
      <c r="CI36" s="31">
        <v>61.6</v>
      </c>
      <c r="CJ36" s="31">
        <v>2.78</v>
      </c>
      <c r="CK36" s="32">
        <f t="shared" si="42"/>
        <v>0</v>
      </c>
      <c r="CL36" s="32">
        <f t="shared" si="43"/>
        <v>0</v>
      </c>
      <c r="CM36" s="32">
        <f t="shared" si="44"/>
        <v>0</v>
      </c>
      <c r="CN36" s="32">
        <f t="shared" si="45"/>
        <v>0</v>
      </c>
      <c r="CO36" s="32">
        <f t="shared" si="46"/>
        <v>0</v>
      </c>
      <c r="CP36" s="32">
        <f t="shared" si="47"/>
        <v>0</v>
      </c>
      <c r="CQ36" s="32">
        <f t="shared" si="48"/>
        <v>0</v>
      </c>
      <c r="CR36" s="32">
        <f t="shared" si="49"/>
        <v>0</v>
      </c>
      <c r="CS36" s="32">
        <f t="shared" si="50"/>
        <v>0</v>
      </c>
      <c r="CT36" s="32">
        <f t="shared" si="51"/>
        <v>0.86</v>
      </c>
      <c r="CU36" s="32">
        <f t="shared" si="52"/>
        <v>12.71</v>
      </c>
      <c r="CV36" s="32">
        <f t="shared" si="53"/>
        <v>0.56999999999999995</v>
      </c>
      <c r="CW36" s="31">
        <f t="shared" si="174"/>
        <v>0</v>
      </c>
      <c r="CX36" s="31">
        <f t="shared" si="175"/>
        <v>0</v>
      </c>
      <c r="CY36" s="31">
        <f t="shared" si="176"/>
        <v>0</v>
      </c>
      <c r="CZ36" s="31">
        <f t="shared" si="177"/>
        <v>0</v>
      </c>
      <c r="DA36" s="31">
        <f t="shared" si="178"/>
        <v>0</v>
      </c>
      <c r="DB36" s="31">
        <f t="shared" si="179"/>
        <v>0</v>
      </c>
      <c r="DC36" s="31">
        <f t="shared" si="180"/>
        <v>0</v>
      </c>
      <c r="DD36" s="31">
        <f t="shared" si="181"/>
        <v>0</v>
      </c>
      <c r="DE36" s="31">
        <f t="shared" si="182"/>
        <v>0</v>
      </c>
      <c r="DF36" s="31">
        <f t="shared" si="183"/>
        <v>-14.16</v>
      </c>
      <c r="DG36" s="31">
        <f t="shared" si="184"/>
        <v>-208.26</v>
      </c>
      <c r="DH36" s="31">
        <f t="shared" si="185"/>
        <v>-9.4</v>
      </c>
      <c r="DI36" s="32">
        <f t="shared" si="54"/>
        <v>0</v>
      </c>
      <c r="DJ36" s="32">
        <f t="shared" si="55"/>
        <v>0</v>
      </c>
      <c r="DK36" s="32">
        <f t="shared" si="56"/>
        <v>0</v>
      </c>
      <c r="DL36" s="32">
        <f t="shared" si="57"/>
        <v>0</v>
      </c>
      <c r="DM36" s="32">
        <f t="shared" si="58"/>
        <v>0</v>
      </c>
      <c r="DN36" s="32">
        <f t="shared" si="59"/>
        <v>0</v>
      </c>
      <c r="DO36" s="32">
        <f t="shared" si="60"/>
        <v>0</v>
      </c>
      <c r="DP36" s="32">
        <f t="shared" si="61"/>
        <v>0</v>
      </c>
      <c r="DQ36" s="32">
        <f t="shared" si="62"/>
        <v>0</v>
      </c>
      <c r="DR36" s="32">
        <f t="shared" si="63"/>
        <v>-0.71</v>
      </c>
      <c r="DS36" s="32">
        <f t="shared" si="64"/>
        <v>-10.41</v>
      </c>
      <c r="DT36" s="32">
        <f t="shared" si="65"/>
        <v>-0.47</v>
      </c>
      <c r="DU36" s="31">
        <f t="shared" si="66"/>
        <v>0</v>
      </c>
      <c r="DV36" s="31">
        <f t="shared" si="67"/>
        <v>0</v>
      </c>
      <c r="DW36" s="31">
        <f t="shared" si="68"/>
        <v>0</v>
      </c>
      <c r="DX36" s="31">
        <f t="shared" si="69"/>
        <v>0</v>
      </c>
      <c r="DY36" s="31">
        <f t="shared" si="70"/>
        <v>0</v>
      </c>
      <c r="DZ36" s="31">
        <f t="shared" si="71"/>
        <v>0</v>
      </c>
      <c r="EA36" s="31">
        <f t="shared" si="72"/>
        <v>0</v>
      </c>
      <c r="EB36" s="31">
        <f t="shared" si="73"/>
        <v>0</v>
      </c>
      <c r="EC36" s="31">
        <f t="shared" si="74"/>
        <v>0</v>
      </c>
      <c r="ED36" s="31">
        <f t="shared" si="75"/>
        <v>-5.45</v>
      </c>
      <c r="EE36" s="31">
        <f t="shared" si="76"/>
        <v>-79.02</v>
      </c>
      <c r="EF36" s="31">
        <f t="shared" si="77"/>
        <v>-3.52</v>
      </c>
      <c r="EG36" s="32">
        <f t="shared" si="78"/>
        <v>0</v>
      </c>
      <c r="EH36" s="32">
        <f t="shared" si="79"/>
        <v>0</v>
      </c>
      <c r="EI36" s="32">
        <f t="shared" si="80"/>
        <v>0</v>
      </c>
      <c r="EJ36" s="32">
        <f t="shared" si="81"/>
        <v>0</v>
      </c>
      <c r="EK36" s="32">
        <f t="shared" si="82"/>
        <v>0</v>
      </c>
      <c r="EL36" s="32">
        <f t="shared" si="83"/>
        <v>0</v>
      </c>
      <c r="EM36" s="32">
        <f t="shared" si="84"/>
        <v>0</v>
      </c>
      <c r="EN36" s="32">
        <f t="shared" si="85"/>
        <v>0</v>
      </c>
      <c r="EO36" s="32">
        <f t="shared" si="86"/>
        <v>0</v>
      </c>
      <c r="EP36" s="32">
        <f t="shared" si="87"/>
        <v>-20.32</v>
      </c>
      <c r="EQ36" s="32">
        <f t="shared" si="88"/>
        <v>-297.69</v>
      </c>
      <c r="ER36" s="32">
        <f t="shared" si="89"/>
        <v>-13.39</v>
      </c>
    </row>
    <row r="37" spans="1:148">
      <c r="A37" t="s">
        <v>427</v>
      </c>
      <c r="B37" s="1" t="s">
        <v>44</v>
      </c>
      <c r="C37" t="str">
        <f t="shared" ca="1" si="149"/>
        <v>CMH1</v>
      </c>
      <c r="D37" t="str">
        <f t="shared" ca="1" si="1"/>
        <v>City of Medicine Hat</v>
      </c>
      <c r="E37" s="51">
        <v>3046.5508</v>
      </c>
      <c r="F37" s="51">
        <v>2411.7618000000002</v>
      </c>
      <c r="G37" s="51">
        <v>2746.1280000000002</v>
      </c>
      <c r="H37" s="51">
        <v>3142.1738999999998</v>
      </c>
      <c r="I37" s="51">
        <v>2130.7073999999998</v>
      </c>
      <c r="J37" s="51">
        <v>2294.4753000000001</v>
      </c>
      <c r="K37" s="51">
        <v>9687.9006000000008</v>
      </c>
      <c r="L37" s="51">
        <v>10768.0798</v>
      </c>
      <c r="M37" s="51">
        <v>3855.0138000000002</v>
      </c>
      <c r="N37" s="51">
        <v>5304.3364000000001</v>
      </c>
      <c r="O37" s="51">
        <v>1366.2442000000001</v>
      </c>
      <c r="P37" s="51">
        <v>4165.7560999999996</v>
      </c>
      <c r="Q37" s="32">
        <v>306484.93</v>
      </c>
      <c r="R37" s="32">
        <v>275522.02</v>
      </c>
      <c r="S37" s="32">
        <v>333985.08</v>
      </c>
      <c r="T37" s="32">
        <v>275727.49</v>
      </c>
      <c r="U37" s="32">
        <v>217758.96</v>
      </c>
      <c r="V37" s="32">
        <v>266341.52</v>
      </c>
      <c r="W37" s="32">
        <v>2852942.86</v>
      </c>
      <c r="X37" s="32">
        <v>1235625.58</v>
      </c>
      <c r="Y37" s="32">
        <v>278941.93</v>
      </c>
      <c r="Z37" s="32">
        <v>523618.09</v>
      </c>
      <c r="AA37" s="32">
        <v>119533.33</v>
      </c>
      <c r="AB37" s="32">
        <v>526639.05000000005</v>
      </c>
      <c r="AC37" s="2">
        <v>-0.19</v>
      </c>
      <c r="AD37" s="2">
        <v>-0.19</v>
      </c>
      <c r="AE37" s="2">
        <v>-0.19</v>
      </c>
      <c r="AF37" s="2">
        <v>-0.19</v>
      </c>
      <c r="AG37" s="2">
        <v>-0.19</v>
      </c>
      <c r="AH37" s="2">
        <v>-0.19</v>
      </c>
      <c r="AI37" s="2">
        <v>-0.19</v>
      </c>
      <c r="AJ37" s="2">
        <v>-0.19</v>
      </c>
      <c r="AK37" s="2">
        <v>-0.19</v>
      </c>
      <c r="AL37" s="2">
        <v>-0.19</v>
      </c>
      <c r="AM37" s="2">
        <v>-0.19</v>
      </c>
      <c r="AN37" s="2">
        <v>-0.19</v>
      </c>
      <c r="AO37" s="33">
        <v>-582.32000000000005</v>
      </c>
      <c r="AP37" s="33">
        <v>-523.49</v>
      </c>
      <c r="AQ37" s="33">
        <v>-634.57000000000005</v>
      </c>
      <c r="AR37" s="33">
        <v>-523.88</v>
      </c>
      <c r="AS37" s="33">
        <v>-413.74</v>
      </c>
      <c r="AT37" s="33">
        <v>-506.05</v>
      </c>
      <c r="AU37" s="33">
        <v>-5420.59</v>
      </c>
      <c r="AV37" s="33">
        <v>-2347.69</v>
      </c>
      <c r="AW37" s="33">
        <v>-529.99</v>
      </c>
      <c r="AX37" s="33">
        <v>-994.87</v>
      </c>
      <c r="AY37" s="33">
        <v>-227.11</v>
      </c>
      <c r="AZ37" s="33">
        <v>-1000.61</v>
      </c>
      <c r="BA37" s="31">
        <f t="shared" si="30"/>
        <v>-367.78</v>
      </c>
      <c r="BB37" s="31">
        <f t="shared" si="31"/>
        <v>-330.63</v>
      </c>
      <c r="BC37" s="31">
        <f t="shared" si="32"/>
        <v>-400.78</v>
      </c>
      <c r="BD37" s="31">
        <f t="shared" si="33"/>
        <v>-1323.49</v>
      </c>
      <c r="BE37" s="31">
        <f t="shared" si="34"/>
        <v>-1045.24</v>
      </c>
      <c r="BF37" s="31">
        <f t="shared" si="35"/>
        <v>-1278.44</v>
      </c>
      <c r="BG37" s="31">
        <f t="shared" si="36"/>
        <v>-20255.89</v>
      </c>
      <c r="BH37" s="31">
        <f t="shared" si="37"/>
        <v>-8772.94</v>
      </c>
      <c r="BI37" s="31">
        <f t="shared" si="38"/>
        <v>-1980.49</v>
      </c>
      <c r="BJ37" s="31">
        <f t="shared" si="39"/>
        <v>-1570.85</v>
      </c>
      <c r="BK37" s="31">
        <f t="shared" si="40"/>
        <v>-358.6</v>
      </c>
      <c r="BL37" s="31">
        <f t="shared" si="41"/>
        <v>-1579.92</v>
      </c>
      <c r="BM37" s="6">
        <v>-4.9399999999999999E-2</v>
      </c>
      <c r="BN37" s="6">
        <v>-4.9399999999999999E-2</v>
      </c>
      <c r="BO37" s="6">
        <v>-4.9399999999999999E-2</v>
      </c>
      <c r="BP37" s="6">
        <v>-4.9399999999999999E-2</v>
      </c>
      <c r="BQ37" s="6">
        <v>-4.9399999999999999E-2</v>
      </c>
      <c r="BR37" s="6">
        <v>-4.9399999999999999E-2</v>
      </c>
      <c r="BS37" s="6">
        <v>-4.9399999999999999E-2</v>
      </c>
      <c r="BT37" s="6">
        <v>-4.9399999999999999E-2</v>
      </c>
      <c r="BU37" s="6">
        <v>-4.9399999999999999E-2</v>
      </c>
      <c r="BV37" s="6">
        <v>-4.9399999999999999E-2</v>
      </c>
      <c r="BW37" s="6">
        <v>-4.9399999999999999E-2</v>
      </c>
      <c r="BX37" s="6">
        <v>-4.9399999999999999E-2</v>
      </c>
      <c r="BY37" s="31">
        <v>-15140.36</v>
      </c>
      <c r="BZ37" s="31">
        <v>-13610.79</v>
      </c>
      <c r="CA37" s="31">
        <v>-16498.86</v>
      </c>
      <c r="CB37" s="31">
        <v>-13620.94</v>
      </c>
      <c r="CC37" s="31">
        <v>-10757.29</v>
      </c>
      <c r="CD37" s="31">
        <v>-13157.27</v>
      </c>
      <c r="CE37" s="31">
        <v>-140935.38</v>
      </c>
      <c r="CF37" s="31">
        <v>-61039.9</v>
      </c>
      <c r="CG37" s="31">
        <v>-13779.73</v>
      </c>
      <c r="CH37" s="31">
        <v>-25866.73</v>
      </c>
      <c r="CI37" s="31">
        <v>-5904.95</v>
      </c>
      <c r="CJ37" s="31">
        <v>-26015.97</v>
      </c>
      <c r="CK37" s="32">
        <f t="shared" si="42"/>
        <v>398.43</v>
      </c>
      <c r="CL37" s="32">
        <f t="shared" si="43"/>
        <v>358.18</v>
      </c>
      <c r="CM37" s="32">
        <f t="shared" si="44"/>
        <v>434.18</v>
      </c>
      <c r="CN37" s="32">
        <f t="shared" si="45"/>
        <v>358.45</v>
      </c>
      <c r="CO37" s="32">
        <f t="shared" si="46"/>
        <v>283.08999999999997</v>
      </c>
      <c r="CP37" s="32">
        <f t="shared" si="47"/>
        <v>346.24</v>
      </c>
      <c r="CQ37" s="32">
        <f t="shared" si="48"/>
        <v>3708.83</v>
      </c>
      <c r="CR37" s="32">
        <f t="shared" si="49"/>
        <v>1606.31</v>
      </c>
      <c r="CS37" s="32">
        <f t="shared" si="50"/>
        <v>362.62</v>
      </c>
      <c r="CT37" s="32">
        <f t="shared" si="51"/>
        <v>680.7</v>
      </c>
      <c r="CU37" s="32">
        <f t="shared" si="52"/>
        <v>155.38999999999999</v>
      </c>
      <c r="CV37" s="32">
        <f t="shared" si="53"/>
        <v>684.63</v>
      </c>
      <c r="CW37" s="31">
        <f t="shared" si="174"/>
        <v>-13791.83</v>
      </c>
      <c r="CX37" s="31">
        <f t="shared" si="175"/>
        <v>-12398.490000000002</v>
      </c>
      <c r="CY37" s="31">
        <f t="shared" si="176"/>
        <v>-15029.33</v>
      </c>
      <c r="CZ37" s="31">
        <f t="shared" si="177"/>
        <v>-11415.12</v>
      </c>
      <c r="DA37" s="31">
        <f t="shared" si="178"/>
        <v>-9015.2200000000012</v>
      </c>
      <c r="DB37" s="31">
        <f t="shared" si="179"/>
        <v>-11026.54</v>
      </c>
      <c r="DC37" s="31">
        <f t="shared" si="180"/>
        <v>-111550.07000000002</v>
      </c>
      <c r="DD37" s="31">
        <f t="shared" si="181"/>
        <v>-48312.959999999999</v>
      </c>
      <c r="DE37" s="31">
        <f t="shared" si="182"/>
        <v>-10906.63</v>
      </c>
      <c r="DF37" s="31">
        <f t="shared" si="183"/>
        <v>-22620.31</v>
      </c>
      <c r="DG37" s="31">
        <f t="shared" si="184"/>
        <v>-5163.8499999999995</v>
      </c>
      <c r="DH37" s="31">
        <f t="shared" si="185"/>
        <v>-22750.809999999998</v>
      </c>
      <c r="DI37" s="32">
        <f t="shared" si="54"/>
        <v>-689.59</v>
      </c>
      <c r="DJ37" s="32">
        <f t="shared" si="55"/>
        <v>-619.91999999999996</v>
      </c>
      <c r="DK37" s="32">
        <f t="shared" si="56"/>
        <v>-751.47</v>
      </c>
      <c r="DL37" s="32">
        <f t="shared" si="57"/>
        <v>-570.76</v>
      </c>
      <c r="DM37" s="32">
        <f t="shared" si="58"/>
        <v>-450.76</v>
      </c>
      <c r="DN37" s="32">
        <f t="shared" si="59"/>
        <v>-551.33000000000004</v>
      </c>
      <c r="DO37" s="32">
        <f t="shared" si="60"/>
        <v>-5577.5</v>
      </c>
      <c r="DP37" s="32">
        <f t="shared" si="61"/>
        <v>-2415.65</v>
      </c>
      <c r="DQ37" s="32">
        <f t="shared" si="62"/>
        <v>-545.33000000000004</v>
      </c>
      <c r="DR37" s="32">
        <f t="shared" si="63"/>
        <v>-1131.02</v>
      </c>
      <c r="DS37" s="32">
        <f t="shared" si="64"/>
        <v>-258.19</v>
      </c>
      <c r="DT37" s="32">
        <f t="shared" si="65"/>
        <v>-1137.54</v>
      </c>
      <c r="DU37" s="31">
        <f t="shared" si="66"/>
        <v>-5934.08</v>
      </c>
      <c r="DV37" s="31">
        <f t="shared" si="67"/>
        <v>-5271.4</v>
      </c>
      <c r="DW37" s="31">
        <f t="shared" si="68"/>
        <v>-6320.76</v>
      </c>
      <c r="DX37" s="31">
        <f t="shared" si="69"/>
        <v>-4742.59</v>
      </c>
      <c r="DY37" s="31">
        <f t="shared" si="70"/>
        <v>-3701.06</v>
      </c>
      <c r="DZ37" s="31">
        <f t="shared" si="71"/>
        <v>-4470.58</v>
      </c>
      <c r="EA37" s="31">
        <f t="shared" si="72"/>
        <v>-44676.59</v>
      </c>
      <c r="EB37" s="31">
        <f t="shared" si="73"/>
        <v>-19093.23</v>
      </c>
      <c r="EC37" s="31">
        <f t="shared" si="74"/>
        <v>-4252.3900000000003</v>
      </c>
      <c r="ED37" s="31">
        <f t="shared" si="75"/>
        <v>-8703.25</v>
      </c>
      <c r="EE37" s="31">
        <f t="shared" si="76"/>
        <v>-1959.4</v>
      </c>
      <c r="EF37" s="31">
        <f t="shared" si="77"/>
        <v>-8515.82</v>
      </c>
      <c r="EG37" s="32">
        <f t="shared" si="78"/>
        <v>-20415.5</v>
      </c>
      <c r="EH37" s="32">
        <f t="shared" si="79"/>
        <v>-18289.810000000001</v>
      </c>
      <c r="EI37" s="32">
        <f t="shared" si="80"/>
        <v>-22101.559999999998</v>
      </c>
      <c r="EJ37" s="32">
        <f t="shared" si="81"/>
        <v>-16728.47</v>
      </c>
      <c r="EK37" s="32">
        <f t="shared" si="82"/>
        <v>-13167.04</v>
      </c>
      <c r="EL37" s="32">
        <f t="shared" si="83"/>
        <v>-16048.45</v>
      </c>
      <c r="EM37" s="32">
        <f t="shared" si="84"/>
        <v>-161804.16000000003</v>
      </c>
      <c r="EN37" s="32">
        <f t="shared" si="85"/>
        <v>-69821.84</v>
      </c>
      <c r="EO37" s="32">
        <f t="shared" si="86"/>
        <v>-15704.349999999999</v>
      </c>
      <c r="EP37" s="32">
        <f t="shared" si="87"/>
        <v>-32454.58</v>
      </c>
      <c r="EQ37" s="32">
        <f t="shared" si="88"/>
        <v>-7381.4399999999987</v>
      </c>
      <c r="ER37" s="32">
        <f t="shared" si="89"/>
        <v>-32404.17</v>
      </c>
    </row>
    <row r="38" spans="1:148">
      <c r="A38" t="s">
        <v>422</v>
      </c>
      <c r="B38" s="1" t="s">
        <v>159</v>
      </c>
      <c r="C38" t="str">
        <f t="shared" ca="1" si="149"/>
        <v>CR1</v>
      </c>
      <c r="D38" t="str">
        <f t="shared" ca="1" si="1"/>
        <v>Castle River #1 Wind Facility</v>
      </c>
      <c r="E38" s="51">
        <v>14964.0785</v>
      </c>
      <c r="F38" s="51">
        <v>7928.7345999999998</v>
      </c>
      <c r="G38" s="51">
        <v>14068.315000000001</v>
      </c>
      <c r="H38" s="51">
        <v>7846.3328000000001</v>
      </c>
      <c r="I38" s="51">
        <v>6943.4368000000004</v>
      </c>
      <c r="J38" s="51">
        <v>8138.3909000000003</v>
      </c>
      <c r="K38" s="51">
        <v>4184.5361000000003</v>
      </c>
      <c r="L38" s="51">
        <v>5201.3104000000003</v>
      </c>
      <c r="M38" s="51">
        <v>6974.5690999999997</v>
      </c>
      <c r="N38" s="51">
        <v>13209.124900000001</v>
      </c>
      <c r="O38" s="51">
        <v>13434.6104</v>
      </c>
      <c r="P38" s="51">
        <v>12589.4467</v>
      </c>
      <c r="Q38" s="32">
        <v>788982.51</v>
      </c>
      <c r="R38" s="32">
        <v>495987.39</v>
      </c>
      <c r="S38" s="32">
        <v>732533.13</v>
      </c>
      <c r="T38" s="32">
        <v>398204.42</v>
      </c>
      <c r="U38" s="32">
        <v>252902.57</v>
      </c>
      <c r="V38" s="32">
        <v>333316.08</v>
      </c>
      <c r="W38" s="32">
        <v>768220.68</v>
      </c>
      <c r="X38" s="32">
        <v>298135.81</v>
      </c>
      <c r="Y38" s="32">
        <v>290489.48</v>
      </c>
      <c r="Z38" s="32">
        <v>674912.69</v>
      </c>
      <c r="AA38" s="32">
        <v>585527.99</v>
      </c>
      <c r="AB38" s="32">
        <v>664849.23</v>
      </c>
      <c r="AC38" s="2">
        <v>2.98</v>
      </c>
      <c r="AD38" s="2">
        <v>2.98</v>
      </c>
      <c r="AE38" s="2">
        <v>2.98</v>
      </c>
      <c r="AF38" s="2">
        <v>2.98</v>
      </c>
      <c r="AG38" s="2">
        <v>2.98</v>
      </c>
      <c r="AH38" s="2">
        <v>2.98</v>
      </c>
      <c r="AI38" s="2">
        <v>2.98</v>
      </c>
      <c r="AJ38" s="2">
        <v>2.98</v>
      </c>
      <c r="AK38" s="2">
        <v>2.98</v>
      </c>
      <c r="AL38" s="2">
        <v>2.98</v>
      </c>
      <c r="AM38" s="2">
        <v>2.98</v>
      </c>
      <c r="AN38" s="2">
        <v>2.98</v>
      </c>
      <c r="AO38" s="33">
        <v>23511.68</v>
      </c>
      <c r="AP38" s="33">
        <v>14780.42</v>
      </c>
      <c r="AQ38" s="33">
        <v>21829.49</v>
      </c>
      <c r="AR38" s="33">
        <v>11866.49</v>
      </c>
      <c r="AS38" s="33">
        <v>7536.5</v>
      </c>
      <c r="AT38" s="33">
        <v>9932.82</v>
      </c>
      <c r="AU38" s="33">
        <v>22892.98</v>
      </c>
      <c r="AV38" s="33">
        <v>8884.4500000000007</v>
      </c>
      <c r="AW38" s="33">
        <v>8656.59</v>
      </c>
      <c r="AX38" s="33">
        <v>20112.400000000001</v>
      </c>
      <c r="AY38" s="33">
        <v>17448.73</v>
      </c>
      <c r="AZ38" s="33">
        <v>19812.509999999998</v>
      </c>
      <c r="BA38" s="31">
        <f t="shared" si="30"/>
        <v>-946.78</v>
      </c>
      <c r="BB38" s="31">
        <f t="shared" si="31"/>
        <v>-595.17999999999995</v>
      </c>
      <c r="BC38" s="31">
        <f t="shared" si="32"/>
        <v>-879.04</v>
      </c>
      <c r="BD38" s="31">
        <f t="shared" si="33"/>
        <v>-1911.38</v>
      </c>
      <c r="BE38" s="31">
        <f t="shared" si="34"/>
        <v>-1213.93</v>
      </c>
      <c r="BF38" s="31">
        <f t="shared" si="35"/>
        <v>-1599.92</v>
      </c>
      <c r="BG38" s="31">
        <f t="shared" si="36"/>
        <v>-5454.37</v>
      </c>
      <c r="BH38" s="31">
        <f t="shared" si="37"/>
        <v>-2116.7600000000002</v>
      </c>
      <c r="BI38" s="31">
        <f t="shared" si="38"/>
        <v>-2062.48</v>
      </c>
      <c r="BJ38" s="31">
        <f t="shared" si="39"/>
        <v>-2024.74</v>
      </c>
      <c r="BK38" s="31">
        <f t="shared" si="40"/>
        <v>-1756.58</v>
      </c>
      <c r="BL38" s="31">
        <f t="shared" si="41"/>
        <v>-1994.55</v>
      </c>
      <c r="BM38" s="6">
        <v>4.4000000000000003E-3</v>
      </c>
      <c r="BN38" s="6">
        <v>4.4000000000000003E-3</v>
      </c>
      <c r="BO38" s="6">
        <v>4.4000000000000003E-3</v>
      </c>
      <c r="BP38" s="6">
        <v>4.4000000000000003E-3</v>
      </c>
      <c r="BQ38" s="6">
        <v>4.4000000000000003E-3</v>
      </c>
      <c r="BR38" s="6">
        <v>4.4000000000000003E-3</v>
      </c>
      <c r="BS38" s="6">
        <v>4.4000000000000003E-3</v>
      </c>
      <c r="BT38" s="6">
        <v>4.4000000000000003E-3</v>
      </c>
      <c r="BU38" s="6">
        <v>4.4000000000000003E-3</v>
      </c>
      <c r="BV38" s="6">
        <v>4.4000000000000003E-3</v>
      </c>
      <c r="BW38" s="6">
        <v>4.4000000000000003E-3</v>
      </c>
      <c r="BX38" s="6">
        <v>4.4000000000000003E-3</v>
      </c>
      <c r="BY38" s="31">
        <v>3471.52</v>
      </c>
      <c r="BZ38" s="31">
        <v>2182.34</v>
      </c>
      <c r="CA38" s="31">
        <v>3223.15</v>
      </c>
      <c r="CB38" s="31">
        <v>1752.1</v>
      </c>
      <c r="CC38" s="31">
        <v>1112.77</v>
      </c>
      <c r="CD38" s="31">
        <v>1466.59</v>
      </c>
      <c r="CE38" s="31">
        <v>3380.17</v>
      </c>
      <c r="CF38" s="31">
        <v>1311.8</v>
      </c>
      <c r="CG38" s="31">
        <v>1278.1500000000001</v>
      </c>
      <c r="CH38" s="31">
        <v>2969.62</v>
      </c>
      <c r="CI38" s="31">
        <v>2576.3200000000002</v>
      </c>
      <c r="CJ38" s="31">
        <v>2925.34</v>
      </c>
      <c r="CK38" s="32">
        <f t="shared" si="42"/>
        <v>1025.68</v>
      </c>
      <c r="CL38" s="32">
        <f t="shared" si="43"/>
        <v>644.78</v>
      </c>
      <c r="CM38" s="32">
        <f t="shared" si="44"/>
        <v>952.29</v>
      </c>
      <c r="CN38" s="32">
        <f t="shared" si="45"/>
        <v>517.66999999999996</v>
      </c>
      <c r="CO38" s="32">
        <f t="shared" si="46"/>
        <v>328.77</v>
      </c>
      <c r="CP38" s="32">
        <f t="shared" si="47"/>
        <v>433.31</v>
      </c>
      <c r="CQ38" s="32">
        <f t="shared" si="48"/>
        <v>998.69</v>
      </c>
      <c r="CR38" s="32">
        <f t="shared" si="49"/>
        <v>387.58</v>
      </c>
      <c r="CS38" s="32">
        <f t="shared" si="50"/>
        <v>377.64</v>
      </c>
      <c r="CT38" s="32">
        <f t="shared" si="51"/>
        <v>877.39</v>
      </c>
      <c r="CU38" s="32">
        <f t="shared" si="52"/>
        <v>761.19</v>
      </c>
      <c r="CV38" s="32">
        <f t="shared" si="53"/>
        <v>864.3</v>
      </c>
      <c r="CW38" s="31">
        <f t="shared" si="174"/>
        <v>-18067.7</v>
      </c>
      <c r="CX38" s="31">
        <f t="shared" si="175"/>
        <v>-11358.119999999999</v>
      </c>
      <c r="CY38" s="31">
        <f t="shared" si="176"/>
        <v>-16775.010000000002</v>
      </c>
      <c r="CZ38" s="31">
        <f t="shared" si="177"/>
        <v>-7685.3399999999992</v>
      </c>
      <c r="DA38" s="31">
        <f t="shared" si="178"/>
        <v>-4881.03</v>
      </c>
      <c r="DB38" s="31">
        <f t="shared" si="179"/>
        <v>-6433</v>
      </c>
      <c r="DC38" s="31">
        <f t="shared" si="180"/>
        <v>-13059.75</v>
      </c>
      <c r="DD38" s="31">
        <f t="shared" si="181"/>
        <v>-5068.3100000000004</v>
      </c>
      <c r="DE38" s="31">
        <f t="shared" si="182"/>
        <v>-4938.32</v>
      </c>
      <c r="DF38" s="31">
        <f t="shared" si="183"/>
        <v>-14240.650000000001</v>
      </c>
      <c r="DG38" s="31">
        <f t="shared" si="184"/>
        <v>-12354.64</v>
      </c>
      <c r="DH38" s="31">
        <f t="shared" si="185"/>
        <v>-14028.32</v>
      </c>
      <c r="DI38" s="32">
        <f t="shared" si="54"/>
        <v>-903.39</v>
      </c>
      <c r="DJ38" s="32">
        <f t="shared" si="55"/>
        <v>-567.91</v>
      </c>
      <c r="DK38" s="32">
        <f t="shared" si="56"/>
        <v>-838.75</v>
      </c>
      <c r="DL38" s="32">
        <f t="shared" si="57"/>
        <v>-384.27</v>
      </c>
      <c r="DM38" s="32">
        <f t="shared" si="58"/>
        <v>-244.05</v>
      </c>
      <c r="DN38" s="32">
        <f t="shared" si="59"/>
        <v>-321.64999999999998</v>
      </c>
      <c r="DO38" s="32">
        <f t="shared" si="60"/>
        <v>-652.99</v>
      </c>
      <c r="DP38" s="32">
        <f t="shared" si="61"/>
        <v>-253.42</v>
      </c>
      <c r="DQ38" s="32">
        <f t="shared" si="62"/>
        <v>-246.92</v>
      </c>
      <c r="DR38" s="32">
        <f t="shared" si="63"/>
        <v>-712.03</v>
      </c>
      <c r="DS38" s="32">
        <f t="shared" si="64"/>
        <v>-617.73</v>
      </c>
      <c r="DT38" s="32">
        <f t="shared" si="65"/>
        <v>-701.42</v>
      </c>
      <c r="DU38" s="31">
        <f t="shared" si="66"/>
        <v>-7773.82</v>
      </c>
      <c r="DV38" s="31">
        <f t="shared" si="67"/>
        <v>-4829.07</v>
      </c>
      <c r="DW38" s="31">
        <f t="shared" si="68"/>
        <v>-7054.93</v>
      </c>
      <c r="DX38" s="31">
        <f t="shared" si="69"/>
        <v>-3193</v>
      </c>
      <c r="DY38" s="31">
        <f t="shared" si="70"/>
        <v>-2003.83</v>
      </c>
      <c r="DZ38" s="31">
        <f t="shared" si="71"/>
        <v>-2608.19</v>
      </c>
      <c r="EA38" s="31">
        <f t="shared" si="72"/>
        <v>-5230.5200000000004</v>
      </c>
      <c r="EB38" s="31">
        <f t="shared" si="73"/>
        <v>-2002.99</v>
      </c>
      <c r="EC38" s="31">
        <f t="shared" si="74"/>
        <v>-1925.4</v>
      </c>
      <c r="ED38" s="31">
        <f t="shared" si="75"/>
        <v>-5479.14</v>
      </c>
      <c r="EE38" s="31">
        <f t="shared" si="76"/>
        <v>-4687.91</v>
      </c>
      <c r="EF38" s="31">
        <f t="shared" si="77"/>
        <v>-5250.92</v>
      </c>
      <c r="EG38" s="32">
        <f t="shared" si="78"/>
        <v>-26744.91</v>
      </c>
      <c r="EH38" s="32">
        <f t="shared" si="79"/>
        <v>-16755.099999999999</v>
      </c>
      <c r="EI38" s="32">
        <f t="shared" si="80"/>
        <v>-24668.690000000002</v>
      </c>
      <c r="EJ38" s="32">
        <f t="shared" si="81"/>
        <v>-11262.609999999999</v>
      </c>
      <c r="EK38" s="32">
        <f t="shared" si="82"/>
        <v>-7128.91</v>
      </c>
      <c r="EL38" s="32">
        <f t="shared" si="83"/>
        <v>-9362.84</v>
      </c>
      <c r="EM38" s="32">
        <f t="shared" si="84"/>
        <v>-18943.260000000002</v>
      </c>
      <c r="EN38" s="32">
        <f t="shared" si="85"/>
        <v>-7324.72</v>
      </c>
      <c r="EO38" s="32">
        <f t="shared" si="86"/>
        <v>-7110.6399999999994</v>
      </c>
      <c r="EP38" s="32">
        <f t="shared" si="87"/>
        <v>-20431.820000000003</v>
      </c>
      <c r="EQ38" s="32">
        <f t="shared" si="88"/>
        <v>-17660.28</v>
      </c>
      <c r="ER38" s="32">
        <f t="shared" si="89"/>
        <v>-19980.66</v>
      </c>
    </row>
    <row r="39" spans="1:148">
      <c r="A39" t="s">
        <v>485</v>
      </c>
      <c r="B39" s="1" t="s">
        <v>218</v>
      </c>
      <c r="C39" t="str">
        <f t="shared" ca="1" si="149"/>
        <v>CRE1</v>
      </c>
      <c r="D39" t="str">
        <f t="shared" ca="1" si="1"/>
        <v>Cowley Ridge Expansion #1 Wind Facility</v>
      </c>
      <c r="E39" s="51">
        <v>0</v>
      </c>
      <c r="F39" s="51">
        <v>0</v>
      </c>
      <c r="G39" s="51">
        <v>0</v>
      </c>
      <c r="H39" s="51">
        <v>0</v>
      </c>
      <c r="I39" s="51">
        <v>0</v>
      </c>
      <c r="J39" s="51">
        <v>0</v>
      </c>
      <c r="K39" s="51">
        <v>0</v>
      </c>
      <c r="L39" s="51">
        <v>0</v>
      </c>
      <c r="M39" s="51">
        <v>0</v>
      </c>
      <c r="N39" s="51">
        <v>0</v>
      </c>
      <c r="O39" s="51">
        <v>0</v>
      </c>
      <c r="P39" s="51">
        <v>0</v>
      </c>
      <c r="Q39" s="32">
        <v>0</v>
      </c>
      <c r="R39" s="32">
        <v>0</v>
      </c>
      <c r="S39" s="32">
        <v>0</v>
      </c>
      <c r="T39" s="32">
        <v>0</v>
      </c>
      <c r="U39" s="32">
        <v>0</v>
      </c>
      <c r="V39" s="32">
        <v>0</v>
      </c>
      <c r="W39" s="32">
        <v>0</v>
      </c>
      <c r="X39" s="32">
        <v>0</v>
      </c>
      <c r="Y39" s="32">
        <v>0</v>
      </c>
      <c r="Z39" s="32">
        <v>0</v>
      </c>
      <c r="AA39" s="32">
        <v>0</v>
      </c>
      <c r="AB39" s="32">
        <v>0</v>
      </c>
      <c r="AC39" s="2">
        <v>4.84</v>
      </c>
      <c r="AD39" s="2">
        <v>4.84</v>
      </c>
      <c r="AE39" s="2">
        <v>4.84</v>
      </c>
      <c r="AF39" s="2">
        <v>4.84</v>
      </c>
      <c r="AG39" s="2">
        <v>4.84</v>
      </c>
      <c r="AH39" s="2">
        <v>4.84</v>
      </c>
      <c r="AI39" s="2">
        <v>4.84</v>
      </c>
      <c r="AJ39" s="2">
        <v>4.84</v>
      </c>
      <c r="AK39" s="2">
        <v>4.84</v>
      </c>
      <c r="AL39" s="2">
        <v>4.84</v>
      </c>
      <c r="AM39" s="2">
        <v>4.84</v>
      </c>
      <c r="AN39" s="2">
        <v>4.84</v>
      </c>
      <c r="AO39" s="33">
        <v>0</v>
      </c>
      <c r="AP39" s="33">
        <v>0</v>
      </c>
      <c r="AQ39" s="33">
        <v>0</v>
      </c>
      <c r="AR39" s="33">
        <v>0</v>
      </c>
      <c r="AS39" s="33">
        <v>0</v>
      </c>
      <c r="AT39" s="33">
        <v>0</v>
      </c>
      <c r="AU39" s="33">
        <v>0</v>
      </c>
      <c r="AV39" s="33">
        <v>0</v>
      </c>
      <c r="AW39" s="33">
        <v>0</v>
      </c>
      <c r="AX39" s="33">
        <v>0</v>
      </c>
      <c r="AY39" s="33">
        <v>0</v>
      </c>
      <c r="AZ39" s="33">
        <v>0</v>
      </c>
      <c r="BA39" s="31">
        <f t="shared" si="30"/>
        <v>0</v>
      </c>
      <c r="BB39" s="31">
        <f t="shared" si="31"/>
        <v>0</v>
      </c>
      <c r="BC39" s="31">
        <f t="shared" si="32"/>
        <v>0</v>
      </c>
      <c r="BD39" s="31">
        <f t="shared" si="33"/>
        <v>0</v>
      </c>
      <c r="BE39" s="31">
        <f t="shared" si="34"/>
        <v>0</v>
      </c>
      <c r="BF39" s="31">
        <f t="shared" si="35"/>
        <v>0</v>
      </c>
      <c r="BG39" s="31">
        <f t="shared" si="36"/>
        <v>0</v>
      </c>
      <c r="BH39" s="31">
        <f t="shared" si="37"/>
        <v>0</v>
      </c>
      <c r="BI39" s="31">
        <f t="shared" si="38"/>
        <v>0</v>
      </c>
      <c r="BJ39" s="31">
        <f t="shared" si="39"/>
        <v>0</v>
      </c>
      <c r="BK39" s="31">
        <f t="shared" si="40"/>
        <v>0</v>
      </c>
      <c r="BL39" s="31">
        <f t="shared" si="41"/>
        <v>0</v>
      </c>
      <c r="BM39" s="6">
        <v>9.8799999999999999E-2</v>
      </c>
      <c r="BN39" s="6">
        <v>9.8799999999999999E-2</v>
      </c>
      <c r="BO39" s="6">
        <v>9.8799999999999999E-2</v>
      </c>
      <c r="BP39" s="6">
        <v>9.8799999999999999E-2</v>
      </c>
      <c r="BQ39" s="6">
        <v>9.8799999999999999E-2</v>
      </c>
      <c r="BR39" s="6">
        <v>9.8799999999999999E-2</v>
      </c>
      <c r="BS39" s="6">
        <v>9.8799999999999999E-2</v>
      </c>
      <c r="BT39" s="6">
        <v>9.8799999999999999E-2</v>
      </c>
      <c r="BU39" s="6">
        <v>9.8799999999999999E-2</v>
      </c>
      <c r="BV39" s="6">
        <v>9.8799999999999999E-2</v>
      </c>
      <c r="BW39" s="6">
        <v>9.8799999999999999E-2</v>
      </c>
      <c r="BX39" s="6">
        <v>9.8799999999999999E-2</v>
      </c>
      <c r="BY39" s="31">
        <v>0</v>
      </c>
      <c r="BZ39" s="31">
        <v>0</v>
      </c>
      <c r="CA39" s="31">
        <v>0</v>
      </c>
      <c r="CB39" s="31">
        <v>0</v>
      </c>
      <c r="CC39" s="31">
        <v>0</v>
      </c>
      <c r="CD39" s="31">
        <v>0</v>
      </c>
      <c r="CE39" s="31">
        <v>0</v>
      </c>
      <c r="CF39" s="31">
        <v>0</v>
      </c>
      <c r="CG39" s="31">
        <v>0</v>
      </c>
      <c r="CH39" s="31">
        <v>0</v>
      </c>
      <c r="CI39" s="31">
        <v>0</v>
      </c>
      <c r="CJ39" s="31">
        <v>0</v>
      </c>
      <c r="CK39" s="32">
        <f t="shared" si="42"/>
        <v>0</v>
      </c>
      <c r="CL39" s="32">
        <f t="shared" si="43"/>
        <v>0</v>
      </c>
      <c r="CM39" s="32">
        <f t="shared" si="44"/>
        <v>0</v>
      </c>
      <c r="CN39" s="32">
        <f t="shared" si="45"/>
        <v>0</v>
      </c>
      <c r="CO39" s="32">
        <f t="shared" si="46"/>
        <v>0</v>
      </c>
      <c r="CP39" s="32">
        <f t="shared" si="47"/>
        <v>0</v>
      </c>
      <c r="CQ39" s="32">
        <f t="shared" si="48"/>
        <v>0</v>
      </c>
      <c r="CR39" s="32">
        <f t="shared" si="49"/>
        <v>0</v>
      </c>
      <c r="CS39" s="32">
        <f t="shared" si="50"/>
        <v>0</v>
      </c>
      <c r="CT39" s="32">
        <f t="shared" si="51"/>
        <v>0</v>
      </c>
      <c r="CU39" s="32">
        <f t="shared" si="52"/>
        <v>0</v>
      </c>
      <c r="CV39" s="32">
        <f t="shared" si="53"/>
        <v>0</v>
      </c>
      <c r="CW39" s="31">
        <f t="shared" si="174"/>
        <v>0</v>
      </c>
      <c r="CX39" s="31">
        <f t="shared" si="175"/>
        <v>0</v>
      </c>
      <c r="CY39" s="31">
        <f t="shared" si="176"/>
        <v>0</v>
      </c>
      <c r="CZ39" s="31">
        <f t="shared" si="177"/>
        <v>0</v>
      </c>
      <c r="DA39" s="31">
        <f t="shared" si="178"/>
        <v>0</v>
      </c>
      <c r="DB39" s="31">
        <f t="shared" si="179"/>
        <v>0</v>
      </c>
      <c r="DC39" s="31">
        <f t="shared" si="180"/>
        <v>0</v>
      </c>
      <c r="DD39" s="31">
        <f t="shared" si="181"/>
        <v>0</v>
      </c>
      <c r="DE39" s="31">
        <f t="shared" si="182"/>
        <v>0</v>
      </c>
      <c r="DF39" s="31">
        <f t="shared" si="183"/>
        <v>0</v>
      </c>
      <c r="DG39" s="31">
        <f t="shared" si="184"/>
        <v>0</v>
      </c>
      <c r="DH39" s="31">
        <f t="shared" si="185"/>
        <v>0</v>
      </c>
      <c r="DI39" s="32">
        <f t="shared" si="54"/>
        <v>0</v>
      </c>
      <c r="DJ39" s="32">
        <f t="shared" si="55"/>
        <v>0</v>
      </c>
      <c r="DK39" s="32">
        <f t="shared" si="56"/>
        <v>0</v>
      </c>
      <c r="DL39" s="32">
        <f t="shared" si="57"/>
        <v>0</v>
      </c>
      <c r="DM39" s="32">
        <f t="shared" si="58"/>
        <v>0</v>
      </c>
      <c r="DN39" s="32">
        <f t="shared" si="59"/>
        <v>0</v>
      </c>
      <c r="DO39" s="32">
        <f t="shared" si="60"/>
        <v>0</v>
      </c>
      <c r="DP39" s="32">
        <f t="shared" si="61"/>
        <v>0</v>
      </c>
      <c r="DQ39" s="32">
        <f t="shared" si="62"/>
        <v>0</v>
      </c>
      <c r="DR39" s="32">
        <f t="shared" si="63"/>
        <v>0</v>
      </c>
      <c r="DS39" s="32">
        <f t="shared" si="64"/>
        <v>0</v>
      </c>
      <c r="DT39" s="32">
        <f t="shared" si="65"/>
        <v>0</v>
      </c>
      <c r="DU39" s="31">
        <f t="shared" si="66"/>
        <v>0</v>
      </c>
      <c r="DV39" s="31">
        <f t="shared" si="67"/>
        <v>0</v>
      </c>
      <c r="DW39" s="31">
        <f t="shared" si="68"/>
        <v>0</v>
      </c>
      <c r="DX39" s="31">
        <f t="shared" si="69"/>
        <v>0</v>
      </c>
      <c r="DY39" s="31">
        <f t="shared" si="70"/>
        <v>0</v>
      </c>
      <c r="DZ39" s="31">
        <f t="shared" si="71"/>
        <v>0</v>
      </c>
      <c r="EA39" s="31">
        <f t="shared" si="72"/>
        <v>0</v>
      </c>
      <c r="EB39" s="31">
        <f t="shared" si="73"/>
        <v>0</v>
      </c>
      <c r="EC39" s="31">
        <f t="shared" si="74"/>
        <v>0</v>
      </c>
      <c r="ED39" s="31">
        <f t="shared" si="75"/>
        <v>0</v>
      </c>
      <c r="EE39" s="31">
        <f t="shared" si="76"/>
        <v>0</v>
      </c>
      <c r="EF39" s="31">
        <f t="shared" si="77"/>
        <v>0</v>
      </c>
      <c r="EG39" s="32">
        <f t="shared" si="78"/>
        <v>0</v>
      </c>
      <c r="EH39" s="32">
        <f t="shared" si="79"/>
        <v>0</v>
      </c>
      <c r="EI39" s="32">
        <f t="shared" si="80"/>
        <v>0</v>
      </c>
      <c r="EJ39" s="32">
        <f t="shared" si="81"/>
        <v>0</v>
      </c>
      <c r="EK39" s="32">
        <f t="shared" si="82"/>
        <v>0</v>
      </c>
      <c r="EL39" s="32">
        <f t="shared" si="83"/>
        <v>0</v>
      </c>
      <c r="EM39" s="32">
        <f t="shared" si="84"/>
        <v>0</v>
      </c>
      <c r="EN39" s="32">
        <f t="shared" si="85"/>
        <v>0</v>
      </c>
      <c r="EO39" s="32">
        <f t="shared" si="86"/>
        <v>0</v>
      </c>
      <c r="EP39" s="32">
        <f t="shared" si="87"/>
        <v>0</v>
      </c>
      <c r="EQ39" s="32">
        <f t="shared" si="88"/>
        <v>0</v>
      </c>
      <c r="ER39" s="32">
        <f t="shared" si="89"/>
        <v>0</v>
      </c>
    </row>
    <row r="40" spans="1:148">
      <c r="A40" t="s">
        <v>485</v>
      </c>
      <c r="B40" s="1" t="s">
        <v>220</v>
      </c>
      <c r="C40" t="str">
        <f t="shared" ca="1" si="149"/>
        <v>CRE2</v>
      </c>
      <c r="D40" t="str">
        <f t="shared" ca="1" si="1"/>
        <v>Cowley Ridge Expansion #2 Wind Facility</v>
      </c>
      <c r="E40" s="51">
        <v>0</v>
      </c>
      <c r="F40" s="51">
        <v>0</v>
      </c>
      <c r="G40" s="51">
        <v>0</v>
      </c>
      <c r="H40" s="51">
        <v>0</v>
      </c>
      <c r="I40" s="51">
        <v>0</v>
      </c>
      <c r="J40" s="51">
        <v>0</v>
      </c>
      <c r="K40" s="51">
        <v>0</v>
      </c>
      <c r="L40" s="51">
        <v>0</v>
      </c>
      <c r="M40" s="51">
        <v>0</v>
      </c>
      <c r="N40" s="51">
        <v>0</v>
      </c>
      <c r="O40" s="51">
        <v>0</v>
      </c>
      <c r="P40" s="51">
        <v>0</v>
      </c>
      <c r="Q40" s="32">
        <v>0</v>
      </c>
      <c r="R40" s="32">
        <v>0</v>
      </c>
      <c r="S40" s="32">
        <v>0</v>
      </c>
      <c r="T40" s="32">
        <v>0</v>
      </c>
      <c r="U40" s="32">
        <v>0</v>
      </c>
      <c r="V40" s="32">
        <v>0</v>
      </c>
      <c r="W40" s="32">
        <v>0</v>
      </c>
      <c r="X40" s="32">
        <v>0</v>
      </c>
      <c r="Y40" s="32">
        <v>0</v>
      </c>
      <c r="Z40" s="32">
        <v>0</v>
      </c>
      <c r="AA40" s="32">
        <v>0</v>
      </c>
      <c r="AB40" s="32">
        <v>0</v>
      </c>
      <c r="AC40" s="2">
        <v>4.84</v>
      </c>
      <c r="AD40" s="2">
        <v>4.84</v>
      </c>
      <c r="AE40" s="2">
        <v>4.84</v>
      </c>
      <c r="AF40" s="2">
        <v>4.84</v>
      </c>
      <c r="AG40" s="2">
        <v>4.84</v>
      </c>
      <c r="AH40" s="2">
        <v>4.84</v>
      </c>
      <c r="AI40" s="2">
        <v>4.84</v>
      </c>
      <c r="AJ40" s="2">
        <v>4.84</v>
      </c>
      <c r="AK40" s="2">
        <v>4.84</v>
      </c>
      <c r="AL40" s="2">
        <v>4.84</v>
      </c>
      <c r="AM40" s="2">
        <v>4.84</v>
      </c>
      <c r="AN40" s="2">
        <v>4.84</v>
      </c>
      <c r="AO40" s="33">
        <v>0</v>
      </c>
      <c r="AP40" s="33">
        <v>0</v>
      </c>
      <c r="AQ40" s="33">
        <v>0</v>
      </c>
      <c r="AR40" s="33">
        <v>0</v>
      </c>
      <c r="AS40" s="33">
        <v>0</v>
      </c>
      <c r="AT40" s="33">
        <v>0</v>
      </c>
      <c r="AU40" s="33">
        <v>0</v>
      </c>
      <c r="AV40" s="33">
        <v>0</v>
      </c>
      <c r="AW40" s="33">
        <v>0</v>
      </c>
      <c r="AX40" s="33">
        <v>0</v>
      </c>
      <c r="AY40" s="33">
        <v>0</v>
      </c>
      <c r="AZ40" s="33">
        <v>0</v>
      </c>
      <c r="BA40" s="31">
        <f t="shared" si="30"/>
        <v>0</v>
      </c>
      <c r="BB40" s="31">
        <f t="shared" si="31"/>
        <v>0</v>
      </c>
      <c r="BC40" s="31">
        <f t="shared" si="32"/>
        <v>0</v>
      </c>
      <c r="BD40" s="31">
        <f t="shared" si="33"/>
        <v>0</v>
      </c>
      <c r="BE40" s="31">
        <f t="shared" si="34"/>
        <v>0</v>
      </c>
      <c r="BF40" s="31">
        <f t="shared" si="35"/>
        <v>0</v>
      </c>
      <c r="BG40" s="31">
        <f t="shared" si="36"/>
        <v>0</v>
      </c>
      <c r="BH40" s="31">
        <f t="shared" si="37"/>
        <v>0</v>
      </c>
      <c r="BI40" s="31">
        <f t="shared" si="38"/>
        <v>0</v>
      </c>
      <c r="BJ40" s="31">
        <f t="shared" si="39"/>
        <v>0</v>
      </c>
      <c r="BK40" s="31">
        <f t="shared" si="40"/>
        <v>0</v>
      </c>
      <c r="BL40" s="31">
        <f t="shared" si="41"/>
        <v>0</v>
      </c>
      <c r="BM40" s="6">
        <v>8.5000000000000006E-2</v>
      </c>
      <c r="BN40" s="6">
        <v>8.5000000000000006E-2</v>
      </c>
      <c r="BO40" s="6">
        <v>8.5000000000000006E-2</v>
      </c>
      <c r="BP40" s="6">
        <v>8.5000000000000006E-2</v>
      </c>
      <c r="BQ40" s="6">
        <v>8.5000000000000006E-2</v>
      </c>
      <c r="BR40" s="6">
        <v>8.5000000000000006E-2</v>
      </c>
      <c r="BS40" s="6">
        <v>8.5000000000000006E-2</v>
      </c>
      <c r="BT40" s="6">
        <v>8.5000000000000006E-2</v>
      </c>
      <c r="BU40" s="6">
        <v>8.5000000000000006E-2</v>
      </c>
      <c r="BV40" s="6">
        <v>8.5000000000000006E-2</v>
      </c>
      <c r="BW40" s="6">
        <v>8.5000000000000006E-2</v>
      </c>
      <c r="BX40" s="6">
        <v>8.5000000000000006E-2</v>
      </c>
      <c r="BY40" s="31">
        <v>0</v>
      </c>
      <c r="BZ40" s="31">
        <v>0</v>
      </c>
      <c r="CA40" s="31">
        <v>0</v>
      </c>
      <c r="CB40" s="31">
        <v>0</v>
      </c>
      <c r="CC40" s="31">
        <v>0</v>
      </c>
      <c r="CD40" s="31">
        <v>0</v>
      </c>
      <c r="CE40" s="31">
        <v>0</v>
      </c>
      <c r="CF40" s="31">
        <v>0</v>
      </c>
      <c r="CG40" s="31">
        <v>0</v>
      </c>
      <c r="CH40" s="31">
        <v>0</v>
      </c>
      <c r="CI40" s="31">
        <v>0</v>
      </c>
      <c r="CJ40" s="31">
        <v>0</v>
      </c>
      <c r="CK40" s="32">
        <f t="shared" si="42"/>
        <v>0</v>
      </c>
      <c r="CL40" s="32">
        <f t="shared" si="43"/>
        <v>0</v>
      </c>
      <c r="CM40" s="32">
        <f t="shared" si="44"/>
        <v>0</v>
      </c>
      <c r="CN40" s="32">
        <f t="shared" si="45"/>
        <v>0</v>
      </c>
      <c r="CO40" s="32">
        <f t="shared" si="46"/>
        <v>0</v>
      </c>
      <c r="CP40" s="32">
        <f t="shared" si="47"/>
        <v>0</v>
      </c>
      <c r="CQ40" s="32">
        <f t="shared" si="48"/>
        <v>0</v>
      </c>
      <c r="CR40" s="32">
        <f t="shared" si="49"/>
        <v>0</v>
      </c>
      <c r="CS40" s="32">
        <f t="shared" si="50"/>
        <v>0</v>
      </c>
      <c r="CT40" s="32">
        <f t="shared" si="51"/>
        <v>0</v>
      </c>
      <c r="CU40" s="32">
        <f t="shared" si="52"/>
        <v>0</v>
      </c>
      <c r="CV40" s="32">
        <f t="shared" si="53"/>
        <v>0</v>
      </c>
      <c r="CW40" s="31">
        <f t="shared" si="174"/>
        <v>0</v>
      </c>
      <c r="CX40" s="31">
        <f t="shared" si="175"/>
        <v>0</v>
      </c>
      <c r="CY40" s="31">
        <f t="shared" si="176"/>
        <v>0</v>
      </c>
      <c r="CZ40" s="31">
        <f t="shared" si="177"/>
        <v>0</v>
      </c>
      <c r="DA40" s="31">
        <f t="shared" si="178"/>
        <v>0</v>
      </c>
      <c r="DB40" s="31">
        <f t="shared" si="179"/>
        <v>0</v>
      </c>
      <c r="DC40" s="31">
        <f t="shared" si="180"/>
        <v>0</v>
      </c>
      <c r="DD40" s="31">
        <f t="shared" si="181"/>
        <v>0</v>
      </c>
      <c r="DE40" s="31">
        <f t="shared" si="182"/>
        <v>0</v>
      </c>
      <c r="DF40" s="31">
        <f t="shared" si="183"/>
        <v>0</v>
      </c>
      <c r="DG40" s="31">
        <f t="shared" si="184"/>
        <v>0</v>
      </c>
      <c r="DH40" s="31">
        <f t="shared" si="185"/>
        <v>0</v>
      </c>
      <c r="DI40" s="32">
        <f t="shared" si="54"/>
        <v>0</v>
      </c>
      <c r="DJ40" s="32">
        <f t="shared" si="55"/>
        <v>0</v>
      </c>
      <c r="DK40" s="32">
        <f t="shared" si="56"/>
        <v>0</v>
      </c>
      <c r="DL40" s="32">
        <f t="shared" si="57"/>
        <v>0</v>
      </c>
      <c r="DM40" s="32">
        <f t="shared" si="58"/>
        <v>0</v>
      </c>
      <c r="DN40" s="32">
        <f t="shared" si="59"/>
        <v>0</v>
      </c>
      <c r="DO40" s="32">
        <f t="shared" si="60"/>
        <v>0</v>
      </c>
      <c r="DP40" s="32">
        <f t="shared" si="61"/>
        <v>0</v>
      </c>
      <c r="DQ40" s="32">
        <f t="shared" si="62"/>
        <v>0</v>
      </c>
      <c r="DR40" s="32">
        <f t="shared" si="63"/>
        <v>0</v>
      </c>
      <c r="DS40" s="32">
        <f t="shared" si="64"/>
        <v>0</v>
      </c>
      <c r="DT40" s="32">
        <f t="shared" si="65"/>
        <v>0</v>
      </c>
      <c r="DU40" s="31">
        <f t="shared" si="66"/>
        <v>0</v>
      </c>
      <c r="DV40" s="31">
        <f t="shared" si="67"/>
        <v>0</v>
      </c>
      <c r="DW40" s="31">
        <f t="shared" si="68"/>
        <v>0</v>
      </c>
      <c r="DX40" s="31">
        <f t="shared" si="69"/>
        <v>0</v>
      </c>
      <c r="DY40" s="31">
        <f t="shared" si="70"/>
        <v>0</v>
      </c>
      <c r="DZ40" s="31">
        <f t="shared" si="71"/>
        <v>0</v>
      </c>
      <c r="EA40" s="31">
        <f t="shared" si="72"/>
        <v>0</v>
      </c>
      <c r="EB40" s="31">
        <f t="shared" si="73"/>
        <v>0</v>
      </c>
      <c r="EC40" s="31">
        <f t="shared" si="74"/>
        <v>0</v>
      </c>
      <c r="ED40" s="31">
        <f t="shared" si="75"/>
        <v>0</v>
      </c>
      <c r="EE40" s="31">
        <f t="shared" si="76"/>
        <v>0</v>
      </c>
      <c r="EF40" s="31">
        <f t="shared" si="77"/>
        <v>0</v>
      </c>
      <c r="EG40" s="32">
        <f t="shared" si="78"/>
        <v>0</v>
      </c>
      <c r="EH40" s="32">
        <f t="shared" si="79"/>
        <v>0</v>
      </c>
      <c r="EI40" s="32">
        <f t="shared" si="80"/>
        <v>0</v>
      </c>
      <c r="EJ40" s="32">
        <f t="shared" si="81"/>
        <v>0</v>
      </c>
      <c r="EK40" s="32">
        <f t="shared" si="82"/>
        <v>0</v>
      </c>
      <c r="EL40" s="32">
        <f t="shared" si="83"/>
        <v>0</v>
      </c>
      <c r="EM40" s="32">
        <f t="shared" si="84"/>
        <v>0</v>
      </c>
      <c r="EN40" s="32">
        <f t="shared" si="85"/>
        <v>0</v>
      </c>
      <c r="EO40" s="32">
        <f t="shared" si="86"/>
        <v>0</v>
      </c>
      <c r="EP40" s="32">
        <f t="shared" si="87"/>
        <v>0</v>
      </c>
      <c r="EQ40" s="32">
        <f t="shared" si="88"/>
        <v>0</v>
      </c>
      <c r="ER40" s="32">
        <f t="shared" si="89"/>
        <v>0</v>
      </c>
    </row>
    <row r="41" spans="1:148">
      <c r="A41" t="s">
        <v>485</v>
      </c>
      <c r="B41" s="1" t="s">
        <v>160</v>
      </c>
      <c r="C41" t="str">
        <f t="shared" ref="C41:C72" ca="1" si="186">VLOOKUP($B41,LocationLookup,2,FALSE)</f>
        <v>CRE3</v>
      </c>
      <c r="D41" t="str">
        <f t="shared" ref="D41:D72" ca="1" si="187">VLOOKUP($C41,LossFactorLookup,2,FALSE)</f>
        <v>Cowley North Wind Facility</v>
      </c>
      <c r="E41" s="51">
        <v>6634.9755999999998</v>
      </c>
      <c r="F41" s="51">
        <v>3693.9937</v>
      </c>
      <c r="G41" s="51">
        <v>6173.2667000000001</v>
      </c>
      <c r="H41" s="51">
        <v>3542.3625000000002</v>
      </c>
      <c r="I41" s="51">
        <v>3427.0812000000001</v>
      </c>
      <c r="J41" s="51">
        <v>4069.5689000000002</v>
      </c>
      <c r="K41" s="51">
        <v>2430.5349000000001</v>
      </c>
      <c r="L41" s="51">
        <v>2566.7712000000001</v>
      </c>
      <c r="M41" s="51">
        <v>3350.3420999999998</v>
      </c>
      <c r="N41" s="51">
        <v>6397.3023000000003</v>
      </c>
      <c r="O41" s="51">
        <v>5930.6774999999998</v>
      </c>
      <c r="P41" s="51">
        <v>6673.4384</v>
      </c>
      <c r="Q41" s="32">
        <v>353955.96</v>
      </c>
      <c r="R41" s="32">
        <v>245127.86</v>
      </c>
      <c r="S41" s="32">
        <v>328814.11</v>
      </c>
      <c r="T41" s="32">
        <v>179804.02</v>
      </c>
      <c r="U41" s="32">
        <v>126838.39999999999</v>
      </c>
      <c r="V41" s="32">
        <v>169997.64</v>
      </c>
      <c r="W41" s="32">
        <v>421901.03</v>
      </c>
      <c r="X41" s="32">
        <v>144328.66</v>
      </c>
      <c r="Y41" s="32">
        <v>141587.18</v>
      </c>
      <c r="Z41" s="32">
        <v>359019.7</v>
      </c>
      <c r="AA41" s="32">
        <v>258499.42</v>
      </c>
      <c r="AB41" s="32">
        <v>393793.42</v>
      </c>
      <c r="AC41" s="2">
        <v>4.84</v>
      </c>
      <c r="AD41" s="2">
        <v>4.84</v>
      </c>
      <c r="AE41" s="2">
        <v>4.84</v>
      </c>
      <c r="AF41" s="2">
        <v>4.84</v>
      </c>
      <c r="AG41" s="2">
        <v>4.84</v>
      </c>
      <c r="AH41" s="2">
        <v>4.84</v>
      </c>
      <c r="AI41" s="2">
        <v>4.84</v>
      </c>
      <c r="AJ41" s="2">
        <v>4.84</v>
      </c>
      <c r="AK41" s="2">
        <v>4.84</v>
      </c>
      <c r="AL41" s="2">
        <v>4.84</v>
      </c>
      <c r="AM41" s="2">
        <v>4.84</v>
      </c>
      <c r="AN41" s="2">
        <v>4.84</v>
      </c>
      <c r="AO41" s="33">
        <v>17131.47</v>
      </c>
      <c r="AP41" s="33">
        <v>11864.19</v>
      </c>
      <c r="AQ41" s="33">
        <v>15914.6</v>
      </c>
      <c r="AR41" s="33">
        <v>8702.51</v>
      </c>
      <c r="AS41" s="33">
        <v>6138.98</v>
      </c>
      <c r="AT41" s="33">
        <v>8227.89</v>
      </c>
      <c r="AU41" s="33">
        <v>20420.009999999998</v>
      </c>
      <c r="AV41" s="33">
        <v>6985.51</v>
      </c>
      <c r="AW41" s="33">
        <v>6852.82</v>
      </c>
      <c r="AX41" s="33">
        <v>17376.55</v>
      </c>
      <c r="AY41" s="33">
        <v>12511.37</v>
      </c>
      <c r="AZ41" s="33">
        <v>19059.599999999999</v>
      </c>
      <c r="BA41" s="31">
        <f t="shared" si="30"/>
        <v>-424.75</v>
      </c>
      <c r="BB41" s="31">
        <f t="shared" si="31"/>
        <v>-294.14999999999998</v>
      </c>
      <c r="BC41" s="31">
        <f t="shared" si="32"/>
        <v>-394.58</v>
      </c>
      <c r="BD41" s="31">
        <f t="shared" si="33"/>
        <v>-863.06</v>
      </c>
      <c r="BE41" s="31">
        <f t="shared" si="34"/>
        <v>-608.82000000000005</v>
      </c>
      <c r="BF41" s="31">
        <f t="shared" si="35"/>
        <v>-815.99</v>
      </c>
      <c r="BG41" s="31">
        <f t="shared" si="36"/>
        <v>-2995.5</v>
      </c>
      <c r="BH41" s="31">
        <f t="shared" si="37"/>
        <v>-1024.73</v>
      </c>
      <c r="BI41" s="31">
        <f t="shared" si="38"/>
        <v>-1005.27</v>
      </c>
      <c r="BJ41" s="31">
        <f t="shared" si="39"/>
        <v>-1077.06</v>
      </c>
      <c r="BK41" s="31">
        <f t="shared" si="40"/>
        <v>-775.5</v>
      </c>
      <c r="BL41" s="31">
        <f t="shared" si="41"/>
        <v>-1181.3800000000001</v>
      </c>
      <c r="BM41" s="6">
        <v>6.13E-2</v>
      </c>
      <c r="BN41" s="6">
        <v>6.13E-2</v>
      </c>
      <c r="BO41" s="6">
        <v>6.13E-2</v>
      </c>
      <c r="BP41" s="6">
        <v>6.13E-2</v>
      </c>
      <c r="BQ41" s="6">
        <v>6.13E-2</v>
      </c>
      <c r="BR41" s="6">
        <v>6.13E-2</v>
      </c>
      <c r="BS41" s="6">
        <v>6.13E-2</v>
      </c>
      <c r="BT41" s="6">
        <v>6.13E-2</v>
      </c>
      <c r="BU41" s="6">
        <v>6.13E-2</v>
      </c>
      <c r="BV41" s="6">
        <v>6.13E-2</v>
      </c>
      <c r="BW41" s="6">
        <v>6.13E-2</v>
      </c>
      <c r="BX41" s="6">
        <v>6.13E-2</v>
      </c>
      <c r="BY41" s="31">
        <v>21697.5</v>
      </c>
      <c r="BZ41" s="31">
        <v>15026.34</v>
      </c>
      <c r="CA41" s="31">
        <v>20156.3</v>
      </c>
      <c r="CB41" s="31">
        <v>11021.99</v>
      </c>
      <c r="CC41" s="31">
        <v>7775.19</v>
      </c>
      <c r="CD41" s="31">
        <v>10420.86</v>
      </c>
      <c r="CE41" s="31">
        <v>25862.53</v>
      </c>
      <c r="CF41" s="31">
        <v>8847.35</v>
      </c>
      <c r="CG41" s="31">
        <v>8679.2900000000009</v>
      </c>
      <c r="CH41" s="31">
        <v>22007.91</v>
      </c>
      <c r="CI41" s="31">
        <v>15846.01</v>
      </c>
      <c r="CJ41" s="31">
        <v>24139.54</v>
      </c>
      <c r="CK41" s="32">
        <f t="shared" si="42"/>
        <v>460.14</v>
      </c>
      <c r="CL41" s="32">
        <f t="shared" si="43"/>
        <v>318.67</v>
      </c>
      <c r="CM41" s="32">
        <f t="shared" si="44"/>
        <v>427.46</v>
      </c>
      <c r="CN41" s="32">
        <f t="shared" si="45"/>
        <v>233.75</v>
      </c>
      <c r="CO41" s="32">
        <f t="shared" si="46"/>
        <v>164.89</v>
      </c>
      <c r="CP41" s="32">
        <f t="shared" si="47"/>
        <v>221</v>
      </c>
      <c r="CQ41" s="32">
        <f t="shared" si="48"/>
        <v>548.47</v>
      </c>
      <c r="CR41" s="32">
        <f t="shared" si="49"/>
        <v>187.63</v>
      </c>
      <c r="CS41" s="32">
        <f t="shared" si="50"/>
        <v>184.06</v>
      </c>
      <c r="CT41" s="32">
        <f t="shared" si="51"/>
        <v>466.73</v>
      </c>
      <c r="CU41" s="32">
        <f t="shared" si="52"/>
        <v>336.05</v>
      </c>
      <c r="CV41" s="32">
        <f t="shared" si="53"/>
        <v>511.93</v>
      </c>
      <c r="CW41" s="31">
        <f t="shared" si="174"/>
        <v>5450.9199999999983</v>
      </c>
      <c r="CX41" s="31">
        <f t="shared" si="175"/>
        <v>3774.97</v>
      </c>
      <c r="CY41" s="31">
        <f t="shared" si="176"/>
        <v>5063.739999999998</v>
      </c>
      <c r="CZ41" s="31">
        <f t="shared" si="177"/>
        <v>3416.2899999999995</v>
      </c>
      <c r="DA41" s="31">
        <f t="shared" si="178"/>
        <v>2409.9200000000005</v>
      </c>
      <c r="DB41" s="31">
        <f t="shared" si="179"/>
        <v>3229.9600000000009</v>
      </c>
      <c r="DC41" s="31">
        <f t="shared" si="180"/>
        <v>8986.4900000000016</v>
      </c>
      <c r="DD41" s="31">
        <f t="shared" si="181"/>
        <v>3074.1999999999994</v>
      </c>
      <c r="DE41" s="31">
        <f t="shared" si="182"/>
        <v>3015.8000000000006</v>
      </c>
      <c r="DF41" s="31">
        <f t="shared" si="183"/>
        <v>6175.15</v>
      </c>
      <c r="DG41" s="31">
        <f t="shared" si="184"/>
        <v>4446.1899999999987</v>
      </c>
      <c r="DH41" s="31">
        <f t="shared" si="185"/>
        <v>6773.2500000000027</v>
      </c>
      <c r="DI41" s="32">
        <f t="shared" si="54"/>
        <v>272.55</v>
      </c>
      <c r="DJ41" s="32">
        <f t="shared" si="55"/>
        <v>188.75</v>
      </c>
      <c r="DK41" s="32">
        <f t="shared" si="56"/>
        <v>253.19</v>
      </c>
      <c r="DL41" s="32">
        <f t="shared" si="57"/>
        <v>170.81</v>
      </c>
      <c r="DM41" s="32">
        <f t="shared" si="58"/>
        <v>120.5</v>
      </c>
      <c r="DN41" s="32">
        <f t="shared" si="59"/>
        <v>161.5</v>
      </c>
      <c r="DO41" s="32">
        <f t="shared" si="60"/>
        <v>449.32</v>
      </c>
      <c r="DP41" s="32">
        <f t="shared" si="61"/>
        <v>153.71</v>
      </c>
      <c r="DQ41" s="32">
        <f t="shared" si="62"/>
        <v>150.79</v>
      </c>
      <c r="DR41" s="32">
        <f t="shared" si="63"/>
        <v>308.76</v>
      </c>
      <c r="DS41" s="32">
        <f t="shared" si="64"/>
        <v>222.31</v>
      </c>
      <c r="DT41" s="32">
        <f t="shared" si="65"/>
        <v>338.66</v>
      </c>
      <c r="DU41" s="31">
        <f t="shared" si="66"/>
        <v>2345.3200000000002</v>
      </c>
      <c r="DV41" s="31">
        <f t="shared" si="67"/>
        <v>1604.98</v>
      </c>
      <c r="DW41" s="31">
        <f t="shared" si="68"/>
        <v>2129.62</v>
      </c>
      <c r="DX41" s="31">
        <f t="shared" si="69"/>
        <v>1419.35</v>
      </c>
      <c r="DY41" s="31">
        <f t="shared" si="70"/>
        <v>989.36</v>
      </c>
      <c r="DZ41" s="31">
        <f t="shared" si="71"/>
        <v>1309.55</v>
      </c>
      <c r="EA41" s="31">
        <f t="shared" si="72"/>
        <v>3599.15</v>
      </c>
      <c r="EB41" s="31">
        <f t="shared" si="73"/>
        <v>1214.92</v>
      </c>
      <c r="EC41" s="31">
        <f t="shared" si="74"/>
        <v>1175.83</v>
      </c>
      <c r="ED41" s="31">
        <f t="shared" si="75"/>
        <v>2375.91</v>
      </c>
      <c r="EE41" s="31">
        <f t="shared" si="76"/>
        <v>1687.09</v>
      </c>
      <c r="EF41" s="31">
        <f t="shared" si="77"/>
        <v>2535.2800000000002</v>
      </c>
      <c r="EG41" s="32">
        <f t="shared" si="78"/>
        <v>8068.7899999999991</v>
      </c>
      <c r="EH41" s="32">
        <f t="shared" si="79"/>
        <v>5568.7</v>
      </c>
      <c r="EI41" s="32">
        <f t="shared" si="80"/>
        <v>7446.5499999999975</v>
      </c>
      <c r="EJ41" s="32">
        <f t="shared" si="81"/>
        <v>5006.4499999999989</v>
      </c>
      <c r="EK41" s="32">
        <f t="shared" si="82"/>
        <v>3519.7800000000007</v>
      </c>
      <c r="EL41" s="32">
        <f t="shared" si="83"/>
        <v>4701.0100000000011</v>
      </c>
      <c r="EM41" s="32">
        <f t="shared" si="84"/>
        <v>13034.960000000001</v>
      </c>
      <c r="EN41" s="32">
        <f t="shared" si="85"/>
        <v>4442.83</v>
      </c>
      <c r="EO41" s="32">
        <f t="shared" si="86"/>
        <v>4342.42</v>
      </c>
      <c r="EP41" s="32">
        <f t="shared" si="87"/>
        <v>8859.82</v>
      </c>
      <c r="EQ41" s="32">
        <f t="shared" si="88"/>
        <v>6355.5899999999992</v>
      </c>
      <c r="ER41" s="32">
        <f t="shared" si="89"/>
        <v>9647.1900000000023</v>
      </c>
    </row>
    <row r="42" spans="1:148">
      <c r="A42" t="s">
        <v>511</v>
      </c>
      <c r="B42" s="1" t="s">
        <v>352</v>
      </c>
      <c r="C42" t="str">
        <f t="shared" ca="1" si="186"/>
        <v>BCHIMP</v>
      </c>
      <c r="D42" t="str">
        <f t="shared" ca="1" si="187"/>
        <v>Alberta-BC Intertie - Import</v>
      </c>
      <c r="L42" s="51">
        <v>265</v>
      </c>
      <c r="Q42" s="32"/>
      <c r="R42" s="32"/>
      <c r="S42" s="32"/>
      <c r="T42" s="32"/>
      <c r="U42" s="32"/>
      <c r="V42" s="32"/>
      <c r="W42" s="32"/>
      <c r="X42" s="32">
        <v>27247</v>
      </c>
      <c r="Y42" s="32"/>
      <c r="Z42" s="32"/>
      <c r="AA42" s="32"/>
      <c r="AB42" s="32"/>
      <c r="AJ42" s="2">
        <v>0.78</v>
      </c>
      <c r="AO42" s="33"/>
      <c r="AP42" s="33"/>
      <c r="AQ42" s="33"/>
      <c r="AR42" s="33"/>
      <c r="AS42" s="33"/>
      <c r="AT42" s="33"/>
      <c r="AU42" s="33"/>
      <c r="AV42" s="33">
        <v>212.53</v>
      </c>
      <c r="AW42" s="33"/>
      <c r="AX42" s="33"/>
      <c r="AY42" s="33"/>
      <c r="AZ42" s="33"/>
      <c r="BA42" s="31">
        <f t="shared" si="30"/>
        <v>0</v>
      </c>
      <c r="BB42" s="31">
        <f t="shared" si="31"/>
        <v>0</v>
      </c>
      <c r="BC42" s="31">
        <f t="shared" si="32"/>
        <v>0</v>
      </c>
      <c r="BD42" s="31">
        <f t="shared" si="33"/>
        <v>0</v>
      </c>
      <c r="BE42" s="31">
        <f t="shared" si="34"/>
        <v>0</v>
      </c>
      <c r="BF42" s="31">
        <f t="shared" si="35"/>
        <v>0</v>
      </c>
      <c r="BG42" s="31">
        <f t="shared" si="36"/>
        <v>0</v>
      </c>
      <c r="BH42" s="31">
        <f t="shared" si="37"/>
        <v>-193.45</v>
      </c>
      <c r="BI42" s="31">
        <f t="shared" si="38"/>
        <v>0</v>
      </c>
      <c r="BJ42" s="31">
        <f t="shared" si="39"/>
        <v>0</v>
      </c>
      <c r="BK42" s="31">
        <f t="shared" si="40"/>
        <v>0</v>
      </c>
      <c r="BL42" s="31">
        <f t="shared" si="41"/>
        <v>0</v>
      </c>
      <c r="BM42" s="6">
        <v>-2.81E-2</v>
      </c>
      <c r="BN42" s="6">
        <v>-2.81E-2</v>
      </c>
      <c r="BO42" s="6">
        <v>-2.81E-2</v>
      </c>
      <c r="BP42" s="6">
        <v>-2.81E-2</v>
      </c>
      <c r="BQ42" s="6">
        <v>-2.81E-2</v>
      </c>
      <c r="BR42" s="6">
        <v>-2.81E-2</v>
      </c>
      <c r="BS42" s="6">
        <v>-2.81E-2</v>
      </c>
      <c r="BT42" s="6">
        <v>-2.81E-2</v>
      </c>
      <c r="BU42" s="6">
        <v>-2.81E-2</v>
      </c>
      <c r="BV42" s="6">
        <v>-2.81E-2</v>
      </c>
      <c r="BW42" s="6">
        <v>-2.81E-2</v>
      </c>
      <c r="BX42" s="6">
        <v>-2.81E-2</v>
      </c>
      <c r="BY42" s="31">
        <v>0</v>
      </c>
      <c r="BZ42" s="31">
        <v>0</v>
      </c>
      <c r="CA42" s="31">
        <v>0</v>
      </c>
      <c r="CB42" s="31">
        <v>0</v>
      </c>
      <c r="CC42" s="31">
        <v>0</v>
      </c>
      <c r="CD42" s="31">
        <v>0</v>
      </c>
      <c r="CE42" s="31">
        <v>0</v>
      </c>
      <c r="CF42" s="31">
        <v>-765.64</v>
      </c>
      <c r="CG42" s="31">
        <v>0</v>
      </c>
      <c r="CH42" s="31">
        <v>0</v>
      </c>
      <c r="CI42" s="31">
        <v>0</v>
      </c>
      <c r="CJ42" s="31">
        <v>0</v>
      </c>
      <c r="CK42" s="32">
        <f t="shared" si="42"/>
        <v>0</v>
      </c>
      <c r="CL42" s="32">
        <f t="shared" si="43"/>
        <v>0</v>
      </c>
      <c r="CM42" s="32">
        <f t="shared" si="44"/>
        <v>0</v>
      </c>
      <c r="CN42" s="32">
        <f t="shared" si="45"/>
        <v>0</v>
      </c>
      <c r="CO42" s="32">
        <f t="shared" si="46"/>
        <v>0</v>
      </c>
      <c r="CP42" s="32">
        <f t="shared" si="47"/>
        <v>0</v>
      </c>
      <c r="CQ42" s="32">
        <f t="shared" si="48"/>
        <v>0</v>
      </c>
      <c r="CR42" s="32">
        <f t="shared" si="49"/>
        <v>35.42</v>
      </c>
      <c r="CS42" s="32">
        <f t="shared" si="50"/>
        <v>0</v>
      </c>
      <c r="CT42" s="32">
        <f t="shared" si="51"/>
        <v>0</v>
      </c>
      <c r="CU42" s="32">
        <f t="shared" si="52"/>
        <v>0</v>
      </c>
      <c r="CV42" s="32">
        <f t="shared" si="53"/>
        <v>0</v>
      </c>
      <c r="CW42" s="31">
        <f t="shared" si="174"/>
        <v>0</v>
      </c>
      <c r="CX42" s="31">
        <f t="shared" si="175"/>
        <v>0</v>
      </c>
      <c r="CY42" s="31">
        <f t="shared" si="176"/>
        <v>0</v>
      </c>
      <c r="CZ42" s="31">
        <f t="shared" si="177"/>
        <v>0</v>
      </c>
      <c r="DA42" s="31">
        <f t="shared" si="178"/>
        <v>0</v>
      </c>
      <c r="DB42" s="31">
        <f t="shared" si="179"/>
        <v>0</v>
      </c>
      <c r="DC42" s="31">
        <f t="shared" si="180"/>
        <v>0</v>
      </c>
      <c r="DD42" s="31">
        <f t="shared" si="181"/>
        <v>-749.3</v>
      </c>
      <c r="DE42" s="31">
        <f t="shared" si="182"/>
        <v>0</v>
      </c>
      <c r="DF42" s="31">
        <f t="shared" si="183"/>
        <v>0</v>
      </c>
      <c r="DG42" s="31">
        <f t="shared" si="184"/>
        <v>0</v>
      </c>
      <c r="DH42" s="31">
        <f t="shared" si="185"/>
        <v>0</v>
      </c>
      <c r="DI42" s="32">
        <f t="shared" si="54"/>
        <v>0</v>
      </c>
      <c r="DJ42" s="32">
        <f t="shared" si="55"/>
        <v>0</v>
      </c>
      <c r="DK42" s="32">
        <f t="shared" si="56"/>
        <v>0</v>
      </c>
      <c r="DL42" s="32">
        <f t="shared" si="57"/>
        <v>0</v>
      </c>
      <c r="DM42" s="32">
        <f t="shared" si="58"/>
        <v>0</v>
      </c>
      <c r="DN42" s="32">
        <f t="shared" si="59"/>
        <v>0</v>
      </c>
      <c r="DO42" s="32">
        <f t="shared" si="60"/>
        <v>0</v>
      </c>
      <c r="DP42" s="32">
        <f t="shared" si="61"/>
        <v>-37.47</v>
      </c>
      <c r="DQ42" s="32">
        <f t="shared" si="62"/>
        <v>0</v>
      </c>
      <c r="DR42" s="32">
        <f t="shared" si="63"/>
        <v>0</v>
      </c>
      <c r="DS42" s="32">
        <f t="shared" si="64"/>
        <v>0</v>
      </c>
      <c r="DT42" s="32">
        <f t="shared" si="65"/>
        <v>0</v>
      </c>
      <c r="DU42" s="31">
        <f t="shared" si="66"/>
        <v>0</v>
      </c>
      <c r="DV42" s="31">
        <f t="shared" si="67"/>
        <v>0</v>
      </c>
      <c r="DW42" s="31">
        <f t="shared" si="68"/>
        <v>0</v>
      </c>
      <c r="DX42" s="31">
        <f t="shared" si="69"/>
        <v>0</v>
      </c>
      <c r="DY42" s="31">
        <f t="shared" si="70"/>
        <v>0</v>
      </c>
      <c r="DZ42" s="31">
        <f t="shared" si="71"/>
        <v>0</v>
      </c>
      <c r="EA42" s="31">
        <f t="shared" si="72"/>
        <v>0</v>
      </c>
      <c r="EB42" s="31">
        <f t="shared" si="73"/>
        <v>-296.12</v>
      </c>
      <c r="EC42" s="31">
        <f t="shared" si="74"/>
        <v>0</v>
      </c>
      <c r="ED42" s="31">
        <f t="shared" si="75"/>
        <v>0</v>
      </c>
      <c r="EE42" s="31">
        <f t="shared" si="76"/>
        <v>0</v>
      </c>
      <c r="EF42" s="31">
        <f t="shared" si="77"/>
        <v>0</v>
      </c>
      <c r="EG42" s="32">
        <f t="shared" si="78"/>
        <v>0</v>
      </c>
      <c r="EH42" s="32">
        <f t="shared" si="79"/>
        <v>0</v>
      </c>
      <c r="EI42" s="32">
        <f t="shared" si="80"/>
        <v>0</v>
      </c>
      <c r="EJ42" s="32">
        <f t="shared" si="81"/>
        <v>0</v>
      </c>
      <c r="EK42" s="32">
        <f t="shared" si="82"/>
        <v>0</v>
      </c>
      <c r="EL42" s="32">
        <f t="shared" si="83"/>
        <v>0</v>
      </c>
      <c r="EM42" s="32">
        <f t="shared" si="84"/>
        <v>0</v>
      </c>
      <c r="EN42" s="32">
        <f t="shared" si="85"/>
        <v>-1082.8899999999999</v>
      </c>
      <c r="EO42" s="32">
        <f t="shared" si="86"/>
        <v>0</v>
      </c>
      <c r="EP42" s="32">
        <f t="shared" si="87"/>
        <v>0</v>
      </c>
      <c r="EQ42" s="32">
        <f t="shared" si="88"/>
        <v>0</v>
      </c>
      <c r="ER42" s="32">
        <f t="shared" si="89"/>
        <v>0</v>
      </c>
    </row>
    <row r="43" spans="1:148">
      <c r="A43" t="s">
        <v>511</v>
      </c>
      <c r="B43" s="1" t="s">
        <v>354</v>
      </c>
      <c r="C43" t="str">
        <f t="shared" ca="1" si="186"/>
        <v>SPCIMP</v>
      </c>
      <c r="D43" t="str">
        <f t="shared" ca="1" si="187"/>
        <v>Alberta-Saskatchewan Intertie - Import</v>
      </c>
      <c r="J43" s="51">
        <v>66</v>
      </c>
      <c r="Q43" s="32"/>
      <c r="R43" s="32"/>
      <c r="S43" s="32"/>
      <c r="T43" s="32"/>
      <c r="U43" s="32"/>
      <c r="V43" s="32">
        <v>1272.92</v>
      </c>
      <c r="W43" s="32"/>
      <c r="X43" s="32"/>
      <c r="Y43" s="32"/>
      <c r="Z43" s="32"/>
      <c r="AA43" s="32"/>
      <c r="AB43" s="32"/>
      <c r="AH43" s="2">
        <v>1.44</v>
      </c>
      <c r="AO43" s="33"/>
      <c r="AP43" s="33"/>
      <c r="AQ43" s="33"/>
      <c r="AR43" s="33"/>
      <c r="AS43" s="33"/>
      <c r="AT43" s="33">
        <v>18.329999999999998</v>
      </c>
      <c r="AU43" s="33"/>
      <c r="AV43" s="33"/>
      <c r="AW43" s="33"/>
      <c r="AX43" s="33"/>
      <c r="AY43" s="33"/>
      <c r="AZ43" s="33"/>
      <c r="BA43" s="31">
        <f t="shared" si="30"/>
        <v>0</v>
      </c>
      <c r="BB43" s="31">
        <f t="shared" si="31"/>
        <v>0</v>
      </c>
      <c r="BC43" s="31">
        <f t="shared" si="32"/>
        <v>0</v>
      </c>
      <c r="BD43" s="31">
        <f t="shared" si="33"/>
        <v>0</v>
      </c>
      <c r="BE43" s="31">
        <f t="shared" si="34"/>
        <v>0</v>
      </c>
      <c r="BF43" s="31">
        <f t="shared" si="35"/>
        <v>-6.11</v>
      </c>
      <c r="BG43" s="31">
        <f t="shared" si="36"/>
        <v>0</v>
      </c>
      <c r="BH43" s="31">
        <f t="shared" si="37"/>
        <v>0</v>
      </c>
      <c r="BI43" s="31">
        <f t="shared" si="38"/>
        <v>0</v>
      </c>
      <c r="BJ43" s="31">
        <f t="shared" si="39"/>
        <v>0</v>
      </c>
      <c r="BK43" s="31">
        <f t="shared" si="40"/>
        <v>0</v>
      </c>
      <c r="BL43" s="31">
        <f t="shared" si="41"/>
        <v>0</v>
      </c>
      <c r="BM43" s="6">
        <v>-4.5999999999999999E-3</v>
      </c>
      <c r="BN43" s="6">
        <v>-4.5999999999999999E-3</v>
      </c>
      <c r="BO43" s="6">
        <v>-4.5999999999999999E-3</v>
      </c>
      <c r="BP43" s="6">
        <v>-4.5999999999999999E-3</v>
      </c>
      <c r="BQ43" s="6">
        <v>-4.5999999999999999E-3</v>
      </c>
      <c r="BR43" s="6">
        <v>-4.5999999999999999E-3</v>
      </c>
      <c r="BS43" s="6">
        <v>-4.5999999999999999E-3</v>
      </c>
      <c r="BT43" s="6">
        <v>-4.5999999999999999E-3</v>
      </c>
      <c r="BU43" s="6">
        <v>-4.5999999999999999E-3</v>
      </c>
      <c r="BV43" s="6">
        <v>-4.5999999999999999E-3</v>
      </c>
      <c r="BW43" s="6">
        <v>-4.5999999999999999E-3</v>
      </c>
      <c r="BX43" s="6">
        <v>-4.5999999999999999E-3</v>
      </c>
      <c r="BY43" s="31">
        <v>0</v>
      </c>
      <c r="BZ43" s="31">
        <v>0</v>
      </c>
      <c r="CA43" s="31">
        <v>0</v>
      </c>
      <c r="CB43" s="31">
        <v>0</v>
      </c>
      <c r="CC43" s="31">
        <v>0</v>
      </c>
      <c r="CD43" s="31">
        <v>-5.86</v>
      </c>
      <c r="CE43" s="31">
        <v>0</v>
      </c>
      <c r="CF43" s="31">
        <v>0</v>
      </c>
      <c r="CG43" s="31">
        <v>0</v>
      </c>
      <c r="CH43" s="31">
        <v>0</v>
      </c>
      <c r="CI43" s="31">
        <v>0</v>
      </c>
      <c r="CJ43" s="31">
        <v>0</v>
      </c>
      <c r="CK43" s="32">
        <f t="shared" si="42"/>
        <v>0</v>
      </c>
      <c r="CL43" s="32">
        <f t="shared" si="43"/>
        <v>0</v>
      </c>
      <c r="CM43" s="32">
        <f t="shared" si="44"/>
        <v>0</v>
      </c>
      <c r="CN43" s="32">
        <f t="shared" si="45"/>
        <v>0</v>
      </c>
      <c r="CO43" s="32">
        <f t="shared" si="46"/>
        <v>0</v>
      </c>
      <c r="CP43" s="32">
        <f t="shared" si="47"/>
        <v>1.65</v>
      </c>
      <c r="CQ43" s="32">
        <f t="shared" si="48"/>
        <v>0</v>
      </c>
      <c r="CR43" s="32">
        <f t="shared" si="49"/>
        <v>0</v>
      </c>
      <c r="CS43" s="32">
        <f t="shared" si="50"/>
        <v>0</v>
      </c>
      <c r="CT43" s="32">
        <f t="shared" si="51"/>
        <v>0</v>
      </c>
      <c r="CU43" s="32">
        <f t="shared" si="52"/>
        <v>0</v>
      </c>
      <c r="CV43" s="32">
        <f t="shared" si="53"/>
        <v>0</v>
      </c>
      <c r="CW43" s="31">
        <f t="shared" si="174"/>
        <v>0</v>
      </c>
      <c r="CX43" s="31">
        <f t="shared" si="175"/>
        <v>0</v>
      </c>
      <c r="CY43" s="31">
        <f t="shared" si="176"/>
        <v>0</v>
      </c>
      <c r="CZ43" s="31">
        <f t="shared" si="177"/>
        <v>0</v>
      </c>
      <c r="DA43" s="31">
        <f t="shared" si="178"/>
        <v>0</v>
      </c>
      <c r="DB43" s="31">
        <f t="shared" si="179"/>
        <v>-16.43</v>
      </c>
      <c r="DC43" s="31">
        <f t="shared" si="180"/>
        <v>0</v>
      </c>
      <c r="DD43" s="31">
        <f t="shared" si="181"/>
        <v>0</v>
      </c>
      <c r="DE43" s="31">
        <f t="shared" si="182"/>
        <v>0</v>
      </c>
      <c r="DF43" s="31">
        <f t="shared" si="183"/>
        <v>0</v>
      </c>
      <c r="DG43" s="31">
        <f t="shared" si="184"/>
        <v>0</v>
      </c>
      <c r="DH43" s="31">
        <f t="shared" si="185"/>
        <v>0</v>
      </c>
      <c r="DI43" s="32">
        <f t="shared" si="54"/>
        <v>0</v>
      </c>
      <c r="DJ43" s="32">
        <f t="shared" si="55"/>
        <v>0</v>
      </c>
      <c r="DK43" s="32">
        <f t="shared" si="56"/>
        <v>0</v>
      </c>
      <c r="DL43" s="32">
        <f t="shared" si="57"/>
        <v>0</v>
      </c>
      <c r="DM43" s="32">
        <f t="shared" si="58"/>
        <v>0</v>
      </c>
      <c r="DN43" s="32">
        <f t="shared" si="59"/>
        <v>-0.82</v>
      </c>
      <c r="DO43" s="32">
        <f t="shared" si="60"/>
        <v>0</v>
      </c>
      <c r="DP43" s="32">
        <f t="shared" si="61"/>
        <v>0</v>
      </c>
      <c r="DQ43" s="32">
        <f t="shared" si="62"/>
        <v>0</v>
      </c>
      <c r="DR43" s="32">
        <f t="shared" si="63"/>
        <v>0</v>
      </c>
      <c r="DS43" s="32">
        <f t="shared" si="64"/>
        <v>0</v>
      </c>
      <c r="DT43" s="32">
        <f t="shared" si="65"/>
        <v>0</v>
      </c>
      <c r="DU43" s="31">
        <f t="shared" si="66"/>
        <v>0</v>
      </c>
      <c r="DV43" s="31">
        <f t="shared" si="67"/>
        <v>0</v>
      </c>
      <c r="DW43" s="31">
        <f t="shared" si="68"/>
        <v>0</v>
      </c>
      <c r="DX43" s="31">
        <f t="shared" si="69"/>
        <v>0</v>
      </c>
      <c r="DY43" s="31">
        <f t="shared" si="70"/>
        <v>0</v>
      </c>
      <c r="DZ43" s="31">
        <f t="shared" si="71"/>
        <v>-6.66</v>
      </c>
      <c r="EA43" s="31">
        <f t="shared" si="72"/>
        <v>0</v>
      </c>
      <c r="EB43" s="31">
        <f t="shared" si="73"/>
        <v>0</v>
      </c>
      <c r="EC43" s="31">
        <f t="shared" si="74"/>
        <v>0</v>
      </c>
      <c r="ED43" s="31">
        <f t="shared" si="75"/>
        <v>0</v>
      </c>
      <c r="EE43" s="31">
        <f t="shared" si="76"/>
        <v>0</v>
      </c>
      <c r="EF43" s="31">
        <f t="shared" si="77"/>
        <v>0</v>
      </c>
      <c r="EG43" s="32">
        <f t="shared" si="78"/>
        <v>0</v>
      </c>
      <c r="EH43" s="32">
        <f t="shared" si="79"/>
        <v>0</v>
      </c>
      <c r="EI43" s="32">
        <f t="shared" si="80"/>
        <v>0</v>
      </c>
      <c r="EJ43" s="32">
        <f t="shared" si="81"/>
        <v>0</v>
      </c>
      <c r="EK43" s="32">
        <f t="shared" si="82"/>
        <v>0</v>
      </c>
      <c r="EL43" s="32">
        <f t="shared" si="83"/>
        <v>-23.91</v>
      </c>
      <c r="EM43" s="32">
        <f t="shared" si="84"/>
        <v>0</v>
      </c>
      <c r="EN43" s="32">
        <f t="shared" si="85"/>
        <v>0</v>
      </c>
      <c r="EO43" s="32">
        <f t="shared" si="86"/>
        <v>0</v>
      </c>
      <c r="EP43" s="32">
        <f t="shared" si="87"/>
        <v>0</v>
      </c>
      <c r="EQ43" s="32">
        <f t="shared" si="88"/>
        <v>0</v>
      </c>
      <c r="ER43" s="32">
        <f t="shared" si="89"/>
        <v>0</v>
      </c>
    </row>
    <row r="44" spans="1:148">
      <c r="A44" t="s">
        <v>428</v>
      </c>
      <c r="B44" s="1" t="s">
        <v>57</v>
      </c>
      <c r="C44" t="str">
        <f t="shared" ca="1" si="186"/>
        <v>DAI1</v>
      </c>
      <c r="D44" t="str">
        <f t="shared" ca="1" si="187"/>
        <v>Daishowa-Marubeni</v>
      </c>
      <c r="E44" s="51">
        <v>1831.732</v>
      </c>
      <c r="F44" s="51">
        <v>2305.9679999999998</v>
      </c>
      <c r="G44" s="51">
        <v>1337.434</v>
      </c>
      <c r="H44" s="51">
        <v>1074.066</v>
      </c>
      <c r="I44" s="51">
        <v>1155.854</v>
      </c>
      <c r="J44" s="51">
        <v>1979.922</v>
      </c>
      <c r="K44" s="51">
        <v>2623.096</v>
      </c>
      <c r="L44" s="51">
        <v>1168.482</v>
      </c>
      <c r="M44" s="51">
        <v>797.56600000000003</v>
      </c>
      <c r="N44" s="51">
        <v>626.22</v>
      </c>
      <c r="O44" s="51">
        <v>832.02</v>
      </c>
      <c r="P44" s="51">
        <v>1532.1880000000001</v>
      </c>
      <c r="Q44" s="32">
        <v>120426.54</v>
      </c>
      <c r="R44" s="32">
        <v>176538.25</v>
      </c>
      <c r="S44" s="32">
        <v>96353.35</v>
      </c>
      <c r="T44" s="32">
        <v>65783.14</v>
      </c>
      <c r="U44" s="32">
        <v>50821.65</v>
      </c>
      <c r="V44" s="32">
        <v>90487.41</v>
      </c>
      <c r="W44" s="32">
        <v>456885.62</v>
      </c>
      <c r="X44" s="32">
        <v>116488.28</v>
      </c>
      <c r="Y44" s="32">
        <v>46909.57</v>
      </c>
      <c r="Z44" s="32">
        <v>83981.48</v>
      </c>
      <c r="AA44" s="32">
        <v>54292.54</v>
      </c>
      <c r="AB44" s="32">
        <v>112051.96</v>
      </c>
      <c r="AC44" s="2">
        <v>-3.53</v>
      </c>
      <c r="AD44" s="2">
        <v>-3.53</v>
      </c>
      <c r="AE44" s="2">
        <v>-3.53</v>
      </c>
      <c r="AF44" s="2">
        <v>-3.53</v>
      </c>
      <c r="AG44" s="2">
        <v>-3.53</v>
      </c>
      <c r="AH44" s="2">
        <v>-3.53</v>
      </c>
      <c r="AI44" s="2">
        <v>-3.53</v>
      </c>
      <c r="AJ44" s="2">
        <v>-3.53</v>
      </c>
      <c r="AK44" s="2">
        <v>-3.53</v>
      </c>
      <c r="AL44" s="2">
        <v>-3.53</v>
      </c>
      <c r="AM44" s="2">
        <v>-3.53</v>
      </c>
      <c r="AN44" s="2">
        <v>-3.53</v>
      </c>
      <c r="AO44" s="33">
        <v>-4251.0600000000004</v>
      </c>
      <c r="AP44" s="33">
        <v>-6231.8</v>
      </c>
      <c r="AQ44" s="33">
        <v>-3401.27</v>
      </c>
      <c r="AR44" s="33">
        <v>-2322.15</v>
      </c>
      <c r="AS44" s="33">
        <v>-1794</v>
      </c>
      <c r="AT44" s="33">
        <v>-3194.21</v>
      </c>
      <c r="AU44" s="33">
        <v>-16128.06</v>
      </c>
      <c r="AV44" s="33">
        <v>-4112.04</v>
      </c>
      <c r="AW44" s="33">
        <v>-1655.91</v>
      </c>
      <c r="AX44" s="33">
        <v>-2964.55</v>
      </c>
      <c r="AY44" s="33">
        <v>-1916.53</v>
      </c>
      <c r="AZ44" s="33">
        <v>-3955.43</v>
      </c>
      <c r="BA44" s="31">
        <f t="shared" si="30"/>
        <v>-144.51</v>
      </c>
      <c r="BB44" s="31">
        <f t="shared" si="31"/>
        <v>-211.85</v>
      </c>
      <c r="BC44" s="31">
        <f t="shared" si="32"/>
        <v>-115.62</v>
      </c>
      <c r="BD44" s="31">
        <f t="shared" si="33"/>
        <v>-315.76</v>
      </c>
      <c r="BE44" s="31">
        <f t="shared" si="34"/>
        <v>-243.94</v>
      </c>
      <c r="BF44" s="31">
        <f t="shared" si="35"/>
        <v>-434.34</v>
      </c>
      <c r="BG44" s="31">
        <f t="shared" si="36"/>
        <v>-3243.89</v>
      </c>
      <c r="BH44" s="31">
        <f t="shared" si="37"/>
        <v>-827.07</v>
      </c>
      <c r="BI44" s="31">
        <f t="shared" si="38"/>
        <v>-333.06</v>
      </c>
      <c r="BJ44" s="31">
        <f t="shared" si="39"/>
        <v>-251.94</v>
      </c>
      <c r="BK44" s="31">
        <f t="shared" si="40"/>
        <v>-162.88</v>
      </c>
      <c r="BL44" s="31">
        <f t="shared" si="41"/>
        <v>-336.16</v>
      </c>
      <c r="BM44" s="6">
        <v>-4.9399999999999999E-2</v>
      </c>
      <c r="BN44" s="6">
        <v>-4.9399999999999999E-2</v>
      </c>
      <c r="BO44" s="6">
        <v>-4.9399999999999999E-2</v>
      </c>
      <c r="BP44" s="6">
        <v>-4.9399999999999999E-2</v>
      </c>
      <c r="BQ44" s="6">
        <v>-4.9399999999999999E-2</v>
      </c>
      <c r="BR44" s="6">
        <v>-4.9399999999999999E-2</v>
      </c>
      <c r="BS44" s="6">
        <v>-4.9399999999999999E-2</v>
      </c>
      <c r="BT44" s="6">
        <v>-4.9399999999999999E-2</v>
      </c>
      <c r="BU44" s="6">
        <v>-4.9399999999999999E-2</v>
      </c>
      <c r="BV44" s="6">
        <v>-4.9399999999999999E-2</v>
      </c>
      <c r="BW44" s="6">
        <v>-4.9399999999999999E-2</v>
      </c>
      <c r="BX44" s="6">
        <v>-4.9399999999999999E-2</v>
      </c>
      <c r="BY44" s="31">
        <v>-5949.07</v>
      </c>
      <c r="BZ44" s="31">
        <v>-8720.99</v>
      </c>
      <c r="CA44" s="31">
        <v>-4759.8599999999997</v>
      </c>
      <c r="CB44" s="31">
        <v>-3249.69</v>
      </c>
      <c r="CC44" s="31">
        <v>-2510.59</v>
      </c>
      <c r="CD44" s="31">
        <v>-4470.08</v>
      </c>
      <c r="CE44" s="31">
        <v>-22570.15</v>
      </c>
      <c r="CF44" s="31">
        <v>-5754.52</v>
      </c>
      <c r="CG44" s="31">
        <v>-2317.33</v>
      </c>
      <c r="CH44" s="31">
        <v>-4148.6899999999996</v>
      </c>
      <c r="CI44" s="31">
        <v>-2682.05</v>
      </c>
      <c r="CJ44" s="31">
        <v>-5535.37</v>
      </c>
      <c r="CK44" s="32">
        <f t="shared" si="42"/>
        <v>156.55000000000001</v>
      </c>
      <c r="CL44" s="32">
        <f t="shared" si="43"/>
        <v>229.5</v>
      </c>
      <c r="CM44" s="32">
        <f t="shared" si="44"/>
        <v>125.26</v>
      </c>
      <c r="CN44" s="32">
        <f t="shared" si="45"/>
        <v>85.52</v>
      </c>
      <c r="CO44" s="32">
        <f t="shared" si="46"/>
        <v>66.069999999999993</v>
      </c>
      <c r="CP44" s="32">
        <f t="shared" si="47"/>
        <v>117.63</v>
      </c>
      <c r="CQ44" s="32">
        <f t="shared" si="48"/>
        <v>593.95000000000005</v>
      </c>
      <c r="CR44" s="32">
        <f t="shared" si="49"/>
        <v>151.43</v>
      </c>
      <c r="CS44" s="32">
        <f t="shared" si="50"/>
        <v>60.98</v>
      </c>
      <c r="CT44" s="32">
        <f t="shared" si="51"/>
        <v>109.18</v>
      </c>
      <c r="CU44" s="32">
        <f t="shared" si="52"/>
        <v>70.58</v>
      </c>
      <c r="CV44" s="32">
        <f t="shared" si="53"/>
        <v>145.66999999999999</v>
      </c>
      <c r="CW44" s="31">
        <f t="shared" si="174"/>
        <v>-1396.9499999999991</v>
      </c>
      <c r="CX44" s="31">
        <f t="shared" si="175"/>
        <v>-2047.8399999999997</v>
      </c>
      <c r="CY44" s="31">
        <f t="shared" si="176"/>
        <v>-1117.7099999999996</v>
      </c>
      <c r="CZ44" s="31">
        <f t="shared" si="177"/>
        <v>-526.26</v>
      </c>
      <c r="DA44" s="31">
        <f t="shared" si="178"/>
        <v>-406.58</v>
      </c>
      <c r="DB44" s="31">
        <f t="shared" si="179"/>
        <v>-723.89999999999986</v>
      </c>
      <c r="DC44" s="31">
        <f t="shared" si="180"/>
        <v>-2604.2500000000014</v>
      </c>
      <c r="DD44" s="31">
        <f t="shared" si="181"/>
        <v>-663.98000000000013</v>
      </c>
      <c r="DE44" s="31">
        <f t="shared" si="182"/>
        <v>-267.37999999999982</v>
      </c>
      <c r="DF44" s="31">
        <f t="shared" si="183"/>
        <v>-823.01999999999953</v>
      </c>
      <c r="DG44" s="31">
        <f t="shared" si="184"/>
        <v>-532.06000000000029</v>
      </c>
      <c r="DH44" s="31">
        <f t="shared" si="185"/>
        <v>-1098.1099999999999</v>
      </c>
      <c r="DI44" s="32">
        <f t="shared" si="54"/>
        <v>-69.849999999999994</v>
      </c>
      <c r="DJ44" s="32">
        <f t="shared" si="55"/>
        <v>-102.39</v>
      </c>
      <c r="DK44" s="32">
        <f t="shared" si="56"/>
        <v>-55.89</v>
      </c>
      <c r="DL44" s="32">
        <f t="shared" si="57"/>
        <v>-26.31</v>
      </c>
      <c r="DM44" s="32">
        <f t="shared" si="58"/>
        <v>-20.329999999999998</v>
      </c>
      <c r="DN44" s="32">
        <f t="shared" si="59"/>
        <v>-36.200000000000003</v>
      </c>
      <c r="DO44" s="32">
        <f t="shared" si="60"/>
        <v>-130.21</v>
      </c>
      <c r="DP44" s="32">
        <f t="shared" si="61"/>
        <v>-33.200000000000003</v>
      </c>
      <c r="DQ44" s="32">
        <f t="shared" si="62"/>
        <v>-13.37</v>
      </c>
      <c r="DR44" s="32">
        <f t="shared" si="63"/>
        <v>-41.15</v>
      </c>
      <c r="DS44" s="32">
        <f t="shared" si="64"/>
        <v>-26.6</v>
      </c>
      <c r="DT44" s="32">
        <f t="shared" si="65"/>
        <v>-54.91</v>
      </c>
      <c r="DU44" s="31">
        <f t="shared" si="66"/>
        <v>-601.04999999999995</v>
      </c>
      <c r="DV44" s="31">
        <f t="shared" si="67"/>
        <v>-870.67</v>
      </c>
      <c r="DW44" s="31">
        <f t="shared" si="68"/>
        <v>-470.07</v>
      </c>
      <c r="DX44" s="31">
        <f t="shared" si="69"/>
        <v>-218.64</v>
      </c>
      <c r="DY44" s="31">
        <f t="shared" si="70"/>
        <v>-166.92</v>
      </c>
      <c r="DZ44" s="31">
        <f t="shared" si="71"/>
        <v>-293.5</v>
      </c>
      <c r="EA44" s="31">
        <f t="shared" si="72"/>
        <v>-1043.02</v>
      </c>
      <c r="EB44" s="31">
        <f t="shared" si="73"/>
        <v>-262.39999999999998</v>
      </c>
      <c r="EC44" s="31">
        <f t="shared" si="74"/>
        <v>-104.25</v>
      </c>
      <c r="ED44" s="31">
        <f t="shared" si="75"/>
        <v>-316.66000000000003</v>
      </c>
      <c r="EE44" s="31">
        <f t="shared" si="76"/>
        <v>-201.89</v>
      </c>
      <c r="EF44" s="31">
        <f t="shared" si="77"/>
        <v>-411.03</v>
      </c>
      <c r="EG44" s="32">
        <f t="shared" si="78"/>
        <v>-2067.849999999999</v>
      </c>
      <c r="EH44" s="32">
        <f t="shared" si="79"/>
        <v>-3020.8999999999996</v>
      </c>
      <c r="EI44" s="32">
        <f t="shared" si="80"/>
        <v>-1643.6699999999996</v>
      </c>
      <c r="EJ44" s="32">
        <f t="shared" si="81"/>
        <v>-771.20999999999992</v>
      </c>
      <c r="EK44" s="32">
        <f t="shared" si="82"/>
        <v>-593.82999999999993</v>
      </c>
      <c r="EL44" s="32">
        <f t="shared" si="83"/>
        <v>-1053.5999999999999</v>
      </c>
      <c r="EM44" s="32">
        <f t="shared" si="84"/>
        <v>-3777.4800000000014</v>
      </c>
      <c r="EN44" s="32">
        <f t="shared" si="85"/>
        <v>-959.58000000000015</v>
      </c>
      <c r="EO44" s="32">
        <f t="shared" si="86"/>
        <v>-384.99999999999983</v>
      </c>
      <c r="EP44" s="32">
        <f t="shared" si="87"/>
        <v>-1180.8299999999995</v>
      </c>
      <c r="EQ44" s="32">
        <f t="shared" si="88"/>
        <v>-760.5500000000003</v>
      </c>
      <c r="ER44" s="32">
        <f t="shared" si="89"/>
        <v>-1564.05</v>
      </c>
    </row>
    <row r="45" spans="1:148">
      <c r="A45" t="s">
        <v>429</v>
      </c>
      <c r="B45" s="1" t="s">
        <v>58</v>
      </c>
      <c r="C45" t="str">
        <f t="shared" ca="1" si="186"/>
        <v>DOWGEN15M</v>
      </c>
      <c r="D45" t="str">
        <f t="shared" ca="1" si="187"/>
        <v>Dow Hydrocarbon Industrial Complex</v>
      </c>
      <c r="E45" s="51">
        <v>37400.092600000004</v>
      </c>
      <c r="F45" s="51">
        <v>61223.99</v>
      </c>
      <c r="G45" s="51">
        <v>50421.453200000004</v>
      </c>
      <c r="H45" s="51">
        <v>27823.6522</v>
      </c>
      <c r="I45" s="51">
        <v>17149.992099999999</v>
      </c>
      <c r="J45" s="51">
        <v>31947.957900000001</v>
      </c>
      <c r="K45" s="51">
        <v>51219.8508</v>
      </c>
      <c r="L45" s="51">
        <v>47624.408100000001</v>
      </c>
      <c r="M45" s="51">
        <v>27167.828300000001</v>
      </c>
      <c r="N45" s="51">
        <v>28054.570899999999</v>
      </c>
      <c r="O45" s="51">
        <v>38859.413200000003</v>
      </c>
      <c r="P45" s="51">
        <v>35211.626100000001</v>
      </c>
      <c r="Q45" s="32">
        <v>2826425.69</v>
      </c>
      <c r="R45" s="32">
        <v>4896994.0999999996</v>
      </c>
      <c r="S45" s="32">
        <v>3498304.4</v>
      </c>
      <c r="T45" s="32">
        <v>1929062.65</v>
      </c>
      <c r="U45" s="32">
        <v>1081726.49</v>
      </c>
      <c r="V45" s="32">
        <v>1930950.72</v>
      </c>
      <c r="W45" s="32">
        <v>11765808.48</v>
      </c>
      <c r="X45" s="32">
        <v>5198344.8099999996</v>
      </c>
      <c r="Y45" s="32">
        <v>1637329.12</v>
      </c>
      <c r="Z45" s="32">
        <v>2372678.46</v>
      </c>
      <c r="AA45" s="32">
        <v>2813209.7</v>
      </c>
      <c r="AB45" s="32">
        <v>3461605.29</v>
      </c>
      <c r="AC45" s="2">
        <v>3.66</v>
      </c>
      <c r="AD45" s="2">
        <v>3.66</v>
      </c>
      <c r="AE45" s="2">
        <v>3.66</v>
      </c>
      <c r="AF45" s="2">
        <v>3.66</v>
      </c>
      <c r="AG45" s="2">
        <v>3.66</v>
      </c>
      <c r="AH45" s="2">
        <v>3.66</v>
      </c>
      <c r="AI45" s="2">
        <v>3.66</v>
      </c>
      <c r="AJ45" s="2">
        <v>3.66</v>
      </c>
      <c r="AK45" s="2">
        <v>3.66</v>
      </c>
      <c r="AL45" s="2">
        <v>3.66</v>
      </c>
      <c r="AM45" s="2">
        <v>3.66</v>
      </c>
      <c r="AN45" s="2">
        <v>3.66</v>
      </c>
      <c r="AO45" s="33">
        <v>103447.18</v>
      </c>
      <c r="AP45" s="33">
        <v>179229.98</v>
      </c>
      <c r="AQ45" s="33">
        <v>128037.94</v>
      </c>
      <c r="AR45" s="33">
        <v>70603.69</v>
      </c>
      <c r="AS45" s="33">
        <v>39591.19</v>
      </c>
      <c r="AT45" s="33">
        <v>70672.800000000003</v>
      </c>
      <c r="AU45" s="33">
        <v>430628.59</v>
      </c>
      <c r="AV45" s="33">
        <v>190259.42</v>
      </c>
      <c r="AW45" s="33">
        <v>59926.25</v>
      </c>
      <c r="AX45" s="33">
        <v>86840.03</v>
      </c>
      <c r="AY45" s="33">
        <v>102963.47</v>
      </c>
      <c r="AZ45" s="33">
        <v>126694.75</v>
      </c>
      <c r="BA45" s="31">
        <f t="shared" si="30"/>
        <v>-3391.71</v>
      </c>
      <c r="BB45" s="31">
        <f t="shared" si="31"/>
        <v>-5876.39</v>
      </c>
      <c r="BC45" s="31">
        <f t="shared" si="32"/>
        <v>-4197.97</v>
      </c>
      <c r="BD45" s="31">
        <f t="shared" si="33"/>
        <v>-9259.5</v>
      </c>
      <c r="BE45" s="31">
        <f t="shared" si="34"/>
        <v>-5192.29</v>
      </c>
      <c r="BF45" s="31">
        <f t="shared" si="35"/>
        <v>-9268.56</v>
      </c>
      <c r="BG45" s="31">
        <f t="shared" si="36"/>
        <v>-83537.240000000005</v>
      </c>
      <c r="BH45" s="31">
        <f t="shared" si="37"/>
        <v>-36908.25</v>
      </c>
      <c r="BI45" s="31">
        <f t="shared" si="38"/>
        <v>-11625.04</v>
      </c>
      <c r="BJ45" s="31">
        <f t="shared" si="39"/>
        <v>-7118.04</v>
      </c>
      <c r="BK45" s="31">
        <f t="shared" si="40"/>
        <v>-8439.6299999999992</v>
      </c>
      <c r="BL45" s="31">
        <f t="shared" si="41"/>
        <v>-10384.82</v>
      </c>
      <c r="BM45" s="6">
        <v>5.6899999999999999E-2</v>
      </c>
      <c r="BN45" s="6">
        <v>5.6899999999999999E-2</v>
      </c>
      <c r="BO45" s="6">
        <v>5.6899999999999999E-2</v>
      </c>
      <c r="BP45" s="6">
        <v>5.6899999999999999E-2</v>
      </c>
      <c r="BQ45" s="6">
        <v>5.6899999999999999E-2</v>
      </c>
      <c r="BR45" s="6">
        <v>5.6899999999999999E-2</v>
      </c>
      <c r="BS45" s="6">
        <v>5.6899999999999999E-2</v>
      </c>
      <c r="BT45" s="6">
        <v>5.6899999999999999E-2</v>
      </c>
      <c r="BU45" s="6">
        <v>5.6899999999999999E-2</v>
      </c>
      <c r="BV45" s="6">
        <v>5.6899999999999999E-2</v>
      </c>
      <c r="BW45" s="6">
        <v>5.6899999999999999E-2</v>
      </c>
      <c r="BX45" s="6">
        <v>5.6899999999999999E-2</v>
      </c>
      <c r="BY45" s="31">
        <v>160823.62</v>
      </c>
      <c r="BZ45" s="31">
        <v>278638.96000000002</v>
      </c>
      <c r="CA45" s="31">
        <v>199053.52</v>
      </c>
      <c r="CB45" s="31">
        <v>109763.66</v>
      </c>
      <c r="CC45" s="31">
        <v>61550.239999999998</v>
      </c>
      <c r="CD45" s="31">
        <v>109871.1</v>
      </c>
      <c r="CE45" s="31">
        <v>669474.5</v>
      </c>
      <c r="CF45" s="31">
        <v>295785.82</v>
      </c>
      <c r="CG45" s="31">
        <v>93164.03</v>
      </c>
      <c r="CH45" s="31">
        <v>135005.4</v>
      </c>
      <c r="CI45" s="31">
        <v>160071.63</v>
      </c>
      <c r="CJ45" s="31">
        <v>196965.34</v>
      </c>
      <c r="CK45" s="32">
        <f t="shared" si="42"/>
        <v>3674.35</v>
      </c>
      <c r="CL45" s="32">
        <f t="shared" si="43"/>
        <v>6366.09</v>
      </c>
      <c r="CM45" s="32">
        <f t="shared" si="44"/>
        <v>4547.8</v>
      </c>
      <c r="CN45" s="32">
        <f t="shared" si="45"/>
        <v>2507.7800000000002</v>
      </c>
      <c r="CO45" s="32">
        <f t="shared" si="46"/>
        <v>1406.24</v>
      </c>
      <c r="CP45" s="32">
        <f t="shared" si="47"/>
        <v>2510.2399999999998</v>
      </c>
      <c r="CQ45" s="32">
        <f t="shared" si="48"/>
        <v>15295.55</v>
      </c>
      <c r="CR45" s="32">
        <f t="shared" si="49"/>
        <v>6757.85</v>
      </c>
      <c r="CS45" s="32">
        <f t="shared" si="50"/>
        <v>2128.5300000000002</v>
      </c>
      <c r="CT45" s="32">
        <f t="shared" si="51"/>
        <v>3084.48</v>
      </c>
      <c r="CU45" s="32">
        <f t="shared" si="52"/>
        <v>3657.17</v>
      </c>
      <c r="CV45" s="32">
        <f t="shared" si="53"/>
        <v>4500.09</v>
      </c>
      <c r="CW45" s="31">
        <f t="shared" si="174"/>
        <v>64442.500000000007</v>
      </c>
      <c r="CX45" s="31">
        <f t="shared" si="175"/>
        <v>111651.46000000004</v>
      </c>
      <c r="CY45" s="31">
        <f t="shared" si="176"/>
        <v>79761.349999999977</v>
      </c>
      <c r="CZ45" s="31">
        <f t="shared" si="177"/>
        <v>50927.25</v>
      </c>
      <c r="DA45" s="31">
        <f t="shared" si="178"/>
        <v>28557.579999999994</v>
      </c>
      <c r="DB45" s="31">
        <f t="shared" si="179"/>
        <v>50977.100000000006</v>
      </c>
      <c r="DC45" s="31">
        <f t="shared" si="180"/>
        <v>337678.7</v>
      </c>
      <c r="DD45" s="31">
        <f t="shared" si="181"/>
        <v>149192.49999999997</v>
      </c>
      <c r="DE45" s="31">
        <f t="shared" si="182"/>
        <v>46991.35</v>
      </c>
      <c r="DF45" s="31">
        <f t="shared" si="183"/>
        <v>58367.890000000007</v>
      </c>
      <c r="DG45" s="31">
        <f t="shared" si="184"/>
        <v>69204.960000000021</v>
      </c>
      <c r="DH45" s="31">
        <f t="shared" si="185"/>
        <v>85155.5</v>
      </c>
      <c r="DI45" s="32">
        <f t="shared" si="54"/>
        <v>3222.13</v>
      </c>
      <c r="DJ45" s="32">
        <f t="shared" si="55"/>
        <v>5582.57</v>
      </c>
      <c r="DK45" s="32">
        <f t="shared" si="56"/>
        <v>3988.07</v>
      </c>
      <c r="DL45" s="32">
        <f t="shared" si="57"/>
        <v>2546.36</v>
      </c>
      <c r="DM45" s="32">
        <f t="shared" si="58"/>
        <v>1427.88</v>
      </c>
      <c r="DN45" s="32">
        <f t="shared" si="59"/>
        <v>2548.86</v>
      </c>
      <c r="DO45" s="32">
        <f t="shared" si="60"/>
        <v>16883.939999999999</v>
      </c>
      <c r="DP45" s="32">
        <f t="shared" si="61"/>
        <v>7459.63</v>
      </c>
      <c r="DQ45" s="32">
        <f t="shared" si="62"/>
        <v>2349.5700000000002</v>
      </c>
      <c r="DR45" s="32">
        <f t="shared" si="63"/>
        <v>2918.39</v>
      </c>
      <c r="DS45" s="32">
        <f t="shared" si="64"/>
        <v>3460.25</v>
      </c>
      <c r="DT45" s="32">
        <f t="shared" si="65"/>
        <v>4257.78</v>
      </c>
      <c r="DU45" s="31">
        <f t="shared" si="66"/>
        <v>27727.06</v>
      </c>
      <c r="DV45" s="31">
        <f t="shared" si="67"/>
        <v>47470.25</v>
      </c>
      <c r="DW45" s="31">
        <f t="shared" si="68"/>
        <v>33544.58</v>
      </c>
      <c r="DX45" s="31">
        <f t="shared" si="69"/>
        <v>21158.54</v>
      </c>
      <c r="DY45" s="31">
        <f t="shared" si="70"/>
        <v>11723.87</v>
      </c>
      <c r="DZ45" s="31">
        <f t="shared" si="71"/>
        <v>20668.080000000002</v>
      </c>
      <c r="EA45" s="31">
        <f t="shared" si="72"/>
        <v>135242.70000000001</v>
      </c>
      <c r="EB45" s="31">
        <f t="shared" si="73"/>
        <v>58960.7</v>
      </c>
      <c r="EC45" s="31">
        <f t="shared" si="74"/>
        <v>18321.490000000002</v>
      </c>
      <c r="ED45" s="31">
        <f t="shared" si="75"/>
        <v>22457.26</v>
      </c>
      <c r="EE45" s="31">
        <f t="shared" si="76"/>
        <v>26259.5</v>
      </c>
      <c r="EF45" s="31">
        <f t="shared" si="77"/>
        <v>31874.42</v>
      </c>
      <c r="EG45" s="32">
        <f t="shared" si="78"/>
        <v>95391.69</v>
      </c>
      <c r="EH45" s="32">
        <f t="shared" si="79"/>
        <v>164704.28000000003</v>
      </c>
      <c r="EI45" s="32">
        <f t="shared" si="80"/>
        <v>117293.99999999999</v>
      </c>
      <c r="EJ45" s="32">
        <f t="shared" si="81"/>
        <v>74632.149999999994</v>
      </c>
      <c r="EK45" s="32">
        <f t="shared" si="82"/>
        <v>41709.329999999994</v>
      </c>
      <c r="EL45" s="32">
        <f t="shared" si="83"/>
        <v>74194.040000000008</v>
      </c>
      <c r="EM45" s="32">
        <f t="shared" si="84"/>
        <v>489805.34</v>
      </c>
      <c r="EN45" s="32">
        <f t="shared" si="85"/>
        <v>215612.82999999996</v>
      </c>
      <c r="EO45" s="32">
        <f t="shared" si="86"/>
        <v>67662.41</v>
      </c>
      <c r="EP45" s="32">
        <f t="shared" si="87"/>
        <v>83743.540000000008</v>
      </c>
      <c r="EQ45" s="32">
        <f t="shared" si="88"/>
        <v>98924.710000000021</v>
      </c>
      <c r="ER45" s="32">
        <f t="shared" si="89"/>
        <v>121287.7</v>
      </c>
    </row>
    <row r="46" spans="1:148">
      <c r="A46" t="s">
        <v>420</v>
      </c>
      <c r="B46" s="1" t="s">
        <v>525</v>
      </c>
      <c r="C46" t="str">
        <f t="shared" ca="1" si="186"/>
        <v>DOWLOD15M</v>
      </c>
      <c r="D46" t="str">
        <f t="shared" ca="1" si="187"/>
        <v>FortisAlberta DOS - DOW Fort Saskatchewan (166S)</v>
      </c>
      <c r="E46" s="51">
        <v>0</v>
      </c>
      <c r="F46" s="51">
        <v>0</v>
      </c>
      <c r="G46" s="51">
        <v>0</v>
      </c>
      <c r="H46" s="51">
        <v>0</v>
      </c>
      <c r="I46" s="51">
        <v>0</v>
      </c>
      <c r="J46" s="51">
        <v>0</v>
      </c>
      <c r="K46" s="51">
        <v>0</v>
      </c>
      <c r="L46" s="51">
        <v>0</v>
      </c>
      <c r="M46" s="51">
        <v>0</v>
      </c>
      <c r="N46" s="51">
        <v>0</v>
      </c>
      <c r="O46" s="51">
        <v>0</v>
      </c>
      <c r="P46" s="51">
        <v>0</v>
      </c>
      <c r="Q46" s="32">
        <v>0</v>
      </c>
      <c r="R46" s="32">
        <v>0</v>
      </c>
      <c r="S46" s="32">
        <v>0</v>
      </c>
      <c r="T46" s="32">
        <v>0</v>
      </c>
      <c r="U46" s="32">
        <v>0</v>
      </c>
      <c r="V46" s="32">
        <v>0</v>
      </c>
      <c r="W46" s="32">
        <v>0</v>
      </c>
      <c r="X46" s="32">
        <v>0</v>
      </c>
      <c r="Y46" s="32">
        <v>0</v>
      </c>
      <c r="Z46" s="32">
        <v>0</v>
      </c>
      <c r="AA46" s="32">
        <v>0</v>
      </c>
      <c r="AB46" s="32">
        <v>0</v>
      </c>
      <c r="AC46" s="2">
        <v>-2.74</v>
      </c>
      <c r="AD46" s="2">
        <v>-2.74</v>
      </c>
      <c r="AE46" s="2">
        <v>-2.74</v>
      </c>
      <c r="AF46" s="2">
        <v>-2.74</v>
      </c>
      <c r="AG46" s="2">
        <v>-2.74</v>
      </c>
      <c r="AH46" s="2">
        <v>-2.74</v>
      </c>
      <c r="AI46" s="2">
        <v>-2.74</v>
      </c>
      <c r="AJ46" s="2">
        <v>-2.74</v>
      </c>
      <c r="AK46" s="2">
        <v>-2.74</v>
      </c>
      <c r="AL46" s="2">
        <v>-2.74</v>
      </c>
      <c r="AM46" s="2">
        <v>-2.74</v>
      </c>
      <c r="AN46" s="2">
        <v>-2.74</v>
      </c>
      <c r="AO46" s="33">
        <v>0</v>
      </c>
      <c r="AP46" s="33">
        <v>0</v>
      </c>
      <c r="AQ46" s="33">
        <v>0</v>
      </c>
      <c r="AR46" s="33">
        <v>0</v>
      </c>
      <c r="AS46" s="33">
        <v>0</v>
      </c>
      <c r="AT46" s="33">
        <v>0</v>
      </c>
      <c r="AU46" s="33">
        <v>0</v>
      </c>
      <c r="AV46" s="33">
        <v>0</v>
      </c>
      <c r="AW46" s="33">
        <v>0</v>
      </c>
      <c r="AX46" s="33">
        <v>0</v>
      </c>
      <c r="AY46" s="33">
        <v>0</v>
      </c>
      <c r="AZ46" s="33">
        <v>0</v>
      </c>
      <c r="BA46" s="31">
        <f t="shared" si="30"/>
        <v>0</v>
      </c>
      <c r="BB46" s="31">
        <f t="shared" si="31"/>
        <v>0</v>
      </c>
      <c r="BC46" s="31">
        <f t="shared" si="32"/>
        <v>0</v>
      </c>
      <c r="BD46" s="31">
        <f t="shared" si="33"/>
        <v>0</v>
      </c>
      <c r="BE46" s="31">
        <f t="shared" si="34"/>
        <v>0</v>
      </c>
      <c r="BF46" s="31">
        <f t="shared" si="35"/>
        <v>0</v>
      </c>
      <c r="BG46" s="31">
        <f t="shared" si="36"/>
        <v>0</v>
      </c>
      <c r="BH46" s="31">
        <f t="shared" si="37"/>
        <v>0</v>
      </c>
      <c r="BI46" s="31">
        <f t="shared" si="38"/>
        <v>0</v>
      </c>
      <c r="BJ46" s="31">
        <f t="shared" si="39"/>
        <v>0</v>
      </c>
      <c r="BK46" s="31">
        <f t="shared" si="40"/>
        <v>0</v>
      </c>
      <c r="BL46" s="31">
        <f t="shared" si="41"/>
        <v>0</v>
      </c>
      <c r="BM46" s="6">
        <v>4.87E-2</v>
      </c>
      <c r="BN46" s="6">
        <v>4.87E-2</v>
      </c>
      <c r="BO46" s="6">
        <v>4.87E-2</v>
      </c>
      <c r="BP46" s="6">
        <v>4.87E-2</v>
      </c>
      <c r="BQ46" s="6">
        <v>4.87E-2</v>
      </c>
      <c r="BR46" s="6">
        <v>4.87E-2</v>
      </c>
      <c r="BS46" s="6">
        <v>4.87E-2</v>
      </c>
      <c r="BT46" s="6">
        <v>4.87E-2</v>
      </c>
      <c r="BU46" s="6">
        <v>4.87E-2</v>
      </c>
      <c r="BV46" s="6">
        <v>4.87E-2</v>
      </c>
      <c r="BW46" s="6">
        <v>4.87E-2</v>
      </c>
      <c r="BX46" s="6">
        <v>4.87E-2</v>
      </c>
      <c r="BY46" s="31">
        <v>0</v>
      </c>
      <c r="BZ46" s="31">
        <v>0</v>
      </c>
      <c r="CA46" s="31">
        <v>0</v>
      </c>
      <c r="CB46" s="31">
        <v>0</v>
      </c>
      <c r="CC46" s="31">
        <v>0</v>
      </c>
      <c r="CD46" s="31">
        <v>0</v>
      </c>
      <c r="CE46" s="31">
        <v>0</v>
      </c>
      <c r="CF46" s="31">
        <v>0</v>
      </c>
      <c r="CG46" s="31">
        <v>0</v>
      </c>
      <c r="CH46" s="31">
        <v>0</v>
      </c>
      <c r="CI46" s="31">
        <v>0</v>
      </c>
      <c r="CJ46" s="31">
        <v>0</v>
      </c>
      <c r="CK46" s="32">
        <f t="shared" si="42"/>
        <v>0</v>
      </c>
      <c r="CL46" s="32">
        <f t="shared" si="43"/>
        <v>0</v>
      </c>
      <c r="CM46" s="32">
        <f t="shared" si="44"/>
        <v>0</v>
      </c>
      <c r="CN46" s="32">
        <f t="shared" si="45"/>
        <v>0</v>
      </c>
      <c r="CO46" s="32">
        <f t="shared" si="46"/>
        <v>0</v>
      </c>
      <c r="CP46" s="32">
        <f t="shared" si="47"/>
        <v>0</v>
      </c>
      <c r="CQ46" s="32">
        <f t="shared" si="48"/>
        <v>0</v>
      </c>
      <c r="CR46" s="32">
        <f t="shared" si="49"/>
        <v>0</v>
      </c>
      <c r="CS46" s="32">
        <f t="shared" si="50"/>
        <v>0</v>
      </c>
      <c r="CT46" s="32">
        <f t="shared" si="51"/>
        <v>0</v>
      </c>
      <c r="CU46" s="32">
        <f t="shared" si="52"/>
        <v>0</v>
      </c>
      <c r="CV46" s="32">
        <f t="shared" si="53"/>
        <v>0</v>
      </c>
      <c r="CW46" s="31">
        <f t="shared" si="174"/>
        <v>0</v>
      </c>
      <c r="CX46" s="31">
        <f t="shared" si="175"/>
        <v>0</v>
      </c>
      <c r="CY46" s="31">
        <f t="shared" si="176"/>
        <v>0</v>
      </c>
      <c r="CZ46" s="31">
        <f t="shared" si="177"/>
        <v>0</v>
      </c>
      <c r="DA46" s="31">
        <f t="shared" si="178"/>
        <v>0</v>
      </c>
      <c r="DB46" s="31">
        <f t="shared" si="179"/>
        <v>0</v>
      </c>
      <c r="DC46" s="31">
        <f t="shared" si="180"/>
        <v>0</v>
      </c>
      <c r="DD46" s="31">
        <f t="shared" si="181"/>
        <v>0</v>
      </c>
      <c r="DE46" s="31">
        <f t="shared" si="182"/>
        <v>0</v>
      </c>
      <c r="DF46" s="31">
        <f t="shared" si="183"/>
        <v>0</v>
      </c>
      <c r="DG46" s="31">
        <f t="shared" si="184"/>
        <v>0</v>
      </c>
      <c r="DH46" s="31">
        <f t="shared" si="185"/>
        <v>0</v>
      </c>
      <c r="DI46" s="32">
        <f t="shared" si="54"/>
        <v>0</v>
      </c>
      <c r="DJ46" s="32">
        <f t="shared" si="55"/>
        <v>0</v>
      </c>
      <c r="DK46" s="32">
        <f t="shared" si="56"/>
        <v>0</v>
      </c>
      <c r="DL46" s="32">
        <f t="shared" si="57"/>
        <v>0</v>
      </c>
      <c r="DM46" s="32">
        <f t="shared" si="58"/>
        <v>0</v>
      </c>
      <c r="DN46" s="32">
        <f t="shared" si="59"/>
        <v>0</v>
      </c>
      <c r="DO46" s="32">
        <f t="shared" si="60"/>
        <v>0</v>
      </c>
      <c r="DP46" s="32">
        <f t="shared" si="61"/>
        <v>0</v>
      </c>
      <c r="DQ46" s="32">
        <f t="shared" si="62"/>
        <v>0</v>
      </c>
      <c r="DR46" s="32">
        <f t="shared" si="63"/>
        <v>0</v>
      </c>
      <c r="DS46" s="32">
        <f t="shared" si="64"/>
        <v>0</v>
      </c>
      <c r="DT46" s="32">
        <f t="shared" si="65"/>
        <v>0</v>
      </c>
      <c r="DU46" s="31">
        <f t="shared" si="66"/>
        <v>0</v>
      </c>
      <c r="DV46" s="31">
        <f t="shared" si="67"/>
        <v>0</v>
      </c>
      <c r="DW46" s="31">
        <f t="shared" si="68"/>
        <v>0</v>
      </c>
      <c r="DX46" s="31">
        <f t="shared" si="69"/>
        <v>0</v>
      </c>
      <c r="DY46" s="31">
        <f t="shared" si="70"/>
        <v>0</v>
      </c>
      <c r="DZ46" s="31">
        <f t="shared" si="71"/>
        <v>0</v>
      </c>
      <c r="EA46" s="31">
        <f t="shared" si="72"/>
        <v>0</v>
      </c>
      <c r="EB46" s="31">
        <f t="shared" si="73"/>
        <v>0</v>
      </c>
      <c r="EC46" s="31">
        <f t="shared" si="74"/>
        <v>0</v>
      </c>
      <c r="ED46" s="31">
        <f t="shared" si="75"/>
        <v>0</v>
      </c>
      <c r="EE46" s="31">
        <f t="shared" si="76"/>
        <v>0</v>
      </c>
      <c r="EF46" s="31">
        <f t="shared" si="77"/>
        <v>0</v>
      </c>
      <c r="EG46" s="32">
        <f t="shared" si="78"/>
        <v>0</v>
      </c>
      <c r="EH46" s="32">
        <f t="shared" si="79"/>
        <v>0</v>
      </c>
      <c r="EI46" s="32">
        <f t="shared" si="80"/>
        <v>0</v>
      </c>
      <c r="EJ46" s="32">
        <f t="shared" si="81"/>
        <v>0</v>
      </c>
      <c r="EK46" s="32">
        <f t="shared" si="82"/>
        <v>0</v>
      </c>
      <c r="EL46" s="32">
        <f t="shared" si="83"/>
        <v>0</v>
      </c>
      <c r="EM46" s="32">
        <f t="shared" si="84"/>
        <v>0</v>
      </c>
      <c r="EN46" s="32">
        <f t="shared" si="85"/>
        <v>0</v>
      </c>
      <c r="EO46" s="32">
        <f t="shared" si="86"/>
        <v>0</v>
      </c>
      <c r="EP46" s="32">
        <f t="shared" si="87"/>
        <v>0</v>
      </c>
      <c r="EQ46" s="32">
        <f t="shared" si="88"/>
        <v>0</v>
      </c>
      <c r="ER46" s="32">
        <f t="shared" si="89"/>
        <v>0</v>
      </c>
    </row>
    <row r="47" spans="1:148">
      <c r="A47" t="s">
        <v>430</v>
      </c>
      <c r="B47" s="1" t="s">
        <v>32</v>
      </c>
      <c r="C47" t="str">
        <f t="shared" ca="1" si="186"/>
        <v>DRW1</v>
      </c>
      <c r="D47" t="str">
        <f t="shared" ca="1" si="187"/>
        <v>Drywood #1</v>
      </c>
      <c r="K47" s="51">
        <v>0</v>
      </c>
      <c r="L47" s="51">
        <v>0</v>
      </c>
      <c r="M47" s="51">
        <v>0</v>
      </c>
      <c r="N47" s="51">
        <v>18.035</v>
      </c>
      <c r="O47" s="51">
        <v>135.1645</v>
      </c>
      <c r="P47" s="51">
        <v>183.31120000000001</v>
      </c>
      <c r="Q47" s="32"/>
      <c r="R47" s="32"/>
      <c r="S47" s="32"/>
      <c r="T47" s="32"/>
      <c r="U47" s="32"/>
      <c r="V47" s="32"/>
      <c r="W47" s="32">
        <v>0</v>
      </c>
      <c r="X47" s="32">
        <v>0</v>
      </c>
      <c r="Y47" s="32">
        <v>0</v>
      </c>
      <c r="Z47" s="32">
        <v>1319.89</v>
      </c>
      <c r="AA47" s="32">
        <v>18196.939999999999</v>
      </c>
      <c r="AB47" s="32">
        <v>42206.54</v>
      </c>
      <c r="AI47" s="2">
        <v>2.25</v>
      </c>
      <c r="AJ47" s="2">
        <v>2.25</v>
      </c>
      <c r="AK47" s="2">
        <v>2.25</v>
      </c>
      <c r="AL47" s="2">
        <v>2.25</v>
      </c>
      <c r="AM47" s="2">
        <v>2.25</v>
      </c>
      <c r="AN47" s="2">
        <v>2.25</v>
      </c>
      <c r="AO47" s="33"/>
      <c r="AP47" s="33"/>
      <c r="AQ47" s="33"/>
      <c r="AR47" s="33"/>
      <c r="AS47" s="33"/>
      <c r="AT47" s="33"/>
      <c r="AU47" s="33">
        <v>0</v>
      </c>
      <c r="AV47" s="33">
        <v>0</v>
      </c>
      <c r="AW47" s="33">
        <v>0</v>
      </c>
      <c r="AX47" s="33">
        <v>29.7</v>
      </c>
      <c r="AY47" s="33">
        <v>409.43</v>
      </c>
      <c r="AZ47" s="33">
        <v>949.65</v>
      </c>
      <c r="BA47" s="31">
        <f t="shared" si="30"/>
        <v>0</v>
      </c>
      <c r="BB47" s="31">
        <f t="shared" si="31"/>
        <v>0</v>
      </c>
      <c r="BC47" s="31">
        <f t="shared" si="32"/>
        <v>0</v>
      </c>
      <c r="BD47" s="31">
        <f t="shared" si="33"/>
        <v>0</v>
      </c>
      <c r="BE47" s="31">
        <f t="shared" si="34"/>
        <v>0</v>
      </c>
      <c r="BF47" s="31">
        <f t="shared" si="35"/>
        <v>0</v>
      </c>
      <c r="BG47" s="31">
        <f t="shared" si="36"/>
        <v>0</v>
      </c>
      <c r="BH47" s="31">
        <f t="shared" si="37"/>
        <v>0</v>
      </c>
      <c r="BI47" s="31">
        <f t="shared" si="38"/>
        <v>0</v>
      </c>
      <c r="BJ47" s="31">
        <f t="shared" si="39"/>
        <v>-3.96</v>
      </c>
      <c r="BK47" s="31">
        <f t="shared" si="40"/>
        <v>-54.59</v>
      </c>
      <c r="BL47" s="31">
        <f t="shared" si="41"/>
        <v>-126.62</v>
      </c>
      <c r="BM47" s="6">
        <v>-1.84E-2</v>
      </c>
      <c r="BN47" s="6">
        <v>-1.84E-2</v>
      </c>
      <c r="BO47" s="6">
        <v>-1.84E-2</v>
      </c>
      <c r="BP47" s="6">
        <v>-1.84E-2</v>
      </c>
      <c r="BQ47" s="6">
        <v>-1.84E-2</v>
      </c>
      <c r="BR47" s="6">
        <v>-1.84E-2</v>
      </c>
      <c r="BS47" s="6">
        <v>-1.84E-2</v>
      </c>
      <c r="BT47" s="6">
        <v>-1.84E-2</v>
      </c>
      <c r="BU47" s="6">
        <v>-1.84E-2</v>
      </c>
      <c r="BV47" s="6">
        <v>-1.84E-2</v>
      </c>
      <c r="BW47" s="6">
        <v>-1.84E-2</v>
      </c>
      <c r="BX47" s="6">
        <v>-1.84E-2</v>
      </c>
      <c r="BY47" s="31">
        <v>0</v>
      </c>
      <c r="BZ47" s="31">
        <v>0</v>
      </c>
      <c r="CA47" s="31">
        <v>0</v>
      </c>
      <c r="CB47" s="31">
        <v>0</v>
      </c>
      <c r="CC47" s="31">
        <v>0</v>
      </c>
      <c r="CD47" s="31">
        <v>0</v>
      </c>
      <c r="CE47" s="31">
        <v>0</v>
      </c>
      <c r="CF47" s="31">
        <v>0</v>
      </c>
      <c r="CG47" s="31">
        <v>0</v>
      </c>
      <c r="CH47" s="31">
        <v>-24.29</v>
      </c>
      <c r="CI47" s="31">
        <v>-334.82</v>
      </c>
      <c r="CJ47" s="31">
        <v>-776.6</v>
      </c>
      <c r="CK47" s="32">
        <f t="shared" si="42"/>
        <v>0</v>
      </c>
      <c r="CL47" s="32">
        <f t="shared" si="43"/>
        <v>0</v>
      </c>
      <c r="CM47" s="32">
        <f t="shared" si="44"/>
        <v>0</v>
      </c>
      <c r="CN47" s="32">
        <f t="shared" si="45"/>
        <v>0</v>
      </c>
      <c r="CO47" s="32">
        <f t="shared" si="46"/>
        <v>0</v>
      </c>
      <c r="CP47" s="32">
        <f t="shared" si="47"/>
        <v>0</v>
      </c>
      <c r="CQ47" s="32">
        <f t="shared" si="48"/>
        <v>0</v>
      </c>
      <c r="CR47" s="32">
        <f t="shared" si="49"/>
        <v>0</v>
      </c>
      <c r="CS47" s="32">
        <f t="shared" si="50"/>
        <v>0</v>
      </c>
      <c r="CT47" s="32">
        <f t="shared" si="51"/>
        <v>1.72</v>
      </c>
      <c r="CU47" s="32">
        <f t="shared" si="52"/>
        <v>23.66</v>
      </c>
      <c r="CV47" s="32">
        <f t="shared" si="53"/>
        <v>54.87</v>
      </c>
      <c r="CW47" s="31">
        <f t="shared" si="174"/>
        <v>0</v>
      </c>
      <c r="CX47" s="31">
        <f t="shared" si="175"/>
        <v>0</v>
      </c>
      <c r="CY47" s="31">
        <f t="shared" si="176"/>
        <v>0</v>
      </c>
      <c r="CZ47" s="31">
        <f t="shared" si="177"/>
        <v>0</v>
      </c>
      <c r="DA47" s="31">
        <f t="shared" si="178"/>
        <v>0</v>
      </c>
      <c r="DB47" s="31">
        <f t="shared" si="179"/>
        <v>0</v>
      </c>
      <c r="DC47" s="31">
        <f t="shared" si="180"/>
        <v>0</v>
      </c>
      <c r="DD47" s="31">
        <f t="shared" si="181"/>
        <v>0</v>
      </c>
      <c r="DE47" s="31">
        <f t="shared" si="182"/>
        <v>0</v>
      </c>
      <c r="DF47" s="31">
        <f t="shared" si="183"/>
        <v>-48.309999999999995</v>
      </c>
      <c r="DG47" s="31">
        <f t="shared" si="184"/>
        <v>-665.99999999999989</v>
      </c>
      <c r="DH47" s="31">
        <f t="shared" si="185"/>
        <v>-1544.7600000000002</v>
      </c>
      <c r="DI47" s="32">
        <f t="shared" si="54"/>
        <v>0</v>
      </c>
      <c r="DJ47" s="32">
        <f t="shared" si="55"/>
        <v>0</v>
      </c>
      <c r="DK47" s="32">
        <f t="shared" si="56"/>
        <v>0</v>
      </c>
      <c r="DL47" s="32">
        <f t="shared" si="57"/>
        <v>0</v>
      </c>
      <c r="DM47" s="32">
        <f t="shared" si="58"/>
        <v>0</v>
      </c>
      <c r="DN47" s="32">
        <f t="shared" si="59"/>
        <v>0</v>
      </c>
      <c r="DO47" s="32">
        <f t="shared" si="60"/>
        <v>0</v>
      </c>
      <c r="DP47" s="32">
        <f t="shared" si="61"/>
        <v>0</v>
      </c>
      <c r="DQ47" s="32">
        <f t="shared" si="62"/>
        <v>0</v>
      </c>
      <c r="DR47" s="32">
        <f t="shared" si="63"/>
        <v>-2.42</v>
      </c>
      <c r="DS47" s="32">
        <f t="shared" si="64"/>
        <v>-33.299999999999997</v>
      </c>
      <c r="DT47" s="32">
        <f t="shared" si="65"/>
        <v>-77.239999999999995</v>
      </c>
      <c r="DU47" s="31">
        <f t="shared" si="66"/>
        <v>0</v>
      </c>
      <c r="DV47" s="31">
        <f t="shared" si="67"/>
        <v>0</v>
      </c>
      <c r="DW47" s="31">
        <f t="shared" si="68"/>
        <v>0</v>
      </c>
      <c r="DX47" s="31">
        <f t="shared" si="69"/>
        <v>0</v>
      </c>
      <c r="DY47" s="31">
        <f t="shared" si="70"/>
        <v>0</v>
      </c>
      <c r="DZ47" s="31">
        <f t="shared" si="71"/>
        <v>0</v>
      </c>
      <c r="EA47" s="31">
        <f t="shared" si="72"/>
        <v>0</v>
      </c>
      <c r="EB47" s="31">
        <f t="shared" si="73"/>
        <v>0</v>
      </c>
      <c r="EC47" s="31">
        <f t="shared" si="74"/>
        <v>0</v>
      </c>
      <c r="ED47" s="31">
        <f t="shared" si="75"/>
        <v>-18.59</v>
      </c>
      <c r="EE47" s="31">
        <f t="shared" si="76"/>
        <v>-252.71</v>
      </c>
      <c r="EF47" s="31">
        <f t="shared" si="77"/>
        <v>-578.22</v>
      </c>
      <c r="EG47" s="32">
        <f t="shared" si="78"/>
        <v>0</v>
      </c>
      <c r="EH47" s="32">
        <f t="shared" si="79"/>
        <v>0</v>
      </c>
      <c r="EI47" s="32">
        <f t="shared" si="80"/>
        <v>0</v>
      </c>
      <c r="EJ47" s="32">
        <f t="shared" si="81"/>
        <v>0</v>
      </c>
      <c r="EK47" s="32">
        <f t="shared" si="82"/>
        <v>0</v>
      </c>
      <c r="EL47" s="32">
        <f t="shared" si="83"/>
        <v>0</v>
      </c>
      <c r="EM47" s="32">
        <f t="shared" si="84"/>
        <v>0</v>
      </c>
      <c r="EN47" s="32">
        <f t="shared" si="85"/>
        <v>0</v>
      </c>
      <c r="EO47" s="32">
        <f t="shared" si="86"/>
        <v>0</v>
      </c>
      <c r="EP47" s="32">
        <f t="shared" si="87"/>
        <v>-69.319999999999993</v>
      </c>
      <c r="EQ47" s="32">
        <f t="shared" si="88"/>
        <v>-952.00999999999988</v>
      </c>
      <c r="ER47" s="32">
        <f t="shared" si="89"/>
        <v>-2200.2200000000003</v>
      </c>
    </row>
    <row r="48" spans="1:148">
      <c r="A48" t="s">
        <v>539</v>
      </c>
      <c r="B48" s="1" t="s">
        <v>32</v>
      </c>
      <c r="C48" t="str">
        <f t="shared" ca="1" si="186"/>
        <v>DRW1</v>
      </c>
      <c r="D48" t="str">
        <f t="shared" ca="1" si="187"/>
        <v>Drywood #1</v>
      </c>
      <c r="E48" s="51">
        <v>0</v>
      </c>
      <c r="F48" s="51">
        <v>0</v>
      </c>
      <c r="G48" s="51">
        <v>0</v>
      </c>
      <c r="H48" s="51">
        <v>0</v>
      </c>
      <c r="I48" s="51">
        <v>0</v>
      </c>
      <c r="J48" s="51">
        <v>0</v>
      </c>
      <c r="Q48" s="32">
        <v>0</v>
      </c>
      <c r="R48" s="32">
        <v>0</v>
      </c>
      <c r="S48" s="32">
        <v>0</v>
      </c>
      <c r="T48" s="32">
        <v>0</v>
      </c>
      <c r="U48" s="32">
        <v>0</v>
      </c>
      <c r="V48" s="32">
        <v>0</v>
      </c>
      <c r="W48" s="32"/>
      <c r="X48" s="32"/>
      <c r="Y48" s="32"/>
      <c r="Z48" s="32"/>
      <c r="AA48" s="32"/>
      <c r="AB48" s="32"/>
      <c r="AC48" s="2">
        <v>2.25</v>
      </c>
      <c r="AD48" s="2">
        <v>2.25</v>
      </c>
      <c r="AE48" s="2">
        <v>2.25</v>
      </c>
      <c r="AF48" s="2">
        <v>2.25</v>
      </c>
      <c r="AG48" s="2">
        <v>2.25</v>
      </c>
      <c r="AH48" s="2">
        <v>2.25</v>
      </c>
      <c r="AO48" s="33">
        <v>0</v>
      </c>
      <c r="AP48" s="33">
        <v>0</v>
      </c>
      <c r="AQ48" s="33">
        <v>0</v>
      </c>
      <c r="AR48" s="33">
        <v>0</v>
      </c>
      <c r="AS48" s="33">
        <v>0</v>
      </c>
      <c r="AT48" s="33">
        <v>0</v>
      </c>
      <c r="AU48" s="33"/>
      <c r="AV48" s="33"/>
      <c r="AW48" s="33"/>
      <c r="AX48" s="33"/>
      <c r="AY48" s="33"/>
      <c r="AZ48" s="33"/>
      <c r="BA48" s="31">
        <f t="shared" si="30"/>
        <v>0</v>
      </c>
      <c r="BB48" s="31">
        <f t="shared" si="31"/>
        <v>0</v>
      </c>
      <c r="BC48" s="31">
        <f t="shared" si="32"/>
        <v>0</v>
      </c>
      <c r="BD48" s="31">
        <f t="shared" si="33"/>
        <v>0</v>
      </c>
      <c r="BE48" s="31">
        <f t="shared" si="34"/>
        <v>0</v>
      </c>
      <c r="BF48" s="31">
        <f t="shared" si="35"/>
        <v>0</v>
      </c>
      <c r="BG48" s="31">
        <f t="shared" si="36"/>
        <v>0</v>
      </c>
      <c r="BH48" s="31">
        <f t="shared" si="37"/>
        <v>0</v>
      </c>
      <c r="BI48" s="31">
        <f t="shared" si="38"/>
        <v>0</v>
      </c>
      <c r="BJ48" s="31">
        <f t="shared" si="39"/>
        <v>0</v>
      </c>
      <c r="BK48" s="31">
        <f t="shared" si="40"/>
        <v>0</v>
      </c>
      <c r="BL48" s="31">
        <f t="shared" si="41"/>
        <v>0</v>
      </c>
      <c r="BM48" s="6">
        <v>-1.84E-2</v>
      </c>
      <c r="BN48" s="6">
        <v>-1.84E-2</v>
      </c>
      <c r="BO48" s="6">
        <v>-1.84E-2</v>
      </c>
      <c r="BP48" s="6">
        <v>-1.84E-2</v>
      </c>
      <c r="BQ48" s="6">
        <v>-1.84E-2</v>
      </c>
      <c r="BR48" s="6">
        <v>-1.84E-2</v>
      </c>
      <c r="BS48" s="6">
        <v>-1.84E-2</v>
      </c>
      <c r="BT48" s="6">
        <v>-1.84E-2</v>
      </c>
      <c r="BU48" s="6">
        <v>-1.84E-2</v>
      </c>
      <c r="BV48" s="6">
        <v>-1.84E-2</v>
      </c>
      <c r="BW48" s="6">
        <v>-1.84E-2</v>
      </c>
      <c r="BX48" s="6">
        <v>-1.84E-2</v>
      </c>
      <c r="BY48" s="31">
        <v>0</v>
      </c>
      <c r="BZ48" s="31">
        <v>0</v>
      </c>
      <c r="CA48" s="31">
        <v>0</v>
      </c>
      <c r="CB48" s="31">
        <v>0</v>
      </c>
      <c r="CC48" s="31">
        <v>0</v>
      </c>
      <c r="CD48" s="31">
        <v>0</v>
      </c>
      <c r="CE48" s="31">
        <v>0</v>
      </c>
      <c r="CF48" s="31">
        <v>0</v>
      </c>
      <c r="CG48" s="31">
        <v>0</v>
      </c>
      <c r="CH48" s="31">
        <v>0</v>
      </c>
      <c r="CI48" s="31">
        <v>0</v>
      </c>
      <c r="CJ48" s="31">
        <v>0</v>
      </c>
      <c r="CK48" s="32">
        <f t="shared" si="42"/>
        <v>0</v>
      </c>
      <c r="CL48" s="32">
        <f t="shared" si="43"/>
        <v>0</v>
      </c>
      <c r="CM48" s="32">
        <f t="shared" si="44"/>
        <v>0</v>
      </c>
      <c r="CN48" s="32">
        <f t="shared" si="45"/>
        <v>0</v>
      </c>
      <c r="CO48" s="32">
        <f t="shared" si="46"/>
        <v>0</v>
      </c>
      <c r="CP48" s="32">
        <f t="shared" si="47"/>
        <v>0</v>
      </c>
      <c r="CQ48" s="32">
        <f t="shared" si="48"/>
        <v>0</v>
      </c>
      <c r="CR48" s="32">
        <f t="shared" si="49"/>
        <v>0</v>
      </c>
      <c r="CS48" s="32">
        <f t="shared" si="50"/>
        <v>0</v>
      </c>
      <c r="CT48" s="32">
        <f t="shared" si="51"/>
        <v>0</v>
      </c>
      <c r="CU48" s="32">
        <f t="shared" si="52"/>
        <v>0</v>
      </c>
      <c r="CV48" s="32">
        <f t="shared" si="53"/>
        <v>0</v>
      </c>
      <c r="CW48" s="31">
        <f t="shared" si="174"/>
        <v>0</v>
      </c>
      <c r="CX48" s="31">
        <f t="shared" si="175"/>
        <v>0</v>
      </c>
      <c r="CY48" s="31">
        <f t="shared" si="176"/>
        <v>0</v>
      </c>
      <c r="CZ48" s="31">
        <f t="shared" si="177"/>
        <v>0</v>
      </c>
      <c r="DA48" s="31">
        <f t="shared" si="178"/>
        <v>0</v>
      </c>
      <c r="DB48" s="31">
        <f t="shared" si="179"/>
        <v>0</v>
      </c>
      <c r="DC48" s="31">
        <f t="shared" si="180"/>
        <v>0</v>
      </c>
      <c r="DD48" s="31">
        <f t="shared" si="181"/>
        <v>0</v>
      </c>
      <c r="DE48" s="31">
        <f t="shared" si="182"/>
        <v>0</v>
      </c>
      <c r="DF48" s="31">
        <f t="shared" si="183"/>
        <v>0</v>
      </c>
      <c r="DG48" s="31">
        <f t="shared" si="184"/>
        <v>0</v>
      </c>
      <c r="DH48" s="31">
        <f t="shared" si="185"/>
        <v>0</v>
      </c>
      <c r="DI48" s="32">
        <f t="shared" si="54"/>
        <v>0</v>
      </c>
      <c r="DJ48" s="32">
        <f t="shared" si="55"/>
        <v>0</v>
      </c>
      <c r="DK48" s="32">
        <f t="shared" si="56"/>
        <v>0</v>
      </c>
      <c r="DL48" s="32">
        <f t="shared" si="57"/>
        <v>0</v>
      </c>
      <c r="DM48" s="32">
        <f t="shared" si="58"/>
        <v>0</v>
      </c>
      <c r="DN48" s="32">
        <f t="shared" si="59"/>
        <v>0</v>
      </c>
      <c r="DO48" s="32">
        <f t="shared" si="60"/>
        <v>0</v>
      </c>
      <c r="DP48" s="32">
        <f t="shared" si="61"/>
        <v>0</v>
      </c>
      <c r="DQ48" s="32">
        <f t="shared" si="62"/>
        <v>0</v>
      </c>
      <c r="DR48" s="32">
        <f t="shared" si="63"/>
        <v>0</v>
      </c>
      <c r="DS48" s="32">
        <f t="shared" si="64"/>
        <v>0</v>
      </c>
      <c r="DT48" s="32">
        <f t="shared" si="65"/>
        <v>0</v>
      </c>
      <c r="DU48" s="31">
        <f t="shared" si="66"/>
        <v>0</v>
      </c>
      <c r="DV48" s="31">
        <f t="shared" si="67"/>
        <v>0</v>
      </c>
      <c r="DW48" s="31">
        <f t="shared" si="68"/>
        <v>0</v>
      </c>
      <c r="DX48" s="31">
        <f t="shared" si="69"/>
        <v>0</v>
      </c>
      <c r="DY48" s="31">
        <f t="shared" si="70"/>
        <v>0</v>
      </c>
      <c r="DZ48" s="31">
        <f t="shared" si="71"/>
        <v>0</v>
      </c>
      <c r="EA48" s="31">
        <f t="shared" si="72"/>
        <v>0</v>
      </c>
      <c r="EB48" s="31">
        <f t="shared" si="73"/>
        <v>0</v>
      </c>
      <c r="EC48" s="31">
        <f t="shared" si="74"/>
        <v>0</v>
      </c>
      <c r="ED48" s="31">
        <f t="shared" si="75"/>
        <v>0</v>
      </c>
      <c r="EE48" s="31">
        <f t="shared" si="76"/>
        <v>0</v>
      </c>
      <c r="EF48" s="31">
        <f t="shared" si="77"/>
        <v>0</v>
      </c>
      <c r="EG48" s="32">
        <f t="shared" si="78"/>
        <v>0</v>
      </c>
      <c r="EH48" s="32">
        <f t="shared" si="79"/>
        <v>0</v>
      </c>
      <c r="EI48" s="32">
        <f t="shared" si="80"/>
        <v>0</v>
      </c>
      <c r="EJ48" s="32">
        <f t="shared" si="81"/>
        <v>0</v>
      </c>
      <c r="EK48" s="32">
        <f t="shared" si="82"/>
        <v>0</v>
      </c>
      <c r="EL48" s="32">
        <f t="shared" si="83"/>
        <v>0</v>
      </c>
      <c r="EM48" s="32">
        <f t="shared" si="84"/>
        <v>0</v>
      </c>
      <c r="EN48" s="32">
        <f t="shared" si="85"/>
        <v>0</v>
      </c>
      <c r="EO48" s="32">
        <f t="shared" si="86"/>
        <v>0</v>
      </c>
      <c r="EP48" s="32">
        <f t="shared" si="87"/>
        <v>0</v>
      </c>
      <c r="EQ48" s="32">
        <f t="shared" si="88"/>
        <v>0</v>
      </c>
      <c r="ER48" s="32">
        <f t="shared" si="89"/>
        <v>0</v>
      </c>
    </row>
    <row r="49" spans="1:148">
      <c r="A49" t="s">
        <v>486</v>
      </c>
      <c r="B49" s="1" t="s">
        <v>78</v>
      </c>
      <c r="C49" t="str">
        <f t="shared" ca="1" si="186"/>
        <v>EC01</v>
      </c>
      <c r="D49" t="str">
        <f t="shared" ca="1" si="187"/>
        <v>Cavalier</v>
      </c>
      <c r="E49" s="51">
        <v>27286.312900000001</v>
      </c>
      <c r="F49" s="51">
        <v>27115.6495</v>
      </c>
      <c r="G49" s="51">
        <v>27369.691999999999</v>
      </c>
      <c r="H49" s="51">
        <v>23009.006300000001</v>
      </c>
      <c r="I49" s="51">
        <v>13922.2142</v>
      </c>
      <c r="J49" s="51">
        <v>18442.396499999999</v>
      </c>
      <c r="K49" s="51">
        <v>39835.873</v>
      </c>
      <c r="L49" s="51">
        <v>42648.023200000003</v>
      </c>
      <c r="M49" s="51">
        <v>33603.713400000001</v>
      </c>
      <c r="N49" s="51">
        <v>39741.803099999997</v>
      </c>
      <c r="O49" s="51">
        <v>32768.8822</v>
      </c>
      <c r="P49" s="51">
        <v>29289.704699999998</v>
      </c>
      <c r="Q49" s="32">
        <v>2174360.56</v>
      </c>
      <c r="R49" s="32">
        <v>2495360.65</v>
      </c>
      <c r="S49" s="32">
        <v>2451020.46</v>
      </c>
      <c r="T49" s="32">
        <v>1911880.15</v>
      </c>
      <c r="U49" s="32">
        <v>1265663.19</v>
      </c>
      <c r="V49" s="32">
        <v>1540049.16</v>
      </c>
      <c r="W49" s="32">
        <v>9793657.6899999995</v>
      </c>
      <c r="X49" s="32">
        <v>4280599.95</v>
      </c>
      <c r="Y49" s="32">
        <v>2228611.5499999998</v>
      </c>
      <c r="Z49" s="32">
        <v>3577046.17</v>
      </c>
      <c r="AA49" s="32">
        <v>2481806.0699999998</v>
      </c>
      <c r="AB49" s="32">
        <v>2778892.32</v>
      </c>
      <c r="AC49" s="2">
        <v>0.83</v>
      </c>
      <c r="AD49" s="2">
        <v>0.83</v>
      </c>
      <c r="AE49" s="2">
        <v>0.83</v>
      </c>
      <c r="AF49" s="2">
        <v>0.83</v>
      </c>
      <c r="AG49" s="2">
        <v>0.83</v>
      </c>
      <c r="AH49" s="2">
        <v>0.83</v>
      </c>
      <c r="AI49" s="2">
        <v>0.83</v>
      </c>
      <c r="AJ49" s="2">
        <v>0.83</v>
      </c>
      <c r="AK49" s="2">
        <v>0.83</v>
      </c>
      <c r="AL49" s="2">
        <v>0.83</v>
      </c>
      <c r="AM49" s="2">
        <v>0.83</v>
      </c>
      <c r="AN49" s="2">
        <v>0.83</v>
      </c>
      <c r="AO49" s="33">
        <v>18047.189999999999</v>
      </c>
      <c r="AP49" s="33">
        <v>20711.490000000002</v>
      </c>
      <c r="AQ49" s="33">
        <v>20343.47</v>
      </c>
      <c r="AR49" s="33">
        <v>15868.61</v>
      </c>
      <c r="AS49" s="33">
        <v>10505</v>
      </c>
      <c r="AT49" s="33">
        <v>12782.41</v>
      </c>
      <c r="AU49" s="33">
        <v>81287.360000000001</v>
      </c>
      <c r="AV49" s="33">
        <v>35528.980000000003</v>
      </c>
      <c r="AW49" s="33">
        <v>18497.48</v>
      </c>
      <c r="AX49" s="33">
        <v>29689.48</v>
      </c>
      <c r="AY49" s="33">
        <v>20598.990000000002</v>
      </c>
      <c r="AZ49" s="33">
        <v>23064.81</v>
      </c>
      <c r="BA49" s="31">
        <f t="shared" si="30"/>
        <v>-2609.23</v>
      </c>
      <c r="BB49" s="31">
        <f t="shared" si="31"/>
        <v>-2994.43</v>
      </c>
      <c r="BC49" s="31">
        <f t="shared" si="32"/>
        <v>-2941.22</v>
      </c>
      <c r="BD49" s="31">
        <f t="shared" si="33"/>
        <v>-9177.02</v>
      </c>
      <c r="BE49" s="31">
        <f t="shared" si="34"/>
        <v>-6075.18</v>
      </c>
      <c r="BF49" s="31">
        <f t="shared" si="35"/>
        <v>-7392.24</v>
      </c>
      <c r="BG49" s="31">
        <f t="shared" si="36"/>
        <v>-69534.97</v>
      </c>
      <c r="BH49" s="31">
        <f t="shared" si="37"/>
        <v>-30392.26</v>
      </c>
      <c r="BI49" s="31">
        <f t="shared" si="38"/>
        <v>-15823.14</v>
      </c>
      <c r="BJ49" s="31">
        <f t="shared" si="39"/>
        <v>-10731.14</v>
      </c>
      <c r="BK49" s="31">
        <f t="shared" si="40"/>
        <v>-7445.42</v>
      </c>
      <c r="BL49" s="31">
        <f t="shared" si="41"/>
        <v>-8336.68</v>
      </c>
      <c r="BM49" s="6">
        <v>-4.9399999999999999E-2</v>
      </c>
      <c r="BN49" s="6">
        <v>-4.9399999999999999E-2</v>
      </c>
      <c r="BO49" s="6">
        <v>-4.9399999999999999E-2</v>
      </c>
      <c r="BP49" s="6">
        <v>-4.9399999999999999E-2</v>
      </c>
      <c r="BQ49" s="6">
        <v>-4.9399999999999999E-2</v>
      </c>
      <c r="BR49" s="6">
        <v>-4.9399999999999999E-2</v>
      </c>
      <c r="BS49" s="6">
        <v>-4.9399999999999999E-2</v>
      </c>
      <c r="BT49" s="6">
        <v>-4.9399999999999999E-2</v>
      </c>
      <c r="BU49" s="6">
        <v>-4.9399999999999999E-2</v>
      </c>
      <c r="BV49" s="6">
        <v>-4.9399999999999999E-2</v>
      </c>
      <c r="BW49" s="6">
        <v>-4.9399999999999999E-2</v>
      </c>
      <c r="BX49" s="6">
        <v>-4.9399999999999999E-2</v>
      </c>
      <c r="BY49" s="31">
        <v>-107413.41</v>
      </c>
      <c r="BZ49" s="31">
        <v>-123270.82</v>
      </c>
      <c r="CA49" s="31">
        <v>-121080.41</v>
      </c>
      <c r="CB49" s="31">
        <v>-94446.88</v>
      </c>
      <c r="CC49" s="31">
        <v>-62523.76</v>
      </c>
      <c r="CD49" s="31">
        <v>-76078.429999999993</v>
      </c>
      <c r="CE49" s="31">
        <v>-483806.69</v>
      </c>
      <c r="CF49" s="31">
        <v>-211461.64</v>
      </c>
      <c r="CG49" s="31">
        <v>-110093.41</v>
      </c>
      <c r="CH49" s="31">
        <v>-176706.08</v>
      </c>
      <c r="CI49" s="31">
        <v>-122601.22</v>
      </c>
      <c r="CJ49" s="31">
        <v>-137277.28</v>
      </c>
      <c r="CK49" s="32">
        <f t="shared" si="42"/>
        <v>2826.67</v>
      </c>
      <c r="CL49" s="32">
        <f t="shared" si="43"/>
        <v>3243.97</v>
      </c>
      <c r="CM49" s="32">
        <f t="shared" si="44"/>
        <v>3186.33</v>
      </c>
      <c r="CN49" s="32">
        <f t="shared" si="45"/>
        <v>2485.44</v>
      </c>
      <c r="CO49" s="32">
        <f t="shared" si="46"/>
        <v>1645.36</v>
      </c>
      <c r="CP49" s="32">
        <f t="shared" si="47"/>
        <v>2002.06</v>
      </c>
      <c r="CQ49" s="32">
        <f t="shared" si="48"/>
        <v>12731.75</v>
      </c>
      <c r="CR49" s="32">
        <f t="shared" si="49"/>
        <v>5564.78</v>
      </c>
      <c r="CS49" s="32">
        <f t="shared" si="50"/>
        <v>2897.2</v>
      </c>
      <c r="CT49" s="32">
        <f t="shared" si="51"/>
        <v>4650.16</v>
      </c>
      <c r="CU49" s="32">
        <f t="shared" si="52"/>
        <v>3226.35</v>
      </c>
      <c r="CV49" s="32">
        <f t="shared" si="53"/>
        <v>3612.56</v>
      </c>
      <c r="CW49" s="31">
        <f t="shared" si="174"/>
        <v>-120024.70000000001</v>
      </c>
      <c r="CX49" s="31">
        <f t="shared" si="175"/>
        <v>-137743.91</v>
      </c>
      <c r="CY49" s="31">
        <f t="shared" si="176"/>
        <v>-135296.32999999999</v>
      </c>
      <c r="CZ49" s="31">
        <f t="shared" si="177"/>
        <v>-98653.03</v>
      </c>
      <c r="DA49" s="31">
        <f t="shared" si="178"/>
        <v>-65308.219999999994</v>
      </c>
      <c r="DB49" s="31">
        <f t="shared" si="179"/>
        <v>-79466.539999999994</v>
      </c>
      <c r="DC49" s="31">
        <f t="shared" si="180"/>
        <v>-482827.33000000007</v>
      </c>
      <c r="DD49" s="31">
        <f t="shared" si="181"/>
        <v>-211033.58000000002</v>
      </c>
      <c r="DE49" s="31">
        <f t="shared" si="182"/>
        <v>-109870.55</v>
      </c>
      <c r="DF49" s="31">
        <f t="shared" si="183"/>
        <v>-191014.26</v>
      </c>
      <c r="DG49" s="31">
        <f t="shared" si="184"/>
        <v>-132528.43999999997</v>
      </c>
      <c r="DH49" s="31">
        <f t="shared" si="185"/>
        <v>-148392.85</v>
      </c>
      <c r="DI49" s="32">
        <f t="shared" si="54"/>
        <v>-6001.24</v>
      </c>
      <c r="DJ49" s="32">
        <f t="shared" si="55"/>
        <v>-6887.2</v>
      </c>
      <c r="DK49" s="32">
        <f t="shared" si="56"/>
        <v>-6764.82</v>
      </c>
      <c r="DL49" s="32">
        <f t="shared" si="57"/>
        <v>-4932.6499999999996</v>
      </c>
      <c r="DM49" s="32">
        <f t="shared" si="58"/>
        <v>-3265.41</v>
      </c>
      <c r="DN49" s="32">
        <f t="shared" si="59"/>
        <v>-3973.33</v>
      </c>
      <c r="DO49" s="32">
        <f t="shared" si="60"/>
        <v>-24141.37</v>
      </c>
      <c r="DP49" s="32">
        <f t="shared" si="61"/>
        <v>-10551.68</v>
      </c>
      <c r="DQ49" s="32">
        <f t="shared" si="62"/>
        <v>-5493.53</v>
      </c>
      <c r="DR49" s="32">
        <f t="shared" si="63"/>
        <v>-9550.7099999999991</v>
      </c>
      <c r="DS49" s="32">
        <f t="shared" si="64"/>
        <v>-6626.42</v>
      </c>
      <c r="DT49" s="32">
        <f t="shared" si="65"/>
        <v>-7419.64</v>
      </c>
      <c r="DU49" s="31">
        <f t="shared" si="66"/>
        <v>-51641.89</v>
      </c>
      <c r="DV49" s="31">
        <f t="shared" si="67"/>
        <v>-58563.83</v>
      </c>
      <c r="DW49" s="31">
        <f t="shared" si="68"/>
        <v>-56900.47</v>
      </c>
      <c r="DX49" s="31">
        <f t="shared" si="69"/>
        <v>-40986.980000000003</v>
      </c>
      <c r="DY49" s="31">
        <f t="shared" si="70"/>
        <v>-26811.27</v>
      </c>
      <c r="DZ49" s="31">
        <f t="shared" si="71"/>
        <v>-32218.799999999999</v>
      </c>
      <c r="EA49" s="31">
        <f t="shared" si="72"/>
        <v>-193375.75</v>
      </c>
      <c r="EB49" s="31">
        <f t="shared" si="73"/>
        <v>-83400.23</v>
      </c>
      <c r="EC49" s="31">
        <f t="shared" si="74"/>
        <v>-42837.5</v>
      </c>
      <c r="ED49" s="31">
        <f t="shared" si="75"/>
        <v>-73493.429999999993</v>
      </c>
      <c r="EE49" s="31">
        <f t="shared" si="76"/>
        <v>-50287.31</v>
      </c>
      <c r="EF49" s="31">
        <f t="shared" si="77"/>
        <v>-55544.69</v>
      </c>
      <c r="EG49" s="32">
        <f t="shared" si="78"/>
        <v>-177667.83000000002</v>
      </c>
      <c r="EH49" s="32">
        <f t="shared" si="79"/>
        <v>-203194.94</v>
      </c>
      <c r="EI49" s="32">
        <f t="shared" si="80"/>
        <v>-198961.62</v>
      </c>
      <c r="EJ49" s="32">
        <f t="shared" si="81"/>
        <v>-144572.66</v>
      </c>
      <c r="EK49" s="32">
        <f t="shared" si="82"/>
        <v>-95384.9</v>
      </c>
      <c r="EL49" s="32">
        <f t="shared" si="83"/>
        <v>-115658.67</v>
      </c>
      <c r="EM49" s="32">
        <f t="shared" si="84"/>
        <v>-700344.45000000007</v>
      </c>
      <c r="EN49" s="32">
        <f t="shared" si="85"/>
        <v>-304985.49</v>
      </c>
      <c r="EO49" s="32">
        <f t="shared" si="86"/>
        <v>-158201.58000000002</v>
      </c>
      <c r="EP49" s="32">
        <f t="shared" si="87"/>
        <v>-274058.40000000002</v>
      </c>
      <c r="EQ49" s="32">
        <f t="shared" si="88"/>
        <v>-189442.16999999998</v>
      </c>
      <c r="ER49" s="32">
        <f t="shared" si="89"/>
        <v>-211357.18000000002</v>
      </c>
    </row>
    <row r="50" spans="1:148">
      <c r="A50" t="s">
        <v>486</v>
      </c>
      <c r="B50" s="1" t="s">
        <v>73</v>
      </c>
      <c r="C50" t="str">
        <f t="shared" ca="1" si="186"/>
        <v>EC04</v>
      </c>
      <c r="D50" t="str">
        <f t="shared" ca="1" si="187"/>
        <v>Foster Creek Industrial System</v>
      </c>
      <c r="E50" s="51">
        <v>50092.973100000003</v>
      </c>
      <c r="F50" s="51">
        <v>45400.476000000002</v>
      </c>
      <c r="G50" s="51">
        <v>45348.626300000004</v>
      </c>
      <c r="H50" s="51">
        <v>42760.532700000003</v>
      </c>
      <c r="I50" s="51">
        <v>41912.606299999999</v>
      </c>
      <c r="J50" s="51">
        <v>38552.130899999996</v>
      </c>
      <c r="K50" s="51">
        <v>33027.306199999999</v>
      </c>
      <c r="L50" s="51">
        <v>31409.4745</v>
      </c>
      <c r="M50" s="51">
        <v>31788.261200000001</v>
      </c>
      <c r="N50" s="51">
        <v>42834.766499999998</v>
      </c>
      <c r="O50" s="51">
        <v>43797.450700000001</v>
      </c>
      <c r="P50" s="51">
        <v>47316.8315</v>
      </c>
      <c r="Q50" s="32">
        <v>3080548.69</v>
      </c>
      <c r="R50" s="32">
        <v>3304305.66</v>
      </c>
      <c r="S50" s="32">
        <v>2581839.09</v>
      </c>
      <c r="T50" s="32">
        <v>2154560.92</v>
      </c>
      <c r="U50" s="32">
        <v>1995690.8</v>
      </c>
      <c r="V50" s="32">
        <v>1878846.22</v>
      </c>
      <c r="W50" s="32">
        <v>4931092.29</v>
      </c>
      <c r="X50" s="32">
        <v>2394954.04</v>
      </c>
      <c r="Y50" s="32">
        <v>1659078.31</v>
      </c>
      <c r="Z50" s="32">
        <v>2764983.81</v>
      </c>
      <c r="AA50" s="32">
        <v>2402582.7400000002</v>
      </c>
      <c r="AB50" s="32">
        <v>3012491.18</v>
      </c>
      <c r="AC50" s="2">
        <v>7.13</v>
      </c>
      <c r="AD50" s="2">
        <v>7.13</v>
      </c>
      <c r="AE50" s="2">
        <v>7.13</v>
      </c>
      <c r="AF50" s="2">
        <v>7.13</v>
      </c>
      <c r="AG50" s="2">
        <v>7.13</v>
      </c>
      <c r="AH50" s="2">
        <v>7.13</v>
      </c>
      <c r="AI50" s="2">
        <v>7.13</v>
      </c>
      <c r="AJ50" s="2">
        <v>7.13</v>
      </c>
      <c r="AK50" s="2">
        <v>7.13</v>
      </c>
      <c r="AL50" s="2">
        <v>7.13</v>
      </c>
      <c r="AM50" s="2">
        <v>7.13</v>
      </c>
      <c r="AN50" s="2">
        <v>7.13</v>
      </c>
      <c r="AO50" s="33">
        <v>219643.12</v>
      </c>
      <c r="AP50" s="33">
        <v>235596.99</v>
      </c>
      <c r="AQ50" s="33">
        <v>184085.13</v>
      </c>
      <c r="AR50" s="33">
        <v>153620.19</v>
      </c>
      <c r="AS50" s="33">
        <v>142292.75</v>
      </c>
      <c r="AT50" s="33">
        <v>133961.74</v>
      </c>
      <c r="AU50" s="33">
        <v>351586.88</v>
      </c>
      <c r="AV50" s="33">
        <v>170760.22</v>
      </c>
      <c r="AW50" s="33">
        <v>118292.28</v>
      </c>
      <c r="AX50" s="33">
        <v>197143.35</v>
      </c>
      <c r="AY50" s="33">
        <v>171304.15</v>
      </c>
      <c r="AZ50" s="33">
        <v>214790.62</v>
      </c>
      <c r="BA50" s="31">
        <f t="shared" si="30"/>
        <v>-3696.66</v>
      </c>
      <c r="BB50" s="31">
        <f t="shared" si="31"/>
        <v>-3965.17</v>
      </c>
      <c r="BC50" s="31">
        <f t="shared" si="32"/>
        <v>-3098.21</v>
      </c>
      <c r="BD50" s="31">
        <f t="shared" si="33"/>
        <v>-10341.89</v>
      </c>
      <c r="BE50" s="31">
        <f t="shared" si="34"/>
        <v>-9579.32</v>
      </c>
      <c r="BF50" s="31">
        <f t="shared" si="35"/>
        <v>-9018.4599999999991</v>
      </c>
      <c r="BG50" s="31">
        <f t="shared" si="36"/>
        <v>-35010.76</v>
      </c>
      <c r="BH50" s="31">
        <f t="shared" si="37"/>
        <v>-17004.169999999998</v>
      </c>
      <c r="BI50" s="31">
        <f t="shared" si="38"/>
        <v>-11779.46</v>
      </c>
      <c r="BJ50" s="31">
        <f t="shared" si="39"/>
        <v>-8294.9500000000007</v>
      </c>
      <c r="BK50" s="31">
        <f t="shared" si="40"/>
        <v>-7207.75</v>
      </c>
      <c r="BL50" s="31">
        <f t="shared" si="41"/>
        <v>-9037.4699999999993</v>
      </c>
      <c r="BM50" s="6">
        <v>8.2000000000000003E-2</v>
      </c>
      <c r="BN50" s="6">
        <v>8.2000000000000003E-2</v>
      </c>
      <c r="BO50" s="6">
        <v>8.2000000000000003E-2</v>
      </c>
      <c r="BP50" s="6">
        <v>8.2000000000000003E-2</v>
      </c>
      <c r="BQ50" s="6">
        <v>8.2000000000000003E-2</v>
      </c>
      <c r="BR50" s="6">
        <v>8.2000000000000003E-2</v>
      </c>
      <c r="BS50" s="6">
        <v>8.2000000000000003E-2</v>
      </c>
      <c r="BT50" s="6">
        <v>8.2000000000000003E-2</v>
      </c>
      <c r="BU50" s="6">
        <v>8.2000000000000003E-2</v>
      </c>
      <c r="BV50" s="6">
        <v>8.2000000000000003E-2</v>
      </c>
      <c r="BW50" s="6">
        <v>8.2000000000000003E-2</v>
      </c>
      <c r="BX50" s="6">
        <v>8.2000000000000003E-2</v>
      </c>
      <c r="BY50" s="31">
        <v>252604.99</v>
      </c>
      <c r="BZ50" s="31">
        <v>270953.06</v>
      </c>
      <c r="CA50" s="31">
        <v>211710.81</v>
      </c>
      <c r="CB50" s="31">
        <v>176674</v>
      </c>
      <c r="CC50" s="31">
        <v>163646.65</v>
      </c>
      <c r="CD50" s="31">
        <v>154065.39000000001</v>
      </c>
      <c r="CE50" s="31">
        <v>404349.57</v>
      </c>
      <c r="CF50" s="31">
        <v>196386.23</v>
      </c>
      <c r="CG50" s="31">
        <v>136044.42000000001</v>
      </c>
      <c r="CH50" s="31">
        <v>226728.67</v>
      </c>
      <c r="CI50" s="31">
        <v>197011.78</v>
      </c>
      <c r="CJ50" s="31">
        <v>247024.28</v>
      </c>
      <c r="CK50" s="32">
        <f t="shared" si="42"/>
        <v>4004.71</v>
      </c>
      <c r="CL50" s="32">
        <f t="shared" si="43"/>
        <v>4295.6000000000004</v>
      </c>
      <c r="CM50" s="32">
        <f t="shared" si="44"/>
        <v>3356.39</v>
      </c>
      <c r="CN50" s="32">
        <f t="shared" si="45"/>
        <v>2800.93</v>
      </c>
      <c r="CO50" s="32">
        <f t="shared" si="46"/>
        <v>2594.4</v>
      </c>
      <c r="CP50" s="32">
        <f t="shared" si="47"/>
        <v>2442.5</v>
      </c>
      <c r="CQ50" s="32">
        <f t="shared" si="48"/>
        <v>6410.42</v>
      </c>
      <c r="CR50" s="32">
        <f t="shared" si="49"/>
        <v>3113.44</v>
      </c>
      <c r="CS50" s="32">
        <f t="shared" si="50"/>
        <v>2156.8000000000002</v>
      </c>
      <c r="CT50" s="32">
        <f t="shared" si="51"/>
        <v>3594.48</v>
      </c>
      <c r="CU50" s="32">
        <f t="shared" si="52"/>
        <v>3123.36</v>
      </c>
      <c r="CV50" s="32">
        <f t="shared" si="53"/>
        <v>3916.24</v>
      </c>
      <c r="CW50" s="31">
        <f t="shared" si="174"/>
        <v>40663.239999999991</v>
      </c>
      <c r="CX50" s="31">
        <f t="shared" si="175"/>
        <v>43616.839999999982</v>
      </c>
      <c r="CY50" s="31">
        <f t="shared" si="176"/>
        <v>34080.280000000006</v>
      </c>
      <c r="CZ50" s="31">
        <f t="shared" si="177"/>
        <v>36196.62999999999</v>
      </c>
      <c r="DA50" s="31">
        <f t="shared" si="178"/>
        <v>33527.619999999988</v>
      </c>
      <c r="DB50" s="31">
        <f t="shared" si="179"/>
        <v>31564.610000000022</v>
      </c>
      <c r="DC50" s="31">
        <f t="shared" si="180"/>
        <v>94183.87</v>
      </c>
      <c r="DD50" s="31">
        <f t="shared" si="181"/>
        <v>45743.62000000001</v>
      </c>
      <c r="DE50" s="31">
        <f t="shared" si="182"/>
        <v>31688.400000000001</v>
      </c>
      <c r="DF50" s="31">
        <f t="shared" si="183"/>
        <v>41474.750000000015</v>
      </c>
      <c r="DG50" s="31">
        <f t="shared" si="184"/>
        <v>36038.739999999991</v>
      </c>
      <c r="DH50" s="31">
        <f t="shared" si="185"/>
        <v>45187.369999999995</v>
      </c>
      <c r="DI50" s="32">
        <f t="shared" si="54"/>
        <v>2033.16</v>
      </c>
      <c r="DJ50" s="32">
        <f t="shared" si="55"/>
        <v>2180.84</v>
      </c>
      <c r="DK50" s="32">
        <f t="shared" si="56"/>
        <v>1704.01</v>
      </c>
      <c r="DL50" s="32">
        <f t="shared" si="57"/>
        <v>1809.83</v>
      </c>
      <c r="DM50" s="32">
        <f t="shared" si="58"/>
        <v>1676.38</v>
      </c>
      <c r="DN50" s="32">
        <f t="shared" si="59"/>
        <v>1578.23</v>
      </c>
      <c r="DO50" s="32">
        <f t="shared" si="60"/>
        <v>4709.1899999999996</v>
      </c>
      <c r="DP50" s="32">
        <f t="shared" si="61"/>
        <v>2287.1799999999998</v>
      </c>
      <c r="DQ50" s="32">
        <f t="shared" si="62"/>
        <v>1584.42</v>
      </c>
      <c r="DR50" s="32">
        <f t="shared" si="63"/>
        <v>2073.7399999999998</v>
      </c>
      <c r="DS50" s="32">
        <f t="shared" si="64"/>
        <v>1801.94</v>
      </c>
      <c r="DT50" s="32">
        <f t="shared" si="65"/>
        <v>2259.37</v>
      </c>
      <c r="DU50" s="31">
        <f t="shared" si="66"/>
        <v>17495.79</v>
      </c>
      <c r="DV50" s="31">
        <f t="shared" si="67"/>
        <v>18544.34</v>
      </c>
      <c r="DW50" s="31">
        <f t="shared" si="68"/>
        <v>14332.87</v>
      </c>
      <c r="DX50" s="31">
        <f t="shared" si="69"/>
        <v>15038.47</v>
      </c>
      <c r="DY50" s="31">
        <f t="shared" si="70"/>
        <v>13764.24</v>
      </c>
      <c r="DZ50" s="31">
        <f t="shared" si="71"/>
        <v>12797.51</v>
      </c>
      <c r="EA50" s="31">
        <f t="shared" si="72"/>
        <v>37721.300000000003</v>
      </c>
      <c r="EB50" s="31">
        <f t="shared" si="73"/>
        <v>18077.830000000002</v>
      </c>
      <c r="EC50" s="31">
        <f t="shared" si="74"/>
        <v>12355.01</v>
      </c>
      <c r="ED50" s="31">
        <f t="shared" si="75"/>
        <v>15957.56</v>
      </c>
      <c r="EE50" s="31">
        <f t="shared" si="76"/>
        <v>13674.73</v>
      </c>
      <c r="EF50" s="31">
        <f t="shared" si="77"/>
        <v>16914.009999999998</v>
      </c>
      <c r="EG50" s="32">
        <f t="shared" si="78"/>
        <v>60192.189999999995</v>
      </c>
      <c r="EH50" s="32">
        <f t="shared" si="79"/>
        <v>64342.019999999975</v>
      </c>
      <c r="EI50" s="32">
        <f t="shared" si="80"/>
        <v>50117.160000000011</v>
      </c>
      <c r="EJ50" s="32">
        <f t="shared" si="81"/>
        <v>53044.929999999993</v>
      </c>
      <c r="EK50" s="32">
        <f t="shared" si="82"/>
        <v>48968.239999999983</v>
      </c>
      <c r="EL50" s="32">
        <f t="shared" si="83"/>
        <v>45940.350000000028</v>
      </c>
      <c r="EM50" s="32">
        <f t="shared" si="84"/>
        <v>136614.35999999999</v>
      </c>
      <c r="EN50" s="32">
        <f t="shared" si="85"/>
        <v>66108.63</v>
      </c>
      <c r="EO50" s="32">
        <f t="shared" si="86"/>
        <v>45627.83</v>
      </c>
      <c r="EP50" s="32">
        <f t="shared" si="87"/>
        <v>59506.05000000001</v>
      </c>
      <c r="EQ50" s="32">
        <f t="shared" si="88"/>
        <v>51515.409999999989</v>
      </c>
      <c r="ER50" s="32">
        <f t="shared" si="89"/>
        <v>64360.75</v>
      </c>
    </row>
    <row r="51" spans="1:148">
      <c r="A51" t="s">
        <v>431</v>
      </c>
      <c r="B51" s="1" t="s">
        <v>74</v>
      </c>
      <c r="C51" t="str">
        <f t="shared" ca="1" si="186"/>
        <v>BCHIMP</v>
      </c>
      <c r="D51" t="str">
        <f t="shared" ca="1" si="187"/>
        <v>Alberta-BC Intertie - Import</v>
      </c>
      <c r="E51" s="51">
        <v>15111</v>
      </c>
      <c r="F51" s="51">
        <v>3545</v>
      </c>
      <c r="G51" s="51">
        <v>18986</v>
      </c>
      <c r="H51" s="51">
        <v>11817</v>
      </c>
      <c r="I51" s="51">
        <v>18210</v>
      </c>
      <c r="J51" s="51">
        <v>5525</v>
      </c>
      <c r="K51" s="51">
        <v>10149</v>
      </c>
      <c r="L51" s="51">
        <v>6010</v>
      </c>
      <c r="M51" s="51">
        <v>8805</v>
      </c>
      <c r="N51" s="51">
        <v>6343</v>
      </c>
      <c r="O51" s="51">
        <v>817</v>
      </c>
      <c r="P51" s="51">
        <v>1695</v>
      </c>
      <c r="Q51" s="32">
        <v>1153959.6599999999</v>
      </c>
      <c r="R51" s="32">
        <v>338369.55</v>
      </c>
      <c r="S51" s="32">
        <v>1335823.96</v>
      </c>
      <c r="T51" s="32">
        <v>831491.07</v>
      </c>
      <c r="U51" s="32">
        <v>1330248.6100000001</v>
      </c>
      <c r="V51" s="32">
        <v>414681.34</v>
      </c>
      <c r="W51" s="32">
        <v>935003.58</v>
      </c>
      <c r="X51" s="32">
        <v>453152.22</v>
      </c>
      <c r="Y51" s="32">
        <v>529189.16</v>
      </c>
      <c r="Z51" s="32">
        <v>529779.4</v>
      </c>
      <c r="AA51" s="32">
        <v>88232.36</v>
      </c>
      <c r="AB51" s="32">
        <v>209918.55</v>
      </c>
      <c r="AC51" s="2">
        <v>0.78</v>
      </c>
      <c r="AD51" s="2">
        <v>0.78</v>
      </c>
      <c r="AE51" s="2">
        <v>0.78</v>
      </c>
      <c r="AF51" s="2">
        <v>0.78</v>
      </c>
      <c r="AG51" s="2">
        <v>0.78</v>
      </c>
      <c r="AH51" s="2">
        <v>0.78</v>
      </c>
      <c r="AI51" s="2">
        <v>0.78</v>
      </c>
      <c r="AJ51" s="2">
        <v>0.78</v>
      </c>
      <c r="AK51" s="2">
        <v>0.78</v>
      </c>
      <c r="AL51" s="2">
        <v>0.78</v>
      </c>
      <c r="AM51" s="2">
        <v>0.78</v>
      </c>
      <c r="AN51" s="2">
        <v>0.78</v>
      </c>
      <c r="AO51" s="33">
        <v>9000.89</v>
      </c>
      <c r="AP51" s="33">
        <v>2639.28</v>
      </c>
      <c r="AQ51" s="33">
        <v>10419.43</v>
      </c>
      <c r="AR51" s="33">
        <v>6485.63</v>
      </c>
      <c r="AS51" s="33">
        <v>10375.94</v>
      </c>
      <c r="AT51" s="33">
        <v>3234.51</v>
      </c>
      <c r="AU51" s="33">
        <v>7293.03</v>
      </c>
      <c r="AV51" s="33">
        <v>3534.59</v>
      </c>
      <c r="AW51" s="33">
        <v>4127.68</v>
      </c>
      <c r="AX51" s="33">
        <v>4132.28</v>
      </c>
      <c r="AY51" s="33">
        <v>688.21</v>
      </c>
      <c r="AZ51" s="33">
        <v>1637.36</v>
      </c>
      <c r="BA51" s="31">
        <f t="shared" si="30"/>
        <v>-1384.75</v>
      </c>
      <c r="BB51" s="31">
        <f t="shared" si="31"/>
        <v>-406.04</v>
      </c>
      <c r="BC51" s="31">
        <f t="shared" si="32"/>
        <v>-1602.99</v>
      </c>
      <c r="BD51" s="31">
        <f t="shared" si="33"/>
        <v>-3991.16</v>
      </c>
      <c r="BE51" s="31">
        <f t="shared" si="34"/>
        <v>-6385.19</v>
      </c>
      <c r="BF51" s="31">
        <f t="shared" si="35"/>
        <v>-1990.47</v>
      </c>
      <c r="BG51" s="31">
        <f t="shared" si="36"/>
        <v>-6638.53</v>
      </c>
      <c r="BH51" s="31">
        <f t="shared" si="37"/>
        <v>-3217.38</v>
      </c>
      <c r="BI51" s="31">
        <f t="shared" si="38"/>
        <v>-3757.24</v>
      </c>
      <c r="BJ51" s="31">
        <f t="shared" si="39"/>
        <v>-1589.34</v>
      </c>
      <c r="BK51" s="31">
        <f t="shared" si="40"/>
        <v>-264.7</v>
      </c>
      <c r="BL51" s="31">
        <f t="shared" si="41"/>
        <v>-629.76</v>
      </c>
      <c r="BM51" s="6">
        <v>-2.81E-2</v>
      </c>
      <c r="BN51" s="6">
        <v>-2.81E-2</v>
      </c>
      <c r="BO51" s="6">
        <v>-2.81E-2</v>
      </c>
      <c r="BP51" s="6">
        <v>-2.81E-2</v>
      </c>
      <c r="BQ51" s="6">
        <v>-2.81E-2</v>
      </c>
      <c r="BR51" s="6">
        <v>-2.81E-2</v>
      </c>
      <c r="BS51" s="6">
        <v>-2.81E-2</v>
      </c>
      <c r="BT51" s="6">
        <v>-2.81E-2</v>
      </c>
      <c r="BU51" s="6">
        <v>-2.81E-2</v>
      </c>
      <c r="BV51" s="6">
        <v>-2.81E-2</v>
      </c>
      <c r="BW51" s="6">
        <v>-2.81E-2</v>
      </c>
      <c r="BX51" s="6">
        <v>-2.81E-2</v>
      </c>
      <c r="BY51" s="31">
        <v>-32426.27</v>
      </c>
      <c r="BZ51" s="31">
        <v>-9508.18</v>
      </c>
      <c r="CA51" s="31">
        <v>-37536.65</v>
      </c>
      <c r="CB51" s="31">
        <v>-23364.9</v>
      </c>
      <c r="CC51" s="31">
        <v>-37379.99</v>
      </c>
      <c r="CD51" s="31">
        <v>-11652.55</v>
      </c>
      <c r="CE51" s="31">
        <v>-26273.599999999999</v>
      </c>
      <c r="CF51" s="31">
        <v>-12733.58</v>
      </c>
      <c r="CG51" s="31">
        <v>-14870.22</v>
      </c>
      <c r="CH51" s="31">
        <v>-14886.8</v>
      </c>
      <c r="CI51" s="31">
        <v>-2479.33</v>
      </c>
      <c r="CJ51" s="31">
        <v>-5898.71</v>
      </c>
      <c r="CK51" s="32">
        <f t="shared" si="42"/>
        <v>1500.15</v>
      </c>
      <c r="CL51" s="32">
        <f t="shared" si="43"/>
        <v>439.88</v>
      </c>
      <c r="CM51" s="32">
        <f t="shared" si="44"/>
        <v>1736.57</v>
      </c>
      <c r="CN51" s="32">
        <f t="shared" si="45"/>
        <v>1080.94</v>
      </c>
      <c r="CO51" s="32">
        <f t="shared" si="46"/>
        <v>1729.32</v>
      </c>
      <c r="CP51" s="32">
        <f t="shared" si="47"/>
        <v>539.09</v>
      </c>
      <c r="CQ51" s="32">
        <f t="shared" si="48"/>
        <v>1215.5</v>
      </c>
      <c r="CR51" s="32">
        <f t="shared" si="49"/>
        <v>589.1</v>
      </c>
      <c r="CS51" s="32">
        <f t="shared" si="50"/>
        <v>687.95</v>
      </c>
      <c r="CT51" s="32">
        <f t="shared" si="51"/>
        <v>688.71</v>
      </c>
      <c r="CU51" s="32">
        <f t="shared" si="52"/>
        <v>114.7</v>
      </c>
      <c r="CV51" s="32">
        <f t="shared" si="53"/>
        <v>272.89</v>
      </c>
      <c r="CW51" s="31">
        <f t="shared" si="174"/>
        <v>-38542.259999999995</v>
      </c>
      <c r="CX51" s="31">
        <f t="shared" si="175"/>
        <v>-11301.54</v>
      </c>
      <c r="CY51" s="31">
        <f t="shared" si="176"/>
        <v>-44616.520000000004</v>
      </c>
      <c r="CZ51" s="31">
        <f t="shared" si="177"/>
        <v>-24778.430000000004</v>
      </c>
      <c r="DA51" s="31">
        <f t="shared" si="178"/>
        <v>-39641.42</v>
      </c>
      <c r="DB51" s="31">
        <f t="shared" si="179"/>
        <v>-12357.5</v>
      </c>
      <c r="DC51" s="31">
        <f t="shared" si="180"/>
        <v>-25712.6</v>
      </c>
      <c r="DD51" s="31">
        <f t="shared" si="181"/>
        <v>-12461.689999999999</v>
      </c>
      <c r="DE51" s="31">
        <f t="shared" si="182"/>
        <v>-14552.709999999997</v>
      </c>
      <c r="DF51" s="31">
        <f t="shared" si="183"/>
        <v>-16741.03</v>
      </c>
      <c r="DG51" s="31">
        <f t="shared" si="184"/>
        <v>-2788.1400000000003</v>
      </c>
      <c r="DH51" s="31">
        <f t="shared" si="185"/>
        <v>-6633.4199999999992</v>
      </c>
      <c r="DI51" s="32">
        <f t="shared" si="54"/>
        <v>-1927.11</v>
      </c>
      <c r="DJ51" s="32">
        <f t="shared" si="55"/>
        <v>-565.08000000000004</v>
      </c>
      <c r="DK51" s="32">
        <f t="shared" si="56"/>
        <v>-2230.83</v>
      </c>
      <c r="DL51" s="32">
        <f t="shared" si="57"/>
        <v>-1238.92</v>
      </c>
      <c r="DM51" s="32">
        <f t="shared" si="58"/>
        <v>-1982.07</v>
      </c>
      <c r="DN51" s="32">
        <f t="shared" si="59"/>
        <v>-617.88</v>
      </c>
      <c r="DO51" s="32">
        <f t="shared" si="60"/>
        <v>-1285.6300000000001</v>
      </c>
      <c r="DP51" s="32">
        <f t="shared" si="61"/>
        <v>-623.08000000000004</v>
      </c>
      <c r="DQ51" s="32">
        <f t="shared" si="62"/>
        <v>-727.64</v>
      </c>
      <c r="DR51" s="32">
        <f t="shared" si="63"/>
        <v>-837.05</v>
      </c>
      <c r="DS51" s="32">
        <f t="shared" si="64"/>
        <v>-139.41</v>
      </c>
      <c r="DT51" s="32">
        <f t="shared" si="65"/>
        <v>-331.67</v>
      </c>
      <c r="DU51" s="31">
        <f t="shared" si="66"/>
        <v>-16583.21</v>
      </c>
      <c r="DV51" s="31">
        <f t="shared" si="67"/>
        <v>-4805.01</v>
      </c>
      <c r="DW51" s="31">
        <f t="shared" si="68"/>
        <v>-18764.009999999998</v>
      </c>
      <c r="DX51" s="31">
        <f t="shared" si="69"/>
        <v>-10294.59</v>
      </c>
      <c r="DY51" s="31">
        <f t="shared" si="70"/>
        <v>-16274.17</v>
      </c>
      <c r="DZ51" s="31">
        <f t="shared" si="71"/>
        <v>-5010.21</v>
      </c>
      <c r="EA51" s="31">
        <f t="shared" si="72"/>
        <v>-10298.08</v>
      </c>
      <c r="EB51" s="31">
        <f t="shared" si="73"/>
        <v>-4924.8500000000004</v>
      </c>
      <c r="EC51" s="31">
        <f t="shared" si="74"/>
        <v>-5673.97</v>
      </c>
      <c r="ED51" s="31">
        <f t="shared" si="75"/>
        <v>-6441.17</v>
      </c>
      <c r="EE51" s="31">
        <f t="shared" si="76"/>
        <v>-1057.95</v>
      </c>
      <c r="EF51" s="31">
        <f t="shared" si="77"/>
        <v>-2482.94</v>
      </c>
      <c r="EG51" s="32">
        <f t="shared" si="78"/>
        <v>-57052.579999999994</v>
      </c>
      <c r="EH51" s="32">
        <f t="shared" si="79"/>
        <v>-16671.63</v>
      </c>
      <c r="EI51" s="32">
        <f t="shared" si="80"/>
        <v>-65611.360000000001</v>
      </c>
      <c r="EJ51" s="32">
        <f t="shared" si="81"/>
        <v>-36311.94</v>
      </c>
      <c r="EK51" s="32">
        <f t="shared" si="82"/>
        <v>-57897.659999999996</v>
      </c>
      <c r="EL51" s="32">
        <f t="shared" si="83"/>
        <v>-17985.59</v>
      </c>
      <c r="EM51" s="32">
        <f t="shared" si="84"/>
        <v>-37296.31</v>
      </c>
      <c r="EN51" s="32">
        <f t="shared" si="85"/>
        <v>-18009.62</v>
      </c>
      <c r="EO51" s="32">
        <f t="shared" si="86"/>
        <v>-20954.319999999996</v>
      </c>
      <c r="EP51" s="32">
        <f t="shared" si="87"/>
        <v>-24019.25</v>
      </c>
      <c r="EQ51" s="32">
        <f t="shared" si="88"/>
        <v>-3985.5</v>
      </c>
      <c r="ER51" s="32">
        <f t="shared" si="89"/>
        <v>-9448.0299999999988</v>
      </c>
    </row>
    <row r="52" spans="1:148">
      <c r="A52" t="s">
        <v>431</v>
      </c>
      <c r="B52" s="1" t="s">
        <v>76</v>
      </c>
      <c r="C52" t="str">
        <f t="shared" ca="1" si="186"/>
        <v>SPCIMP</v>
      </c>
      <c r="D52" t="str">
        <f t="shared" ca="1" si="187"/>
        <v>Alberta-Saskatchewan Intertie - Import</v>
      </c>
      <c r="E52" s="51">
        <v>390</v>
      </c>
      <c r="G52" s="51">
        <v>778</v>
      </c>
      <c r="I52" s="51">
        <v>1984</v>
      </c>
      <c r="K52" s="51">
        <v>203</v>
      </c>
      <c r="L52" s="51">
        <v>445</v>
      </c>
      <c r="N52" s="51">
        <v>25</v>
      </c>
      <c r="P52" s="51">
        <v>162</v>
      </c>
      <c r="Q52" s="32">
        <v>24194.36</v>
      </c>
      <c r="R52" s="32"/>
      <c r="S52" s="32">
        <v>66790.66</v>
      </c>
      <c r="T52" s="32"/>
      <c r="U52" s="32">
        <v>172572.48</v>
      </c>
      <c r="V52" s="32"/>
      <c r="W52" s="32">
        <v>33836.67</v>
      </c>
      <c r="X52" s="32">
        <v>18988.189999999999</v>
      </c>
      <c r="Y52" s="32"/>
      <c r="Z52" s="32">
        <v>2770.49</v>
      </c>
      <c r="AA52" s="32"/>
      <c r="AB52" s="32">
        <v>40551.25</v>
      </c>
      <c r="AC52" s="2">
        <v>1.44</v>
      </c>
      <c r="AE52" s="2">
        <v>1.44</v>
      </c>
      <c r="AG52" s="2">
        <v>1.44</v>
      </c>
      <c r="AI52" s="2">
        <v>1.44</v>
      </c>
      <c r="AJ52" s="2">
        <v>1.44</v>
      </c>
      <c r="AL52" s="2">
        <v>1.44</v>
      </c>
      <c r="AN52" s="2">
        <v>1.44</v>
      </c>
      <c r="AO52" s="33">
        <v>348.4</v>
      </c>
      <c r="AP52" s="33"/>
      <c r="AQ52" s="33">
        <v>961.79</v>
      </c>
      <c r="AR52" s="33"/>
      <c r="AS52" s="33">
        <v>2485.04</v>
      </c>
      <c r="AT52" s="33"/>
      <c r="AU52" s="33">
        <v>487.25</v>
      </c>
      <c r="AV52" s="33">
        <v>273.43</v>
      </c>
      <c r="AW52" s="33"/>
      <c r="AX52" s="33">
        <v>39.9</v>
      </c>
      <c r="AY52" s="33"/>
      <c r="AZ52" s="33">
        <v>583.94000000000005</v>
      </c>
      <c r="BA52" s="31">
        <f t="shared" si="30"/>
        <v>-29.03</v>
      </c>
      <c r="BB52" s="31">
        <f t="shared" si="31"/>
        <v>0</v>
      </c>
      <c r="BC52" s="31">
        <f t="shared" si="32"/>
        <v>-80.150000000000006</v>
      </c>
      <c r="BD52" s="31">
        <f t="shared" si="33"/>
        <v>0</v>
      </c>
      <c r="BE52" s="31">
        <f t="shared" si="34"/>
        <v>-828.35</v>
      </c>
      <c r="BF52" s="31">
        <f t="shared" si="35"/>
        <v>0</v>
      </c>
      <c r="BG52" s="31">
        <f t="shared" si="36"/>
        <v>-240.24</v>
      </c>
      <c r="BH52" s="31">
        <f t="shared" si="37"/>
        <v>-134.82</v>
      </c>
      <c r="BI52" s="31">
        <f t="shared" si="38"/>
        <v>0</v>
      </c>
      <c r="BJ52" s="31">
        <f t="shared" si="39"/>
        <v>-8.31</v>
      </c>
      <c r="BK52" s="31">
        <f t="shared" si="40"/>
        <v>0</v>
      </c>
      <c r="BL52" s="31">
        <f t="shared" si="41"/>
        <v>-121.65</v>
      </c>
      <c r="BM52" s="6">
        <v>-4.5999999999999999E-3</v>
      </c>
      <c r="BN52" s="6">
        <v>-4.5999999999999999E-3</v>
      </c>
      <c r="BO52" s="6">
        <v>-4.5999999999999999E-3</v>
      </c>
      <c r="BP52" s="6">
        <v>-4.5999999999999999E-3</v>
      </c>
      <c r="BQ52" s="6">
        <v>-4.5999999999999999E-3</v>
      </c>
      <c r="BR52" s="6">
        <v>-4.5999999999999999E-3</v>
      </c>
      <c r="BS52" s="6">
        <v>-4.5999999999999999E-3</v>
      </c>
      <c r="BT52" s="6">
        <v>-4.5999999999999999E-3</v>
      </c>
      <c r="BU52" s="6">
        <v>-4.5999999999999999E-3</v>
      </c>
      <c r="BV52" s="6">
        <v>-4.5999999999999999E-3</v>
      </c>
      <c r="BW52" s="6">
        <v>-4.5999999999999999E-3</v>
      </c>
      <c r="BX52" s="6">
        <v>-4.5999999999999999E-3</v>
      </c>
      <c r="BY52" s="31">
        <v>-111.29</v>
      </c>
      <c r="BZ52" s="31">
        <v>0</v>
      </c>
      <c r="CA52" s="31">
        <v>-307.24</v>
      </c>
      <c r="CB52" s="31">
        <v>0</v>
      </c>
      <c r="CC52" s="31">
        <v>-793.83</v>
      </c>
      <c r="CD52" s="31">
        <v>0</v>
      </c>
      <c r="CE52" s="31">
        <v>-155.65</v>
      </c>
      <c r="CF52" s="31">
        <v>-87.35</v>
      </c>
      <c r="CG52" s="31">
        <v>0</v>
      </c>
      <c r="CH52" s="31">
        <v>-12.74</v>
      </c>
      <c r="CI52" s="31">
        <v>0</v>
      </c>
      <c r="CJ52" s="31">
        <v>-186.54</v>
      </c>
      <c r="CK52" s="32">
        <f t="shared" si="42"/>
        <v>31.45</v>
      </c>
      <c r="CL52" s="32">
        <f t="shared" si="43"/>
        <v>0</v>
      </c>
      <c r="CM52" s="32">
        <f t="shared" si="44"/>
        <v>86.83</v>
      </c>
      <c r="CN52" s="32">
        <f t="shared" si="45"/>
        <v>0</v>
      </c>
      <c r="CO52" s="32">
        <f t="shared" si="46"/>
        <v>224.34</v>
      </c>
      <c r="CP52" s="32">
        <f t="shared" si="47"/>
        <v>0</v>
      </c>
      <c r="CQ52" s="32">
        <f t="shared" si="48"/>
        <v>43.99</v>
      </c>
      <c r="CR52" s="32">
        <f t="shared" si="49"/>
        <v>24.68</v>
      </c>
      <c r="CS52" s="32">
        <f t="shared" si="50"/>
        <v>0</v>
      </c>
      <c r="CT52" s="32">
        <f t="shared" si="51"/>
        <v>3.6</v>
      </c>
      <c r="CU52" s="32">
        <f t="shared" si="52"/>
        <v>0</v>
      </c>
      <c r="CV52" s="32">
        <f t="shared" si="53"/>
        <v>52.72</v>
      </c>
      <c r="CW52" s="31">
        <f t="shared" si="174"/>
        <v>-399.21000000000004</v>
      </c>
      <c r="CX52" s="31">
        <f t="shared" si="175"/>
        <v>0</v>
      </c>
      <c r="CY52" s="31">
        <f t="shared" si="176"/>
        <v>-1102.05</v>
      </c>
      <c r="CZ52" s="31">
        <f t="shared" si="177"/>
        <v>0</v>
      </c>
      <c r="DA52" s="31">
        <f t="shared" si="178"/>
        <v>-2226.1799999999998</v>
      </c>
      <c r="DB52" s="31">
        <f t="shared" si="179"/>
        <v>0</v>
      </c>
      <c r="DC52" s="31">
        <f t="shared" si="180"/>
        <v>-358.66999999999996</v>
      </c>
      <c r="DD52" s="31">
        <f t="shared" si="181"/>
        <v>-201.28000000000003</v>
      </c>
      <c r="DE52" s="31">
        <f t="shared" si="182"/>
        <v>0</v>
      </c>
      <c r="DF52" s="31">
        <f t="shared" si="183"/>
        <v>-40.729999999999997</v>
      </c>
      <c r="DG52" s="31">
        <f t="shared" si="184"/>
        <v>0</v>
      </c>
      <c r="DH52" s="31">
        <f t="shared" si="185"/>
        <v>-596.11</v>
      </c>
      <c r="DI52" s="32">
        <f t="shared" si="54"/>
        <v>-19.96</v>
      </c>
      <c r="DJ52" s="32">
        <f t="shared" si="55"/>
        <v>0</v>
      </c>
      <c r="DK52" s="32">
        <f t="shared" si="56"/>
        <v>-55.1</v>
      </c>
      <c r="DL52" s="32">
        <f t="shared" si="57"/>
        <v>0</v>
      </c>
      <c r="DM52" s="32">
        <f t="shared" si="58"/>
        <v>-111.31</v>
      </c>
      <c r="DN52" s="32">
        <f t="shared" si="59"/>
        <v>0</v>
      </c>
      <c r="DO52" s="32">
        <f t="shared" si="60"/>
        <v>-17.93</v>
      </c>
      <c r="DP52" s="32">
        <f t="shared" si="61"/>
        <v>-10.06</v>
      </c>
      <c r="DQ52" s="32">
        <f t="shared" si="62"/>
        <v>0</v>
      </c>
      <c r="DR52" s="32">
        <f t="shared" si="63"/>
        <v>-2.04</v>
      </c>
      <c r="DS52" s="32">
        <f t="shared" si="64"/>
        <v>0</v>
      </c>
      <c r="DT52" s="32">
        <f t="shared" si="65"/>
        <v>-29.81</v>
      </c>
      <c r="DU52" s="31">
        <f t="shared" si="66"/>
        <v>-171.76</v>
      </c>
      <c r="DV52" s="31">
        <f t="shared" si="67"/>
        <v>0</v>
      </c>
      <c r="DW52" s="31">
        <f t="shared" si="68"/>
        <v>-463.48</v>
      </c>
      <c r="DX52" s="31">
        <f t="shared" si="69"/>
        <v>0</v>
      </c>
      <c r="DY52" s="31">
        <f t="shared" si="70"/>
        <v>-913.92</v>
      </c>
      <c r="DZ52" s="31">
        <f t="shared" si="71"/>
        <v>0</v>
      </c>
      <c r="EA52" s="31">
        <f t="shared" si="72"/>
        <v>-143.65</v>
      </c>
      <c r="EB52" s="31">
        <f t="shared" si="73"/>
        <v>-79.55</v>
      </c>
      <c r="EC52" s="31">
        <f t="shared" si="74"/>
        <v>0</v>
      </c>
      <c r="ED52" s="31">
        <f t="shared" si="75"/>
        <v>-15.67</v>
      </c>
      <c r="EE52" s="31">
        <f t="shared" si="76"/>
        <v>0</v>
      </c>
      <c r="EF52" s="31">
        <f t="shared" si="77"/>
        <v>-223.13</v>
      </c>
      <c r="EG52" s="32">
        <f t="shared" si="78"/>
        <v>-590.93000000000006</v>
      </c>
      <c r="EH52" s="32">
        <f t="shared" si="79"/>
        <v>0</v>
      </c>
      <c r="EI52" s="32">
        <f t="shared" si="80"/>
        <v>-1620.6299999999999</v>
      </c>
      <c r="EJ52" s="32">
        <f t="shared" si="81"/>
        <v>0</v>
      </c>
      <c r="EK52" s="32">
        <f t="shared" si="82"/>
        <v>-3251.41</v>
      </c>
      <c r="EL52" s="32">
        <f t="shared" si="83"/>
        <v>0</v>
      </c>
      <c r="EM52" s="32">
        <f t="shared" si="84"/>
        <v>-520.25</v>
      </c>
      <c r="EN52" s="32">
        <f t="shared" si="85"/>
        <v>-290.89000000000004</v>
      </c>
      <c r="EO52" s="32">
        <f t="shared" si="86"/>
        <v>0</v>
      </c>
      <c r="EP52" s="32">
        <f t="shared" si="87"/>
        <v>-58.44</v>
      </c>
      <c r="EQ52" s="32">
        <f t="shared" si="88"/>
        <v>0</v>
      </c>
      <c r="ER52" s="32">
        <f t="shared" si="89"/>
        <v>-849.05</v>
      </c>
    </row>
    <row r="53" spans="1:148">
      <c r="A53" t="s">
        <v>432</v>
      </c>
      <c r="B53" s="1" t="s">
        <v>66</v>
      </c>
      <c r="C53" t="str">
        <f t="shared" ca="1" si="186"/>
        <v>BCHIMP</v>
      </c>
      <c r="D53" t="str">
        <f t="shared" ca="1" si="187"/>
        <v>Alberta-BC Intertie - Import</v>
      </c>
      <c r="E53" s="51">
        <v>1420</v>
      </c>
      <c r="F53" s="51">
        <v>600</v>
      </c>
      <c r="G53" s="51">
        <v>718</v>
      </c>
      <c r="H53" s="51">
        <v>670</v>
      </c>
      <c r="I53" s="51">
        <v>1069</v>
      </c>
      <c r="J53" s="51">
        <v>6102</v>
      </c>
      <c r="K53" s="51">
        <v>1755</v>
      </c>
      <c r="L53" s="51">
        <v>2079</v>
      </c>
      <c r="M53" s="51">
        <v>1560</v>
      </c>
      <c r="N53" s="51">
        <v>345</v>
      </c>
      <c r="O53" s="51">
        <v>2415</v>
      </c>
      <c r="P53" s="51">
        <v>3559</v>
      </c>
      <c r="Q53" s="32">
        <v>84645.65</v>
      </c>
      <c r="R53" s="32">
        <v>62650.05</v>
      </c>
      <c r="S53" s="32">
        <v>28487.63</v>
      </c>
      <c r="T53" s="32">
        <v>46296.95</v>
      </c>
      <c r="U53" s="32">
        <v>96245.24</v>
      </c>
      <c r="V53" s="32">
        <v>639005.26</v>
      </c>
      <c r="W53" s="32">
        <v>243623.55</v>
      </c>
      <c r="X53" s="32">
        <v>193930.53</v>
      </c>
      <c r="Y53" s="32">
        <v>106740.75</v>
      </c>
      <c r="Z53" s="32">
        <v>31513.7</v>
      </c>
      <c r="AA53" s="32">
        <v>271262.05</v>
      </c>
      <c r="AB53" s="32">
        <v>435740.65</v>
      </c>
      <c r="AC53" s="2">
        <v>0.78</v>
      </c>
      <c r="AD53" s="2">
        <v>0.78</v>
      </c>
      <c r="AE53" s="2">
        <v>0.78</v>
      </c>
      <c r="AF53" s="2">
        <v>0.78</v>
      </c>
      <c r="AG53" s="2">
        <v>0.78</v>
      </c>
      <c r="AH53" s="2">
        <v>0.78</v>
      </c>
      <c r="AI53" s="2">
        <v>0.78</v>
      </c>
      <c r="AJ53" s="2">
        <v>0.78</v>
      </c>
      <c r="AK53" s="2">
        <v>0.78</v>
      </c>
      <c r="AL53" s="2">
        <v>0.78</v>
      </c>
      <c r="AM53" s="2">
        <v>0.78</v>
      </c>
      <c r="AN53" s="2">
        <v>0.78</v>
      </c>
      <c r="AO53" s="33">
        <v>660.24</v>
      </c>
      <c r="AP53" s="33">
        <v>488.67</v>
      </c>
      <c r="AQ53" s="33">
        <v>222.2</v>
      </c>
      <c r="AR53" s="33">
        <v>361.12</v>
      </c>
      <c r="AS53" s="33">
        <v>750.71</v>
      </c>
      <c r="AT53" s="33">
        <v>4984.24</v>
      </c>
      <c r="AU53" s="33">
        <v>1900.26</v>
      </c>
      <c r="AV53" s="33">
        <v>1512.66</v>
      </c>
      <c r="AW53" s="33">
        <v>832.58</v>
      </c>
      <c r="AX53" s="33">
        <v>245.81</v>
      </c>
      <c r="AY53" s="33">
        <v>2115.84</v>
      </c>
      <c r="AZ53" s="33">
        <v>3398.78</v>
      </c>
      <c r="BA53" s="31">
        <f t="shared" si="30"/>
        <v>-101.57</v>
      </c>
      <c r="BB53" s="31">
        <f t="shared" si="31"/>
        <v>-75.180000000000007</v>
      </c>
      <c r="BC53" s="31">
        <f t="shared" si="32"/>
        <v>-34.19</v>
      </c>
      <c r="BD53" s="31">
        <f t="shared" si="33"/>
        <v>-222.23</v>
      </c>
      <c r="BE53" s="31">
        <f t="shared" si="34"/>
        <v>-461.98</v>
      </c>
      <c r="BF53" s="31">
        <f t="shared" si="35"/>
        <v>-3067.23</v>
      </c>
      <c r="BG53" s="31">
        <f t="shared" si="36"/>
        <v>-1729.73</v>
      </c>
      <c r="BH53" s="31">
        <f t="shared" si="37"/>
        <v>-1376.91</v>
      </c>
      <c r="BI53" s="31">
        <f t="shared" si="38"/>
        <v>-757.86</v>
      </c>
      <c r="BJ53" s="31">
        <f t="shared" si="39"/>
        <v>-94.54</v>
      </c>
      <c r="BK53" s="31">
        <f t="shared" si="40"/>
        <v>-813.79</v>
      </c>
      <c r="BL53" s="31">
        <f t="shared" si="41"/>
        <v>-1307.22</v>
      </c>
      <c r="BM53" s="6">
        <v>-2.81E-2</v>
      </c>
      <c r="BN53" s="6">
        <v>-2.81E-2</v>
      </c>
      <c r="BO53" s="6">
        <v>-2.81E-2</v>
      </c>
      <c r="BP53" s="6">
        <v>-2.81E-2</v>
      </c>
      <c r="BQ53" s="6">
        <v>-2.81E-2</v>
      </c>
      <c r="BR53" s="6">
        <v>-2.81E-2</v>
      </c>
      <c r="BS53" s="6">
        <v>-2.81E-2</v>
      </c>
      <c r="BT53" s="6">
        <v>-2.81E-2</v>
      </c>
      <c r="BU53" s="6">
        <v>-2.81E-2</v>
      </c>
      <c r="BV53" s="6">
        <v>-2.81E-2</v>
      </c>
      <c r="BW53" s="6">
        <v>-2.81E-2</v>
      </c>
      <c r="BX53" s="6">
        <v>-2.81E-2</v>
      </c>
      <c r="BY53" s="31">
        <v>-2378.54</v>
      </c>
      <c r="BZ53" s="31">
        <v>-1760.47</v>
      </c>
      <c r="CA53" s="31">
        <v>-800.5</v>
      </c>
      <c r="CB53" s="31">
        <v>-1300.94</v>
      </c>
      <c r="CC53" s="31">
        <v>-2704.49</v>
      </c>
      <c r="CD53" s="31">
        <v>-17956.05</v>
      </c>
      <c r="CE53" s="31">
        <v>-6845.82</v>
      </c>
      <c r="CF53" s="31">
        <v>-5449.45</v>
      </c>
      <c r="CG53" s="31">
        <v>-2999.42</v>
      </c>
      <c r="CH53" s="31">
        <v>-885.53</v>
      </c>
      <c r="CI53" s="31">
        <v>-7622.46</v>
      </c>
      <c r="CJ53" s="31">
        <v>-12244.31</v>
      </c>
      <c r="CK53" s="32">
        <f t="shared" si="42"/>
        <v>110.04</v>
      </c>
      <c r="CL53" s="32">
        <f t="shared" si="43"/>
        <v>81.45</v>
      </c>
      <c r="CM53" s="32">
        <f t="shared" si="44"/>
        <v>37.03</v>
      </c>
      <c r="CN53" s="32">
        <f t="shared" si="45"/>
        <v>60.19</v>
      </c>
      <c r="CO53" s="32">
        <f t="shared" si="46"/>
        <v>125.12</v>
      </c>
      <c r="CP53" s="32">
        <f t="shared" si="47"/>
        <v>830.71</v>
      </c>
      <c r="CQ53" s="32">
        <f t="shared" si="48"/>
        <v>316.70999999999998</v>
      </c>
      <c r="CR53" s="32">
        <f t="shared" si="49"/>
        <v>252.11</v>
      </c>
      <c r="CS53" s="32">
        <f t="shared" si="50"/>
        <v>138.76</v>
      </c>
      <c r="CT53" s="32">
        <f t="shared" si="51"/>
        <v>40.97</v>
      </c>
      <c r="CU53" s="32">
        <f t="shared" si="52"/>
        <v>352.64</v>
      </c>
      <c r="CV53" s="32">
        <f t="shared" si="53"/>
        <v>566.46</v>
      </c>
      <c r="CW53" s="31">
        <f t="shared" si="174"/>
        <v>-2827.1699999999996</v>
      </c>
      <c r="CX53" s="31">
        <f t="shared" si="175"/>
        <v>-2092.5100000000002</v>
      </c>
      <c r="CY53" s="31">
        <f t="shared" si="176"/>
        <v>-951.48</v>
      </c>
      <c r="CZ53" s="31">
        <f t="shared" si="177"/>
        <v>-1379.6399999999999</v>
      </c>
      <c r="DA53" s="31">
        <f t="shared" si="178"/>
        <v>-2868.1</v>
      </c>
      <c r="DB53" s="31">
        <f t="shared" si="179"/>
        <v>-19042.350000000002</v>
      </c>
      <c r="DC53" s="31">
        <f t="shared" si="180"/>
        <v>-6699.6399999999994</v>
      </c>
      <c r="DD53" s="31">
        <f t="shared" si="181"/>
        <v>-5333.09</v>
      </c>
      <c r="DE53" s="31">
        <f t="shared" si="182"/>
        <v>-2935.3799999999997</v>
      </c>
      <c r="DF53" s="31">
        <f t="shared" si="183"/>
        <v>-995.82999999999993</v>
      </c>
      <c r="DG53" s="31">
        <f t="shared" si="184"/>
        <v>-8571.869999999999</v>
      </c>
      <c r="DH53" s="31">
        <f t="shared" si="185"/>
        <v>-13769.41</v>
      </c>
      <c r="DI53" s="32">
        <f t="shared" si="54"/>
        <v>-141.36000000000001</v>
      </c>
      <c r="DJ53" s="32">
        <f t="shared" si="55"/>
        <v>-104.63</v>
      </c>
      <c r="DK53" s="32">
        <f t="shared" si="56"/>
        <v>-47.57</v>
      </c>
      <c r="DL53" s="32">
        <f t="shared" si="57"/>
        <v>-68.98</v>
      </c>
      <c r="DM53" s="32">
        <f t="shared" si="58"/>
        <v>-143.41</v>
      </c>
      <c r="DN53" s="32">
        <f t="shared" si="59"/>
        <v>-952.12</v>
      </c>
      <c r="DO53" s="32">
        <f t="shared" si="60"/>
        <v>-334.98</v>
      </c>
      <c r="DP53" s="32">
        <f t="shared" si="61"/>
        <v>-266.64999999999998</v>
      </c>
      <c r="DQ53" s="32">
        <f t="shared" si="62"/>
        <v>-146.77000000000001</v>
      </c>
      <c r="DR53" s="32">
        <f t="shared" si="63"/>
        <v>-49.79</v>
      </c>
      <c r="DS53" s="32">
        <f t="shared" si="64"/>
        <v>-428.59</v>
      </c>
      <c r="DT53" s="32">
        <f t="shared" si="65"/>
        <v>-688.47</v>
      </c>
      <c r="DU53" s="31">
        <f t="shared" si="66"/>
        <v>-1216.42</v>
      </c>
      <c r="DV53" s="31">
        <f t="shared" si="67"/>
        <v>-889.66</v>
      </c>
      <c r="DW53" s="31">
        <f t="shared" si="68"/>
        <v>-400.16</v>
      </c>
      <c r="DX53" s="31">
        <f t="shared" si="69"/>
        <v>-573.19000000000005</v>
      </c>
      <c r="DY53" s="31">
        <f t="shared" si="70"/>
        <v>-1177.45</v>
      </c>
      <c r="DZ53" s="31">
        <f t="shared" si="71"/>
        <v>-7720.5</v>
      </c>
      <c r="EA53" s="31">
        <f t="shared" si="72"/>
        <v>-2683.25</v>
      </c>
      <c r="EB53" s="31">
        <f t="shared" si="73"/>
        <v>-2107.63</v>
      </c>
      <c r="EC53" s="31">
        <f t="shared" si="74"/>
        <v>-1144.48</v>
      </c>
      <c r="ED53" s="31">
        <f t="shared" si="75"/>
        <v>-383.15</v>
      </c>
      <c r="EE53" s="31">
        <f t="shared" si="76"/>
        <v>-3252.56</v>
      </c>
      <c r="EF53" s="31">
        <f t="shared" si="77"/>
        <v>-5154.01</v>
      </c>
      <c r="EG53" s="32">
        <f t="shared" si="78"/>
        <v>-4184.95</v>
      </c>
      <c r="EH53" s="32">
        <f t="shared" si="79"/>
        <v>-3086.8</v>
      </c>
      <c r="EI53" s="32">
        <f t="shared" si="80"/>
        <v>-1399.21</v>
      </c>
      <c r="EJ53" s="32">
        <f t="shared" si="81"/>
        <v>-2021.81</v>
      </c>
      <c r="EK53" s="32">
        <f t="shared" si="82"/>
        <v>-4188.96</v>
      </c>
      <c r="EL53" s="32">
        <f t="shared" si="83"/>
        <v>-27714.97</v>
      </c>
      <c r="EM53" s="32">
        <f t="shared" si="84"/>
        <v>-9717.869999999999</v>
      </c>
      <c r="EN53" s="32">
        <f t="shared" si="85"/>
        <v>-7707.37</v>
      </c>
      <c r="EO53" s="32">
        <f t="shared" si="86"/>
        <v>-4226.6299999999992</v>
      </c>
      <c r="EP53" s="32">
        <f t="shared" si="87"/>
        <v>-1428.77</v>
      </c>
      <c r="EQ53" s="32">
        <f t="shared" si="88"/>
        <v>-12253.019999999999</v>
      </c>
      <c r="ER53" s="32">
        <f t="shared" si="89"/>
        <v>-19611.89</v>
      </c>
    </row>
    <row r="54" spans="1:148">
      <c r="A54" t="s">
        <v>432</v>
      </c>
      <c r="B54" s="1" t="s">
        <v>67</v>
      </c>
      <c r="C54" t="str">
        <f t="shared" ca="1" si="186"/>
        <v>BCHEXP</v>
      </c>
      <c r="D54" t="str">
        <f t="shared" ca="1" si="187"/>
        <v>Alberta-BC Intertie - Export</v>
      </c>
      <c r="F54" s="51">
        <v>155</v>
      </c>
      <c r="G54" s="51">
        <v>100</v>
      </c>
      <c r="H54" s="51">
        <v>235</v>
      </c>
      <c r="I54" s="51">
        <v>588</v>
      </c>
      <c r="J54" s="51">
        <v>1722</v>
      </c>
      <c r="K54" s="51">
        <v>50</v>
      </c>
      <c r="L54" s="51">
        <v>242.5</v>
      </c>
      <c r="M54" s="51">
        <v>181.25</v>
      </c>
      <c r="N54" s="51">
        <v>2524</v>
      </c>
      <c r="O54" s="51">
        <v>1231</v>
      </c>
      <c r="P54" s="51">
        <v>226.75</v>
      </c>
      <c r="Q54" s="32"/>
      <c r="R54" s="32">
        <v>5726.65</v>
      </c>
      <c r="S54" s="32">
        <v>4887</v>
      </c>
      <c r="T54" s="32">
        <v>13016.63</v>
      </c>
      <c r="U54" s="32">
        <v>11578.02</v>
      </c>
      <c r="V54" s="32">
        <v>32056.57</v>
      </c>
      <c r="W54" s="32">
        <v>1203</v>
      </c>
      <c r="X54" s="32">
        <v>9105.39</v>
      </c>
      <c r="Y54" s="32">
        <v>12124</v>
      </c>
      <c r="Z54" s="32">
        <v>108098.76</v>
      </c>
      <c r="AA54" s="32">
        <v>54538.45</v>
      </c>
      <c r="AB54" s="32">
        <v>12099.04</v>
      </c>
      <c r="AD54" s="2">
        <v>3.19</v>
      </c>
      <c r="AE54" s="2">
        <v>3.19</v>
      </c>
      <c r="AF54" s="2">
        <v>3.19</v>
      </c>
      <c r="AG54" s="2">
        <v>3.19</v>
      </c>
      <c r="AH54" s="2">
        <v>3.19</v>
      </c>
      <c r="AI54" s="2">
        <v>3.19</v>
      </c>
      <c r="AJ54" s="2">
        <v>3.19</v>
      </c>
      <c r="AK54" s="2">
        <v>3.19</v>
      </c>
      <c r="AL54" s="2">
        <v>3.19</v>
      </c>
      <c r="AM54" s="2">
        <v>3.19</v>
      </c>
      <c r="AN54" s="2">
        <v>3.19</v>
      </c>
      <c r="AO54" s="33"/>
      <c r="AP54" s="33">
        <v>182.68</v>
      </c>
      <c r="AQ54" s="33">
        <v>155.9</v>
      </c>
      <c r="AR54" s="33">
        <v>415.23</v>
      </c>
      <c r="AS54" s="33">
        <v>369.34</v>
      </c>
      <c r="AT54" s="33">
        <v>1022.6</v>
      </c>
      <c r="AU54" s="33">
        <v>38.380000000000003</v>
      </c>
      <c r="AV54" s="33">
        <v>290.45999999999998</v>
      </c>
      <c r="AW54" s="33">
        <v>386.76</v>
      </c>
      <c r="AX54" s="33">
        <v>3448.35</v>
      </c>
      <c r="AY54" s="33">
        <v>1739.78</v>
      </c>
      <c r="AZ54" s="33">
        <v>385.96</v>
      </c>
      <c r="BA54" s="31">
        <f t="shared" si="30"/>
        <v>0</v>
      </c>
      <c r="BB54" s="31">
        <f t="shared" si="31"/>
        <v>-6.87</v>
      </c>
      <c r="BC54" s="31">
        <f t="shared" si="32"/>
        <v>-5.86</v>
      </c>
      <c r="BD54" s="31">
        <f t="shared" si="33"/>
        <v>-62.48</v>
      </c>
      <c r="BE54" s="31">
        <f t="shared" si="34"/>
        <v>-55.57</v>
      </c>
      <c r="BF54" s="31">
        <f t="shared" si="35"/>
        <v>-153.87</v>
      </c>
      <c r="BG54" s="31">
        <f t="shared" si="36"/>
        <v>-8.5399999999999991</v>
      </c>
      <c r="BH54" s="31">
        <f t="shared" si="37"/>
        <v>-64.650000000000006</v>
      </c>
      <c r="BI54" s="31">
        <f t="shared" si="38"/>
        <v>-86.08</v>
      </c>
      <c r="BJ54" s="31">
        <f t="shared" si="39"/>
        <v>-324.3</v>
      </c>
      <c r="BK54" s="31">
        <f t="shared" si="40"/>
        <v>-163.62</v>
      </c>
      <c r="BL54" s="31">
        <f t="shared" si="41"/>
        <v>-36.299999999999997</v>
      </c>
      <c r="BM54" s="6">
        <v>6.3E-3</v>
      </c>
      <c r="BN54" s="6">
        <v>6.3E-3</v>
      </c>
      <c r="BO54" s="6">
        <v>6.3E-3</v>
      </c>
      <c r="BP54" s="6">
        <v>6.3E-3</v>
      </c>
      <c r="BQ54" s="6">
        <v>6.3E-3</v>
      </c>
      <c r="BR54" s="6">
        <v>6.3E-3</v>
      </c>
      <c r="BS54" s="6">
        <v>6.3E-3</v>
      </c>
      <c r="BT54" s="6">
        <v>6.3E-3</v>
      </c>
      <c r="BU54" s="6">
        <v>6.3E-3</v>
      </c>
      <c r="BV54" s="6">
        <v>6.3E-3</v>
      </c>
      <c r="BW54" s="6">
        <v>6.3E-3</v>
      </c>
      <c r="BX54" s="6">
        <v>6.3E-3</v>
      </c>
      <c r="BY54" s="31">
        <v>0</v>
      </c>
      <c r="BZ54" s="31">
        <v>36.08</v>
      </c>
      <c r="CA54" s="31">
        <v>30.79</v>
      </c>
      <c r="CB54" s="31">
        <v>82</v>
      </c>
      <c r="CC54" s="31">
        <v>72.94</v>
      </c>
      <c r="CD54" s="31">
        <v>201.96</v>
      </c>
      <c r="CE54" s="31">
        <v>7.58</v>
      </c>
      <c r="CF54" s="31">
        <v>57.36</v>
      </c>
      <c r="CG54" s="31">
        <v>76.38</v>
      </c>
      <c r="CH54" s="31">
        <v>681.02</v>
      </c>
      <c r="CI54" s="31">
        <v>343.59</v>
      </c>
      <c r="CJ54" s="31">
        <v>76.22</v>
      </c>
      <c r="CK54" s="32">
        <f t="shared" si="42"/>
        <v>0</v>
      </c>
      <c r="CL54" s="32">
        <f t="shared" si="43"/>
        <v>7.44</v>
      </c>
      <c r="CM54" s="32">
        <f t="shared" si="44"/>
        <v>6.35</v>
      </c>
      <c r="CN54" s="32">
        <f t="shared" si="45"/>
        <v>16.920000000000002</v>
      </c>
      <c r="CO54" s="32">
        <f t="shared" si="46"/>
        <v>15.05</v>
      </c>
      <c r="CP54" s="32">
        <f t="shared" si="47"/>
        <v>41.67</v>
      </c>
      <c r="CQ54" s="32">
        <f t="shared" si="48"/>
        <v>1.56</v>
      </c>
      <c r="CR54" s="32">
        <f t="shared" si="49"/>
        <v>11.84</v>
      </c>
      <c r="CS54" s="32">
        <f t="shared" si="50"/>
        <v>15.76</v>
      </c>
      <c r="CT54" s="32">
        <f t="shared" si="51"/>
        <v>140.53</v>
      </c>
      <c r="CU54" s="32">
        <f t="shared" si="52"/>
        <v>70.900000000000006</v>
      </c>
      <c r="CV54" s="32">
        <f t="shared" si="53"/>
        <v>15.73</v>
      </c>
      <c r="CW54" s="31">
        <f t="shared" si="174"/>
        <v>0</v>
      </c>
      <c r="CX54" s="31">
        <f t="shared" si="175"/>
        <v>-132.29000000000002</v>
      </c>
      <c r="CY54" s="31">
        <f t="shared" si="176"/>
        <v>-112.9</v>
      </c>
      <c r="CZ54" s="31">
        <f t="shared" si="177"/>
        <v>-253.83</v>
      </c>
      <c r="DA54" s="31">
        <f t="shared" si="178"/>
        <v>-225.77999999999997</v>
      </c>
      <c r="DB54" s="31">
        <f t="shared" si="179"/>
        <v>-625.1</v>
      </c>
      <c r="DC54" s="31">
        <f t="shared" si="180"/>
        <v>-20.700000000000003</v>
      </c>
      <c r="DD54" s="31">
        <f t="shared" si="181"/>
        <v>-156.60999999999999</v>
      </c>
      <c r="DE54" s="31">
        <f t="shared" si="182"/>
        <v>-208.54000000000002</v>
      </c>
      <c r="DF54" s="31">
        <f t="shared" si="183"/>
        <v>-2302.5</v>
      </c>
      <c r="DG54" s="31">
        <f t="shared" si="184"/>
        <v>-1161.67</v>
      </c>
      <c r="DH54" s="31">
        <f t="shared" si="185"/>
        <v>-257.70999999999998</v>
      </c>
      <c r="DI54" s="32">
        <f t="shared" si="54"/>
        <v>0</v>
      </c>
      <c r="DJ54" s="32">
        <f t="shared" si="55"/>
        <v>-6.61</v>
      </c>
      <c r="DK54" s="32">
        <f t="shared" si="56"/>
        <v>-5.65</v>
      </c>
      <c r="DL54" s="32">
        <f t="shared" si="57"/>
        <v>-12.69</v>
      </c>
      <c r="DM54" s="32">
        <f t="shared" si="58"/>
        <v>-11.29</v>
      </c>
      <c r="DN54" s="32">
        <f t="shared" si="59"/>
        <v>-31.26</v>
      </c>
      <c r="DO54" s="32">
        <f t="shared" si="60"/>
        <v>-1.04</v>
      </c>
      <c r="DP54" s="32">
        <f t="shared" si="61"/>
        <v>-7.83</v>
      </c>
      <c r="DQ54" s="32">
        <f t="shared" si="62"/>
        <v>-10.43</v>
      </c>
      <c r="DR54" s="32">
        <f t="shared" si="63"/>
        <v>-115.13</v>
      </c>
      <c r="DS54" s="32">
        <f t="shared" si="64"/>
        <v>-58.08</v>
      </c>
      <c r="DT54" s="32">
        <f t="shared" si="65"/>
        <v>-12.89</v>
      </c>
      <c r="DU54" s="31">
        <f t="shared" si="66"/>
        <v>0</v>
      </c>
      <c r="DV54" s="31">
        <f t="shared" si="67"/>
        <v>-56.25</v>
      </c>
      <c r="DW54" s="31">
        <f t="shared" si="68"/>
        <v>-47.48</v>
      </c>
      <c r="DX54" s="31">
        <f t="shared" si="69"/>
        <v>-105.46</v>
      </c>
      <c r="DY54" s="31">
        <f t="shared" si="70"/>
        <v>-92.69</v>
      </c>
      <c r="DZ54" s="31">
        <f t="shared" si="71"/>
        <v>-253.44</v>
      </c>
      <c r="EA54" s="31">
        <f t="shared" si="72"/>
        <v>-8.2899999999999991</v>
      </c>
      <c r="EB54" s="31">
        <f t="shared" si="73"/>
        <v>-61.89</v>
      </c>
      <c r="EC54" s="31">
        <f t="shared" si="74"/>
        <v>-81.31</v>
      </c>
      <c r="ED54" s="31">
        <f t="shared" si="75"/>
        <v>-885.9</v>
      </c>
      <c r="EE54" s="31">
        <f t="shared" si="76"/>
        <v>-440.79</v>
      </c>
      <c r="EF54" s="31">
        <f t="shared" si="77"/>
        <v>-96.46</v>
      </c>
      <c r="EG54" s="32">
        <f t="shared" si="78"/>
        <v>0</v>
      </c>
      <c r="EH54" s="32">
        <f t="shared" si="79"/>
        <v>-195.15000000000003</v>
      </c>
      <c r="EI54" s="32">
        <f t="shared" si="80"/>
        <v>-166.03</v>
      </c>
      <c r="EJ54" s="32">
        <f t="shared" si="81"/>
        <v>-371.98</v>
      </c>
      <c r="EK54" s="32">
        <f t="shared" si="82"/>
        <v>-329.76</v>
      </c>
      <c r="EL54" s="32">
        <f t="shared" si="83"/>
        <v>-909.8</v>
      </c>
      <c r="EM54" s="32">
        <f t="shared" si="84"/>
        <v>-30.03</v>
      </c>
      <c r="EN54" s="32">
        <f t="shared" si="85"/>
        <v>-226.32999999999998</v>
      </c>
      <c r="EO54" s="32">
        <f t="shared" si="86"/>
        <v>-300.28000000000003</v>
      </c>
      <c r="EP54" s="32">
        <f t="shared" si="87"/>
        <v>-3303.53</v>
      </c>
      <c r="EQ54" s="32">
        <f t="shared" si="88"/>
        <v>-1660.54</v>
      </c>
      <c r="ER54" s="32">
        <f t="shared" si="89"/>
        <v>-367.05999999999995</v>
      </c>
    </row>
    <row r="55" spans="1:148">
      <c r="A55" t="s">
        <v>431</v>
      </c>
      <c r="B55" s="1" t="s">
        <v>77</v>
      </c>
      <c r="C55" t="str">
        <f t="shared" ca="1" si="186"/>
        <v>BCHEXP</v>
      </c>
      <c r="D55" t="str">
        <f t="shared" ca="1" si="187"/>
        <v>Alberta-BC Intertie - Export</v>
      </c>
      <c r="E55" s="51">
        <v>2991</v>
      </c>
      <c r="F55" s="51">
        <v>7539</v>
      </c>
      <c r="G55" s="51">
        <v>653.75</v>
      </c>
      <c r="H55" s="51">
        <v>3795.75</v>
      </c>
      <c r="I55" s="51">
        <v>837</v>
      </c>
      <c r="J55" s="51">
        <v>11783</v>
      </c>
      <c r="K55" s="51">
        <v>3356.25</v>
      </c>
      <c r="L55" s="51">
        <v>8740.5</v>
      </c>
      <c r="M55" s="51">
        <v>3069.5</v>
      </c>
      <c r="N55" s="51">
        <v>6637.25</v>
      </c>
      <c r="O55" s="51">
        <v>14222.5</v>
      </c>
      <c r="P55" s="51">
        <v>7859.75</v>
      </c>
      <c r="Q55" s="32">
        <v>100746.22</v>
      </c>
      <c r="R55" s="32">
        <v>392254.6</v>
      </c>
      <c r="S55" s="32">
        <v>23421.91</v>
      </c>
      <c r="T55" s="32">
        <v>93001.24</v>
      </c>
      <c r="U55" s="32">
        <v>16814.41</v>
      </c>
      <c r="V55" s="32">
        <v>265130.59000000003</v>
      </c>
      <c r="W55" s="32">
        <v>101685.33</v>
      </c>
      <c r="X55" s="32">
        <v>416119.7</v>
      </c>
      <c r="Y55" s="32">
        <v>78675.289999999994</v>
      </c>
      <c r="Z55" s="32">
        <v>195924.05</v>
      </c>
      <c r="AA55" s="32">
        <v>704064.56</v>
      </c>
      <c r="AB55" s="32">
        <v>331163</v>
      </c>
      <c r="AC55" s="2">
        <v>3.19</v>
      </c>
      <c r="AD55" s="2">
        <v>3.19</v>
      </c>
      <c r="AE55" s="2">
        <v>3.19</v>
      </c>
      <c r="AF55" s="2">
        <v>3.19</v>
      </c>
      <c r="AG55" s="2">
        <v>3.19</v>
      </c>
      <c r="AH55" s="2">
        <v>3.19</v>
      </c>
      <c r="AI55" s="2">
        <v>3.19</v>
      </c>
      <c r="AJ55" s="2">
        <v>3.19</v>
      </c>
      <c r="AK55" s="2">
        <v>3.19</v>
      </c>
      <c r="AL55" s="2">
        <v>3.19</v>
      </c>
      <c r="AM55" s="2">
        <v>3.19</v>
      </c>
      <c r="AN55" s="2">
        <v>3.19</v>
      </c>
      <c r="AO55" s="33">
        <v>3213.8</v>
      </c>
      <c r="AP55" s="33">
        <v>12512.92</v>
      </c>
      <c r="AQ55" s="33">
        <v>747.16</v>
      </c>
      <c r="AR55" s="33">
        <v>2966.74</v>
      </c>
      <c r="AS55" s="33">
        <v>536.38</v>
      </c>
      <c r="AT55" s="33">
        <v>8457.67</v>
      </c>
      <c r="AU55" s="33">
        <v>3243.76</v>
      </c>
      <c r="AV55" s="33">
        <v>13274.22</v>
      </c>
      <c r="AW55" s="33">
        <v>2509.7399999999998</v>
      </c>
      <c r="AX55" s="33">
        <v>6249.98</v>
      </c>
      <c r="AY55" s="33">
        <v>22459.66</v>
      </c>
      <c r="AZ55" s="33">
        <v>10564.1</v>
      </c>
      <c r="BA55" s="31">
        <f t="shared" si="30"/>
        <v>-120.9</v>
      </c>
      <c r="BB55" s="31">
        <f t="shared" si="31"/>
        <v>-470.71</v>
      </c>
      <c r="BC55" s="31">
        <f t="shared" si="32"/>
        <v>-28.11</v>
      </c>
      <c r="BD55" s="31">
        <f t="shared" si="33"/>
        <v>-446.41</v>
      </c>
      <c r="BE55" s="31">
        <f t="shared" si="34"/>
        <v>-80.709999999999994</v>
      </c>
      <c r="BF55" s="31">
        <f t="shared" si="35"/>
        <v>-1272.6300000000001</v>
      </c>
      <c r="BG55" s="31">
        <f t="shared" si="36"/>
        <v>-721.97</v>
      </c>
      <c r="BH55" s="31">
        <f t="shared" si="37"/>
        <v>-2954.45</v>
      </c>
      <c r="BI55" s="31">
        <f t="shared" si="38"/>
        <v>-558.59</v>
      </c>
      <c r="BJ55" s="31">
        <f t="shared" si="39"/>
        <v>-587.77</v>
      </c>
      <c r="BK55" s="31">
        <f t="shared" si="40"/>
        <v>-2112.19</v>
      </c>
      <c r="BL55" s="31">
        <f t="shared" si="41"/>
        <v>-993.49</v>
      </c>
      <c r="BM55" s="6">
        <v>6.3E-3</v>
      </c>
      <c r="BN55" s="6">
        <v>6.3E-3</v>
      </c>
      <c r="BO55" s="6">
        <v>6.3E-3</v>
      </c>
      <c r="BP55" s="6">
        <v>6.3E-3</v>
      </c>
      <c r="BQ55" s="6">
        <v>6.3E-3</v>
      </c>
      <c r="BR55" s="6">
        <v>6.3E-3</v>
      </c>
      <c r="BS55" s="6">
        <v>6.3E-3</v>
      </c>
      <c r="BT55" s="6">
        <v>6.3E-3</v>
      </c>
      <c r="BU55" s="6">
        <v>6.3E-3</v>
      </c>
      <c r="BV55" s="6">
        <v>6.3E-3</v>
      </c>
      <c r="BW55" s="6">
        <v>6.3E-3</v>
      </c>
      <c r="BX55" s="6">
        <v>6.3E-3</v>
      </c>
      <c r="BY55" s="31">
        <v>634.70000000000005</v>
      </c>
      <c r="BZ55" s="31">
        <v>2471.1999999999998</v>
      </c>
      <c r="CA55" s="31">
        <v>147.56</v>
      </c>
      <c r="CB55" s="31">
        <v>585.91</v>
      </c>
      <c r="CC55" s="31">
        <v>105.93</v>
      </c>
      <c r="CD55" s="31">
        <v>1670.32</v>
      </c>
      <c r="CE55" s="31">
        <v>640.62</v>
      </c>
      <c r="CF55" s="31">
        <v>2621.55</v>
      </c>
      <c r="CG55" s="31">
        <v>495.65</v>
      </c>
      <c r="CH55" s="31">
        <v>1234.32</v>
      </c>
      <c r="CI55" s="31">
        <v>4435.6099999999997</v>
      </c>
      <c r="CJ55" s="31">
        <v>2086.33</v>
      </c>
      <c r="CK55" s="32">
        <f t="shared" si="42"/>
        <v>130.97</v>
      </c>
      <c r="CL55" s="32">
        <f t="shared" si="43"/>
        <v>509.93</v>
      </c>
      <c r="CM55" s="32">
        <f t="shared" si="44"/>
        <v>30.45</v>
      </c>
      <c r="CN55" s="32">
        <f t="shared" si="45"/>
        <v>120.9</v>
      </c>
      <c r="CO55" s="32">
        <f t="shared" si="46"/>
        <v>21.86</v>
      </c>
      <c r="CP55" s="32">
        <f t="shared" si="47"/>
        <v>344.67</v>
      </c>
      <c r="CQ55" s="32">
        <f t="shared" si="48"/>
        <v>132.19</v>
      </c>
      <c r="CR55" s="32">
        <f t="shared" si="49"/>
        <v>540.96</v>
      </c>
      <c r="CS55" s="32">
        <f t="shared" si="50"/>
        <v>102.28</v>
      </c>
      <c r="CT55" s="32">
        <f t="shared" si="51"/>
        <v>254.7</v>
      </c>
      <c r="CU55" s="32">
        <f t="shared" si="52"/>
        <v>915.28</v>
      </c>
      <c r="CV55" s="32">
        <f t="shared" si="53"/>
        <v>430.51</v>
      </c>
      <c r="CW55" s="31">
        <f t="shared" si="174"/>
        <v>-2327.23</v>
      </c>
      <c r="CX55" s="31">
        <f t="shared" si="175"/>
        <v>-9061.0800000000017</v>
      </c>
      <c r="CY55" s="31">
        <f t="shared" si="176"/>
        <v>-541.04</v>
      </c>
      <c r="CZ55" s="31">
        <f t="shared" si="177"/>
        <v>-1813.5199999999998</v>
      </c>
      <c r="DA55" s="31">
        <f t="shared" si="178"/>
        <v>-327.88</v>
      </c>
      <c r="DB55" s="31">
        <f t="shared" si="179"/>
        <v>-5170.05</v>
      </c>
      <c r="DC55" s="31">
        <f t="shared" si="180"/>
        <v>-1748.9800000000002</v>
      </c>
      <c r="DD55" s="31">
        <f t="shared" si="181"/>
        <v>-7157.2599999999993</v>
      </c>
      <c r="DE55" s="31">
        <f t="shared" si="182"/>
        <v>-1353.2199999999998</v>
      </c>
      <c r="DF55" s="31">
        <f t="shared" si="183"/>
        <v>-4173.1899999999987</v>
      </c>
      <c r="DG55" s="31">
        <f t="shared" si="184"/>
        <v>-14996.58</v>
      </c>
      <c r="DH55" s="31">
        <f t="shared" si="185"/>
        <v>-7053.77</v>
      </c>
      <c r="DI55" s="32">
        <f t="shared" si="54"/>
        <v>-116.36</v>
      </c>
      <c r="DJ55" s="32">
        <f t="shared" si="55"/>
        <v>-453.05</v>
      </c>
      <c r="DK55" s="32">
        <f t="shared" si="56"/>
        <v>-27.05</v>
      </c>
      <c r="DL55" s="32">
        <f t="shared" si="57"/>
        <v>-90.68</v>
      </c>
      <c r="DM55" s="32">
        <f t="shared" si="58"/>
        <v>-16.39</v>
      </c>
      <c r="DN55" s="32">
        <f t="shared" si="59"/>
        <v>-258.5</v>
      </c>
      <c r="DO55" s="32">
        <f t="shared" si="60"/>
        <v>-87.45</v>
      </c>
      <c r="DP55" s="32">
        <f t="shared" si="61"/>
        <v>-357.86</v>
      </c>
      <c r="DQ55" s="32">
        <f t="shared" si="62"/>
        <v>-67.66</v>
      </c>
      <c r="DR55" s="32">
        <f t="shared" si="63"/>
        <v>-208.66</v>
      </c>
      <c r="DS55" s="32">
        <f t="shared" si="64"/>
        <v>-749.83</v>
      </c>
      <c r="DT55" s="32">
        <f t="shared" si="65"/>
        <v>-352.69</v>
      </c>
      <c r="DU55" s="31">
        <f t="shared" si="66"/>
        <v>-1001.32</v>
      </c>
      <c r="DV55" s="31">
        <f t="shared" si="67"/>
        <v>-3852.45</v>
      </c>
      <c r="DW55" s="31">
        <f t="shared" si="68"/>
        <v>-227.54</v>
      </c>
      <c r="DX55" s="31">
        <f t="shared" si="69"/>
        <v>-753.46</v>
      </c>
      <c r="DY55" s="31">
        <f t="shared" si="70"/>
        <v>-134.61000000000001</v>
      </c>
      <c r="DZ55" s="31">
        <f t="shared" si="71"/>
        <v>-2096.14</v>
      </c>
      <c r="EA55" s="31">
        <f t="shared" si="72"/>
        <v>-700.48</v>
      </c>
      <c r="EB55" s="31">
        <f t="shared" si="73"/>
        <v>-2828.54</v>
      </c>
      <c r="EC55" s="31">
        <f t="shared" si="74"/>
        <v>-527.61</v>
      </c>
      <c r="ED55" s="31">
        <f t="shared" si="75"/>
        <v>-1605.65</v>
      </c>
      <c r="EE55" s="31">
        <f t="shared" si="76"/>
        <v>-5690.38</v>
      </c>
      <c r="EF55" s="31">
        <f t="shared" si="77"/>
        <v>-2640.29</v>
      </c>
      <c r="EG55" s="32">
        <f t="shared" si="78"/>
        <v>-3444.9100000000003</v>
      </c>
      <c r="EH55" s="32">
        <f t="shared" si="79"/>
        <v>-13366.580000000002</v>
      </c>
      <c r="EI55" s="32">
        <f t="shared" si="80"/>
        <v>-795.62999999999988</v>
      </c>
      <c r="EJ55" s="32">
        <f t="shared" si="81"/>
        <v>-2657.66</v>
      </c>
      <c r="EK55" s="32">
        <f t="shared" si="82"/>
        <v>-478.88</v>
      </c>
      <c r="EL55" s="32">
        <f t="shared" si="83"/>
        <v>-7524.6900000000005</v>
      </c>
      <c r="EM55" s="32">
        <f t="shared" si="84"/>
        <v>-2536.9100000000003</v>
      </c>
      <c r="EN55" s="32">
        <f t="shared" si="85"/>
        <v>-10343.66</v>
      </c>
      <c r="EO55" s="32">
        <f t="shared" si="86"/>
        <v>-1948.4899999999998</v>
      </c>
      <c r="EP55" s="32">
        <f t="shared" si="87"/>
        <v>-5987.4999999999982</v>
      </c>
      <c r="EQ55" s="32">
        <f t="shared" si="88"/>
        <v>-21436.79</v>
      </c>
      <c r="ER55" s="32">
        <f t="shared" si="89"/>
        <v>-10046.75</v>
      </c>
    </row>
    <row r="56" spans="1:148">
      <c r="A56" t="s">
        <v>431</v>
      </c>
      <c r="B56" s="1" t="s">
        <v>305</v>
      </c>
      <c r="C56" t="str">
        <f t="shared" ca="1" si="186"/>
        <v>SPCEXP</v>
      </c>
      <c r="D56" t="str">
        <f t="shared" ca="1" si="187"/>
        <v>Alberta-Saskatchewan Intertie - Export</v>
      </c>
      <c r="H56" s="51">
        <v>8</v>
      </c>
      <c r="O56" s="51">
        <v>85</v>
      </c>
      <c r="P56" s="51">
        <v>50</v>
      </c>
      <c r="Q56" s="32"/>
      <c r="R56" s="32"/>
      <c r="S56" s="32"/>
      <c r="T56" s="32">
        <v>313.98</v>
      </c>
      <c r="U56" s="32"/>
      <c r="V56" s="32"/>
      <c r="W56" s="32"/>
      <c r="X56" s="32"/>
      <c r="Y56" s="32"/>
      <c r="Z56" s="32"/>
      <c r="AA56" s="32">
        <v>8009.3</v>
      </c>
      <c r="AB56" s="32">
        <v>1979.5</v>
      </c>
      <c r="AF56" s="2">
        <v>4.13</v>
      </c>
      <c r="AM56" s="2">
        <v>4.13</v>
      </c>
      <c r="AN56" s="2">
        <v>4.13</v>
      </c>
      <c r="AO56" s="33"/>
      <c r="AP56" s="33"/>
      <c r="AQ56" s="33"/>
      <c r="AR56" s="33">
        <v>12.97</v>
      </c>
      <c r="AS56" s="33"/>
      <c r="AT56" s="33"/>
      <c r="AU56" s="33"/>
      <c r="AV56" s="33"/>
      <c r="AW56" s="33"/>
      <c r="AX56" s="33"/>
      <c r="AY56" s="33">
        <v>330.78</v>
      </c>
      <c r="AZ56" s="33">
        <v>81.75</v>
      </c>
      <c r="BA56" s="31">
        <f t="shared" si="30"/>
        <v>0</v>
      </c>
      <c r="BB56" s="31">
        <f t="shared" si="31"/>
        <v>0</v>
      </c>
      <c r="BC56" s="31">
        <f t="shared" si="32"/>
        <v>0</v>
      </c>
      <c r="BD56" s="31">
        <f t="shared" si="33"/>
        <v>-1.51</v>
      </c>
      <c r="BE56" s="31">
        <f t="shared" si="34"/>
        <v>0</v>
      </c>
      <c r="BF56" s="31">
        <f t="shared" si="35"/>
        <v>0</v>
      </c>
      <c r="BG56" s="31">
        <f t="shared" si="36"/>
        <v>0</v>
      </c>
      <c r="BH56" s="31">
        <f t="shared" si="37"/>
        <v>0</v>
      </c>
      <c r="BI56" s="31">
        <f t="shared" si="38"/>
        <v>0</v>
      </c>
      <c r="BJ56" s="31">
        <f t="shared" si="39"/>
        <v>0</v>
      </c>
      <c r="BK56" s="31">
        <f t="shared" si="40"/>
        <v>-24.03</v>
      </c>
      <c r="BL56" s="31">
        <f t="shared" si="41"/>
        <v>-5.94</v>
      </c>
      <c r="BM56" s="6">
        <v>0.02</v>
      </c>
      <c r="BN56" s="6">
        <v>0.02</v>
      </c>
      <c r="BO56" s="6">
        <v>0.02</v>
      </c>
      <c r="BP56" s="6">
        <v>0.02</v>
      </c>
      <c r="BQ56" s="6">
        <v>0.02</v>
      </c>
      <c r="BR56" s="6">
        <v>0.02</v>
      </c>
      <c r="BS56" s="6">
        <v>0.02</v>
      </c>
      <c r="BT56" s="6">
        <v>0.02</v>
      </c>
      <c r="BU56" s="6">
        <v>0.02</v>
      </c>
      <c r="BV56" s="6">
        <v>0.02</v>
      </c>
      <c r="BW56" s="6">
        <v>0.02</v>
      </c>
      <c r="BX56" s="6">
        <v>0.02</v>
      </c>
      <c r="BY56" s="31">
        <v>0</v>
      </c>
      <c r="BZ56" s="31">
        <v>0</v>
      </c>
      <c r="CA56" s="31">
        <v>0</v>
      </c>
      <c r="CB56" s="31">
        <v>6.28</v>
      </c>
      <c r="CC56" s="31">
        <v>0</v>
      </c>
      <c r="CD56" s="31">
        <v>0</v>
      </c>
      <c r="CE56" s="31">
        <v>0</v>
      </c>
      <c r="CF56" s="31">
        <v>0</v>
      </c>
      <c r="CG56" s="31">
        <v>0</v>
      </c>
      <c r="CH56" s="31">
        <v>0</v>
      </c>
      <c r="CI56" s="31">
        <v>160.19</v>
      </c>
      <c r="CJ56" s="31">
        <v>39.590000000000003</v>
      </c>
      <c r="CK56" s="32">
        <f t="shared" si="42"/>
        <v>0</v>
      </c>
      <c r="CL56" s="32">
        <f t="shared" si="43"/>
        <v>0</v>
      </c>
      <c r="CM56" s="32">
        <f t="shared" si="44"/>
        <v>0</v>
      </c>
      <c r="CN56" s="32">
        <f t="shared" si="45"/>
        <v>0.41</v>
      </c>
      <c r="CO56" s="32">
        <f t="shared" si="46"/>
        <v>0</v>
      </c>
      <c r="CP56" s="32">
        <f t="shared" si="47"/>
        <v>0</v>
      </c>
      <c r="CQ56" s="32">
        <f t="shared" si="48"/>
        <v>0</v>
      </c>
      <c r="CR56" s="32">
        <f t="shared" si="49"/>
        <v>0</v>
      </c>
      <c r="CS56" s="32">
        <f t="shared" si="50"/>
        <v>0</v>
      </c>
      <c r="CT56" s="32">
        <f t="shared" si="51"/>
        <v>0</v>
      </c>
      <c r="CU56" s="32">
        <f t="shared" si="52"/>
        <v>10.41</v>
      </c>
      <c r="CV56" s="32">
        <f t="shared" si="53"/>
        <v>2.57</v>
      </c>
      <c r="CW56" s="31">
        <f t="shared" si="174"/>
        <v>0</v>
      </c>
      <c r="CX56" s="31">
        <f t="shared" si="175"/>
        <v>0</v>
      </c>
      <c r="CY56" s="31">
        <f t="shared" si="176"/>
        <v>0</v>
      </c>
      <c r="CZ56" s="31">
        <f t="shared" si="177"/>
        <v>-4.7700000000000005</v>
      </c>
      <c r="DA56" s="31">
        <f t="shared" si="178"/>
        <v>0</v>
      </c>
      <c r="DB56" s="31">
        <f t="shared" si="179"/>
        <v>0</v>
      </c>
      <c r="DC56" s="31">
        <f t="shared" si="180"/>
        <v>0</v>
      </c>
      <c r="DD56" s="31">
        <f t="shared" si="181"/>
        <v>0</v>
      </c>
      <c r="DE56" s="31">
        <f t="shared" si="182"/>
        <v>0</v>
      </c>
      <c r="DF56" s="31">
        <f t="shared" si="183"/>
        <v>0</v>
      </c>
      <c r="DG56" s="31">
        <f t="shared" si="184"/>
        <v>-136.14999999999998</v>
      </c>
      <c r="DH56" s="31">
        <f t="shared" si="185"/>
        <v>-33.65</v>
      </c>
      <c r="DI56" s="32">
        <f t="shared" si="54"/>
        <v>0</v>
      </c>
      <c r="DJ56" s="32">
        <f t="shared" si="55"/>
        <v>0</v>
      </c>
      <c r="DK56" s="32">
        <f t="shared" si="56"/>
        <v>0</v>
      </c>
      <c r="DL56" s="32">
        <f t="shared" si="57"/>
        <v>-0.24</v>
      </c>
      <c r="DM56" s="32">
        <f t="shared" si="58"/>
        <v>0</v>
      </c>
      <c r="DN56" s="32">
        <f t="shared" si="59"/>
        <v>0</v>
      </c>
      <c r="DO56" s="32">
        <f t="shared" si="60"/>
        <v>0</v>
      </c>
      <c r="DP56" s="32">
        <f t="shared" si="61"/>
        <v>0</v>
      </c>
      <c r="DQ56" s="32">
        <f t="shared" si="62"/>
        <v>0</v>
      </c>
      <c r="DR56" s="32">
        <f t="shared" si="63"/>
        <v>0</v>
      </c>
      <c r="DS56" s="32">
        <f t="shared" si="64"/>
        <v>-6.81</v>
      </c>
      <c r="DT56" s="32">
        <f t="shared" si="65"/>
        <v>-1.68</v>
      </c>
      <c r="DU56" s="31">
        <f t="shared" si="66"/>
        <v>0</v>
      </c>
      <c r="DV56" s="31">
        <f t="shared" si="67"/>
        <v>0</v>
      </c>
      <c r="DW56" s="31">
        <f t="shared" si="68"/>
        <v>0</v>
      </c>
      <c r="DX56" s="31">
        <f t="shared" si="69"/>
        <v>-1.98</v>
      </c>
      <c r="DY56" s="31">
        <f t="shared" si="70"/>
        <v>0</v>
      </c>
      <c r="DZ56" s="31">
        <f t="shared" si="71"/>
        <v>0</v>
      </c>
      <c r="EA56" s="31">
        <f t="shared" si="72"/>
        <v>0</v>
      </c>
      <c r="EB56" s="31">
        <f t="shared" si="73"/>
        <v>0</v>
      </c>
      <c r="EC56" s="31">
        <f t="shared" si="74"/>
        <v>0</v>
      </c>
      <c r="ED56" s="31">
        <f t="shared" si="75"/>
        <v>0</v>
      </c>
      <c r="EE56" s="31">
        <f t="shared" si="76"/>
        <v>-51.66</v>
      </c>
      <c r="EF56" s="31">
        <f t="shared" si="77"/>
        <v>-12.6</v>
      </c>
      <c r="EG56" s="32">
        <f t="shared" si="78"/>
        <v>0</v>
      </c>
      <c r="EH56" s="32">
        <f t="shared" si="79"/>
        <v>0</v>
      </c>
      <c r="EI56" s="32">
        <f t="shared" si="80"/>
        <v>0</v>
      </c>
      <c r="EJ56" s="32">
        <f t="shared" si="81"/>
        <v>-6.99</v>
      </c>
      <c r="EK56" s="32">
        <f t="shared" si="82"/>
        <v>0</v>
      </c>
      <c r="EL56" s="32">
        <f t="shared" si="83"/>
        <v>0</v>
      </c>
      <c r="EM56" s="32">
        <f t="shared" si="84"/>
        <v>0</v>
      </c>
      <c r="EN56" s="32">
        <f t="shared" si="85"/>
        <v>0</v>
      </c>
      <c r="EO56" s="32">
        <f t="shared" si="86"/>
        <v>0</v>
      </c>
      <c r="EP56" s="32">
        <f t="shared" si="87"/>
        <v>0</v>
      </c>
      <c r="EQ56" s="32">
        <f t="shared" si="88"/>
        <v>-194.61999999999998</v>
      </c>
      <c r="ER56" s="32">
        <f t="shared" si="89"/>
        <v>-47.93</v>
      </c>
    </row>
    <row r="57" spans="1:148">
      <c r="A57" t="s">
        <v>431</v>
      </c>
      <c r="B57" s="1" t="s">
        <v>59</v>
      </c>
      <c r="C57" t="str">
        <f t="shared" ca="1" si="186"/>
        <v>ENC1</v>
      </c>
      <c r="D57" t="str">
        <f t="shared" ca="1" si="187"/>
        <v>Clover Bar #1</v>
      </c>
      <c r="N57" s="51">
        <v>0</v>
      </c>
      <c r="O57" s="51">
        <v>0</v>
      </c>
      <c r="P57" s="51">
        <v>0</v>
      </c>
      <c r="Q57" s="32"/>
      <c r="R57" s="32"/>
      <c r="S57" s="32"/>
      <c r="T57" s="32"/>
      <c r="U57" s="32"/>
      <c r="V57" s="32"/>
      <c r="W57" s="32"/>
      <c r="X57" s="32"/>
      <c r="Y57" s="32"/>
      <c r="Z57" s="32">
        <v>0</v>
      </c>
      <c r="AA57" s="32">
        <v>0</v>
      </c>
      <c r="AB57" s="32">
        <v>0</v>
      </c>
      <c r="AL57" s="2">
        <v>4.12</v>
      </c>
      <c r="AM57" s="2">
        <v>4.12</v>
      </c>
      <c r="AN57" s="2">
        <v>4.12</v>
      </c>
      <c r="AO57" s="33"/>
      <c r="AP57" s="33"/>
      <c r="AQ57" s="33"/>
      <c r="AR57" s="33"/>
      <c r="AS57" s="33"/>
      <c r="AT57" s="33"/>
      <c r="AU57" s="33"/>
      <c r="AV57" s="33"/>
      <c r="AW57" s="33"/>
      <c r="AX57" s="33">
        <v>0</v>
      </c>
      <c r="AY57" s="33">
        <v>0</v>
      </c>
      <c r="AZ57" s="33">
        <v>0</v>
      </c>
      <c r="BA57" s="31">
        <f t="shared" si="30"/>
        <v>0</v>
      </c>
      <c r="BB57" s="31">
        <f t="shared" si="31"/>
        <v>0</v>
      </c>
      <c r="BC57" s="31">
        <f t="shared" si="32"/>
        <v>0</v>
      </c>
      <c r="BD57" s="31">
        <f t="shared" si="33"/>
        <v>0</v>
      </c>
      <c r="BE57" s="31">
        <f t="shared" si="34"/>
        <v>0</v>
      </c>
      <c r="BF57" s="31">
        <f t="shared" si="35"/>
        <v>0</v>
      </c>
      <c r="BG57" s="31">
        <f t="shared" si="36"/>
        <v>0</v>
      </c>
      <c r="BH57" s="31">
        <f t="shared" si="37"/>
        <v>0</v>
      </c>
      <c r="BI57" s="31">
        <f t="shared" si="38"/>
        <v>0</v>
      </c>
      <c r="BJ57" s="31">
        <f t="shared" si="39"/>
        <v>0</v>
      </c>
      <c r="BK57" s="31">
        <f t="shared" si="40"/>
        <v>0</v>
      </c>
      <c r="BL57" s="31">
        <f t="shared" si="41"/>
        <v>0</v>
      </c>
      <c r="BM57" s="6">
        <v>4.9599999999999998E-2</v>
      </c>
      <c r="BN57" s="6">
        <v>4.9599999999999998E-2</v>
      </c>
      <c r="BO57" s="6">
        <v>4.9599999999999998E-2</v>
      </c>
      <c r="BP57" s="6">
        <v>4.9599999999999998E-2</v>
      </c>
      <c r="BQ57" s="6">
        <v>4.9599999999999998E-2</v>
      </c>
      <c r="BR57" s="6">
        <v>4.9599999999999998E-2</v>
      </c>
      <c r="BS57" s="6">
        <v>4.9599999999999998E-2</v>
      </c>
      <c r="BT57" s="6">
        <v>4.9599999999999998E-2</v>
      </c>
      <c r="BU57" s="6">
        <v>4.9599999999999998E-2</v>
      </c>
      <c r="BV57" s="6">
        <v>4.9599999999999998E-2</v>
      </c>
      <c r="BW57" s="6">
        <v>4.9599999999999998E-2</v>
      </c>
      <c r="BX57" s="6">
        <v>4.9599999999999998E-2</v>
      </c>
      <c r="BY57" s="31">
        <v>0</v>
      </c>
      <c r="BZ57" s="31">
        <v>0</v>
      </c>
      <c r="CA57" s="31">
        <v>0</v>
      </c>
      <c r="CB57" s="31">
        <v>0</v>
      </c>
      <c r="CC57" s="31">
        <v>0</v>
      </c>
      <c r="CD57" s="31">
        <v>0</v>
      </c>
      <c r="CE57" s="31">
        <v>0</v>
      </c>
      <c r="CF57" s="31">
        <v>0</v>
      </c>
      <c r="CG57" s="31">
        <v>0</v>
      </c>
      <c r="CH57" s="31">
        <v>0</v>
      </c>
      <c r="CI57" s="31">
        <v>0</v>
      </c>
      <c r="CJ57" s="31">
        <v>0</v>
      </c>
      <c r="CK57" s="32">
        <f t="shared" si="42"/>
        <v>0</v>
      </c>
      <c r="CL57" s="32">
        <f t="shared" si="43"/>
        <v>0</v>
      </c>
      <c r="CM57" s="32">
        <f t="shared" si="44"/>
        <v>0</v>
      </c>
      <c r="CN57" s="32">
        <f t="shared" si="45"/>
        <v>0</v>
      </c>
      <c r="CO57" s="32">
        <f t="shared" si="46"/>
        <v>0</v>
      </c>
      <c r="CP57" s="32">
        <f t="shared" si="47"/>
        <v>0</v>
      </c>
      <c r="CQ57" s="32">
        <f t="shared" si="48"/>
        <v>0</v>
      </c>
      <c r="CR57" s="32">
        <f t="shared" si="49"/>
        <v>0</v>
      </c>
      <c r="CS57" s="32">
        <f t="shared" si="50"/>
        <v>0</v>
      </c>
      <c r="CT57" s="32">
        <f t="shared" si="51"/>
        <v>0</v>
      </c>
      <c r="CU57" s="32">
        <f t="shared" si="52"/>
        <v>0</v>
      </c>
      <c r="CV57" s="32">
        <f t="shared" si="53"/>
        <v>0</v>
      </c>
      <c r="CW57" s="31">
        <f t="shared" si="174"/>
        <v>0</v>
      </c>
      <c r="CX57" s="31">
        <f t="shared" si="175"/>
        <v>0</v>
      </c>
      <c r="CY57" s="31">
        <f t="shared" si="176"/>
        <v>0</v>
      </c>
      <c r="CZ57" s="31">
        <f t="shared" si="177"/>
        <v>0</v>
      </c>
      <c r="DA57" s="31">
        <f t="shared" si="178"/>
        <v>0</v>
      </c>
      <c r="DB57" s="31">
        <f t="shared" si="179"/>
        <v>0</v>
      </c>
      <c r="DC57" s="31">
        <f t="shared" si="180"/>
        <v>0</v>
      </c>
      <c r="DD57" s="31">
        <f t="shared" si="181"/>
        <v>0</v>
      </c>
      <c r="DE57" s="31">
        <f t="shared" si="182"/>
        <v>0</v>
      </c>
      <c r="DF57" s="31">
        <f t="shared" si="183"/>
        <v>0</v>
      </c>
      <c r="DG57" s="31">
        <f t="shared" si="184"/>
        <v>0</v>
      </c>
      <c r="DH57" s="31">
        <f t="shared" si="185"/>
        <v>0</v>
      </c>
      <c r="DI57" s="32">
        <f t="shared" si="54"/>
        <v>0</v>
      </c>
      <c r="DJ57" s="32">
        <f t="shared" si="55"/>
        <v>0</v>
      </c>
      <c r="DK57" s="32">
        <f t="shared" si="56"/>
        <v>0</v>
      </c>
      <c r="DL57" s="32">
        <f t="shared" si="57"/>
        <v>0</v>
      </c>
      <c r="DM57" s="32">
        <f t="shared" si="58"/>
        <v>0</v>
      </c>
      <c r="DN57" s="32">
        <f t="shared" si="59"/>
        <v>0</v>
      </c>
      <c r="DO57" s="32">
        <f t="shared" si="60"/>
        <v>0</v>
      </c>
      <c r="DP57" s="32">
        <f t="shared" si="61"/>
        <v>0</v>
      </c>
      <c r="DQ57" s="32">
        <f t="shared" si="62"/>
        <v>0</v>
      </c>
      <c r="DR57" s="32">
        <f t="shared" si="63"/>
        <v>0</v>
      </c>
      <c r="DS57" s="32">
        <f t="shared" si="64"/>
        <v>0</v>
      </c>
      <c r="DT57" s="32">
        <f t="shared" si="65"/>
        <v>0</v>
      </c>
      <c r="DU57" s="31">
        <f t="shared" si="66"/>
        <v>0</v>
      </c>
      <c r="DV57" s="31">
        <f t="shared" si="67"/>
        <v>0</v>
      </c>
      <c r="DW57" s="31">
        <f t="shared" si="68"/>
        <v>0</v>
      </c>
      <c r="DX57" s="31">
        <f t="shared" si="69"/>
        <v>0</v>
      </c>
      <c r="DY57" s="31">
        <f t="shared" si="70"/>
        <v>0</v>
      </c>
      <c r="DZ57" s="31">
        <f t="shared" si="71"/>
        <v>0</v>
      </c>
      <c r="EA57" s="31">
        <f t="shared" si="72"/>
        <v>0</v>
      </c>
      <c r="EB57" s="31">
        <f t="shared" si="73"/>
        <v>0</v>
      </c>
      <c r="EC57" s="31">
        <f t="shared" si="74"/>
        <v>0</v>
      </c>
      <c r="ED57" s="31">
        <f t="shared" si="75"/>
        <v>0</v>
      </c>
      <c r="EE57" s="31">
        <f t="shared" si="76"/>
        <v>0</v>
      </c>
      <c r="EF57" s="31">
        <f t="shared" si="77"/>
        <v>0</v>
      </c>
      <c r="EG57" s="32">
        <f t="shared" si="78"/>
        <v>0</v>
      </c>
      <c r="EH57" s="32">
        <f t="shared" si="79"/>
        <v>0</v>
      </c>
      <c r="EI57" s="32">
        <f t="shared" si="80"/>
        <v>0</v>
      </c>
      <c r="EJ57" s="32">
        <f t="shared" si="81"/>
        <v>0</v>
      </c>
      <c r="EK57" s="32">
        <f t="shared" si="82"/>
        <v>0</v>
      </c>
      <c r="EL57" s="32">
        <f t="shared" si="83"/>
        <v>0</v>
      </c>
      <c r="EM57" s="32">
        <f t="shared" si="84"/>
        <v>0</v>
      </c>
      <c r="EN57" s="32">
        <f t="shared" si="85"/>
        <v>0</v>
      </c>
      <c r="EO57" s="32">
        <f t="shared" si="86"/>
        <v>0</v>
      </c>
      <c r="EP57" s="32">
        <f t="shared" si="87"/>
        <v>0</v>
      </c>
      <c r="EQ57" s="32">
        <f t="shared" si="88"/>
        <v>0</v>
      </c>
      <c r="ER57" s="32">
        <f t="shared" si="89"/>
        <v>0</v>
      </c>
    </row>
    <row r="58" spans="1:148">
      <c r="A58" t="s">
        <v>433</v>
      </c>
      <c r="B58" s="1" t="s">
        <v>106</v>
      </c>
      <c r="C58" t="str">
        <f t="shared" ca="1" si="186"/>
        <v>FNG1</v>
      </c>
      <c r="D58" t="str">
        <f t="shared" ca="1" si="187"/>
        <v>Fort Nelson</v>
      </c>
      <c r="E58" s="51">
        <v>13244.3976</v>
      </c>
      <c r="F58" s="51">
        <v>12661.555200000001</v>
      </c>
      <c r="G58" s="51">
        <v>14441.616</v>
      </c>
      <c r="H58" s="51">
        <v>14262.276</v>
      </c>
      <c r="I58" s="51">
        <v>16883.932799999999</v>
      </c>
      <c r="J58" s="51">
        <v>16566.815999999999</v>
      </c>
      <c r="K58" s="51">
        <v>18295.591400000001</v>
      </c>
      <c r="L58" s="51">
        <v>17951.387999999999</v>
      </c>
      <c r="M58" s="51">
        <v>13587.335999999999</v>
      </c>
      <c r="N58" s="51">
        <v>16462.840800000002</v>
      </c>
      <c r="O58" s="51">
        <v>13880.748299999999</v>
      </c>
      <c r="P58" s="51">
        <v>13492.6412</v>
      </c>
      <c r="Q58" s="32">
        <v>804310.11</v>
      </c>
      <c r="R58" s="32">
        <v>920763.28</v>
      </c>
      <c r="S58" s="32">
        <v>805269.74</v>
      </c>
      <c r="T58" s="32">
        <v>695577.28</v>
      </c>
      <c r="U58" s="32">
        <v>800449.1</v>
      </c>
      <c r="V58" s="32">
        <v>801852.13</v>
      </c>
      <c r="W58" s="32">
        <v>2856438.43</v>
      </c>
      <c r="X58" s="32">
        <v>1278536.18</v>
      </c>
      <c r="Y58" s="32">
        <v>621821.57999999996</v>
      </c>
      <c r="Z58" s="32">
        <v>1087101.42</v>
      </c>
      <c r="AA58" s="32">
        <v>744429.23</v>
      </c>
      <c r="AB58" s="32">
        <v>884831.93</v>
      </c>
      <c r="AC58" s="2">
        <v>0.46</v>
      </c>
      <c r="AD58" s="2">
        <v>0.46</v>
      </c>
      <c r="AE58" s="2">
        <v>0.46</v>
      </c>
      <c r="AF58" s="2">
        <v>0.46</v>
      </c>
      <c r="AG58" s="2">
        <v>0.46</v>
      </c>
      <c r="AH58" s="2">
        <v>0.46</v>
      </c>
      <c r="AI58" s="2">
        <v>0.46</v>
      </c>
      <c r="AJ58" s="2">
        <v>0.46</v>
      </c>
      <c r="AK58" s="2">
        <v>0.46</v>
      </c>
      <c r="AL58" s="2">
        <v>0.46</v>
      </c>
      <c r="AM58" s="2">
        <v>0.46</v>
      </c>
      <c r="AN58" s="2">
        <v>0.46</v>
      </c>
      <c r="AO58" s="33">
        <v>3699.83</v>
      </c>
      <c r="AP58" s="33">
        <v>4235.51</v>
      </c>
      <c r="AQ58" s="33">
        <v>3704.24</v>
      </c>
      <c r="AR58" s="33">
        <v>3199.66</v>
      </c>
      <c r="AS58" s="33">
        <v>3682.07</v>
      </c>
      <c r="AT58" s="33">
        <v>3688.52</v>
      </c>
      <c r="AU58" s="33">
        <v>13139.62</v>
      </c>
      <c r="AV58" s="33">
        <v>5881.27</v>
      </c>
      <c r="AW58" s="33">
        <v>2860.38</v>
      </c>
      <c r="AX58" s="33">
        <v>5000.67</v>
      </c>
      <c r="AY58" s="33">
        <v>3424.37</v>
      </c>
      <c r="AZ58" s="33">
        <v>4070.23</v>
      </c>
      <c r="BA58" s="31">
        <f t="shared" si="30"/>
        <v>-965.17</v>
      </c>
      <c r="BB58" s="31">
        <f t="shared" si="31"/>
        <v>-1104.92</v>
      </c>
      <c r="BC58" s="31">
        <f t="shared" si="32"/>
        <v>-966.32</v>
      </c>
      <c r="BD58" s="31">
        <f t="shared" si="33"/>
        <v>-3338.77</v>
      </c>
      <c r="BE58" s="31">
        <f t="shared" si="34"/>
        <v>-3842.16</v>
      </c>
      <c r="BF58" s="31">
        <f t="shared" si="35"/>
        <v>-3848.89</v>
      </c>
      <c r="BG58" s="31">
        <f t="shared" si="36"/>
        <v>-20280.71</v>
      </c>
      <c r="BH58" s="31">
        <f t="shared" si="37"/>
        <v>-9077.61</v>
      </c>
      <c r="BI58" s="31">
        <f t="shared" si="38"/>
        <v>-4414.93</v>
      </c>
      <c r="BJ58" s="31">
        <f t="shared" si="39"/>
        <v>-3261.3</v>
      </c>
      <c r="BK58" s="31">
        <f t="shared" si="40"/>
        <v>-2233.29</v>
      </c>
      <c r="BL58" s="31">
        <f t="shared" si="41"/>
        <v>-2654.5</v>
      </c>
      <c r="BM58" s="6">
        <v>-4.9399999999999999E-2</v>
      </c>
      <c r="BN58" s="6">
        <v>-4.9399999999999999E-2</v>
      </c>
      <c r="BO58" s="6">
        <v>-4.9399999999999999E-2</v>
      </c>
      <c r="BP58" s="6">
        <v>-4.9399999999999999E-2</v>
      </c>
      <c r="BQ58" s="6">
        <v>-4.9399999999999999E-2</v>
      </c>
      <c r="BR58" s="6">
        <v>-4.9399999999999999E-2</v>
      </c>
      <c r="BS58" s="6">
        <v>-4.9399999999999999E-2</v>
      </c>
      <c r="BT58" s="6">
        <v>-4.9399999999999999E-2</v>
      </c>
      <c r="BU58" s="6">
        <v>-4.9399999999999999E-2</v>
      </c>
      <c r="BV58" s="6">
        <v>-4.9399999999999999E-2</v>
      </c>
      <c r="BW58" s="6">
        <v>-4.9399999999999999E-2</v>
      </c>
      <c r="BX58" s="6">
        <v>-4.9399999999999999E-2</v>
      </c>
      <c r="BY58" s="31">
        <v>-39732.92</v>
      </c>
      <c r="BZ58" s="31">
        <v>-45485.71</v>
      </c>
      <c r="CA58" s="31">
        <v>-39780.33</v>
      </c>
      <c r="CB58" s="31">
        <v>-34361.519999999997</v>
      </c>
      <c r="CC58" s="31">
        <v>-39542.19</v>
      </c>
      <c r="CD58" s="31">
        <v>-39611.5</v>
      </c>
      <c r="CE58" s="31">
        <v>-141108.06</v>
      </c>
      <c r="CF58" s="31">
        <v>-63159.69</v>
      </c>
      <c r="CG58" s="31">
        <v>-30717.99</v>
      </c>
      <c r="CH58" s="31">
        <v>-53702.81</v>
      </c>
      <c r="CI58" s="31">
        <v>-36774.800000000003</v>
      </c>
      <c r="CJ58" s="31">
        <v>-43710.7</v>
      </c>
      <c r="CK58" s="32">
        <f t="shared" si="42"/>
        <v>1045.5999999999999</v>
      </c>
      <c r="CL58" s="32">
        <f t="shared" si="43"/>
        <v>1196.99</v>
      </c>
      <c r="CM58" s="32">
        <f t="shared" si="44"/>
        <v>1046.8499999999999</v>
      </c>
      <c r="CN58" s="32">
        <f t="shared" si="45"/>
        <v>904.25</v>
      </c>
      <c r="CO58" s="32">
        <f t="shared" si="46"/>
        <v>1040.58</v>
      </c>
      <c r="CP58" s="32">
        <f t="shared" si="47"/>
        <v>1042.4100000000001</v>
      </c>
      <c r="CQ58" s="32">
        <f t="shared" si="48"/>
        <v>3713.37</v>
      </c>
      <c r="CR58" s="32">
        <f t="shared" si="49"/>
        <v>1662.1</v>
      </c>
      <c r="CS58" s="32">
        <f t="shared" si="50"/>
        <v>808.37</v>
      </c>
      <c r="CT58" s="32">
        <f t="shared" si="51"/>
        <v>1413.23</v>
      </c>
      <c r="CU58" s="32">
        <f t="shared" si="52"/>
        <v>967.76</v>
      </c>
      <c r="CV58" s="32">
        <f t="shared" si="53"/>
        <v>1150.28</v>
      </c>
      <c r="CW58" s="31">
        <f t="shared" si="174"/>
        <v>-41421.980000000003</v>
      </c>
      <c r="CX58" s="31">
        <f t="shared" si="175"/>
        <v>-47419.310000000005</v>
      </c>
      <c r="CY58" s="31">
        <f t="shared" si="176"/>
        <v>-41471.4</v>
      </c>
      <c r="CZ58" s="31">
        <f t="shared" si="177"/>
        <v>-33318.159999999996</v>
      </c>
      <c r="DA58" s="31">
        <f t="shared" si="178"/>
        <v>-38341.520000000004</v>
      </c>
      <c r="DB58" s="31">
        <f t="shared" si="179"/>
        <v>-38408.719999999994</v>
      </c>
      <c r="DC58" s="31">
        <f t="shared" si="180"/>
        <v>-130253.6</v>
      </c>
      <c r="DD58" s="31">
        <f t="shared" si="181"/>
        <v>-58301.25</v>
      </c>
      <c r="DE58" s="31">
        <f t="shared" si="182"/>
        <v>-28355.07</v>
      </c>
      <c r="DF58" s="31">
        <f t="shared" si="183"/>
        <v>-54028.94999999999</v>
      </c>
      <c r="DG58" s="31">
        <f t="shared" si="184"/>
        <v>-36998.120000000003</v>
      </c>
      <c r="DH58" s="31">
        <f t="shared" si="185"/>
        <v>-43976.15</v>
      </c>
      <c r="DI58" s="32">
        <f t="shared" si="54"/>
        <v>-2071.1</v>
      </c>
      <c r="DJ58" s="32">
        <f t="shared" si="55"/>
        <v>-2370.9699999999998</v>
      </c>
      <c r="DK58" s="32">
        <f t="shared" si="56"/>
        <v>-2073.5700000000002</v>
      </c>
      <c r="DL58" s="32">
        <f t="shared" si="57"/>
        <v>-1665.91</v>
      </c>
      <c r="DM58" s="32">
        <f t="shared" si="58"/>
        <v>-1917.08</v>
      </c>
      <c r="DN58" s="32">
        <f t="shared" si="59"/>
        <v>-1920.44</v>
      </c>
      <c r="DO58" s="32">
        <f t="shared" si="60"/>
        <v>-6512.68</v>
      </c>
      <c r="DP58" s="32">
        <f t="shared" si="61"/>
        <v>-2915.06</v>
      </c>
      <c r="DQ58" s="32">
        <f t="shared" si="62"/>
        <v>-1417.75</v>
      </c>
      <c r="DR58" s="32">
        <f t="shared" si="63"/>
        <v>-2701.45</v>
      </c>
      <c r="DS58" s="32">
        <f t="shared" si="64"/>
        <v>-1849.91</v>
      </c>
      <c r="DT58" s="32">
        <f t="shared" si="65"/>
        <v>-2198.81</v>
      </c>
      <c r="DU58" s="31">
        <f t="shared" si="66"/>
        <v>-17822.240000000002</v>
      </c>
      <c r="DV58" s="31">
        <f t="shared" si="67"/>
        <v>-20161.009999999998</v>
      </c>
      <c r="DW58" s="31">
        <f t="shared" si="68"/>
        <v>-17441.29</v>
      </c>
      <c r="DX58" s="31">
        <f t="shared" si="69"/>
        <v>-13842.56</v>
      </c>
      <c r="DY58" s="31">
        <f t="shared" si="70"/>
        <v>-15740.51</v>
      </c>
      <c r="DZ58" s="31">
        <f t="shared" si="71"/>
        <v>-15572.38</v>
      </c>
      <c r="EA58" s="31">
        <f t="shared" si="72"/>
        <v>-52167.49</v>
      </c>
      <c r="EB58" s="31">
        <f t="shared" si="73"/>
        <v>-23040.59</v>
      </c>
      <c r="EC58" s="31">
        <f t="shared" si="74"/>
        <v>-11055.38</v>
      </c>
      <c r="ED58" s="31">
        <f t="shared" si="75"/>
        <v>-20787.830000000002</v>
      </c>
      <c r="EE58" s="31">
        <f t="shared" si="76"/>
        <v>-14038.77</v>
      </c>
      <c r="EF58" s="31">
        <f t="shared" si="77"/>
        <v>-16460.64</v>
      </c>
      <c r="EG58" s="32">
        <f t="shared" si="78"/>
        <v>-61315.320000000007</v>
      </c>
      <c r="EH58" s="32">
        <f t="shared" si="79"/>
        <v>-69951.290000000008</v>
      </c>
      <c r="EI58" s="32">
        <f t="shared" si="80"/>
        <v>-60986.26</v>
      </c>
      <c r="EJ58" s="32">
        <f t="shared" si="81"/>
        <v>-48826.63</v>
      </c>
      <c r="EK58" s="32">
        <f t="shared" si="82"/>
        <v>-55999.110000000008</v>
      </c>
      <c r="EL58" s="32">
        <f t="shared" si="83"/>
        <v>-55901.539999999994</v>
      </c>
      <c r="EM58" s="32">
        <f t="shared" si="84"/>
        <v>-188933.77</v>
      </c>
      <c r="EN58" s="32">
        <f t="shared" si="85"/>
        <v>-84256.9</v>
      </c>
      <c r="EO58" s="32">
        <f t="shared" si="86"/>
        <v>-40828.199999999997</v>
      </c>
      <c r="EP58" s="32">
        <f t="shared" si="87"/>
        <v>-77518.229999999981</v>
      </c>
      <c r="EQ58" s="32">
        <f t="shared" si="88"/>
        <v>-52886.8</v>
      </c>
      <c r="ER58" s="32">
        <f t="shared" si="89"/>
        <v>-62635.6</v>
      </c>
    </row>
    <row r="59" spans="1:148">
      <c r="A59" t="s">
        <v>423</v>
      </c>
      <c r="B59" s="1" t="s">
        <v>127</v>
      </c>
      <c r="C59" t="str">
        <f t="shared" ca="1" si="186"/>
        <v>GHO</v>
      </c>
      <c r="D59" t="str">
        <f t="shared" ca="1" si="187"/>
        <v>Ghost Hydro Facility</v>
      </c>
      <c r="E59" s="51">
        <v>10297.9753</v>
      </c>
      <c r="F59" s="51">
        <v>9047.9829000000009</v>
      </c>
      <c r="G59" s="51">
        <v>9831.0900999999994</v>
      </c>
      <c r="H59" s="51">
        <v>9543.8183000000008</v>
      </c>
      <c r="I59" s="51">
        <v>19925.136699999999</v>
      </c>
      <c r="J59" s="51">
        <v>31141.108199999999</v>
      </c>
      <c r="K59" s="51">
        <v>33245.648699999998</v>
      </c>
      <c r="L59" s="51">
        <v>18809.598999999998</v>
      </c>
      <c r="M59" s="51">
        <v>13281.590099999999</v>
      </c>
      <c r="N59" s="51">
        <v>11007.286</v>
      </c>
      <c r="O59" s="51">
        <v>10654.236800000001</v>
      </c>
      <c r="P59" s="51">
        <v>11290.297</v>
      </c>
      <c r="Q59" s="32">
        <v>759776.63</v>
      </c>
      <c r="R59" s="32">
        <v>743649.52</v>
      </c>
      <c r="S59" s="32">
        <v>660468.18000000005</v>
      </c>
      <c r="T59" s="32">
        <v>605741.93999999994</v>
      </c>
      <c r="U59" s="32">
        <v>1115661.8600000001</v>
      </c>
      <c r="V59" s="32">
        <v>1536876.13</v>
      </c>
      <c r="W59" s="32">
        <v>5477616.3899999997</v>
      </c>
      <c r="X59" s="32">
        <v>1705072.9</v>
      </c>
      <c r="Y59" s="32">
        <v>817618.34</v>
      </c>
      <c r="Z59" s="32">
        <v>894408.99</v>
      </c>
      <c r="AA59" s="32">
        <v>753169.93</v>
      </c>
      <c r="AB59" s="32">
        <v>978409.42</v>
      </c>
      <c r="AC59" s="2">
        <v>0.18</v>
      </c>
      <c r="AD59" s="2">
        <v>0.18</v>
      </c>
      <c r="AE59" s="2">
        <v>0.18</v>
      </c>
      <c r="AF59" s="2">
        <v>0.18</v>
      </c>
      <c r="AG59" s="2">
        <v>0.18</v>
      </c>
      <c r="AH59" s="2">
        <v>0.18</v>
      </c>
      <c r="AI59" s="2">
        <v>0.18</v>
      </c>
      <c r="AJ59" s="2">
        <v>0.18</v>
      </c>
      <c r="AK59" s="2">
        <v>0.18</v>
      </c>
      <c r="AL59" s="2">
        <v>0.18</v>
      </c>
      <c r="AM59" s="2">
        <v>0.18</v>
      </c>
      <c r="AN59" s="2">
        <v>0.18</v>
      </c>
      <c r="AO59" s="33">
        <v>1367.6</v>
      </c>
      <c r="AP59" s="33">
        <v>1338.57</v>
      </c>
      <c r="AQ59" s="33">
        <v>1188.8399999999999</v>
      </c>
      <c r="AR59" s="33">
        <v>1090.3399999999999</v>
      </c>
      <c r="AS59" s="33">
        <v>2008.19</v>
      </c>
      <c r="AT59" s="33">
        <v>2766.38</v>
      </c>
      <c r="AU59" s="33">
        <v>9859.7099999999991</v>
      </c>
      <c r="AV59" s="33">
        <v>3069.13</v>
      </c>
      <c r="AW59" s="33">
        <v>1471.71</v>
      </c>
      <c r="AX59" s="33">
        <v>1609.94</v>
      </c>
      <c r="AY59" s="33">
        <v>1355.71</v>
      </c>
      <c r="AZ59" s="33">
        <v>1761.14</v>
      </c>
      <c r="BA59" s="31">
        <f t="shared" si="30"/>
        <v>-911.73</v>
      </c>
      <c r="BB59" s="31">
        <f t="shared" si="31"/>
        <v>-892.38</v>
      </c>
      <c r="BC59" s="31">
        <f t="shared" si="32"/>
        <v>-792.56</v>
      </c>
      <c r="BD59" s="31">
        <f t="shared" si="33"/>
        <v>-2907.56</v>
      </c>
      <c r="BE59" s="31">
        <f t="shared" si="34"/>
        <v>-5355.18</v>
      </c>
      <c r="BF59" s="31">
        <f t="shared" si="35"/>
        <v>-7377.01</v>
      </c>
      <c r="BG59" s="31">
        <f t="shared" si="36"/>
        <v>-38891.08</v>
      </c>
      <c r="BH59" s="31">
        <f t="shared" si="37"/>
        <v>-12106.02</v>
      </c>
      <c r="BI59" s="31">
        <f t="shared" si="38"/>
        <v>-5805.09</v>
      </c>
      <c r="BJ59" s="31">
        <f t="shared" si="39"/>
        <v>-2683.23</v>
      </c>
      <c r="BK59" s="31">
        <f t="shared" si="40"/>
        <v>-2259.5100000000002</v>
      </c>
      <c r="BL59" s="31">
        <f t="shared" si="41"/>
        <v>-2935.23</v>
      </c>
      <c r="BM59" s="6">
        <v>-4.9399999999999999E-2</v>
      </c>
      <c r="BN59" s="6">
        <v>-4.9399999999999999E-2</v>
      </c>
      <c r="BO59" s="6">
        <v>-4.9399999999999999E-2</v>
      </c>
      <c r="BP59" s="6">
        <v>-4.9399999999999999E-2</v>
      </c>
      <c r="BQ59" s="6">
        <v>-4.9399999999999999E-2</v>
      </c>
      <c r="BR59" s="6">
        <v>-4.9399999999999999E-2</v>
      </c>
      <c r="BS59" s="6">
        <v>-4.9399999999999999E-2</v>
      </c>
      <c r="BT59" s="6">
        <v>-4.9399999999999999E-2</v>
      </c>
      <c r="BU59" s="6">
        <v>-4.9399999999999999E-2</v>
      </c>
      <c r="BV59" s="6">
        <v>-4.9399999999999999E-2</v>
      </c>
      <c r="BW59" s="6">
        <v>-4.9399999999999999E-2</v>
      </c>
      <c r="BX59" s="6">
        <v>-4.9399999999999999E-2</v>
      </c>
      <c r="BY59" s="31">
        <v>-37532.97</v>
      </c>
      <c r="BZ59" s="31">
        <v>-36736.29</v>
      </c>
      <c r="CA59" s="31">
        <v>-32627.13</v>
      </c>
      <c r="CB59" s="31">
        <v>-29923.65</v>
      </c>
      <c r="CC59" s="31">
        <v>-55113.7</v>
      </c>
      <c r="CD59" s="31">
        <v>-75921.679999999993</v>
      </c>
      <c r="CE59" s="31">
        <v>-270594.25</v>
      </c>
      <c r="CF59" s="31">
        <v>-84230.6</v>
      </c>
      <c r="CG59" s="31">
        <v>-40390.35</v>
      </c>
      <c r="CH59" s="31">
        <v>-44183.8</v>
      </c>
      <c r="CI59" s="31">
        <v>-37206.589999999997</v>
      </c>
      <c r="CJ59" s="31">
        <v>-48333.43</v>
      </c>
      <c r="CK59" s="32">
        <f t="shared" si="42"/>
        <v>987.71</v>
      </c>
      <c r="CL59" s="32">
        <f t="shared" si="43"/>
        <v>966.74</v>
      </c>
      <c r="CM59" s="32">
        <f t="shared" si="44"/>
        <v>858.61</v>
      </c>
      <c r="CN59" s="32">
        <f t="shared" si="45"/>
        <v>787.46</v>
      </c>
      <c r="CO59" s="32">
        <f t="shared" si="46"/>
        <v>1450.36</v>
      </c>
      <c r="CP59" s="32">
        <f t="shared" si="47"/>
        <v>1997.94</v>
      </c>
      <c r="CQ59" s="32">
        <f t="shared" si="48"/>
        <v>7120.9</v>
      </c>
      <c r="CR59" s="32">
        <f t="shared" si="49"/>
        <v>2216.59</v>
      </c>
      <c r="CS59" s="32">
        <f t="shared" si="50"/>
        <v>1062.9000000000001</v>
      </c>
      <c r="CT59" s="32">
        <f t="shared" si="51"/>
        <v>1162.73</v>
      </c>
      <c r="CU59" s="32">
        <f t="shared" si="52"/>
        <v>979.12</v>
      </c>
      <c r="CV59" s="32">
        <f t="shared" si="53"/>
        <v>1271.93</v>
      </c>
      <c r="CW59" s="31">
        <f t="shared" si="174"/>
        <v>-37001.129999999997</v>
      </c>
      <c r="CX59" s="31">
        <f t="shared" si="175"/>
        <v>-36215.740000000005</v>
      </c>
      <c r="CY59" s="31">
        <f t="shared" si="176"/>
        <v>-32164.799999999999</v>
      </c>
      <c r="CZ59" s="31">
        <f t="shared" si="177"/>
        <v>-27318.97</v>
      </c>
      <c r="DA59" s="31">
        <f t="shared" si="178"/>
        <v>-50316.35</v>
      </c>
      <c r="DB59" s="31">
        <f t="shared" si="179"/>
        <v>-69313.11</v>
      </c>
      <c r="DC59" s="31">
        <f t="shared" si="180"/>
        <v>-234441.97999999998</v>
      </c>
      <c r="DD59" s="31">
        <f t="shared" si="181"/>
        <v>-72977.12000000001</v>
      </c>
      <c r="DE59" s="31">
        <f t="shared" si="182"/>
        <v>-34994.069999999992</v>
      </c>
      <c r="DF59" s="31">
        <f t="shared" si="183"/>
        <v>-41947.78</v>
      </c>
      <c r="DG59" s="31">
        <f t="shared" si="184"/>
        <v>-35323.669999999991</v>
      </c>
      <c r="DH59" s="31">
        <f t="shared" si="185"/>
        <v>-45887.409999999996</v>
      </c>
      <c r="DI59" s="32">
        <f t="shared" si="54"/>
        <v>-1850.06</v>
      </c>
      <c r="DJ59" s="32">
        <f t="shared" si="55"/>
        <v>-1810.79</v>
      </c>
      <c r="DK59" s="32">
        <f t="shared" si="56"/>
        <v>-1608.24</v>
      </c>
      <c r="DL59" s="32">
        <f t="shared" si="57"/>
        <v>-1365.95</v>
      </c>
      <c r="DM59" s="32">
        <f t="shared" si="58"/>
        <v>-2515.8200000000002</v>
      </c>
      <c r="DN59" s="32">
        <f t="shared" si="59"/>
        <v>-3465.66</v>
      </c>
      <c r="DO59" s="32">
        <f t="shared" si="60"/>
        <v>-11722.1</v>
      </c>
      <c r="DP59" s="32">
        <f t="shared" si="61"/>
        <v>-3648.86</v>
      </c>
      <c r="DQ59" s="32">
        <f t="shared" si="62"/>
        <v>-1749.7</v>
      </c>
      <c r="DR59" s="32">
        <f t="shared" si="63"/>
        <v>-2097.39</v>
      </c>
      <c r="DS59" s="32">
        <f t="shared" si="64"/>
        <v>-1766.18</v>
      </c>
      <c r="DT59" s="32">
        <f t="shared" si="65"/>
        <v>-2294.37</v>
      </c>
      <c r="DU59" s="31">
        <f t="shared" si="66"/>
        <v>-15920.12</v>
      </c>
      <c r="DV59" s="31">
        <f t="shared" si="67"/>
        <v>-15397.65</v>
      </c>
      <c r="DW59" s="31">
        <f t="shared" si="68"/>
        <v>-13527.29</v>
      </c>
      <c r="DX59" s="31">
        <f t="shared" si="69"/>
        <v>-11350.1</v>
      </c>
      <c r="DY59" s="31">
        <f t="shared" si="70"/>
        <v>-20656.599999999999</v>
      </c>
      <c r="DZ59" s="31">
        <f t="shared" si="71"/>
        <v>-28102.21</v>
      </c>
      <c r="EA59" s="31">
        <f t="shared" si="72"/>
        <v>-93895.67</v>
      </c>
      <c r="EB59" s="31">
        <f t="shared" si="73"/>
        <v>-28840.47</v>
      </c>
      <c r="EC59" s="31">
        <f t="shared" si="74"/>
        <v>-13643.86</v>
      </c>
      <c r="ED59" s="31">
        <f t="shared" si="75"/>
        <v>-16139.56</v>
      </c>
      <c r="EE59" s="31">
        <f t="shared" si="76"/>
        <v>-13403.4</v>
      </c>
      <c r="EF59" s="31">
        <f t="shared" si="77"/>
        <v>-17176.04</v>
      </c>
      <c r="EG59" s="32">
        <f t="shared" si="78"/>
        <v>-54771.31</v>
      </c>
      <c r="EH59" s="32">
        <f t="shared" si="79"/>
        <v>-53424.180000000008</v>
      </c>
      <c r="EI59" s="32">
        <f t="shared" si="80"/>
        <v>-47300.33</v>
      </c>
      <c r="EJ59" s="32">
        <f t="shared" si="81"/>
        <v>-40035.020000000004</v>
      </c>
      <c r="EK59" s="32">
        <f t="shared" si="82"/>
        <v>-73488.76999999999</v>
      </c>
      <c r="EL59" s="32">
        <f t="shared" si="83"/>
        <v>-100880.98000000001</v>
      </c>
      <c r="EM59" s="32">
        <f t="shared" si="84"/>
        <v>-340059.75</v>
      </c>
      <c r="EN59" s="32">
        <f t="shared" si="85"/>
        <v>-105466.45000000001</v>
      </c>
      <c r="EO59" s="32">
        <f t="shared" si="86"/>
        <v>-50387.62999999999</v>
      </c>
      <c r="EP59" s="32">
        <f t="shared" si="87"/>
        <v>-60184.729999999996</v>
      </c>
      <c r="EQ59" s="32">
        <f t="shared" si="88"/>
        <v>-50493.249999999993</v>
      </c>
      <c r="ER59" s="32">
        <f t="shared" si="89"/>
        <v>-65357.82</v>
      </c>
    </row>
    <row r="60" spans="1:148">
      <c r="A60" t="s">
        <v>520</v>
      </c>
      <c r="B60" s="1" t="s">
        <v>46</v>
      </c>
      <c r="C60" t="str">
        <f t="shared" ca="1" si="186"/>
        <v>GN1</v>
      </c>
      <c r="D60" t="str">
        <f t="shared" ca="1" si="187"/>
        <v>Genesee #1</v>
      </c>
      <c r="E60" s="51">
        <v>283311.674</v>
      </c>
      <c r="F60" s="51">
        <v>257473.24830000001</v>
      </c>
      <c r="G60" s="51">
        <v>252899.6127</v>
      </c>
      <c r="H60" s="51">
        <v>271844.89020000002</v>
      </c>
      <c r="I60" s="51">
        <v>238095.5411</v>
      </c>
      <c r="J60" s="51">
        <v>275043.20630000002</v>
      </c>
      <c r="K60" s="51">
        <v>277765.5992</v>
      </c>
      <c r="L60" s="51">
        <v>265634.29940000002</v>
      </c>
      <c r="M60" s="51">
        <v>187756.0949</v>
      </c>
      <c r="N60" s="51">
        <v>262211.14</v>
      </c>
      <c r="O60" s="51">
        <v>274110.2819</v>
      </c>
      <c r="P60" s="51">
        <v>279485.22989999998</v>
      </c>
      <c r="Q60" s="32">
        <v>17232133.989999998</v>
      </c>
      <c r="R60" s="32">
        <v>18873735.100000001</v>
      </c>
      <c r="S60" s="32">
        <v>13002678.9</v>
      </c>
      <c r="T60" s="32">
        <v>14059897.119999999</v>
      </c>
      <c r="U60" s="32">
        <v>11126093.140000001</v>
      </c>
      <c r="V60" s="32">
        <v>13728934.93</v>
      </c>
      <c r="W60" s="32">
        <v>41814959.560000002</v>
      </c>
      <c r="X60" s="32">
        <v>17947190.399999999</v>
      </c>
      <c r="Y60" s="32">
        <v>8231663.0999999996</v>
      </c>
      <c r="Z60" s="32">
        <v>14337951.42</v>
      </c>
      <c r="AA60" s="32">
        <v>14874670.73</v>
      </c>
      <c r="AB60" s="32">
        <v>18640415.809999999</v>
      </c>
      <c r="AC60" s="2">
        <v>6.86</v>
      </c>
      <c r="AD60" s="2">
        <v>6.86</v>
      </c>
      <c r="AE60" s="2">
        <v>6.86</v>
      </c>
      <c r="AF60" s="2">
        <v>6.86</v>
      </c>
      <c r="AG60" s="2">
        <v>6.86</v>
      </c>
      <c r="AH60" s="2">
        <v>6.86</v>
      </c>
      <c r="AI60" s="2">
        <v>6.86</v>
      </c>
      <c r="AJ60" s="2">
        <v>6.86</v>
      </c>
      <c r="AK60" s="2">
        <v>6.86</v>
      </c>
      <c r="AL60" s="2">
        <v>6.86</v>
      </c>
      <c r="AM60" s="2">
        <v>6.86</v>
      </c>
      <c r="AN60" s="2">
        <v>6.86</v>
      </c>
      <c r="AO60" s="33">
        <v>1182124.3899999999</v>
      </c>
      <c r="AP60" s="33">
        <v>1294738.23</v>
      </c>
      <c r="AQ60" s="33">
        <v>891983.77</v>
      </c>
      <c r="AR60" s="33">
        <v>964508.94</v>
      </c>
      <c r="AS60" s="33">
        <v>763249.99</v>
      </c>
      <c r="AT60" s="33">
        <v>941804.94</v>
      </c>
      <c r="AU60" s="33">
        <v>2868506.23</v>
      </c>
      <c r="AV60" s="33">
        <v>1231177.26</v>
      </c>
      <c r="AW60" s="33">
        <v>564692.09</v>
      </c>
      <c r="AX60" s="33">
        <v>983583.47</v>
      </c>
      <c r="AY60" s="33">
        <v>1020402.41</v>
      </c>
      <c r="AZ60" s="33">
        <v>1278732.52</v>
      </c>
      <c r="BA60" s="31">
        <f t="shared" si="30"/>
        <v>-20678.560000000001</v>
      </c>
      <c r="BB60" s="31">
        <f t="shared" si="31"/>
        <v>-22648.48</v>
      </c>
      <c r="BC60" s="31">
        <f t="shared" si="32"/>
        <v>-15603.21</v>
      </c>
      <c r="BD60" s="31">
        <f t="shared" si="33"/>
        <v>-67487.509999999995</v>
      </c>
      <c r="BE60" s="31">
        <f t="shared" si="34"/>
        <v>-53405.25</v>
      </c>
      <c r="BF60" s="31">
        <f t="shared" si="35"/>
        <v>-65898.89</v>
      </c>
      <c r="BG60" s="31">
        <f t="shared" si="36"/>
        <v>-296886.21000000002</v>
      </c>
      <c r="BH60" s="31">
        <f t="shared" si="37"/>
        <v>-127425.05</v>
      </c>
      <c r="BI60" s="31">
        <f t="shared" si="38"/>
        <v>-58444.81</v>
      </c>
      <c r="BJ60" s="31">
        <f t="shared" si="39"/>
        <v>-43013.85</v>
      </c>
      <c r="BK60" s="31">
        <f t="shared" si="40"/>
        <v>-44624.01</v>
      </c>
      <c r="BL60" s="31">
        <f t="shared" si="41"/>
        <v>-55921.25</v>
      </c>
      <c r="BM60" s="6">
        <v>8.2100000000000006E-2</v>
      </c>
      <c r="BN60" s="6">
        <v>8.2100000000000006E-2</v>
      </c>
      <c r="BO60" s="6">
        <v>8.2100000000000006E-2</v>
      </c>
      <c r="BP60" s="6">
        <v>8.2100000000000006E-2</v>
      </c>
      <c r="BQ60" s="6">
        <v>8.2100000000000006E-2</v>
      </c>
      <c r="BR60" s="6">
        <v>8.2100000000000006E-2</v>
      </c>
      <c r="BS60" s="6">
        <v>8.2100000000000006E-2</v>
      </c>
      <c r="BT60" s="6">
        <v>8.2100000000000006E-2</v>
      </c>
      <c r="BU60" s="6">
        <v>8.2100000000000006E-2</v>
      </c>
      <c r="BV60" s="6">
        <v>8.2100000000000006E-2</v>
      </c>
      <c r="BW60" s="6">
        <v>8.2100000000000006E-2</v>
      </c>
      <c r="BX60" s="6">
        <v>8.2100000000000006E-2</v>
      </c>
      <c r="BY60" s="31">
        <v>1414758.2</v>
      </c>
      <c r="BZ60" s="31">
        <v>1549533.65</v>
      </c>
      <c r="CA60" s="31">
        <v>1067519.94</v>
      </c>
      <c r="CB60" s="31">
        <v>1154317.55</v>
      </c>
      <c r="CC60" s="31">
        <v>913452.25</v>
      </c>
      <c r="CD60" s="31">
        <v>1127145.56</v>
      </c>
      <c r="CE60" s="31">
        <v>3433008.18</v>
      </c>
      <c r="CF60" s="31">
        <v>1473464.33</v>
      </c>
      <c r="CG60" s="31">
        <v>675819.54</v>
      </c>
      <c r="CH60" s="31">
        <v>1177145.81</v>
      </c>
      <c r="CI60" s="31">
        <v>1221210.47</v>
      </c>
      <c r="CJ60" s="31">
        <v>1530378.14</v>
      </c>
      <c r="CK60" s="32">
        <f t="shared" si="42"/>
        <v>22401.77</v>
      </c>
      <c r="CL60" s="32">
        <f t="shared" si="43"/>
        <v>24535.86</v>
      </c>
      <c r="CM60" s="32">
        <f t="shared" si="44"/>
        <v>16903.48</v>
      </c>
      <c r="CN60" s="32">
        <f t="shared" si="45"/>
        <v>18277.87</v>
      </c>
      <c r="CO60" s="32">
        <f t="shared" si="46"/>
        <v>14463.92</v>
      </c>
      <c r="CP60" s="32">
        <f t="shared" si="47"/>
        <v>17847.62</v>
      </c>
      <c r="CQ60" s="32">
        <f t="shared" si="48"/>
        <v>54359.45</v>
      </c>
      <c r="CR60" s="32">
        <f t="shared" si="49"/>
        <v>23331.35</v>
      </c>
      <c r="CS60" s="32">
        <f t="shared" si="50"/>
        <v>10701.16</v>
      </c>
      <c r="CT60" s="32">
        <f t="shared" si="51"/>
        <v>18639.34</v>
      </c>
      <c r="CU60" s="32">
        <f t="shared" si="52"/>
        <v>19337.07</v>
      </c>
      <c r="CV60" s="32">
        <f t="shared" si="53"/>
        <v>24232.54</v>
      </c>
      <c r="CW60" s="31">
        <f t="shared" si="174"/>
        <v>275714.14000000007</v>
      </c>
      <c r="CX60" s="31">
        <f t="shared" si="175"/>
        <v>301979.76</v>
      </c>
      <c r="CY60" s="31">
        <f t="shared" si="176"/>
        <v>208042.8599999999</v>
      </c>
      <c r="CZ60" s="31">
        <f t="shared" si="177"/>
        <v>275573.99000000022</v>
      </c>
      <c r="DA60" s="31">
        <f t="shared" si="178"/>
        <v>218071.43000000005</v>
      </c>
      <c r="DB60" s="31">
        <f t="shared" si="179"/>
        <v>269087.13000000024</v>
      </c>
      <c r="DC60" s="31">
        <f t="shared" si="180"/>
        <v>915747.61000000034</v>
      </c>
      <c r="DD60" s="31">
        <f t="shared" si="181"/>
        <v>393043.47000000015</v>
      </c>
      <c r="DE60" s="31">
        <f t="shared" si="182"/>
        <v>180273.4200000001</v>
      </c>
      <c r="DF60" s="31">
        <f t="shared" si="183"/>
        <v>255215.53000000017</v>
      </c>
      <c r="DG60" s="31">
        <f t="shared" si="184"/>
        <v>264769.14</v>
      </c>
      <c r="DH60" s="31">
        <f t="shared" si="185"/>
        <v>331799.40999999992</v>
      </c>
      <c r="DI60" s="32">
        <f t="shared" si="54"/>
        <v>13785.71</v>
      </c>
      <c r="DJ60" s="32">
        <f t="shared" si="55"/>
        <v>15098.99</v>
      </c>
      <c r="DK60" s="32">
        <f t="shared" si="56"/>
        <v>10402.14</v>
      </c>
      <c r="DL60" s="32">
        <f t="shared" si="57"/>
        <v>13778.7</v>
      </c>
      <c r="DM60" s="32">
        <f t="shared" si="58"/>
        <v>10903.57</v>
      </c>
      <c r="DN60" s="32">
        <f t="shared" si="59"/>
        <v>13454.36</v>
      </c>
      <c r="DO60" s="32">
        <f t="shared" si="60"/>
        <v>45787.38</v>
      </c>
      <c r="DP60" s="32">
        <f t="shared" si="61"/>
        <v>19652.169999999998</v>
      </c>
      <c r="DQ60" s="32">
        <f t="shared" si="62"/>
        <v>9013.67</v>
      </c>
      <c r="DR60" s="32">
        <f t="shared" si="63"/>
        <v>12760.78</v>
      </c>
      <c r="DS60" s="32">
        <f t="shared" si="64"/>
        <v>13238.46</v>
      </c>
      <c r="DT60" s="32">
        <f t="shared" si="65"/>
        <v>16589.97</v>
      </c>
      <c r="DU60" s="31">
        <f t="shared" si="66"/>
        <v>118628.9</v>
      </c>
      <c r="DV60" s="31">
        <f t="shared" si="67"/>
        <v>128391.1</v>
      </c>
      <c r="DW60" s="31">
        <f t="shared" si="68"/>
        <v>87494.89</v>
      </c>
      <c r="DX60" s="31">
        <f t="shared" si="69"/>
        <v>114491.61</v>
      </c>
      <c r="DY60" s="31">
        <f t="shared" si="70"/>
        <v>89525.84</v>
      </c>
      <c r="DZ60" s="31">
        <f t="shared" si="71"/>
        <v>109098.3</v>
      </c>
      <c r="EA60" s="31">
        <f t="shared" si="72"/>
        <v>366763.38</v>
      </c>
      <c r="EB60" s="31">
        <f t="shared" si="73"/>
        <v>155330.32</v>
      </c>
      <c r="EC60" s="31">
        <f t="shared" si="74"/>
        <v>70286.91</v>
      </c>
      <c r="ED60" s="31">
        <f t="shared" si="75"/>
        <v>98195.1</v>
      </c>
      <c r="EE60" s="31">
        <f t="shared" si="76"/>
        <v>100465.44</v>
      </c>
      <c r="EF60" s="31">
        <f t="shared" si="77"/>
        <v>124195.31</v>
      </c>
      <c r="EG60" s="32">
        <f t="shared" si="78"/>
        <v>408128.75000000012</v>
      </c>
      <c r="EH60" s="32">
        <f t="shared" si="79"/>
        <v>445469.85</v>
      </c>
      <c r="EI60" s="32">
        <f t="shared" si="80"/>
        <v>305939.8899999999</v>
      </c>
      <c r="EJ60" s="32">
        <f t="shared" si="81"/>
        <v>403844.30000000022</v>
      </c>
      <c r="EK60" s="32">
        <f t="shared" si="82"/>
        <v>318500.84000000008</v>
      </c>
      <c r="EL60" s="32">
        <f t="shared" si="83"/>
        <v>391639.79000000021</v>
      </c>
      <c r="EM60" s="32">
        <f t="shared" si="84"/>
        <v>1328298.3700000003</v>
      </c>
      <c r="EN60" s="32">
        <f t="shared" si="85"/>
        <v>568025.9600000002</v>
      </c>
      <c r="EO60" s="32">
        <f t="shared" si="86"/>
        <v>259574.00000000012</v>
      </c>
      <c r="EP60" s="32">
        <f t="shared" si="87"/>
        <v>366171.41000000015</v>
      </c>
      <c r="EQ60" s="32">
        <f t="shared" si="88"/>
        <v>378473.04000000004</v>
      </c>
      <c r="ER60" s="32">
        <f t="shared" si="89"/>
        <v>472584.68999999989</v>
      </c>
    </row>
    <row r="61" spans="1:148">
      <c r="A61" t="s">
        <v>520</v>
      </c>
      <c r="B61" s="1" t="s">
        <v>47</v>
      </c>
      <c r="C61" t="str">
        <f t="shared" ca="1" si="186"/>
        <v>GN2</v>
      </c>
      <c r="D61" t="str">
        <f t="shared" ca="1" si="187"/>
        <v>Genesee #2</v>
      </c>
      <c r="E61" s="51">
        <v>283072.82199999999</v>
      </c>
      <c r="F61" s="51">
        <v>229935.95329999999</v>
      </c>
      <c r="G61" s="51">
        <v>279517.07260000001</v>
      </c>
      <c r="H61" s="51">
        <v>275995.22590000002</v>
      </c>
      <c r="I61" s="51">
        <v>278568.45569999999</v>
      </c>
      <c r="J61" s="51">
        <v>273980.60489999998</v>
      </c>
      <c r="K61" s="51">
        <v>244415.83929999999</v>
      </c>
      <c r="L61" s="51">
        <v>275923.97899999999</v>
      </c>
      <c r="M61" s="51">
        <v>272796.4399</v>
      </c>
      <c r="N61" s="51">
        <v>261300.2427</v>
      </c>
      <c r="O61" s="51">
        <v>271508.04629999999</v>
      </c>
      <c r="P61" s="51">
        <v>277951.1029</v>
      </c>
      <c r="Q61" s="32">
        <v>17212776.329999998</v>
      </c>
      <c r="R61" s="32">
        <v>15869439.449999999</v>
      </c>
      <c r="S61" s="32">
        <v>15870369.220000001</v>
      </c>
      <c r="T61" s="32">
        <v>14259794.58</v>
      </c>
      <c r="U61" s="32">
        <v>13532974.710000001</v>
      </c>
      <c r="V61" s="32">
        <v>13674809.25</v>
      </c>
      <c r="W61" s="32">
        <v>32870461.59</v>
      </c>
      <c r="X61" s="32">
        <v>18784608.75</v>
      </c>
      <c r="Y61" s="32">
        <v>13377905</v>
      </c>
      <c r="Z61" s="32">
        <v>16645617</v>
      </c>
      <c r="AA61" s="32">
        <v>14748990.35</v>
      </c>
      <c r="AB61" s="32">
        <v>18448981.699999999</v>
      </c>
      <c r="AC61" s="2">
        <v>6.86</v>
      </c>
      <c r="AD61" s="2">
        <v>6.86</v>
      </c>
      <c r="AE61" s="2">
        <v>6.86</v>
      </c>
      <c r="AF61" s="2">
        <v>6.86</v>
      </c>
      <c r="AG61" s="2">
        <v>6.86</v>
      </c>
      <c r="AH61" s="2">
        <v>6.86</v>
      </c>
      <c r="AI61" s="2">
        <v>6.86</v>
      </c>
      <c r="AJ61" s="2">
        <v>6.86</v>
      </c>
      <c r="AK61" s="2">
        <v>6.86</v>
      </c>
      <c r="AL61" s="2">
        <v>6.86</v>
      </c>
      <c r="AM61" s="2">
        <v>6.86</v>
      </c>
      <c r="AN61" s="2">
        <v>6.86</v>
      </c>
      <c r="AO61" s="33">
        <v>1180796.46</v>
      </c>
      <c r="AP61" s="33">
        <v>1088643.55</v>
      </c>
      <c r="AQ61" s="33">
        <v>1088707.33</v>
      </c>
      <c r="AR61" s="33">
        <v>978221.91</v>
      </c>
      <c r="AS61" s="33">
        <v>928362.07</v>
      </c>
      <c r="AT61" s="33">
        <v>938091.91</v>
      </c>
      <c r="AU61" s="33">
        <v>2254913.66</v>
      </c>
      <c r="AV61" s="33">
        <v>1288624.1599999999</v>
      </c>
      <c r="AW61" s="33">
        <v>917724.28</v>
      </c>
      <c r="AX61" s="33">
        <v>1141889.33</v>
      </c>
      <c r="AY61" s="33">
        <v>1011780.74</v>
      </c>
      <c r="AZ61" s="33">
        <v>1265600.1399999999</v>
      </c>
      <c r="BA61" s="31">
        <f t="shared" si="30"/>
        <v>-20655.330000000002</v>
      </c>
      <c r="BB61" s="31">
        <f t="shared" si="31"/>
        <v>-19043.330000000002</v>
      </c>
      <c r="BC61" s="31">
        <f t="shared" si="32"/>
        <v>-19044.439999999999</v>
      </c>
      <c r="BD61" s="31">
        <f t="shared" si="33"/>
        <v>-68447.009999999995</v>
      </c>
      <c r="BE61" s="31">
        <f t="shared" si="34"/>
        <v>-64958.28</v>
      </c>
      <c r="BF61" s="31">
        <f t="shared" si="35"/>
        <v>-65639.08</v>
      </c>
      <c r="BG61" s="31">
        <f t="shared" si="36"/>
        <v>-233380.28</v>
      </c>
      <c r="BH61" s="31">
        <f t="shared" si="37"/>
        <v>-133370.72</v>
      </c>
      <c r="BI61" s="31">
        <f t="shared" si="38"/>
        <v>-94983.13</v>
      </c>
      <c r="BJ61" s="31">
        <f t="shared" si="39"/>
        <v>-49936.85</v>
      </c>
      <c r="BK61" s="31">
        <f t="shared" si="40"/>
        <v>-44246.97</v>
      </c>
      <c r="BL61" s="31">
        <f t="shared" si="41"/>
        <v>-55346.95</v>
      </c>
      <c r="BM61" s="6">
        <v>8.1799999999999998E-2</v>
      </c>
      <c r="BN61" s="6">
        <v>8.1799999999999998E-2</v>
      </c>
      <c r="BO61" s="6">
        <v>8.1799999999999998E-2</v>
      </c>
      <c r="BP61" s="6">
        <v>8.1799999999999998E-2</v>
      </c>
      <c r="BQ61" s="6">
        <v>8.1799999999999998E-2</v>
      </c>
      <c r="BR61" s="6">
        <v>8.1799999999999998E-2</v>
      </c>
      <c r="BS61" s="6">
        <v>8.1799999999999998E-2</v>
      </c>
      <c r="BT61" s="6">
        <v>8.1799999999999998E-2</v>
      </c>
      <c r="BU61" s="6">
        <v>8.1799999999999998E-2</v>
      </c>
      <c r="BV61" s="6">
        <v>8.1799999999999998E-2</v>
      </c>
      <c r="BW61" s="6">
        <v>8.1799999999999998E-2</v>
      </c>
      <c r="BX61" s="6">
        <v>8.1799999999999998E-2</v>
      </c>
      <c r="BY61" s="31">
        <v>1408005.1</v>
      </c>
      <c r="BZ61" s="31">
        <v>1298120.1499999999</v>
      </c>
      <c r="CA61" s="31">
        <v>1298196.2</v>
      </c>
      <c r="CB61" s="31">
        <v>1166451.2</v>
      </c>
      <c r="CC61" s="31">
        <v>1106997.33</v>
      </c>
      <c r="CD61" s="31">
        <v>1118599.3999999999</v>
      </c>
      <c r="CE61" s="31">
        <v>2688803.76</v>
      </c>
      <c r="CF61" s="31">
        <v>1536581</v>
      </c>
      <c r="CG61" s="31">
        <v>1094312.6299999999</v>
      </c>
      <c r="CH61" s="31">
        <v>1361611.47</v>
      </c>
      <c r="CI61" s="31">
        <v>1206467.4099999999</v>
      </c>
      <c r="CJ61" s="31">
        <v>1509126.7</v>
      </c>
      <c r="CK61" s="32">
        <f t="shared" si="42"/>
        <v>22376.61</v>
      </c>
      <c r="CL61" s="32">
        <f t="shared" si="43"/>
        <v>20630.27</v>
      </c>
      <c r="CM61" s="32">
        <f t="shared" si="44"/>
        <v>20631.48</v>
      </c>
      <c r="CN61" s="32">
        <f t="shared" si="45"/>
        <v>18537.73</v>
      </c>
      <c r="CO61" s="32">
        <f t="shared" si="46"/>
        <v>17592.87</v>
      </c>
      <c r="CP61" s="32">
        <f t="shared" si="47"/>
        <v>17777.25</v>
      </c>
      <c r="CQ61" s="32">
        <f t="shared" si="48"/>
        <v>42731.6</v>
      </c>
      <c r="CR61" s="32">
        <f t="shared" si="49"/>
        <v>24419.99</v>
      </c>
      <c r="CS61" s="32">
        <f t="shared" si="50"/>
        <v>17391.28</v>
      </c>
      <c r="CT61" s="32">
        <f t="shared" si="51"/>
        <v>21639.3</v>
      </c>
      <c r="CU61" s="32">
        <f t="shared" si="52"/>
        <v>19173.689999999999</v>
      </c>
      <c r="CV61" s="32">
        <f t="shared" si="53"/>
        <v>23983.68</v>
      </c>
      <c r="CW61" s="31">
        <f t="shared" si="174"/>
        <v>270240.58000000025</v>
      </c>
      <c r="CX61" s="31">
        <f t="shared" si="175"/>
        <v>249150.1999999999</v>
      </c>
      <c r="CY61" s="31">
        <f t="shared" si="176"/>
        <v>249164.78999999986</v>
      </c>
      <c r="CZ61" s="31">
        <f t="shared" si="177"/>
        <v>275214.02999999991</v>
      </c>
      <c r="DA61" s="31">
        <f t="shared" si="178"/>
        <v>261186.41000000024</v>
      </c>
      <c r="DB61" s="31">
        <f t="shared" si="179"/>
        <v>263923.81999999989</v>
      </c>
      <c r="DC61" s="31">
        <f t="shared" si="180"/>
        <v>710001.97999999975</v>
      </c>
      <c r="DD61" s="31">
        <f t="shared" si="181"/>
        <v>405747.55000000005</v>
      </c>
      <c r="DE61" s="31">
        <f t="shared" si="182"/>
        <v>288962.75999999989</v>
      </c>
      <c r="DF61" s="31">
        <f t="shared" si="183"/>
        <v>291298.28999999992</v>
      </c>
      <c r="DG61" s="31">
        <f t="shared" si="184"/>
        <v>258107.32999999987</v>
      </c>
      <c r="DH61" s="31">
        <f t="shared" si="185"/>
        <v>322857.19</v>
      </c>
      <c r="DI61" s="32">
        <f t="shared" si="54"/>
        <v>13512.03</v>
      </c>
      <c r="DJ61" s="32">
        <f t="shared" si="55"/>
        <v>12457.51</v>
      </c>
      <c r="DK61" s="32">
        <f t="shared" si="56"/>
        <v>12458.24</v>
      </c>
      <c r="DL61" s="32">
        <f t="shared" si="57"/>
        <v>13760.7</v>
      </c>
      <c r="DM61" s="32">
        <f t="shared" si="58"/>
        <v>13059.32</v>
      </c>
      <c r="DN61" s="32">
        <f t="shared" si="59"/>
        <v>13196.19</v>
      </c>
      <c r="DO61" s="32">
        <f t="shared" si="60"/>
        <v>35500.1</v>
      </c>
      <c r="DP61" s="32">
        <f t="shared" si="61"/>
        <v>20287.38</v>
      </c>
      <c r="DQ61" s="32">
        <f t="shared" si="62"/>
        <v>14448.14</v>
      </c>
      <c r="DR61" s="32">
        <f t="shared" si="63"/>
        <v>14564.91</v>
      </c>
      <c r="DS61" s="32">
        <f t="shared" si="64"/>
        <v>12905.37</v>
      </c>
      <c r="DT61" s="32">
        <f t="shared" si="65"/>
        <v>16142.86</v>
      </c>
      <c r="DU61" s="31">
        <f t="shared" si="66"/>
        <v>116273.84</v>
      </c>
      <c r="DV61" s="31">
        <f t="shared" si="67"/>
        <v>105929.84</v>
      </c>
      <c r="DW61" s="31">
        <f t="shared" si="68"/>
        <v>104789.2</v>
      </c>
      <c r="DX61" s="31">
        <f t="shared" si="69"/>
        <v>114342.06</v>
      </c>
      <c r="DY61" s="31">
        <f t="shared" si="70"/>
        <v>107226.02</v>
      </c>
      <c r="DZ61" s="31">
        <f t="shared" si="71"/>
        <v>107004.89</v>
      </c>
      <c r="EA61" s="31">
        <f t="shared" si="72"/>
        <v>284360.8</v>
      </c>
      <c r="EB61" s="31">
        <f t="shared" si="73"/>
        <v>160350.96</v>
      </c>
      <c r="EC61" s="31">
        <f t="shared" si="74"/>
        <v>112663.87</v>
      </c>
      <c r="ED61" s="31">
        <f t="shared" si="75"/>
        <v>112078.07</v>
      </c>
      <c r="EE61" s="31">
        <f t="shared" si="76"/>
        <v>97937.64</v>
      </c>
      <c r="EF61" s="31">
        <f t="shared" si="77"/>
        <v>120848.17</v>
      </c>
      <c r="EG61" s="32">
        <f t="shared" si="78"/>
        <v>400026.4500000003</v>
      </c>
      <c r="EH61" s="32">
        <f t="shared" si="79"/>
        <v>367537.54999999993</v>
      </c>
      <c r="EI61" s="32">
        <f t="shared" si="80"/>
        <v>366412.22999999986</v>
      </c>
      <c r="EJ61" s="32">
        <f t="shared" si="81"/>
        <v>403316.78999999992</v>
      </c>
      <c r="EK61" s="32">
        <f t="shared" si="82"/>
        <v>381471.75000000023</v>
      </c>
      <c r="EL61" s="32">
        <f t="shared" si="83"/>
        <v>384124.89999999991</v>
      </c>
      <c r="EM61" s="32">
        <f t="shared" si="84"/>
        <v>1029862.8799999997</v>
      </c>
      <c r="EN61" s="32">
        <f t="shared" si="85"/>
        <v>586385.89</v>
      </c>
      <c r="EO61" s="32">
        <f t="shared" si="86"/>
        <v>416074.7699999999</v>
      </c>
      <c r="EP61" s="32">
        <f t="shared" si="87"/>
        <v>417941.2699999999</v>
      </c>
      <c r="EQ61" s="32">
        <f t="shared" si="88"/>
        <v>368950.33999999991</v>
      </c>
      <c r="ER61" s="32">
        <f t="shared" si="89"/>
        <v>459848.22</v>
      </c>
    </row>
    <row r="62" spans="1:148">
      <c r="A62" t="s">
        <v>520</v>
      </c>
      <c r="B62" s="1" t="s">
        <v>79</v>
      </c>
      <c r="C62" t="str">
        <f t="shared" ca="1" si="186"/>
        <v>GN3</v>
      </c>
      <c r="D62" t="str">
        <f t="shared" ca="1" si="187"/>
        <v>Genesee #3</v>
      </c>
      <c r="E62" s="51">
        <v>321863.05859999999</v>
      </c>
      <c r="F62" s="51">
        <v>290081.9755</v>
      </c>
      <c r="G62" s="51">
        <v>283717.07199999999</v>
      </c>
      <c r="H62" s="51">
        <v>280041.63579999999</v>
      </c>
      <c r="I62" s="51">
        <v>317749.1361</v>
      </c>
      <c r="J62" s="51">
        <v>304343.17320000002</v>
      </c>
      <c r="K62" s="51">
        <v>285839.34580000001</v>
      </c>
      <c r="L62" s="51">
        <v>306076.565</v>
      </c>
      <c r="M62" s="51">
        <v>301052.31790000002</v>
      </c>
      <c r="N62" s="51">
        <v>216895.6716</v>
      </c>
      <c r="O62" s="51">
        <v>312935.2917</v>
      </c>
      <c r="P62" s="51">
        <v>329035.06469999999</v>
      </c>
      <c r="Q62" s="32">
        <v>19965990.780000001</v>
      </c>
      <c r="R62" s="32">
        <v>21594427.449999999</v>
      </c>
      <c r="S62" s="32">
        <v>16095770.890000001</v>
      </c>
      <c r="T62" s="32">
        <v>13944984.220000001</v>
      </c>
      <c r="U62" s="32">
        <v>15669079.050000001</v>
      </c>
      <c r="V62" s="32">
        <v>15282596.57</v>
      </c>
      <c r="W62" s="32">
        <v>44818516.840000004</v>
      </c>
      <c r="X62" s="32">
        <v>21298911.390000001</v>
      </c>
      <c r="Y62" s="32">
        <v>14784566.17</v>
      </c>
      <c r="Z62" s="32">
        <v>13299435.859999999</v>
      </c>
      <c r="AA62" s="32">
        <v>17338976.579999998</v>
      </c>
      <c r="AB62" s="32">
        <v>21906154.140000001</v>
      </c>
      <c r="AC62" s="2">
        <v>6.86</v>
      </c>
      <c r="AD62" s="2">
        <v>6.86</v>
      </c>
      <c r="AE62" s="2">
        <v>6.86</v>
      </c>
      <c r="AF62" s="2">
        <v>6.86</v>
      </c>
      <c r="AG62" s="2">
        <v>6.86</v>
      </c>
      <c r="AH62" s="2">
        <v>6.86</v>
      </c>
      <c r="AI62" s="2">
        <v>6.86</v>
      </c>
      <c r="AJ62" s="2">
        <v>6.86</v>
      </c>
      <c r="AK62" s="2">
        <v>6.86</v>
      </c>
      <c r="AL62" s="2">
        <v>6.86</v>
      </c>
      <c r="AM62" s="2">
        <v>6.86</v>
      </c>
      <c r="AN62" s="2">
        <v>6.86</v>
      </c>
      <c r="AO62" s="33">
        <v>1369666.97</v>
      </c>
      <c r="AP62" s="33">
        <v>1481377.72</v>
      </c>
      <c r="AQ62" s="33">
        <v>1104169.8799999999</v>
      </c>
      <c r="AR62" s="33">
        <v>956625.92000000004</v>
      </c>
      <c r="AS62" s="33">
        <v>1074898.82</v>
      </c>
      <c r="AT62" s="33">
        <v>1048386.12</v>
      </c>
      <c r="AU62" s="33">
        <v>3074550.25</v>
      </c>
      <c r="AV62" s="33">
        <v>1461105.32</v>
      </c>
      <c r="AW62" s="33">
        <v>1014221.24</v>
      </c>
      <c r="AX62" s="33">
        <v>912341.3</v>
      </c>
      <c r="AY62" s="33">
        <v>1189453.79</v>
      </c>
      <c r="AZ62" s="33">
        <v>1502762.17</v>
      </c>
      <c r="BA62" s="31">
        <f t="shared" si="30"/>
        <v>-23959.19</v>
      </c>
      <c r="BB62" s="31">
        <f t="shared" si="31"/>
        <v>-25913.31</v>
      </c>
      <c r="BC62" s="31">
        <f t="shared" si="32"/>
        <v>-19314.93</v>
      </c>
      <c r="BD62" s="31">
        <f t="shared" si="33"/>
        <v>-66935.92</v>
      </c>
      <c r="BE62" s="31">
        <f t="shared" si="34"/>
        <v>-75211.58</v>
      </c>
      <c r="BF62" s="31">
        <f t="shared" si="35"/>
        <v>-73356.460000000006</v>
      </c>
      <c r="BG62" s="31">
        <f t="shared" si="36"/>
        <v>-318211.46999999997</v>
      </c>
      <c r="BH62" s="31">
        <f t="shared" si="37"/>
        <v>-151222.26999999999</v>
      </c>
      <c r="BI62" s="31">
        <f t="shared" si="38"/>
        <v>-104970.42</v>
      </c>
      <c r="BJ62" s="31">
        <f t="shared" si="39"/>
        <v>-39898.31</v>
      </c>
      <c r="BK62" s="31">
        <f t="shared" si="40"/>
        <v>-52016.93</v>
      </c>
      <c r="BL62" s="31">
        <f t="shared" si="41"/>
        <v>-65718.460000000006</v>
      </c>
      <c r="BM62" s="6">
        <v>8.1699999999999995E-2</v>
      </c>
      <c r="BN62" s="6">
        <v>8.1699999999999995E-2</v>
      </c>
      <c r="BO62" s="6">
        <v>8.1699999999999995E-2</v>
      </c>
      <c r="BP62" s="6">
        <v>8.1699999999999995E-2</v>
      </c>
      <c r="BQ62" s="6">
        <v>8.1699999999999995E-2</v>
      </c>
      <c r="BR62" s="6">
        <v>8.1699999999999995E-2</v>
      </c>
      <c r="BS62" s="6">
        <v>8.1699999999999995E-2</v>
      </c>
      <c r="BT62" s="6">
        <v>8.1699999999999995E-2</v>
      </c>
      <c r="BU62" s="6">
        <v>8.1699999999999995E-2</v>
      </c>
      <c r="BV62" s="6">
        <v>8.1699999999999995E-2</v>
      </c>
      <c r="BW62" s="6">
        <v>8.1699999999999995E-2</v>
      </c>
      <c r="BX62" s="6">
        <v>8.1699999999999995E-2</v>
      </c>
      <c r="BY62" s="31">
        <v>1631221.45</v>
      </c>
      <c r="BZ62" s="31">
        <v>1764264.72</v>
      </c>
      <c r="CA62" s="31">
        <v>1315024.48</v>
      </c>
      <c r="CB62" s="31">
        <v>1139305.21</v>
      </c>
      <c r="CC62" s="31">
        <v>1280163.76</v>
      </c>
      <c r="CD62" s="31">
        <v>1248588.1399999999</v>
      </c>
      <c r="CE62" s="31">
        <v>3661672.83</v>
      </c>
      <c r="CF62" s="31">
        <v>1740121.06</v>
      </c>
      <c r="CG62" s="31">
        <v>1207899.06</v>
      </c>
      <c r="CH62" s="31">
        <v>1086563.9099999999</v>
      </c>
      <c r="CI62" s="31">
        <v>1416594.39</v>
      </c>
      <c r="CJ62" s="31">
        <v>1789732.79</v>
      </c>
      <c r="CK62" s="32">
        <f t="shared" si="42"/>
        <v>25955.79</v>
      </c>
      <c r="CL62" s="32">
        <f t="shared" si="43"/>
        <v>28072.76</v>
      </c>
      <c r="CM62" s="32">
        <f t="shared" si="44"/>
        <v>20924.5</v>
      </c>
      <c r="CN62" s="32">
        <f t="shared" si="45"/>
        <v>18128.48</v>
      </c>
      <c r="CO62" s="32">
        <f t="shared" si="46"/>
        <v>20369.8</v>
      </c>
      <c r="CP62" s="32">
        <f t="shared" si="47"/>
        <v>19867.38</v>
      </c>
      <c r="CQ62" s="32">
        <f t="shared" si="48"/>
        <v>58264.07</v>
      </c>
      <c r="CR62" s="32">
        <f t="shared" si="49"/>
        <v>27688.58</v>
      </c>
      <c r="CS62" s="32">
        <f t="shared" si="50"/>
        <v>19219.939999999999</v>
      </c>
      <c r="CT62" s="32">
        <f t="shared" si="51"/>
        <v>17289.27</v>
      </c>
      <c r="CU62" s="32">
        <f t="shared" si="52"/>
        <v>22540.67</v>
      </c>
      <c r="CV62" s="32">
        <f t="shared" si="53"/>
        <v>28478</v>
      </c>
      <c r="CW62" s="31">
        <f t="shared" si="174"/>
        <v>311469.46000000002</v>
      </c>
      <c r="CX62" s="31">
        <f t="shared" si="175"/>
        <v>336873.07</v>
      </c>
      <c r="CY62" s="31">
        <f t="shared" si="176"/>
        <v>251094.03000000009</v>
      </c>
      <c r="CZ62" s="31">
        <f t="shared" si="177"/>
        <v>267743.68999999989</v>
      </c>
      <c r="DA62" s="31">
        <f t="shared" si="178"/>
        <v>300846.32</v>
      </c>
      <c r="DB62" s="31">
        <f t="shared" si="179"/>
        <v>293425.85999999981</v>
      </c>
      <c r="DC62" s="31">
        <f t="shared" si="180"/>
        <v>963598.11999999988</v>
      </c>
      <c r="DD62" s="31">
        <f t="shared" si="181"/>
        <v>457926.59000000008</v>
      </c>
      <c r="DE62" s="31">
        <f t="shared" si="182"/>
        <v>317868.18</v>
      </c>
      <c r="DF62" s="31">
        <f t="shared" si="183"/>
        <v>231410.18999999989</v>
      </c>
      <c r="DG62" s="31">
        <f t="shared" si="184"/>
        <v>301698.19999999978</v>
      </c>
      <c r="DH62" s="31">
        <f t="shared" si="185"/>
        <v>381167.08000000013</v>
      </c>
      <c r="DI62" s="32">
        <f t="shared" si="54"/>
        <v>15573.47</v>
      </c>
      <c r="DJ62" s="32">
        <f t="shared" si="55"/>
        <v>16843.650000000001</v>
      </c>
      <c r="DK62" s="32">
        <f t="shared" si="56"/>
        <v>12554.7</v>
      </c>
      <c r="DL62" s="32">
        <f t="shared" si="57"/>
        <v>13387.18</v>
      </c>
      <c r="DM62" s="32">
        <f t="shared" si="58"/>
        <v>15042.32</v>
      </c>
      <c r="DN62" s="32">
        <f t="shared" si="59"/>
        <v>14671.29</v>
      </c>
      <c r="DO62" s="32">
        <f t="shared" si="60"/>
        <v>48179.91</v>
      </c>
      <c r="DP62" s="32">
        <f t="shared" si="61"/>
        <v>22896.33</v>
      </c>
      <c r="DQ62" s="32">
        <f t="shared" si="62"/>
        <v>15893.41</v>
      </c>
      <c r="DR62" s="32">
        <f t="shared" si="63"/>
        <v>11570.51</v>
      </c>
      <c r="DS62" s="32">
        <f t="shared" si="64"/>
        <v>15084.91</v>
      </c>
      <c r="DT62" s="32">
        <f t="shared" si="65"/>
        <v>19058.349999999999</v>
      </c>
      <c r="DU62" s="31">
        <f t="shared" si="66"/>
        <v>134013</v>
      </c>
      <c r="DV62" s="31">
        <f t="shared" si="67"/>
        <v>143226.5</v>
      </c>
      <c r="DW62" s="31">
        <f t="shared" si="68"/>
        <v>105600.57</v>
      </c>
      <c r="DX62" s="31">
        <f t="shared" si="69"/>
        <v>111238.39</v>
      </c>
      <c r="DY62" s="31">
        <f t="shared" si="70"/>
        <v>123507.78</v>
      </c>
      <c r="DZ62" s="31">
        <f t="shared" si="71"/>
        <v>118966.16</v>
      </c>
      <c r="EA62" s="31">
        <f t="shared" si="72"/>
        <v>385927.85</v>
      </c>
      <c r="EB62" s="31">
        <f t="shared" si="73"/>
        <v>180972.06</v>
      </c>
      <c r="EC62" s="31">
        <f t="shared" si="74"/>
        <v>123933.82</v>
      </c>
      <c r="ED62" s="31">
        <f t="shared" si="75"/>
        <v>89035.91</v>
      </c>
      <c r="EE62" s="31">
        <f t="shared" si="76"/>
        <v>114478</v>
      </c>
      <c r="EF62" s="31">
        <f t="shared" si="77"/>
        <v>142674.04999999999</v>
      </c>
      <c r="EG62" s="32">
        <f t="shared" si="78"/>
        <v>461055.93</v>
      </c>
      <c r="EH62" s="32">
        <f t="shared" si="79"/>
        <v>496943.22000000003</v>
      </c>
      <c r="EI62" s="32">
        <f t="shared" si="80"/>
        <v>369249.3000000001</v>
      </c>
      <c r="EJ62" s="32">
        <f t="shared" si="81"/>
        <v>392369.25999999989</v>
      </c>
      <c r="EK62" s="32">
        <f t="shared" si="82"/>
        <v>439396.42000000004</v>
      </c>
      <c r="EL62" s="32">
        <f t="shared" si="83"/>
        <v>427063.30999999982</v>
      </c>
      <c r="EM62" s="32">
        <f t="shared" si="84"/>
        <v>1397705.88</v>
      </c>
      <c r="EN62" s="32">
        <f t="shared" si="85"/>
        <v>661794.9800000001</v>
      </c>
      <c r="EO62" s="32">
        <f t="shared" si="86"/>
        <v>457695.41</v>
      </c>
      <c r="EP62" s="32">
        <f t="shared" si="87"/>
        <v>332016.60999999987</v>
      </c>
      <c r="EQ62" s="32">
        <f t="shared" si="88"/>
        <v>431261.10999999975</v>
      </c>
      <c r="ER62" s="32">
        <f t="shared" si="89"/>
        <v>542899.4800000001</v>
      </c>
    </row>
    <row r="63" spans="1:148">
      <c r="A63" t="s">
        <v>512</v>
      </c>
      <c r="B63" s="1" t="s">
        <v>43</v>
      </c>
      <c r="C63" t="str">
        <f t="shared" ca="1" si="186"/>
        <v>GPEC</v>
      </c>
      <c r="D63" t="str">
        <f t="shared" ca="1" si="187"/>
        <v>Grande Prairie EcoPower Industrial System</v>
      </c>
      <c r="E63" s="51">
        <v>5801.8895000000002</v>
      </c>
      <c r="F63" s="51">
        <v>7944.8525</v>
      </c>
      <c r="G63" s="51">
        <v>7775.9861000000001</v>
      </c>
      <c r="H63" s="51">
        <v>8959.3053999999993</v>
      </c>
      <c r="I63" s="51">
        <v>9772.0982000000004</v>
      </c>
      <c r="J63" s="51">
        <v>9368.2703999999994</v>
      </c>
      <c r="K63" s="51">
        <v>9094.3083000000006</v>
      </c>
      <c r="L63" s="51">
        <v>8330.5254000000004</v>
      </c>
      <c r="M63" s="51">
        <v>10284.263300000001</v>
      </c>
      <c r="N63" s="51">
        <v>8719.1422999999995</v>
      </c>
      <c r="O63" s="51">
        <v>10317.843800000001</v>
      </c>
      <c r="P63" s="51">
        <v>8345.8672000000006</v>
      </c>
      <c r="Q63" s="32">
        <v>339464.38</v>
      </c>
      <c r="R63" s="32">
        <v>580892.27</v>
      </c>
      <c r="S63" s="32">
        <v>417430</v>
      </c>
      <c r="T63" s="32">
        <v>461503.07</v>
      </c>
      <c r="U63" s="32">
        <v>450497.69</v>
      </c>
      <c r="V63" s="32">
        <v>432437.87</v>
      </c>
      <c r="W63" s="32">
        <v>1365139.29</v>
      </c>
      <c r="X63" s="32">
        <v>514207.22</v>
      </c>
      <c r="Y63" s="32">
        <v>490099.5</v>
      </c>
      <c r="Z63" s="32">
        <v>497695.76</v>
      </c>
      <c r="AA63" s="32">
        <v>556118.1</v>
      </c>
      <c r="AB63" s="32">
        <v>473116.32</v>
      </c>
      <c r="AC63" s="2">
        <v>-4.3</v>
      </c>
      <c r="AD63" s="2">
        <v>-4.3</v>
      </c>
      <c r="AE63" s="2">
        <v>-4.3</v>
      </c>
      <c r="AF63" s="2">
        <v>-4.3</v>
      </c>
      <c r="AG63" s="2">
        <v>-4.3</v>
      </c>
      <c r="AH63" s="2">
        <v>-4.3</v>
      </c>
      <c r="AI63" s="2">
        <v>-4.3</v>
      </c>
      <c r="AJ63" s="2">
        <v>-4.3</v>
      </c>
      <c r="AK63" s="2">
        <v>-4.3</v>
      </c>
      <c r="AL63" s="2">
        <v>-4.3</v>
      </c>
      <c r="AM63" s="2">
        <v>-4.3</v>
      </c>
      <c r="AN63" s="2">
        <v>-4.3</v>
      </c>
      <c r="AO63" s="33">
        <v>-14596.97</v>
      </c>
      <c r="AP63" s="33">
        <v>-24978.37</v>
      </c>
      <c r="AQ63" s="33">
        <v>-17949.490000000002</v>
      </c>
      <c r="AR63" s="33">
        <v>-19844.63</v>
      </c>
      <c r="AS63" s="33">
        <v>-19371.400000000001</v>
      </c>
      <c r="AT63" s="33">
        <v>-18594.830000000002</v>
      </c>
      <c r="AU63" s="33">
        <v>-58700.99</v>
      </c>
      <c r="AV63" s="33">
        <v>-22110.91</v>
      </c>
      <c r="AW63" s="33">
        <v>-21074.28</v>
      </c>
      <c r="AX63" s="33">
        <v>-21400.92</v>
      </c>
      <c r="AY63" s="33">
        <v>-23913.08</v>
      </c>
      <c r="AZ63" s="33">
        <v>-20344</v>
      </c>
      <c r="BA63" s="31">
        <f t="shared" si="30"/>
        <v>-407.36</v>
      </c>
      <c r="BB63" s="31">
        <f t="shared" si="31"/>
        <v>-697.07</v>
      </c>
      <c r="BC63" s="31">
        <f t="shared" si="32"/>
        <v>-500.92</v>
      </c>
      <c r="BD63" s="31">
        <f t="shared" si="33"/>
        <v>-2215.21</v>
      </c>
      <c r="BE63" s="31">
        <f t="shared" si="34"/>
        <v>-2162.39</v>
      </c>
      <c r="BF63" s="31">
        <f t="shared" si="35"/>
        <v>-2075.6999999999998</v>
      </c>
      <c r="BG63" s="31">
        <f t="shared" si="36"/>
        <v>-9692.49</v>
      </c>
      <c r="BH63" s="31">
        <f t="shared" si="37"/>
        <v>-3650.87</v>
      </c>
      <c r="BI63" s="31">
        <f t="shared" si="38"/>
        <v>-3479.71</v>
      </c>
      <c r="BJ63" s="31">
        <f t="shared" si="39"/>
        <v>-1493.09</v>
      </c>
      <c r="BK63" s="31">
        <f t="shared" si="40"/>
        <v>-1668.35</v>
      </c>
      <c r="BL63" s="31">
        <f t="shared" si="41"/>
        <v>-1419.35</v>
      </c>
      <c r="BM63" s="6">
        <v>-4.9399999999999999E-2</v>
      </c>
      <c r="BN63" s="6">
        <v>-4.9399999999999999E-2</v>
      </c>
      <c r="BO63" s="6">
        <v>-4.9399999999999999E-2</v>
      </c>
      <c r="BP63" s="6">
        <v>-4.9399999999999999E-2</v>
      </c>
      <c r="BQ63" s="6">
        <v>-4.9399999999999999E-2</v>
      </c>
      <c r="BR63" s="6">
        <v>-4.9399999999999999E-2</v>
      </c>
      <c r="BS63" s="6">
        <v>-4.9399999999999999E-2</v>
      </c>
      <c r="BT63" s="6">
        <v>-4.9399999999999999E-2</v>
      </c>
      <c r="BU63" s="6">
        <v>-4.9399999999999999E-2</v>
      </c>
      <c r="BV63" s="6">
        <v>-4.9399999999999999E-2</v>
      </c>
      <c r="BW63" s="6">
        <v>-4.9399999999999999E-2</v>
      </c>
      <c r="BX63" s="6">
        <v>-4.9399999999999999E-2</v>
      </c>
      <c r="BY63" s="31">
        <v>-16769.54</v>
      </c>
      <c r="BZ63" s="31">
        <v>-28696.080000000002</v>
      </c>
      <c r="CA63" s="31">
        <v>-20621.04</v>
      </c>
      <c r="CB63" s="31">
        <v>-22798.25</v>
      </c>
      <c r="CC63" s="31">
        <v>-22254.59</v>
      </c>
      <c r="CD63" s="31">
        <v>-21362.43</v>
      </c>
      <c r="CE63" s="31">
        <v>-67437.88</v>
      </c>
      <c r="CF63" s="31">
        <v>-25401.84</v>
      </c>
      <c r="CG63" s="31">
        <v>-24210.92</v>
      </c>
      <c r="CH63" s="31">
        <v>-24586.17</v>
      </c>
      <c r="CI63" s="31">
        <v>-27472.23</v>
      </c>
      <c r="CJ63" s="31">
        <v>-23371.95</v>
      </c>
      <c r="CK63" s="32">
        <f t="shared" si="42"/>
        <v>441.3</v>
      </c>
      <c r="CL63" s="32">
        <f t="shared" si="43"/>
        <v>755.16</v>
      </c>
      <c r="CM63" s="32">
        <f t="shared" si="44"/>
        <v>542.66</v>
      </c>
      <c r="CN63" s="32">
        <f t="shared" si="45"/>
        <v>599.95000000000005</v>
      </c>
      <c r="CO63" s="32">
        <f t="shared" si="46"/>
        <v>585.65</v>
      </c>
      <c r="CP63" s="32">
        <f t="shared" si="47"/>
        <v>562.16999999999996</v>
      </c>
      <c r="CQ63" s="32">
        <f t="shared" si="48"/>
        <v>1774.68</v>
      </c>
      <c r="CR63" s="32">
        <f t="shared" si="49"/>
        <v>668.47</v>
      </c>
      <c r="CS63" s="32">
        <f t="shared" si="50"/>
        <v>637.13</v>
      </c>
      <c r="CT63" s="32">
        <f t="shared" si="51"/>
        <v>647</v>
      </c>
      <c r="CU63" s="32">
        <f t="shared" si="52"/>
        <v>722.95</v>
      </c>
      <c r="CV63" s="32">
        <f t="shared" si="53"/>
        <v>615.04999999999995</v>
      </c>
      <c r="CW63" s="31">
        <f t="shared" si="174"/>
        <v>-1323.9100000000021</v>
      </c>
      <c r="CX63" s="31">
        <f t="shared" si="175"/>
        <v>-2265.4800000000027</v>
      </c>
      <c r="CY63" s="31">
        <f t="shared" si="176"/>
        <v>-1627.9699999999993</v>
      </c>
      <c r="CZ63" s="31">
        <f t="shared" si="177"/>
        <v>-138.45999999999822</v>
      </c>
      <c r="DA63" s="31">
        <f t="shared" si="178"/>
        <v>-135.14999999999736</v>
      </c>
      <c r="DB63" s="31">
        <f t="shared" si="179"/>
        <v>-129.73000000000047</v>
      </c>
      <c r="DC63" s="31">
        <f t="shared" si="180"/>
        <v>2730.2799999999861</v>
      </c>
      <c r="DD63" s="31">
        <f t="shared" si="181"/>
        <v>1028.4100000000008</v>
      </c>
      <c r="DE63" s="31">
        <f t="shared" si="182"/>
        <v>980.20000000000164</v>
      </c>
      <c r="DF63" s="31">
        <f t="shared" si="183"/>
        <v>-1045.1600000000001</v>
      </c>
      <c r="DG63" s="31">
        <f t="shared" si="184"/>
        <v>-1167.8499999999972</v>
      </c>
      <c r="DH63" s="31">
        <f t="shared" si="185"/>
        <v>-993.55000000000155</v>
      </c>
      <c r="DI63" s="32">
        <f t="shared" si="54"/>
        <v>-66.2</v>
      </c>
      <c r="DJ63" s="32">
        <f t="shared" si="55"/>
        <v>-113.27</v>
      </c>
      <c r="DK63" s="32">
        <f t="shared" si="56"/>
        <v>-81.400000000000006</v>
      </c>
      <c r="DL63" s="32">
        <f t="shared" si="57"/>
        <v>-6.92</v>
      </c>
      <c r="DM63" s="32">
        <f t="shared" si="58"/>
        <v>-6.76</v>
      </c>
      <c r="DN63" s="32">
        <f t="shared" si="59"/>
        <v>-6.49</v>
      </c>
      <c r="DO63" s="32">
        <f t="shared" si="60"/>
        <v>136.51</v>
      </c>
      <c r="DP63" s="32">
        <f t="shared" si="61"/>
        <v>51.42</v>
      </c>
      <c r="DQ63" s="32">
        <f t="shared" si="62"/>
        <v>49.01</v>
      </c>
      <c r="DR63" s="32">
        <f t="shared" si="63"/>
        <v>-52.26</v>
      </c>
      <c r="DS63" s="32">
        <f t="shared" si="64"/>
        <v>-58.39</v>
      </c>
      <c r="DT63" s="32">
        <f t="shared" si="65"/>
        <v>-49.68</v>
      </c>
      <c r="DU63" s="31">
        <f t="shared" si="66"/>
        <v>-569.63</v>
      </c>
      <c r="DV63" s="31">
        <f t="shared" si="67"/>
        <v>-963.2</v>
      </c>
      <c r="DW63" s="31">
        <f t="shared" si="68"/>
        <v>-684.66</v>
      </c>
      <c r="DX63" s="31">
        <f t="shared" si="69"/>
        <v>-57.53</v>
      </c>
      <c r="DY63" s="31">
        <f t="shared" si="70"/>
        <v>-55.48</v>
      </c>
      <c r="DZ63" s="31">
        <f t="shared" si="71"/>
        <v>-52.6</v>
      </c>
      <c r="EA63" s="31">
        <f t="shared" si="72"/>
        <v>1093.5</v>
      </c>
      <c r="EB63" s="31">
        <f t="shared" si="73"/>
        <v>406.43</v>
      </c>
      <c r="EC63" s="31">
        <f t="shared" si="74"/>
        <v>382.17</v>
      </c>
      <c r="ED63" s="31">
        <f t="shared" si="75"/>
        <v>-402.13</v>
      </c>
      <c r="EE63" s="31">
        <f t="shared" si="76"/>
        <v>-443.14</v>
      </c>
      <c r="EF63" s="31">
        <f t="shared" si="77"/>
        <v>-371.89</v>
      </c>
      <c r="EG63" s="32">
        <f t="shared" si="78"/>
        <v>-1959.7400000000021</v>
      </c>
      <c r="EH63" s="32">
        <f t="shared" si="79"/>
        <v>-3341.9500000000025</v>
      </c>
      <c r="EI63" s="32">
        <f t="shared" si="80"/>
        <v>-2394.0299999999993</v>
      </c>
      <c r="EJ63" s="32">
        <f t="shared" si="81"/>
        <v>-202.90999999999821</v>
      </c>
      <c r="EK63" s="32">
        <f t="shared" si="82"/>
        <v>-197.38999999999734</v>
      </c>
      <c r="EL63" s="32">
        <f t="shared" si="83"/>
        <v>-188.82000000000048</v>
      </c>
      <c r="EM63" s="32">
        <f t="shared" si="84"/>
        <v>3960.2899999999863</v>
      </c>
      <c r="EN63" s="32">
        <f t="shared" si="85"/>
        <v>1486.2600000000009</v>
      </c>
      <c r="EO63" s="32">
        <f t="shared" si="86"/>
        <v>1411.3800000000017</v>
      </c>
      <c r="EP63" s="32">
        <f t="shared" si="87"/>
        <v>-1499.5500000000002</v>
      </c>
      <c r="EQ63" s="32">
        <f t="shared" si="88"/>
        <v>-1669.3799999999974</v>
      </c>
      <c r="ER63" s="32">
        <f t="shared" si="89"/>
        <v>-1415.1200000000017</v>
      </c>
    </row>
    <row r="64" spans="1:148">
      <c r="A64" t="s">
        <v>441</v>
      </c>
      <c r="B64" s="1" t="s">
        <v>119</v>
      </c>
      <c r="C64" t="str">
        <f t="shared" ca="1" si="186"/>
        <v>GWW1</v>
      </c>
      <c r="D64" t="str">
        <f t="shared" ca="1" si="187"/>
        <v>Soderglen Wind Facility</v>
      </c>
      <c r="E64" s="51">
        <v>30764.188099999999</v>
      </c>
      <c r="F64" s="51">
        <v>15418.271500000001</v>
      </c>
      <c r="G64" s="51">
        <v>29711.462299999999</v>
      </c>
      <c r="H64" s="51">
        <v>17436.557400000002</v>
      </c>
      <c r="I64" s="51">
        <v>17040.7624</v>
      </c>
      <c r="J64" s="51">
        <v>18862.887500000001</v>
      </c>
      <c r="K64" s="51">
        <v>12710.6387</v>
      </c>
      <c r="L64" s="51">
        <v>13464.328799999999</v>
      </c>
      <c r="M64" s="51">
        <v>17545.981500000002</v>
      </c>
      <c r="N64" s="51">
        <v>27360.774700000002</v>
      </c>
      <c r="O64" s="51">
        <v>26608.256099999999</v>
      </c>
      <c r="P64" s="51">
        <v>28614.7775</v>
      </c>
      <c r="Q64" s="32">
        <v>1640915.49</v>
      </c>
      <c r="R64" s="32">
        <v>902842.29</v>
      </c>
      <c r="S64" s="32">
        <v>1526921.7</v>
      </c>
      <c r="T64" s="32">
        <v>839703.9</v>
      </c>
      <c r="U64" s="32">
        <v>610992.05000000005</v>
      </c>
      <c r="V64" s="32">
        <v>744740.76</v>
      </c>
      <c r="W64" s="32">
        <v>1715191.63</v>
      </c>
      <c r="X64" s="32">
        <v>652750.93999999994</v>
      </c>
      <c r="Y64" s="32">
        <v>688918.38</v>
      </c>
      <c r="Z64" s="32">
        <v>1504677.33</v>
      </c>
      <c r="AA64" s="32">
        <v>1144566.8999999999</v>
      </c>
      <c r="AB64" s="32">
        <v>1460830.79</v>
      </c>
      <c r="AC64" s="2">
        <v>2.67</v>
      </c>
      <c r="AD64" s="2">
        <v>2.67</v>
      </c>
      <c r="AE64" s="2">
        <v>2.67</v>
      </c>
      <c r="AF64" s="2">
        <v>2.67</v>
      </c>
      <c r="AG64" s="2">
        <v>2.67</v>
      </c>
      <c r="AH64" s="2">
        <v>2.67</v>
      </c>
      <c r="AI64" s="2">
        <v>2.67</v>
      </c>
      <c r="AJ64" s="2">
        <v>2.67</v>
      </c>
      <c r="AK64" s="2">
        <v>2.67</v>
      </c>
      <c r="AL64" s="2">
        <v>2.67</v>
      </c>
      <c r="AM64" s="2">
        <v>2.67</v>
      </c>
      <c r="AN64" s="2">
        <v>2.67</v>
      </c>
      <c r="AO64" s="33">
        <v>43812.44</v>
      </c>
      <c r="AP64" s="33">
        <v>24105.89</v>
      </c>
      <c r="AQ64" s="33">
        <v>40768.81</v>
      </c>
      <c r="AR64" s="33">
        <v>22420.09</v>
      </c>
      <c r="AS64" s="33">
        <v>16313.49</v>
      </c>
      <c r="AT64" s="33">
        <v>19884.580000000002</v>
      </c>
      <c r="AU64" s="33">
        <v>45795.62</v>
      </c>
      <c r="AV64" s="33">
        <v>17428.45</v>
      </c>
      <c r="AW64" s="33">
        <v>18394.12</v>
      </c>
      <c r="AX64" s="33">
        <v>40174.879999999997</v>
      </c>
      <c r="AY64" s="33">
        <v>30559.94</v>
      </c>
      <c r="AZ64" s="33">
        <v>39004.18</v>
      </c>
      <c r="BA64" s="31">
        <f t="shared" si="30"/>
        <v>-1969.1</v>
      </c>
      <c r="BB64" s="31">
        <f t="shared" si="31"/>
        <v>-1083.4100000000001</v>
      </c>
      <c r="BC64" s="31">
        <f t="shared" si="32"/>
        <v>-1832.31</v>
      </c>
      <c r="BD64" s="31">
        <f t="shared" si="33"/>
        <v>-4030.58</v>
      </c>
      <c r="BE64" s="31">
        <f t="shared" si="34"/>
        <v>-2932.76</v>
      </c>
      <c r="BF64" s="31">
        <f t="shared" si="35"/>
        <v>-3574.76</v>
      </c>
      <c r="BG64" s="31">
        <f t="shared" si="36"/>
        <v>-12177.86</v>
      </c>
      <c r="BH64" s="31">
        <f t="shared" si="37"/>
        <v>-4634.53</v>
      </c>
      <c r="BI64" s="31">
        <f t="shared" si="38"/>
        <v>-4891.32</v>
      </c>
      <c r="BJ64" s="31">
        <f t="shared" si="39"/>
        <v>-4514.03</v>
      </c>
      <c r="BK64" s="31">
        <f t="shared" si="40"/>
        <v>-3433.7</v>
      </c>
      <c r="BL64" s="31">
        <f t="shared" si="41"/>
        <v>-4382.49</v>
      </c>
      <c r="BM64" s="6">
        <v>-8.3999999999999995E-3</v>
      </c>
      <c r="BN64" s="6">
        <v>-8.3999999999999995E-3</v>
      </c>
      <c r="BO64" s="6">
        <v>-8.3999999999999995E-3</v>
      </c>
      <c r="BP64" s="6">
        <v>-8.3999999999999995E-3</v>
      </c>
      <c r="BQ64" s="6">
        <v>-8.3999999999999995E-3</v>
      </c>
      <c r="BR64" s="6">
        <v>-8.3999999999999995E-3</v>
      </c>
      <c r="BS64" s="6">
        <v>-8.3999999999999995E-3</v>
      </c>
      <c r="BT64" s="6">
        <v>-8.3999999999999995E-3</v>
      </c>
      <c r="BU64" s="6">
        <v>-8.3999999999999995E-3</v>
      </c>
      <c r="BV64" s="6">
        <v>-8.3999999999999995E-3</v>
      </c>
      <c r="BW64" s="6">
        <v>-8.3999999999999995E-3</v>
      </c>
      <c r="BX64" s="6">
        <v>-8.3999999999999995E-3</v>
      </c>
      <c r="BY64" s="31">
        <v>-13783.69</v>
      </c>
      <c r="BZ64" s="31">
        <v>-7583.88</v>
      </c>
      <c r="CA64" s="31">
        <v>-12826.14</v>
      </c>
      <c r="CB64" s="31">
        <v>-7053.51</v>
      </c>
      <c r="CC64" s="31">
        <v>-5132.33</v>
      </c>
      <c r="CD64" s="31">
        <v>-6255.82</v>
      </c>
      <c r="CE64" s="31">
        <v>-14407.61</v>
      </c>
      <c r="CF64" s="31">
        <v>-5483.11</v>
      </c>
      <c r="CG64" s="31">
        <v>-5786.91</v>
      </c>
      <c r="CH64" s="31">
        <v>-12639.29</v>
      </c>
      <c r="CI64" s="31">
        <v>-9614.36</v>
      </c>
      <c r="CJ64" s="31">
        <v>-12270.98</v>
      </c>
      <c r="CK64" s="32">
        <f t="shared" si="42"/>
        <v>2133.19</v>
      </c>
      <c r="CL64" s="32">
        <f t="shared" si="43"/>
        <v>1173.69</v>
      </c>
      <c r="CM64" s="32">
        <f t="shared" si="44"/>
        <v>1985</v>
      </c>
      <c r="CN64" s="32">
        <f t="shared" si="45"/>
        <v>1091.6199999999999</v>
      </c>
      <c r="CO64" s="32">
        <f t="shared" si="46"/>
        <v>794.29</v>
      </c>
      <c r="CP64" s="32">
        <f t="shared" si="47"/>
        <v>968.16</v>
      </c>
      <c r="CQ64" s="32">
        <f t="shared" si="48"/>
        <v>2229.75</v>
      </c>
      <c r="CR64" s="32">
        <f t="shared" si="49"/>
        <v>848.58</v>
      </c>
      <c r="CS64" s="32">
        <f t="shared" si="50"/>
        <v>895.59</v>
      </c>
      <c r="CT64" s="32">
        <f t="shared" si="51"/>
        <v>1956.08</v>
      </c>
      <c r="CU64" s="32">
        <f t="shared" si="52"/>
        <v>1487.94</v>
      </c>
      <c r="CV64" s="32">
        <f t="shared" si="53"/>
        <v>1899.08</v>
      </c>
      <c r="CW64" s="31">
        <f t="shared" si="174"/>
        <v>-53493.840000000004</v>
      </c>
      <c r="CX64" s="31">
        <f t="shared" si="175"/>
        <v>-29432.670000000002</v>
      </c>
      <c r="CY64" s="31">
        <f t="shared" si="176"/>
        <v>-49777.64</v>
      </c>
      <c r="CZ64" s="31">
        <f t="shared" si="177"/>
        <v>-24351.4</v>
      </c>
      <c r="DA64" s="31">
        <f t="shared" si="178"/>
        <v>-17718.769999999997</v>
      </c>
      <c r="DB64" s="31">
        <f t="shared" si="179"/>
        <v>-21597.480000000003</v>
      </c>
      <c r="DC64" s="31">
        <f t="shared" si="180"/>
        <v>-45795.62</v>
      </c>
      <c r="DD64" s="31">
        <f t="shared" si="181"/>
        <v>-17428.45</v>
      </c>
      <c r="DE64" s="31">
        <f t="shared" si="182"/>
        <v>-18394.12</v>
      </c>
      <c r="DF64" s="31">
        <f t="shared" si="183"/>
        <v>-46344.06</v>
      </c>
      <c r="DG64" s="31">
        <f t="shared" si="184"/>
        <v>-35252.660000000003</v>
      </c>
      <c r="DH64" s="31">
        <f t="shared" si="185"/>
        <v>-44993.590000000004</v>
      </c>
      <c r="DI64" s="32">
        <f t="shared" si="54"/>
        <v>-2674.69</v>
      </c>
      <c r="DJ64" s="32">
        <f t="shared" si="55"/>
        <v>-1471.63</v>
      </c>
      <c r="DK64" s="32">
        <f t="shared" si="56"/>
        <v>-2488.88</v>
      </c>
      <c r="DL64" s="32">
        <f t="shared" si="57"/>
        <v>-1217.57</v>
      </c>
      <c r="DM64" s="32">
        <f t="shared" si="58"/>
        <v>-885.94</v>
      </c>
      <c r="DN64" s="32">
        <f t="shared" si="59"/>
        <v>-1079.8699999999999</v>
      </c>
      <c r="DO64" s="32">
        <f t="shared" si="60"/>
        <v>-2289.7800000000002</v>
      </c>
      <c r="DP64" s="32">
        <f t="shared" si="61"/>
        <v>-871.42</v>
      </c>
      <c r="DQ64" s="32">
        <f t="shared" si="62"/>
        <v>-919.71</v>
      </c>
      <c r="DR64" s="32">
        <f t="shared" si="63"/>
        <v>-2317.1999999999998</v>
      </c>
      <c r="DS64" s="32">
        <f t="shared" si="64"/>
        <v>-1762.63</v>
      </c>
      <c r="DT64" s="32">
        <f t="shared" si="65"/>
        <v>-2249.6799999999998</v>
      </c>
      <c r="DU64" s="31">
        <f t="shared" si="66"/>
        <v>-23016.29</v>
      </c>
      <c r="DV64" s="31">
        <f t="shared" si="67"/>
        <v>-12513.73</v>
      </c>
      <c r="DW64" s="31">
        <f t="shared" si="68"/>
        <v>-20934.580000000002</v>
      </c>
      <c r="DX64" s="31">
        <f t="shared" si="69"/>
        <v>-10117.18</v>
      </c>
      <c r="DY64" s="31">
        <f t="shared" si="70"/>
        <v>-7274.17</v>
      </c>
      <c r="DZ64" s="31">
        <f t="shared" si="71"/>
        <v>-8756.4500000000007</v>
      </c>
      <c r="EA64" s="31">
        <f t="shared" si="72"/>
        <v>-18341.47</v>
      </c>
      <c r="EB64" s="31">
        <f t="shared" si="73"/>
        <v>-6887.7</v>
      </c>
      <c r="EC64" s="31">
        <f t="shared" si="74"/>
        <v>-7171.69</v>
      </c>
      <c r="ED64" s="31">
        <f t="shared" si="75"/>
        <v>-17831.05</v>
      </c>
      <c r="EE64" s="31">
        <f t="shared" si="76"/>
        <v>-13376.46</v>
      </c>
      <c r="EF64" s="31">
        <f t="shared" si="77"/>
        <v>-16841.48</v>
      </c>
      <c r="EG64" s="32">
        <f t="shared" si="78"/>
        <v>-79184.820000000007</v>
      </c>
      <c r="EH64" s="32">
        <f t="shared" si="79"/>
        <v>-43418.03</v>
      </c>
      <c r="EI64" s="32">
        <f t="shared" si="80"/>
        <v>-73201.100000000006</v>
      </c>
      <c r="EJ64" s="32">
        <f t="shared" si="81"/>
        <v>-35686.15</v>
      </c>
      <c r="EK64" s="32">
        <f t="shared" si="82"/>
        <v>-25878.879999999997</v>
      </c>
      <c r="EL64" s="32">
        <f t="shared" si="83"/>
        <v>-31433.800000000003</v>
      </c>
      <c r="EM64" s="32">
        <f t="shared" si="84"/>
        <v>-66426.87</v>
      </c>
      <c r="EN64" s="32">
        <f t="shared" si="85"/>
        <v>-25187.57</v>
      </c>
      <c r="EO64" s="32">
        <f t="shared" si="86"/>
        <v>-26485.519999999997</v>
      </c>
      <c r="EP64" s="32">
        <f t="shared" si="87"/>
        <v>-66492.31</v>
      </c>
      <c r="EQ64" s="32">
        <f t="shared" si="88"/>
        <v>-50391.75</v>
      </c>
      <c r="ER64" s="32">
        <f t="shared" si="89"/>
        <v>-64084.75</v>
      </c>
    </row>
    <row r="65" spans="1:148">
      <c r="A65" t="s">
        <v>540</v>
      </c>
      <c r="B65" s="1" t="s">
        <v>92</v>
      </c>
      <c r="C65" t="str">
        <f t="shared" ca="1" si="186"/>
        <v>HRM</v>
      </c>
      <c r="D65" t="str">
        <f t="shared" ca="1" si="187"/>
        <v>H. R. Milner</v>
      </c>
      <c r="E65" s="51">
        <v>96211.164600000004</v>
      </c>
      <c r="F65" s="51">
        <v>69130.099100000007</v>
      </c>
      <c r="G65" s="51">
        <v>15566.923500000001</v>
      </c>
      <c r="Q65" s="32">
        <v>5883824.1399999997</v>
      </c>
      <c r="R65" s="32">
        <v>5082075.54</v>
      </c>
      <c r="S65" s="32">
        <v>754245.81</v>
      </c>
      <c r="T65" s="32"/>
      <c r="U65" s="32"/>
      <c r="V65" s="32"/>
      <c r="W65" s="32"/>
      <c r="X65" s="32"/>
      <c r="Y65" s="32"/>
      <c r="Z65" s="32"/>
      <c r="AA65" s="32"/>
      <c r="AB65" s="32"/>
      <c r="AC65" s="2">
        <v>-0.83</v>
      </c>
      <c r="AD65" s="2">
        <v>-0.83</v>
      </c>
      <c r="AE65" s="2">
        <v>-0.83</v>
      </c>
      <c r="AO65" s="33">
        <v>-48835.74</v>
      </c>
      <c r="AP65" s="33">
        <v>-42181.23</v>
      </c>
      <c r="AQ65" s="33">
        <v>-6260.24</v>
      </c>
      <c r="AR65" s="33"/>
      <c r="AS65" s="33"/>
      <c r="AT65" s="33"/>
      <c r="AU65" s="33"/>
      <c r="AV65" s="33"/>
      <c r="AW65" s="33"/>
      <c r="AX65" s="33"/>
      <c r="AY65" s="33"/>
      <c r="AZ65" s="33"/>
      <c r="BA65" s="31">
        <f t="shared" si="30"/>
        <v>-7060.59</v>
      </c>
      <c r="BB65" s="31">
        <f t="shared" si="31"/>
        <v>-6098.49</v>
      </c>
      <c r="BC65" s="31">
        <f t="shared" si="32"/>
        <v>-905.09</v>
      </c>
      <c r="BD65" s="31">
        <f t="shared" si="33"/>
        <v>0</v>
      </c>
      <c r="BE65" s="31">
        <f t="shared" si="34"/>
        <v>0</v>
      </c>
      <c r="BF65" s="31">
        <f t="shared" si="35"/>
        <v>0</v>
      </c>
      <c r="BG65" s="31">
        <f t="shared" si="36"/>
        <v>0</v>
      </c>
      <c r="BH65" s="31">
        <f t="shared" si="37"/>
        <v>0</v>
      </c>
      <c r="BI65" s="31">
        <f t="shared" si="38"/>
        <v>0</v>
      </c>
      <c r="BJ65" s="31">
        <f t="shared" si="39"/>
        <v>0</v>
      </c>
      <c r="BK65" s="31">
        <f t="shared" si="40"/>
        <v>0</v>
      </c>
      <c r="BL65" s="31">
        <f t="shared" si="41"/>
        <v>0</v>
      </c>
      <c r="BM65" s="6">
        <v>-4.9399999999999999E-2</v>
      </c>
      <c r="BN65" s="6">
        <v>-4.9399999999999999E-2</v>
      </c>
      <c r="BO65" s="6">
        <v>-4.9399999999999999E-2</v>
      </c>
      <c r="BP65" s="6">
        <v>-4.9399999999999999E-2</v>
      </c>
      <c r="BQ65" s="6">
        <v>-4.9399999999999999E-2</v>
      </c>
      <c r="BR65" s="6">
        <v>-4.9399999999999999E-2</v>
      </c>
      <c r="BS65" s="6">
        <v>-4.9399999999999999E-2</v>
      </c>
      <c r="BT65" s="6">
        <v>-4.9399999999999999E-2</v>
      </c>
      <c r="BU65" s="6">
        <v>-4.9399999999999999E-2</v>
      </c>
      <c r="BV65" s="6">
        <v>-4.9399999999999999E-2</v>
      </c>
      <c r="BW65" s="6">
        <v>-4.9399999999999999E-2</v>
      </c>
      <c r="BX65" s="6">
        <v>-4.9399999999999999E-2</v>
      </c>
      <c r="BY65" s="31">
        <v>-290660.90999999997</v>
      </c>
      <c r="BZ65" s="31">
        <v>-251054.53</v>
      </c>
      <c r="CA65" s="31">
        <v>-37259.74</v>
      </c>
      <c r="CB65" s="31">
        <v>0</v>
      </c>
      <c r="CC65" s="31">
        <v>0</v>
      </c>
      <c r="CD65" s="31">
        <v>0</v>
      </c>
      <c r="CE65" s="31">
        <v>0</v>
      </c>
      <c r="CF65" s="31">
        <v>0</v>
      </c>
      <c r="CG65" s="31">
        <v>0</v>
      </c>
      <c r="CH65" s="31">
        <v>0</v>
      </c>
      <c r="CI65" s="31">
        <v>0</v>
      </c>
      <c r="CJ65" s="31">
        <v>0</v>
      </c>
      <c r="CK65" s="32">
        <f t="shared" si="42"/>
        <v>7648.97</v>
      </c>
      <c r="CL65" s="32">
        <f t="shared" si="43"/>
        <v>6606.7</v>
      </c>
      <c r="CM65" s="32">
        <f t="shared" si="44"/>
        <v>980.52</v>
      </c>
      <c r="CN65" s="32">
        <f t="shared" si="45"/>
        <v>0</v>
      </c>
      <c r="CO65" s="32">
        <f t="shared" si="46"/>
        <v>0</v>
      </c>
      <c r="CP65" s="32">
        <f t="shared" si="47"/>
        <v>0</v>
      </c>
      <c r="CQ65" s="32">
        <f t="shared" si="48"/>
        <v>0</v>
      </c>
      <c r="CR65" s="32">
        <f t="shared" si="49"/>
        <v>0</v>
      </c>
      <c r="CS65" s="32">
        <f t="shared" si="50"/>
        <v>0</v>
      </c>
      <c r="CT65" s="32">
        <f t="shared" si="51"/>
        <v>0</v>
      </c>
      <c r="CU65" s="32">
        <f t="shared" si="52"/>
        <v>0</v>
      </c>
      <c r="CV65" s="32">
        <f t="shared" si="53"/>
        <v>0</v>
      </c>
      <c r="CW65" s="31">
        <f t="shared" si="174"/>
        <v>-227115.61000000002</v>
      </c>
      <c r="CX65" s="31">
        <f t="shared" si="175"/>
        <v>-196168.11</v>
      </c>
      <c r="CY65" s="31">
        <f t="shared" si="176"/>
        <v>-29113.890000000003</v>
      </c>
      <c r="CZ65" s="31">
        <f t="shared" si="177"/>
        <v>0</v>
      </c>
      <c r="DA65" s="31">
        <f t="shared" si="178"/>
        <v>0</v>
      </c>
      <c r="DB65" s="31">
        <f t="shared" si="179"/>
        <v>0</v>
      </c>
      <c r="DC65" s="31">
        <f t="shared" si="180"/>
        <v>0</v>
      </c>
      <c r="DD65" s="31">
        <f t="shared" si="181"/>
        <v>0</v>
      </c>
      <c r="DE65" s="31">
        <f t="shared" si="182"/>
        <v>0</v>
      </c>
      <c r="DF65" s="31">
        <f t="shared" si="183"/>
        <v>0</v>
      </c>
      <c r="DG65" s="31">
        <f t="shared" si="184"/>
        <v>0</v>
      </c>
      <c r="DH65" s="31">
        <f t="shared" si="185"/>
        <v>0</v>
      </c>
      <c r="DI65" s="32">
        <f t="shared" si="54"/>
        <v>-11355.78</v>
      </c>
      <c r="DJ65" s="32">
        <f t="shared" si="55"/>
        <v>-9808.41</v>
      </c>
      <c r="DK65" s="32">
        <f t="shared" si="56"/>
        <v>-1455.69</v>
      </c>
      <c r="DL65" s="32">
        <f t="shared" si="57"/>
        <v>0</v>
      </c>
      <c r="DM65" s="32">
        <f t="shared" si="58"/>
        <v>0</v>
      </c>
      <c r="DN65" s="32">
        <f t="shared" si="59"/>
        <v>0</v>
      </c>
      <c r="DO65" s="32">
        <f t="shared" si="60"/>
        <v>0</v>
      </c>
      <c r="DP65" s="32">
        <f t="shared" si="61"/>
        <v>0</v>
      </c>
      <c r="DQ65" s="32">
        <f t="shared" si="62"/>
        <v>0</v>
      </c>
      <c r="DR65" s="32">
        <f t="shared" si="63"/>
        <v>0</v>
      </c>
      <c r="DS65" s="32">
        <f t="shared" si="64"/>
        <v>0</v>
      </c>
      <c r="DT65" s="32">
        <f t="shared" si="65"/>
        <v>0</v>
      </c>
      <c r="DU65" s="31">
        <f t="shared" si="66"/>
        <v>-97718.87</v>
      </c>
      <c r="DV65" s="31">
        <f t="shared" si="67"/>
        <v>-83403.73</v>
      </c>
      <c r="DW65" s="31">
        <f t="shared" si="68"/>
        <v>-12244.19</v>
      </c>
      <c r="DX65" s="31">
        <f t="shared" si="69"/>
        <v>0</v>
      </c>
      <c r="DY65" s="31">
        <f t="shared" si="70"/>
        <v>0</v>
      </c>
      <c r="DZ65" s="31">
        <f t="shared" si="71"/>
        <v>0</v>
      </c>
      <c r="EA65" s="31">
        <f t="shared" si="72"/>
        <v>0</v>
      </c>
      <c r="EB65" s="31">
        <f t="shared" si="73"/>
        <v>0</v>
      </c>
      <c r="EC65" s="31">
        <f t="shared" si="74"/>
        <v>0</v>
      </c>
      <c r="ED65" s="31">
        <f t="shared" si="75"/>
        <v>0</v>
      </c>
      <c r="EE65" s="31">
        <f t="shared" si="76"/>
        <v>0</v>
      </c>
      <c r="EF65" s="31">
        <f t="shared" si="77"/>
        <v>0</v>
      </c>
      <c r="EG65" s="32">
        <f t="shared" si="78"/>
        <v>-336190.26</v>
      </c>
      <c r="EH65" s="32">
        <f t="shared" si="79"/>
        <v>-289380.25</v>
      </c>
      <c r="EI65" s="32">
        <f t="shared" si="80"/>
        <v>-42813.770000000004</v>
      </c>
      <c r="EJ65" s="32">
        <f t="shared" si="81"/>
        <v>0</v>
      </c>
      <c r="EK65" s="32">
        <f t="shared" si="82"/>
        <v>0</v>
      </c>
      <c r="EL65" s="32">
        <f t="shared" si="83"/>
        <v>0</v>
      </c>
      <c r="EM65" s="32">
        <f t="shared" si="84"/>
        <v>0</v>
      </c>
      <c r="EN65" s="32">
        <f t="shared" si="85"/>
        <v>0</v>
      </c>
      <c r="EO65" s="32">
        <f t="shared" si="86"/>
        <v>0</v>
      </c>
      <c r="EP65" s="32">
        <f t="shared" si="87"/>
        <v>0</v>
      </c>
      <c r="EQ65" s="32">
        <f t="shared" si="88"/>
        <v>0</v>
      </c>
      <c r="ER65" s="32">
        <f t="shared" si="89"/>
        <v>0</v>
      </c>
    </row>
    <row r="66" spans="1:148">
      <c r="A66" t="s">
        <v>434</v>
      </c>
      <c r="B66" s="1" t="s">
        <v>92</v>
      </c>
      <c r="C66" t="str">
        <f t="shared" ca="1" si="186"/>
        <v>HRM</v>
      </c>
      <c r="D66" t="str">
        <f t="shared" ca="1" si="187"/>
        <v>H. R. Milner</v>
      </c>
      <c r="H66" s="51">
        <v>80810.935800000007</v>
      </c>
      <c r="I66" s="51">
        <v>83805.090599999996</v>
      </c>
      <c r="J66" s="51">
        <v>82721.543900000004</v>
      </c>
      <c r="K66" s="51">
        <v>95339.633900000001</v>
      </c>
      <c r="L66" s="51">
        <v>85826.411699999997</v>
      </c>
      <c r="M66" s="51">
        <v>75403.900099999999</v>
      </c>
      <c r="N66" s="51">
        <v>88333.462899999999</v>
      </c>
      <c r="O66" s="51">
        <v>82175.959400000007</v>
      </c>
      <c r="P66" s="51">
        <v>77467.002299999993</v>
      </c>
      <c r="Q66" s="32"/>
      <c r="R66" s="32"/>
      <c r="S66" s="32"/>
      <c r="T66" s="32">
        <v>4082921.92</v>
      </c>
      <c r="U66" s="32">
        <v>3677542.27</v>
      </c>
      <c r="V66" s="32">
        <v>4010257.6</v>
      </c>
      <c r="W66" s="32">
        <v>15291290.84</v>
      </c>
      <c r="X66" s="32">
        <v>6391887.6399999997</v>
      </c>
      <c r="Y66" s="32">
        <v>3557823.2</v>
      </c>
      <c r="Z66" s="32">
        <v>5764607.4199999999</v>
      </c>
      <c r="AA66" s="32">
        <v>4473999.96</v>
      </c>
      <c r="AB66" s="32">
        <v>5297821.8600000003</v>
      </c>
      <c r="AF66" s="2">
        <v>-0.83</v>
      </c>
      <c r="AG66" s="2">
        <v>-0.83</v>
      </c>
      <c r="AH66" s="2">
        <v>-0.83</v>
      </c>
      <c r="AI66" s="2">
        <v>-0.83</v>
      </c>
      <c r="AJ66" s="2">
        <v>-0.83</v>
      </c>
      <c r="AK66" s="2">
        <v>-0.83</v>
      </c>
      <c r="AL66" s="2">
        <v>-0.83</v>
      </c>
      <c r="AM66" s="2">
        <v>-0.83</v>
      </c>
      <c r="AN66" s="2">
        <v>-0.83</v>
      </c>
      <c r="AO66" s="33"/>
      <c r="AP66" s="33"/>
      <c r="AQ66" s="33"/>
      <c r="AR66" s="33">
        <v>-33888.25</v>
      </c>
      <c r="AS66" s="33">
        <v>-30523.599999999999</v>
      </c>
      <c r="AT66" s="33">
        <v>-33285.14</v>
      </c>
      <c r="AU66" s="33">
        <v>-126917.71</v>
      </c>
      <c r="AV66" s="33">
        <v>-53052.67</v>
      </c>
      <c r="AW66" s="33">
        <v>-29529.93</v>
      </c>
      <c r="AX66" s="33">
        <v>-47846.239999999998</v>
      </c>
      <c r="AY66" s="33">
        <v>-37134.199999999997</v>
      </c>
      <c r="AZ66" s="33">
        <v>-43971.92</v>
      </c>
      <c r="BA66" s="31">
        <f t="shared" si="30"/>
        <v>0</v>
      </c>
      <c r="BB66" s="31">
        <f t="shared" si="31"/>
        <v>0</v>
      </c>
      <c r="BC66" s="31">
        <f t="shared" si="32"/>
        <v>0</v>
      </c>
      <c r="BD66" s="31">
        <f t="shared" si="33"/>
        <v>-19598.03</v>
      </c>
      <c r="BE66" s="31">
        <f t="shared" si="34"/>
        <v>-17652.2</v>
      </c>
      <c r="BF66" s="31">
        <f t="shared" si="35"/>
        <v>-19249.240000000002</v>
      </c>
      <c r="BG66" s="31">
        <f t="shared" si="36"/>
        <v>-108568.16</v>
      </c>
      <c r="BH66" s="31">
        <f t="shared" si="37"/>
        <v>-45382.400000000001</v>
      </c>
      <c r="BI66" s="31">
        <f t="shared" si="38"/>
        <v>-25260.54</v>
      </c>
      <c r="BJ66" s="31">
        <f t="shared" si="39"/>
        <v>-17293.82</v>
      </c>
      <c r="BK66" s="31">
        <f t="shared" si="40"/>
        <v>-13422</v>
      </c>
      <c r="BL66" s="31">
        <f t="shared" si="41"/>
        <v>-15893.47</v>
      </c>
      <c r="BM66" s="6">
        <v>-4.9399999999999999E-2</v>
      </c>
      <c r="BN66" s="6">
        <v>-4.9399999999999999E-2</v>
      </c>
      <c r="BO66" s="6">
        <v>-4.9399999999999999E-2</v>
      </c>
      <c r="BP66" s="6">
        <v>-4.9399999999999999E-2</v>
      </c>
      <c r="BQ66" s="6">
        <v>-4.9399999999999999E-2</v>
      </c>
      <c r="BR66" s="6">
        <v>-4.9399999999999999E-2</v>
      </c>
      <c r="BS66" s="6">
        <v>-4.9399999999999999E-2</v>
      </c>
      <c r="BT66" s="6">
        <v>-4.9399999999999999E-2</v>
      </c>
      <c r="BU66" s="6">
        <v>-4.9399999999999999E-2</v>
      </c>
      <c r="BV66" s="6">
        <v>-4.9399999999999999E-2</v>
      </c>
      <c r="BW66" s="6">
        <v>-4.9399999999999999E-2</v>
      </c>
      <c r="BX66" s="6">
        <v>-4.9399999999999999E-2</v>
      </c>
      <c r="BY66" s="31">
        <v>0</v>
      </c>
      <c r="BZ66" s="31">
        <v>0</v>
      </c>
      <c r="CA66" s="31">
        <v>0</v>
      </c>
      <c r="CB66" s="31">
        <v>-201696.34</v>
      </c>
      <c r="CC66" s="31">
        <v>-181670.59</v>
      </c>
      <c r="CD66" s="31">
        <v>-198106.73</v>
      </c>
      <c r="CE66" s="31">
        <v>-755389.77</v>
      </c>
      <c r="CF66" s="31">
        <v>-315759.25</v>
      </c>
      <c r="CG66" s="31">
        <v>-175756.47</v>
      </c>
      <c r="CH66" s="31">
        <v>-284771.61</v>
      </c>
      <c r="CI66" s="31">
        <v>-221015.6</v>
      </c>
      <c r="CJ66" s="31">
        <v>-261712.4</v>
      </c>
      <c r="CK66" s="32">
        <f t="shared" si="42"/>
        <v>0</v>
      </c>
      <c r="CL66" s="32">
        <f t="shared" si="43"/>
        <v>0</v>
      </c>
      <c r="CM66" s="32">
        <f t="shared" si="44"/>
        <v>0</v>
      </c>
      <c r="CN66" s="32">
        <f t="shared" si="45"/>
        <v>5307.8</v>
      </c>
      <c r="CO66" s="32">
        <f t="shared" si="46"/>
        <v>4780.8</v>
      </c>
      <c r="CP66" s="32">
        <f t="shared" si="47"/>
        <v>5213.33</v>
      </c>
      <c r="CQ66" s="32">
        <f t="shared" si="48"/>
        <v>19878.68</v>
      </c>
      <c r="CR66" s="32">
        <f t="shared" si="49"/>
        <v>8309.4500000000007</v>
      </c>
      <c r="CS66" s="32">
        <f t="shared" si="50"/>
        <v>4625.17</v>
      </c>
      <c r="CT66" s="32">
        <f t="shared" si="51"/>
        <v>7493.99</v>
      </c>
      <c r="CU66" s="32">
        <f t="shared" si="52"/>
        <v>5816.2</v>
      </c>
      <c r="CV66" s="32">
        <f t="shared" si="53"/>
        <v>6887.17</v>
      </c>
      <c r="CW66" s="31">
        <f t="shared" si="174"/>
        <v>0</v>
      </c>
      <c r="CX66" s="31">
        <f t="shared" si="175"/>
        <v>0</v>
      </c>
      <c r="CY66" s="31">
        <f t="shared" si="176"/>
        <v>0</v>
      </c>
      <c r="CZ66" s="31">
        <f t="shared" si="177"/>
        <v>-142902.26</v>
      </c>
      <c r="DA66" s="31">
        <f t="shared" si="178"/>
        <v>-128713.99</v>
      </c>
      <c r="DB66" s="31">
        <f t="shared" si="179"/>
        <v>-140359.02000000002</v>
      </c>
      <c r="DC66" s="31">
        <f t="shared" si="180"/>
        <v>-500025.22</v>
      </c>
      <c r="DD66" s="31">
        <f t="shared" si="181"/>
        <v>-209014.73</v>
      </c>
      <c r="DE66" s="31">
        <f t="shared" si="182"/>
        <v>-116340.82999999999</v>
      </c>
      <c r="DF66" s="31">
        <f t="shared" si="183"/>
        <v>-212137.56</v>
      </c>
      <c r="DG66" s="31">
        <f t="shared" si="184"/>
        <v>-164643.20000000001</v>
      </c>
      <c r="DH66" s="31">
        <f t="shared" si="185"/>
        <v>-194959.84</v>
      </c>
      <c r="DI66" s="32">
        <f t="shared" si="54"/>
        <v>0</v>
      </c>
      <c r="DJ66" s="32">
        <f t="shared" si="55"/>
        <v>0</v>
      </c>
      <c r="DK66" s="32">
        <f t="shared" si="56"/>
        <v>0</v>
      </c>
      <c r="DL66" s="32">
        <f t="shared" si="57"/>
        <v>-7145.11</v>
      </c>
      <c r="DM66" s="32">
        <f t="shared" si="58"/>
        <v>-6435.7</v>
      </c>
      <c r="DN66" s="32">
        <f t="shared" si="59"/>
        <v>-7017.95</v>
      </c>
      <c r="DO66" s="32">
        <f t="shared" si="60"/>
        <v>-25001.26</v>
      </c>
      <c r="DP66" s="32">
        <f t="shared" si="61"/>
        <v>-10450.74</v>
      </c>
      <c r="DQ66" s="32">
        <f t="shared" si="62"/>
        <v>-5817.04</v>
      </c>
      <c r="DR66" s="32">
        <f t="shared" si="63"/>
        <v>-10606.88</v>
      </c>
      <c r="DS66" s="32">
        <f t="shared" si="64"/>
        <v>-8232.16</v>
      </c>
      <c r="DT66" s="32">
        <f t="shared" si="65"/>
        <v>-9747.99</v>
      </c>
      <c r="DU66" s="31">
        <f t="shared" si="66"/>
        <v>0</v>
      </c>
      <c r="DV66" s="31">
        <f t="shared" si="67"/>
        <v>0</v>
      </c>
      <c r="DW66" s="31">
        <f t="shared" si="68"/>
        <v>0</v>
      </c>
      <c r="DX66" s="31">
        <f t="shared" si="69"/>
        <v>-59371.02</v>
      </c>
      <c r="DY66" s="31">
        <f t="shared" si="70"/>
        <v>-52841.53</v>
      </c>
      <c r="DZ66" s="31">
        <f t="shared" si="71"/>
        <v>-56906.96</v>
      </c>
      <c r="EA66" s="31">
        <f t="shared" si="72"/>
        <v>-200263.63</v>
      </c>
      <c r="EB66" s="31">
        <f t="shared" si="73"/>
        <v>-82602.38</v>
      </c>
      <c r="EC66" s="31">
        <f t="shared" si="74"/>
        <v>-45360.2</v>
      </c>
      <c r="ED66" s="31">
        <f t="shared" si="75"/>
        <v>-81620.7</v>
      </c>
      <c r="EE66" s="31">
        <f t="shared" si="76"/>
        <v>-62473.11</v>
      </c>
      <c r="EF66" s="31">
        <f t="shared" si="77"/>
        <v>-72975.11</v>
      </c>
      <c r="EG66" s="32">
        <f t="shared" si="78"/>
        <v>0</v>
      </c>
      <c r="EH66" s="32">
        <f t="shared" si="79"/>
        <v>0</v>
      </c>
      <c r="EI66" s="32">
        <f t="shared" si="80"/>
        <v>0</v>
      </c>
      <c r="EJ66" s="32">
        <f t="shared" si="81"/>
        <v>-209418.38999999998</v>
      </c>
      <c r="EK66" s="32">
        <f t="shared" si="82"/>
        <v>-187991.22</v>
      </c>
      <c r="EL66" s="32">
        <f t="shared" si="83"/>
        <v>-204283.93000000002</v>
      </c>
      <c r="EM66" s="32">
        <f t="shared" si="84"/>
        <v>-725290.11</v>
      </c>
      <c r="EN66" s="32">
        <f t="shared" si="85"/>
        <v>-302067.84999999998</v>
      </c>
      <c r="EO66" s="32">
        <f t="shared" si="86"/>
        <v>-167518.06999999998</v>
      </c>
      <c r="EP66" s="32">
        <f t="shared" si="87"/>
        <v>-304365.14</v>
      </c>
      <c r="EQ66" s="32">
        <f t="shared" si="88"/>
        <v>-235348.47000000003</v>
      </c>
      <c r="ER66" s="32">
        <f t="shared" si="89"/>
        <v>-277682.94</v>
      </c>
    </row>
    <row r="67" spans="1:148">
      <c r="A67" t="s">
        <v>423</v>
      </c>
      <c r="B67" s="1" t="s">
        <v>128</v>
      </c>
      <c r="C67" t="str">
        <f t="shared" ca="1" si="186"/>
        <v>HSH</v>
      </c>
      <c r="D67" t="str">
        <f t="shared" ca="1" si="187"/>
        <v>Horseshoe Hydro Facility</v>
      </c>
      <c r="E67" s="51">
        <v>6513.0649000000003</v>
      </c>
      <c r="F67" s="51">
        <v>5277.9377000000004</v>
      </c>
      <c r="G67" s="51">
        <v>5558.9098000000004</v>
      </c>
      <c r="H67" s="51">
        <v>5025.5555999999997</v>
      </c>
      <c r="I67" s="51">
        <v>9733.6214</v>
      </c>
      <c r="J67" s="51">
        <v>10004.302900000001</v>
      </c>
      <c r="K67" s="51">
        <v>10654.772999999999</v>
      </c>
      <c r="L67" s="51">
        <v>9651.0874999999996</v>
      </c>
      <c r="M67" s="51">
        <v>7066.8648000000003</v>
      </c>
      <c r="N67" s="51">
        <v>5932.5913</v>
      </c>
      <c r="O67" s="51">
        <v>6080.9831999999997</v>
      </c>
      <c r="P67" s="51">
        <v>6778.7718999999997</v>
      </c>
      <c r="Q67" s="32">
        <v>411564.47</v>
      </c>
      <c r="R67" s="32">
        <v>399165.17</v>
      </c>
      <c r="S67" s="32">
        <v>326568.27</v>
      </c>
      <c r="T67" s="32">
        <v>269687.05</v>
      </c>
      <c r="U67" s="32">
        <v>490014.13</v>
      </c>
      <c r="V67" s="32">
        <v>500383.76</v>
      </c>
      <c r="W67" s="32">
        <v>1657501.38</v>
      </c>
      <c r="X67" s="32">
        <v>697950.71</v>
      </c>
      <c r="Y67" s="32">
        <v>361989.3</v>
      </c>
      <c r="Z67" s="32">
        <v>386053.74</v>
      </c>
      <c r="AA67" s="32">
        <v>343146.45</v>
      </c>
      <c r="AB67" s="32">
        <v>467739.28</v>
      </c>
      <c r="AC67" s="2">
        <v>0.17</v>
      </c>
      <c r="AD67" s="2">
        <v>0.17</v>
      </c>
      <c r="AE67" s="2">
        <v>0.17</v>
      </c>
      <c r="AF67" s="2">
        <v>0.17</v>
      </c>
      <c r="AG67" s="2">
        <v>0.17</v>
      </c>
      <c r="AH67" s="2">
        <v>0.17</v>
      </c>
      <c r="AI67" s="2">
        <v>0.17</v>
      </c>
      <c r="AJ67" s="2">
        <v>0.17</v>
      </c>
      <c r="AK67" s="2">
        <v>0.17</v>
      </c>
      <c r="AL67" s="2">
        <v>0.17</v>
      </c>
      <c r="AM67" s="2">
        <v>0.17</v>
      </c>
      <c r="AN67" s="2">
        <v>0.17</v>
      </c>
      <c r="AO67" s="33">
        <v>699.66</v>
      </c>
      <c r="AP67" s="33">
        <v>678.58</v>
      </c>
      <c r="AQ67" s="33">
        <v>555.16999999999996</v>
      </c>
      <c r="AR67" s="33">
        <v>458.47</v>
      </c>
      <c r="AS67" s="33">
        <v>833.02</v>
      </c>
      <c r="AT67" s="33">
        <v>850.65</v>
      </c>
      <c r="AU67" s="33">
        <v>2817.75</v>
      </c>
      <c r="AV67" s="33">
        <v>1186.52</v>
      </c>
      <c r="AW67" s="33">
        <v>615.38</v>
      </c>
      <c r="AX67" s="33">
        <v>656.29</v>
      </c>
      <c r="AY67" s="33">
        <v>583.35</v>
      </c>
      <c r="AZ67" s="33">
        <v>795.16</v>
      </c>
      <c r="BA67" s="31">
        <f t="shared" si="30"/>
        <v>-493.88</v>
      </c>
      <c r="BB67" s="31">
        <f t="shared" si="31"/>
        <v>-479</v>
      </c>
      <c r="BC67" s="31">
        <f t="shared" si="32"/>
        <v>-391.88</v>
      </c>
      <c r="BD67" s="31">
        <f t="shared" si="33"/>
        <v>-1294.5</v>
      </c>
      <c r="BE67" s="31">
        <f t="shared" si="34"/>
        <v>-2352.0700000000002</v>
      </c>
      <c r="BF67" s="31">
        <f t="shared" si="35"/>
        <v>-2401.84</v>
      </c>
      <c r="BG67" s="31">
        <f t="shared" si="36"/>
        <v>-11768.26</v>
      </c>
      <c r="BH67" s="31">
        <f t="shared" si="37"/>
        <v>-4955.45</v>
      </c>
      <c r="BI67" s="31">
        <f t="shared" si="38"/>
        <v>-2570.12</v>
      </c>
      <c r="BJ67" s="31">
        <f t="shared" si="39"/>
        <v>-1158.1600000000001</v>
      </c>
      <c r="BK67" s="31">
        <f t="shared" si="40"/>
        <v>-1029.44</v>
      </c>
      <c r="BL67" s="31">
        <f t="shared" si="41"/>
        <v>-1403.22</v>
      </c>
      <c r="BM67" s="6">
        <v>-4.9399999999999999E-2</v>
      </c>
      <c r="BN67" s="6">
        <v>-4.9399999999999999E-2</v>
      </c>
      <c r="BO67" s="6">
        <v>-4.9399999999999999E-2</v>
      </c>
      <c r="BP67" s="6">
        <v>-4.9399999999999999E-2</v>
      </c>
      <c r="BQ67" s="6">
        <v>-4.9399999999999999E-2</v>
      </c>
      <c r="BR67" s="6">
        <v>-4.9399999999999999E-2</v>
      </c>
      <c r="BS67" s="6">
        <v>-4.9399999999999999E-2</v>
      </c>
      <c r="BT67" s="6">
        <v>-4.9399999999999999E-2</v>
      </c>
      <c r="BU67" s="6">
        <v>-4.9399999999999999E-2</v>
      </c>
      <c r="BV67" s="6">
        <v>-4.9399999999999999E-2</v>
      </c>
      <c r="BW67" s="6">
        <v>-4.9399999999999999E-2</v>
      </c>
      <c r="BX67" s="6">
        <v>-4.9399999999999999E-2</v>
      </c>
      <c r="BY67" s="31">
        <v>-20331.28</v>
      </c>
      <c r="BZ67" s="31">
        <v>-19718.759999999998</v>
      </c>
      <c r="CA67" s="31">
        <v>-16132.47</v>
      </c>
      <c r="CB67" s="31">
        <v>-13322.54</v>
      </c>
      <c r="CC67" s="31">
        <v>-24206.7</v>
      </c>
      <c r="CD67" s="31">
        <v>-24718.959999999999</v>
      </c>
      <c r="CE67" s="31">
        <v>-81880.570000000007</v>
      </c>
      <c r="CF67" s="31">
        <v>-34478.769999999997</v>
      </c>
      <c r="CG67" s="31">
        <v>-17882.27</v>
      </c>
      <c r="CH67" s="31">
        <v>-19071.05</v>
      </c>
      <c r="CI67" s="31">
        <v>-16951.43</v>
      </c>
      <c r="CJ67" s="31">
        <v>-23106.32</v>
      </c>
      <c r="CK67" s="32">
        <f t="shared" si="42"/>
        <v>535.03</v>
      </c>
      <c r="CL67" s="32">
        <f t="shared" si="43"/>
        <v>518.91</v>
      </c>
      <c r="CM67" s="32">
        <f t="shared" si="44"/>
        <v>424.54</v>
      </c>
      <c r="CN67" s="32">
        <f t="shared" si="45"/>
        <v>350.59</v>
      </c>
      <c r="CO67" s="32">
        <f t="shared" si="46"/>
        <v>637.02</v>
      </c>
      <c r="CP67" s="32">
        <f t="shared" si="47"/>
        <v>650.5</v>
      </c>
      <c r="CQ67" s="32">
        <f t="shared" si="48"/>
        <v>2154.75</v>
      </c>
      <c r="CR67" s="32">
        <f t="shared" si="49"/>
        <v>907.34</v>
      </c>
      <c r="CS67" s="32">
        <f t="shared" si="50"/>
        <v>470.59</v>
      </c>
      <c r="CT67" s="32">
        <f t="shared" si="51"/>
        <v>501.87</v>
      </c>
      <c r="CU67" s="32">
        <f t="shared" si="52"/>
        <v>446.09</v>
      </c>
      <c r="CV67" s="32">
        <f t="shared" si="53"/>
        <v>608.05999999999995</v>
      </c>
      <c r="CW67" s="31">
        <f t="shared" si="174"/>
        <v>-20002.03</v>
      </c>
      <c r="CX67" s="31">
        <f t="shared" si="175"/>
        <v>-19399.43</v>
      </c>
      <c r="CY67" s="31">
        <f t="shared" si="176"/>
        <v>-15871.22</v>
      </c>
      <c r="CZ67" s="31">
        <f t="shared" si="177"/>
        <v>-12135.92</v>
      </c>
      <c r="DA67" s="31">
        <f t="shared" si="178"/>
        <v>-22050.63</v>
      </c>
      <c r="DB67" s="31">
        <f t="shared" si="179"/>
        <v>-22517.27</v>
      </c>
      <c r="DC67" s="31">
        <f t="shared" si="180"/>
        <v>-70775.310000000012</v>
      </c>
      <c r="DD67" s="31">
        <f t="shared" si="181"/>
        <v>-29802.499999999996</v>
      </c>
      <c r="DE67" s="31">
        <f t="shared" si="182"/>
        <v>-15456.940000000002</v>
      </c>
      <c r="DF67" s="31">
        <f t="shared" si="183"/>
        <v>-18067.310000000001</v>
      </c>
      <c r="DG67" s="31">
        <f t="shared" si="184"/>
        <v>-16059.249999999998</v>
      </c>
      <c r="DH67" s="31">
        <f t="shared" si="185"/>
        <v>-21890.199999999997</v>
      </c>
      <c r="DI67" s="32">
        <f t="shared" si="54"/>
        <v>-1000.1</v>
      </c>
      <c r="DJ67" s="32">
        <f t="shared" si="55"/>
        <v>-969.97</v>
      </c>
      <c r="DK67" s="32">
        <f t="shared" si="56"/>
        <v>-793.56</v>
      </c>
      <c r="DL67" s="32">
        <f t="shared" si="57"/>
        <v>-606.79999999999995</v>
      </c>
      <c r="DM67" s="32">
        <f t="shared" si="58"/>
        <v>-1102.53</v>
      </c>
      <c r="DN67" s="32">
        <f t="shared" si="59"/>
        <v>-1125.8599999999999</v>
      </c>
      <c r="DO67" s="32">
        <f t="shared" si="60"/>
        <v>-3538.77</v>
      </c>
      <c r="DP67" s="32">
        <f t="shared" si="61"/>
        <v>-1490.13</v>
      </c>
      <c r="DQ67" s="32">
        <f t="shared" si="62"/>
        <v>-772.85</v>
      </c>
      <c r="DR67" s="32">
        <f t="shared" si="63"/>
        <v>-903.37</v>
      </c>
      <c r="DS67" s="32">
        <f t="shared" si="64"/>
        <v>-802.96</v>
      </c>
      <c r="DT67" s="32">
        <f t="shared" si="65"/>
        <v>-1094.51</v>
      </c>
      <c r="DU67" s="31">
        <f t="shared" si="66"/>
        <v>-8606.08</v>
      </c>
      <c r="DV67" s="31">
        <f t="shared" si="67"/>
        <v>-8247.9500000000007</v>
      </c>
      <c r="DW67" s="31">
        <f t="shared" si="68"/>
        <v>-6674.83</v>
      </c>
      <c r="DX67" s="31">
        <f t="shared" si="69"/>
        <v>-5042.0600000000004</v>
      </c>
      <c r="DY67" s="31">
        <f t="shared" si="70"/>
        <v>-9052.5400000000009</v>
      </c>
      <c r="DZ67" s="31">
        <f t="shared" si="71"/>
        <v>-9129.3700000000008</v>
      </c>
      <c r="EA67" s="31">
        <f t="shared" si="72"/>
        <v>-28346.01</v>
      </c>
      <c r="EB67" s="31">
        <f t="shared" si="73"/>
        <v>-11777.91</v>
      </c>
      <c r="EC67" s="31">
        <f t="shared" si="74"/>
        <v>-6026.52</v>
      </c>
      <c r="ED67" s="31">
        <f t="shared" si="75"/>
        <v>-6951.46</v>
      </c>
      <c r="EE67" s="31">
        <f t="shared" si="76"/>
        <v>-6093.61</v>
      </c>
      <c r="EF67" s="31">
        <f t="shared" si="77"/>
        <v>-8193.69</v>
      </c>
      <c r="EG67" s="32">
        <f t="shared" si="78"/>
        <v>-29608.21</v>
      </c>
      <c r="EH67" s="32">
        <f t="shared" si="79"/>
        <v>-28617.350000000002</v>
      </c>
      <c r="EI67" s="32">
        <f t="shared" si="80"/>
        <v>-23339.61</v>
      </c>
      <c r="EJ67" s="32">
        <f t="shared" si="81"/>
        <v>-17784.78</v>
      </c>
      <c r="EK67" s="32">
        <f t="shared" si="82"/>
        <v>-32205.7</v>
      </c>
      <c r="EL67" s="32">
        <f t="shared" si="83"/>
        <v>-32772.5</v>
      </c>
      <c r="EM67" s="32">
        <f t="shared" si="84"/>
        <v>-102660.09000000001</v>
      </c>
      <c r="EN67" s="32">
        <f t="shared" si="85"/>
        <v>-43070.539999999994</v>
      </c>
      <c r="EO67" s="32">
        <f t="shared" si="86"/>
        <v>-22256.310000000005</v>
      </c>
      <c r="EP67" s="32">
        <f t="shared" si="87"/>
        <v>-25922.14</v>
      </c>
      <c r="EQ67" s="32">
        <f t="shared" si="88"/>
        <v>-22955.82</v>
      </c>
      <c r="ER67" s="32">
        <f t="shared" si="89"/>
        <v>-31178.399999999994</v>
      </c>
    </row>
    <row r="68" spans="1:148">
      <c r="A68" t="s">
        <v>422</v>
      </c>
      <c r="B68" s="1" t="s">
        <v>161</v>
      </c>
      <c r="C68" t="str">
        <f t="shared" ca="1" si="186"/>
        <v>IEW1</v>
      </c>
      <c r="D68" t="str">
        <f t="shared" ca="1" si="187"/>
        <v>Summerview 1 Wind Facility</v>
      </c>
      <c r="E68" s="51">
        <v>25940.656200000001</v>
      </c>
      <c r="F68" s="51">
        <v>14352.6644</v>
      </c>
      <c r="G68" s="51">
        <v>26600.8223</v>
      </c>
      <c r="H68" s="51">
        <v>15081.0792</v>
      </c>
      <c r="I68" s="51">
        <v>14943.3467</v>
      </c>
      <c r="J68" s="51">
        <v>17913.1073</v>
      </c>
      <c r="K68" s="51">
        <v>11050.0586</v>
      </c>
      <c r="L68" s="51">
        <v>9695.4627999999993</v>
      </c>
      <c r="M68" s="51">
        <v>14624.3842</v>
      </c>
      <c r="N68" s="51">
        <v>26048.268499999998</v>
      </c>
      <c r="O68" s="51">
        <v>21260.1067</v>
      </c>
      <c r="P68" s="51">
        <v>25280.092199999999</v>
      </c>
      <c r="Q68" s="32">
        <v>1341166.3799999999</v>
      </c>
      <c r="R68" s="32">
        <v>825326.18</v>
      </c>
      <c r="S68" s="32">
        <v>1409209.98</v>
      </c>
      <c r="T68" s="32">
        <v>714201.16</v>
      </c>
      <c r="U68" s="32">
        <v>545840.66</v>
      </c>
      <c r="V68" s="32">
        <v>715379.1</v>
      </c>
      <c r="W68" s="32">
        <v>1582042.88</v>
      </c>
      <c r="X68" s="32">
        <v>473739.13</v>
      </c>
      <c r="Y68" s="32">
        <v>605832.61</v>
      </c>
      <c r="Z68" s="32">
        <v>1520079.38</v>
      </c>
      <c r="AA68" s="32">
        <v>884966.8</v>
      </c>
      <c r="AB68" s="32">
        <v>1267032.5900000001</v>
      </c>
      <c r="AC68" s="2">
        <v>3.63</v>
      </c>
      <c r="AD68" s="2">
        <v>3.63</v>
      </c>
      <c r="AE68" s="2">
        <v>3.63</v>
      </c>
      <c r="AF68" s="2">
        <v>3.63</v>
      </c>
      <c r="AG68" s="2">
        <v>3.63</v>
      </c>
      <c r="AH68" s="2">
        <v>3.63</v>
      </c>
      <c r="AI68" s="2">
        <v>3.63</v>
      </c>
      <c r="AJ68" s="2">
        <v>3.63</v>
      </c>
      <c r="AK68" s="2">
        <v>3.63</v>
      </c>
      <c r="AL68" s="2">
        <v>3.63</v>
      </c>
      <c r="AM68" s="2">
        <v>3.63</v>
      </c>
      <c r="AN68" s="2">
        <v>3.63</v>
      </c>
      <c r="AO68" s="33">
        <v>48684.34</v>
      </c>
      <c r="AP68" s="33">
        <v>29959.34</v>
      </c>
      <c r="AQ68" s="33">
        <v>51154.32</v>
      </c>
      <c r="AR68" s="33">
        <v>25925.5</v>
      </c>
      <c r="AS68" s="33">
        <v>19814.02</v>
      </c>
      <c r="AT68" s="33">
        <v>25968.26</v>
      </c>
      <c r="AU68" s="33">
        <v>57428.160000000003</v>
      </c>
      <c r="AV68" s="33">
        <v>17196.73</v>
      </c>
      <c r="AW68" s="33">
        <v>21991.72</v>
      </c>
      <c r="AX68" s="33">
        <v>55178.879999999997</v>
      </c>
      <c r="AY68" s="33">
        <v>32124.29</v>
      </c>
      <c r="AZ68" s="33">
        <v>45993.279999999999</v>
      </c>
      <c r="BA68" s="31">
        <f t="shared" si="30"/>
        <v>-1609.4</v>
      </c>
      <c r="BB68" s="31">
        <f t="shared" si="31"/>
        <v>-990.39</v>
      </c>
      <c r="BC68" s="31">
        <f t="shared" si="32"/>
        <v>-1691.05</v>
      </c>
      <c r="BD68" s="31">
        <f t="shared" si="33"/>
        <v>-3428.17</v>
      </c>
      <c r="BE68" s="31">
        <f t="shared" si="34"/>
        <v>-2620.04</v>
      </c>
      <c r="BF68" s="31">
        <f t="shared" si="35"/>
        <v>-3433.82</v>
      </c>
      <c r="BG68" s="31">
        <f t="shared" si="36"/>
        <v>-11232.5</v>
      </c>
      <c r="BH68" s="31">
        <f t="shared" si="37"/>
        <v>-3363.55</v>
      </c>
      <c r="BI68" s="31">
        <f t="shared" si="38"/>
        <v>-4301.41</v>
      </c>
      <c r="BJ68" s="31">
        <f t="shared" si="39"/>
        <v>-4560.24</v>
      </c>
      <c r="BK68" s="31">
        <f t="shared" si="40"/>
        <v>-2654.9</v>
      </c>
      <c r="BL68" s="31">
        <f t="shared" si="41"/>
        <v>-3801.1</v>
      </c>
      <c r="BM68" s="6">
        <v>1.3899999999999999E-2</v>
      </c>
      <c r="BN68" s="6">
        <v>1.3899999999999999E-2</v>
      </c>
      <c r="BO68" s="6">
        <v>1.3899999999999999E-2</v>
      </c>
      <c r="BP68" s="6">
        <v>1.3899999999999999E-2</v>
      </c>
      <c r="BQ68" s="6">
        <v>1.3899999999999999E-2</v>
      </c>
      <c r="BR68" s="6">
        <v>1.3899999999999999E-2</v>
      </c>
      <c r="BS68" s="6">
        <v>1.3899999999999999E-2</v>
      </c>
      <c r="BT68" s="6">
        <v>1.3899999999999999E-2</v>
      </c>
      <c r="BU68" s="6">
        <v>1.3899999999999999E-2</v>
      </c>
      <c r="BV68" s="6">
        <v>1.3899999999999999E-2</v>
      </c>
      <c r="BW68" s="6">
        <v>1.3899999999999999E-2</v>
      </c>
      <c r="BX68" s="6">
        <v>1.3899999999999999E-2</v>
      </c>
      <c r="BY68" s="31">
        <v>18642.21</v>
      </c>
      <c r="BZ68" s="31">
        <v>11472.03</v>
      </c>
      <c r="CA68" s="31">
        <v>19588.02</v>
      </c>
      <c r="CB68" s="31">
        <v>9927.4</v>
      </c>
      <c r="CC68" s="31">
        <v>7587.19</v>
      </c>
      <c r="CD68" s="31">
        <v>9943.77</v>
      </c>
      <c r="CE68" s="31">
        <v>21990.400000000001</v>
      </c>
      <c r="CF68" s="31">
        <v>6584.97</v>
      </c>
      <c r="CG68" s="31">
        <v>8421.07</v>
      </c>
      <c r="CH68" s="31">
        <v>21129.1</v>
      </c>
      <c r="CI68" s="31">
        <v>12301.04</v>
      </c>
      <c r="CJ68" s="31">
        <v>17611.75</v>
      </c>
      <c r="CK68" s="32">
        <f t="shared" si="42"/>
        <v>1743.52</v>
      </c>
      <c r="CL68" s="32">
        <f t="shared" si="43"/>
        <v>1072.92</v>
      </c>
      <c r="CM68" s="32">
        <f t="shared" si="44"/>
        <v>1831.97</v>
      </c>
      <c r="CN68" s="32">
        <f t="shared" si="45"/>
        <v>928.46</v>
      </c>
      <c r="CO68" s="32">
        <f t="shared" si="46"/>
        <v>709.59</v>
      </c>
      <c r="CP68" s="32">
        <f t="shared" si="47"/>
        <v>929.99</v>
      </c>
      <c r="CQ68" s="32">
        <f t="shared" si="48"/>
        <v>2056.66</v>
      </c>
      <c r="CR68" s="32">
        <f t="shared" si="49"/>
        <v>615.86</v>
      </c>
      <c r="CS68" s="32">
        <f t="shared" si="50"/>
        <v>787.58</v>
      </c>
      <c r="CT68" s="32">
        <f t="shared" si="51"/>
        <v>1976.1</v>
      </c>
      <c r="CU68" s="32">
        <f t="shared" si="52"/>
        <v>1150.46</v>
      </c>
      <c r="CV68" s="32">
        <f t="shared" si="53"/>
        <v>1647.14</v>
      </c>
      <c r="CW68" s="31">
        <f t="shared" si="174"/>
        <v>-26689.209999999995</v>
      </c>
      <c r="CX68" s="31">
        <f t="shared" si="175"/>
        <v>-16424</v>
      </c>
      <c r="CY68" s="31">
        <f t="shared" si="176"/>
        <v>-28043.279999999999</v>
      </c>
      <c r="CZ68" s="31">
        <f t="shared" si="177"/>
        <v>-11641.47</v>
      </c>
      <c r="DA68" s="31">
        <f t="shared" si="178"/>
        <v>-8897.2000000000007</v>
      </c>
      <c r="DB68" s="31">
        <f t="shared" si="179"/>
        <v>-11660.679999999998</v>
      </c>
      <c r="DC68" s="31">
        <f t="shared" si="180"/>
        <v>-22148.600000000006</v>
      </c>
      <c r="DD68" s="31">
        <f t="shared" si="181"/>
        <v>-6632.3499999999995</v>
      </c>
      <c r="DE68" s="31">
        <f t="shared" si="182"/>
        <v>-8481.6600000000017</v>
      </c>
      <c r="DF68" s="31">
        <f t="shared" si="183"/>
        <v>-27513.440000000002</v>
      </c>
      <c r="DG68" s="31">
        <f t="shared" si="184"/>
        <v>-16017.890000000001</v>
      </c>
      <c r="DH68" s="31">
        <f t="shared" si="185"/>
        <v>-22933.29</v>
      </c>
      <c r="DI68" s="32">
        <f t="shared" si="54"/>
        <v>-1334.46</v>
      </c>
      <c r="DJ68" s="32">
        <f t="shared" si="55"/>
        <v>-821.2</v>
      </c>
      <c r="DK68" s="32">
        <f t="shared" si="56"/>
        <v>-1402.16</v>
      </c>
      <c r="DL68" s="32">
        <f t="shared" si="57"/>
        <v>-582.07000000000005</v>
      </c>
      <c r="DM68" s="32">
        <f t="shared" si="58"/>
        <v>-444.86</v>
      </c>
      <c r="DN68" s="32">
        <f t="shared" si="59"/>
        <v>-583.03</v>
      </c>
      <c r="DO68" s="32">
        <f t="shared" si="60"/>
        <v>-1107.43</v>
      </c>
      <c r="DP68" s="32">
        <f t="shared" si="61"/>
        <v>-331.62</v>
      </c>
      <c r="DQ68" s="32">
        <f t="shared" si="62"/>
        <v>-424.08</v>
      </c>
      <c r="DR68" s="32">
        <f t="shared" si="63"/>
        <v>-1375.67</v>
      </c>
      <c r="DS68" s="32">
        <f t="shared" si="64"/>
        <v>-800.89</v>
      </c>
      <c r="DT68" s="32">
        <f t="shared" si="65"/>
        <v>-1146.6600000000001</v>
      </c>
      <c r="DU68" s="31">
        <f t="shared" si="66"/>
        <v>-11483.31</v>
      </c>
      <c r="DV68" s="31">
        <f t="shared" si="67"/>
        <v>-6982.9</v>
      </c>
      <c r="DW68" s="31">
        <f t="shared" si="68"/>
        <v>-11793.93</v>
      </c>
      <c r="DX68" s="31">
        <f t="shared" si="69"/>
        <v>-4836.63</v>
      </c>
      <c r="DY68" s="31">
        <f t="shared" si="70"/>
        <v>-3652.61</v>
      </c>
      <c r="DZ68" s="31">
        <f t="shared" si="71"/>
        <v>-4727.6899999999996</v>
      </c>
      <c r="EA68" s="31">
        <f t="shared" si="72"/>
        <v>-8870.67</v>
      </c>
      <c r="EB68" s="31">
        <f t="shared" si="73"/>
        <v>-2621.1</v>
      </c>
      <c r="EC68" s="31">
        <f t="shared" si="74"/>
        <v>-3306.92</v>
      </c>
      <c r="ED68" s="31">
        <f t="shared" si="75"/>
        <v>-10585.9</v>
      </c>
      <c r="EE68" s="31">
        <f t="shared" si="76"/>
        <v>-6077.91</v>
      </c>
      <c r="EF68" s="31">
        <f t="shared" si="77"/>
        <v>-8584.1200000000008</v>
      </c>
      <c r="EG68" s="32">
        <f t="shared" si="78"/>
        <v>-39506.979999999996</v>
      </c>
      <c r="EH68" s="32">
        <f t="shared" si="79"/>
        <v>-24228.1</v>
      </c>
      <c r="EI68" s="32">
        <f t="shared" si="80"/>
        <v>-41239.369999999995</v>
      </c>
      <c r="EJ68" s="32">
        <f t="shared" si="81"/>
        <v>-17060.169999999998</v>
      </c>
      <c r="EK68" s="32">
        <f t="shared" si="82"/>
        <v>-12994.670000000002</v>
      </c>
      <c r="EL68" s="32">
        <f t="shared" si="83"/>
        <v>-16971.399999999998</v>
      </c>
      <c r="EM68" s="32">
        <f t="shared" si="84"/>
        <v>-32126.700000000004</v>
      </c>
      <c r="EN68" s="32">
        <f t="shared" si="85"/>
        <v>-9585.07</v>
      </c>
      <c r="EO68" s="32">
        <f t="shared" si="86"/>
        <v>-12212.660000000002</v>
      </c>
      <c r="EP68" s="32">
        <f t="shared" si="87"/>
        <v>-39475.01</v>
      </c>
      <c r="EQ68" s="32">
        <f t="shared" si="88"/>
        <v>-22896.690000000002</v>
      </c>
      <c r="ER68" s="32">
        <f t="shared" si="89"/>
        <v>-32664.07</v>
      </c>
    </row>
    <row r="69" spans="1:148">
      <c r="A69" t="s">
        <v>423</v>
      </c>
      <c r="B69" s="1" t="s">
        <v>129</v>
      </c>
      <c r="C69" t="str">
        <f t="shared" ca="1" si="186"/>
        <v>INT</v>
      </c>
      <c r="D69" t="str">
        <f t="shared" ca="1" si="187"/>
        <v>Interlakes Hydro Facility</v>
      </c>
      <c r="E69" s="51">
        <v>1306.4043999999999</v>
      </c>
      <c r="F69" s="51">
        <v>1029.2429999999999</v>
      </c>
      <c r="G69" s="51">
        <v>312.9203</v>
      </c>
      <c r="H69" s="51">
        <v>234.28399999999999</v>
      </c>
      <c r="I69" s="51">
        <v>436.38810000000001</v>
      </c>
      <c r="J69" s="51">
        <v>108.2572</v>
      </c>
      <c r="K69" s="51">
        <v>939.61130000000003</v>
      </c>
      <c r="L69" s="51">
        <v>775.04750000000001</v>
      </c>
      <c r="M69" s="51">
        <v>612.33209999999997</v>
      </c>
      <c r="N69" s="51">
        <v>685.00130000000001</v>
      </c>
      <c r="O69" s="51">
        <v>1262.9503</v>
      </c>
      <c r="P69" s="51">
        <v>1232.7343000000001</v>
      </c>
      <c r="Q69" s="32">
        <v>103813.5</v>
      </c>
      <c r="R69" s="32">
        <v>89799.91</v>
      </c>
      <c r="S69" s="32">
        <v>21765.75</v>
      </c>
      <c r="T69" s="32">
        <v>15042.29</v>
      </c>
      <c r="U69" s="32">
        <v>35608.230000000003</v>
      </c>
      <c r="V69" s="32">
        <v>7182.32</v>
      </c>
      <c r="W69" s="32">
        <v>261154.61</v>
      </c>
      <c r="X69" s="32">
        <v>99992.2</v>
      </c>
      <c r="Y69" s="32">
        <v>41865.589999999997</v>
      </c>
      <c r="Z69" s="32">
        <v>59728.15</v>
      </c>
      <c r="AA69" s="32">
        <v>87276.85</v>
      </c>
      <c r="AB69" s="32">
        <v>103601.78</v>
      </c>
      <c r="AC69" s="2">
        <v>0.49</v>
      </c>
      <c r="AD69" s="2">
        <v>0.49</v>
      </c>
      <c r="AE69" s="2">
        <v>0.49</v>
      </c>
      <c r="AF69" s="2">
        <v>0.49</v>
      </c>
      <c r="AG69" s="2">
        <v>0.49</v>
      </c>
      <c r="AH69" s="2">
        <v>0.49</v>
      </c>
      <c r="AI69" s="2">
        <v>0.49</v>
      </c>
      <c r="AJ69" s="2">
        <v>0.49</v>
      </c>
      <c r="AK69" s="2">
        <v>0.49</v>
      </c>
      <c r="AL69" s="2">
        <v>0.49</v>
      </c>
      <c r="AM69" s="2">
        <v>0.49</v>
      </c>
      <c r="AN69" s="2">
        <v>0.49</v>
      </c>
      <c r="AO69" s="33">
        <v>508.69</v>
      </c>
      <c r="AP69" s="33">
        <v>440.02</v>
      </c>
      <c r="AQ69" s="33">
        <v>106.65</v>
      </c>
      <c r="AR69" s="33">
        <v>73.709999999999994</v>
      </c>
      <c r="AS69" s="33">
        <v>174.48</v>
      </c>
      <c r="AT69" s="33">
        <v>35.19</v>
      </c>
      <c r="AU69" s="33">
        <v>1279.6600000000001</v>
      </c>
      <c r="AV69" s="33">
        <v>489.96</v>
      </c>
      <c r="AW69" s="33">
        <v>205.14</v>
      </c>
      <c r="AX69" s="33">
        <v>292.67</v>
      </c>
      <c r="AY69" s="33">
        <v>427.66</v>
      </c>
      <c r="AZ69" s="33">
        <v>507.65</v>
      </c>
      <c r="BA69" s="31">
        <f t="shared" si="30"/>
        <v>-124.58</v>
      </c>
      <c r="BB69" s="31">
        <f t="shared" si="31"/>
        <v>-107.76</v>
      </c>
      <c r="BC69" s="31">
        <f t="shared" si="32"/>
        <v>-26.12</v>
      </c>
      <c r="BD69" s="31">
        <f t="shared" si="33"/>
        <v>-72.2</v>
      </c>
      <c r="BE69" s="31">
        <f t="shared" si="34"/>
        <v>-170.92</v>
      </c>
      <c r="BF69" s="31">
        <f t="shared" si="35"/>
        <v>-34.479999999999997</v>
      </c>
      <c r="BG69" s="31">
        <f t="shared" si="36"/>
        <v>-1854.2</v>
      </c>
      <c r="BH69" s="31">
        <f t="shared" si="37"/>
        <v>-709.94</v>
      </c>
      <c r="BI69" s="31">
        <f t="shared" si="38"/>
        <v>-297.25</v>
      </c>
      <c r="BJ69" s="31">
        <f t="shared" si="39"/>
        <v>-179.18</v>
      </c>
      <c r="BK69" s="31">
        <f t="shared" si="40"/>
        <v>-261.83</v>
      </c>
      <c r="BL69" s="31">
        <f t="shared" si="41"/>
        <v>-310.81</v>
      </c>
      <c r="BM69" s="6">
        <v>-4.4600000000000001E-2</v>
      </c>
      <c r="BN69" s="6">
        <v>-4.4600000000000001E-2</v>
      </c>
      <c r="BO69" s="6">
        <v>-4.4600000000000001E-2</v>
      </c>
      <c r="BP69" s="6">
        <v>-4.4600000000000001E-2</v>
      </c>
      <c r="BQ69" s="6">
        <v>-4.4600000000000001E-2</v>
      </c>
      <c r="BR69" s="6">
        <v>-4.4600000000000001E-2</v>
      </c>
      <c r="BS69" s="6">
        <v>-4.4600000000000001E-2</v>
      </c>
      <c r="BT69" s="6">
        <v>-4.4600000000000001E-2</v>
      </c>
      <c r="BU69" s="6">
        <v>-4.4600000000000001E-2</v>
      </c>
      <c r="BV69" s="6">
        <v>-4.4600000000000001E-2</v>
      </c>
      <c r="BW69" s="6">
        <v>-4.4600000000000001E-2</v>
      </c>
      <c r="BX69" s="6">
        <v>-4.4600000000000001E-2</v>
      </c>
      <c r="BY69" s="31">
        <v>-4630.08</v>
      </c>
      <c r="BZ69" s="31">
        <v>-4005.08</v>
      </c>
      <c r="CA69" s="31">
        <v>-970.75</v>
      </c>
      <c r="CB69" s="31">
        <v>-670.89</v>
      </c>
      <c r="CC69" s="31">
        <v>-1588.13</v>
      </c>
      <c r="CD69" s="31">
        <v>-320.33</v>
      </c>
      <c r="CE69" s="31">
        <v>-11647.5</v>
      </c>
      <c r="CF69" s="31">
        <v>-4459.6499999999996</v>
      </c>
      <c r="CG69" s="31">
        <v>-1867.21</v>
      </c>
      <c r="CH69" s="31">
        <v>-2663.88</v>
      </c>
      <c r="CI69" s="31">
        <v>-3892.55</v>
      </c>
      <c r="CJ69" s="31">
        <v>-4620.6400000000003</v>
      </c>
      <c r="CK69" s="32">
        <f t="shared" si="42"/>
        <v>134.96</v>
      </c>
      <c r="CL69" s="32">
        <f t="shared" si="43"/>
        <v>116.74</v>
      </c>
      <c r="CM69" s="32">
        <f t="shared" si="44"/>
        <v>28.3</v>
      </c>
      <c r="CN69" s="32">
        <f t="shared" si="45"/>
        <v>19.55</v>
      </c>
      <c r="CO69" s="32">
        <f t="shared" si="46"/>
        <v>46.29</v>
      </c>
      <c r="CP69" s="32">
        <f t="shared" si="47"/>
        <v>9.34</v>
      </c>
      <c r="CQ69" s="32">
        <f t="shared" si="48"/>
        <v>339.5</v>
      </c>
      <c r="CR69" s="32">
        <f t="shared" si="49"/>
        <v>129.99</v>
      </c>
      <c r="CS69" s="32">
        <f t="shared" si="50"/>
        <v>54.43</v>
      </c>
      <c r="CT69" s="32">
        <f t="shared" si="51"/>
        <v>77.650000000000006</v>
      </c>
      <c r="CU69" s="32">
        <f t="shared" si="52"/>
        <v>113.46</v>
      </c>
      <c r="CV69" s="32">
        <f t="shared" si="53"/>
        <v>134.68</v>
      </c>
      <c r="CW69" s="31">
        <f t="shared" si="174"/>
        <v>-4879.2299999999996</v>
      </c>
      <c r="CX69" s="31">
        <f t="shared" si="175"/>
        <v>-4220.6000000000004</v>
      </c>
      <c r="CY69" s="31">
        <f t="shared" si="176"/>
        <v>-1022.9800000000001</v>
      </c>
      <c r="CZ69" s="31">
        <f t="shared" si="177"/>
        <v>-652.85</v>
      </c>
      <c r="DA69" s="31">
        <f t="shared" si="178"/>
        <v>-1545.4</v>
      </c>
      <c r="DB69" s="31">
        <f t="shared" si="179"/>
        <v>-311.7</v>
      </c>
      <c r="DC69" s="31">
        <f t="shared" si="180"/>
        <v>-10733.46</v>
      </c>
      <c r="DD69" s="31">
        <f t="shared" si="181"/>
        <v>-4109.68</v>
      </c>
      <c r="DE69" s="31">
        <f t="shared" si="182"/>
        <v>-1720.67</v>
      </c>
      <c r="DF69" s="31">
        <f t="shared" si="183"/>
        <v>-2699.7200000000003</v>
      </c>
      <c r="DG69" s="31">
        <f t="shared" si="184"/>
        <v>-3944.92</v>
      </c>
      <c r="DH69" s="31">
        <f t="shared" si="185"/>
        <v>-4682.7999999999993</v>
      </c>
      <c r="DI69" s="32">
        <f t="shared" si="54"/>
        <v>-243.96</v>
      </c>
      <c r="DJ69" s="32">
        <f t="shared" si="55"/>
        <v>-211.03</v>
      </c>
      <c r="DK69" s="32">
        <f t="shared" si="56"/>
        <v>-51.15</v>
      </c>
      <c r="DL69" s="32">
        <f t="shared" si="57"/>
        <v>-32.64</v>
      </c>
      <c r="DM69" s="32">
        <f t="shared" si="58"/>
        <v>-77.27</v>
      </c>
      <c r="DN69" s="32">
        <f t="shared" si="59"/>
        <v>-15.59</v>
      </c>
      <c r="DO69" s="32">
        <f t="shared" si="60"/>
        <v>-536.66999999999996</v>
      </c>
      <c r="DP69" s="32">
        <f t="shared" si="61"/>
        <v>-205.48</v>
      </c>
      <c r="DQ69" s="32">
        <f t="shared" si="62"/>
        <v>-86.03</v>
      </c>
      <c r="DR69" s="32">
        <f t="shared" si="63"/>
        <v>-134.99</v>
      </c>
      <c r="DS69" s="32">
        <f t="shared" si="64"/>
        <v>-197.25</v>
      </c>
      <c r="DT69" s="32">
        <f t="shared" si="65"/>
        <v>-234.14</v>
      </c>
      <c r="DU69" s="31">
        <f t="shared" si="66"/>
        <v>-2099.34</v>
      </c>
      <c r="DV69" s="31">
        <f t="shared" si="67"/>
        <v>-1794.45</v>
      </c>
      <c r="DW69" s="31">
        <f t="shared" si="68"/>
        <v>-430.23</v>
      </c>
      <c r="DX69" s="31">
        <f t="shared" si="69"/>
        <v>-271.24</v>
      </c>
      <c r="DY69" s="31">
        <f t="shared" si="70"/>
        <v>-634.44000000000005</v>
      </c>
      <c r="DZ69" s="31">
        <f t="shared" si="71"/>
        <v>-126.38</v>
      </c>
      <c r="EA69" s="31">
        <f t="shared" si="72"/>
        <v>-4298.83</v>
      </c>
      <c r="EB69" s="31">
        <f t="shared" si="73"/>
        <v>-1624.14</v>
      </c>
      <c r="EC69" s="31">
        <f t="shared" si="74"/>
        <v>-670.87</v>
      </c>
      <c r="ED69" s="31">
        <f t="shared" si="75"/>
        <v>-1038.73</v>
      </c>
      <c r="EE69" s="31">
        <f t="shared" si="76"/>
        <v>-1496.88</v>
      </c>
      <c r="EF69" s="31">
        <f t="shared" si="77"/>
        <v>-1752.81</v>
      </c>
      <c r="EG69" s="32">
        <f t="shared" si="78"/>
        <v>-7222.53</v>
      </c>
      <c r="EH69" s="32">
        <f t="shared" si="79"/>
        <v>-6226.08</v>
      </c>
      <c r="EI69" s="32">
        <f t="shared" si="80"/>
        <v>-1504.3600000000001</v>
      </c>
      <c r="EJ69" s="32">
        <f t="shared" si="81"/>
        <v>-956.73</v>
      </c>
      <c r="EK69" s="32">
        <f t="shared" si="82"/>
        <v>-2257.11</v>
      </c>
      <c r="EL69" s="32">
        <f t="shared" si="83"/>
        <v>-453.66999999999996</v>
      </c>
      <c r="EM69" s="32">
        <f t="shared" si="84"/>
        <v>-15568.96</v>
      </c>
      <c r="EN69" s="32">
        <f t="shared" si="85"/>
        <v>-5939.3</v>
      </c>
      <c r="EO69" s="32">
        <f t="shared" si="86"/>
        <v>-2477.5700000000002</v>
      </c>
      <c r="EP69" s="32">
        <f t="shared" si="87"/>
        <v>-3873.44</v>
      </c>
      <c r="EQ69" s="32">
        <f t="shared" si="88"/>
        <v>-5639.05</v>
      </c>
      <c r="ER69" s="32">
        <f t="shared" si="89"/>
        <v>-6669.75</v>
      </c>
    </row>
    <row r="70" spans="1:148">
      <c r="A70" t="s">
        <v>435</v>
      </c>
      <c r="B70" s="1" t="s">
        <v>81</v>
      </c>
      <c r="C70" t="str">
        <f t="shared" ca="1" si="186"/>
        <v>IOR1</v>
      </c>
      <c r="D70" t="str">
        <f t="shared" ca="1" si="187"/>
        <v>Cold Lake Industrial System</v>
      </c>
      <c r="E70" s="51">
        <v>39356.102599999998</v>
      </c>
      <c r="F70" s="51">
        <v>37061.176299999999</v>
      </c>
      <c r="G70" s="51">
        <v>41356.504200000003</v>
      </c>
      <c r="H70" s="51">
        <v>40287.687700000002</v>
      </c>
      <c r="I70" s="51">
        <v>36405.614600000001</v>
      </c>
      <c r="J70" s="51">
        <v>32669.654900000001</v>
      </c>
      <c r="K70" s="51">
        <v>25254.792099999999</v>
      </c>
      <c r="L70" s="51">
        <v>32335.770400000001</v>
      </c>
      <c r="M70" s="51">
        <v>27221.469799999999</v>
      </c>
      <c r="N70" s="51">
        <v>36193.015500000001</v>
      </c>
      <c r="O70" s="51">
        <v>35397.511200000001</v>
      </c>
      <c r="P70" s="51">
        <v>38662.455900000001</v>
      </c>
      <c r="Q70" s="32">
        <v>2435542.9</v>
      </c>
      <c r="R70" s="32">
        <v>2725704.03</v>
      </c>
      <c r="S70" s="32">
        <v>2319549.02</v>
      </c>
      <c r="T70" s="32">
        <v>2084448.19</v>
      </c>
      <c r="U70" s="32">
        <v>1705271.95</v>
      </c>
      <c r="V70" s="32">
        <v>1555295.11</v>
      </c>
      <c r="W70" s="32">
        <v>3500731.28</v>
      </c>
      <c r="X70" s="32">
        <v>2209557.27</v>
      </c>
      <c r="Y70" s="32">
        <v>1225806.24</v>
      </c>
      <c r="Z70" s="32">
        <v>2332899.42</v>
      </c>
      <c r="AA70" s="32">
        <v>1964845.3</v>
      </c>
      <c r="AB70" s="32">
        <v>2601706.48</v>
      </c>
      <c r="AC70" s="2">
        <v>7.29</v>
      </c>
      <c r="AD70" s="2">
        <v>7.29</v>
      </c>
      <c r="AE70" s="2">
        <v>7.29</v>
      </c>
      <c r="AF70" s="2">
        <v>7.29</v>
      </c>
      <c r="AG70" s="2">
        <v>7.29</v>
      </c>
      <c r="AH70" s="2">
        <v>7.29</v>
      </c>
      <c r="AI70" s="2">
        <v>7.29</v>
      </c>
      <c r="AJ70" s="2">
        <v>7.29</v>
      </c>
      <c r="AK70" s="2">
        <v>7.29</v>
      </c>
      <c r="AL70" s="2">
        <v>7.29</v>
      </c>
      <c r="AM70" s="2">
        <v>7.29</v>
      </c>
      <c r="AN70" s="2">
        <v>7.29</v>
      </c>
      <c r="AO70" s="33">
        <v>177551.08</v>
      </c>
      <c r="AP70" s="33">
        <v>198703.82</v>
      </c>
      <c r="AQ70" s="33">
        <v>169095.12</v>
      </c>
      <c r="AR70" s="33">
        <v>151956.26999999999</v>
      </c>
      <c r="AS70" s="33">
        <v>124314.33</v>
      </c>
      <c r="AT70" s="33">
        <v>113381.01</v>
      </c>
      <c r="AU70" s="33">
        <v>255203.31</v>
      </c>
      <c r="AV70" s="33">
        <v>161076.72</v>
      </c>
      <c r="AW70" s="33">
        <v>89361.279999999999</v>
      </c>
      <c r="AX70" s="33">
        <v>170068.37</v>
      </c>
      <c r="AY70" s="33">
        <v>143237.22</v>
      </c>
      <c r="AZ70" s="33">
        <v>189664.4</v>
      </c>
      <c r="BA70" s="31">
        <f t="shared" si="30"/>
        <v>-2922.65</v>
      </c>
      <c r="BB70" s="31">
        <f t="shared" si="31"/>
        <v>-3270.84</v>
      </c>
      <c r="BC70" s="31">
        <f t="shared" si="32"/>
        <v>-2783.46</v>
      </c>
      <c r="BD70" s="31">
        <f t="shared" si="33"/>
        <v>-10005.35</v>
      </c>
      <c r="BE70" s="31">
        <f t="shared" si="34"/>
        <v>-8185.31</v>
      </c>
      <c r="BF70" s="31">
        <f t="shared" si="35"/>
        <v>-7465.42</v>
      </c>
      <c r="BG70" s="31">
        <f t="shared" si="36"/>
        <v>-24855.19</v>
      </c>
      <c r="BH70" s="31">
        <f t="shared" si="37"/>
        <v>-15687.86</v>
      </c>
      <c r="BI70" s="31">
        <f t="shared" si="38"/>
        <v>-8703.2199999999993</v>
      </c>
      <c r="BJ70" s="31">
        <f t="shared" si="39"/>
        <v>-6998.7</v>
      </c>
      <c r="BK70" s="31">
        <f t="shared" si="40"/>
        <v>-5894.54</v>
      </c>
      <c r="BL70" s="31">
        <f t="shared" si="41"/>
        <v>-7805.12</v>
      </c>
      <c r="BM70" s="6">
        <v>6.5799999999999997E-2</v>
      </c>
      <c r="BN70" s="6">
        <v>6.5799999999999997E-2</v>
      </c>
      <c r="BO70" s="6">
        <v>6.5799999999999997E-2</v>
      </c>
      <c r="BP70" s="6">
        <v>6.5799999999999997E-2</v>
      </c>
      <c r="BQ70" s="6">
        <v>6.5799999999999997E-2</v>
      </c>
      <c r="BR70" s="6">
        <v>6.5799999999999997E-2</v>
      </c>
      <c r="BS70" s="6">
        <v>6.5799999999999997E-2</v>
      </c>
      <c r="BT70" s="6">
        <v>6.5799999999999997E-2</v>
      </c>
      <c r="BU70" s="6">
        <v>6.5799999999999997E-2</v>
      </c>
      <c r="BV70" s="6">
        <v>6.5799999999999997E-2</v>
      </c>
      <c r="BW70" s="6">
        <v>6.5799999999999997E-2</v>
      </c>
      <c r="BX70" s="6">
        <v>6.5799999999999997E-2</v>
      </c>
      <c r="BY70" s="31">
        <v>160258.72</v>
      </c>
      <c r="BZ70" s="31">
        <v>179351.33</v>
      </c>
      <c r="CA70" s="31">
        <v>152626.32999999999</v>
      </c>
      <c r="CB70" s="31">
        <v>137156.69</v>
      </c>
      <c r="CC70" s="31">
        <v>112206.89</v>
      </c>
      <c r="CD70" s="31">
        <v>102338.42</v>
      </c>
      <c r="CE70" s="31">
        <v>230348.12</v>
      </c>
      <c r="CF70" s="31">
        <v>145388.87</v>
      </c>
      <c r="CG70" s="31">
        <v>80658.05</v>
      </c>
      <c r="CH70" s="31">
        <v>153504.78</v>
      </c>
      <c r="CI70" s="31">
        <v>129286.82</v>
      </c>
      <c r="CJ70" s="31">
        <v>171192.29</v>
      </c>
      <c r="CK70" s="32">
        <f t="shared" si="42"/>
        <v>3166.21</v>
      </c>
      <c r="CL70" s="32">
        <f t="shared" si="43"/>
        <v>3543.42</v>
      </c>
      <c r="CM70" s="32">
        <f t="shared" si="44"/>
        <v>3015.41</v>
      </c>
      <c r="CN70" s="32">
        <f t="shared" si="45"/>
        <v>2709.78</v>
      </c>
      <c r="CO70" s="32">
        <f t="shared" si="46"/>
        <v>2216.85</v>
      </c>
      <c r="CP70" s="32">
        <f t="shared" si="47"/>
        <v>2021.88</v>
      </c>
      <c r="CQ70" s="32">
        <f t="shared" si="48"/>
        <v>4550.95</v>
      </c>
      <c r="CR70" s="32">
        <f t="shared" si="49"/>
        <v>2872.42</v>
      </c>
      <c r="CS70" s="32">
        <f t="shared" si="50"/>
        <v>1593.55</v>
      </c>
      <c r="CT70" s="32">
        <f t="shared" si="51"/>
        <v>3032.77</v>
      </c>
      <c r="CU70" s="32">
        <f t="shared" si="52"/>
        <v>2554.3000000000002</v>
      </c>
      <c r="CV70" s="32">
        <f t="shared" si="53"/>
        <v>3382.22</v>
      </c>
      <c r="CW70" s="31">
        <f t="shared" si="174"/>
        <v>-11203.499999999995</v>
      </c>
      <c r="CX70" s="31">
        <f t="shared" si="175"/>
        <v>-12538.230000000007</v>
      </c>
      <c r="CY70" s="31">
        <f t="shared" si="176"/>
        <v>-10669.920000000006</v>
      </c>
      <c r="CZ70" s="31">
        <f t="shared" si="177"/>
        <v>-2084.449999999988</v>
      </c>
      <c r="DA70" s="31">
        <f t="shared" si="178"/>
        <v>-1705.2799999999961</v>
      </c>
      <c r="DB70" s="31">
        <f t="shared" si="179"/>
        <v>-1555.2899999999918</v>
      </c>
      <c r="DC70" s="31">
        <f t="shared" si="180"/>
        <v>4550.950000000008</v>
      </c>
      <c r="DD70" s="31">
        <f t="shared" si="181"/>
        <v>2872.4300000000076</v>
      </c>
      <c r="DE70" s="31">
        <f t="shared" si="182"/>
        <v>1593.5400000000063</v>
      </c>
      <c r="DF70" s="31">
        <f t="shared" si="183"/>
        <v>-6532.1200000000072</v>
      </c>
      <c r="DG70" s="31">
        <f t="shared" si="184"/>
        <v>-5501.5600000000059</v>
      </c>
      <c r="DH70" s="31">
        <f t="shared" si="185"/>
        <v>-7284.769999999985</v>
      </c>
      <c r="DI70" s="32">
        <f t="shared" ref="DI70:DI115" si="188">ROUND(CW70*5%,2)</f>
        <v>-560.17999999999995</v>
      </c>
      <c r="DJ70" s="32">
        <f t="shared" ref="DJ70:DJ115" si="189">ROUND(CX70*5%,2)</f>
        <v>-626.91</v>
      </c>
      <c r="DK70" s="32">
        <f t="shared" ref="DK70:DK115" si="190">ROUND(CY70*5%,2)</f>
        <v>-533.5</v>
      </c>
      <c r="DL70" s="32">
        <f t="shared" ref="DL70:DL115" si="191">ROUND(CZ70*5%,2)</f>
        <v>-104.22</v>
      </c>
      <c r="DM70" s="32">
        <f t="shared" ref="DM70:DM115" si="192">ROUND(DA70*5%,2)</f>
        <v>-85.26</v>
      </c>
      <c r="DN70" s="32">
        <f t="shared" ref="DN70:DN115" si="193">ROUND(DB70*5%,2)</f>
        <v>-77.760000000000005</v>
      </c>
      <c r="DO70" s="32">
        <f t="shared" ref="DO70:DO115" si="194">ROUND(DC70*5%,2)</f>
        <v>227.55</v>
      </c>
      <c r="DP70" s="32">
        <f t="shared" ref="DP70:DP115" si="195">ROUND(DD70*5%,2)</f>
        <v>143.62</v>
      </c>
      <c r="DQ70" s="32">
        <f t="shared" ref="DQ70:DQ115" si="196">ROUND(DE70*5%,2)</f>
        <v>79.680000000000007</v>
      </c>
      <c r="DR70" s="32">
        <f t="shared" ref="DR70:DR115" si="197">ROUND(DF70*5%,2)</f>
        <v>-326.61</v>
      </c>
      <c r="DS70" s="32">
        <f t="shared" ref="DS70:DS115" si="198">ROUND(DG70*5%,2)</f>
        <v>-275.08</v>
      </c>
      <c r="DT70" s="32">
        <f t="shared" ref="DT70:DT115" si="199">ROUND(DH70*5%,2)</f>
        <v>-364.24</v>
      </c>
      <c r="DU70" s="31">
        <f t="shared" ref="DU70:DU115" si="200">ROUND(CW70*DU$3,2)</f>
        <v>-4820.42</v>
      </c>
      <c r="DV70" s="31">
        <f t="shared" ref="DV70:DV115" si="201">ROUND(CX70*DV$3,2)</f>
        <v>-5330.81</v>
      </c>
      <c r="DW70" s="31">
        <f t="shared" ref="DW70:DW115" si="202">ROUND(CY70*DW$3,2)</f>
        <v>-4487.3599999999997</v>
      </c>
      <c r="DX70" s="31">
        <f t="shared" ref="DX70:DX115" si="203">ROUND(CZ70*DX$3,2)</f>
        <v>-866.02</v>
      </c>
      <c r="DY70" s="31">
        <f t="shared" ref="DY70:DY115" si="204">ROUND(DA70*DY$3,2)</f>
        <v>-700.08</v>
      </c>
      <c r="DZ70" s="31">
        <f t="shared" ref="DZ70:DZ115" si="205">ROUND(DB70*DZ$3,2)</f>
        <v>-630.57000000000005</v>
      </c>
      <c r="EA70" s="31">
        <f t="shared" ref="EA70:EA115" si="206">ROUND(DC70*EA$3,2)</f>
        <v>1822.69</v>
      </c>
      <c r="EB70" s="31">
        <f t="shared" ref="EB70:EB115" si="207">ROUND(DD70*EB$3,2)</f>
        <v>1135.18</v>
      </c>
      <c r="EC70" s="31">
        <f t="shared" ref="EC70:EC115" si="208">ROUND(DE70*EC$3,2)</f>
        <v>621.30999999999995</v>
      </c>
      <c r="ED70" s="31">
        <f t="shared" ref="ED70:ED115" si="209">ROUND(DF70*ED$3,2)</f>
        <v>-2513.2600000000002</v>
      </c>
      <c r="EE70" s="31">
        <f t="shared" ref="EE70:EE115" si="210">ROUND(DG70*EE$3,2)</f>
        <v>-2087.54</v>
      </c>
      <c r="EF70" s="31">
        <f t="shared" ref="EF70:EF115" si="211">ROUND(DH70*EF$3,2)</f>
        <v>-2726.75</v>
      </c>
      <c r="EG70" s="32">
        <f t="shared" ref="EG70:EG115" si="212">CW70+DI70+DU70</f>
        <v>-16584.099999999995</v>
      </c>
      <c r="EH70" s="32">
        <f t="shared" ref="EH70:EH115" si="213">CX70+DJ70+DV70</f>
        <v>-18495.950000000008</v>
      </c>
      <c r="EI70" s="32">
        <f t="shared" ref="EI70:EI115" si="214">CY70+DK70+DW70</f>
        <v>-15690.780000000006</v>
      </c>
      <c r="EJ70" s="32">
        <f t="shared" ref="EJ70:EJ115" si="215">CZ70+DL70+DX70</f>
        <v>-3054.6899999999878</v>
      </c>
      <c r="EK70" s="32">
        <f t="shared" ref="EK70:EK115" si="216">DA70+DM70+DY70</f>
        <v>-2490.6199999999963</v>
      </c>
      <c r="EL70" s="32">
        <f t="shared" ref="EL70:EL115" si="217">DB70+DN70+DZ70</f>
        <v>-2263.6199999999917</v>
      </c>
      <c r="EM70" s="32">
        <f t="shared" ref="EM70:EM115" si="218">DC70+DO70+EA70</f>
        <v>6601.1900000000078</v>
      </c>
      <c r="EN70" s="32">
        <f t="shared" ref="EN70:EN115" si="219">DD70+DP70+EB70</f>
        <v>4151.2300000000077</v>
      </c>
      <c r="EO70" s="32">
        <f t="shared" ref="EO70:EO115" si="220">DE70+DQ70+EC70</f>
        <v>2294.5300000000061</v>
      </c>
      <c r="EP70" s="32">
        <f t="shared" ref="EP70:EP115" si="221">DF70+DR70+ED70</f>
        <v>-9371.9900000000071</v>
      </c>
      <c r="EQ70" s="32">
        <f t="shared" ref="EQ70:EQ115" si="222">DG70+DS70+EE70</f>
        <v>-7864.1800000000057</v>
      </c>
      <c r="ER70" s="32">
        <f t="shared" ref="ER70:ER115" si="223">DH70+DT70+EF70</f>
        <v>-10375.759999999984</v>
      </c>
    </row>
    <row r="71" spans="1:148">
      <c r="A71" t="s">
        <v>423</v>
      </c>
      <c r="B71" s="1" t="s">
        <v>130</v>
      </c>
      <c r="C71" t="str">
        <f t="shared" ca="1" si="186"/>
        <v>KAN</v>
      </c>
      <c r="D71" t="str">
        <f t="shared" ca="1" si="187"/>
        <v>Kananaskis Hydro Facility</v>
      </c>
      <c r="E71" s="51">
        <v>5878.0600999999997</v>
      </c>
      <c r="F71" s="51">
        <v>5346.9861000000001</v>
      </c>
      <c r="G71" s="51">
        <v>5589.4636</v>
      </c>
      <c r="H71" s="51">
        <v>5577.5953</v>
      </c>
      <c r="I71" s="51">
        <v>11059.2397</v>
      </c>
      <c r="J71" s="51">
        <v>13239.9701</v>
      </c>
      <c r="K71" s="51">
        <v>13904.216700000001</v>
      </c>
      <c r="L71" s="51">
        <v>10515.491900000001</v>
      </c>
      <c r="M71" s="51">
        <v>7236.7791999999999</v>
      </c>
      <c r="N71" s="51">
        <v>5954.3055999999997</v>
      </c>
      <c r="O71" s="51">
        <v>5871.2489999999998</v>
      </c>
      <c r="P71" s="51">
        <v>6723.6980999999996</v>
      </c>
      <c r="Q71" s="32">
        <v>363925.19</v>
      </c>
      <c r="R71" s="32">
        <v>405387.53</v>
      </c>
      <c r="S71" s="32">
        <v>330015.76</v>
      </c>
      <c r="T71" s="32">
        <v>304572.02</v>
      </c>
      <c r="U71" s="32">
        <v>563639.72</v>
      </c>
      <c r="V71" s="32">
        <v>660331.99</v>
      </c>
      <c r="W71" s="32">
        <v>2166594.4500000002</v>
      </c>
      <c r="X71" s="32">
        <v>782945.61</v>
      </c>
      <c r="Y71" s="32">
        <v>371418.52</v>
      </c>
      <c r="Z71" s="32">
        <v>388403.20000000001</v>
      </c>
      <c r="AA71" s="32">
        <v>330870.55</v>
      </c>
      <c r="AB71" s="32">
        <v>465877.87</v>
      </c>
      <c r="AC71" s="2">
        <v>0.24</v>
      </c>
      <c r="AD71" s="2">
        <v>0.24</v>
      </c>
      <c r="AE71" s="2">
        <v>0.24</v>
      </c>
      <c r="AF71" s="2">
        <v>0.24</v>
      </c>
      <c r="AG71" s="2">
        <v>0.24</v>
      </c>
      <c r="AH71" s="2">
        <v>0.24</v>
      </c>
      <c r="AI71" s="2">
        <v>0.24</v>
      </c>
      <c r="AJ71" s="2">
        <v>0.24</v>
      </c>
      <c r="AK71" s="2">
        <v>0.24</v>
      </c>
      <c r="AL71" s="2">
        <v>0.24</v>
      </c>
      <c r="AM71" s="2">
        <v>0.24</v>
      </c>
      <c r="AN71" s="2">
        <v>0.24</v>
      </c>
      <c r="AO71" s="33">
        <v>873.42</v>
      </c>
      <c r="AP71" s="33">
        <v>972.93</v>
      </c>
      <c r="AQ71" s="33">
        <v>792.04</v>
      </c>
      <c r="AR71" s="33">
        <v>730.97</v>
      </c>
      <c r="AS71" s="33">
        <v>1352.74</v>
      </c>
      <c r="AT71" s="33">
        <v>1584.8</v>
      </c>
      <c r="AU71" s="33">
        <v>5199.83</v>
      </c>
      <c r="AV71" s="33">
        <v>1879.07</v>
      </c>
      <c r="AW71" s="33">
        <v>891.4</v>
      </c>
      <c r="AX71" s="33">
        <v>932.17</v>
      </c>
      <c r="AY71" s="33">
        <v>794.09</v>
      </c>
      <c r="AZ71" s="33">
        <v>1118.1099999999999</v>
      </c>
      <c r="BA71" s="31">
        <f t="shared" si="30"/>
        <v>-436.71</v>
      </c>
      <c r="BB71" s="31">
        <f t="shared" si="31"/>
        <v>-486.47</v>
      </c>
      <c r="BC71" s="31">
        <f t="shared" si="32"/>
        <v>-396.02</v>
      </c>
      <c r="BD71" s="31">
        <f t="shared" si="33"/>
        <v>-1461.95</v>
      </c>
      <c r="BE71" s="31">
        <f t="shared" si="34"/>
        <v>-2705.47</v>
      </c>
      <c r="BF71" s="31">
        <f t="shared" si="35"/>
        <v>-3169.59</v>
      </c>
      <c r="BG71" s="31">
        <f t="shared" si="36"/>
        <v>-15382.82</v>
      </c>
      <c r="BH71" s="31">
        <f t="shared" si="37"/>
        <v>-5558.91</v>
      </c>
      <c r="BI71" s="31">
        <f t="shared" si="38"/>
        <v>-2637.07</v>
      </c>
      <c r="BJ71" s="31">
        <f t="shared" si="39"/>
        <v>-1165.21</v>
      </c>
      <c r="BK71" s="31">
        <f t="shared" si="40"/>
        <v>-992.61</v>
      </c>
      <c r="BL71" s="31">
        <f t="shared" si="41"/>
        <v>-1397.63</v>
      </c>
      <c r="BM71" s="6">
        <v>-4.9399999999999999E-2</v>
      </c>
      <c r="BN71" s="6">
        <v>-4.9399999999999999E-2</v>
      </c>
      <c r="BO71" s="6">
        <v>-4.9399999999999999E-2</v>
      </c>
      <c r="BP71" s="6">
        <v>-4.9399999999999999E-2</v>
      </c>
      <c r="BQ71" s="6">
        <v>-4.9399999999999999E-2</v>
      </c>
      <c r="BR71" s="6">
        <v>-4.9399999999999999E-2</v>
      </c>
      <c r="BS71" s="6">
        <v>-4.9399999999999999E-2</v>
      </c>
      <c r="BT71" s="6">
        <v>-4.9399999999999999E-2</v>
      </c>
      <c r="BU71" s="6">
        <v>-4.9399999999999999E-2</v>
      </c>
      <c r="BV71" s="6">
        <v>-4.9399999999999999E-2</v>
      </c>
      <c r="BW71" s="6">
        <v>-4.9399999999999999E-2</v>
      </c>
      <c r="BX71" s="6">
        <v>-4.9399999999999999E-2</v>
      </c>
      <c r="BY71" s="31">
        <v>-17977.900000000001</v>
      </c>
      <c r="BZ71" s="31">
        <v>-20026.14</v>
      </c>
      <c r="CA71" s="31">
        <v>-16302.78</v>
      </c>
      <c r="CB71" s="31">
        <v>-15045.86</v>
      </c>
      <c r="CC71" s="31">
        <v>-27843.8</v>
      </c>
      <c r="CD71" s="31">
        <v>-32620.400000000001</v>
      </c>
      <c r="CE71" s="31">
        <v>-107029.77</v>
      </c>
      <c r="CF71" s="31">
        <v>-38677.51</v>
      </c>
      <c r="CG71" s="31">
        <v>-18348.07</v>
      </c>
      <c r="CH71" s="31">
        <v>-19187.12</v>
      </c>
      <c r="CI71" s="31">
        <v>-16345.01</v>
      </c>
      <c r="CJ71" s="31">
        <v>-23014.37</v>
      </c>
      <c r="CK71" s="32">
        <f t="shared" si="42"/>
        <v>473.1</v>
      </c>
      <c r="CL71" s="32">
        <f t="shared" si="43"/>
        <v>527</v>
      </c>
      <c r="CM71" s="32">
        <f t="shared" si="44"/>
        <v>429.02</v>
      </c>
      <c r="CN71" s="32">
        <f t="shared" si="45"/>
        <v>395.94</v>
      </c>
      <c r="CO71" s="32">
        <f t="shared" si="46"/>
        <v>732.73</v>
      </c>
      <c r="CP71" s="32">
        <f t="shared" si="47"/>
        <v>858.43</v>
      </c>
      <c r="CQ71" s="32">
        <f t="shared" si="48"/>
        <v>2816.57</v>
      </c>
      <c r="CR71" s="32">
        <f t="shared" si="49"/>
        <v>1017.83</v>
      </c>
      <c r="CS71" s="32">
        <f t="shared" si="50"/>
        <v>482.84</v>
      </c>
      <c r="CT71" s="32">
        <f t="shared" si="51"/>
        <v>504.92</v>
      </c>
      <c r="CU71" s="32">
        <f t="shared" si="52"/>
        <v>430.13</v>
      </c>
      <c r="CV71" s="32">
        <f t="shared" si="53"/>
        <v>605.64</v>
      </c>
      <c r="CW71" s="31">
        <f t="shared" si="174"/>
        <v>-17941.510000000002</v>
      </c>
      <c r="CX71" s="31">
        <f t="shared" si="175"/>
        <v>-19985.599999999999</v>
      </c>
      <c r="CY71" s="31">
        <f t="shared" si="176"/>
        <v>-16269.779999999999</v>
      </c>
      <c r="CZ71" s="31">
        <f t="shared" si="177"/>
        <v>-13918.939999999999</v>
      </c>
      <c r="DA71" s="31">
        <f t="shared" si="178"/>
        <v>-25758.34</v>
      </c>
      <c r="DB71" s="31">
        <f t="shared" si="179"/>
        <v>-30177.180000000004</v>
      </c>
      <c r="DC71" s="31">
        <f t="shared" si="180"/>
        <v>-94030.209999999992</v>
      </c>
      <c r="DD71" s="31">
        <f t="shared" si="181"/>
        <v>-33979.839999999997</v>
      </c>
      <c r="DE71" s="31">
        <f t="shared" si="182"/>
        <v>-16119.560000000001</v>
      </c>
      <c r="DF71" s="31">
        <f t="shared" si="183"/>
        <v>-18449.16</v>
      </c>
      <c r="DG71" s="31">
        <f t="shared" si="184"/>
        <v>-15716.36</v>
      </c>
      <c r="DH71" s="31">
        <f t="shared" si="185"/>
        <v>-22129.21</v>
      </c>
      <c r="DI71" s="32">
        <f t="shared" si="188"/>
        <v>-897.08</v>
      </c>
      <c r="DJ71" s="32">
        <f t="shared" si="189"/>
        <v>-999.28</v>
      </c>
      <c r="DK71" s="32">
        <f t="shared" si="190"/>
        <v>-813.49</v>
      </c>
      <c r="DL71" s="32">
        <f t="shared" si="191"/>
        <v>-695.95</v>
      </c>
      <c r="DM71" s="32">
        <f t="shared" si="192"/>
        <v>-1287.92</v>
      </c>
      <c r="DN71" s="32">
        <f t="shared" si="193"/>
        <v>-1508.86</v>
      </c>
      <c r="DO71" s="32">
        <f t="shared" si="194"/>
        <v>-4701.51</v>
      </c>
      <c r="DP71" s="32">
        <f t="shared" si="195"/>
        <v>-1698.99</v>
      </c>
      <c r="DQ71" s="32">
        <f t="shared" si="196"/>
        <v>-805.98</v>
      </c>
      <c r="DR71" s="32">
        <f t="shared" si="197"/>
        <v>-922.46</v>
      </c>
      <c r="DS71" s="32">
        <f t="shared" si="198"/>
        <v>-785.82</v>
      </c>
      <c r="DT71" s="32">
        <f t="shared" si="199"/>
        <v>-1106.46</v>
      </c>
      <c r="DU71" s="31">
        <f t="shared" si="200"/>
        <v>-7719.52</v>
      </c>
      <c r="DV71" s="31">
        <f t="shared" si="201"/>
        <v>-8497.17</v>
      </c>
      <c r="DW71" s="31">
        <f t="shared" si="202"/>
        <v>-6842.45</v>
      </c>
      <c r="DX71" s="31">
        <f t="shared" si="203"/>
        <v>-5782.85</v>
      </c>
      <c r="DY71" s="31">
        <f t="shared" si="204"/>
        <v>-10574.69</v>
      </c>
      <c r="DZ71" s="31">
        <f t="shared" si="205"/>
        <v>-12234.99</v>
      </c>
      <c r="EA71" s="31">
        <f t="shared" si="206"/>
        <v>-37659.760000000002</v>
      </c>
      <c r="EB71" s="31">
        <f t="shared" si="207"/>
        <v>-13428.79</v>
      </c>
      <c r="EC71" s="31">
        <f t="shared" si="208"/>
        <v>-6284.87</v>
      </c>
      <c r="ED71" s="31">
        <f t="shared" si="209"/>
        <v>-7098.38</v>
      </c>
      <c r="EE71" s="31">
        <f t="shared" si="210"/>
        <v>-5963.5</v>
      </c>
      <c r="EF71" s="31">
        <f t="shared" si="211"/>
        <v>-8283.15</v>
      </c>
      <c r="EG71" s="32">
        <f t="shared" si="212"/>
        <v>-26558.110000000004</v>
      </c>
      <c r="EH71" s="32">
        <f t="shared" si="213"/>
        <v>-29482.049999999996</v>
      </c>
      <c r="EI71" s="32">
        <f t="shared" si="214"/>
        <v>-23925.72</v>
      </c>
      <c r="EJ71" s="32">
        <f t="shared" si="215"/>
        <v>-20397.739999999998</v>
      </c>
      <c r="EK71" s="32">
        <f t="shared" si="216"/>
        <v>-37620.950000000004</v>
      </c>
      <c r="EL71" s="32">
        <f t="shared" si="217"/>
        <v>-43921.030000000006</v>
      </c>
      <c r="EM71" s="32">
        <f t="shared" si="218"/>
        <v>-136391.47999999998</v>
      </c>
      <c r="EN71" s="32">
        <f t="shared" si="219"/>
        <v>-49107.619999999995</v>
      </c>
      <c r="EO71" s="32">
        <f t="shared" si="220"/>
        <v>-23210.41</v>
      </c>
      <c r="EP71" s="32">
        <f t="shared" si="221"/>
        <v>-26470</v>
      </c>
      <c r="EQ71" s="32">
        <f t="shared" si="222"/>
        <v>-22465.68</v>
      </c>
      <c r="ER71" s="32">
        <f t="shared" si="223"/>
        <v>-31518.82</v>
      </c>
    </row>
    <row r="72" spans="1:148">
      <c r="A72" t="s">
        <v>421</v>
      </c>
      <c r="B72" s="1" t="s">
        <v>63</v>
      </c>
      <c r="C72" t="str">
        <f t="shared" ca="1" si="186"/>
        <v>KH1</v>
      </c>
      <c r="D72" t="str">
        <f t="shared" ca="1" si="187"/>
        <v>Keephills #1</v>
      </c>
      <c r="E72" s="51">
        <v>279239.74579999998</v>
      </c>
      <c r="F72" s="51">
        <v>251019.50279999999</v>
      </c>
      <c r="G72" s="51">
        <v>281003.99790000002</v>
      </c>
      <c r="H72" s="51">
        <v>270101.99060000002</v>
      </c>
      <c r="I72" s="51">
        <v>269275.56589999999</v>
      </c>
      <c r="J72" s="51">
        <v>245541.36720000001</v>
      </c>
      <c r="K72" s="51">
        <v>262543.73149999999</v>
      </c>
      <c r="L72" s="51">
        <v>259740.0588</v>
      </c>
      <c r="M72" s="51">
        <v>272409.6937</v>
      </c>
      <c r="N72" s="51">
        <v>256733.84640000001</v>
      </c>
      <c r="O72" s="51">
        <v>245662.53270000001</v>
      </c>
      <c r="P72" s="51">
        <v>252211.4186</v>
      </c>
      <c r="Q72" s="32">
        <v>16973065.510000002</v>
      </c>
      <c r="R72" s="32">
        <v>18497428.66</v>
      </c>
      <c r="S72" s="32">
        <v>15950884.85</v>
      </c>
      <c r="T72" s="32">
        <v>14028007.82</v>
      </c>
      <c r="U72" s="32">
        <v>13429138.32</v>
      </c>
      <c r="V72" s="32">
        <v>11920013.609999999</v>
      </c>
      <c r="W72" s="32">
        <v>39422960.030000001</v>
      </c>
      <c r="X72" s="32">
        <v>17709218.399999999</v>
      </c>
      <c r="Y72" s="32">
        <v>13414753.34</v>
      </c>
      <c r="Z72" s="32">
        <v>16705786.73</v>
      </c>
      <c r="AA72" s="32">
        <v>13915647.619999999</v>
      </c>
      <c r="AB72" s="32">
        <v>17420256.550000001</v>
      </c>
      <c r="AC72" s="2">
        <v>6.73</v>
      </c>
      <c r="AD72" s="2">
        <v>6.73</v>
      </c>
      <c r="AE72" s="2">
        <v>6.73</v>
      </c>
      <c r="AF72" s="2">
        <v>6.73</v>
      </c>
      <c r="AG72" s="2">
        <v>6.73</v>
      </c>
      <c r="AH72" s="2">
        <v>6.73</v>
      </c>
      <c r="AI72" s="2">
        <v>6.73</v>
      </c>
      <c r="AJ72" s="2">
        <v>6.73</v>
      </c>
      <c r="AK72" s="2">
        <v>6.73</v>
      </c>
      <c r="AL72" s="2">
        <v>6.73</v>
      </c>
      <c r="AM72" s="2">
        <v>6.73</v>
      </c>
      <c r="AN72" s="2">
        <v>6.73</v>
      </c>
      <c r="AO72" s="33">
        <v>1142287.31</v>
      </c>
      <c r="AP72" s="33">
        <v>1244876.95</v>
      </c>
      <c r="AQ72" s="33">
        <v>1073494.55</v>
      </c>
      <c r="AR72" s="33">
        <v>944084.93</v>
      </c>
      <c r="AS72" s="33">
        <v>903781.01</v>
      </c>
      <c r="AT72" s="33">
        <v>802216.92</v>
      </c>
      <c r="AU72" s="33">
        <v>2653165.21</v>
      </c>
      <c r="AV72" s="33">
        <v>1191830.3999999999</v>
      </c>
      <c r="AW72" s="33">
        <v>902812.9</v>
      </c>
      <c r="AX72" s="33">
        <v>1124299.45</v>
      </c>
      <c r="AY72" s="33">
        <v>936523.08</v>
      </c>
      <c r="AZ72" s="33">
        <v>1172383.27</v>
      </c>
      <c r="BA72" s="31">
        <f t="shared" ref="BA72:BA115" si="224">ROUND(Q72*BA$3,2)</f>
        <v>-20367.68</v>
      </c>
      <c r="BB72" s="31">
        <f t="shared" ref="BB72:BB115" si="225">ROUND(R72*BB$3,2)</f>
        <v>-22196.91</v>
      </c>
      <c r="BC72" s="31">
        <f t="shared" ref="BC72:BC115" si="226">ROUND(S72*BC$3,2)</f>
        <v>-19141.060000000001</v>
      </c>
      <c r="BD72" s="31">
        <f t="shared" ref="BD72:BD115" si="227">ROUND(T72*BD$3,2)</f>
        <v>-67334.44</v>
      </c>
      <c r="BE72" s="31">
        <f t="shared" ref="BE72:BE115" si="228">ROUND(U72*BE$3,2)</f>
        <v>-64459.86</v>
      </c>
      <c r="BF72" s="31">
        <f t="shared" ref="BF72:BF115" si="229">ROUND(V72*BF$3,2)</f>
        <v>-57216.07</v>
      </c>
      <c r="BG72" s="31">
        <f t="shared" ref="BG72:BG115" si="230">ROUND(W72*BG$3,2)</f>
        <v>-279903.02</v>
      </c>
      <c r="BH72" s="31">
        <f t="shared" ref="BH72:BH115" si="231">ROUND(X72*BH$3,2)</f>
        <v>-125735.45</v>
      </c>
      <c r="BI72" s="31">
        <f t="shared" ref="BI72:BI115" si="232">ROUND(Y72*BI$3,2)</f>
        <v>-95244.75</v>
      </c>
      <c r="BJ72" s="31">
        <f t="shared" ref="BJ72:BJ115" si="233">ROUND(Z72*BJ$3,2)</f>
        <v>-50117.36</v>
      </c>
      <c r="BK72" s="31">
        <f t="shared" ref="BK72:BK115" si="234">ROUND(AA72*BK$3,2)</f>
        <v>-41746.94</v>
      </c>
      <c r="BL72" s="31">
        <f t="shared" ref="BL72:BL115" si="235">ROUND(AB72*BL$3,2)</f>
        <v>-52260.77</v>
      </c>
      <c r="BM72" s="6">
        <v>7.9699999999999993E-2</v>
      </c>
      <c r="BN72" s="6">
        <v>7.9699999999999993E-2</v>
      </c>
      <c r="BO72" s="6">
        <v>7.9699999999999993E-2</v>
      </c>
      <c r="BP72" s="6">
        <v>7.9699999999999993E-2</v>
      </c>
      <c r="BQ72" s="6">
        <v>7.9699999999999993E-2</v>
      </c>
      <c r="BR72" s="6">
        <v>7.9699999999999993E-2</v>
      </c>
      <c r="BS72" s="6">
        <v>7.9699999999999993E-2</v>
      </c>
      <c r="BT72" s="6">
        <v>7.9699999999999993E-2</v>
      </c>
      <c r="BU72" s="6">
        <v>7.9699999999999993E-2</v>
      </c>
      <c r="BV72" s="6">
        <v>7.9699999999999993E-2</v>
      </c>
      <c r="BW72" s="6">
        <v>7.9699999999999993E-2</v>
      </c>
      <c r="BX72" s="6">
        <v>7.9699999999999993E-2</v>
      </c>
      <c r="BY72" s="31">
        <v>1352753.32</v>
      </c>
      <c r="BZ72" s="31">
        <v>1474245.06</v>
      </c>
      <c r="CA72" s="31">
        <v>1271285.52</v>
      </c>
      <c r="CB72" s="31">
        <v>1118032.22</v>
      </c>
      <c r="CC72" s="31">
        <v>1070302.32</v>
      </c>
      <c r="CD72" s="31">
        <v>950025.08</v>
      </c>
      <c r="CE72" s="31">
        <v>3142009.91</v>
      </c>
      <c r="CF72" s="31">
        <v>1411424.71</v>
      </c>
      <c r="CG72" s="31">
        <v>1069155.8400000001</v>
      </c>
      <c r="CH72" s="31">
        <v>1331451.2</v>
      </c>
      <c r="CI72" s="31">
        <v>1109077.1200000001</v>
      </c>
      <c r="CJ72" s="31">
        <v>1388394.45</v>
      </c>
      <c r="CK72" s="32">
        <f t="shared" ref="CK72:CK103" si="236">ROUND(Q72*$CV$3,2)</f>
        <v>22064.99</v>
      </c>
      <c r="CL72" s="32">
        <f t="shared" ref="CL72:CL103" si="237">ROUND(R72*$CV$3,2)</f>
        <v>24046.66</v>
      </c>
      <c r="CM72" s="32">
        <f t="shared" ref="CM72:CM103" si="238">ROUND(S72*$CV$3,2)</f>
        <v>20736.150000000001</v>
      </c>
      <c r="CN72" s="32">
        <f t="shared" ref="CN72:CN103" si="239">ROUND(T72*$CV$3,2)</f>
        <v>18236.41</v>
      </c>
      <c r="CO72" s="32">
        <f t="shared" ref="CO72:CO103" si="240">ROUND(U72*$CV$3,2)</f>
        <v>17457.88</v>
      </c>
      <c r="CP72" s="32">
        <f t="shared" ref="CP72:CP103" si="241">ROUND(V72*$CV$3,2)</f>
        <v>15496.02</v>
      </c>
      <c r="CQ72" s="32">
        <f t="shared" ref="CQ72:CQ103" si="242">ROUND(W72*$CV$3,2)</f>
        <v>51249.85</v>
      </c>
      <c r="CR72" s="32">
        <f t="shared" ref="CR72:CR103" si="243">ROUND(X72*$CV$3,2)</f>
        <v>23021.98</v>
      </c>
      <c r="CS72" s="32">
        <f t="shared" ref="CS72:CS103" si="244">ROUND(Y72*$CV$3,2)</f>
        <v>17439.18</v>
      </c>
      <c r="CT72" s="32">
        <f t="shared" ref="CT72:CT103" si="245">ROUND(Z72*$CV$3,2)</f>
        <v>21717.52</v>
      </c>
      <c r="CU72" s="32">
        <f t="shared" ref="CU72:CU103" si="246">ROUND(AA72*$CV$3,2)</f>
        <v>18090.34</v>
      </c>
      <c r="CV72" s="32">
        <f t="shared" ref="CV72:CV103" si="247">ROUND(AB72*$CV$3,2)</f>
        <v>22646.33</v>
      </c>
      <c r="CW72" s="31">
        <f t="shared" ref="CW72:CW115" si="248">BY72+CK72-AO72-BA72</f>
        <v>252898.68</v>
      </c>
      <c r="CX72" s="31">
        <f t="shared" ref="CX72:CX115" si="249">BZ72+CL72-AP72-BB72</f>
        <v>275611.68</v>
      </c>
      <c r="CY72" s="31">
        <f t="shared" ref="CY72:CY115" si="250">CA72+CM72-AQ72-BC72</f>
        <v>237668.17999999988</v>
      </c>
      <c r="CZ72" s="31">
        <f t="shared" ref="CZ72:CZ115" si="251">CB72+CN72-AR72-BD72</f>
        <v>259518.13999999984</v>
      </c>
      <c r="DA72" s="31">
        <f t="shared" ref="DA72:DA115" si="252">CC72+CO72-AS72-BE72</f>
        <v>248439.04999999993</v>
      </c>
      <c r="DB72" s="31">
        <f t="shared" ref="DB72:DB115" si="253">CD72+CP72-AT72-BF72</f>
        <v>220520.24999999994</v>
      </c>
      <c r="DC72" s="31">
        <f t="shared" ref="DC72:DC115" si="254">CE72+CQ72-AU72-BG72</f>
        <v>819997.5700000003</v>
      </c>
      <c r="DD72" s="31">
        <f t="shared" ref="DD72:DD115" si="255">CF72+CR72-AV72-BH72</f>
        <v>368351.74000000005</v>
      </c>
      <c r="DE72" s="31">
        <f t="shared" ref="DE72:DE115" si="256">CG72+CS72-AW72-BI72</f>
        <v>279026.87</v>
      </c>
      <c r="DF72" s="31">
        <f t="shared" ref="DF72:DF115" si="257">CH72+CT72-AX72-BJ72</f>
        <v>278986.63</v>
      </c>
      <c r="DG72" s="31">
        <f t="shared" ref="DG72:DG115" si="258">CI72+CU72-AY72-BK72</f>
        <v>232391.32000000024</v>
      </c>
      <c r="DH72" s="31">
        <f t="shared" ref="DH72:DH115" si="259">CJ72+CV72-AZ72-BL72</f>
        <v>290918.28000000003</v>
      </c>
      <c r="DI72" s="32">
        <f t="shared" si="188"/>
        <v>12644.93</v>
      </c>
      <c r="DJ72" s="32">
        <f t="shared" si="189"/>
        <v>13780.58</v>
      </c>
      <c r="DK72" s="32">
        <f t="shared" si="190"/>
        <v>11883.41</v>
      </c>
      <c r="DL72" s="32">
        <f t="shared" si="191"/>
        <v>12975.91</v>
      </c>
      <c r="DM72" s="32">
        <f t="shared" si="192"/>
        <v>12421.95</v>
      </c>
      <c r="DN72" s="32">
        <f t="shared" si="193"/>
        <v>11026.01</v>
      </c>
      <c r="DO72" s="32">
        <f t="shared" si="194"/>
        <v>40999.879999999997</v>
      </c>
      <c r="DP72" s="32">
        <f t="shared" si="195"/>
        <v>18417.59</v>
      </c>
      <c r="DQ72" s="32">
        <f t="shared" si="196"/>
        <v>13951.34</v>
      </c>
      <c r="DR72" s="32">
        <f t="shared" si="197"/>
        <v>13949.33</v>
      </c>
      <c r="DS72" s="32">
        <f t="shared" si="198"/>
        <v>11619.57</v>
      </c>
      <c r="DT72" s="32">
        <f t="shared" si="199"/>
        <v>14545.91</v>
      </c>
      <c r="DU72" s="31">
        <f t="shared" si="200"/>
        <v>108812.31</v>
      </c>
      <c r="DV72" s="31">
        <f t="shared" si="201"/>
        <v>117180.33</v>
      </c>
      <c r="DW72" s="31">
        <f t="shared" si="202"/>
        <v>99954.17</v>
      </c>
      <c r="DX72" s="31">
        <f t="shared" si="203"/>
        <v>107820.95</v>
      </c>
      <c r="DY72" s="31">
        <f t="shared" si="204"/>
        <v>101992.79</v>
      </c>
      <c r="DZ72" s="31">
        <f t="shared" si="205"/>
        <v>89407.41</v>
      </c>
      <c r="EA72" s="31">
        <f t="shared" si="206"/>
        <v>328414.81</v>
      </c>
      <c r="EB72" s="31">
        <f t="shared" si="207"/>
        <v>145572.18</v>
      </c>
      <c r="EC72" s="31">
        <f t="shared" si="208"/>
        <v>108789.96</v>
      </c>
      <c r="ED72" s="31">
        <f t="shared" si="209"/>
        <v>107341.12</v>
      </c>
      <c r="EE72" s="31">
        <f t="shared" si="210"/>
        <v>88179.82</v>
      </c>
      <c r="EF72" s="31">
        <f t="shared" si="211"/>
        <v>108893.16</v>
      </c>
      <c r="EG72" s="32">
        <f t="shared" si="212"/>
        <v>374355.92</v>
      </c>
      <c r="EH72" s="32">
        <f t="shared" si="213"/>
        <v>406572.59</v>
      </c>
      <c r="EI72" s="32">
        <f t="shared" si="214"/>
        <v>349505.75999999989</v>
      </c>
      <c r="EJ72" s="32">
        <f t="shared" si="215"/>
        <v>380314.99999999983</v>
      </c>
      <c r="EK72" s="32">
        <f t="shared" si="216"/>
        <v>362853.78999999992</v>
      </c>
      <c r="EL72" s="32">
        <f t="shared" si="217"/>
        <v>320953.66999999993</v>
      </c>
      <c r="EM72" s="32">
        <f t="shared" si="218"/>
        <v>1189412.2600000002</v>
      </c>
      <c r="EN72" s="32">
        <f t="shared" si="219"/>
        <v>532341.51</v>
      </c>
      <c r="EO72" s="32">
        <f t="shared" si="220"/>
        <v>401768.17000000004</v>
      </c>
      <c r="EP72" s="32">
        <f t="shared" si="221"/>
        <v>400277.08</v>
      </c>
      <c r="EQ72" s="32">
        <f t="shared" si="222"/>
        <v>332190.71000000025</v>
      </c>
      <c r="ER72" s="32">
        <f t="shared" si="223"/>
        <v>414357.35</v>
      </c>
    </row>
    <row r="73" spans="1:148">
      <c r="A73" t="s">
        <v>421</v>
      </c>
      <c r="B73" s="1" t="s">
        <v>64</v>
      </c>
      <c r="C73" t="str">
        <f t="shared" ref="C73:C104" ca="1" si="260">VLOOKUP($B73,LocationLookup,2,FALSE)</f>
        <v>KH2</v>
      </c>
      <c r="D73" t="str">
        <f t="shared" ref="D73:D104" ca="1" si="261">VLOOKUP($C73,LossFactorLookup,2,FALSE)</f>
        <v>Keephills #2</v>
      </c>
      <c r="E73" s="51">
        <v>273221.6421</v>
      </c>
      <c r="F73" s="51">
        <v>228539.96429999999</v>
      </c>
      <c r="G73" s="51">
        <v>246004.3187</v>
      </c>
      <c r="H73" s="51">
        <v>270859.59419999999</v>
      </c>
      <c r="I73" s="51">
        <v>249392.64300000001</v>
      </c>
      <c r="J73" s="51">
        <v>271765.97560000001</v>
      </c>
      <c r="K73" s="51">
        <v>271281.37339999998</v>
      </c>
      <c r="L73" s="51">
        <v>257045.45749999999</v>
      </c>
      <c r="M73" s="51">
        <v>271316.21539999999</v>
      </c>
      <c r="N73" s="51">
        <v>270222.60580000002</v>
      </c>
      <c r="O73" s="51">
        <v>259041.43309999999</v>
      </c>
      <c r="P73" s="51">
        <v>239585.95439999999</v>
      </c>
      <c r="Q73" s="32">
        <v>16559627.49</v>
      </c>
      <c r="R73" s="32">
        <v>17394333.890000001</v>
      </c>
      <c r="S73" s="32">
        <v>14068240.689999999</v>
      </c>
      <c r="T73" s="32">
        <v>14029977.710000001</v>
      </c>
      <c r="U73" s="32">
        <v>11945461.08</v>
      </c>
      <c r="V73" s="32">
        <v>13562404.23</v>
      </c>
      <c r="W73" s="32">
        <v>41083190.75</v>
      </c>
      <c r="X73" s="32">
        <v>17917565.280000001</v>
      </c>
      <c r="Y73" s="32">
        <v>13365929.43</v>
      </c>
      <c r="Z73" s="32">
        <v>17659860.52</v>
      </c>
      <c r="AA73" s="32">
        <v>14177283.66</v>
      </c>
      <c r="AB73" s="32">
        <v>14720770.640000001</v>
      </c>
      <c r="AC73" s="2">
        <v>6.73</v>
      </c>
      <c r="AD73" s="2">
        <v>6.73</v>
      </c>
      <c r="AE73" s="2">
        <v>6.73</v>
      </c>
      <c r="AF73" s="2">
        <v>6.73</v>
      </c>
      <c r="AG73" s="2">
        <v>6.73</v>
      </c>
      <c r="AH73" s="2">
        <v>6.73</v>
      </c>
      <c r="AI73" s="2">
        <v>6.73</v>
      </c>
      <c r="AJ73" s="2">
        <v>6.73</v>
      </c>
      <c r="AK73" s="2">
        <v>6.73</v>
      </c>
      <c r="AL73" s="2">
        <v>6.73</v>
      </c>
      <c r="AM73" s="2">
        <v>6.73</v>
      </c>
      <c r="AN73" s="2">
        <v>6.73</v>
      </c>
      <c r="AO73" s="33">
        <v>1114462.93</v>
      </c>
      <c r="AP73" s="33">
        <v>1170638.67</v>
      </c>
      <c r="AQ73" s="33">
        <v>946792.6</v>
      </c>
      <c r="AR73" s="33">
        <v>944217.5</v>
      </c>
      <c r="AS73" s="33">
        <v>803929.53</v>
      </c>
      <c r="AT73" s="33">
        <v>912749.8</v>
      </c>
      <c r="AU73" s="33">
        <v>2764898.74</v>
      </c>
      <c r="AV73" s="33">
        <v>1205852.1399999999</v>
      </c>
      <c r="AW73" s="33">
        <v>899527.05</v>
      </c>
      <c r="AX73" s="33">
        <v>1188508.6100000001</v>
      </c>
      <c r="AY73" s="33">
        <v>954131.19</v>
      </c>
      <c r="AZ73" s="33">
        <v>990707.86</v>
      </c>
      <c r="BA73" s="31">
        <f t="shared" si="224"/>
        <v>-19871.55</v>
      </c>
      <c r="BB73" s="31">
        <f t="shared" si="225"/>
        <v>-20873.2</v>
      </c>
      <c r="BC73" s="31">
        <f t="shared" si="226"/>
        <v>-16881.89</v>
      </c>
      <c r="BD73" s="31">
        <f t="shared" si="227"/>
        <v>-67343.89</v>
      </c>
      <c r="BE73" s="31">
        <f t="shared" si="228"/>
        <v>-57338.21</v>
      </c>
      <c r="BF73" s="31">
        <f t="shared" si="229"/>
        <v>-65099.54</v>
      </c>
      <c r="BG73" s="31">
        <f t="shared" si="230"/>
        <v>-291690.65000000002</v>
      </c>
      <c r="BH73" s="31">
        <f t="shared" si="231"/>
        <v>-127214.71</v>
      </c>
      <c r="BI73" s="31">
        <f t="shared" si="232"/>
        <v>-94898.1</v>
      </c>
      <c r="BJ73" s="31">
        <f t="shared" si="233"/>
        <v>-52979.58</v>
      </c>
      <c r="BK73" s="31">
        <f t="shared" si="234"/>
        <v>-42531.85</v>
      </c>
      <c r="BL73" s="31">
        <f t="shared" si="235"/>
        <v>-44162.31</v>
      </c>
      <c r="BM73" s="6">
        <v>7.9899999999999999E-2</v>
      </c>
      <c r="BN73" s="6">
        <v>7.9899999999999999E-2</v>
      </c>
      <c r="BO73" s="6">
        <v>7.9899999999999999E-2</v>
      </c>
      <c r="BP73" s="6">
        <v>7.9899999999999999E-2</v>
      </c>
      <c r="BQ73" s="6">
        <v>7.9899999999999999E-2</v>
      </c>
      <c r="BR73" s="6">
        <v>7.9899999999999999E-2</v>
      </c>
      <c r="BS73" s="6">
        <v>7.9899999999999999E-2</v>
      </c>
      <c r="BT73" s="6">
        <v>7.9899999999999999E-2</v>
      </c>
      <c r="BU73" s="6">
        <v>7.9899999999999999E-2</v>
      </c>
      <c r="BV73" s="6">
        <v>7.9899999999999999E-2</v>
      </c>
      <c r="BW73" s="6">
        <v>7.9899999999999999E-2</v>
      </c>
      <c r="BX73" s="6">
        <v>7.9899999999999999E-2</v>
      </c>
      <c r="BY73" s="31">
        <v>1323114.24</v>
      </c>
      <c r="BZ73" s="31">
        <v>1389807.28</v>
      </c>
      <c r="CA73" s="31">
        <v>1124052.43</v>
      </c>
      <c r="CB73" s="31">
        <v>1120995.22</v>
      </c>
      <c r="CC73" s="31">
        <v>954442.34</v>
      </c>
      <c r="CD73" s="31">
        <v>1083636.1000000001</v>
      </c>
      <c r="CE73" s="31">
        <v>3282546.94</v>
      </c>
      <c r="CF73" s="31">
        <v>1431613.47</v>
      </c>
      <c r="CG73" s="31">
        <v>1067937.76</v>
      </c>
      <c r="CH73" s="31">
        <v>1411022.86</v>
      </c>
      <c r="CI73" s="31">
        <v>1132764.96</v>
      </c>
      <c r="CJ73" s="31">
        <v>1176189.57</v>
      </c>
      <c r="CK73" s="32">
        <f t="shared" si="236"/>
        <v>21527.52</v>
      </c>
      <c r="CL73" s="32">
        <f t="shared" si="237"/>
        <v>22612.63</v>
      </c>
      <c r="CM73" s="32">
        <f t="shared" si="238"/>
        <v>18288.71</v>
      </c>
      <c r="CN73" s="32">
        <f t="shared" si="239"/>
        <v>18238.97</v>
      </c>
      <c r="CO73" s="32">
        <f t="shared" si="240"/>
        <v>15529.1</v>
      </c>
      <c r="CP73" s="32">
        <f t="shared" si="241"/>
        <v>17631.13</v>
      </c>
      <c r="CQ73" s="32">
        <f t="shared" si="242"/>
        <v>53408.15</v>
      </c>
      <c r="CR73" s="32">
        <f t="shared" si="243"/>
        <v>23292.83</v>
      </c>
      <c r="CS73" s="32">
        <f t="shared" si="244"/>
        <v>17375.71</v>
      </c>
      <c r="CT73" s="32">
        <f t="shared" si="245"/>
        <v>22957.82</v>
      </c>
      <c r="CU73" s="32">
        <f t="shared" si="246"/>
        <v>18430.47</v>
      </c>
      <c r="CV73" s="32">
        <f t="shared" si="247"/>
        <v>19137</v>
      </c>
      <c r="CW73" s="31">
        <f t="shared" si="248"/>
        <v>250050.38000000006</v>
      </c>
      <c r="CX73" s="31">
        <f t="shared" si="249"/>
        <v>262654.44</v>
      </c>
      <c r="CY73" s="31">
        <f t="shared" si="250"/>
        <v>212430.42999999993</v>
      </c>
      <c r="CZ73" s="31">
        <f t="shared" si="251"/>
        <v>262360.57999999996</v>
      </c>
      <c r="DA73" s="31">
        <f t="shared" si="252"/>
        <v>223380.11999999991</v>
      </c>
      <c r="DB73" s="31">
        <f t="shared" si="253"/>
        <v>253616.96999999994</v>
      </c>
      <c r="DC73" s="31">
        <f t="shared" si="254"/>
        <v>862746.99999999965</v>
      </c>
      <c r="DD73" s="31">
        <f t="shared" si="255"/>
        <v>376268.87000000017</v>
      </c>
      <c r="DE73" s="31">
        <f t="shared" si="256"/>
        <v>280684.5199999999</v>
      </c>
      <c r="DF73" s="31">
        <f t="shared" si="257"/>
        <v>298451.65000000008</v>
      </c>
      <c r="DG73" s="31">
        <f t="shared" si="258"/>
        <v>239596.09</v>
      </c>
      <c r="DH73" s="31">
        <f t="shared" si="259"/>
        <v>248781.02000000008</v>
      </c>
      <c r="DI73" s="32">
        <f t="shared" si="188"/>
        <v>12502.52</v>
      </c>
      <c r="DJ73" s="32">
        <f t="shared" si="189"/>
        <v>13132.72</v>
      </c>
      <c r="DK73" s="32">
        <f t="shared" si="190"/>
        <v>10621.52</v>
      </c>
      <c r="DL73" s="32">
        <f t="shared" si="191"/>
        <v>13118.03</v>
      </c>
      <c r="DM73" s="32">
        <f t="shared" si="192"/>
        <v>11169.01</v>
      </c>
      <c r="DN73" s="32">
        <f t="shared" si="193"/>
        <v>12680.85</v>
      </c>
      <c r="DO73" s="32">
        <f t="shared" si="194"/>
        <v>43137.35</v>
      </c>
      <c r="DP73" s="32">
        <f t="shared" si="195"/>
        <v>18813.439999999999</v>
      </c>
      <c r="DQ73" s="32">
        <f t="shared" si="196"/>
        <v>14034.23</v>
      </c>
      <c r="DR73" s="32">
        <f t="shared" si="197"/>
        <v>14922.58</v>
      </c>
      <c r="DS73" s="32">
        <f t="shared" si="198"/>
        <v>11979.8</v>
      </c>
      <c r="DT73" s="32">
        <f t="shared" si="199"/>
        <v>12439.05</v>
      </c>
      <c r="DU73" s="31">
        <f t="shared" si="200"/>
        <v>107586.8</v>
      </c>
      <c r="DV73" s="31">
        <f t="shared" si="201"/>
        <v>111671.37</v>
      </c>
      <c r="DW73" s="31">
        <f t="shared" si="202"/>
        <v>89340.13</v>
      </c>
      <c r="DX73" s="31">
        <f t="shared" si="203"/>
        <v>109001.89</v>
      </c>
      <c r="DY73" s="31">
        <f t="shared" si="204"/>
        <v>91705.24</v>
      </c>
      <c r="DZ73" s="31">
        <f t="shared" si="205"/>
        <v>102826.1</v>
      </c>
      <c r="EA73" s="31">
        <f t="shared" si="206"/>
        <v>345536.26</v>
      </c>
      <c r="EB73" s="31">
        <f t="shared" si="207"/>
        <v>148701.01999999999</v>
      </c>
      <c r="EC73" s="31">
        <f t="shared" si="208"/>
        <v>109436.26</v>
      </c>
      <c r="ED73" s="31">
        <f t="shared" si="209"/>
        <v>114830.36</v>
      </c>
      <c r="EE73" s="31">
        <f t="shared" si="210"/>
        <v>90913.64</v>
      </c>
      <c r="EF73" s="31">
        <f t="shared" si="211"/>
        <v>93120.83</v>
      </c>
      <c r="EG73" s="32">
        <f t="shared" si="212"/>
        <v>370139.70000000007</v>
      </c>
      <c r="EH73" s="32">
        <f t="shared" si="213"/>
        <v>387458.52999999997</v>
      </c>
      <c r="EI73" s="32">
        <f t="shared" si="214"/>
        <v>312392.07999999996</v>
      </c>
      <c r="EJ73" s="32">
        <f t="shared" si="215"/>
        <v>384480.5</v>
      </c>
      <c r="EK73" s="32">
        <f t="shared" si="216"/>
        <v>326254.36999999994</v>
      </c>
      <c r="EL73" s="32">
        <f t="shared" si="217"/>
        <v>369123.91999999993</v>
      </c>
      <c r="EM73" s="32">
        <f t="shared" si="218"/>
        <v>1251420.6099999996</v>
      </c>
      <c r="EN73" s="32">
        <f t="shared" si="219"/>
        <v>543783.33000000019</v>
      </c>
      <c r="EO73" s="32">
        <f t="shared" si="220"/>
        <v>404155.00999999989</v>
      </c>
      <c r="EP73" s="32">
        <f t="shared" si="221"/>
        <v>428204.59000000008</v>
      </c>
      <c r="EQ73" s="32">
        <f t="shared" si="222"/>
        <v>342489.52999999997</v>
      </c>
      <c r="ER73" s="32">
        <f t="shared" si="223"/>
        <v>354340.90000000008</v>
      </c>
    </row>
    <row r="74" spans="1:148">
      <c r="A74" t="s">
        <v>436</v>
      </c>
      <c r="B74" s="1" t="s">
        <v>88</v>
      </c>
      <c r="C74" t="str">
        <f t="shared" ca="1" si="260"/>
        <v>KHW1</v>
      </c>
      <c r="D74" t="str">
        <f t="shared" ca="1" si="261"/>
        <v>Kettles Hill Wind Facility</v>
      </c>
      <c r="E74" s="51">
        <v>4050.8182000000002</v>
      </c>
      <c r="F74" s="51">
        <v>2681.4288000000001</v>
      </c>
      <c r="G74" s="51">
        <v>6339.7379000000001</v>
      </c>
      <c r="H74" s="51">
        <v>2484.8969999999999</v>
      </c>
      <c r="I74" s="51">
        <v>2157.6534999999999</v>
      </c>
      <c r="J74" s="51">
        <v>2562.7184999999999</v>
      </c>
      <c r="K74" s="51">
        <v>8500.4349999999995</v>
      </c>
      <c r="L74" s="51">
        <v>11081.984200000001</v>
      </c>
      <c r="M74" s="51">
        <v>13612.4277</v>
      </c>
      <c r="N74" s="51">
        <v>23485.061399999999</v>
      </c>
      <c r="O74" s="51">
        <v>20149.8629</v>
      </c>
      <c r="P74" s="51">
        <v>25001.704900000001</v>
      </c>
      <c r="Q74" s="32">
        <v>216306.6</v>
      </c>
      <c r="R74" s="32">
        <v>158806.78</v>
      </c>
      <c r="S74" s="32">
        <v>322982.34000000003</v>
      </c>
      <c r="T74" s="32">
        <v>115891.74</v>
      </c>
      <c r="U74" s="32">
        <v>75488.72</v>
      </c>
      <c r="V74" s="32">
        <v>100699.35</v>
      </c>
      <c r="W74" s="32">
        <v>1302735.69</v>
      </c>
      <c r="X74" s="32">
        <v>559977.27</v>
      </c>
      <c r="Y74" s="32">
        <v>560940.17000000004</v>
      </c>
      <c r="Z74" s="32">
        <v>1310523.74</v>
      </c>
      <c r="AA74" s="32">
        <v>851530.25</v>
      </c>
      <c r="AB74" s="32">
        <v>1289625.76</v>
      </c>
      <c r="AC74" s="2">
        <v>3.02</v>
      </c>
      <c r="AD74" s="2">
        <v>3.02</v>
      </c>
      <c r="AE74" s="2">
        <v>3.02</v>
      </c>
      <c r="AF74" s="2">
        <v>3.02</v>
      </c>
      <c r="AG74" s="2">
        <v>3.02</v>
      </c>
      <c r="AH74" s="2">
        <v>3.02</v>
      </c>
      <c r="AI74" s="2">
        <v>3.02</v>
      </c>
      <c r="AJ74" s="2">
        <v>3.02</v>
      </c>
      <c r="AK74" s="2">
        <v>3.02</v>
      </c>
      <c r="AL74" s="2">
        <v>3.02</v>
      </c>
      <c r="AM74" s="2">
        <v>3.02</v>
      </c>
      <c r="AN74" s="2">
        <v>3.02</v>
      </c>
      <c r="AO74" s="33">
        <v>6532.46</v>
      </c>
      <c r="AP74" s="33">
        <v>4795.96</v>
      </c>
      <c r="AQ74" s="33">
        <v>9754.07</v>
      </c>
      <c r="AR74" s="33">
        <v>3499.93</v>
      </c>
      <c r="AS74" s="33">
        <v>2279.7600000000002</v>
      </c>
      <c r="AT74" s="33">
        <v>3041.12</v>
      </c>
      <c r="AU74" s="33">
        <v>39342.620000000003</v>
      </c>
      <c r="AV74" s="33">
        <v>16911.310000000001</v>
      </c>
      <c r="AW74" s="33">
        <v>16940.39</v>
      </c>
      <c r="AX74" s="33">
        <v>39577.82</v>
      </c>
      <c r="AY74" s="33">
        <v>25716.21</v>
      </c>
      <c r="AZ74" s="33">
        <v>38946.699999999997</v>
      </c>
      <c r="BA74" s="31">
        <f t="shared" si="224"/>
        <v>-259.57</v>
      </c>
      <c r="BB74" s="31">
        <f t="shared" si="225"/>
        <v>-190.57</v>
      </c>
      <c r="BC74" s="31">
        <f t="shared" si="226"/>
        <v>-387.58</v>
      </c>
      <c r="BD74" s="31">
        <f t="shared" si="227"/>
        <v>-556.28</v>
      </c>
      <c r="BE74" s="31">
        <f t="shared" si="228"/>
        <v>-362.35</v>
      </c>
      <c r="BF74" s="31">
        <f t="shared" si="229"/>
        <v>-483.36</v>
      </c>
      <c r="BG74" s="31">
        <f t="shared" si="230"/>
        <v>-9249.42</v>
      </c>
      <c r="BH74" s="31">
        <f t="shared" si="231"/>
        <v>-3975.84</v>
      </c>
      <c r="BI74" s="31">
        <f t="shared" si="232"/>
        <v>-3982.68</v>
      </c>
      <c r="BJ74" s="31">
        <f t="shared" si="233"/>
        <v>-3931.57</v>
      </c>
      <c r="BK74" s="31">
        <f t="shared" si="234"/>
        <v>-2554.59</v>
      </c>
      <c r="BL74" s="31">
        <f t="shared" si="235"/>
        <v>-3868.88</v>
      </c>
      <c r="BM74" s="6">
        <v>9.4000000000000004E-3</v>
      </c>
      <c r="BN74" s="6">
        <v>9.4000000000000004E-3</v>
      </c>
      <c r="BO74" s="6">
        <v>9.4000000000000004E-3</v>
      </c>
      <c r="BP74" s="6">
        <v>9.4000000000000004E-3</v>
      </c>
      <c r="BQ74" s="6">
        <v>9.4000000000000004E-3</v>
      </c>
      <c r="BR74" s="6">
        <v>9.4000000000000004E-3</v>
      </c>
      <c r="BS74" s="6">
        <v>9.4000000000000004E-3</v>
      </c>
      <c r="BT74" s="6">
        <v>9.4000000000000004E-3</v>
      </c>
      <c r="BU74" s="6">
        <v>9.4000000000000004E-3</v>
      </c>
      <c r="BV74" s="6">
        <v>9.4000000000000004E-3</v>
      </c>
      <c r="BW74" s="6">
        <v>9.4000000000000004E-3</v>
      </c>
      <c r="BX74" s="6">
        <v>9.4000000000000004E-3</v>
      </c>
      <c r="BY74" s="31">
        <v>2033.28</v>
      </c>
      <c r="BZ74" s="31">
        <v>1492.78</v>
      </c>
      <c r="CA74" s="31">
        <v>3036.03</v>
      </c>
      <c r="CB74" s="31">
        <v>1089.3800000000001</v>
      </c>
      <c r="CC74" s="31">
        <v>709.59</v>
      </c>
      <c r="CD74" s="31">
        <v>946.57</v>
      </c>
      <c r="CE74" s="31">
        <v>12245.72</v>
      </c>
      <c r="CF74" s="31">
        <v>5263.79</v>
      </c>
      <c r="CG74" s="31">
        <v>5272.84</v>
      </c>
      <c r="CH74" s="31">
        <v>12318.92</v>
      </c>
      <c r="CI74" s="31">
        <v>8004.38</v>
      </c>
      <c r="CJ74" s="31">
        <v>12122.48</v>
      </c>
      <c r="CK74" s="32">
        <f t="shared" si="236"/>
        <v>281.2</v>
      </c>
      <c r="CL74" s="32">
        <f t="shared" si="237"/>
        <v>206.45</v>
      </c>
      <c r="CM74" s="32">
        <f t="shared" si="238"/>
        <v>419.88</v>
      </c>
      <c r="CN74" s="32">
        <f t="shared" si="239"/>
        <v>150.66</v>
      </c>
      <c r="CO74" s="32">
        <f t="shared" si="240"/>
        <v>98.14</v>
      </c>
      <c r="CP74" s="32">
        <f t="shared" si="241"/>
        <v>130.91</v>
      </c>
      <c r="CQ74" s="32">
        <f t="shared" si="242"/>
        <v>1693.56</v>
      </c>
      <c r="CR74" s="32">
        <f t="shared" si="243"/>
        <v>727.97</v>
      </c>
      <c r="CS74" s="32">
        <f t="shared" si="244"/>
        <v>729.22</v>
      </c>
      <c r="CT74" s="32">
        <f t="shared" si="245"/>
        <v>1703.68</v>
      </c>
      <c r="CU74" s="32">
        <f t="shared" si="246"/>
        <v>1106.99</v>
      </c>
      <c r="CV74" s="32">
        <f t="shared" si="247"/>
        <v>1676.51</v>
      </c>
      <c r="CW74" s="31">
        <f t="shared" si="248"/>
        <v>-3958.4099999999994</v>
      </c>
      <c r="CX74" s="31">
        <f t="shared" si="249"/>
        <v>-2906.16</v>
      </c>
      <c r="CY74" s="31">
        <f t="shared" si="250"/>
        <v>-5910.58</v>
      </c>
      <c r="CZ74" s="31">
        <f t="shared" si="251"/>
        <v>-1703.6099999999994</v>
      </c>
      <c r="DA74" s="31">
        <f t="shared" si="252"/>
        <v>-1109.6800000000003</v>
      </c>
      <c r="DB74" s="31">
        <f t="shared" si="253"/>
        <v>-1480.2799999999997</v>
      </c>
      <c r="DC74" s="31">
        <f t="shared" si="254"/>
        <v>-16153.920000000004</v>
      </c>
      <c r="DD74" s="31">
        <f t="shared" si="255"/>
        <v>-6943.7100000000009</v>
      </c>
      <c r="DE74" s="31">
        <f t="shared" si="256"/>
        <v>-6955.6499999999978</v>
      </c>
      <c r="DF74" s="31">
        <f t="shared" si="257"/>
        <v>-21623.65</v>
      </c>
      <c r="DG74" s="31">
        <f t="shared" si="258"/>
        <v>-14050.249999999996</v>
      </c>
      <c r="DH74" s="31">
        <f t="shared" si="259"/>
        <v>-21278.829999999998</v>
      </c>
      <c r="DI74" s="32">
        <f t="shared" si="188"/>
        <v>-197.92</v>
      </c>
      <c r="DJ74" s="32">
        <f t="shared" si="189"/>
        <v>-145.31</v>
      </c>
      <c r="DK74" s="32">
        <f t="shared" si="190"/>
        <v>-295.52999999999997</v>
      </c>
      <c r="DL74" s="32">
        <f t="shared" si="191"/>
        <v>-85.18</v>
      </c>
      <c r="DM74" s="32">
        <f t="shared" si="192"/>
        <v>-55.48</v>
      </c>
      <c r="DN74" s="32">
        <f t="shared" si="193"/>
        <v>-74.010000000000005</v>
      </c>
      <c r="DO74" s="32">
        <f t="shared" si="194"/>
        <v>-807.7</v>
      </c>
      <c r="DP74" s="32">
        <f t="shared" si="195"/>
        <v>-347.19</v>
      </c>
      <c r="DQ74" s="32">
        <f t="shared" si="196"/>
        <v>-347.78</v>
      </c>
      <c r="DR74" s="32">
        <f t="shared" si="197"/>
        <v>-1081.18</v>
      </c>
      <c r="DS74" s="32">
        <f t="shared" si="198"/>
        <v>-702.51</v>
      </c>
      <c r="DT74" s="32">
        <f t="shared" si="199"/>
        <v>-1063.94</v>
      </c>
      <c r="DU74" s="31">
        <f t="shared" si="200"/>
        <v>-1703.15</v>
      </c>
      <c r="DV74" s="31">
        <f t="shared" si="201"/>
        <v>-1235.5999999999999</v>
      </c>
      <c r="DW74" s="31">
        <f t="shared" si="202"/>
        <v>-2485.7600000000002</v>
      </c>
      <c r="DX74" s="31">
        <f t="shared" si="203"/>
        <v>-707.79</v>
      </c>
      <c r="DY74" s="31">
        <f t="shared" si="204"/>
        <v>-455.56</v>
      </c>
      <c r="DZ74" s="31">
        <f t="shared" si="205"/>
        <v>-600.16</v>
      </c>
      <c r="EA74" s="31">
        <f t="shared" si="206"/>
        <v>-6469.76</v>
      </c>
      <c r="EB74" s="31">
        <f t="shared" si="207"/>
        <v>-2744.15</v>
      </c>
      <c r="EC74" s="31">
        <f t="shared" si="208"/>
        <v>-2711.94</v>
      </c>
      <c r="ED74" s="31">
        <f t="shared" si="209"/>
        <v>-8319.7800000000007</v>
      </c>
      <c r="EE74" s="31">
        <f t="shared" si="210"/>
        <v>-5331.3</v>
      </c>
      <c r="EF74" s="31">
        <f t="shared" si="211"/>
        <v>-7964.85</v>
      </c>
      <c r="EG74" s="32">
        <f t="shared" si="212"/>
        <v>-5859.48</v>
      </c>
      <c r="EH74" s="32">
        <f t="shared" si="213"/>
        <v>-4287.07</v>
      </c>
      <c r="EI74" s="32">
        <f t="shared" si="214"/>
        <v>-8691.869999999999</v>
      </c>
      <c r="EJ74" s="32">
        <f t="shared" si="215"/>
        <v>-2496.5799999999995</v>
      </c>
      <c r="EK74" s="32">
        <f t="shared" si="216"/>
        <v>-1620.7200000000003</v>
      </c>
      <c r="EL74" s="32">
        <f t="shared" si="217"/>
        <v>-2154.4499999999998</v>
      </c>
      <c r="EM74" s="32">
        <f t="shared" si="218"/>
        <v>-23431.380000000005</v>
      </c>
      <c r="EN74" s="32">
        <f t="shared" si="219"/>
        <v>-10035.050000000001</v>
      </c>
      <c r="EO74" s="32">
        <f t="shared" si="220"/>
        <v>-10015.369999999997</v>
      </c>
      <c r="EP74" s="32">
        <f t="shared" si="221"/>
        <v>-31024.61</v>
      </c>
      <c r="EQ74" s="32">
        <f t="shared" si="222"/>
        <v>-20084.059999999998</v>
      </c>
      <c r="ER74" s="32">
        <f t="shared" si="223"/>
        <v>-30307.619999999995</v>
      </c>
    </row>
    <row r="75" spans="1:148">
      <c r="A75" t="s">
        <v>437</v>
      </c>
      <c r="B75" s="1" t="s">
        <v>90</v>
      </c>
      <c r="C75" t="str">
        <f t="shared" ca="1" si="260"/>
        <v>SPCIMP</v>
      </c>
      <c r="D75" t="str">
        <f t="shared" ca="1" si="261"/>
        <v>Alberta-Saskatchewan Intertie - Import</v>
      </c>
      <c r="E75" s="51">
        <v>1768</v>
      </c>
      <c r="F75" s="51">
        <v>1617</v>
      </c>
      <c r="G75" s="51">
        <v>1010</v>
      </c>
      <c r="H75" s="51">
        <v>908</v>
      </c>
      <c r="I75" s="51">
        <v>500</v>
      </c>
      <c r="J75" s="51">
        <v>1100</v>
      </c>
      <c r="K75" s="51">
        <v>1331</v>
      </c>
      <c r="L75" s="51">
        <v>250</v>
      </c>
      <c r="M75" s="51">
        <v>1180</v>
      </c>
      <c r="N75" s="51">
        <v>13034</v>
      </c>
      <c r="O75" s="51">
        <v>14411</v>
      </c>
      <c r="P75" s="51">
        <v>4246</v>
      </c>
      <c r="Q75" s="32">
        <v>90875.65</v>
      </c>
      <c r="R75" s="32">
        <v>140054.82</v>
      </c>
      <c r="S75" s="32">
        <v>67618.75</v>
      </c>
      <c r="T75" s="32">
        <v>53992.11</v>
      </c>
      <c r="U75" s="32">
        <v>19961.75</v>
      </c>
      <c r="V75" s="32">
        <v>72381.75</v>
      </c>
      <c r="W75" s="32">
        <v>68879.240000000005</v>
      </c>
      <c r="X75" s="32">
        <v>6097.5</v>
      </c>
      <c r="Y75" s="32">
        <v>46270.34</v>
      </c>
      <c r="Z75" s="32">
        <v>754888.18</v>
      </c>
      <c r="AA75" s="32">
        <v>686126.48</v>
      </c>
      <c r="AB75" s="32">
        <v>356399.88</v>
      </c>
      <c r="AC75" s="2">
        <v>1.44</v>
      </c>
      <c r="AD75" s="2">
        <v>1.44</v>
      </c>
      <c r="AE75" s="2">
        <v>1.44</v>
      </c>
      <c r="AF75" s="2">
        <v>1.44</v>
      </c>
      <c r="AG75" s="2">
        <v>1.44</v>
      </c>
      <c r="AH75" s="2">
        <v>1.44</v>
      </c>
      <c r="AI75" s="2">
        <v>1.44</v>
      </c>
      <c r="AJ75" s="2">
        <v>1.44</v>
      </c>
      <c r="AK75" s="2">
        <v>1.44</v>
      </c>
      <c r="AL75" s="2">
        <v>1.44</v>
      </c>
      <c r="AM75" s="2">
        <v>1.44</v>
      </c>
      <c r="AN75" s="2">
        <v>1.44</v>
      </c>
      <c r="AO75" s="33">
        <v>1308.6099999999999</v>
      </c>
      <c r="AP75" s="33">
        <v>2016.79</v>
      </c>
      <c r="AQ75" s="33">
        <v>973.71</v>
      </c>
      <c r="AR75" s="33">
        <v>777.49</v>
      </c>
      <c r="AS75" s="33">
        <v>287.45</v>
      </c>
      <c r="AT75" s="33">
        <v>1042.3</v>
      </c>
      <c r="AU75" s="33">
        <v>991.86</v>
      </c>
      <c r="AV75" s="33">
        <v>87.8</v>
      </c>
      <c r="AW75" s="33">
        <v>666.29</v>
      </c>
      <c r="AX75" s="33">
        <v>10870.39</v>
      </c>
      <c r="AY75" s="33">
        <v>9880.2199999999993</v>
      </c>
      <c r="AZ75" s="33">
        <v>5132.16</v>
      </c>
      <c r="BA75" s="31">
        <f t="shared" si="224"/>
        <v>-109.05</v>
      </c>
      <c r="BB75" s="31">
        <f t="shared" si="225"/>
        <v>-168.07</v>
      </c>
      <c r="BC75" s="31">
        <f t="shared" si="226"/>
        <v>-81.14</v>
      </c>
      <c r="BD75" s="31">
        <f t="shared" si="227"/>
        <v>-259.16000000000003</v>
      </c>
      <c r="BE75" s="31">
        <f t="shared" si="228"/>
        <v>-95.82</v>
      </c>
      <c r="BF75" s="31">
        <f t="shared" si="229"/>
        <v>-347.43</v>
      </c>
      <c r="BG75" s="31">
        <f t="shared" si="230"/>
        <v>-489.04</v>
      </c>
      <c r="BH75" s="31">
        <f t="shared" si="231"/>
        <v>-43.29</v>
      </c>
      <c r="BI75" s="31">
        <f t="shared" si="232"/>
        <v>-328.52</v>
      </c>
      <c r="BJ75" s="31">
        <f t="shared" si="233"/>
        <v>-2264.66</v>
      </c>
      <c r="BK75" s="31">
        <f t="shared" si="234"/>
        <v>-2058.38</v>
      </c>
      <c r="BL75" s="31">
        <f t="shared" si="235"/>
        <v>-1069.2</v>
      </c>
      <c r="BM75" s="6">
        <v>-4.5999999999999999E-3</v>
      </c>
      <c r="BN75" s="6">
        <v>-4.5999999999999999E-3</v>
      </c>
      <c r="BO75" s="6">
        <v>-4.5999999999999999E-3</v>
      </c>
      <c r="BP75" s="6">
        <v>-4.5999999999999999E-3</v>
      </c>
      <c r="BQ75" s="6">
        <v>-4.5999999999999999E-3</v>
      </c>
      <c r="BR75" s="6">
        <v>-4.5999999999999999E-3</v>
      </c>
      <c r="BS75" s="6">
        <v>-4.5999999999999999E-3</v>
      </c>
      <c r="BT75" s="6">
        <v>-4.5999999999999999E-3</v>
      </c>
      <c r="BU75" s="6">
        <v>-4.5999999999999999E-3</v>
      </c>
      <c r="BV75" s="6">
        <v>-4.5999999999999999E-3</v>
      </c>
      <c r="BW75" s="6">
        <v>-4.5999999999999999E-3</v>
      </c>
      <c r="BX75" s="6">
        <v>-4.5999999999999999E-3</v>
      </c>
      <c r="BY75" s="31">
        <v>-418.03</v>
      </c>
      <c r="BZ75" s="31">
        <v>-644.25</v>
      </c>
      <c r="CA75" s="31">
        <v>-311.05</v>
      </c>
      <c r="CB75" s="31">
        <v>-248.36</v>
      </c>
      <c r="CC75" s="31">
        <v>-91.82</v>
      </c>
      <c r="CD75" s="31">
        <v>-332.96</v>
      </c>
      <c r="CE75" s="31">
        <v>-316.83999999999997</v>
      </c>
      <c r="CF75" s="31">
        <v>-28.05</v>
      </c>
      <c r="CG75" s="31">
        <v>-212.84</v>
      </c>
      <c r="CH75" s="31">
        <v>-3472.49</v>
      </c>
      <c r="CI75" s="31">
        <v>-3156.18</v>
      </c>
      <c r="CJ75" s="31">
        <v>-1639.44</v>
      </c>
      <c r="CK75" s="32">
        <f t="shared" si="236"/>
        <v>118.14</v>
      </c>
      <c r="CL75" s="32">
        <f t="shared" si="237"/>
        <v>182.07</v>
      </c>
      <c r="CM75" s="32">
        <f t="shared" si="238"/>
        <v>87.9</v>
      </c>
      <c r="CN75" s="32">
        <f t="shared" si="239"/>
        <v>70.19</v>
      </c>
      <c r="CO75" s="32">
        <f t="shared" si="240"/>
        <v>25.95</v>
      </c>
      <c r="CP75" s="32">
        <f t="shared" si="241"/>
        <v>94.1</v>
      </c>
      <c r="CQ75" s="32">
        <f t="shared" si="242"/>
        <v>89.54</v>
      </c>
      <c r="CR75" s="32">
        <f t="shared" si="243"/>
        <v>7.93</v>
      </c>
      <c r="CS75" s="32">
        <f t="shared" si="244"/>
        <v>60.15</v>
      </c>
      <c r="CT75" s="32">
        <f t="shared" si="245"/>
        <v>981.35</v>
      </c>
      <c r="CU75" s="32">
        <f t="shared" si="246"/>
        <v>891.96</v>
      </c>
      <c r="CV75" s="32">
        <f t="shared" si="247"/>
        <v>463.32</v>
      </c>
      <c r="CW75" s="31">
        <f t="shared" si="248"/>
        <v>-1499.45</v>
      </c>
      <c r="CX75" s="31">
        <f t="shared" si="249"/>
        <v>-2310.8999999999996</v>
      </c>
      <c r="CY75" s="31">
        <f t="shared" si="250"/>
        <v>-1115.72</v>
      </c>
      <c r="CZ75" s="31">
        <f t="shared" si="251"/>
        <v>-696.5</v>
      </c>
      <c r="DA75" s="31">
        <f t="shared" si="252"/>
        <v>-257.5</v>
      </c>
      <c r="DB75" s="31">
        <f t="shared" si="253"/>
        <v>-933.72999999999979</v>
      </c>
      <c r="DC75" s="31">
        <f t="shared" si="254"/>
        <v>-730.11999999999989</v>
      </c>
      <c r="DD75" s="31">
        <f t="shared" si="255"/>
        <v>-64.63</v>
      </c>
      <c r="DE75" s="31">
        <f t="shared" si="256"/>
        <v>-490.46000000000004</v>
      </c>
      <c r="DF75" s="31">
        <f t="shared" si="257"/>
        <v>-11096.869999999999</v>
      </c>
      <c r="DG75" s="31">
        <f t="shared" si="258"/>
        <v>-10086.059999999998</v>
      </c>
      <c r="DH75" s="31">
        <f t="shared" si="259"/>
        <v>-5239.08</v>
      </c>
      <c r="DI75" s="32">
        <f t="shared" si="188"/>
        <v>-74.97</v>
      </c>
      <c r="DJ75" s="32">
        <f t="shared" si="189"/>
        <v>-115.55</v>
      </c>
      <c r="DK75" s="32">
        <f t="shared" si="190"/>
        <v>-55.79</v>
      </c>
      <c r="DL75" s="32">
        <f t="shared" si="191"/>
        <v>-34.83</v>
      </c>
      <c r="DM75" s="32">
        <f t="shared" si="192"/>
        <v>-12.88</v>
      </c>
      <c r="DN75" s="32">
        <f t="shared" si="193"/>
        <v>-46.69</v>
      </c>
      <c r="DO75" s="32">
        <f t="shared" si="194"/>
        <v>-36.51</v>
      </c>
      <c r="DP75" s="32">
        <f t="shared" si="195"/>
        <v>-3.23</v>
      </c>
      <c r="DQ75" s="32">
        <f t="shared" si="196"/>
        <v>-24.52</v>
      </c>
      <c r="DR75" s="32">
        <f t="shared" si="197"/>
        <v>-554.84</v>
      </c>
      <c r="DS75" s="32">
        <f t="shared" si="198"/>
        <v>-504.3</v>
      </c>
      <c r="DT75" s="32">
        <f t="shared" si="199"/>
        <v>-261.95</v>
      </c>
      <c r="DU75" s="31">
        <f t="shared" si="200"/>
        <v>-645.15</v>
      </c>
      <c r="DV75" s="31">
        <f t="shared" si="201"/>
        <v>-982.51</v>
      </c>
      <c r="DW75" s="31">
        <f t="shared" si="202"/>
        <v>-469.23</v>
      </c>
      <c r="DX75" s="31">
        <f t="shared" si="203"/>
        <v>-289.37</v>
      </c>
      <c r="DY75" s="31">
        <f t="shared" si="204"/>
        <v>-105.71</v>
      </c>
      <c r="DZ75" s="31">
        <f t="shared" si="205"/>
        <v>-378.57</v>
      </c>
      <c r="EA75" s="31">
        <f t="shared" si="206"/>
        <v>-292.42</v>
      </c>
      <c r="EB75" s="31">
        <f t="shared" si="207"/>
        <v>-25.54</v>
      </c>
      <c r="EC75" s="31">
        <f t="shared" si="208"/>
        <v>-191.23</v>
      </c>
      <c r="ED75" s="31">
        <f t="shared" si="209"/>
        <v>-4269.5600000000004</v>
      </c>
      <c r="EE75" s="31">
        <f t="shared" si="210"/>
        <v>-3827.11</v>
      </c>
      <c r="EF75" s="31">
        <f t="shared" si="211"/>
        <v>-1961.03</v>
      </c>
      <c r="EG75" s="32">
        <f t="shared" si="212"/>
        <v>-2219.5700000000002</v>
      </c>
      <c r="EH75" s="32">
        <f t="shared" si="213"/>
        <v>-3408.96</v>
      </c>
      <c r="EI75" s="32">
        <f t="shared" si="214"/>
        <v>-1640.74</v>
      </c>
      <c r="EJ75" s="32">
        <f t="shared" si="215"/>
        <v>-1020.7</v>
      </c>
      <c r="EK75" s="32">
        <f t="shared" si="216"/>
        <v>-376.09</v>
      </c>
      <c r="EL75" s="32">
        <f t="shared" si="217"/>
        <v>-1358.9899999999998</v>
      </c>
      <c r="EM75" s="32">
        <f t="shared" si="218"/>
        <v>-1059.05</v>
      </c>
      <c r="EN75" s="32">
        <f t="shared" si="219"/>
        <v>-93.4</v>
      </c>
      <c r="EO75" s="32">
        <f t="shared" si="220"/>
        <v>-706.21</v>
      </c>
      <c r="EP75" s="32">
        <f t="shared" si="221"/>
        <v>-15921.27</v>
      </c>
      <c r="EQ75" s="32">
        <f t="shared" si="222"/>
        <v>-14417.469999999998</v>
      </c>
      <c r="ER75" s="32">
        <f t="shared" si="223"/>
        <v>-7462.0599999999995</v>
      </c>
    </row>
    <row r="76" spans="1:148">
      <c r="A76" t="s">
        <v>437</v>
      </c>
      <c r="B76" s="1" t="s">
        <v>310</v>
      </c>
      <c r="C76" t="str">
        <f t="shared" ca="1" si="260"/>
        <v>SPCEXP</v>
      </c>
      <c r="D76" t="str">
        <f t="shared" ca="1" si="261"/>
        <v>Alberta-Saskatchewan Intertie - Export</v>
      </c>
      <c r="F76" s="51">
        <v>654</v>
      </c>
      <c r="Q76" s="32"/>
      <c r="R76" s="32">
        <v>35600.6</v>
      </c>
      <c r="S76" s="32"/>
      <c r="T76" s="32"/>
      <c r="U76" s="32"/>
      <c r="V76" s="32"/>
      <c r="W76" s="32"/>
      <c r="X76" s="32"/>
      <c r="Y76" s="32"/>
      <c r="Z76" s="32"/>
      <c r="AA76" s="32"/>
      <c r="AB76" s="32"/>
      <c r="AD76" s="2">
        <v>4.13</v>
      </c>
      <c r="AO76" s="33"/>
      <c r="AP76" s="33">
        <v>1470.3</v>
      </c>
      <c r="AQ76" s="33"/>
      <c r="AR76" s="33"/>
      <c r="AS76" s="33"/>
      <c r="AT76" s="33"/>
      <c r="AU76" s="33"/>
      <c r="AV76" s="33"/>
      <c r="AW76" s="33"/>
      <c r="AX76" s="33"/>
      <c r="AY76" s="33"/>
      <c r="AZ76" s="33"/>
      <c r="BA76" s="31">
        <f t="shared" si="224"/>
        <v>0</v>
      </c>
      <c r="BB76" s="31">
        <f t="shared" si="225"/>
        <v>-42.72</v>
      </c>
      <c r="BC76" s="31">
        <f t="shared" si="226"/>
        <v>0</v>
      </c>
      <c r="BD76" s="31">
        <f t="shared" si="227"/>
        <v>0</v>
      </c>
      <c r="BE76" s="31">
        <f t="shared" si="228"/>
        <v>0</v>
      </c>
      <c r="BF76" s="31">
        <f t="shared" si="229"/>
        <v>0</v>
      </c>
      <c r="BG76" s="31">
        <f t="shared" si="230"/>
        <v>0</v>
      </c>
      <c r="BH76" s="31">
        <f t="shared" si="231"/>
        <v>0</v>
      </c>
      <c r="BI76" s="31">
        <f t="shared" si="232"/>
        <v>0</v>
      </c>
      <c r="BJ76" s="31">
        <f t="shared" si="233"/>
        <v>0</v>
      </c>
      <c r="BK76" s="31">
        <f t="shared" si="234"/>
        <v>0</v>
      </c>
      <c r="BL76" s="31">
        <f t="shared" si="235"/>
        <v>0</v>
      </c>
      <c r="BM76" s="6">
        <v>0.02</v>
      </c>
      <c r="BN76" s="6">
        <v>0.02</v>
      </c>
      <c r="BO76" s="6">
        <v>0.02</v>
      </c>
      <c r="BP76" s="6">
        <v>0.02</v>
      </c>
      <c r="BQ76" s="6">
        <v>0.02</v>
      </c>
      <c r="BR76" s="6">
        <v>0.02</v>
      </c>
      <c r="BS76" s="6">
        <v>0.02</v>
      </c>
      <c r="BT76" s="6">
        <v>0.02</v>
      </c>
      <c r="BU76" s="6">
        <v>0.02</v>
      </c>
      <c r="BV76" s="6">
        <v>0.02</v>
      </c>
      <c r="BW76" s="6">
        <v>0.02</v>
      </c>
      <c r="BX76" s="6">
        <v>0.02</v>
      </c>
      <c r="BY76" s="31">
        <v>0</v>
      </c>
      <c r="BZ76" s="31">
        <v>712.01</v>
      </c>
      <c r="CA76" s="31">
        <v>0</v>
      </c>
      <c r="CB76" s="31">
        <v>0</v>
      </c>
      <c r="CC76" s="31">
        <v>0</v>
      </c>
      <c r="CD76" s="31">
        <v>0</v>
      </c>
      <c r="CE76" s="31">
        <v>0</v>
      </c>
      <c r="CF76" s="31">
        <v>0</v>
      </c>
      <c r="CG76" s="31">
        <v>0</v>
      </c>
      <c r="CH76" s="31">
        <v>0</v>
      </c>
      <c r="CI76" s="31">
        <v>0</v>
      </c>
      <c r="CJ76" s="31">
        <v>0</v>
      </c>
      <c r="CK76" s="32">
        <f t="shared" si="236"/>
        <v>0</v>
      </c>
      <c r="CL76" s="32">
        <f t="shared" si="237"/>
        <v>46.28</v>
      </c>
      <c r="CM76" s="32">
        <f t="shared" si="238"/>
        <v>0</v>
      </c>
      <c r="CN76" s="32">
        <f t="shared" si="239"/>
        <v>0</v>
      </c>
      <c r="CO76" s="32">
        <f t="shared" si="240"/>
        <v>0</v>
      </c>
      <c r="CP76" s="32">
        <f t="shared" si="241"/>
        <v>0</v>
      </c>
      <c r="CQ76" s="32">
        <f t="shared" si="242"/>
        <v>0</v>
      </c>
      <c r="CR76" s="32">
        <f t="shared" si="243"/>
        <v>0</v>
      </c>
      <c r="CS76" s="32">
        <f t="shared" si="244"/>
        <v>0</v>
      </c>
      <c r="CT76" s="32">
        <f t="shared" si="245"/>
        <v>0</v>
      </c>
      <c r="CU76" s="32">
        <f t="shared" si="246"/>
        <v>0</v>
      </c>
      <c r="CV76" s="32">
        <f t="shared" si="247"/>
        <v>0</v>
      </c>
      <c r="CW76" s="31">
        <f t="shared" si="248"/>
        <v>0</v>
      </c>
      <c r="CX76" s="31">
        <f t="shared" si="249"/>
        <v>-669.29</v>
      </c>
      <c r="CY76" s="31">
        <f t="shared" si="250"/>
        <v>0</v>
      </c>
      <c r="CZ76" s="31">
        <f t="shared" si="251"/>
        <v>0</v>
      </c>
      <c r="DA76" s="31">
        <f t="shared" si="252"/>
        <v>0</v>
      </c>
      <c r="DB76" s="31">
        <f t="shared" si="253"/>
        <v>0</v>
      </c>
      <c r="DC76" s="31">
        <f t="shared" si="254"/>
        <v>0</v>
      </c>
      <c r="DD76" s="31">
        <f t="shared" si="255"/>
        <v>0</v>
      </c>
      <c r="DE76" s="31">
        <f t="shared" si="256"/>
        <v>0</v>
      </c>
      <c r="DF76" s="31">
        <f t="shared" si="257"/>
        <v>0</v>
      </c>
      <c r="DG76" s="31">
        <f t="shared" si="258"/>
        <v>0</v>
      </c>
      <c r="DH76" s="31">
        <f t="shared" si="259"/>
        <v>0</v>
      </c>
      <c r="DI76" s="32">
        <f t="shared" si="188"/>
        <v>0</v>
      </c>
      <c r="DJ76" s="32">
        <f t="shared" si="189"/>
        <v>-33.46</v>
      </c>
      <c r="DK76" s="32">
        <f t="shared" si="190"/>
        <v>0</v>
      </c>
      <c r="DL76" s="32">
        <f t="shared" si="191"/>
        <v>0</v>
      </c>
      <c r="DM76" s="32">
        <f t="shared" si="192"/>
        <v>0</v>
      </c>
      <c r="DN76" s="32">
        <f t="shared" si="193"/>
        <v>0</v>
      </c>
      <c r="DO76" s="32">
        <f t="shared" si="194"/>
        <v>0</v>
      </c>
      <c r="DP76" s="32">
        <f t="shared" si="195"/>
        <v>0</v>
      </c>
      <c r="DQ76" s="32">
        <f t="shared" si="196"/>
        <v>0</v>
      </c>
      <c r="DR76" s="32">
        <f t="shared" si="197"/>
        <v>0</v>
      </c>
      <c r="DS76" s="32">
        <f t="shared" si="198"/>
        <v>0</v>
      </c>
      <c r="DT76" s="32">
        <f t="shared" si="199"/>
        <v>0</v>
      </c>
      <c r="DU76" s="31">
        <f t="shared" si="200"/>
        <v>0</v>
      </c>
      <c r="DV76" s="31">
        <f t="shared" si="201"/>
        <v>-284.56</v>
      </c>
      <c r="DW76" s="31">
        <f t="shared" si="202"/>
        <v>0</v>
      </c>
      <c r="DX76" s="31">
        <f t="shared" si="203"/>
        <v>0</v>
      </c>
      <c r="DY76" s="31">
        <f t="shared" si="204"/>
        <v>0</v>
      </c>
      <c r="DZ76" s="31">
        <f t="shared" si="205"/>
        <v>0</v>
      </c>
      <c r="EA76" s="31">
        <f t="shared" si="206"/>
        <v>0</v>
      </c>
      <c r="EB76" s="31">
        <f t="shared" si="207"/>
        <v>0</v>
      </c>
      <c r="EC76" s="31">
        <f t="shared" si="208"/>
        <v>0</v>
      </c>
      <c r="ED76" s="31">
        <f t="shared" si="209"/>
        <v>0</v>
      </c>
      <c r="EE76" s="31">
        <f t="shared" si="210"/>
        <v>0</v>
      </c>
      <c r="EF76" s="31">
        <f t="shared" si="211"/>
        <v>0</v>
      </c>
      <c r="EG76" s="32">
        <f t="shared" si="212"/>
        <v>0</v>
      </c>
      <c r="EH76" s="32">
        <f t="shared" si="213"/>
        <v>-987.31</v>
      </c>
      <c r="EI76" s="32">
        <f t="shared" si="214"/>
        <v>0</v>
      </c>
      <c r="EJ76" s="32">
        <f t="shared" si="215"/>
        <v>0</v>
      </c>
      <c r="EK76" s="32">
        <f t="shared" si="216"/>
        <v>0</v>
      </c>
      <c r="EL76" s="32">
        <f t="shared" si="217"/>
        <v>0</v>
      </c>
      <c r="EM76" s="32">
        <f t="shared" si="218"/>
        <v>0</v>
      </c>
      <c r="EN76" s="32">
        <f t="shared" si="219"/>
        <v>0</v>
      </c>
      <c r="EO76" s="32">
        <f t="shared" si="220"/>
        <v>0</v>
      </c>
      <c r="EP76" s="32">
        <f t="shared" si="221"/>
        <v>0</v>
      </c>
      <c r="EQ76" s="32">
        <f t="shared" si="222"/>
        <v>0</v>
      </c>
      <c r="ER76" s="32">
        <f t="shared" si="223"/>
        <v>0</v>
      </c>
    </row>
    <row r="77" spans="1:148">
      <c r="A77" t="s">
        <v>521</v>
      </c>
      <c r="B77" s="1" t="s">
        <v>111</v>
      </c>
      <c r="C77" t="str">
        <f t="shared" ca="1" si="260"/>
        <v>MKR1</v>
      </c>
      <c r="D77" t="str">
        <f t="shared" ca="1" si="261"/>
        <v>Muskeg River Industrial System</v>
      </c>
      <c r="E77" s="51">
        <v>54444.262499999997</v>
      </c>
      <c r="F77" s="51">
        <v>50341.14</v>
      </c>
      <c r="G77" s="51">
        <v>56049</v>
      </c>
      <c r="H77" s="51">
        <v>49165.1325</v>
      </c>
      <c r="I77" s="51">
        <v>35256.922500000001</v>
      </c>
      <c r="J77" s="51">
        <v>41186.61</v>
      </c>
      <c r="K77" s="51">
        <v>46774.057500000003</v>
      </c>
      <c r="L77" s="51">
        <v>53015.077499999999</v>
      </c>
      <c r="M77" s="51">
        <v>46675.552499999998</v>
      </c>
      <c r="N77" s="51">
        <v>57991.26</v>
      </c>
      <c r="O77" s="51">
        <v>62130.345000000001</v>
      </c>
      <c r="P77" s="51">
        <v>63523.245000000003</v>
      </c>
      <c r="Q77" s="32">
        <v>3686871.3</v>
      </c>
      <c r="R77" s="32">
        <v>3910091.79</v>
      </c>
      <c r="S77" s="32">
        <v>3315219.58</v>
      </c>
      <c r="T77" s="32">
        <v>2692160.14</v>
      </c>
      <c r="U77" s="32">
        <v>1690320.06</v>
      </c>
      <c r="V77" s="32">
        <v>2182539.5499999998</v>
      </c>
      <c r="W77" s="32">
        <v>8130462.3600000003</v>
      </c>
      <c r="X77" s="32">
        <v>4127484.99</v>
      </c>
      <c r="Y77" s="32">
        <v>2567112.71</v>
      </c>
      <c r="Z77" s="32">
        <v>4088802.89</v>
      </c>
      <c r="AA77" s="32">
        <v>3715788.2</v>
      </c>
      <c r="AB77" s="32">
        <v>4621293.51</v>
      </c>
      <c r="AC77" s="2">
        <v>4.7699999999999996</v>
      </c>
      <c r="AD77" s="2">
        <v>4.7699999999999996</v>
      </c>
      <c r="AE77" s="2">
        <v>4.7699999999999996</v>
      </c>
      <c r="AF77" s="2">
        <v>4.7699999999999996</v>
      </c>
      <c r="AG77" s="2">
        <v>4.7699999999999996</v>
      </c>
      <c r="AH77" s="2">
        <v>4.7699999999999996</v>
      </c>
      <c r="AI77" s="2">
        <v>4.7699999999999996</v>
      </c>
      <c r="AJ77" s="2">
        <v>4.7699999999999996</v>
      </c>
      <c r="AK77" s="2">
        <v>4.7699999999999996</v>
      </c>
      <c r="AL77" s="2">
        <v>4.7699999999999996</v>
      </c>
      <c r="AM77" s="2">
        <v>4.7699999999999996</v>
      </c>
      <c r="AN77" s="2">
        <v>4.7699999999999996</v>
      </c>
      <c r="AO77" s="33">
        <v>175863.76</v>
      </c>
      <c r="AP77" s="33">
        <v>186511.38</v>
      </c>
      <c r="AQ77" s="33">
        <v>158135.97</v>
      </c>
      <c r="AR77" s="33">
        <v>128416.04</v>
      </c>
      <c r="AS77" s="33">
        <v>80628.27</v>
      </c>
      <c r="AT77" s="33">
        <v>104107.14</v>
      </c>
      <c r="AU77" s="33">
        <v>387823.05</v>
      </c>
      <c r="AV77" s="33">
        <v>196881.03</v>
      </c>
      <c r="AW77" s="33">
        <v>122451.28</v>
      </c>
      <c r="AX77" s="33">
        <v>195035.9</v>
      </c>
      <c r="AY77" s="33">
        <v>177243.1</v>
      </c>
      <c r="AZ77" s="33">
        <v>220435.7</v>
      </c>
      <c r="BA77" s="31">
        <f t="shared" si="224"/>
        <v>-4424.25</v>
      </c>
      <c r="BB77" s="31">
        <f t="shared" si="225"/>
        <v>-4692.1099999999997</v>
      </c>
      <c r="BC77" s="31">
        <f t="shared" si="226"/>
        <v>-3978.26</v>
      </c>
      <c r="BD77" s="31">
        <f t="shared" si="227"/>
        <v>-12922.37</v>
      </c>
      <c r="BE77" s="31">
        <f t="shared" si="228"/>
        <v>-8113.54</v>
      </c>
      <c r="BF77" s="31">
        <f t="shared" si="229"/>
        <v>-10476.19</v>
      </c>
      <c r="BG77" s="31">
        <f t="shared" si="230"/>
        <v>-57726.28</v>
      </c>
      <c r="BH77" s="31">
        <f t="shared" si="231"/>
        <v>-29305.14</v>
      </c>
      <c r="BI77" s="31">
        <f t="shared" si="232"/>
        <v>-18226.5</v>
      </c>
      <c r="BJ77" s="31">
        <f t="shared" si="233"/>
        <v>-12266.41</v>
      </c>
      <c r="BK77" s="31">
        <f t="shared" si="234"/>
        <v>-11147.36</v>
      </c>
      <c r="BL77" s="31">
        <f t="shared" si="235"/>
        <v>-13863.88</v>
      </c>
      <c r="BM77" s="6">
        <v>7.7899999999999997E-2</v>
      </c>
      <c r="BN77" s="6">
        <v>7.7899999999999997E-2</v>
      </c>
      <c r="BO77" s="6">
        <v>7.7899999999999997E-2</v>
      </c>
      <c r="BP77" s="6">
        <v>7.7899999999999997E-2</v>
      </c>
      <c r="BQ77" s="6">
        <v>7.7899999999999997E-2</v>
      </c>
      <c r="BR77" s="6">
        <v>7.7899999999999997E-2</v>
      </c>
      <c r="BS77" s="6">
        <v>7.7899999999999997E-2</v>
      </c>
      <c r="BT77" s="6">
        <v>7.7899999999999997E-2</v>
      </c>
      <c r="BU77" s="6">
        <v>7.7899999999999997E-2</v>
      </c>
      <c r="BV77" s="6">
        <v>7.7899999999999997E-2</v>
      </c>
      <c r="BW77" s="6">
        <v>7.7899999999999997E-2</v>
      </c>
      <c r="BX77" s="6">
        <v>7.7899999999999997E-2</v>
      </c>
      <c r="BY77" s="31">
        <v>287207.27</v>
      </c>
      <c r="BZ77" s="31">
        <v>304596.15000000002</v>
      </c>
      <c r="CA77" s="31">
        <v>258255.61</v>
      </c>
      <c r="CB77" s="31">
        <v>209719.27</v>
      </c>
      <c r="CC77" s="31">
        <v>131675.93</v>
      </c>
      <c r="CD77" s="31">
        <v>170019.83</v>
      </c>
      <c r="CE77" s="31">
        <v>633363.02</v>
      </c>
      <c r="CF77" s="31">
        <v>321531.08</v>
      </c>
      <c r="CG77" s="31">
        <v>199978.08</v>
      </c>
      <c r="CH77" s="31">
        <v>318517.75</v>
      </c>
      <c r="CI77" s="31">
        <v>289459.90000000002</v>
      </c>
      <c r="CJ77" s="31">
        <v>359998.76</v>
      </c>
      <c r="CK77" s="32">
        <f t="shared" si="236"/>
        <v>4792.93</v>
      </c>
      <c r="CL77" s="32">
        <f t="shared" si="237"/>
        <v>5083.12</v>
      </c>
      <c r="CM77" s="32">
        <f t="shared" si="238"/>
        <v>4309.79</v>
      </c>
      <c r="CN77" s="32">
        <f t="shared" si="239"/>
        <v>3499.81</v>
      </c>
      <c r="CO77" s="32">
        <f t="shared" si="240"/>
        <v>2197.42</v>
      </c>
      <c r="CP77" s="32">
        <f t="shared" si="241"/>
        <v>2837.3</v>
      </c>
      <c r="CQ77" s="32">
        <f t="shared" si="242"/>
        <v>10569.6</v>
      </c>
      <c r="CR77" s="32">
        <f t="shared" si="243"/>
        <v>5365.73</v>
      </c>
      <c r="CS77" s="32">
        <f t="shared" si="244"/>
        <v>3337.25</v>
      </c>
      <c r="CT77" s="32">
        <f t="shared" si="245"/>
        <v>5315.44</v>
      </c>
      <c r="CU77" s="32">
        <f t="shared" si="246"/>
        <v>4830.5200000000004</v>
      </c>
      <c r="CV77" s="32">
        <f t="shared" si="247"/>
        <v>6007.68</v>
      </c>
      <c r="CW77" s="31">
        <f t="shared" si="248"/>
        <v>120560.69</v>
      </c>
      <c r="CX77" s="31">
        <f t="shared" si="249"/>
        <v>127860.00000000001</v>
      </c>
      <c r="CY77" s="31">
        <f t="shared" si="250"/>
        <v>108407.68999999996</v>
      </c>
      <c r="CZ77" s="31">
        <f t="shared" si="251"/>
        <v>97725.409999999989</v>
      </c>
      <c r="DA77" s="31">
        <f t="shared" si="252"/>
        <v>61358.62</v>
      </c>
      <c r="DB77" s="31">
        <f t="shared" si="253"/>
        <v>79226.179999999978</v>
      </c>
      <c r="DC77" s="31">
        <f t="shared" si="254"/>
        <v>313835.84999999998</v>
      </c>
      <c r="DD77" s="31">
        <f t="shared" si="255"/>
        <v>159320.91999999998</v>
      </c>
      <c r="DE77" s="31">
        <f t="shared" si="256"/>
        <v>99090.549999999988</v>
      </c>
      <c r="DF77" s="31">
        <f t="shared" si="257"/>
        <v>141063.70000000001</v>
      </c>
      <c r="DG77" s="31">
        <f t="shared" si="258"/>
        <v>128194.68000000004</v>
      </c>
      <c r="DH77" s="31">
        <f t="shared" si="259"/>
        <v>159434.62</v>
      </c>
      <c r="DI77" s="32">
        <f t="shared" si="188"/>
        <v>6028.03</v>
      </c>
      <c r="DJ77" s="32">
        <f t="shared" si="189"/>
        <v>6393</v>
      </c>
      <c r="DK77" s="32">
        <f t="shared" si="190"/>
        <v>5420.38</v>
      </c>
      <c r="DL77" s="32">
        <f t="shared" si="191"/>
        <v>4886.2700000000004</v>
      </c>
      <c r="DM77" s="32">
        <f t="shared" si="192"/>
        <v>3067.93</v>
      </c>
      <c r="DN77" s="32">
        <f t="shared" si="193"/>
        <v>3961.31</v>
      </c>
      <c r="DO77" s="32">
        <f t="shared" si="194"/>
        <v>15691.79</v>
      </c>
      <c r="DP77" s="32">
        <f t="shared" si="195"/>
        <v>7966.05</v>
      </c>
      <c r="DQ77" s="32">
        <f t="shared" si="196"/>
        <v>4954.53</v>
      </c>
      <c r="DR77" s="32">
        <f t="shared" si="197"/>
        <v>7053.19</v>
      </c>
      <c r="DS77" s="32">
        <f t="shared" si="198"/>
        <v>6409.73</v>
      </c>
      <c r="DT77" s="32">
        <f t="shared" si="199"/>
        <v>7971.73</v>
      </c>
      <c r="DU77" s="31">
        <f t="shared" si="200"/>
        <v>51872.5</v>
      </c>
      <c r="DV77" s="31">
        <f t="shared" si="201"/>
        <v>54361.54</v>
      </c>
      <c r="DW77" s="31">
        <f t="shared" si="202"/>
        <v>45592.14</v>
      </c>
      <c r="DX77" s="31">
        <f t="shared" si="203"/>
        <v>40601.58</v>
      </c>
      <c r="DY77" s="31">
        <f t="shared" si="204"/>
        <v>25189.83</v>
      </c>
      <c r="DZ77" s="31">
        <f t="shared" si="205"/>
        <v>32121.35</v>
      </c>
      <c r="EA77" s="31">
        <f t="shared" si="206"/>
        <v>125693.47</v>
      </c>
      <c r="EB77" s="31">
        <f t="shared" si="207"/>
        <v>62963.44</v>
      </c>
      <c r="EC77" s="31">
        <f t="shared" si="208"/>
        <v>38634.480000000003</v>
      </c>
      <c r="ED77" s="31">
        <f t="shared" si="209"/>
        <v>54274.77</v>
      </c>
      <c r="EE77" s="31">
        <f t="shared" si="210"/>
        <v>48642.879999999997</v>
      </c>
      <c r="EF77" s="31">
        <f t="shared" si="211"/>
        <v>59677.72</v>
      </c>
      <c r="EG77" s="32">
        <f t="shared" si="212"/>
        <v>178461.22</v>
      </c>
      <c r="EH77" s="32">
        <f t="shared" si="213"/>
        <v>188614.54</v>
      </c>
      <c r="EI77" s="32">
        <f t="shared" si="214"/>
        <v>159420.20999999996</v>
      </c>
      <c r="EJ77" s="32">
        <f t="shared" si="215"/>
        <v>143213.26</v>
      </c>
      <c r="EK77" s="32">
        <f t="shared" si="216"/>
        <v>89616.38</v>
      </c>
      <c r="EL77" s="32">
        <f t="shared" si="217"/>
        <v>115308.83999999997</v>
      </c>
      <c r="EM77" s="32">
        <f t="shared" si="218"/>
        <v>455221.11</v>
      </c>
      <c r="EN77" s="32">
        <f t="shared" si="219"/>
        <v>230250.40999999997</v>
      </c>
      <c r="EO77" s="32">
        <f t="shared" si="220"/>
        <v>142679.56</v>
      </c>
      <c r="EP77" s="32">
        <f t="shared" si="221"/>
        <v>202391.66</v>
      </c>
      <c r="EQ77" s="32">
        <f t="shared" si="222"/>
        <v>183247.29000000004</v>
      </c>
      <c r="ER77" s="32">
        <f t="shared" si="223"/>
        <v>227084.07</v>
      </c>
    </row>
    <row r="78" spans="1:148">
      <c r="A78" t="s">
        <v>424</v>
      </c>
      <c r="B78" s="1" t="s">
        <v>140</v>
      </c>
      <c r="C78" t="str">
        <f t="shared" ca="1" si="260"/>
        <v>MKRC</v>
      </c>
      <c r="D78" t="str">
        <f t="shared" ca="1" si="261"/>
        <v>MacKay River Industrial System</v>
      </c>
      <c r="E78" s="51">
        <v>88450.882899999997</v>
      </c>
      <c r="F78" s="51">
        <v>78976.011499999993</v>
      </c>
      <c r="G78" s="51">
        <v>80493.802100000001</v>
      </c>
      <c r="H78" s="51">
        <v>79352.410999999993</v>
      </c>
      <c r="I78" s="51">
        <v>66512.761700000003</v>
      </c>
      <c r="J78" s="51">
        <v>83305.179199999999</v>
      </c>
      <c r="K78" s="51">
        <v>66756.559299999994</v>
      </c>
      <c r="L78" s="51">
        <v>81695.708899999998</v>
      </c>
      <c r="M78" s="51">
        <v>84737.110100000005</v>
      </c>
      <c r="N78" s="51">
        <v>53175.459199999998</v>
      </c>
      <c r="O78" s="51">
        <v>46073.962399999997</v>
      </c>
      <c r="P78" s="51">
        <v>100278.0405</v>
      </c>
      <c r="Q78" s="32">
        <v>5561387.4199999999</v>
      </c>
      <c r="R78" s="32">
        <v>5860520.79</v>
      </c>
      <c r="S78" s="32">
        <v>4964289.47</v>
      </c>
      <c r="T78" s="32">
        <v>3934399.81</v>
      </c>
      <c r="U78" s="32">
        <v>3689013.41</v>
      </c>
      <c r="V78" s="32">
        <v>4166886.44</v>
      </c>
      <c r="W78" s="32">
        <v>10778274.050000001</v>
      </c>
      <c r="X78" s="32">
        <v>5125373.05</v>
      </c>
      <c r="Y78" s="32">
        <v>4341531.37</v>
      </c>
      <c r="Z78" s="32">
        <v>3269935.29</v>
      </c>
      <c r="AA78" s="32">
        <v>2822018.87</v>
      </c>
      <c r="AB78" s="32">
        <v>6999302.9199999999</v>
      </c>
      <c r="AC78" s="2">
        <v>4.59</v>
      </c>
      <c r="AD78" s="2">
        <v>4.59</v>
      </c>
      <c r="AE78" s="2">
        <v>4.59</v>
      </c>
      <c r="AF78" s="2">
        <v>4.59</v>
      </c>
      <c r="AG78" s="2">
        <v>4.59</v>
      </c>
      <c r="AH78" s="2">
        <v>4.59</v>
      </c>
      <c r="AI78" s="2">
        <v>4.59</v>
      </c>
      <c r="AJ78" s="2">
        <v>4.59</v>
      </c>
      <c r="AK78" s="2">
        <v>4.59</v>
      </c>
      <c r="AL78" s="2">
        <v>4.59</v>
      </c>
      <c r="AM78" s="2">
        <v>4.59</v>
      </c>
      <c r="AN78" s="2">
        <v>4.59</v>
      </c>
      <c r="AO78" s="33">
        <v>255267.68</v>
      </c>
      <c r="AP78" s="33">
        <v>268997.90000000002</v>
      </c>
      <c r="AQ78" s="33">
        <v>227860.89</v>
      </c>
      <c r="AR78" s="33">
        <v>180588.95</v>
      </c>
      <c r="AS78" s="33">
        <v>169325.72</v>
      </c>
      <c r="AT78" s="33">
        <v>191260.09</v>
      </c>
      <c r="AU78" s="33">
        <v>494722.78</v>
      </c>
      <c r="AV78" s="33">
        <v>235254.62</v>
      </c>
      <c r="AW78" s="33">
        <v>199276.29</v>
      </c>
      <c r="AX78" s="33">
        <v>150090.03</v>
      </c>
      <c r="AY78" s="33">
        <v>129530.67</v>
      </c>
      <c r="AZ78" s="33">
        <v>321268</v>
      </c>
      <c r="BA78" s="31">
        <f t="shared" si="224"/>
        <v>-6673.66</v>
      </c>
      <c r="BB78" s="31">
        <f t="shared" si="225"/>
        <v>-7032.62</v>
      </c>
      <c r="BC78" s="31">
        <f t="shared" si="226"/>
        <v>-5957.15</v>
      </c>
      <c r="BD78" s="31">
        <f t="shared" si="227"/>
        <v>-18885.12</v>
      </c>
      <c r="BE78" s="31">
        <f t="shared" si="228"/>
        <v>-17707.259999999998</v>
      </c>
      <c r="BF78" s="31">
        <f t="shared" si="229"/>
        <v>-20001.05</v>
      </c>
      <c r="BG78" s="31">
        <f t="shared" si="230"/>
        <v>-76525.75</v>
      </c>
      <c r="BH78" s="31">
        <f t="shared" si="231"/>
        <v>-36390.15</v>
      </c>
      <c r="BI78" s="31">
        <f t="shared" si="232"/>
        <v>-30824.87</v>
      </c>
      <c r="BJ78" s="31">
        <f t="shared" si="233"/>
        <v>-9809.81</v>
      </c>
      <c r="BK78" s="31">
        <f t="shared" si="234"/>
        <v>-8466.06</v>
      </c>
      <c r="BL78" s="31">
        <f t="shared" si="235"/>
        <v>-20997.91</v>
      </c>
      <c r="BM78" s="6">
        <v>7.2400000000000006E-2</v>
      </c>
      <c r="BN78" s="6">
        <v>7.2400000000000006E-2</v>
      </c>
      <c r="BO78" s="6">
        <v>7.2400000000000006E-2</v>
      </c>
      <c r="BP78" s="6">
        <v>7.2400000000000006E-2</v>
      </c>
      <c r="BQ78" s="6">
        <v>7.2400000000000006E-2</v>
      </c>
      <c r="BR78" s="6">
        <v>7.2400000000000006E-2</v>
      </c>
      <c r="BS78" s="6">
        <v>7.2400000000000006E-2</v>
      </c>
      <c r="BT78" s="6">
        <v>7.2400000000000006E-2</v>
      </c>
      <c r="BU78" s="6">
        <v>7.2400000000000006E-2</v>
      </c>
      <c r="BV78" s="6">
        <v>7.2400000000000006E-2</v>
      </c>
      <c r="BW78" s="6">
        <v>7.2400000000000006E-2</v>
      </c>
      <c r="BX78" s="6">
        <v>7.2400000000000006E-2</v>
      </c>
      <c r="BY78" s="31">
        <v>402644.45</v>
      </c>
      <c r="BZ78" s="31">
        <v>424301.71</v>
      </c>
      <c r="CA78" s="31">
        <v>359414.56</v>
      </c>
      <c r="CB78" s="31">
        <v>284850.55</v>
      </c>
      <c r="CC78" s="31">
        <v>267084.57</v>
      </c>
      <c r="CD78" s="31">
        <v>301682.58</v>
      </c>
      <c r="CE78" s="31">
        <v>780347.04</v>
      </c>
      <c r="CF78" s="31">
        <v>371077.01</v>
      </c>
      <c r="CG78" s="31">
        <v>314326.87</v>
      </c>
      <c r="CH78" s="31">
        <v>236743.31</v>
      </c>
      <c r="CI78" s="31">
        <v>204314.17</v>
      </c>
      <c r="CJ78" s="31">
        <v>506749.53</v>
      </c>
      <c r="CK78" s="32">
        <f t="shared" si="236"/>
        <v>7229.8</v>
      </c>
      <c r="CL78" s="32">
        <f t="shared" si="237"/>
        <v>7618.68</v>
      </c>
      <c r="CM78" s="32">
        <f t="shared" si="238"/>
        <v>6453.58</v>
      </c>
      <c r="CN78" s="32">
        <f t="shared" si="239"/>
        <v>5114.72</v>
      </c>
      <c r="CO78" s="32">
        <f t="shared" si="240"/>
        <v>4795.72</v>
      </c>
      <c r="CP78" s="32">
        <f t="shared" si="241"/>
        <v>5416.95</v>
      </c>
      <c r="CQ78" s="32">
        <f t="shared" si="242"/>
        <v>14011.76</v>
      </c>
      <c r="CR78" s="32">
        <f t="shared" si="243"/>
        <v>6662.98</v>
      </c>
      <c r="CS78" s="32">
        <f t="shared" si="244"/>
        <v>5643.99</v>
      </c>
      <c r="CT78" s="32">
        <f t="shared" si="245"/>
        <v>4250.92</v>
      </c>
      <c r="CU78" s="32">
        <f t="shared" si="246"/>
        <v>3668.62</v>
      </c>
      <c r="CV78" s="32">
        <f t="shared" si="247"/>
        <v>9099.09</v>
      </c>
      <c r="CW78" s="31">
        <f t="shared" si="248"/>
        <v>161280.23000000001</v>
      </c>
      <c r="CX78" s="31">
        <f t="shared" si="249"/>
        <v>169955.11</v>
      </c>
      <c r="CY78" s="31">
        <f t="shared" si="250"/>
        <v>143964.4</v>
      </c>
      <c r="CZ78" s="31">
        <f t="shared" si="251"/>
        <v>128261.43999999994</v>
      </c>
      <c r="DA78" s="31">
        <f t="shared" si="252"/>
        <v>120261.82999999997</v>
      </c>
      <c r="DB78" s="31">
        <f t="shared" si="253"/>
        <v>135840.49000000002</v>
      </c>
      <c r="DC78" s="31">
        <f t="shared" si="254"/>
        <v>376161.77</v>
      </c>
      <c r="DD78" s="31">
        <f t="shared" si="255"/>
        <v>178875.51999999999</v>
      </c>
      <c r="DE78" s="31">
        <f t="shared" si="256"/>
        <v>151519.43999999997</v>
      </c>
      <c r="DF78" s="31">
        <f t="shared" si="257"/>
        <v>100714.01000000001</v>
      </c>
      <c r="DG78" s="31">
        <f t="shared" si="258"/>
        <v>86918.180000000008</v>
      </c>
      <c r="DH78" s="31">
        <f t="shared" si="259"/>
        <v>215578.53000000006</v>
      </c>
      <c r="DI78" s="32">
        <f t="shared" si="188"/>
        <v>8064.01</v>
      </c>
      <c r="DJ78" s="32">
        <f t="shared" si="189"/>
        <v>8497.76</v>
      </c>
      <c r="DK78" s="32">
        <f t="shared" si="190"/>
        <v>7198.22</v>
      </c>
      <c r="DL78" s="32">
        <f t="shared" si="191"/>
        <v>6413.07</v>
      </c>
      <c r="DM78" s="32">
        <f t="shared" si="192"/>
        <v>6013.09</v>
      </c>
      <c r="DN78" s="32">
        <f t="shared" si="193"/>
        <v>6792.02</v>
      </c>
      <c r="DO78" s="32">
        <f t="shared" si="194"/>
        <v>18808.09</v>
      </c>
      <c r="DP78" s="32">
        <f t="shared" si="195"/>
        <v>8943.7800000000007</v>
      </c>
      <c r="DQ78" s="32">
        <f t="shared" si="196"/>
        <v>7575.97</v>
      </c>
      <c r="DR78" s="32">
        <f t="shared" si="197"/>
        <v>5035.7</v>
      </c>
      <c r="DS78" s="32">
        <f t="shared" si="198"/>
        <v>4345.91</v>
      </c>
      <c r="DT78" s="32">
        <f t="shared" si="199"/>
        <v>10778.93</v>
      </c>
      <c r="DU78" s="31">
        <f t="shared" si="200"/>
        <v>69392.509999999995</v>
      </c>
      <c r="DV78" s="31">
        <f t="shared" si="201"/>
        <v>72258.89</v>
      </c>
      <c r="DW78" s="31">
        <f t="shared" si="202"/>
        <v>60545.93</v>
      </c>
      <c r="DX78" s="31">
        <f t="shared" si="203"/>
        <v>53288.26</v>
      </c>
      <c r="DY78" s="31">
        <f t="shared" si="204"/>
        <v>49371.62</v>
      </c>
      <c r="DZ78" s="31">
        <f t="shared" si="205"/>
        <v>55074.97</v>
      </c>
      <c r="EA78" s="31">
        <f t="shared" si="206"/>
        <v>150655.44</v>
      </c>
      <c r="EB78" s="31">
        <f t="shared" si="207"/>
        <v>70691.399999999994</v>
      </c>
      <c r="EC78" s="31">
        <f t="shared" si="208"/>
        <v>59076.01</v>
      </c>
      <c r="ED78" s="31">
        <f t="shared" si="209"/>
        <v>38750.080000000002</v>
      </c>
      <c r="EE78" s="31">
        <f t="shared" si="210"/>
        <v>32980.699999999997</v>
      </c>
      <c r="EF78" s="31">
        <f t="shared" si="211"/>
        <v>80692.86</v>
      </c>
      <c r="EG78" s="32">
        <f t="shared" si="212"/>
        <v>238736.75</v>
      </c>
      <c r="EH78" s="32">
        <f t="shared" si="213"/>
        <v>250711.76</v>
      </c>
      <c r="EI78" s="32">
        <f t="shared" si="214"/>
        <v>211708.55</v>
      </c>
      <c r="EJ78" s="32">
        <f t="shared" si="215"/>
        <v>187962.76999999996</v>
      </c>
      <c r="EK78" s="32">
        <f t="shared" si="216"/>
        <v>175646.53999999998</v>
      </c>
      <c r="EL78" s="32">
        <f t="shared" si="217"/>
        <v>197707.48</v>
      </c>
      <c r="EM78" s="32">
        <f t="shared" si="218"/>
        <v>545625.30000000005</v>
      </c>
      <c r="EN78" s="32">
        <f t="shared" si="219"/>
        <v>258510.69999999998</v>
      </c>
      <c r="EO78" s="32">
        <f t="shared" si="220"/>
        <v>218171.41999999998</v>
      </c>
      <c r="EP78" s="32">
        <f t="shared" si="221"/>
        <v>144499.79</v>
      </c>
      <c r="EQ78" s="32">
        <f t="shared" si="222"/>
        <v>124244.79000000001</v>
      </c>
      <c r="ER78" s="32">
        <f t="shared" si="223"/>
        <v>307050.32000000007</v>
      </c>
    </row>
    <row r="79" spans="1:148">
      <c r="A79" t="s">
        <v>541</v>
      </c>
      <c r="B79" s="1" t="s">
        <v>367</v>
      </c>
      <c r="C79" t="str">
        <f t="shared" ca="1" si="260"/>
        <v>BCHIMP</v>
      </c>
      <c r="D79" t="str">
        <f t="shared" ca="1" si="261"/>
        <v>Alberta-BC Intertie - Import</v>
      </c>
      <c r="E79" s="51">
        <v>150</v>
      </c>
      <c r="F79" s="51">
        <v>1047</v>
      </c>
      <c r="G79" s="51">
        <v>50</v>
      </c>
      <c r="J79" s="51">
        <v>80</v>
      </c>
      <c r="Q79" s="32">
        <v>7457.5</v>
      </c>
      <c r="R79" s="32">
        <v>80837.11</v>
      </c>
      <c r="S79" s="32">
        <v>1810</v>
      </c>
      <c r="T79" s="32"/>
      <c r="U79" s="32"/>
      <c r="V79" s="32">
        <v>5777.7</v>
      </c>
      <c r="W79" s="32"/>
      <c r="X79" s="32"/>
      <c r="Y79" s="32"/>
      <c r="Z79" s="32"/>
      <c r="AA79" s="32"/>
      <c r="AB79" s="32"/>
      <c r="AC79" s="2">
        <v>0.78</v>
      </c>
      <c r="AD79" s="2">
        <v>0.78</v>
      </c>
      <c r="AE79" s="2">
        <v>0.78</v>
      </c>
      <c r="AH79" s="2">
        <v>0.78</v>
      </c>
      <c r="AO79" s="33">
        <v>58.17</v>
      </c>
      <c r="AP79" s="33">
        <v>630.53</v>
      </c>
      <c r="AQ79" s="33">
        <v>14.12</v>
      </c>
      <c r="AR79" s="33"/>
      <c r="AS79" s="33"/>
      <c r="AT79" s="33">
        <v>45.07</v>
      </c>
      <c r="AU79" s="33"/>
      <c r="AV79" s="33"/>
      <c r="AW79" s="33"/>
      <c r="AX79" s="33"/>
      <c r="AY79" s="33"/>
      <c r="AZ79" s="33"/>
      <c r="BA79" s="31">
        <f t="shared" si="224"/>
        <v>-8.9499999999999993</v>
      </c>
      <c r="BB79" s="31">
        <f t="shared" si="225"/>
        <v>-97</v>
      </c>
      <c r="BC79" s="31">
        <f t="shared" si="226"/>
        <v>-2.17</v>
      </c>
      <c r="BD79" s="31">
        <f t="shared" si="227"/>
        <v>0</v>
      </c>
      <c r="BE79" s="31">
        <f t="shared" si="228"/>
        <v>0</v>
      </c>
      <c r="BF79" s="31">
        <f t="shared" si="229"/>
        <v>-27.73</v>
      </c>
      <c r="BG79" s="31">
        <f t="shared" si="230"/>
        <v>0</v>
      </c>
      <c r="BH79" s="31">
        <f t="shared" si="231"/>
        <v>0</v>
      </c>
      <c r="BI79" s="31">
        <f t="shared" si="232"/>
        <v>0</v>
      </c>
      <c r="BJ79" s="31">
        <f t="shared" si="233"/>
        <v>0</v>
      </c>
      <c r="BK79" s="31">
        <f t="shared" si="234"/>
        <v>0</v>
      </c>
      <c r="BL79" s="31">
        <f t="shared" si="235"/>
        <v>0</v>
      </c>
      <c r="BM79" s="6">
        <v>-2.81E-2</v>
      </c>
      <c r="BN79" s="6">
        <v>-2.81E-2</v>
      </c>
      <c r="BO79" s="6">
        <v>-2.81E-2</v>
      </c>
      <c r="BP79" s="6">
        <v>-2.81E-2</v>
      </c>
      <c r="BQ79" s="6">
        <v>-2.81E-2</v>
      </c>
      <c r="BR79" s="6">
        <v>-2.81E-2</v>
      </c>
      <c r="BS79" s="6">
        <v>-2.81E-2</v>
      </c>
      <c r="BT79" s="6">
        <v>-2.81E-2</v>
      </c>
      <c r="BU79" s="6">
        <v>-2.81E-2</v>
      </c>
      <c r="BV79" s="6">
        <v>-2.81E-2</v>
      </c>
      <c r="BW79" s="6">
        <v>-2.81E-2</v>
      </c>
      <c r="BX79" s="6">
        <v>-2.81E-2</v>
      </c>
      <c r="BY79" s="31">
        <v>-209.56</v>
      </c>
      <c r="BZ79" s="31">
        <v>-2271.52</v>
      </c>
      <c r="CA79" s="31">
        <v>-50.86</v>
      </c>
      <c r="CB79" s="31">
        <v>0</v>
      </c>
      <c r="CC79" s="31">
        <v>0</v>
      </c>
      <c r="CD79" s="31">
        <v>-162.35</v>
      </c>
      <c r="CE79" s="31">
        <v>0</v>
      </c>
      <c r="CF79" s="31">
        <v>0</v>
      </c>
      <c r="CG79" s="31">
        <v>0</v>
      </c>
      <c r="CH79" s="31">
        <v>0</v>
      </c>
      <c r="CI79" s="31">
        <v>0</v>
      </c>
      <c r="CJ79" s="31">
        <v>0</v>
      </c>
      <c r="CK79" s="32">
        <f t="shared" si="236"/>
        <v>9.69</v>
      </c>
      <c r="CL79" s="32">
        <f t="shared" si="237"/>
        <v>105.09</v>
      </c>
      <c r="CM79" s="32">
        <f t="shared" si="238"/>
        <v>2.35</v>
      </c>
      <c r="CN79" s="32">
        <f t="shared" si="239"/>
        <v>0</v>
      </c>
      <c r="CO79" s="32">
        <f t="shared" si="240"/>
        <v>0</v>
      </c>
      <c r="CP79" s="32">
        <f t="shared" si="241"/>
        <v>7.51</v>
      </c>
      <c r="CQ79" s="32">
        <f t="shared" si="242"/>
        <v>0</v>
      </c>
      <c r="CR79" s="32">
        <f t="shared" si="243"/>
        <v>0</v>
      </c>
      <c r="CS79" s="32">
        <f t="shared" si="244"/>
        <v>0</v>
      </c>
      <c r="CT79" s="32">
        <f t="shared" si="245"/>
        <v>0</v>
      </c>
      <c r="CU79" s="32">
        <f t="shared" si="246"/>
        <v>0</v>
      </c>
      <c r="CV79" s="32">
        <f t="shared" si="247"/>
        <v>0</v>
      </c>
      <c r="CW79" s="31">
        <f t="shared" si="248"/>
        <v>-249.09000000000003</v>
      </c>
      <c r="CX79" s="31">
        <f t="shared" si="249"/>
        <v>-2699.96</v>
      </c>
      <c r="CY79" s="31">
        <f t="shared" si="250"/>
        <v>-60.459999999999994</v>
      </c>
      <c r="CZ79" s="31">
        <f t="shared" si="251"/>
        <v>0</v>
      </c>
      <c r="DA79" s="31">
        <f t="shared" si="252"/>
        <v>0</v>
      </c>
      <c r="DB79" s="31">
        <f t="shared" si="253"/>
        <v>-172.18</v>
      </c>
      <c r="DC79" s="31">
        <f t="shared" si="254"/>
        <v>0</v>
      </c>
      <c r="DD79" s="31">
        <f t="shared" si="255"/>
        <v>0</v>
      </c>
      <c r="DE79" s="31">
        <f t="shared" si="256"/>
        <v>0</v>
      </c>
      <c r="DF79" s="31">
        <f t="shared" si="257"/>
        <v>0</v>
      </c>
      <c r="DG79" s="31">
        <f t="shared" si="258"/>
        <v>0</v>
      </c>
      <c r="DH79" s="31">
        <f t="shared" si="259"/>
        <v>0</v>
      </c>
      <c r="DI79" s="32">
        <f t="shared" si="188"/>
        <v>-12.45</v>
      </c>
      <c r="DJ79" s="32">
        <f t="shared" si="189"/>
        <v>-135</v>
      </c>
      <c r="DK79" s="32">
        <f t="shared" si="190"/>
        <v>-3.02</v>
      </c>
      <c r="DL79" s="32">
        <f t="shared" si="191"/>
        <v>0</v>
      </c>
      <c r="DM79" s="32">
        <f t="shared" si="192"/>
        <v>0</v>
      </c>
      <c r="DN79" s="32">
        <f t="shared" si="193"/>
        <v>-8.61</v>
      </c>
      <c r="DO79" s="32">
        <f t="shared" si="194"/>
        <v>0</v>
      </c>
      <c r="DP79" s="32">
        <f t="shared" si="195"/>
        <v>0</v>
      </c>
      <c r="DQ79" s="32">
        <f t="shared" si="196"/>
        <v>0</v>
      </c>
      <c r="DR79" s="32">
        <f t="shared" si="197"/>
        <v>0</v>
      </c>
      <c r="DS79" s="32">
        <f t="shared" si="198"/>
        <v>0</v>
      </c>
      <c r="DT79" s="32">
        <f t="shared" si="199"/>
        <v>0</v>
      </c>
      <c r="DU79" s="31">
        <f t="shared" si="200"/>
        <v>-107.17</v>
      </c>
      <c r="DV79" s="31">
        <f t="shared" si="201"/>
        <v>-1147.93</v>
      </c>
      <c r="DW79" s="31">
        <f t="shared" si="202"/>
        <v>-25.43</v>
      </c>
      <c r="DX79" s="31">
        <f t="shared" si="203"/>
        <v>0</v>
      </c>
      <c r="DY79" s="31">
        <f t="shared" si="204"/>
        <v>0</v>
      </c>
      <c r="DZ79" s="31">
        <f t="shared" si="205"/>
        <v>-69.81</v>
      </c>
      <c r="EA79" s="31">
        <f t="shared" si="206"/>
        <v>0</v>
      </c>
      <c r="EB79" s="31">
        <f t="shared" si="207"/>
        <v>0</v>
      </c>
      <c r="EC79" s="31">
        <f t="shared" si="208"/>
        <v>0</v>
      </c>
      <c r="ED79" s="31">
        <f t="shared" si="209"/>
        <v>0</v>
      </c>
      <c r="EE79" s="31">
        <f t="shared" si="210"/>
        <v>0</v>
      </c>
      <c r="EF79" s="31">
        <f t="shared" si="211"/>
        <v>0</v>
      </c>
      <c r="EG79" s="32">
        <f t="shared" si="212"/>
        <v>-368.71000000000004</v>
      </c>
      <c r="EH79" s="32">
        <f t="shared" si="213"/>
        <v>-3982.8900000000003</v>
      </c>
      <c r="EI79" s="32">
        <f t="shared" si="214"/>
        <v>-88.91</v>
      </c>
      <c r="EJ79" s="32">
        <f t="shared" si="215"/>
        <v>0</v>
      </c>
      <c r="EK79" s="32">
        <f t="shared" si="216"/>
        <v>0</v>
      </c>
      <c r="EL79" s="32">
        <f t="shared" si="217"/>
        <v>-250.60000000000002</v>
      </c>
      <c r="EM79" s="32">
        <f t="shared" si="218"/>
        <v>0</v>
      </c>
      <c r="EN79" s="32">
        <f t="shared" si="219"/>
        <v>0</v>
      </c>
      <c r="EO79" s="32">
        <f t="shared" si="220"/>
        <v>0</v>
      </c>
      <c r="EP79" s="32">
        <f t="shared" si="221"/>
        <v>0</v>
      </c>
      <c r="EQ79" s="32">
        <f t="shared" si="222"/>
        <v>0</v>
      </c>
      <c r="ER79" s="32">
        <f t="shared" si="223"/>
        <v>0</v>
      </c>
    </row>
    <row r="80" spans="1:148">
      <c r="A80" t="s">
        <v>541</v>
      </c>
      <c r="B80" s="1" t="s">
        <v>368</v>
      </c>
      <c r="C80" t="str">
        <f t="shared" ca="1" si="260"/>
        <v>SPCIMP</v>
      </c>
      <c r="D80" t="str">
        <f t="shared" ca="1" si="261"/>
        <v>Alberta-Saskatchewan Intertie - Import</v>
      </c>
      <c r="E80" s="51">
        <v>194</v>
      </c>
      <c r="O80" s="51">
        <v>45</v>
      </c>
      <c r="Q80" s="32">
        <v>12737.15</v>
      </c>
      <c r="R80" s="32"/>
      <c r="S80" s="32"/>
      <c r="T80" s="32"/>
      <c r="U80" s="32"/>
      <c r="V80" s="32"/>
      <c r="W80" s="32"/>
      <c r="X80" s="32"/>
      <c r="Y80" s="32"/>
      <c r="Z80" s="32"/>
      <c r="AA80" s="32">
        <v>2403.3000000000002</v>
      </c>
      <c r="AB80" s="32"/>
      <c r="AC80" s="2">
        <v>1.44</v>
      </c>
      <c r="AM80" s="2">
        <v>1.44</v>
      </c>
      <c r="AO80" s="33">
        <v>183.41</v>
      </c>
      <c r="AP80" s="33"/>
      <c r="AQ80" s="33"/>
      <c r="AR80" s="33"/>
      <c r="AS80" s="33"/>
      <c r="AT80" s="33"/>
      <c r="AU80" s="33"/>
      <c r="AV80" s="33"/>
      <c r="AW80" s="33"/>
      <c r="AX80" s="33"/>
      <c r="AY80" s="33">
        <v>34.61</v>
      </c>
      <c r="AZ80" s="33"/>
      <c r="BA80" s="31">
        <f t="shared" si="224"/>
        <v>-15.28</v>
      </c>
      <c r="BB80" s="31">
        <f t="shared" si="225"/>
        <v>0</v>
      </c>
      <c r="BC80" s="31">
        <f t="shared" si="226"/>
        <v>0</v>
      </c>
      <c r="BD80" s="31">
        <f t="shared" si="227"/>
        <v>0</v>
      </c>
      <c r="BE80" s="31">
        <f t="shared" si="228"/>
        <v>0</v>
      </c>
      <c r="BF80" s="31">
        <f t="shared" si="229"/>
        <v>0</v>
      </c>
      <c r="BG80" s="31">
        <f t="shared" si="230"/>
        <v>0</v>
      </c>
      <c r="BH80" s="31">
        <f t="shared" si="231"/>
        <v>0</v>
      </c>
      <c r="BI80" s="31">
        <f t="shared" si="232"/>
        <v>0</v>
      </c>
      <c r="BJ80" s="31">
        <f t="shared" si="233"/>
        <v>0</v>
      </c>
      <c r="BK80" s="31">
        <f t="shared" si="234"/>
        <v>-7.21</v>
      </c>
      <c r="BL80" s="31">
        <f t="shared" si="235"/>
        <v>0</v>
      </c>
      <c r="BM80" s="6">
        <v>-4.5999999999999999E-3</v>
      </c>
      <c r="BN80" s="6">
        <v>-4.5999999999999999E-3</v>
      </c>
      <c r="BO80" s="6">
        <v>-4.5999999999999999E-3</v>
      </c>
      <c r="BP80" s="6">
        <v>-4.5999999999999999E-3</v>
      </c>
      <c r="BQ80" s="6">
        <v>-4.5999999999999999E-3</v>
      </c>
      <c r="BR80" s="6">
        <v>-4.5999999999999999E-3</v>
      </c>
      <c r="BS80" s="6">
        <v>-4.5999999999999999E-3</v>
      </c>
      <c r="BT80" s="6">
        <v>-4.5999999999999999E-3</v>
      </c>
      <c r="BU80" s="6">
        <v>-4.5999999999999999E-3</v>
      </c>
      <c r="BV80" s="6">
        <v>-4.5999999999999999E-3</v>
      </c>
      <c r="BW80" s="6">
        <v>-4.5999999999999999E-3</v>
      </c>
      <c r="BX80" s="6">
        <v>-4.5999999999999999E-3</v>
      </c>
      <c r="BY80" s="31">
        <v>-58.59</v>
      </c>
      <c r="BZ80" s="31">
        <v>0</v>
      </c>
      <c r="CA80" s="31">
        <v>0</v>
      </c>
      <c r="CB80" s="31">
        <v>0</v>
      </c>
      <c r="CC80" s="31">
        <v>0</v>
      </c>
      <c r="CD80" s="31">
        <v>0</v>
      </c>
      <c r="CE80" s="31">
        <v>0</v>
      </c>
      <c r="CF80" s="31">
        <v>0</v>
      </c>
      <c r="CG80" s="31">
        <v>0</v>
      </c>
      <c r="CH80" s="31">
        <v>0</v>
      </c>
      <c r="CI80" s="31">
        <v>-11.06</v>
      </c>
      <c r="CJ80" s="31">
        <v>0</v>
      </c>
      <c r="CK80" s="32">
        <f t="shared" si="236"/>
        <v>16.559999999999999</v>
      </c>
      <c r="CL80" s="32">
        <f t="shared" si="237"/>
        <v>0</v>
      </c>
      <c r="CM80" s="32">
        <f t="shared" si="238"/>
        <v>0</v>
      </c>
      <c r="CN80" s="32">
        <f t="shared" si="239"/>
        <v>0</v>
      </c>
      <c r="CO80" s="32">
        <f t="shared" si="240"/>
        <v>0</v>
      </c>
      <c r="CP80" s="32">
        <f t="shared" si="241"/>
        <v>0</v>
      </c>
      <c r="CQ80" s="32">
        <f t="shared" si="242"/>
        <v>0</v>
      </c>
      <c r="CR80" s="32">
        <f t="shared" si="243"/>
        <v>0</v>
      </c>
      <c r="CS80" s="32">
        <f t="shared" si="244"/>
        <v>0</v>
      </c>
      <c r="CT80" s="32">
        <f t="shared" si="245"/>
        <v>0</v>
      </c>
      <c r="CU80" s="32">
        <f t="shared" si="246"/>
        <v>3.12</v>
      </c>
      <c r="CV80" s="32">
        <f t="shared" si="247"/>
        <v>0</v>
      </c>
      <c r="CW80" s="31">
        <f t="shared" si="248"/>
        <v>-210.16</v>
      </c>
      <c r="CX80" s="31">
        <f t="shared" si="249"/>
        <v>0</v>
      </c>
      <c r="CY80" s="31">
        <f t="shared" si="250"/>
        <v>0</v>
      </c>
      <c r="CZ80" s="31">
        <f t="shared" si="251"/>
        <v>0</v>
      </c>
      <c r="DA80" s="31">
        <f t="shared" si="252"/>
        <v>0</v>
      </c>
      <c r="DB80" s="31">
        <f t="shared" si="253"/>
        <v>0</v>
      </c>
      <c r="DC80" s="31">
        <f t="shared" si="254"/>
        <v>0</v>
      </c>
      <c r="DD80" s="31">
        <f t="shared" si="255"/>
        <v>0</v>
      </c>
      <c r="DE80" s="31">
        <f t="shared" si="256"/>
        <v>0</v>
      </c>
      <c r="DF80" s="31">
        <f t="shared" si="257"/>
        <v>0</v>
      </c>
      <c r="DG80" s="31">
        <f t="shared" si="258"/>
        <v>-35.339999999999996</v>
      </c>
      <c r="DH80" s="31">
        <f t="shared" si="259"/>
        <v>0</v>
      </c>
      <c r="DI80" s="32">
        <f t="shared" si="188"/>
        <v>-10.51</v>
      </c>
      <c r="DJ80" s="32">
        <f t="shared" si="189"/>
        <v>0</v>
      </c>
      <c r="DK80" s="32">
        <f t="shared" si="190"/>
        <v>0</v>
      </c>
      <c r="DL80" s="32">
        <f t="shared" si="191"/>
        <v>0</v>
      </c>
      <c r="DM80" s="32">
        <f t="shared" si="192"/>
        <v>0</v>
      </c>
      <c r="DN80" s="32">
        <f t="shared" si="193"/>
        <v>0</v>
      </c>
      <c r="DO80" s="32">
        <f t="shared" si="194"/>
        <v>0</v>
      </c>
      <c r="DP80" s="32">
        <f t="shared" si="195"/>
        <v>0</v>
      </c>
      <c r="DQ80" s="32">
        <f t="shared" si="196"/>
        <v>0</v>
      </c>
      <c r="DR80" s="32">
        <f t="shared" si="197"/>
        <v>0</v>
      </c>
      <c r="DS80" s="32">
        <f t="shared" si="198"/>
        <v>-1.77</v>
      </c>
      <c r="DT80" s="32">
        <f t="shared" si="199"/>
        <v>0</v>
      </c>
      <c r="DU80" s="31">
        <f t="shared" si="200"/>
        <v>-90.42</v>
      </c>
      <c r="DV80" s="31">
        <f t="shared" si="201"/>
        <v>0</v>
      </c>
      <c r="DW80" s="31">
        <f t="shared" si="202"/>
        <v>0</v>
      </c>
      <c r="DX80" s="31">
        <f t="shared" si="203"/>
        <v>0</v>
      </c>
      <c r="DY80" s="31">
        <f t="shared" si="204"/>
        <v>0</v>
      </c>
      <c r="DZ80" s="31">
        <f t="shared" si="205"/>
        <v>0</v>
      </c>
      <c r="EA80" s="31">
        <f t="shared" si="206"/>
        <v>0</v>
      </c>
      <c r="EB80" s="31">
        <f t="shared" si="207"/>
        <v>0</v>
      </c>
      <c r="EC80" s="31">
        <f t="shared" si="208"/>
        <v>0</v>
      </c>
      <c r="ED80" s="31">
        <f t="shared" si="209"/>
        <v>0</v>
      </c>
      <c r="EE80" s="31">
        <f t="shared" si="210"/>
        <v>-13.41</v>
      </c>
      <c r="EF80" s="31">
        <f t="shared" si="211"/>
        <v>0</v>
      </c>
      <c r="EG80" s="32">
        <f t="shared" si="212"/>
        <v>-311.08999999999997</v>
      </c>
      <c r="EH80" s="32">
        <f t="shared" si="213"/>
        <v>0</v>
      </c>
      <c r="EI80" s="32">
        <f t="shared" si="214"/>
        <v>0</v>
      </c>
      <c r="EJ80" s="32">
        <f t="shared" si="215"/>
        <v>0</v>
      </c>
      <c r="EK80" s="32">
        <f t="shared" si="216"/>
        <v>0</v>
      </c>
      <c r="EL80" s="32">
        <f t="shared" si="217"/>
        <v>0</v>
      </c>
      <c r="EM80" s="32">
        <f t="shared" si="218"/>
        <v>0</v>
      </c>
      <c r="EN80" s="32">
        <f t="shared" si="219"/>
        <v>0</v>
      </c>
      <c r="EO80" s="32">
        <f t="shared" si="220"/>
        <v>0</v>
      </c>
      <c r="EP80" s="32">
        <f t="shared" si="221"/>
        <v>0</v>
      </c>
      <c r="EQ80" s="32">
        <f t="shared" si="222"/>
        <v>-50.519999999999996</v>
      </c>
      <c r="ER80" s="32">
        <f t="shared" si="223"/>
        <v>0</v>
      </c>
    </row>
    <row r="81" spans="1:148">
      <c r="A81" t="s">
        <v>541</v>
      </c>
      <c r="B81" s="1" t="s">
        <v>314</v>
      </c>
      <c r="C81" t="str">
        <f t="shared" ca="1" si="260"/>
        <v>SPCEXP</v>
      </c>
      <c r="D81" t="str">
        <f t="shared" ca="1" si="261"/>
        <v>Alberta-Saskatchewan Intertie - Export</v>
      </c>
      <c r="E81" s="51">
        <v>368.5</v>
      </c>
      <c r="F81" s="51">
        <v>92.5</v>
      </c>
      <c r="G81" s="51">
        <v>256.5</v>
      </c>
      <c r="Q81" s="32">
        <v>7017.86</v>
      </c>
      <c r="R81" s="32">
        <v>7239.23</v>
      </c>
      <c r="S81" s="32">
        <v>12205.03</v>
      </c>
      <c r="T81" s="32"/>
      <c r="U81" s="32"/>
      <c r="V81" s="32"/>
      <c r="W81" s="32"/>
      <c r="X81" s="32"/>
      <c r="Y81" s="32"/>
      <c r="Z81" s="32"/>
      <c r="AA81" s="32"/>
      <c r="AB81" s="32"/>
      <c r="AC81" s="2">
        <v>4.13</v>
      </c>
      <c r="AD81" s="2">
        <v>4.13</v>
      </c>
      <c r="AE81" s="2">
        <v>4.13</v>
      </c>
      <c r="AO81" s="33">
        <v>289.83999999999997</v>
      </c>
      <c r="AP81" s="33">
        <v>298.98</v>
      </c>
      <c r="AQ81" s="33">
        <v>504.07</v>
      </c>
      <c r="AR81" s="33"/>
      <c r="AS81" s="33"/>
      <c r="AT81" s="33"/>
      <c r="AU81" s="33"/>
      <c r="AV81" s="33"/>
      <c r="AW81" s="33"/>
      <c r="AX81" s="33"/>
      <c r="AY81" s="33"/>
      <c r="AZ81" s="33"/>
      <c r="BA81" s="31">
        <f t="shared" si="224"/>
        <v>-8.42</v>
      </c>
      <c r="BB81" s="31">
        <f t="shared" si="225"/>
        <v>-8.69</v>
      </c>
      <c r="BC81" s="31">
        <f t="shared" si="226"/>
        <v>-14.65</v>
      </c>
      <c r="BD81" s="31">
        <f t="shared" si="227"/>
        <v>0</v>
      </c>
      <c r="BE81" s="31">
        <f t="shared" si="228"/>
        <v>0</v>
      </c>
      <c r="BF81" s="31">
        <f t="shared" si="229"/>
        <v>0</v>
      </c>
      <c r="BG81" s="31">
        <f t="shared" si="230"/>
        <v>0</v>
      </c>
      <c r="BH81" s="31">
        <f t="shared" si="231"/>
        <v>0</v>
      </c>
      <c r="BI81" s="31">
        <f t="shared" si="232"/>
        <v>0</v>
      </c>
      <c r="BJ81" s="31">
        <f t="shared" si="233"/>
        <v>0</v>
      </c>
      <c r="BK81" s="31">
        <f t="shared" si="234"/>
        <v>0</v>
      </c>
      <c r="BL81" s="31">
        <f t="shared" si="235"/>
        <v>0</v>
      </c>
      <c r="BM81" s="6">
        <v>0.02</v>
      </c>
      <c r="BN81" s="6">
        <v>0.02</v>
      </c>
      <c r="BO81" s="6">
        <v>0.02</v>
      </c>
      <c r="BP81" s="6">
        <v>0.02</v>
      </c>
      <c r="BQ81" s="6">
        <v>0.02</v>
      </c>
      <c r="BR81" s="6">
        <v>0.02</v>
      </c>
      <c r="BS81" s="6">
        <v>0.02</v>
      </c>
      <c r="BT81" s="6">
        <v>0.02</v>
      </c>
      <c r="BU81" s="6">
        <v>0.02</v>
      </c>
      <c r="BV81" s="6">
        <v>0.02</v>
      </c>
      <c r="BW81" s="6">
        <v>0.02</v>
      </c>
      <c r="BX81" s="6">
        <v>0.02</v>
      </c>
      <c r="BY81" s="31">
        <v>140.36000000000001</v>
      </c>
      <c r="BZ81" s="31">
        <v>144.78</v>
      </c>
      <c r="CA81" s="31">
        <v>244.1</v>
      </c>
      <c r="CB81" s="31">
        <v>0</v>
      </c>
      <c r="CC81" s="31">
        <v>0</v>
      </c>
      <c r="CD81" s="31">
        <v>0</v>
      </c>
      <c r="CE81" s="31">
        <v>0</v>
      </c>
      <c r="CF81" s="31">
        <v>0</v>
      </c>
      <c r="CG81" s="31">
        <v>0</v>
      </c>
      <c r="CH81" s="31">
        <v>0</v>
      </c>
      <c r="CI81" s="31">
        <v>0</v>
      </c>
      <c r="CJ81" s="31">
        <v>0</v>
      </c>
      <c r="CK81" s="32">
        <f t="shared" si="236"/>
        <v>9.1199999999999992</v>
      </c>
      <c r="CL81" s="32">
        <f t="shared" si="237"/>
        <v>9.41</v>
      </c>
      <c r="CM81" s="32">
        <f t="shared" si="238"/>
        <v>15.87</v>
      </c>
      <c r="CN81" s="32">
        <f t="shared" si="239"/>
        <v>0</v>
      </c>
      <c r="CO81" s="32">
        <f t="shared" si="240"/>
        <v>0</v>
      </c>
      <c r="CP81" s="32">
        <f t="shared" si="241"/>
        <v>0</v>
      </c>
      <c r="CQ81" s="32">
        <f t="shared" si="242"/>
        <v>0</v>
      </c>
      <c r="CR81" s="32">
        <f t="shared" si="243"/>
        <v>0</v>
      </c>
      <c r="CS81" s="32">
        <f t="shared" si="244"/>
        <v>0</v>
      </c>
      <c r="CT81" s="32">
        <f t="shared" si="245"/>
        <v>0</v>
      </c>
      <c r="CU81" s="32">
        <f t="shared" si="246"/>
        <v>0</v>
      </c>
      <c r="CV81" s="32">
        <f t="shared" si="247"/>
        <v>0</v>
      </c>
      <c r="CW81" s="31">
        <f t="shared" si="248"/>
        <v>-131.93999999999997</v>
      </c>
      <c r="CX81" s="31">
        <f t="shared" si="249"/>
        <v>-136.10000000000002</v>
      </c>
      <c r="CY81" s="31">
        <f t="shared" si="250"/>
        <v>-229.45000000000002</v>
      </c>
      <c r="CZ81" s="31">
        <f t="shared" si="251"/>
        <v>0</v>
      </c>
      <c r="DA81" s="31">
        <f t="shared" si="252"/>
        <v>0</v>
      </c>
      <c r="DB81" s="31">
        <f t="shared" si="253"/>
        <v>0</v>
      </c>
      <c r="DC81" s="31">
        <f t="shared" si="254"/>
        <v>0</v>
      </c>
      <c r="DD81" s="31">
        <f t="shared" si="255"/>
        <v>0</v>
      </c>
      <c r="DE81" s="31">
        <f t="shared" si="256"/>
        <v>0</v>
      </c>
      <c r="DF81" s="31">
        <f t="shared" si="257"/>
        <v>0</v>
      </c>
      <c r="DG81" s="31">
        <f t="shared" si="258"/>
        <v>0</v>
      </c>
      <c r="DH81" s="31">
        <f t="shared" si="259"/>
        <v>0</v>
      </c>
      <c r="DI81" s="32">
        <f t="shared" si="188"/>
        <v>-6.6</v>
      </c>
      <c r="DJ81" s="32">
        <f t="shared" si="189"/>
        <v>-6.81</v>
      </c>
      <c r="DK81" s="32">
        <f t="shared" si="190"/>
        <v>-11.47</v>
      </c>
      <c r="DL81" s="32">
        <f t="shared" si="191"/>
        <v>0</v>
      </c>
      <c r="DM81" s="32">
        <f t="shared" si="192"/>
        <v>0</v>
      </c>
      <c r="DN81" s="32">
        <f t="shared" si="193"/>
        <v>0</v>
      </c>
      <c r="DO81" s="32">
        <f t="shared" si="194"/>
        <v>0</v>
      </c>
      <c r="DP81" s="32">
        <f t="shared" si="195"/>
        <v>0</v>
      </c>
      <c r="DQ81" s="32">
        <f t="shared" si="196"/>
        <v>0</v>
      </c>
      <c r="DR81" s="32">
        <f t="shared" si="197"/>
        <v>0</v>
      </c>
      <c r="DS81" s="32">
        <f t="shared" si="198"/>
        <v>0</v>
      </c>
      <c r="DT81" s="32">
        <f t="shared" si="199"/>
        <v>0</v>
      </c>
      <c r="DU81" s="31">
        <f t="shared" si="200"/>
        <v>-56.77</v>
      </c>
      <c r="DV81" s="31">
        <f t="shared" si="201"/>
        <v>-57.86</v>
      </c>
      <c r="DW81" s="31">
        <f t="shared" si="202"/>
        <v>-96.5</v>
      </c>
      <c r="DX81" s="31">
        <f t="shared" si="203"/>
        <v>0</v>
      </c>
      <c r="DY81" s="31">
        <f t="shared" si="204"/>
        <v>0</v>
      </c>
      <c r="DZ81" s="31">
        <f t="shared" si="205"/>
        <v>0</v>
      </c>
      <c r="EA81" s="31">
        <f t="shared" si="206"/>
        <v>0</v>
      </c>
      <c r="EB81" s="31">
        <f t="shared" si="207"/>
        <v>0</v>
      </c>
      <c r="EC81" s="31">
        <f t="shared" si="208"/>
        <v>0</v>
      </c>
      <c r="ED81" s="31">
        <f t="shared" si="209"/>
        <v>0</v>
      </c>
      <c r="EE81" s="31">
        <f t="shared" si="210"/>
        <v>0</v>
      </c>
      <c r="EF81" s="31">
        <f t="shared" si="211"/>
        <v>0</v>
      </c>
      <c r="EG81" s="32">
        <f t="shared" si="212"/>
        <v>-195.30999999999997</v>
      </c>
      <c r="EH81" s="32">
        <f t="shared" si="213"/>
        <v>-200.77000000000004</v>
      </c>
      <c r="EI81" s="32">
        <f t="shared" si="214"/>
        <v>-337.42</v>
      </c>
      <c r="EJ81" s="32">
        <f t="shared" si="215"/>
        <v>0</v>
      </c>
      <c r="EK81" s="32">
        <f t="shared" si="216"/>
        <v>0</v>
      </c>
      <c r="EL81" s="32">
        <f t="shared" si="217"/>
        <v>0</v>
      </c>
      <c r="EM81" s="32">
        <f t="shared" si="218"/>
        <v>0</v>
      </c>
      <c r="EN81" s="32">
        <f t="shared" si="219"/>
        <v>0</v>
      </c>
      <c r="EO81" s="32">
        <f t="shared" si="220"/>
        <v>0</v>
      </c>
      <c r="EP81" s="32">
        <f t="shared" si="221"/>
        <v>0</v>
      </c>
      <c r="EQ81" s="32">
        <f t="shared" si="222"/>
        <v>0</v>
      </c>
      <c r="ER81" s="32">
        <f t="shared" si="223"/>
        <v>0</v>
      </c>
    </row>
    <row r="82" spans="1:148">
      <c r="A82" t="s">
        <v>438</v>
      </c>
      <c r="B82" s="1" t="s">
        <v>93</v>
      </c>
      <c r="C82" t="str">
        <f t="shared" ca="1" si="260"/>
        <v>BCHIMP</v>
      </c>
      <c r="D82" t="str">
        <f t="shared" ca="1" si="261"/>
        <v>Alberta-BC Intertie - Import</v>
      </c>
      <c r="E82" s="51">
        <v>575</v>
      </c>
      <c r="F82" s="51">
        <v>3449</v>
      </c>
      <c r="G82" s="51">
        <v>2097</v>
      </c>
      <c r="H82" s="51">
        <v>274</v>
      </c>
      <c r="I82" s="51">
        <v>195</v>
      </c>
      <c r="J82" s="51">
        <v>150</v>
      </c>
      <c r="K82" s="51">
        <v>175</v>
      </c>
      <c r="L82" s="51">
        <v>100</v>
      </c>
      <c r="M82" s="51">
        <v>75</v>
      </c>
      <c r="N82" s="51">
        <v>499</v>
      </c>
      <c r="O82" s="51">
        <v>50</v>
      </c>
      <c r="P82" s="51">
        <v>75</v>
      </c>
      <c r="Q82" s="32">
        <v>28872.5</v>
      </c>
      <c r="R82" s="32">
        <v>281946.59000000003</v>
      </c>
      <c r="S82" s="32">
        <v>151099.49</v>
      </c>
      <c r="T82" s="32">
        <v>21469.37</v>
      </c>
      <c r="U82" s="32">
        <v>10735.55</v>
      </c>
      <c r="V82" s="32">
        <v>5309.75</v>
      </c>
      <c r="W82" s="32">
        <v>9688.75</v>
      </c>
      <c r="X82" s="32">
        <v>5828</v>
      </c>
      <c r="Y82" s="32">
        <v>6462.75</v>
      </c>
      <c r="Z82" s="32">
        <v>36213.980000000003</v>
      </c>
      <c r="AA82" s="32">
        <v>1726</v>
      </c>
      <c r="AB82" s="32">
        <v>4010</v>
      </c>
      <c r="AC82" s="2">
        <v>0.78</v>
      </c>
      <c r="AD82" s="2">
        <v>0.78</v>
      </c>
      <c r="AE82" s="2">
        <v>0.78</v>
      </c>
      <c r="AF82" s="2">
        <v>0.78</v>
      </c>
      <c r="AG82" s="2">
        <v>0.78</v>
      </c>
      <c r="AH82" s="2">
        <v>0.78</v>
      </c>
      <c r="AI82" s="2">
        <v>0.78</v>
      </c>
      <c r="AJ82" s="2">
        <v>0.78</v>
      </c>
      <c r="AK82" s="2">
        <v>0.78</v>
      </c>
      <c r="AL82" s="2">
        <v>0.78</v>
      </c>
      <c r="AM82" s="2">
        <v>0.78</v>
      </c>
      <c r="AN82" s="2">
        <v>0.78</v>
      </c>
      <c r="AO82" s="33">
        <v>225.21</v>
      </c>
      <c r="AP82" s="33">
        <v>2199.1799999999998</v>
      </c>
      <c r="AQ82" s="33">
        <v>1178.58</v>
      </c>
      <c r="AR82" s="33">
        <v>167.46</v>
      </c>
      <c r="AS82" s="33">
        <v>83.74</v>
      </c>
      <c r="AT82" s="33">
        <v>41.42</v>
      </c>
      <c r="AU82" s="33">
        <v>75.569999999999993</v>
      </c>
      <c r="AV82" s="33">
        <v>45.46</v>
      </c>
      <c r="AW82" s="33">
        <v>50.41</v>
      </c>
      <c r="AX82" s="33">
        <v>282.47000000000003</v>
      </c>
      <c r="AY82" s="33">
        <v>13.46</v>
      </c>
      <c r="AZ82" s="33">
        <v>31.28</v>
      </c>
      <c r="BA82" s="31">
        <f t="shared" si="224"/>
        <v>-34.65</v>
      </c>
      <c r="BB82" s="31">
        <f t="shared" si="225"/>
        <v>-338.34</v>
      </c>
      <c r="BC82" s="31">
        <f t="shared" si="226"/>
        <v>-181.32</v>
      </c>
      <c r="BD82" s="31">
        <f t="shared" si="227"/>
        <v>-103.05</v>
      </c>
      <c r="BE82" s="31">
        <f t="shared" si="228"/>
        <v>-51.53</v>
      </c>
      <c r="BF82" s="31">
        <f t="shared" si="229"/>
        <v>-25.49</v>
      </c>
      <c r="BG82" s="31">
        <f t="shared" si="230"/>
        <v>-68.790000000000006</v>
      </c>
      <c r="BH82" s="31">
        <f t="shared" si="231"/>
        <v>-41.38</v>
      </c>
      <c r="BI82" s="31">
        <f t="shared" si="232"/>
        <v>-45.89</v>
      </c>
      <c r="BJ82" s="31">
        <f t="shared" si="233"/>
        <v>-108.64</v>
      </c>
      <c r="BK82" s="31">
        <f t="shared" si="234"/>
        <v>-5.18</v>
      </c>
      <c r="BL82" s="31">
        <f t="shared" si="235"/>
        <v>-12.03</v>
      </c>
      <c r="BM82" s="6">
        <v>-2.81E-2</v>
      </c>
      <c r="BN82" s="6">
        <v>-2.81E-2</v>
      </c>
      <c r="BO82" s="6">
        <v>-2.81E-2</v>
      </c>
      <c r="BP82" s="6">
        <v>-2.81E-2</v>
      </c>
      <c r="BQ82" s="6">
        <v>-2.81E-2</v>
      </c>
      <c r="BR82" s="6">
        <v>-2.81E-2</v>
      </c>
      <c r="BS82" s="6">
        <v>-2.81E-2</v>
      </c>
      <c r="BT82" s="6">
        <v>-2.81E-2</v>
      </c>
      <c r="BU82" s="6">
        <v>-2.81E-2</v>
      </c>
      <c r="BV82" s="6">
        <v>-2.81E-2</v>
      </c>
      <c r="BW82" s="6">
        <v>-2.81E-2</v>
      </c>
      <c r="BX82" s="6">
        <v>-2.81E-2</v>
      </c>
      <c r="BY82" s="31">
        <v>-811.32</v>
      </c>
      <c r="BZ82" s="31">
        <v>-7922.7</v>
      </c>
      <c r="CA82" s="31">
        <v>-4245.8999999999996</v>
      </c>
      <c r="CB82" s="31">
        <v>-603.29</v>
      </c>
      <c r="CC82" s="31">
        <v>-301.67</v>
      </c>
      <c r="CD82" s="31">
        <v>-149.19999999999999</v>
      </c>
      <c r="CE82" s="31">
        <v>-272.25</v>
      </c>
      <c r="CF82" s="31">
        <v>-163.77000000000001</v>
      </c>
      <c r="CG82" s="31">
        <v>-181.6</v>
      </c>
      <c r="CH82" s="31">
        <v>-1017.61</v>
      </c>
      <c r="CI82" s="31">
        <v>-48.5</v>
      </c>
      <c r="CJ82" s="31">
        <v>-112.68</v>
      </c>
      <c r="CK82" s="32">
        <f t="shared" si="236"/>
        <v>37.53</v>
      </c>
      <c r="CL82" s="32">
        <f t="shared" si="237"/>
        <v>366.53</v>
      </c>
      <c r="CM82" s="32">
        <f t="shared" si="238"/>
        <v>196.43</v>
      </c>
      <c r="CN82" s="32">
        <f t="shared" si="239"/>
        <v>27.91</v>
      </c>
      <c r="CO82" s="32">
        <f t="shared" si="240"/>
        <v>13.96</v>
      </c>
      <c r="CP82" s="32">
        <f t="shared" si="241"/>
        <v>6.9</v>
      </c>
      <c r="CQ82" s="32">
        <f t="shared" si="242"/>
        <v>12.6</v>
      </c>
      <c r="CR82" s="32">
        <f t="shared" si="243"/>
        <v>7.58</v>
      </c>
      <c r="CS82" s="32">
        <f t="shared" si="244"/>
        <v>8.4</v>
      </c>
      <c r="CT82" s="32">
        <f t="shared" si="245"/>
        <v>47.08</v>
      </c>
      <c r="CU82" s="32">
        <f t="shared" si="246"/>
        <v>2.2400000000000002</v>
      </c>
      <c r="CV82" s="32">
        <f t="shared" si="247"/>
        <v>5.21</v>
      </c>
      <c r="CW82" s="31">
        <f t="shared" si="248"/>
        <v>-964.35000000000014</v>
      </c>
      <c r="CX82" s="31">
        <f t="shared" si="249"/>
        <v>-9417.01</v>
      </c>
      <c r="CY82" s="31">
        <f t="shared" si="250"/>
        <v>-5046.7299999999996</v>
      </c>
      <c r="CZ82" s="31">
        <f t="shared" si="251"/>
        <v>-639.79000000000008</v>
      </c>
      <c r="DA82" s="31">
        <f t="shared" si="252"/>
        <v>-319.92000000000007</v>
      </c>
      <c r="DB82" s="31">
        <f t="shared" si="253"/>
        <v>-158.22999999999996</v>
      </c>
      <c r="DC82" s="31">
        <f t="shared" si="254"/>
        <v>-266.42999999999995</v>
      </c>
      <c r="DD82" s="31">
        <f t="shared" si="255"/>
        <v>-160.27000000000001</v>
      </c>
      <c r="DE82" s="31">
        <f t="shared" si="256"/>
        <v>-177.71999999999997</v>
      </c>
      <c r="DF82" s="31">
        <f t="shared" si="257"/>
        <v>-1144.3599999999999</v>
      </c>
      <c r="DG82" s="31">
        <f t="shared" si="258"/>
        <v>-54.54</v>
      </c>
      <c r="DH82" s="31">
        <f t="shared" si="259"/>
        <v>-126.72</v>
      </c>
      <c r="DI82" s="32">
        <f t="shared" si="188"/>
        <v>-48.22</v>
      </c>
      <c r="DJ82" s="32">
        <f t="shared" si="189"/>
        <v>-470.85</v>
      </c>
      <c r="DK82" s="32">
        <f t="shared" si="190"/>
        <v>-252.34</v>
      </c>
      <c r="DL82" s="32">
        <f t="shared" si="191"/>
        <v>-31.99</v>
      </c>
      <c r="DM82" s="32">
        <f t="shared" si="192"/>
        <v>-16</v>
      </c>
      <c r="DN82" s="32">
        <f t="shared" si="193"/>
        <v>-7.91</v>
      </c>
      <c r="DO82" s="32">
        <f t="shared" si="194"/>
        <v>-13.32</v>
      </c>
      <c r="DP82" s="32">
        <f t="shared" si="195"/>
        <v>-8.01</v>
      </c>
      <c r="DQ82" s="32">
        <f t="shared" si="196"/>
        <v>-8.89</v>
      </c>
      <c r="DR82" s="32">
        <f t="shared" si="197"/>
        <v>-57.22</v>
      </c>
      <c r="DS82" s="32">
        <f t="shared" si="198"/>
        <v>-2.73</v>
      </c>
      <c r="DT82" s="32">
        <f t="shared" si="199"/>
        <v>-6.34</v>
      </c>
      <c r="DU82" s="31">
        <f t="shared" si="200"/>
        <v>-414.92</v>
      </c>
      <c r="DV82" s="31">
        <f t="shared" si="201"/>
        <v>-4003.78</v>
      </c>
      <c r="DW82" s="31">
        <f t="shared" si="202"/>
        <v>-2122.46</v>
      </c>
      <c r="DX82" s="31">
        <f t="shared" si="203"/>
        <v>-265.81</v>
      </c>
      <c r="DY82" s="31">
        <f t="shared" si="204"/>
        <v>-131.34</v>
      </c>
      <c r="DZ82" s="31">
        <f t="shared" si="205"/>
        <v>-64.150000000000006</v>
      </c>
      <c r="EA82" s="31">
        <f t="shared" si="206"/>
        <v>-106.71</v>
      </c>
      <c r="EB82" s="31">
        <f t="shared" si="207"/>
        <v>-63.34</v>
      </c>
      <c r="EC82" s="31">
        <f t="shared" si="208"/>
        <v>-69.290000000000006</v>
      </c>
      <c r="ED82" s="31">
        <f t="shared" si="209"/>
        <v>-440.3</v>
      </c>
      <c r="EE82" s="31">
        <f t="shared" si="210"/>
        <v>-20.69</v>
      </c>
      <c r="EF82" s="31">
        <f t="shared" si="211"/>
        <v>-47.43</v>
      </c>
      <c r="EG82" s="32">
        <f t="shared" si="212"/>
        <v>-1427.4900000000002</v>
      </c>
      <c r="EH82" s="32">
        <f t="shared" si="213"/>
        <v>-13891.640000000001</v>
      </c>
      <c r="EI82" s="32">
        <f t="shared" si="214"/>
        <v>-7421.53</v>
      </c>
      <c r="EJ82" s="32">
        <f t="shared" si="215"/>
        <v>-937.59000000000015</v>
      </c>
      <c r="EK82" s="32">
        <f t="shared" si="216"/>
        <v>-467.2600000000001</v>
      </c>
      <c r="EL82" s="32">
        <f t="shared" si="217"/>
        <v>-230.28999999999996</v>
      </c>
      <c r="EM82" s="32">
        <f t="shared" si="218"/>
        <v>-386.45999999999992</v>
      </c>
      <c r="EN82" s="32">
        <f t="shared" si="219"/>
        <v>-231.62</v>
      </c>
      <c r="EO82" s="32">
        <f t="shared" si="220"/>
        <v>-255.89999999999998</v>
      </c>
      <c r="EP82" s="32">
        <f t="shared" si="221"/>
        <v>-1641.8799999999999</v>
      </c>
      <c r="EQ82" s="32">
        <f t="shared" si="222"/>
        <v>-77.959999999999994</v>
      </c>
      <c r="ER82" s="32">
        <f t="shared" si="223"/>
        <v>-180.49</v>
      </c>
    </row>
    <row r="83" spans="1:148">
      <c r="A83" t="s">
        <v>438</v>
      </c>
      <c r="B83" s="1" t="s">
        <v>95</v>
      </c>
      <c r="C83" t="str">
        <f t="shared" ca="1" si="260"/>
        <v>BCHEXP</v>
      </c>
      <c r="D83" t="str">
        <f t="shared" ca="1" si="261"/>
        <v>Alberta-BC Intertie - Export</v>
      </c>
      <c r="F83" s="51">
        <v>50</v>
      </c>
      <c r="Q83" s="32"/>
      <c r="R83" s="32">
        <v>1209</v>
      </c>
      <c r="S83" s="32"/>
      <c r="T83" s="32"/>
      <c r="U83" s="32"/>
      <c r="V83" s="32"/>
      <c r="W83" s="32"/>
      <c r="X83" s="32"/>
      <c r="Y83" s="32"/>
      <c r="Z83" s="32"/>
      <c r="AA83" s="32"/>
      <c r="AB83" s="32"/>
      <c r="AD83" s="2">
        <v>3.19</v>
      </c>
      <c r="AO83" s="33"/>
      <c r="AP83" s="33">
        <v>38.57</v>
      </c>
      <c r="AQ83" s="33"/>
      <c r="AR83" s="33"/>
      <c r="AS83" s="33"/>
      <c r="AT83" s="33"/>
      <c r="AU83" s="33"/>
      <c r="AV83" s="33"/>
      <c r="AW83" s="33"/>
      <c r="AX83" s="33"/>
      <c r="AY83" s="33"/>
      <c r="AZ83" s="33"/>
      <c r="BA83" s="31">
        <f t="shared" si="224"/>
        <v>0</v>
      </c>
      <c r="BB83" s="31">
        <f t="shared" si="225"/>
        <v>-1.45</v>
      </c>
      <c r="BC83" s="31">
        <f t="shared" si="226"/>
        <v>0</v>
      </c>
      <c r="BD83" s="31">
        <f t="shared" si="227"/>
        <v>0</v>
      </c>
      <c r="BE83" s="31">
        <f t="shared" si="228"/>
        <v>0</v>
      </c>
      <c r="BF83" s="31">
        <f t="shared" si="229"/>
        <v>0</v>
      </c>
      <c r="BG83" s="31">
        <f t="shared" si="230"/>
        <v>0</v>
      </c>
      <c r="BH83" s="31">
        <f t="shared" si="231"/>
        <v>0</v>
      </c>
      <c r="BI83" s="31">
        <f t="shared" si="232"/>
        <v>0</v>
      </c>
      <c r="BJ83" s="31">
        <f t="shared" si="233"/>
        <v>0</v>
      </c>
      <c r="BK83" s="31">
        <f t="shared" si="234"/>
        <v>0</v>
      </c>
      <c r="BL83" s="31">
        <f t="shared" si="235"/>
        <v>0</v>
      </c>
      <c r="BM83" s="6">
        <v>6.3E-3</v>
      </c>
      <c r="BN83" s="6">
        <v>6.3E-3</v>
      </c>
      <c r="BO83" s="6">
        <v>6.3E-3</v>
      </c>
      <c r="BP83" s="6">
        <v>6.3E-3</v>
      </c>
      <c r="BQ83" s="6">
        <v>6.3E-3</v>
      </c>
      <c r="BR83" s="6">
        <v>6.3E-3</v>
      </c>
      <c r="BS83" s="6">
        <v>6.3E-3</v>
      </c>
      <c r="BT83" s="6">
        <v>6.3E-3</v>
      </c>
      <c r="BU83" s="6">
        <v>6.3E-3</v>
      </c>
      <c r="BV83" s="6">
        <v>6.3E-3</v>
      </c>
      <c r="BW83" s="6">
        <v>6.3E-3</v>
      </c>
      <c r="BX83" s="6">
        <v>6.3E-3</v>
      </c>
      <c r="BY83" s="31">
        <v>0</v>
      </c>
      <c r="BZ83" s="31">
        <v>7.62</v>
      </c>
      <c r="CA83" s="31">
        <v>0</v>
      </c>
      <c r="CB83" s="31">
        <v>0</v>
      </c>
      <c r="CC83" s="31">
        <v>0</v>
      </c>
      <c r="CD83" s="31">
        <v>0</v>
      </c>
      <c r="CE83" s="31">
        <v>0</v>
      </c>
      <c r="CF83" s="31">
        <v>0</v>
      </c>
      <c r="CG83" s="31">
        <v>0</v>
      </c>
      <c r="CH83" s="31">
        <v>0</v>
      </c>
      <c r="CI83" s="31">
        <v>0</v>
      </c>
      <c r="CJ83" s="31">
        <v>0</v>
      </c>
      <c r="CK83" s="32">
        <f t="shared" si="236"/>
        <v>0</v>
      </c>
      <c r="CL83" s="32">
        <f t="shared" si="237"/>
        <v>1.57</v>
      </c>
      <c r="CM83" s="32">
        <f t="shared" si="238"/>
        <v>0</v>
      </c>
      <c r="CN83" s="32">
        <f t="shared" si="239"/>
        <v>0</v>
      </c>
      <c r="CO83" s="32">
        <f t="shared" si="240"/>
        <v>0</v>
      </c>
      <c r="CP83" s="32">
        <f t="shared" si="241"/>
        <v>0</v>
      </c>
      <c r="CQ83" s="32">
        <f t="shared" si="242"/>
        <v>0</v>
      </c>
      <c r="CR83" s="32">
        <f t="shared" si="243"/>
        <v>0</v>
      </c>
      <c r="CS83" s="32">
        <f t="shared" si="244"/>
        <v>0</v>
      </c>
      <c r="CT83" s="32">
        <f t="shared" si="245"/>
        <v>0</v>
      </c>
      <c r="CU83" s="32">
        <f t="shared" si="246"/>
        <v>0</v>
      </c>
      <c r="CV83" s="32">
        <f t="shared" si="247"/>
        <v>0</v>
      </c>
      <c r="CW83" s="31">
        <f t="shared" si="248"/>
        <v>0</v>
      </c>
      <c r="CX83" s="31">
        <f t="shared" si="249"/>
        <v>-27.930000000000003</v>
      </c>
      <c r="CY83" s="31">
        <f t="shared" si="250"/>
        <v>0</v>
      </c>
      <c r="CZ83" s="31">
        <f t="shared" si="251"/>
        <v>0</v>
      </c>
      <c r="DA83" s="31">
        <f t="shared" si="252"/>
        <v>0</v>
      </c>
      <c r="DB83" s="31">
        <f t="shared" si="253"/>
        <v>0</v>
      </c>
      <c r="DC83" s="31">
        <f t="shared" si="254"/>
        <v>0</v>
      </c>
      <c r="DD83" s="31">
        <f t="shared" si="255"/>
        <v>0</v>
      </c>
      <c r="DE83" s="31">
        <f t="shared" si="256"/>
        <v>0</v>
      </c>
      <c r="DF83" s="31">
        <f t="shared" si="257"/>
        <v>0</v>
      </c>
      <c r="DG83" s="31">
        <f t="shared" si="258"/>
        <v>0</v>
      </c>
      <c r="DH83" s="31">
        <f t="shared" si="259"/>
        <v>0</v>
      </c>
      <c r="DI83" s="32">
        <f t="shared" si="188"/>
        <v>0</v>
      </c>
      <c r="DJ83" s="32">
        <f t="shared" si="189"/>
        <v>-1.4</v>
      </c>
      <c r="DK83" s="32">
        <f t="shared" si="190"/>
        <v>0</v>
      </c>
      <c r="DL83" s="32">
        <f t="shared" si="191"/>
        <v>0</v>
      </c>
      <c r="DM83" s="32">
        <f t="shared" si="192"/>
        <v>0</v>
      </c>
      <c r="DN83" s="32">
        <f t="shared" si="193"/>
        <v>0</v>
      </c>
      <c r="DO83" s="32">
        <f t="shared" si="194"/>
        <v>0</v>
      </c>
      <c r="DP83" s="32">
        <f t="shared" si="195"/>
        <v>0</v>
      </c>
      <c r="DQ83" s="32">
        <f t="shared" si="196"/>
        <v>0</v>
      </c>
      <c r="DR83" s="32">
        <f t="shared" si="197"/>
        <v>0</v>
      </c>
      <c r="DS83" s="32">
        <f t="shared" si="198"/>
        <v>0</v>
      </c>
      <c r="DT83" s="32">
        <f t="shared" si="199"/>
        <v>0</v>
      </c>
      <c r="DU83" s="31">
        <f t="shared" si="200"/>
        <v>0</v>
      </c>
      <c r="DV83" s="31">
        <f t="shared" si="201"/>
        <v>-11.87</v>
      </c>
      <c r="DW83" s="31">
        <f t="shared" si="202"/>
        <v>0</v>
      </c>
      <c r="DX83" s="31">
        <f t="shared" si="203"/>
        <v>0</v>
      </c>
      <c r="DY83" s="31">
        <f t="shared" si="204"/>
        <v>0</v>
      </c>
      <c r="DZ83" s="31">
        <f t="shared" si="205"/>
        <v>0</v>
      </c>
      <c r="EA83" s="31">
        <f t="shared" si="206"/>
        <v>0</v>
      </c>
      <c r="EB83" s="31">
        <f t="shared" si="207"/>
        <v>0</v>
      </c>
      <c r="EC83" s="31">
        <f t="shared" si="208"/>
        <v>0</v>
      </c>
      <c r="ED83" s="31">
        <f t="shared" si="209"/>
        <v>0</v>
      </c>
      <c r="EE83" s="31">
        <f t="shared" si="210"/>
        <v>0</v>
      </c>
      <c r="EF83" s="31">
        <f t="shared" si="211"/>
        <v>0</v>
      </c>
      <c r="EG83" s="32">
        <f t="shared" si="212"/>
        <v>0</v>
      </c>
      <c r="EH83" s="32">
        <f t="shared" si="213"/>
        <v>-41.2</v>
      </c>
      <c r="EI83" s="32">
        <f t="shared" si="214"/>
        <v>0</v>
      </c>
      <c r="EJ83" s="32">
        <f t="shared" si="215"/>
        <v>0</v>
      </c>
      <c r="EK83" s="32">
        <f t="shared" si="216"/>
        <v>0</v>
      </c>
      <c r="EL83" s="32">
        <f t="shared" si="217"/>
        <v>0</v>
      </c>
      <c r="EM83" s="32">
        <f t="shared" si="218"/>
        <v>0</v>
      </c>
      <c r="EN83" s="32">
        <f t="shared" si="219"/>
        <v>0</v>
      </c>
      <c r="EO83" s="32">
        <f t="shared" si="220"/>
        <v>0</v>
      </c>
      <c r="EP83" s="32">
        <f t="shared" si="221"/>
        <v>0</v>
      </c>
      <c r="EQ83" s="32">
        <f t="shared" si="222"/>
        <v>0</v>
      </c>
      <c r="ER83" s="32">
        <f t="shared" si="223"/>
        <v>0</v>
      </c>
    </row>
    <row r="84" spans="1:148">
      <c r="A84" t="s">
        <v>439</v>
      </c>
      <c r="B84" s="1" t="s">
        <v>22</v>
      </c>
      <c r="C84" t="str">
        <f t="shared" ca="1" si="260"/>
        <v>NOVAGEN15M</v>
      </c>
      <c r="D84" t="str">
        <f t="shared" ca="1" si="261"/>
        <v>Joffre Industrial System</v>
      </c>
      <c r="E84" s="51">
        <v>49596.819499999998</v>
      </c>
      <c r="F84" s="51">
        <v>46181.792800000003</v>
      </c>
      <c r="G84" s="51">
        <v>2712.9926999999998</v>
      </c>
      <c r="H84" s="51">
        <v>16052.223599999999</v>
      </c>
      <c r="I84" s="51">
        <v>9983.4148000000005</v>
      </c>
      <c r="J84" s="51">
        <v>56273.794699999999</v>
      </c>
      <c r="K84" s="51">
        <v>86991.986399999994</v>
      </c>
      <c r="L84" s="51">
        <v>89448.810500000007</v>
      </c>
      <c r="M84" s="51">
        <v>75317.138399999996</v>
      </c>
      <c r="N84" s="51">
        <v>76169.8897</v>
      </c>
      <c r="O84" s="51">
        <v>72342.857399999994</v>
      </c>
      <c r="P84" s="51">
        <v>87746.009000000005</v>
      </c>
      <c r="Q84" s="32">
        <v>3496238.17</v>
      </c>
      <c r="R84" s="32">
        <v>3712310.62</v>
      </c>
      <c r="S84" s="32">
        <v>249849.64</v>
      </c>
      <c r="T84" s="32">
        <v>1137934.01</v>
      </c>
      <c r="U84" s="32">
        <v>853618.59</v>
      </c>
      <c r="V84" s="32">
        <v>3276342.24</v>
      </c>
      <c r="W84" s="32">
        <v>18075183.739999998</v>
      </c>
      <c r="X84" s="32">
        <v>7409895.5499999998</v>
      </c>
      <c r="Y84" s="32">
        <v>3807000.08</v>
      </c>
      <c r="Z84" s="32">
        <v>5638086.8399999999</v>
      </c>
      <c r="AA84" s="32">
        <v>4092008.25</v>
      </c>
      <c r="AB84" s="32">
        <v>6209783.3700000001</v>
      </c>
      <c r="AC84" s="2">
        <v>2.5</v>
      </c>
      <c r="AD84" s="2">
        <v>2.5</v>
      </c>
      <c r="AE84" s="2">
        <v>2.5</v>
      </c>
      <c r="AF84" s="2">
        <v>2.5</v>
      </c>
      <c r="AG84" s="2">
        <v>2.5</v>
      </c>
      <c r="AH84" s="2">
        <v>2.5</v>
      </c>
      <c r="AI84" s="2">
        <v>2.5</v>
      </c>
      <c r="AJ84" s="2">
        <v>2.5</v>
      </c>
      <c r="AK84" s="2">
        <v>2.5</v>
      </c>
      <c r="AL84" s="2">
        <v>2.5</v>
      </c>
      <c r="AM84" s="2">
        <v>2.5</v>
      </c>
      <c r="AN84" s="2">
        <v>2.5</v>
      </c>
      <c r="AO84" s="33">
        <v>87405.95</v>
      </c>
      <c r="AP84" s="33">
        <v>92807.77</v>
      </c>
      <c r="AQ84" s="33">
        <v>6246.24</v>
      </c>
      <c r="AR84" s="33">
        <v>28448.35</v>
      </c>
      <c r="AS84" s="33">
        <v>21340.46</v>
      </c>
      <c r="AT84" s="33">
        <v>81908.56</v>
      </c>
      <c r="AU84" s="33">
        <v>451879.59</v>
      </c>
      <c r="AV84" s="33">
        <v>185247.39</v>
      </c>
      <c r="AW84" s="33">
        <v>95175</v>
      </c>
      <c r="AX84" s="33">
        <v>140952.17000000001</v>
      </c>
      <c r="AY84" s="33">
        <v>102300.21</v>
      </c>
      <c r="AZ84" s="33">
        <v>155244.57999999999</v>
      </c>
      <c r="BA84" s="31">
        <f t="shared" si="224"/>
        <v>-4195.49</v>
      </c>
      <c r="BB84" s="31">
        <f t="shared" si="225"/>
        <v>-4454.7700000000004</v>
      </c>
      <c r="BC84" s="31">
        <f t="shared" si="226"/>
        <v>-299.82</v>
      </c>
      <c r="BD84" s="31">
        <f t="shared" si="227"/>
        <v>-5462.08</v>
      </c>
      <c r="BE84" s="31">
        <f t="shared" si="228"/>
        <v>-4097.37</v>
      </c>
      <c r="BF84" s="31">
        <f t="shared" si="229"/>
        <v>-15726.44</v>
      </c>
      <c r="BG84" s="31">
        <f t="shared" si="230"/>
        <v>-128333.8</v>
      </c>
      <c r="BH84" s="31">
        <f t="shared" si="231"/>
        <v>-52610.26</v>
      </c>
      <c r="BI84" s="31">
        <f t="shared" si="232"/>
        <v>-27029.7</v>
      </c>
      <c r="BJ84" s="31">
        <f t="shared" si="233"/>
        <v>-16914.259999999998</v>
      </c>
      <c r="BK84" s="31">
        <f t="shared" si="234"/>
        <v>-12276.02</v>
      </c>
      <c r="BL84" s="31">
        <f t="shared" si="235"/>
        <v>-18629.349999999999</v>
      </c>
      <c r="BM84" s="6">
        <v>-1.04E-2</v>
      </c>
      <c r="BN84" s="6">
        <v>-1.04E-2</v>
      </c>
      <c r="BO84" s="6">
        <v>-1.04E-2</v>
      </c>
      <c r="BP84" s="6">
        <v>-1.04E-2</v>
      </c>
      <c r="BQ84" s="6">
        <v>-1.04E-2</v>
      </c>
      <c r="BR84" s="6">
        <v>-1.04E-2</v>
      </c>
      <c r="BS84" s="6">
        <v>-1.04E-2</v>
      </c>
      <c r="BT84" s="6">
        <v>-1.04E-2</v>
      </c>
      <c r="BU84" s="6">
        <v>-1.04E-2</v>
      </c>
      <c r="BV84" s="6">
        <v>-1.04E-2</v>
      </c>
      <c r="BW84" s="6">
        <v>-1.04E-2</v>
      </c>
      <c r="BX84" s="6">
        <v>-1.04E-2</v>
      </c>
      <c r="BY84" s="31">
        <v>-36360.879999999997</v>
      </c>
      <c r="BZ84" s="31">
        <v>-38608.03</v>
      </c>
      <c r="CA84" s="31">
        <v>-2598.44</v>
      </c>
      <c r="CB84" s="31">
        <v>-11834.51</v>
      </c>
      <c r="CC84" s="31">
        <v>-8877.6299999999992</v>
      </c>
      <c r="CD84" s="31">
        <v>-34073.96</v>
      </c>
      <c r="CE84" s="31">
        <v>-187981.91</v>
      </c>
      <c r="CF84" s="31">
        <v>-77062.91</v>
      </c>
      <c r="CG84" s="31">
        <v>-39592.800000000003</v>
      </c>
      <c r="CH84" s="31">
        <v>-58636.1</v>
      </c>
      <c r="CI84" s="31">
        <v>-42556.89</v>
      </c>
      <c r="CJ84" s="31">
        <v>-64581.75</v>
      </c>
      <c r="CK84" s="32">
        <f t="shared" si="236"/>
        <v>4545.1099999999997</v>
      </c>
      <c r="CL84" s="32">
        <f t="shared" si="237"/>
        <v>4826</v>
      </c>
      <c r="CM84" s="32">
        <f t="shared" si="238"/>
        <v>324.8</v>
      </c>
      <c r="CN84" s="32">
        <f t="shared" si="239"/>
        <v>1479.31</v>
      </c>
      <c r="CO84" s="32">
        <f t="shared" si="240"/>
        <v>1109.7</v>
      </c>
      <c r="CP84" s="32">
        <f t="shared" si="241"/>
        <v>4259.24</v>
      </c>
      <c r="CQ84" s="32">
        <f t="shared" si="242"/>
        <v>23497.74</v>
      </c>
      <c r="CR84" s="32">
        <f t="shared" si="243"/>
        <v>9632.86</v>
      </c>
      <c r="CS84" s="32">
        <f t="shared" si="244"/>
        <v>4949.1000000000004</v>
      </c>
      <c r="CT84" s="32">
        <f t="shared" si="245"/>
        <v>7329.51</v>
      </c>
      <c r="CU84" s="32">
        <f t="shared" si="246"/>
        <v>5319.61</v>
      </c>
      <c r="CV84" s="32">
        <f t="shared" si="247"/>
        <v>8072.72</v>
      </c>
      <c r="CW84" s="31">
        <f t="shared" si="248"/>
        <v>-115026.23</v>
      </c>
      <c r="CX84" s="31">
        <f t="shared" si="249"/>
        <v>-122135.03</v>
      </c>
      <c r="CY84" s="31">
        <f t="shared" si="250"/>
        <v>-8220.06</v>
      </c>
      <c r="CZ84" s="31">
        <f t="shared" si="251"/>
        <v>-33341.47</v>
      </c>
      <c r="DA84" s="31">
        <f t="shared" si="252"/>
        <v>-25011.02</v>
      </c>
      <c r="DB84" s="31">
        <f t="shared" si="253"/>
        <v>-95996.84</v>
      </c>
      <c r="DC84" s="31">
        <f t="shared" si="254"/>
        <v>-488029.96</v>
      </c>
      <c r="DD84" s="31">
        <f t="shared" si="255"/>
        <v>-200067.18</v>
      </c>
      <c r="DE84" s="31">
        <f t="shared" si="256"/>
        <v>-102789.00000000001</v>
      </c>
      <c r="DF84" s="31">
        <f t="shared" si="257"/>
        <v>-175344.5</v>
      </c>
      <c r="DG84" s="31">
        <f t="shared" si="258"/>
        <v>-127261.46999999999</v>
      </c>
      <c r="DH84" s="31">
        <f t="shared" si="259"/>
        <v>-193124.25999999998</v>
      </c>
      <c r="DI84" s="32">
        <f t="shared" si="188"/>
        <v>-5751.31</v>
      </c>
      <c r="DJ84" s="32">
        <f t="shared" si="189"/>
        <v>-6106.75</v>
      </c>
      <c r="DK84" s="32">
        <f t="shared" si="190"/>
        <v>-411</v>
      </c>
      <c r="DL84" s="32">
        <f t="shared" si="191"/>
        <v>-1667.07</v>
      </c>
      <c r="DM84" s="32">
        <f t="shared" si="192"/>
        <v>-1250.55</v>
      </c>
      <c r="DN84" s="32">
        <f t="shared" si="193"/>
        <v>-4799.84</v>
      </c>
      <c r="DO84" s="32">
        <f t="shared" si="194"/>
        <v>-24401.5</v>
      </c>
      <c r="DP84" s="32">
        <f t="shared" si="195"/>
        <v>-10003.36</v>
      </c>
      <c r="DQ84" s="32">
        <f t="shared" si="196"/>
        <v>-5139.45</v>
      </c>
      <c r="DR84" s="32">
        <f t="shared" si="197"/>
        <v>-8767.23</v>
      </c>
      <c r="DS84" s="32">
        <f t="shared" si="198"/>
        <v>-6363.07</v>
      </c>
      <c r="DT84" s="32">
        <f t="shared" si="199"/>
        <v>-9656.2099999999991</v>
      </c>
      <c r="DU84" s="31">
        <f t="shared" si="200"/>
        <v>-49491.24</v>
      </c>
      <c r="DV84" s="31">
        <f t="shared" si="201"/>
        <v>-51927.49</v>
      </c>
      <c r="DW84" s="31">
        <f t="shared" si="202"/>
        <v>-3457.04</v>
      </c>
      <c r="DX84" s="31">
        <f t="shared" si="203"/>
        <v>-13852.25</v>
      </c>
      <c r="DY84" s="31">
        <f t="shared" si="204"/>
        <v>-10267.89</v>
      </c>
      <c r="DZ84" s="31">
        <f t="shared" si="205"/>
        <v>-38920.82</v>
      </c>
      <c r="EA84" s="31">
        <f t="shared" si="206"/>
        <v>-195459.44</v>
      </c>
      <c r="EB84" s="31">
        <f t="shared" si="207"/>
        <v>-79066.320000000007</v>
      </c>
      <c r="EC84" s="31">
        <f t="shared" si="208"/>
        <v>-40076.47</v>
      </c>
      <c r="ED84" s="31">
        <f t="shared" si="209"/>
        <v>-67464.429999999993</v>
      </c>
      <c r="EE84" s="31">
        <f t="shared" si="210"/>
        <v>-48288.78</v>
      </c>
      <c r="EF84" s="31">
        <f t="shared" si="211"/>
        <v>-72288.039999999994</v>
      </c>
      <c r="EG84" s="32">
        <f t="shared" si="212"/>
        <v>-170268.78</v>
      </c>
      <c r="EH84" s="32">
        <f t="shared" si="213"/>
        <v>-180169.27</v>
      </c>
      <c r="EI84" s="32">
        <f t="shared" si="214"/>
        <v>-12088.099999999999</v>
      </c>
      <c r="EJ84" s="32">
        <f t="shared" si="215"/>
        <v>-48860.79</v>
      </c>
      <c r="EK84" s="32">
        <f t="shared" si="216"/>
        <v>-36529.46</v>
      </c>
      <c r="EL84" s="32">
        <f t="shared" si="217"/>
        <v>-139717.5</v>
      </c>
      <c r="EM84" s="32">
        <f t="shared" si="218"/>
        <v>-707890.9</v>
      </c>
      <c r="EN84" s="32">
        <f t="shared" si="219"/>
        <v>-289136.86</v>
      </c>
      <c r="EO84" s="32">
        <f t="shared" si="220"/>
        <v>-148004.92000000001</v>
      </c>
      <c r="EP84" s="32">
        <f t="shared" si="221"/>
        <v>-251576.16</v>
      </c>
      <c r="EQ84" s="32">
        <f t="shared" si="222"/>
        <v>-181913.31999999998</v>
      </c>
      <c r="ER84" s="32">
        <f t="shared" si="223"/>
        <v>-275068.50999999995</v>
      </c>
    </row>
    <row r="85" spans="1:148">
      <c r="A85" t="s">
        <v>440</v>
      </c>
      <c r="B85" s="1" t="s">
        <v>101</v>
      </c>
      <c r="C85" t="str">
        <f t="shared" ca="1" si="260"/>
        <v>NPC1</v>
      </c>
      <c r="D85" t="str">
        <f t="shared" ca="1" si="261"/>
        <v>Northstone Power</v>
      </c>
      <c r="E85" s="51">
        <v>613.46389999999997</v>
      </c>
      <c r="F85" s="51">
        <v>383.10359999999997</v>
      </c>
      <c r="G85" s="51">
        <v>556.05769999999995</v>
      </c>
      <c r="H85" s="51">
        <v>469.07440000000003</v>
      </c>
      <c r="I85" s="51">
        <v>355.6105</v>
      </c>
      <c r="J85" s="51">
        <v>249.48419999999999</v>
      </c>
      <c r="K85" s="51">
        <v>1230.2511999999999</v>
      </c>
      <c r="L85" s="51">
        <v>261.82440000000003</v>
      </c>
      <c r="M85" s="51">
        <v>31.698599999999999</v>
      </c>
      <c r="N85" s="51">
        <v>289.97620000000001</v>
      </c>
      <c r="O85" s="51">
        <v>168.8836</v>
      </c>
      <c r="P85" s="51">
        <v>355.33420000000001</v>
      </c>
      <c r="Q85" s="32">
        <v>90916.82</v>
      </c>
      <c r="R85" s="32">
        <v>54471.05</v>
      </c>
      <c r="S85" s="32">
        <v>71243.58</v>
      </c>
      <c r="T85" s="32">
        <v>64804.86</v>
      </c>
      <c r="U85" s="32">
        <v>54125.47</v>
      </c>
      <c r="V85" s="32">
        <v>44520.21</v>
      </c>
      <c r="W85" s="32">
        <v>650130.47</v>
      </c>
      <c r="X85" s="32">
        <v>73903.59</v>
      </c>
      <c r="Y85" s="32">
        <v>3994.05</v>
      </c>
      <c r="Z85" s="32">
        <v>60125.56</v>
      </c>
      <c r="AA85" s="32">
        <v>27482.73</v>
      </c>
      <c r="AB85" s="32">
        <v>83843.87</v>
      </c>
      <c r="AC85" s="2">
        <v>-5.2</v>
      </c>
      <c r="AD85" s="2">
        <v>-5.2</v>
      </c>
      <c r="AE85" s="2">
        <v>-5.2</v>
      </c>
      <c r="AF85" s="2">
        <v>-5.2</v>
      </c>
      <c r="AG85" s="2">
        <v>-5.2</v>
      </c>
      <c r="AH85" s="2">
        <v>-5.2</v>
      </c>
      <c r="AI85" s="2">
        <v>-5.2</v>
      </c>
      <c r="AJ85" s="2">
        <v>-5.2</v>
      </c>
      <c r="AK85" s="2">
        <v>-5.2</v>
      </c>
      <c r="AL85" s="2">
        <v>-5.2</v>
      </c>
      <c r="AM85" s="2">
        <v>-5.2</v>
      </c>
      <c r="AN85" s="2">
        <v>-5.2</v>
      </c>
      <c r="AO85" s="33">
        <v>-4727.67</v>
      </c>
      <c r="AP85" s="33">
        <v>-2832.49</v>
      </c>
      <c r="AQ85" s="33">
        <v>-3704.67</v>
      </c>
      <c r="AR85" s="33">
        <v>-3369.85</v>
      </c>
      <c r="AS85" s="33">
        <v>-2814.52</v>
      </c>
      <c r="AT85" s="33">
        <v>-2315.0500000000002</v>
      </c>
      <c r="AU85" s="33">
        <v>-33806.78</v>
      </c>
      <c r="AV85" s="33">
        <v>-3842.99</v>
      </c>
      <c r="AW85" s="33">
        <v>-207.69</v>
      </c>
      <c r="AX85" s="33">
        <v>-3126.53</v>
      </c>
      <c r="AY85" s="33">
        <v>-1429.1</v>
      </c>
      <c r="AZ85" s="33">
        <v>-4359.88</v>
      </c>
      <c r="BA85" s="31">
        <f t="shared" si="224"/>
        <v>-109.1</v>
      </c>
      <c r="BB85" s="31">
        <f t="shared" si="225"/>
        <v>-65.37</v>
      </c>
      <c r="BC85" s="31">
        <f t="shared" si="226"/>
        <v>-85.49</v>
      </c>
      <c r="BD85" s="31">
        <f t="shared" si="227"/>
        <v>-311.06</v>
      </c>
      <c r="BE85" s="31">
        <f t="shared" si="228"/>
        <v>-259.8</v>
      </c>
      <c r="BF85" s="31">
        <f t="shared" si="229"/>
        <v>-213.7</v>
      </c>
      <c r="BG85" s="31">
        <f t="shared" si="230"/>
        <v>-4615.93</v>
      </c>
      <c r="BH85" s="31">
        <f t="shared" si="231"/>
        <v>-524.72</v>
      </c>
      <c r="BI85" s="31">
        <f t="shared" si="232"/>
        <v>-28.36</v>
      </c>
      <c r="BJ85" s="31">
        <f t="shared" si="233"/>
        <v>-180.38</v>
      </c>
      <c r="BK85" s="31">
        <f t="shared" si="234"/>
        <v>-82.45</v>
      </c>
      <c r="BL85" s="31">
        <f t="shared" si="235"/>
        <v>-251.53</v>
      </c>
      <c r="BM85" s="6">
        <v>-4.9399999999999999E-2</v>
      </c>
      <c r="BN85" s="6">
        <v>-4.9399999999999999E-2</v>
      </c>
      <c r="BO85" s="6">
        <v>-4.9399999999999999E-2</v>
      </c>
      <c r="BP85" s="6">
        <v>-4.9399999999999999E-2</v>
      </c>
      <c r="BQ85" s="6">
        <v>-4.9399999999999999E-2</v>
      </c>
      <c r="BR85" s="6">
        <v>-4.9399999999999999E-2</v>
      </c>
      <c r="BS85" s="6">
        <v>-4.9399999999999999E-2</v>
      </c>
      <c r="BT85" s="6">
        <v>-4.9399999999999999E-2</v>
      </c>
      <c r="BU85" s="6">
        <v>-4.9399999999999999E-2</v>
      </c>
      <c r="BV85" s="6">
        <v>-4.9399999999999999E-2</v>
      </c>
      <c r="BW85" s="6">
        <v>-4.9399999999999999E-2</v>
      </c>
      <c r="BX85" s="6">
        <v>-4.9399999999999999E-2</v>
      </c>
      <c r="BY85" s="31">
        <v>-4491.29</v>
      </c>
      <c r="BZ85" s="31">
        <v>-2690.87</v>
      </c>
      <c r="CA85" s="31">
        <v>-3519.43</v>
      </c>
      <c r="CB85" s="31">
        <v>-3201.36</v>
      </c>
      <c r="CC85" s="31">
        <v>-2673.8</v>
      </c>
      <c r="CD85" s="31">
        <v>-2199.3000000000002</v>
      </c>
      <c r="CE85" s="31">
        <v>-32116.45</v>
      </c>
      <c r="CF85" s="31">
        <v>-3650.84</v>
      </c>
      <c r="CG85" s="31">
        <v>-197.31</v>
      </c>
      <c r="CH85" s="31">
        <v>-2970.2</v>
      </c>
      <c r="CI85" s="31">
        <v>-1357.65</v>
      </c>
      <c r="CJ85" s="31">
        <v>-4141.8900000000003</v>
      </c>
      <c r="CK85" s="32">
        <f t="shared" si="236"/>
        <v>118.19</v>
      </c>
      <c r="CL85" s="32">
        <f t="shared" si="237"/>
        <v>70.81</v>
      </c>
      <c r="CM85" s="32">
        <f t="shared" si="238"/>
        <v>92.62</v>
      </c>
      <c r="CN85" s="32">
        <f t="shared" si="239"/>
        <v>84.25</v>
      </c>
      <c r="CO85" s="32">
        <f t="shared" si="240"/>
        <v>70.36</v>
      </c>
      <c r="CP85" s="32">
        <f t="shared" si="241"/>
        <v>57.88</v>
      </c>
      <c r="CQ85" s="32">
        <f t="shared" si="242"/>
        <v>845.17</v>
      </c>
      <c r="CR85" s="32">
        <f t="shared" si="243"/>
        <v>96.07</v>
      </c>
      <c r="CS85" s="32">
        <f t="shared" si="244"/>
        <v>5.19</v>
      </c>
      <c r="CT85" s="32">
        <f t="shared" si="245"/>
        <v>78.16</v>
      </c>
      <c r="CU85" s="32">
        <f t="shared" si="246"/>
        <v>35.729999999999997</v>
      </c>
      <c r="CV85" s="32">
        <f t="shared" si="247"/>
        <v>109</v>
      </c>
      <c r="CW85" s="31">
        <f t="shared" si="248"/>
        <v>463.66999999999973</v>
      </c>
      <c r="CX85" s="31">
        <f t="shared" si="249"/>
        <v>277.79999999999984</v>
      </c>
      <c r="CY85" s="31">
        <f t="shared" si="250"/>
        <v>363.35000000000014</v>
      </c>
      <c r="CZ85" s="31">
        <f t="shared" si="251"/>
        <v>563.79999999999973</v>
      </c>
      <c r="DA85" s="31">
        <f t="shared" si="252"/>
        <v>470.87999999999994</v>
      </c>
      <c r="DB85" s="31">
        <f t="shared" si="253"/>
        <v>387.3300000000001</v>
      </c>
      <c r="DC85" s="31">
        <f t="shared" si="254"/>
        <v>7151.4299999999967</v>
      </c>
      <c r="DD85" s="31">
        <f t="shared" si="255"/>
        <v>812.93999999999983</v>
      </c>
      <c r="DE85" s="31">
        <f t="shared" si="256"/>
        <v>43.929999999999993</v>
      </c>
      <c r="DF85" s="31">
        <f t="shared" si="257"/>
        <v>414.87000000000023</v>
      </c>
      <c r="DG85" s="31">
        <f t="shared" si="258"/>
        <v>189.62999999999982</v>
      </c>
      <c r="DH85" s="31">
        <f t="shared" si="259"/>
        <v>578.51999999999975</v>
      </c>
      <c r="DI85" s="32">
        <f t="shared" si="188"/>
        <v>23.18</v>
      </c>
      <c r="DJ85" s="32">
        <f t="shared" si="189"/>
        <v>13.89</v>
      </c>
      <c r="DK85" s="32">
        <f t="shared" si="190"/>
        <v>18.170000000000002</v>
      </c>
      <c r="DL85" s="32">
        <f t="shared" si="191"/>
        <v>28.19</v>
      </c>
      <c r="DM85" s="32">
        <f t="shared" si="192"/>
        <v>23.54</v>
      </c>
      <c r="DN85" s="32">
        <f t="shared" si="193"/>
        <v>19.37</v>
      </c>
      <c r="DO85" s="32">
        <f t="shared" si="194"/>
        <v>357.57</v>
      </c>
      <c r="DP85" s="32">
        <f t="shared" si="195"/>
        <v>40.65</v>
      </c>
      <c r="DQ85" s="32">
        <f t="shared" si="196"/>
        <v>2.2000000000000002</v>
      </c>
      <c r="DR85" s="32">
        <f t="shared" si="197"/>
        <v>20.74</v>
      </c>
      <c r="DS85" s="32">
        <f t="shared" si="198"/>
        <v>9.48</v>
      </c>
      <c r="DT85" s="32">
        <f t="shared" si="199"/>
        <v>28.93</v>
      </c>
      <c r="DU85" s="31">
        <f t="shared" si="200"/>
        <v>199.5</v>
      </c>
      <c r="DV85" s="31">
        <f t="shared" si="201"/>
        <v>118.11</v>
      </c>
      <c r="DW85" s="31">
        <f t="shared" si="202"/>
        <v>152.81</v>
      </c>
      <c r="DX85" s="31">
        <f t="shared" si="203"/>
        <v>234.24</v>
      </c>
      <c r="DY85" s="31">
        <f t="shared" si="204"/>
        <v>193.31</v>
      </c>
      <c r="DZ85" s="31">
        <f t="shared" si="205"/>
        <v>157.04</v>
      </c>
      <c r="EA85" s="31">
        <f t="shared" si="206"/>
        <v>2864.2</v>
      </c>
      <c r="EB85" s="31">
        <f t="shared" si="207"/>
        <v>321.27</v>
      </c>
      <c r="EC85" s="31">
        <f t="shared" si="208"/>
        <v>17.13</v>
      </c>
      <c r="ED85" s="31">
        <f t="shared" si="209"/>
        <v>159.62</v>
      </c>
      <c r="EE85" s="31">
        <f t="shared" si="210"/>
        <v>71.95</v>
      </c>
      <c r="EF85" s="31">
        <f t="shared" si="211"/>
        <v>216.54</v>
      </c>
      <c r="EG85" s="32">
        <f t="shared" si="212"/>
        <v>686.34999999999968</v>
      </c>
      <c r="EH85" s="32">
        <f t="shared" si="213"/>
        <v>409.79999999999984</v>
      </c>
      <c r="EI85" s="32">
        <f t="shared" si="214"/>
        <v>534.33000000000015</v>
      </c>
      <c r="EJ85" s="32">
        <f t="shared" si="215"/>
        <v>826.22999999999979</v>
      </c>
      <c r="EK85" s="32">
        <f t="shared" si="216"/>
        <v>687.73</v>
      </c>
      <c r="EL85" s="32">
        <f t="shared" si="217"/>
        <v>563.74000000000012</v>
      </c>
      <c r="EM85" s="32">
        <f t="shared" si="218"/>
        <v>10373.199999999997</v>
      </c>
      <c r="EN85" s="32">
        <f t="shared" si="219"/>
        <v>1174.8599999999997</v>
      </c>
      <c r="EO85" s="32">
        <f t="shared" si="220"/>
        <v>63.259999999999991</v>
      </c>
      <c r="EP85" s="32">
        <f t="shared" si="221"/>
        <v>595.23000000000025</v>
      </c>
      <c r="EQ85" s="32">
        <f t="shared" si="222"/>
        <v>271.05999999999983</v>
      </c>
      <c r="ER85" s="32">
        <f t="shared" si="223"/>
        <v>823.98999999999967</v>
      </c>
    </row>
    <row r="86" spans="1:148">
      <c r="A86" t="s">
        <v>441</v>
      </c>
      <c r="B86" s="1" t="s">
        <v>103</v>
      </c>
      <c r="C86" t="str">
        <f t="shared" ca="1" si="260"/>
        <v>NX01</v>
      </c>
      <c r="D86" t="str">
        <f t="shared" ca="1" si="261"/>
        <v>Nexen Balzac</v>
      </c>
      <c r="E86" s="51">
        <v>35247.948199999999</v>
      </c>
      <c r="F86" s="51">
        <v>38425.562299999998</v>
      </c>
      <c r="G86" s="51">
        <v>21717.955300000001</v>
      </c>
      <c r="H86" s="51">
        <v>871.75990000000002</v>
      </c>
      <c r="I86" s="51">
        <v>1326.2818</v>
      </c>
      <c r="J86" s="51">
        <v>13005.087600000001</v>
      </c>
      <c r="K86" s="51">
        <v>43707.705999999998</v>
      </c>
      <c r="L86" s="51">
        <v>36317.383500000004</v>
      </c>
      <c r="M86" s="51">
        <v>3950.7260000000001</v>
      </c>
      <c r="N86" s="51">
        <v>17818.3462</v>
      </c>
      <c r="O86" s="51">
        <v>26482.693500000001</v>
      </c>
      <c r="P86" s="51">
        <v>21468.3511</v>
      </c>
      <c r="Q86" s="32">
        <v>2752427.02</v>
      </c>
      <c r="R86" s="32">
        <v>3104935.63</v>
      </c>
      <c r="S86" s="32">
        <v>1588109</v>
      </c>
      <c r="T86" s="32">
        <v>125196.7</v>
      </c>
      <c r="U86" s="32">
        <v>113686.5</v>
      </c>
      <c r="V86" s="32">
        <v>809453.97</v>
      </c>
      <c r="W86" s="32">
        <v>9204819.4700000007</v>
      </c>
      <c r="X86" s="32">
        <v>3061884.72</v>
      </c>
      <c r="Y86" s="32">
        <v>324818.82</v>
      </c>
      <c r="Z86" s="32">
        <v>1794245.85</v>
      </c>
      <c r="AA86" s="32">
        <v>1948311.12</v>
      </c>
      <c r="AB86" s="32">
        <v>2234975.7999999998</v>
      </c>
      <c r="AC86" s="2">
        <v>0.77</v>
      </c>
      <c r="AD86" s="2">
        <v>0.77</v>
      </c>
      <c r="AE86" s="2">
        <v>0.77</v>
      </c>
      <c r="AF86" s="2">
        <v>0.77</v>
      </c>
      <c r="AG86" s="2">
        <v>0.77</v>
      </c>
      <c r="AH86" s="2">
        <v>0.77</v>
      </c>
      <c r="AI86" s="2">
        <v>0.77</v>
      </c>
      <c r="AJ86" s="2">
        <v>0.77</v>
      </c>
      <c r="AK86" s="2">
        <v>0.77</v>
      </c>
      <c r="AL86" s="2">
        <v>0.77</v>
      </c>
      <c r="AM86" s="2">
        <v>0.77</v>
      </c>
      <c r="AN86" s="2">
        <v>0.77</v>
      </c>
      <c r="AO86" s="33">
        <v>21193.69</v>
      </c>
      <c r="AP86" s="33">
        <v>23908</v>
      </c>
      <c r="AQ86" s="33">
        <v>12228.44</v>
      </c>
      <c r="AR86" s="33">
        <v>964.01</v>
      </c>
      <c r="AS86" s="33">
        <v>875.39</v>
      </c>
      <c r="AT86" s="33">
        <v>6232.8</v>
      </c>
      <c r="AU86" s="33">
        <v>70877.11</v>
      </c>
      <c r="AV86" s="33">
        <v>23576.51</v>
      </c>
      <c r="AW86" s="33">
        <v>2501.1</v>
      </c>
      <c r="AX86" s="33">
        <v>13815.69</v>
      </c>
      <c r="AY86" s="33">
        <v>15002</v>
      </c>
      <c r="AZ86" s="33">
        <v>17209.310000000001</v>
      </c>
      <c r="BA86" s="31">
        <f t="shared" si="224"/>
        <v>-3302.91</v>
      </c>
      <c r="BB86" s="31">
        <f t="shared" si="225"/>
        <v>-3725.92</v>
      </c>
      <c r="BC86" s="31">
        <f t="shared" si="226"/>
        <v>-1905.73</v>
      </c>
      <c r="BD86" s="31">
        <f t="shared" si="227"/>
        <v>-600.94000000000005</v>
      </c>
      <c r="BE86" s="31">
        <f t="shared" si="228"/>
        <v>-545.70000000000005</v>
      </c>
      <c r="BF86" s="31">
        <f t="shared" si="229"/>
        <v>-3885.38</v>
      </c>
      <c r="BG86" s="31">
        <f t="shared" si="230"/>
        <v>-65354.22</v>
      </c>
      <c r="BH86" s="31">
        <f t="shared" si="231"/>
        <v>-21739.38</v>
      </c>
      <c r="BI86" s="31">
        <f t="shared" si="232"/>
        <v>-2306.21</v>
      </c>
      <c r="BJ86" s="31">
        <f t="shared" si="233"/>
        <v>-5382.74</v>
      </c>
      <c r="BK86" s="31">
        <f t="shared" si="234"/>
        <v>-5844.93</v>
      </c>
      <c r="BL86" s="31">
        <f t="shared" si="235"/>
        <v>-6704.93</v>
      </c>
      <c r="BM86" s="6">
        <v>-4.9399999999999999E-2</v>
      </c>
      <c r="BN86" s="6">
        <v>-4.9399999999999999E-2</v>
      </c>
      <c r="BO86" s="6">
        <v>-4.9399999999999999E-2</v>
      </c>
      <c r="BP86" s="6">
        <v>-4.9399999999999999E-2</v>
      </c>
      <c r="BQ86" s="6">
        <v>-4.9399999999999999E-2</v>
      </c>
      <c r="BR86" s="6">
        <v>-4.9399999999999999E-2</v>
      </c>
      <c r="BS86" s="6">
        <v>-4.9399999999999999E-2</v>
      </c>
      <c r="BT86" s="6">
        <v>-4.9399999999999999E-2</v>
      </c>
      <c r="BU86" s="6">
        <v>-4.9399999999999999E-2</v>
      </c>
      <c r="BV86" s="6">
        <v>-4.9399999999999999E-2</v>
      </c>
      <c r="BW86" s="6">
        <v>-4.9399999999999999E-2</v>
      </c>
      <c r="BX86" s="6">
        <v>-4.9399999999999999E-2</v>
      </c>
      <c r="BY86" s="31">
        <v>-135969.89000000001</v>
      </c>
      <c r="BZ86" s="31">
        <v>-153383.82</v>
      </c>
      <c r="CA86" s="31">
        <v>-78452.58</v>
      </c>
      <c r="CB86" s="31">
        <v>-6184.72</v>
      </c>
      <c r="CC86" s="31">
        <v>-5616.11</v>
      </c>
      <c r="CD86" s="31">
        <v>-39987.03</v>
      </c>
      <c r="CE86" s="31">
        <v>-454718.08</v>
      </c>
      <c r="CF86" s="31">
        <v>-151257.10999999999</v>
      </c>
      <c r="CG86" s="31">
        <v>-16046.05</v>
      </c>
      <c r="CH86" s="31">
        <v>-88635.74</v>
      </c>
      <c r="CI86" s="31">
        <v>-96246.57</v>
      </c>
      <c r="CJ86" s="31">
        <v>-110407.8</v>
      </c>
      <c r="CK86" s="32">
        <f t="shared" si="236"/>
        <v>3578.16</v>
      </c>
      <c r="CL86" s="32">
        <f t="shared" si="237"/>
        <v>4036.42</v>
      </c>
      <c r="CM86" s="32">
        <f t="shared" si="238"/>
        <v>2064.54</v>
      </c>
      <c r="CN86" s="32">
        <f t="shared" si="239"/>
        <v>162.76</v>
      </c>
      <c r="CO86" s="32">
        <f t="shared" si="240"/>
        <v>147.79</v>
      </c>
      <c r="CP86" s="32">
        <f t="shared" si="241"/>
        <v>1052.29</v>
      </c>
      <c r="CQ86" s="32">
        <f t="shared" si="242"/>
        <v>11966.27</v>
      </c>
      <c r="CR86" s="32">
        <f t="shared" si="243"/>
        <v>3980.45</v>
      </c>
      <c r="CS86" s="32">
        <f t="shared" si="244"/>
        <v>422.26</v>
      </c>
      <c r="CT86" s="32">
        <f t="shared" si="245"/>
        <v>2332.52</v>
      </c>
      <c r="CU86" s="32">
        <f t="shared" si="246"/>
        <v>2532.8000000000002</v>
      </c>
      <c r="CV86" s="32">
        <f t="shared" si="247"/>
        <v>2905.47</v>
      </c>
      <c r="CW86" s="31">
        <f t="shared" si="248"/>
        <v>-150282.51</v>
      </c>
      <c r="CX86" s="31">
        <f t="shared" si="249"/>
        <v>-169529.47999999998</v>
      </c>
      <c r="CY86" s="31">
        <f t="shared" si="250"/>
        <v>-86710.750000000015</v>
      </c>
      <c r="CZ86" s="31">
        <f t="shared" si="251"/>
        <v>-6385.0300000000007</v>
      </c>
      <c r="DA86" s="31">
        <f t="shared" si="252"/>
        <v>-5798.01</v>
      </c>
      <c r="DB86" s="31">
        <f t="shared" si="253"/>
        <v>-41282.160000000003</v>
      </c>
      <c r="DC86" s="31">
        <f t="shared" si="254"/>
        <v>-448274.69999999995</v>
      </c>
      <c r="DD86" s="31">
        <f t="shared" si="255"/>
        <v>-149113.78999999998</v>
      </c>
      <c r="DE86" s="31">
        <f t="shared" si="256"/>
        <v>-15818.68</v>
      </c>
      <c r="DF86" s="31">
        <f t="shared" si="257"/>
        <v>-94736.17</v>
      </c>
      <c r="DG86" s="31">
        <f t="shared" si="258"/>
        <v>-102870.84</v>
      </c>
      <c r="DH86" s="31">
        <f t="shared" si="259"/>
        <v>-118006.70999999999</v>
      </c>
      <c r="DI86" s="32">
        <f t="shared" si="188"/>
        <v>-7514.13</v>
      </c>
      <c r="DJ86" s="32">
        <f t="shared" si="189"/>
        <v>-8476.4699999999993</v>
      </c>
      <c r="DK86" s="32">
        <f t="shared" si="190"/>
        <v>-4335.54</v>
      </c>
      <c r="DL86" s="32">
        <f t="shared" si="191"/>
        <v>-319.25</v>
      </c>
      <c r="DM86" s="32">
        <f t="shared" si="192"/>
        <v>-289.89999999999998</v>
      </c>
      <c r="DN86" s="32">
        <f t="shared" si="193"/>
        <v>-2064.11</v>
      </c>
      <c r="DO86" s="32">
        <f t="shared" si="194"/>
        <v>-22413.74</v>
      </c>
      <c r="DP86" s="32">
        <f t="shared" si="195"/>
        <v>-7455.69</v>
      </c>
      <c r="DQ86" s="32">
        <f t="shared" si="196"/>
        <v>-790.93</v>
      </c>
      <c r="DR86" s="32">
        <f t="shared" si="197"/>
        <v>-4736.8100000000004</v>
      </c>
      <c r="DS86" s="32">
        <f t="shared" si="198"/>
        <v>-5143.54</v>
      </c>
      <c r="DT86" s="32">
        <f t="shared" si="199"/>
        <v>-5900.34</v>
      </c>
      <c r="DU86" s="31">
        <f t="shared" si="200"/>
        <v>-64660.62</v>
      </c>
      <c r="DV86" s="31">
        <f t="shared" si="201"/>
        <v>-72077.929999999993</v>
      </c>
      <c r="DW86" s="31">
        <f t="shared" si="202"/>
        <v>-36467.230000000003</v>
      </c>
      <c r="DX86" s="31">
        <f t="shared" si="203"/>
        <v>-2652.76</v>
      </c>
      <c r="DY86" s="31">
        <f t="shared" si="204"/>
        <v>-2380.2800000000002</v>
      </c>
      <c r="DZ86" s="31">
        <f t="shared" si="205"/>
        <v>-16737.38</v>
      </c>
      <c r="EA86" s="31">
        <f t="shared" si="206"/>
        <v>-179537.18</v>
      </c>
      <c r="EB86" s="31">
        <f t="shared" si="207"/>
        <v>-58929.599999999999</v>
      </c>
      <c r="EC86" s="31">
        <f t="shared" si="208"/>
        <v>-6167.55</v>
      </c>
      <c r="ED86" s="31">
        <f t="shared" si="209"/>
        <v>-36450.089999999997</v>
      </c>
      <c r="EE86" s="31">
        <f t="shared" si="210"/>
        <v>-39033.870000000003</v>
      </c>
      <c r="EF86" s="31">
        <f t="shared" si="211"/>
        <v>-44170.91</v>
      </c>
      <c r="EG86" s="32">
        <f t="shared" si="212"/>
        <v>-222457.26</v>
      </c>
      <c r="EH86" s="32">
        <f t="shared" si="213"/>
        <v>-250083.87999999998</v>
      </c>
      <c r="EI86" s="32">
        <f t="shared" si="214"/>
        <v>-127513.52000000002</v>
      </c>
      <c r="EJ86" s="32">
        <f t="shared" si="215"/>
        <v>-9357.0400000000009</v>
      </c>
      <c r="EK86" s="32">
        <f t="shared" si="216"/>
        <v>-8468.19</v>
      </c>
      <c r="EL86" s="32">
        <f t="shared" si="217"/>
        <v>-60083.650000000009</v>
      </c>
      <c r="EM86" s="32">
        <f t="shared" si="218"/>
        <v>-650225.61999999988</v>
      </c>
      <c r="EN86" s="32">
        <f t="shared" si="219"/>
        <v>-215499.08</v>
      </c>
      <c r="EO86" s="32">
        <f t="shared" si="220"/>
        <v>-22777.16</v>
      </c>
      <c r="EP86" s="32">
        <f t="shared" si="221"/>
        <v>-135923.07</v>
      </c>
      <c r="EQ86" s="32">
        <f t="shared" si="222"/>
        <v>-147048.25</v>
      </c>
      <c r="ER86" s="32">
        <f t="shared" si="223"/>
        <v>-168077.96</v>
      </c>
    </row>
    <row r="87" spans="1:148">
      <c r="A87" t="s">
        <v>441</v>
      </c>
      <c r="B87" s="1" t="s">
        <v>104</v>
      </c>
      <c r="C87" t="str">
        <f t="shared" ca="1" si="260"/>
        <v>NX02</v>
      </c>
      <c r="D87" t="str">
        <f t="shared" ca="1" si="261"/>
        <v>Nexen Long Lake Industrial System</v>
      </c>
      <c r="J87" s="51">
        <v>0</v>
      </c>
      <c r="K87" s="51">
        <v>0</v>
      </c>
      <c r="L87" s="51">
        <v>0</v>
      </c>
      <c r="M87" s="51">
        <v>0</v>
      </c>
      <c r="N87" s="51">
        <v>0</v>
      </c>
      <c r="O87" s="51">
        <v>0</v>
      </c>
      <c r="P87" s="51">
        <v>0</v>
      </c>
      <c r="Q87" s="32"/>
      <c r="R87" s="32"/>
      <c r="S87" s="32"/>
      <c r="T87" s="32"/>
      <c r="U87" s="32"/>
      <c r="V87" s="32">
        <v>0</v>
      </c>
      <c r="W87" s="32">
        <v>0</v>
      </c>
      <c r="X87" s="32">
        <v>0</v>
      </c>
      <c r="Y87" s="32">
        <v>0</v>
      </c>
      <c r="Z87" s="32">
        <v>0</v>
      </c>
      <c r="AA87" s="32">
        <v>0</v>
      </c>
      <c r="AB87" s="32">
        <v>0</v>
      </c>
      <c r="AH87" s="2">
        <v>5.16</v>
      </c>
      <c r="AI87" s="2">
        <v>5.16</v>
      </c>
      <c r="AJ87" s="2">
        <v>5.16</v>
      </c>
      <c r="AK87" s="2">
        <v>5.16</v>
      </c>
      <c r="AL87" s="2">
        <v>5.16</v>
      </c>
      <c r="AM87" s="2">
        <v>5.16</v>
      </c>
      <c r="AN87" s="2">
        <v>5.16</v>
      </c>
      <c r="AO87" s="33"/>
      <c r="AP87" s="33"/>
      <c r="AQ87" s="33"/>
      <c r="AR87" s="33"/>
      <c r="AS87" s="33"/>
      <c r="AT87" s="33">
        <v>0</v>
      </c>
      <c r="AU87" s="33">
        <v>0</v>
      </c>
      <c r="AV87" s="33">
        <v>0</v>
      </c>
      <c r="AW87" s="33">
        <v>0</v>
      </c>
      <c r="AX87" s="33">
        <v>0</v>
      </c>
      <c r="AY87" s="33">
        <v>0</v>
      </c>
      <c r="AZ87" s="33">
        <v>0</v>
      </c>
      <c r="BA87" s="31">
        <f t="shared" si="224"/>
        <v>0</v>
      </c>
      <c r="BB87" s="31">
        <f t="shared" si="225"/>
        <v>0</v>
      </c>
      <c r="BC87" s="31">
        <f t="shared" si="226"/>
        <v>0</v>
      </c>
      <c r="BD87" s="31">
        <f t="shared" si="227"/>
        <v>0</v>
      </c>
      <c r="BE87" s="31">
        <f t="shared" si="228"/>
        <v>0</v>
      </c>
      <c r="BF87" s="31">
        <f t="shared" si="229"/>
        <v>0</v>
      </c>
      <c r="BG87" s="31">
        <f t="shared" si="230"/>
        <v>0</v>
      </c>
      <c r="BH87" s="31">
        <f t="shared" si="231"/>
        <v>0</v>
      </c>
      <c r="BI87" s="31">
        <f t="shared" si="232"/>
        <v>0</v>
      </c>
      <c r="BJ87" s="31">
        <f t="shared" si="233"/>
        <v>0</v>
      </c>
      <c r="BK87" s="31">
        <f t="shared" si="234"/>
        <v>0</v>
      </c>
      <c r="BL87" s="31">
        <f t="shared" si="235"/>
        <v>0</v>
      </c>
      <c r="BM87" s="6">
        <v>7.4700000000000003E-2</v>
      </c>
      <c r="BN87" s="6">
        <v>7.4700000000000003E-2</v>
      </c>
      <c r="BO87" s="6">
        <v>7.4700000000000003E-2</v>
      </c>
      <c r="BP87" s="6">
        <v>7.4700000000000003E-2</v>
      </c>
      <c r="BQ87" s="6">
        <v>7.4700000000000003E-2</v>
      </c>
      <c r="BR87" s="6">
        <v>7.4700000000000003E-2</v>
      </c>
      <c r="BS87" s="6">
        <v>7.4700000000000003E-2</v>
      </c>
      <c r="BT87" s="6">
        <v>7.4700000000000003E-2</v>
      </c>
      <c r="BU87" s="6">
        <v>7.4700000000000003E-2</v>
      </c>
      <c r="BV87" s="6">
        <v>7.4700000000000003E-2</v>
      </c>
      <c r="BW87" s="6">
        <v>7.4700000000000003E-2</v>
      </c>
      <c r="BX87" s="6">
        <v>7.4700000000000003E-2</v>
      </c>
      <c r="BY87" s="31">
        <v>0</v>
      </c>
      <c r="BZ87" s="31">
        <v>0</v>
      </c>
      <c r="CA87" s="31">
        <v>0</v>
      </c>
      <c r="CB87" s="31">
        <v>0</v>
      </c>
      <c r="CC87" s="31">
        <v>0</v>
      </c>
      <c r="CD87" s="31">
        <v>0</v>
      </c>
      <c r="CE87" s="31">
        <v>0</v>
      </c>
      <c r="CF87" s="31">
        <v>0</v>
      </c>
      <c r="CG87" s="31">
        <v>0</v>
      </c>
      <c r="CH87" s="31">
        <v>0</v>
      </c>
      <c r="CI87" s="31">
        <v>0</v>
      </c>
      <c r="CJ87" s="31">
        <v>0</v>
      </c>
      <c r="CK87" s="32">
        <f t="shared" si="236"/>
        <v>0</v>
      </c>
      <c r="CL87" s="32">
        <f t="shared" si="237"/>
        <v>0</v>
      </c>
      <c r="CM87" s="32">
        <f t="shared" si="238"/>
        <v>0</v>
      </c>
      <c r="CN87" s="32">
        <f t="shared" si="239"/>
        <v>0</v>
      </c>
      <c r="CO87" s="32">
        <f t="shared" si="240"/>
        <v>0</v>
      </c>
      <c r="CP87" s="32">
        <f t="shared" si="241"/>
        <v>0</v>
      </c>
      <c r="CQ87" s="32">
        <f t="shared" si="242"/>
        <v>0</v>
      </c>
      <c r="CR87" s="32">
        <f t="shared" si="243"/>
        <v>0</v>
      </c>
      <c r="CS87" s="32">
        <f t="shared" si="244"/>
        <v>0</v>
      </c>
      <c r="CT87" s="32">
        <f t="shared" si="245"/>
        <v>0</v>
      </c>
      <c r="CU87" s="32">
        <f t="shared" si="246"/>
        <v>0</v>
      </c>
      <c r="CV87" s="32">
        <f t="shared" si="247"/>
        <v>0</v>
      </c>
      <c r="CW87" s="31">
        <f t="shared" si="248"/>
        <v>0</v>
      </c>
      <c r="CX87" s="31">
        <f t="shared" si="249"/>
        <v>0</v>
      </c>
      <c r="CY87" s="31">
        <f t="shared" si="250"/>
        <v>0</v>
      </c>
      <c r="CZ87" s="31">
        <f t="shared" si="251"/>
        <v>0</v>
      </c>
      <c r="DA87" s="31">
        <f t="shared" si="252"/>
        <v>0</v>
      </c>
      <c r="DB87" s="31">
        <f t="shared" si="253"/>
        <v>0</v>
      </c>
      <c r="DC87" s="31">
        <f t="shared" si="254"/>
        <v>0</v>
      </c>
      <c r="DD87" s="31">
        <f t="shared" si="255"/>
        <v>0</v>
      </c>
      <c r="DE87" s="31">
        <f t="shared" si="256"/>
        <v>0</v>
      </c>
      <c r="DF87" s="31">
        <f t="shared" si="257"/>
        <v>0</v>
      </c>
      <c r="DG87" s="31">
        <f t="shared" si="258"/>
        <v>0</v>
      </c>
      <c r="DH87" s="31">
        <f t="shared" si="259"/>
        <v>0</v>
      </c>
      <c r="DI87" s="32">
        <f t="shared" si="188"/>
        <v>0</v>
      </c>
      <c r="DJ87" s="32">
        <f t="shared" si="189"/>
        <v>0</v>
      </c>
      <c r="DK87" s="32">
        <f t="shared" si="190"/>
        <v>0</v>
      </c>
      <c r="DL87" s="32">
        <f t="shared" si="191"/>
        <v>0</v>
      </c>
      <c r="DM87" s="32">
        <f t="shared" si="192"/>
        <v>0</v>
      </c>
      <c r="DN87" s="32">
        <f t="shared" si="193"/>
        <v>0</v>
      </c>
      <c r="DO87" s="32">
        <f t="shared" si="194"/>
        <v>0</v>
      </c>
      <c r="DP87" s="32">
        <f t="shared" si="195"/>
        <v>0</v>
      </c>
      <c r="DQ87" s="32">
        <f t="shared" si="196"/>
        <v>0</v>
      </c>
      <c r="DR87" s="32">
        <f t="shared" si="197"/>
        <v>0</v>
      </c>
      <c r="DS87" s="32">
        <f t="shared" si="198"/>
        <v>0</v>
      </c>
      <c r="DT87" s="32">
        <f t="shared" si="199"/>
        <v>0</v>
      </c>
      <c r="DU87" s="31">
        <f t="shared" si="200"/>
        <v>0</v>
      </c>
      <c r="DV87" s="31">
        <f t="shared" si="201"/>
        <v>0</v>
      </c>
      <c r="DW87" s="31">
        <f t="shared" si="202"/>
        <v>0</v>
      </c>
      <c r="DX87" s="31">
        <f t="shared" si="203"/>
        <v>0</v>
      </c>
      <c r="DY87" s="31">
        <f t="shared" si="204"/>
        <v>0</v>
      </c>
      <c r="DZ87" s="31">
        <f t="shared" si="205"/>
        <v>0</v>
      </c>
      <c r="EA87" s="31">
        <f t="shared" si="206"/>
        <v>0</v>
      </c>
      <c r="EB87" s="31">
        <f t="shared" si="207"/>
        <v>0</v>
      </c>
      <c r="EC87" s="31">
        <f t="shared" si="208"/>
        <v>0</v>
      </c>
      <c r="ED87" s="31">
        <f t="shared" si="209"/>
        <v>0</v>
      </c>
      <c r="EE87" s="31">
        <f t="shared" si="210"/>
        <v>0</v>
      </c>
      <c r="EF87" s="31">
        <f t="shared" si="211"/>
        <v>0</v>
      </c>
      <c r="EG87" s="32">
        <f t="shared" si="212"/>
        <v>0</v>
      </c>
      <c r="EH87" s="32">
        <f t="shared" si="213"/>
        <v>0</v>
      </c>
      <c r="EI87" s="32">
        <f t="shared" si="214"/>
        <v>0</v>
      </c>
      <c r="EJ87" s="32">
        <f t="shared" si="215"/>
        <v>0</v>
      </c>
      <c r="EK87" s="32">
        <f t="shared" si="216"/>
        <v>0</v>
      </c>
      <c r="EL87" s="32">
        <f t="shared" si="217"/>
        <v>0</v>
      </c>
      <c r="EM87" s="32">
        <f t="shared" si="218"/>
        <v>0</v>
      </c>
      <c r="EN87" s="32">
        <f t="shared" si="219"/>
        <v>0</v>
      </c>
      <c r="EO87" s="32">
        <f t="shared" si="220"/>
        <v>0</v>
      </c>
      <c r="EP87" s="32">
        <f t="shared" si="221"/>
        <v>0</v>
      </c>
      <c r="EQ87" s="32">
        <f t="shared" si="222"/>
        <v>0</v>
      </c>
      <c r="ER87" s="32">
        <f t="shared" si="223"/>
        <v>0</v>
      </c>
    </row>
    <row r="88" spans="1:148">
      <c r="A88" t="s">
        <v>442</v>
      </c>
      <c r="B88" s="1" t="s">
        <v>49</v>
      </c>
      <c r="C88" t="str">
        <f t="shared" ca="1" si="260"/>
        <v>OMRH</v>
      </c>
      <c r="D88" t="str">
        <f t="shared" ca="1" si="261"/>
        <v>Oldman River Hydro Facility</v>
      </c>
      <c r="E88" s="51">
        <v>3313.8350999999998</v>
      </c>
      <c r="F88" s="51">
        <v>1851.1161999999999</v>
      </c>
      <c r="G88" s="51">
        <v>9006.9236000000001</v>
      </c>
      <c r="H88" s="51">
        <v>13021.039000000001</v>
      </c>
      <c r="I88" s="51">
        <v>23037.117699999999</v>
      </c>
      <c r="J88" s="51">
        <v>22196.3887</v>
      </c>
      <c r="K88" s="51">
        <v>22292.991300000002</v>
      </c>
      <c r="L88" s="51">
        <v>12291.7572</v>
      </c>
      <c r="M88" s="51">
        <v>9937.1047999999992</v>
      </c>
      <c r="N88" s="51">
        <v>5200.4133000000002</v>
      </c>
      <c r="O88" s="51">
        <v>2519.6577000000002</v>
      </c>
      <c r="P88" s="51">
        <v>1370.0921000000001</v>
      </c>
      <c r="Q88" s="32">
        <v>202501.59</v>
      </c>
      <c r="R88" s="32">
        <v>133900.96</v>
      </c>
      <c r="S88" s="32">
        <v>494184.78</v>
      </c>
      <c r="T88" s="32">
        <v>660157.41</v>
      </c>
      <c r="U88" s="32">
        <v>1113573.47</v>
      </c>
      <c r="V88" s="32">
        <v>1103240.02</v>
      </c>
      <c r="W88" s="32">
        <v>3423768.11</v>
      </c>
      <c r="X88" s="32">
        <v>884873.78</v>
      </c>
      <c r="Y88" s="32">
        <v>491902.38</v>
      </c>
      <c r="Z88" s="32">
        <v>347799.93</v>
      </c>
      <c r="AA88" s="32">
        <v>134728.91</v>
      </c>
      <c r="AB88" s="32">
        <v>90810.47</v>
      </c>
      <c r="AC88" s="2">
        <v>3.48</v>
      </c>
      <c r="AD88" s="2">
        <v>3.48</v>
      </c>
      <c r="AE88" s="2">
        <v>3.48</v>
      </c>
      <c r="AF88" s="2">
        <v>3.48</v>
      </c>
      <c r="AG88" s="2">
        <v>3.48</v>
      </c>
      <c r="AH88" s="2">
        <v>3.48</v>
      </c>
      <c r="AI88" s="2">
        <v>3.48</v>
      </c>
      <c r="AJ88" s="2">
        <v>3.48</v>
      </c>
      <c r="AK88" s="2">
        <v>3.48</v>
      </c>
      <c r="AL88" s="2">
        <v>3.48</v>
      </c>
      <c r="AM88" s="2">
        <v>3.48</v>
      </c>
      <c r="AN88" s="2">
        <v>3.48</v>
      </c>
      <c r="AO88" s="33">
        <v>7047.06</v>
      </c>
      <c r="AP88" s="33">
        <v>4659.75</v>
      </c>
      <c r="AQ88" s="33">
        <v>17197.63</v>
      </c>
      <c r="AR88" s="33">
        <v>22973.48</v>
      </c>
      <c r="AS88" s="33">
        <v>38752.36</v>
      </c>
      <c r="AT88" s="33">
        <v>38392.75</v>
      </c>
      <c r="AU88" s="33">
        <v>119147.13</v>
      </c>
      <c r="AV88" s="33">
        <v>30793.61</v>
      </c>
      <c r="AW88" s="33">
        <v>17118.2</v>
      </c>
      <c r="AX88" s="33">
        <v>12103.44</v>
      </c>
      <c r="AY88" s="33">
        <v>4688.57</v>
      </c>
      <c r="AZ88" s="33">
        <v>3160.2</v>
      </c>
      <c r="BA88" s="31">
        <f t="shared" si="224"/>
        <v>-243</v>
      </c>
      <c r="BB88" s="31">
        <f t="shared" si="225"/>
        <v>-160.68</v>
      </c>
      <c r="BC88" s="31">
        <f t="shared" si="226"/>
        <v>-593.02</v>
      </c>
      <c r="BD88" s="31">
        <f t="shared" si="227"/>
        <v>-3168.76</v>
      </c>
      <c r="BE88" s="31">
        <f t="shared" si="228"/>
        <v>-5345.15</v>
      </c>
      <c r="BF88" s="31">
        <f t="shared" si="229"/>
        <v>-5295.55</v>
      </c>
      <c r="BG88" s="31">
        <f t="shared" si="230"/>
        <v>-24308.75</v>
      </c>
      <c r="BH88" s="31">
        <f t="shared" si="231"/>
        <v>-6282.6</v>
      </c>
      <c r="BI88" s="31">
        <f t="shared" si="232"/>
        <v>-3492.51</v>
      </c>
      <c r="BJ88" s="31">
        <f t="shared" si="233"/>
        <v>-1043.4000000000001</v>
      </c>
      <c r="BK88" s="31">
        <f t="shared" si="234"/>
        <v>-404.19</v>
      </c>
      <c r="BL88" s="31">
        <f t="shared" si="235"/>
        <v>-272.43</v>
      </c>
      <c r="BM88" s="6">
        <v>-2.3400000000000001E-2</v>
      </c>
      <c r="BN88" s="6">
        <v>-2.3400000000000001E-2</v>
      </c>
      <c r="BO88" s="6">
        <v>-2.3400000000000001E-2</v>
      </c>
      <c r="BP88" s="6">
        <v>-2.3400000000000001E-2</v>
      </c>
      <c r="BQ88" s="6">
        <v>-2.3400000000000001E-2</v>
      </c>
      <c r="BR88" s="6">
        <v>-2.3400000000000001E-2</v>
      </c>
      <c r="BS88" s="6">
        <v>-2.3400000000000001E-2</v>
      </c>
      <c r="BT88" s="6">
        <v>-2.3400000000000001E-2</v>
      </c>
      <c r="BU88" s="6">
        <v>-2.3400000000000001E-2</v>
      </c>
      <c r="BV88" s="6">
        <v>-2.3400000000000001E-2</v>
      </c>
      <c r="BW88" s="6">
        <v>-2.3400000000000001E-2</v>
      </c>
      <c r="BX88" s="6">
        <v>-2.3400000000000001E-2</v>
      </c>
      <c r="BY88" s="31">
        <v>-4738.54</v>
      </c>
      <c r="BZ88" s="31">
        <v>-3133.28</v>
      </c>
      <c r="CA88" s="31">
        <v>-11563.92</v>
      </c>
      <c r="CB88" s="31">
        <v>-15447.68</v>
      </c>
      <c r="CC88" s="31">
        <v>-26057.62</v>
      </c>
      <c r="CD88" s="31">
        <v>-25815.82</v>
      </c>
      <c r="CE88" s="31">
        <v>-80116.17</v>
      </c>
      <c r="CF88" s="31">
        <v>-20706.05</v>
      </c>
      <c r="CG88" s="31">
        <v>-11510.52</v>
      </c>
      <c r="CH88" s="31">
        <v>-8138.52</v>
      </c>
      <c r="CI88" s="31">
        <v>-3152.66</v>
      </c>
      <c r="CJ88" s="31">
        <v>-2124.96</v>
      </c>
      <c r="CK88" s="32">
        <f t="shared" si="236"/>
        <v>263.25</v>
      </c>
      <c r="CL88" s="32">
        <f t="shared" si="237"/>
        <v>174.07</v>
      </c>
      <c r="CM88" s="32">
        <f t="shared" si="238"/>
        <v>642.44000000000005</v>
      </c>
      <c r="CN88" s="32">
        <f t="shared" si="239"/>
        <v>858.2</v>
      </c>
      <c r="CO88" s="32">
        <f t="shared" si="240"/>
        <v>1447.65</v>
      </c>
      <c r="CP88" s="32">
        <f t="shared" si="241"/>
        <v>1434.21</v>
      </c>
      <c r="CQ88" s="32">
        <f t="shared" si="242"/>
        <v>4450.8999999999996</v>
      </c>
      <c r="CR88" s="32">
        <f t="shared" si="243"/>
        <v>1150.3399999999999</v>
      </c>
      <c r="CS88" s="32">
        <f t="shared" si="244"/>
        <v>639.47</v>
      </c>
      <c r="CT88" s="32">
        <f t="shared" si="245"/>
        <v>452.14</v>
      </c>
      <c r="CU88" s="32">
        <f t="shared" si="246"/>
        <v>175.15</v>
      </c>
      <c r="CV88" s="32">
        <f t="shared" si="247"/>
        <v>118.05</v>
      </c>
      <c r="CW88" s="31">
        <f t="shared" si="248"/>
        <v>-11279.35</v>
      </c>
      <c r="CX88" s="31">
        <f t="shared" si="249"/>
        <v>-7458.28</v>
      </c>
      <c r="CY88" s="31">
        <f t="shared" si="250"/>
        <v>-27526.09</v>
      </c>
      <c r="CZ88" s="31">
        <f t="shared" si="251"/>
        <v>-34394.199999999997</v>
      </c>
      <c r="DA88" s="31">
        <f t="shared" si="252"/>
        <v>-58017.18</v>
      </c>
      <c r="DB88" s="31">
        <f t="shared" si="253"/>
        <v>-57478.81</v>
      </c>
      <c r="DC88" s="31">
        <f t="shared" si="254"/>
        <v>-170503.65000000002</v>
      </c>
      <c r="DD88" s="31">
        <f t="shared" si="255"/>
        <v>-44066.720000000001</v>
      </c>
      <c r="DE88" s="31">
        <f t="shared" si="256"/>
        <v>-24496.739999999998</v>
      </c>
      <c r="DF88" s="31">
        <f t="shared" si="257"/>
        <v>-18746.419999999998</v>
      </c>
      <c r="DG88" s="31">
        <f t="shared" si="258"/>
        <v>-7261.89</v>
      </c>
      <c r="DH88" s="31">
        <f t="shared" si="259"/>
        <v>-4894.6799999999994</v>
      </c>
      <c r="DI88" s="32">
        <f t="shared" si="188"/>
        <v>-563.97</v>
      </c>
      <c r="DJ88" s="32">
        <f t="shared" si="189"/>
        <v>-372.91</v>
      </c>
      <c r="DK88" s="32">
        <f t="shared" si="190"/>
        <v>-1376.3</v>
      </c>
      <c r="DL88" s="32">
        <f t="shared" si="191"/>
        <v>-1719.71</v>
      </c>
      <c r="DM88" s="32">
        <f t="shared" si="192"/>
        <v>-2900.86</v>
      </c>
      <c r="DN88" s="32">
        <f t="shared" si="193"/>
        <v>-2873.94</v>
      </c>
      <c r="DO88" s="32">
        <f t="shared" si="194"/>
        <v>-8525.18</v>
      </c>
      <c r="DP88" s="32">
        <f t="shared" si="195"/>
        <v>-2203.34</v>
      </c>
      <c r="DQ88" s="32">
        <f t="shared" si="196"/>
        <v>-1224.8399999999999</v>
      </c>
      <c r="DR88" s="32">
        <f t="shared" si="197"/>
        <v>-937.32</v>
      </c>
      <c r="DS88" s="32">
        <f t="shared" si="198"/>
        <v>-363.09</v>
      </c>
      <c r="DT88" s="32">
        <f t="shared" si="199"/>
        <v>-244.73</v>
      </c>
      <c r="DU88" s="31">
        <f t="shared" si="200"/>
        <v>-4853.0600000000004</v>
      </c>
      <c r="DV88" s="31">
        <f t="shared" si="201"/>
        <v>-3171</v>
      </c>
      <c r="DW88" s="31">
        <f t="shared" si="202"/>
        <v>-11576.42</v>
      </c>
      <c r="DX88" s="31">
        <f t="shared" si="203"/>
        <v>-14289.62</v>
      </c>
      <c r="DY88" s="31">
        <f t="shared" si="204"/>
        <v>-23818.05</v>
      </c>
      <c r="DZ88" s="31">
        <f t="shared" si="205"/>
        <v>-23304.13</v>
      </c>
      <c r="EA88" s="31">
        <f t="shared" si="206"/>
        <v>-68287.91</v>
      </c>
      <c r="EB88" s="31">
        <f t="shared" si="207"/>
        <v>-17415.12</v>
      </c>
      <c r="EC88" s="31">
        <f t="shared" si="208"/>
        <v>-9551.0499999999993</v>
      </c>
      <c r="ED88" s="31">
        <f t="shared" si="209"/>
        <v>-7212.75</v>
      </c>
      <c r="EE88" s="31">
        <f t="shared" si="210"/>
        <v>-2755.49</v>
      </c>
      <c r="EF88" s="31">
        <f t="shared" si="211"/>
        <v>-1832.12</v>
      </c>
      <c r="EG88" s="32">
        <f t="shared" si="212"/>
        <v>-16696.38</v>
      </c>
      <c r="EH88" s="32">
        <f t="shared" si="213"/>
        <v>-11002.189999999999</v>
      </c>
      <c r="EI88" s="32">
        <f t="shared" si="214"/>
        <v>-40478.81</v>
      </c>
      <c r="EJ88" s="32">
        <f t="shared" si="215"/>
        <v>-50403.53</v>
      </c>
      <c r="EK88" s="32">
        <f t="shared" si="216"/>
        <v>-84736.09</v>
      </c>
      <c r="EL88" s="32">
        <f t="shared" si="217"/>
        <v>-83656.88</v>
      </c>
      <c r="EM88" s="32">
        <f t="shared" si="218"/>
        <v>-247316.74000000002</v>
      </c>
      <c r="EN88" s="32">
        <f t="shared" si="219"/>
        <v>-63685.179999999993</v>
      </c>
      <c r="EO88" s="32">
        <f t="shared" si="220"/>
        <v>-35272.629999999997</v>
      </c>
      <c r="EP88" s="32">
        <f t="shared" si="221"/>
        <v>-26896.489999999998</v>
      </c>
      <c r="EQ88" s="32">
        <f t="shared" si="222"/>
        <v>-10380.470000000001</v>
      </c>
      <c r="ER88" s="32">
        <f t="shared" si="223"/>
        <v>-6971.5299999999988</v>
      </c>
    </row>
    <row r="89" spans="1:148">
      <c r="A89" t="s">
        <v>442</v>
      </c>
      <c r="B89" s="1" t="s">
        <v>50</v>
      </c>
      <c r="C89" t="str">
        <f t="shared" ca="1" si="260"/>
        <v>PH1</v>
      </c>
      <c r="D89" t="str">
        <f t="shared" ca="1" si="261"/>
        <v>Poplar Hill #1</v>
      </c>
      <c r="E89" s="51">
        <v>1798.1880000000001</v>
      </c>
      <c r="F89" s="51">
        <v>1079.54</v>
      </c>
      <c r="G89" s="51">
        <v>3405.2759999999998</v>
      </c>
      <c r="H89" s="51">
        <v>849.8</v>
      </c>
      <c r="I89" s="51">
        <v>862.17600000000004</v>
      </c>
      <c r="J89" s="51">
        <v>1047.788</v>
      </c>
      <c r="K89" s="51">
        <v>1598.912</v>
      </c>
      <c r="L89" s="51">
        <v>1416.7159999999999</v>
      </c>
      <c r="M89" s="51">
        <v>2007.376</v>
      </c>
      <c r="N89" s="51">
        <v>6229.8879999999999</v>
      </c>
      <c r="O89" s="51">
        <v>5376.42</v>
      </c>
      <c r="P89" s="51">
        <v>2996.672</v>
      </c>
      <c r="Q89" s="32">
        <v>133580.51</v>
      </c>
      <c r="R89" s="32">
        <v>92691.839999999997</v>
      </c>
      <c r="S89" s="32">
        <v>239002.74</v>
      </c>
      <c r="T89" s="32">
        <v>66982.12</v>
      </c>
      <c r="U89" s="32">
        <v>87238.56</v>
      </c>
      <c r="V89" s="32">
        <v>75771.320000000007</v>
      </c>
      <c r="W89" s="32">
        <v>561742.55000000005</v>
      </c>
      <c r="X89" s="32">
        <v>141806.42000000001</v>
      </c>
      <c r="Y89" s="32">
        <v>140900.87</v>
      </c>
      <c r="Z89" s="32">
        <v>508209.77</v>
      </c>
      <c r="AA89" s="32">
        <v>325253.42</v>
      </c>
      <c r="AB89" s="32">
        <v>283314.84000000003</v>
      </c>
      <c r="AC89" s="2">
        <v>-5.2</v>
      </c>
      <c r="AD89" s="2">
        <v>-5.2</v>
      </c>
      <c r="AE89" s="2">
        <v>-5.2</v>
      </c>
      <c r="AF89" s="2">
        <v>-5.2</v>
      </c>
      <c r="AG89" s="2">
        <v>-5.2</v>
      </c>
      <c r="AH89" s="2">
        <v>-5.2</v>
      </c>
      <c r="AI89" s="2">
        <v>-5.2</v>
      </c>
      <c r="AJ89" s="2">
        <v>-5.2</v>
      </c>
      <c r="AK89" s="2">
        <v>-5.2</v>
      </c>
      <c r="AL89" s="2">
        <v>-5.2</v>
      </c>
      <c r="AM89" s="2">
        <v>-5.2</v>
      </c>
      <c r="AN89" s="2">
        <v>-5.2</v>
      </c>
      <c r="AO89" s="33">
        <v>-6946.19</v>
      </c>
      <c r="AP89" s="33">
        <v>-4819.9799999999996</v>
      </c>
      <c r="AQ89" s="33">
        <v>-12428.14</v>
      </c>
      <c r="AR89" s="33">
        <v>-3483.07</v>
      </c>
      <c r="AS89" s="33">
        <v>-4536.41</v>
      </c>
      <c r="AT89" s="33">
        <v>-3940.11</v>
      </c>
      <c r="AU89" s="33">
        <v>-29210.61</v>
      </c>
      <c r="AV89" s="33">
        <v>-7373.93</v>
      </c>
      <c r="AW89" s="33">
        <v>-7326.85</v>
      </c>
      <c r="AX89" s="33">
        <v>-26426.91</v>
      </c>
      <c r="AY89" s="33">
        <v>-16913.18</v>
      </c>
      <c r="AZ89" s="33">
        <v>-14732.37</v>
      </c>
      <c r="BA89" s="31">
        <f t="shared" si="224"/>
        <v>-160.30000000000001</v>
      </c>
      <c r="BB89" s="31">
        <f t="shared" si="225"/>
        <v>-111.23</v>
      </c>
      <c r="BC89" s="31">
        <f t="shared" si="226"/>
        <v>-286.8</v>
      </c>
      <c r="BD89" s="31">
        <f t="shared" si="227"/>
        <v>-321.51</v>
      </c>
      <c r="BE89" s="31">
        <f t="shared" si="228"/>
        <v>-418.75</v>
      </c>
      <c r="BF89" s="31">
        <f t="shared" si="229"/>
        <v>-363.7</v>
      </c>
      <c r="BG89" s="31">
        <f t="shared" si="230"/>
        <v>-3988.37</v>
      </c>
      <c r="BH89" s="31">
        <f t="shared" si="231"/>
        <v>-1006.83</v>
      </c>
      <c r="BI89" s="31">
        <f t="shared" si="232"/>
        <v>-1000.4</v>
      </c>
      <c r="BJ89" s="31">
        <f t="shared" si="233"/>
        <v>-1524.63</v>
      </c>
      <c r="BK89" s="31">
        <f t="shared" si="234"/>
        <v>-975.76</v>
      </c>
      <c r="BL89" s="31">
        <f t="shared" si="235"/>
        <v>-849.94</v>
      </c>
      <c r="BM89" s="6">
        <v>-4.9399999999999999E-2</v>
      </c>
      <c r="BN89" s="6">
        <v>-4.9399999999999999E-2</v>
      </c>
      <c r="BO89" s="6">
        <v>-4.9399999999999999E-2</v>
      </c>
      <c r="BP89" s="6">
        <v>-4.9399999999999999E-2</v>
      </c>
      <c r="BQ89" s="6">
        <v>-4.9399999999999999E-2</v>
      </c>
      <c r="BR89" s="6">
        <v>-4.9399999999999999E-2</v>
      </c>
      <c r="BS89" s="6">
        <v>-4.9399999999999999E-2</v>
      </c>
      <c r="BT89" s="6">
        <v>-4.9399999999999999E-2</v>
      </c>
      <c r="BU89" s="6">
        <v>-4.9399999999999999E-2</v>
      </c>
      <c r="BV89" s="6">
        <v>-4.9399999999999999E-2</v>
      </c>
      <c r="BW89" s="6">
        <v>-4.9399999999999999E-2</v>
      </c>
      <c r="BX89" s="6">
        <v>-4.9399999999999999E-2</v>
      </c>
      <c r="BY89" s="31">
        <v>-6598.88</v>
      </c>
      <c r="BZ89" s="31">
        <v>-4578.9799999999996</v>
      </c>
      <c r="CA89" s="31">
        <v>-11806.74</v>
      </c>
      <c r="CB89" s="31">
        <v>-3308.92</v>
      </c>
      <c r="CC89" s="31">
        <v>-4309.58</v>
      </c>
      <c r="CD89" s="31">
        <v>-3743.1</v>
      </c>
      <c r="CE89" s="31">
        <v>-27750.080000000002</v>
      </c>
      <c r="CF89" s="31">
        <v>-7005.24</v>
      </c>
      <c r="CG89" s="31">
        <v>-6960.5</v>
      </c>
      <c r="CH89" s="31">
        <v>-25105.56</v>
      </c>
      <c r="CI89" s="31">
        <v>-16067.52</v>
      </c>
      <c r="CJ89" s="31">
        <v>-13995.75</v>
      </c>
      <c r="CK89" s="32">
        <f t="shared" si="236"/>
        <v>173.65</v>
      </c>
      <c r="CL89" s="32">
        <f t="shared" si="237"/>
        <v>120.5</v>
      </c>
      <c r="CM89" s="32">
        <f t="shared" si="238"/>
        <v>310.7</v>
      </c>
      <c r="CN89" s="32">
        <f t="shared" si="239"/>
        <v>87.08</v>
      </c>
      <c r="CO89" s="32">
        <f t="shared" si="240"/>
        <v>113.41</v>
      </c>
      <c r="CP89" s="32">
        <f t="shared" si="241"/>
        <v>98.5</v>
      </c>
      <c r="CQ89" s="32">
        <f t="shared" si="242"/>
        <v>730.27</v>
      </c>
      <c r="CR89" s="32">
        <f t="shared" si="243"/>
        <v>184.35</v>
      </c>
      <c r="CS89" s="32">
        <f t="shared" si="244"/>
        <v>183.17</v>
      </c>
      <c r="CT89" s="32">
        <f t="shared" si="245"/>
        <v>660.67</v>
      </c>
      <c r="CU89" s="32">
        <f t="shared" si="246"/>
        <v>422.83</v>
      </c>
      <c r="CV89" s="32">
        <f t="shared" si="247"/>
        <v>368.31</v>
      </c>
      <c r="CW89" s="31">
        <f t="shared" si="248"/>
        <v>681.25999999999908</v>
      </c>
      <c r="CX89" s="31">
        <f t="shared" si="249"/>
        <v>472.73</v>
      </c>
      <c r="CY89" s="31">
        <f t="shared" si="250"/>
        <v>1218.9000000000003</v>
      </c>
      <c r="CZ89" s="31">
        <f t="shared" si="251"/>
        <v>582.74</v>
      </c>
      <c r="DA89" s="31">
        <f t="shared" si="252"/>
        <v>758.98999999999978</v>
      </c>
      <c r="DB89" s="31">
        <f t="shared" si="253"/>
        <v>659.21000000000026</v>
      </c>
      <c r="DC89" s="31">
        <f t="shared" si="254"/>
        <v>6179.1699999999992</v>
      </c>
      <c r="DD89" s="31">
        <f t="shared" si="255"/>
        <v>1559.8700000000008</v>
      </c>
      <c r="DE89" s="31">
        <f t="shared" si="256"/>
        <v>1549.9200000000005</v>
      </c>
      <c r="DF89" s="31">
        <f t="shared" si="257"/>
        <v>3506.6499999999969</v>
      </c>
      <c r="DG89" s="31">
        <f t="shared" si="258"/>
        <v>2244.25</v>
      </c>
      <c r="DH89" s="31">
        <f t="shared" si="259"/>
        <v>1954.8700000000003</v>
      </c>
      <c r="DI89" s="32">
        <f t="shared" si="188"/>
        <v>34.06</v>
      </c>
      <c r="DJ89" s="32">
        <f t="shared" si="189"/>
        <v>23.64</v>
      </c>
      <c r="DK89" s="32">
        <f t="shared" si="190"/>
        <v>60.95</v>
      </c>
      <c r="DL89" s="32">
        <f t="shared" si="191"/>
        <v>29.14</v>
      </c>
      <c r="DM89" s="32">
        <f t="shared" si="192"/>
        <v>37.950000000000003</v>
      </c>
      <c r="DN89" s="32">
        <f t="shared" si="193"/>
        <v>32.96</v>
      </c>
      <c r="DO89" s="32">
        <f t="shared" si="194"/>
        <v>308.95999999999998</v>
      </c>
      <c r="DP89" s="32">
        <f t="shared" si="195"/>
        <v>77.989999999999995</v>
      </c>
      <c r="DQ89" s="32">
        <f t="shared" si="196"/>
        <v>77.5</v>
      </c>
      <c r="DR89" s="32">
        <f t="shared" si="197"/>
        <v>175.33</v>
      </c>
      <c r="DS89" s="32">
        <f t="shared" si="198"/>
        <v>112.21</v>
      </c>
      <c r="DT89" s="32">
        <f t="shared" si="199"/>
        <v>97.74</v>
      </c>
      <c r="DU89" s="31">
        <f t="shared" si="200"/>
        <v>293.12</v>
      </c>
      <c r="DV89" s="31">
        <f t="shared" si="201"/>
        <v>200.99</v>
      </c>
      <c r="DW89" s="31">
        <f t="shared" si="202"/>
        <v>512.62</v>
      </c>
      <c r="DX89" s="31">
        <f t="shared" si="203"/>
        <v>242.11</v>
      </c>
      <c r="DY89" s="31">
        <f t="shared" si="204"/>
        <v>311.58999999999997</v>
      </c>
      <c r="DZ89" s="31">
        <f t="shared" si="205"/>
        <v>267.27</v>
      </c>
      <c r="EA89" s="31">
        <f t="shared" si="206"/>
        <v>2474.8000000000002</v>
      </c>
      <c r="EB89" s="31">
        <f t="shared" si="207"/>
        <v>616.46</v>
      </c>
      <c r="EC89" s="31">
        <f t="shared" si="208"/>
        <v>604.29999999999995</v>
      </c>
      <c r="ED89" s="31">
        <f t="shared" si="209"/>
        <v>1349.2</v>
      </c>
      <c r="EE89" s="31">
        <f t="shared" si="210"/>
        <v>851.57</v>
      </c>
      <c r="EF89" s="31">
        <f t="shared" si="211"/>
        <v>731.72</v>
      </c>
      <c r="EG89" s="32">
        <f t="shared" si="212"/>
        <v>1008.439999999999</v>
      </c>
      <c r="EH89" s="32">
        <f t="shared" si="213"/>
        <v>697.36</v>
      </c>
      <c r="EI89" s="32">
        <f t="shared" si="214"/>
        <v>1792.4700000000003</v>
      </c>
      <c r="EJ89" s="32">
        <f t="shared" si="215"/>
        <v>853.99</v>
      </c>
      <c r="EK89" s="32">
        <f t="shared" si="216"/>
        <v>1108.5299999999997</v>
      </c>
      <c r="EL89" s="32">
        <f t="shared" si="217"/>
        <v>959.44000000000028</v>
      </c>
      <c r="EM89" s="32">
        <f t="shared" si="218"/>
        <v>8962.93</v>
      </c>
      <c r="EN89" s="32">
        <f t="shared" si="219"/>
        <v>2254.3200000000006</v>
      </c>
      <c r="EO89" s="32">
        <f t="shared" si="220"/>
        <v>2231.7200000000003</v>
      </c>
      <c r="EP89" s="32">
        <f t="shared" si="221"/>
        <v>5031.1799999999967</v>
      </c>
      <c r="EQ89" s="32">
        <f t="shared" si="222"/>
        <v>3208.03</v>
      </c>
      <c r="ER89" s="32">
        <f t="shared" si="223"/>
        <v>2784.33</v>
      </c>
    </row>
    <row r="90" spans="1:148">
      <c r="A90" t="s">
        <v>423</v>
      </c>
      <c r="B90" s="1" t="s">
        <v>131</v>
      </c>
      <c r="C90" t="str">
        <f t="shared" ca="1" si="260"/>
        <v>POC</v>
      </c>
      <c r="D90" t="str">
        <f t="shared" ca="1" si="261"/>
        <v>Pocaterra Hydro Facility</v>
      </c>
      <c r="E90" s="51">
        <v>4048.5092</v>
      </c>
      <c r="F90" s="51">
        <v>3385.2687999999998</v>
      </c>
      <c r="G90" s="51">
        <v>3072.3712999999998</v>
      </c>
      <c r="H90" s="51">
        <v>2070.3000000000002</v>
      </c>
      <c r="I90" s="51">
        <v>2304.6923000000002</v>
      </c>
      <c r="J90" s="51">
        <v>476.45350000000002</v>
      </c>
      <c r="K90" s="51">
        <v>1863.8732</v>
      </c>
      <c r="L90" s="51">
        <v>2411.4690000000001</v>
      </c>
      <c r="M90" s="51">
        <v>1680.4340999999999</v>
      </c>
      <c r="N90" s="51">
        <v>1566.8511000000001</v>
      </c>
      <c r="O90" s="51">
        <v>3393.5985000000001</v>
      </c>
      <c r="P90" s="51">
        <v>3279.2972</v>
      </c>
      <c r="Q90" s="32">
        <v>345973.78</v>
      </c>
      <c r="R90" s="32">
        <v>279019.83</v>
      </c>
      <c r="S90" s="32">
        <v>213897.57</v>
      </c>
      <c r="T90" s="32">
        <v>157245.85999999999</v>
      </c>
      <c r="U90" s="32">
        <v>198092.35</v>
      </c>
      <c r="V90" s="32">
        <v>40589.54</v>
      </c>
      <c r="W90" s="32">
        <v>553893.62</v>
      </c>
      <c r="X90" s="32">
        <v>300764.52</v>
      </c>
      <c r="Y90" s="32">
        <v>102568.88</v>
      </c>
      <c r="Z90" s="32">
        <v>147662.99</v>
      </c>
      <c r="AA90" s="32">
        <v>252169.52</v>
      </c>
      <c r="AB90" s="32">
        <v>319279.45</v>
      </c>
      <c r="AC90" s="2">
        <v>0.02</v>
      </c>
      <c r="AD90" s="2">
        <v>0.02</v>
      </c>
      <c r="AE90" s="2">
        <v>0.02</v>
      </c>
      <c r="AF90" s="2">
        <v>0.02</v>
      </c>
      <c r="AG90" s="2">
        <v>0.02</v>
      </c>
      <c r="AH90" s="2">
        <v>0.02</v>
      </c>
      <c r="AI90" s="2">
        <v>0.02</v>
      </c>
      <c r="AJ90" s="2">
        <v>0.02</v>
      </c>
      <c r="AK90" s="2">
        <v>0.02</v>
      </c>
      <c r="AL90" s="2">
        <v>0.02</v>
      </c>
      <c r="AM90" s="2">
        <v>0.02</v>
      </c>
      <c r="AN90" s="2">
        <v>0.02</v>
      </c>
      <c r="AO90" s="33">
        <v>69.19</v>
      </c>
      <c r="AP90" s="33">
        <v>55.8</v>
      </c>
      <c r="AQ90" s="33">
        <v>42.78</v>
      </c>
      <c r="AR90" s="33">
        <v>31.45</v>
      </c>
      <c r="AS90" s="33">
        <v>39.619999999999997</v>
      </c>
      <c r="AT90" s="33">
        <v>8.1199999999999992</v>
      </c>
      <c r="AU90" s="33">
        <v>110.78</v>
      </c>
      <c r="AV90" s="33">
        <v>60.15</v>
      </c>
      <c r="AW90" s="33">
        <v>20.51</v>
      </c>
      <c r="AX90" s="33">
        <v>29.53</v>
      </c>
      <c r="AY90" s="33">
        <v>50.43</v>
      </c>
      <c r="AZ90" s="33">
        <v>63.86</v>
      </c>
      <c r="BA90" s="31">
        <f t="shared" si="224"/>
        <v>-415.17</v>
      </c>
      <c r="BB90" s="31">
        <f t="shared" si="225"/>
        <v>-334.82</v>
      </c>
      <c r="BC90" s="31">
        <f t="shared" si="226"/>
        <v>-256.68</v>
      </c>
      <c r="BD90" s="31">
        <f t="shared" si="227"/>
        <v>-754.78</v>
      </c>
      <c r="BE90" s="31">
        <f t="shared" si="228"/>
        <v>-950.84</v>
      </c>
      <c r="BF90" s="31">
        <f t="shared" si="229"/>
        <v>-194.83</v>
      </c>
      <c r="BG90" s="31">
        <f t="shared" si="230"/>
        <v>-3932.64</v>
      </c>
      <c r="BH90" s="31">
        <f t="shared" si="231"/>
        <v>-2135.4299999999998</v>
      </c>
      <c r="BI90" s="31">
        <f t="shared" si="232"/>
        <v>-728.24</v>
      </c>
      <c r="BJ90" s="31">
        <f t="shared" si="233"/>
        <v>-442.99</v>
      </c>
      <c r="BK90" s="31">
        <f t="shared" si="234"/>
        <v>-756.51</v>
      </c>
      <c r="BL90" s="31">
        <f t="shared" si="235"/>
        <v>-957.84</v>
      </c>
      <c r="BM90" s="6">
        <v>-4.9399999999999999E-2</v>
      </c>
      <c r="BN90" s="6">
        <v>-4.9399999999999999E-2</v>
      </c>
      <c r="BO90" s="6">
        <v>-4.9399999999999999E-2</v>
      </c>
      <c r="BP90" s="6">
        <v>-4.9399999999999999E-2</v>
      </c>
      <c r="BQ90" s="6">
        <v>-4.9399999999999999E-2</v>
      </c>
      <c r="BR90" s="6">
        <v>-4.9399999999999999E-2</v>
      </c>
      <c r="BS90" s="6">
        <v>-4.9399999999999999E-2</v>
      </c>
      <c r="BT90" s="6">
        <v>-4.9399999999999999E-2</v>
      </c>
      <c r="BU90" s="6">
        <v>-4.9399999999999999E-2</v>
      </c>
      <c r="BV90" s="6">
        <v>-4.9399999999999999E-2</v>
      </c>
      <c r="BW90" s="6">
        <v>-4.9399999999999999E-2</v>
      </c>
      <c r="BX90" s="6">
        <v>-4.9399999999999999E-2</v>
      </c>
      <c r="BY90" s="31">
        <v>-17091.099999999999</v>
      </c>
      <c r="BZ90" s="31">
        <v>-13783.58</v>
      </c>
      <c r="CA90" s="31">
        <v>-10566.54</v>
      </c>
      <c r="CB90" s="31">
        <v>-7767.95</v>
      </c>
      <c r="CC90" s="31">
        <v>-9785.76</v>
      </c>
      <c r="CD90" s="31">
        <v>-2005.12</v>
      </c>
      <c r="CE90" s="31">
        <v>-27362.34</v>
      </c>
      <c r="CF90" s="31">
        <v>-14857.77</v>
      </c>
      <c r="CG90" s="31">
        <v>-5066.8999999999996</v>
      </c>
      <c r="CH90" s="31">
        <v>-7294.55</v>
      </c>
      <c r="CI90" s="31">
        <v>-12457.17</v>
      </c>
      <c r="CJ90" s="31">
        <v>-15772.4</v>
      </c>
      <c r="CK90" s="32">
        <f t="shared" si="236"/>
        <v>449.77</v>
      </c>
      <c r="CL90" s="32">
        <f t="shared" si="237"/>
        <v>362.73</v>
      </c>
      <c r="CM90" s="32">
        <f t="shared" si="238"/>
        <v>278.07</v>
      </c>
      <c r="CN90" s="32">
        <f t="shared" si="239"/>
        <v>204.42</v>
      </c>
      <c r="CO90" s="32">
        <f t="shared" si="240"/>
        <v>257.52</v>
      </c>
      <c r="CP90" s="32">
        <f t="shared" si="241"/>
        <v>52.77</v>
      </c>
      <c r="CQ90" s="32">
        <f t="shared" si="242"/>
        <v>720.06</v>
      </c>
      <c r="CR90" s="32">
        <f t="shared" si="243"/>
        <v>390.99</v>
      </c>
      <c r="CS90" s="32">
        <f t="shared" si="244"/>
        <v>133.34</v>
      </c>
      <c r="CT90" s="32">
        <f t="shared" si="245"/>
        <v>191.96</v>
      </c>
      <c r="CU90" s="32">
        <f t="shared" si="246"/>
        <v>327.82</v>
      </c>
      <c r="CV90" s="32">
        <f t="shared" si="247"/>
        <v>415.06</v>
      </c>
      <c r="CW90" s="31">
        <f t="shared" si="248"/>
        <v>-16295.349999999997</v>
      </c>
      <c r="CX90" s="31">
        <f t="shared" si="249"/>
        <v>-13141.83</v>
      </c>
      <c r="CY90" s="31">
        <f t="shared" si="250"/>
        <v>-10074.570000000002</v>
      </c>
      <c r="CZ90" s="31">
        <f t="shared" si="251"/>
        <v>-6840.2</v>
      </c>
      <c r="DA90" s="31">
        <f t="shared" si="252"/>
        <v>-8617.02</v>
      </c>
      <c r="DB90" s="31">
        <f t="shared" si="253"/>
        <v>-1765.6399999999999</v>
      </c>
      <c r="DC90" s="31">
        <f t="shared" si="254"/>
        <v>-22820.42</v>
      </c>
      <c r="DD90" s="31">
        <f t="shared" si="255"/>
        <v>-12391.5</v>
      </c>
      <c r="DE90" s="31">
        <f t="shared" si="256"/>
        <v>-4225.83</v>
      </c>
      <c r="DF90" s="31">
        <f t="shared" si="257"/>
        <v>-6689.13</v>
      </c>
      <c r="DG90" s="31">
        <f t="shared" si="258"/>
        <v>-11423.27</v>
      </c>
      <c r="DH90" s="31">
        <f t="shared" si="259"/>
        <v>-14463.36</v>
      </c>
      <c r="DI90" s="32">
        <f t="shared" si="188"/>
        <v>-814.77</v>
      </c>
      <c r="DJ90" s="32">
        <f t="shared" si="189"/>
        <v>-657.09</v>
      </c>
      <c r="DK90" s="32">
        <f t="shared" si="190"/>
        <v>-503.73</v>
      </c>
      <c r="DL90" s="32">
        <f t="shared" si="191"/>
        <v>-342.01</v>
      </c>
      <c r="DM90" s="32">
        <f t="shared" si="192"/>
        <v>-430.85</v>
      </c>
      <c r="DN90" s="32">
        <f t="shared" si="193"/>
        <v>-88.28</v>
      </c>
      <c r="DO90" s="32">
        <f t="shared" si="194"/>
        <v>-1141.02</v>
      </c>
      <c r="DP90" s="32">
        <f t="shared" si="195"/>
        <v>-619.58000000000004</v>
      </c>
      <c r="DQ90" s="32">
        <f t="shared" si="196"/>
        <v>-211.29</v>
      </c>
      <c r="DR90" s="32">
        <f t="shared" si="197"/>
        <v>-334.46</v>
      </c>
      <c r="DS90" s="32">
        <f t="shared" si="198"/>
        <v>-571.16</v>
      </c>
      <c r="DT90" s="32">
        <f t="shared" si="199"/>
        <v>-723.17</v>
      </c>
      <c r="DU90" s="31">
        <f t="shared" si="200"/>
        <v>-7011.25</v>
      </c>
      <c r="DV90" s="31">
        <f t="shared" si="201"/>
        <v>-5587.44</v>
      </c>
      <c r="DW90" s="31">
        <f t="shared" si="202"/>
        <v>-4236.9799999999996</v>
      </c>
      <c r="DX90" s="31">
        <f t="shared" si="203"/>
        <v>-2841.87</v>
      </c>
      <c r="DY90" s="31">
        <f t="shared" si="204"/>
        <v>-3537.58</v>
      </c>
      <c r="DZ90" s="31">
        <f t="shared" si="205"/>
        <v>-715.86</v>
      </c>
      <c r="EA90" s="31">
        <f t="shared" si="206"/>
        <v>-9139.74</v>
      </c>
      <c r="EB90" s="31">
        <f t="shared" si="207"/>
        <v>-4897.1099999999997</v>
      </c>
      <c r="EC90" s="31">
        <f t="shared" si="208"/>
        <v>-1647.61</v>
      </c>
      <c r="ED90" s="31">
        <f t="shared" si="209"/>
        <v>-2573.67</v>
      </c>
      <c r="EE90" s="31">
        <f t="shared" si="210"/>
        <v>-4334.51</v>
      </c>
      <c r="EF90" s="31">
        <f t="shared" si="211"/>
        <v>-5413.76</v>
      </c>
      <c r="EG90" s="32">
        <f t="shared" si="212"/>
        <v>-24121.369999999995</v>
      </c>
      <c r="EH90" s="32">
        <f t="shared" si="213"/>
        <v>-19386.36</v>
      </c>
      <c r="EI90" s="32">
        <f t="shared" si="214"/>
        <v>-14815.28</v>
      </c>
      <c r="EJ90" s="32">
        <f t="shared" si="215"/>
        <v>-10024.08</v>
      </c>
      <c r="EK90" s="32">
        <f t="shared" si="216"/>
        <v>-12585.45</v>
      </c>
      <c r="EL90" s="32">
        <f t="shared" si="217"/>
        <v>-2569.7799999999997</v>
      </c>
      <c r="EM90" s="32">
        <f t="shared" si="218"/>
        <v>-33101.18</v>
      </c>
      <c r="EN90" s="32">
        <f t="shared" si="219"/>
        <v>-17908.189999999999</v>
      </c>
      <c r="EO90" s="32">
        <f t="shared" si="220"/>
        <v>-6084.73</v>
      </c>
      <c r="EP90" s="32">
        <f t="shared" si="221"/>
        <v>-9597.26</v>
      </c>
      <c r="EQ90" s="32">
        <f t="shared" si="222"/>
        <v>-16328.94</v>
      </c>
      <c r="ER90" s="32">
        <f t="shared" si="223"/>
        <v>-20600.29</v>
      </c>
    </row>
    <row r="91" spans="1:148">
      <c r="A91" t="s">
        <v>443</v>
      </c>
      <c r="B91" s="1" t="s">
        <v>11</v>
      </c>
      <c r="C91" t="str">
        <f t="shared" ca="1" si="260"/>
        <v>PR1</v>
      </c>
      <c r="D91" t="str">
        <f t="shared" ca="1" si="261"/>
        <v>Primrose #1</v>
      </c>
      <c r="E91" s="51">
        <v>25635.202300000001</v>
      </c>
      <c r="F91" s="51">
        <v>25120.7827</v>
      </c>
      <c r="G91" s="51">
        <v>21786.948400000001</v>
      </c>
      <c r="H91" s="51">
        <v>19338.331600000001</v>
      </c>
      <c r="I91" s="51">
        <v>13429.810799999999</v>
      </c>
      <c r="J91" s="51">
        <v>16442.549500000001</v>
      </c>
      <c r="K91" s="51">
        <v>14320.279</v>
      </c>
      <c r="L91" s="51">
        <v>18950.719700000001</v>
      </c>
      <c r="M91" s="51">
        <v>16959.847900000001</v>
      </c>
      <c r="N91" s="51">
        <v>16135.5527</v>
      </c>
      <c r="O91" s="51">
        <v>17449.143700000001</v>
      </c>
      <c r="P91" s="51">
        <v>18456.048299999999</v>
      </c>
      <c r="Q91" s="32">
        <v>1591910.3999999999</v>
      </c>
      <c r="R91" s="32">
        <v>1863387.55</v>
      </c>
      <c r="S91" s="32">
        <v>1238333.51</v>
      </c>
      <c r="T91" s="32">
        <v>993120.88</v>
      </c>
      <c r="U91" s="32">
        <v>572191.16</v>
      </c>
      <c r="V91" s="32">
        <v>766077.7</v>
      </c>
      <c r="W91" s="32">
        <v>1859082.11</v>
      </c>
      <c r="X91" s="32">
        <v>1339098.07</v>
      </c>
      <c r="Y91" s="32">
        <v>841031.37</v>
      </c>
      <c r="Z91" s="32">
        <v>1074687.3700000001</v>
      </c>
      <c r="AA91" s="32">
        <v>970680.74</v>
      </c>
      <c r="AB91" s="32">
        <v>1239082.45</v>
      </c>
      <c r="AC91" s="2">
        <v>5.6</v>
      </c>
      <c r="AD91" s="2">
        <v>5.6</v>
      </c>
      <c r="AE91" s="2">
        <v>5.6</v>
      </c>
      <c r="AF91" s="2">
        <v>5.6</v>
      </c>
      <c r="AG91" s="2">
        <v>5.6</v>
      </c>
      <c r="AH91" s="2">
        <v>5.6</v>
      </c>
      <c r="AI91" s="2">
        <v>5.6</v>
      </c>
      <c r="AJ91" s="2">
        <v>5.6</v>
      </c>
      <c r="AK91" s="2">
        <v>5.6</v>
      </c>
      <c r="AL91" s="2">
        <v>5.6</v>
      </c>
      <c r="AM91" s="2">
        <v>5.6</v>
      </c>
      <c r="AN91" s="2">
        <v>5.6</v>
      </c>
      <c r="AO91" s="33">
        <v>89146.98</v>
      </c>
      <c r="AP91" s="33">
        <v>104349.7</v>
      </c>
      <c r="AQ91" s="33">
        <v>69346.679999999993</v>
      </c>
      <c r="AR91" s="33">
        <v>55614.77</v>
      </c>
      <c r="AS91" s="33">
        <v>32042.7</v>
      </c>
      <c r="AT91" s="33">
        <v>42900.35</v>
      </c>
      <c r="AU91" s="33">
        <v>104108.6</v>
      </c>
      <c r="AV91" s="33">
        <v>74989.490000000005</v>
      </c>
      <c r="AW91" s="33">
        <v>47097.760000000002</v>
      </c>
      <c r="AX91" s="33">
        <v>60182.49</v>
      </c>
      <c r="AY91" s="33">
        <v>54358.12</v>
      </c>
      <c r="AZ91" s="33">
        <v>69388.62</v>
      </c>
      <c r="BA91" s="31">
        <f t="shared" si="224"/>
        <v>-1910.29</v>
      </c>
      <c r="BB91" s="31">
        <f t="shared" si="225"/>
        <v>-2236.0700000000002</v>
      </c>
      <c r="BC91" s="31">
        <f t="shared" si="226"/>
        <v>-1486</v>
      </c>
      <c r="BD91" s="31">
        <f t="shared" si="227"/>
        <v>-4766.9799999999996</v>
      </c>
      <c r="BE91" s="31">
        <f t="shared" si="228"/>
        <v>-2746.52</v>
      </c>
      <c r="BF91" s="31">
        <f t="shared" si="229"/>
        <v>-3677.17</v>
      </c>
      <c r="BG91" s="31">
        <f t="shared" si="230"/>
        <v>-13199.48</v>
      </c>
      <c r="BH91" s="31">
        <f t="shared" si="231"/>
        <v>-9507.6</v>
      </c>
      <c r="BI91" s="31">
        <f t="shared" si="232"/>
        <v>-5971.32</v>
      </c>
      <c r="BJ91" s="31">
        <f t="shared" si="233"/>
        <v>-3224.06</v>
      </c>
      <c r="BK91" s="31">
        <f t="shared" si="234"/>
        <v>-2912.04</v>
      </c>
      <c r="BL91" s="31">
        <f t="shared" si="235"/>
        <v>-3717.25</v>
      </c>
      <c r="BM91" s="6">
        <v>7.17E-2</v>
      </c>
      <c r="BN91" s="6">
        <v>7.17E-2</v>
      </c>
      <c r="BO91" s="6">
        <v>7.17E-2</v>
      </c>
      <c r="BP91" s="6">
        <v>7.17E-2</v>
      </c>
      <c r="BQ91" s="6">
        <v>7.17E-2</v>
      </c>
      <c r="BR91" s="6">
        <v>7.17E-2</v>
      </c>
      <c r="BS91" s="6">
        <v>7.17E-2</v>
      </c>
      <c r="BT91" s="6">
        <v>7.17E-2</v>
      </c>
      <c r="BU91" s="6">
        <v>7.17E-2</v>
      </c>
      <c r="BV91" s="6">
        <v>7.17E-2</v>
      </c>
      <c r="BW91" s="6">
        <v>7.17E-2</v>
      </c>
      <c r="BX91" s="6">
        <v>7.17E-2</v>
      </c>
      <c r="BY91" s="31">
        <v>114139.98</v>
      </c>
      <c r="BZ91" s="31">
        <v>133604.89000000001</v>
      </c>
      <c r="CA91" s="31">
        <v>88788.51</v>
      </c>
      <c r="CB91" s="31">
        <v>71206.77</v>
      </c>
      <c r="CC91" s="31">
        <v>41026.11</v>
      </c>
      <c r="CD91" s="31">
        <v>54927.77</v>
      </c>
      <c r="CE91" s="31">
        <v>133296.19</v>
      </c>
      <c r="CF91" s="31">
        <v>96013.33</v>
      </c>
      <c r="CG91" s="31">
        <v>60301.95</v>
      </c>
      <c r="CH91" s="31">
        <v>77055.08</v>
      </c>
      <c r="CI91" s="31">
        <v>69597.81</v>
      </c>
      <c r="CJ91" s="31">
        <v>88842.21</v>
      </c>
      <c r="CK91" s="32">
        <f t="shared" si="236"/>
        <v>2069.48</v>
      </c>
      <c r="CL91" s="32">
        <f t="shared" si="237"/>
        <v>2422.4</v>
      </c>
      <c r="CM91" s="32">
        <f t="shared" si="238"/>
        <v>1609.83</v>
      </c>
      <c r="CN91" s="32">
        <f t="shared" si="239"/>
        <v>1291.06</v>
      </c>
      <c r="CO91" s="32">
        <f t="shared" si="240"/>
        <v>743.85</v>
      </c>
      <c r="CP91" s="32">
        <f t="shared" si="241"/>
        <v>995.9</v>
      </c>
      <c r="CQ91" s="32">
        <f t="shared" si="242"/>
        <v>2416.81</v>
      </c>
      <c r="CR91" s="32">
        <f t="shared" si="243"/>
        <v>1740.83</v>
      </c>
      <c r="CS91" s="32">
        <f t="shared" si="244"/>
        <v>1093.3399999999999</v>
      </c>
      <c r="CT91" s="32">
        <f t="shared" si="245"/>
        <v>1397.09</v>
      </c>
      <c r="CU91" s="32">
        <f t="shared" si="246"/>
        <v>1261.8800000000001</v>
      </c>
      <c r="CV91" s="32">
        <f t="shared" si="247"/>
        <v>1610.81</v>
      </c>
      <c r="CW91" s="31">
        <f t="shared" si="248"/>
        <v>28972.769999999997</v>
      </c>
      <c r="CX91" s="31">
        <f t="shared" si="249"/>
        <v>33913.660000000011</v>
      </c>
      <c r="CY91" s="31">
        <f t="shared" si="250"/>
        <v>22537.660000000003</v>
      </c>
      <c r="CZ91" s="31">
        <f t="shared" si="251"/>
        <v>21650.040000000005</v>
      </c>
      <c r="DA91" s="31">
        <f t="shared" si="252"/>
        <v>12473.779999999999</v>
      </c>
      <c r="DB91" s="31">
        <f t="shared" si="253"/>
        <v>16700.489999999998</v>
      </c>
      <c r="DC91" s="31">
        <f t="shared" si="254"/>
        <v>44803.87999999999</v>
      </c>
      <c r="DD91" s="31">
        <f t="shared" si="255"/>
        <v>32272.269999999997</v>
      </c>
      <c r="DE91" s="31">
        <f t="shared" si="256"/>
        <v>20268.849999999991</v>
      </c>
      <c r="DF91" s="31">
        <f t="shared" si="257"/>
        <v>21493.74</v>
      </c>
      <c r="DG91" s="31">
        <f t="shared" si="258"/>
        <v>19413.61</v>
      </c>
      <c r="DH91" s="31">
        <f t="shared" si="259"/>
        <v>24781.650000000009</v>
      </c>
      <c r="DI91" s="32">
        <f t="shared" si="188"/>
        <v>1448.64</v>
      </c>
      <c r="DJ91" s="32">
        <f t="shared" si="189"/>
        <v>1695.68</v>
      </c>
      <c r="DK91" s="32">
        <f t="shared" si="190"/>
        <v>1126.8800000000001</v>
      </c>
      <c r="DL91" s="32">
        <f t="shared" si="191"/>
        <v>1082.5</v>
      </c>
      <c r="DM91" s="32">
        <f t="shared" si="192"/>
        <v>623.69000000000005</v>
      </c>
      <c r="DN91" s="32">
        <f t="shared" si="193"/>
        <v>835.02</v>
      </c>
      <c r="DO91" s="32">
        <f t="shared" si="194"/>
        <v>2240.19</v>
      </c>
      <c r="DP91" s="32">
        <f t="shared" si="195"/>
        <v>1613.61</v>
      </c>
      <c r="DQ91" s="32">
        <f t="shared" si="196"/>
        <v>1013.44</v>
      </c>
      <c r="DR91" s="32">
        <f t="shared" si="197"/>
        <v>1074.69</v>
      </c>
      <c r="DS91" s="32">
        <f t="shared" si="198"/>
        <v>970.68</v>
      </c>
      <c r="DT91" s="32">
        <f t="shared" si="199"/>
        <v>1239.08</v>
      </c>
      <c r="DU91" s="31">
        <f t="shared" si="200"/>
        <v>12465.84</v>
      </c>
      <c r="DV91" s="31">
        <f t="shared" si="201"/>
        <v>14418.89</v>
      </c>
      <c r="DW91" s="31">
        <f t="shared" si="202"/>
        <v>9478.48</v>
      </c>
      <c r="DX91" s="31">
        <f t="shared" si="203"/>
        <v>8994.85</v>
      </c>
      <c r="DY91" s="31">
        <f t="shared" si="204"/>
        <v>5120.92</v>
      </c>
      <c r="DZ91" s="31">
        <f t="shared" si="205"/>
        <v>6771.02</v>
      </c>
      <c r="EA91" s="31">
        <f t="shared" si="206"/>
        <v>17944.27</v>
      </c>
      <c r="EB91" s="31">
        <f t="shared" si="207"/>
        <v>12753.96</v>
      </c>
      <c r="EC91" s="31">
        <f t="shared" si="208"/>
        <v>7902.63</v>
      </c>
      <c r="ED91" s="31">
        <f t="shared" si="209"/>
        <v>8269.7900000000009</v>
      </c>
      <c r="EE91" s="31">
        <f t="shared" si="210"/>
        <v>7366.41</v>
      </c>
      <c r="EF91" s="31">
        <f t="shared" si="211"/>
        <v>9275.98</v>
      </c>
      <c r="EG91" s="32">
        <f t="shared" si="212"/>
        <v>42887.25</v>
      </c>
      <c r="EH91" s="32">
        <f t="shared" si="213"/>
        <v>50028.23000000001</v>
      </c>
      <c r="EI91" s="32">
        <f t="shared" si="214"/>
        <v>33143.020000000004</v>
      </c>
      <c r="EJ91" s="32">
        <f t="shared" si="215"/>
        <v>31727.390000000007</v>
      </c>
      <c r="EK91" s="32">
        <f t="shared" si="216"/>
        <v>18218.39</v>
      </c>
      <c r="EL91" s="32">
        <f t="shared" si="217"/>
        <v>24306.53</v>
      </c>
      <c r="EM91" s="32">
        <f t="shared" si="218"/>
        <v>64988.34</v>
      </c>
      <c r="EN91" s="32">
        <f t="shared" si="219"/>
        <v>46639.839999999997</v>
      </c>
      <c r="EO91" s="32">
        <f t="shared" si="220"/>
        <v>29184.919999999991</v>
      </c>
      <c r="EP91" s="32">
        <f t="shared" si="221"/>
        <v>30838.22</v>
      </c>
      <c r="EQ91" s="32">
        <f t="shared" si="222"/>
        <v>27750.7</v>
      </c>
      <c r="ER91" s="32">
        <f t="shared" si="223"/>
        <v>35296.710000000006</v>
      </c>
    </row>
    <row r="92" spans="1:148">
      <c r="A92" t="s">
        <v>433</v>
      </c>
      <c r="B92" s="1" t="s">
        <v>107</v>
      </c>
      <c r="C92" t="str">
        <f t="shared" ca="1" si="260"/>
        <v>BCHEXP</v>
      </c>
      <c r="D92" t="str">
        <f t="shared" ca="1" si="261"/>
        <v>Alberta-BC Intertie - Export</v>
      </c>
      <c r="E92" s="51">
        <v>117763</v>
      </c>
      <c r="F92" s="51">
        <v>110668.25</v>
      </c>
      <c r="G92" s="51">
        <v>18051</v>
      </c>
      <c r="H92" s="51">
        <v>25348</v>
      </c>
      <c r="I92" s="51">
        <v>44255.5</v>
      </c>
      <c r="J92" s="51">
        <v>37394.25</v>
      </c>
      <c r="K92" s="51">
        <v>16944.75</v>
      </c>
      <c r="L92" s="51">
        <v>26497.25</v>
      </c>
      <c r="M92" s="51">
        <v>68365</v>
      </c>
      <c r="N92" s="51">
        <v>48435.25</v>
      </c>
      <c r="O92" s="51">
        <v>93298</v>
      </c>
      <c r="P92" s="51">
        <v>75617.5</v>
      </c>
      <c r="Q92" s="32">
        <v>4553371.66</v>
      </c>
      <c r="R92" s="32">
        <v>6279162.6500000004</v>
      </c>
      <c r="S92" s="32">
        <v>637612.14</v>
      </c>
      <c r="T92" s="32">
        <v>702108.14</v>
      </c>
      <c r="U92" s="32">
        <v>758113.41</v>
      </c>
      <c r="V92" s="32">
        <v>734174.44</v>
      </c>
      <c r="W92" s="32">
        <v>392021.36</v>
      </c>
      <c r="X92" s="32">
        <v>720226.97</v>
      </c>
      <c r="Y92" s="32">
        <v>2034189.46</v>
      </c>
      <c r="Z92" s="32">
        <v>1227594.5</v>
      </c>
      <c r="AA92" s="32">
        <v>2470246.9900000002</v>
      </c>
      <c r="AB92" s="32">
        <v>2946290.55</v>
      </c>
      <c r="AC92" s="2">
        <v>3.19</v>
      </c>
      <c r="AD92" s="2">
        <v>3.19</v>
      </c>
      <c r="AE92" s="2">
        <v>3.19</v>
      </c>
      <c r="AF92" s="2">
        <v>3.19</v>
      </c>
      <c r="AG92" s="2">
        <v>3.19</v>
      </c>
      <c r="AH92" s="2">
        <v>3.19</v>
      </c>
      <c r="AI92" s="2">
        <v>3.19</v>
      </c>
      <c r="AJ92" s="2">
        <v>3.19</v>
      </c>
      <c r="AK92" s="2">
        <v>3.19</v>
      </c>
      <c r="AL92" s="2">
        <v>3.19</v>
      </c>
      <c r="AM92" s="2">
        <v>3.19</v>
      </c>
      <c r="AN92" s="2">
        <v>3.19</v>
      </c>
      <c r="AO92" s="33">
        <v>145252.56</v>
      </c>
      <c r="AP92" s="33">
        <v>200305.29</v>
      </c>
      <c r="AQ92" s="33">
        <v>20339.830000000002</v>
      </c>
      <c r="AR92" s="33">
        <v>22397.25</v>
      </c>
      <c r="AS92" s="33">
        <v>24183.82</v>
      </c>
      <c r="AT92" s="33">
        <v>23420.16</v>
      </c>
      <c r="AU92" s="33">
        <v>12505.48</v>
      </c>
      <c r="AV92" s="33">
        <v>22975.24</v>
      </c>
      <c r="AW92" s="33">
        <v>64890.64</v>
      </c>
      <c r="AX92" s="33">
        <v>39160.26</v>
      </c>
      <c r="AY92" s="33">
        <v>78800.88</v>
      </c>
      <c r="AZ92" s="33">
        <v>93986.67</v>
      </c>
      <c r="BA92" s="31">
        <f t="shared" si="224"/>
        <v>-5464.05</v>
      </c>
      <c r="BB92" s="31">
        <f t="shared" si="225"/>
        <v>-7535</v>
      </c>
      <c r="BC92" s="31">
        <f t="shared" si="226"/>
        <v>-765.13</v>
      </c>
      <c r="BD92" s="31">
        <f t="shared" si="227"/>
        <v>-3370.12</v>
      </c>
      <c r="BE92" s="31">
        <f t="shared" si="228"/>
        <v>-3638.94</v>
      </c>
      <c r="BF92" s="31">
        <f t="shared" si="229"/>
        <v>-3524.04</v>
      </c>
      <c r="BG92" s="31">
        <f t="shared" si="230"/>
        <v>-2783.35</v>
      </c>
      <c r="BH92" s="31">
        <f t="shared" si="231"/>
        <v>-5113.6099999999997</v>
      </c>
      <c r="BI92" s="31">
        <f t="shared" si="232"/>
        <v>-14442.75</v>
      </c>
      <c r="BJ92" s="31">
        <f t="shared" si="233"/>
        <v>-3682.78</v>
      </c>
      <c r="BK92" s="31">
        <f t="shared" si="234"/>
        <v>-7410.74</v>
      </c>
      <c r="BL92" s="31">
        <f t="shared" si="235"/>
        <v>-8838.8700000000008</v>
      </c>
      <c r="BM92" s="6">
        <v>6.3E-3</v>
      </c>
      <c r="BN92" s="6">
        <v>6.3E-3</v>
      </c>
      <c r="BO92" s="6">
        <v>6.3E-3</v>
      </c>
      <c r="BP92" s="6">
        <v>6.3E-3</v>
      </c>
      <c r="BQ92" s="6">
        <v>6.3E-3</v>
      </c>
      <c r="BR92" s="6">
        <v>6.3E-3</v>
      </c>
      <c r="BS92" s="6">
        <v>6.3E-3</v>
      </c>
      <c r="BT92" s="6">
        <v>6.3E-3</v>
      </c>
      <c r="BU92" s="6">
        <v>6.3E-3</v>
      </c>
      <c r="BV92" s="6">
        <v>6.3E-3</v>
      </c>
      <c r="BW92" s="6">
        <v>6.3E-3</v>
      </c>
      <c r="BX92" s="6">
        <v>6.3E-3</v>
      </c>
      <c r="BY92" s="31">
        <v>28686.240000000002</v>
      </c>
      <c r="BZ92" s="31">
        <v>39558.720000000001</v>
      </c>
      <c r="CA92" s="31">
        <v>4016.96</v>
      </c>
      <c r="CB92" s="31">
        <v>4423.28</v>
      </c>
      <c r="CC92" s="31">
        <v>4776.1099999999997</v>
      </c>
      <c r="CD92" s="31">
        <v>4625.3</v>
      </c>
      <c r="CE92" s="31">
        <v>2469.73</v>
      </c>
      <c r="CF92" s="31">
        <v>4537.43</v>
      </c>
      <c r="CG92" s="31">
        <v>12815.39</v>
      </c>
      <c r="CH92" s="31">
        <v>7733.85</v>
      </c>
      <c r="CI92" s="31">
        <v>15562.56</v>
      </c>
      <c r="CJ92" s="31">
        <v>18561.63</v>
      </c>
      <c r="CK92" s="32">
        <f t="shared" si="236"/>
        <v>5919.38</v>
      </c>
      <c r="CL92" s="32">
        <f t="shared" si="237"/>
        <v>8162.91</v>
      </c>
      <c r="CM92" s="32">
        <f t="shared" si="238"/>
        <v>828.9</v>
      </c>
      <c r="CN92" s="32">
        <f t="shared" si="239"/>
        <v>912.74</v>
      </c>
      <c r="CO92" s="32">
        <f t="shared" si="240"/>
        <v>985.55</v>
      </c>
      <c r="CP92" s="32">
        <f t="shared" si="241"/>
        <v>954.43</v>
      </c>
      <c r="CQ92" s="32">
        <f t="shared" si="242"/>
        <v>509.63</v>
      </c>
      <c r="CR92" s="32">
        <f t="shared" si="243"/>
        <v>936.3</v>
      </c>
      <c r="CS92" s="32">
        <f t="shared" si="244"/>
        <v>2644.45</v>
      </c>
      <c r="CT92" s="32">
        <f t="shared" si="245"/>
        <v>1595.87</v>
      </c>
      <c r="CU92" s="32">
        <f t="shared" si="246"/>
        <v>3211.32</v>
      </c>
      <c r="CV92" s="32">
        <f t="shared" si="247"/>
        <v>3830.18</v>
      </c>
      <c r="CW92" s="31">
        <f t="shared" si="248"/>
        <v>-105182.89</v>
      </c>
      <c r="CX92" s="31">
        <f t="shared" si="249"/>
        <v>-145048.66</v>
      </c>
      <c r="CY92" s="31">
        <f t="shared" si="250"/>
        <v>-14728.840000000002</v>
      </c>
      <c r="CZ92" s="31">
        <f t="shared" si="251"/>
        <v>-13691.11</v>
      </c>
      <c r="DA92" s="31">
        <f t="shared" si="252"/>
        <v>-14783.22</v>
      </c>
      <c r="DB92" s="31">
        <f t="shared" si="253"/>
        <v>-14316.39</v>
      </c>
      <c r="DC92" s="31">
        <f t="shared" si="254"/>
        <v>-6742.7699999999986</v>
      </c>
      <c r="DD92" s="31">
        <f t="shared" si="255"/>
        <v>-12387.900000000001</v>
      </c>
      <c r="DE92" s="31">
        <f t="shared" si="256"/>
        <v>-34988.050000000003</v>
      </c>
      <c r="DF92" s="31">
        <f t="shared" si="257"/>
        <v>-26147.760000000002</v>
      </c>
      <c r="DG92" s="31">
        <f t="shared" si="258"/>
        <v>-52616.26</v>
      </c>
      <c r="DH92" s="31">
        <f t="shared" si="259"/>
        <v>-62755.99</v>
      </c>
      <c r="DI92" s="32">
        <f t="shared" si="188"/>
        <v>-5259.14</v>
      </c>
      <c r="DJ92" s="32">
        <f t="shared" si="189"/>
        <v>-7252.43</v>
      </c>
      <c r="DK92" s="32">
        <f t="shared" si="190"/>
        <v>-736.44</v>
      </c>
      <c r="DL92" s="32">
        <f t="shared" si="191"/>
        <v>-684.56</v>
      </c>
      <c r="DM92" s="32">
        <f t="shared" si="192"/>
        <v>-739.16</v>
      </c>
      <c r="DN92" s="32">
        <f t="shared" si="193"/>
        <v>-715.82</v>
      </c>
      <c r="DO92" s="32">
        <f t="shared" si="194"/>
        <v>-337.14</v>
      </c>
      <c r="DP92" s="32">
        <f t="shared" si="195"/>
        <v>-619.4</v>
      </c>
      <c r="DQ92" s="32">
        <f t="shared" si="196"/>
        <v>-1749.4</v>
      </c>
      <c r="DR92" s="32">
        <f t="shared" si="197"/>
        <v>-1307.3900000000001</v>
      </c>
      <c r="DS92" s="32">
        <f t="shared" si="198"/>
        <v>-2630.81</v>
      </c>
      <c r="DT92" s="32">
        <f t="shared" si="199"/>
        <v>-3137.8</v>
      </c>
      <c r="DU92" s="31">
        <f t="shared" si="200"/>
        <v>-45256.04</v>
      </c>
      <c r="DV92" s="31">
        <f t="shared" si="201"/>
        <v>-61669.55</v>
      </c>
      <c r="DW92" s="31">
        <f t="shared" si="202"/>
        <v>-6194.39</v>
      </c>
      <c r="DX92" s="31">
        <f t="shared" si="203"/>
        <v>-5688.19</v>
      </c>
      <c r="DY92" s="31">
        <f t="shared" si="204"/>
        <v>-6069.02</v>
      </c>
      <c r="DZ92" s="31">
        <f t="shared" si="205"/>
        <v>-5804.42</v>
      </c>
      <c r="EA92" s="31">
        <f t="shared" si="206"/>
        <v>-2700.53</v>
      </c>
      <c r="EB92" s="31">
        <f t="shared" si="207"/>
        <v>-4895.68</v>
      </c>
      <c r="EC92" s="31">
        <f t="shared" si="208"/>
        <v>-13641.51</v>
      </c>
      <c r="ED92" s="31">
        <f t="shared" si="209"/>
        <v>-10060.450000000001</v>
      </c>
      <c r="EE92" s="31">
        <f t="shared" si="210"/>
        <v>-19965</v>
      </c>
      <c r="EF92" s="31">
        <f t="shared" si="211"/>
        <v>-23490.1</v>
      </c>
      <c r="EG92" s="32">
        <f t="shared" si="212"/>
        <v>-155698.07</v>
      </c>
      <c r="EH92" s="32">
        <f t="shared" si="213"/>
        <v>-213970.64</v>
      </c>
      <c r="EI92" s="32">
        <f t="shared" si="214"/>
        <v>-21659.670000000002</v>
      </c>
      <c r="EJ92" s="32">
        <f t="shared" si="215"/>
        <v>-20063.86</v>
      </c>
      <c r="EK92" s="32">
        <f t="shared" si="216"/>
        <v>-21591.4</v>
      </c>
      <c r="EL92" s="32">
        <f t="shared" si="217"/>
        <v>-20836.629999999997</v>
      </c>
      <c r="EM92" s="32">
        <f t="shared" si="218"/>
        <v>-9780.4399999999987</v>
      </c>
      <c r="EN92" s="32">
        <f t="shared" si="219"/>
        <v>-17902.980000000003</v>
      </c>
      <c r="EO92" s="32">
        <f t="shared" si="220"/>
        <v>-50378.960000000006</v>
      </c>
      <c r="EP92" s="32">
        <f t="shared" si="221"/>
        <v>-37515.600000000006</v>
      </c>
      <c r="EQ92" s="32">
        <f t="shared" si="222"/>
        <v>-75212.070000000007</v>
      </c>
      <c r="ER92" s="32">
        <f t="shared" si="223"/>
        <v>-89383.889999999985</v>
      </c>
    </row>
    <row r="93" spans="1:148">
      <c r="A93" t="s">
        <v>433</v>
      </c>
      <c r="B93" s="1" t="s">
        <v>326</v>
      </c>
      <c r="C93" t="str">
        <f t="shared" ca="1" si="260"/>
        <v>SPCEXP</v>
      </c>
      <c r="D93" t="str">
        <f t="shared" ca="1" si="261"/>
        <v>Alberta-Saskatchewan Intertie - Export</v>
      </c>
      <c r="E93" s="51">
        <v>1059.5</v>
      </c>
      <c r="F93" s="51">
        <v>802.25</v>
      </c>
      <c r="G93" s="51">
        <v>4891.5</v>
      </c>
      <c r="H93" s="51">
        <v>9615.25</v>
      </c>
      <c r="I93" s="51">
        <v>3274.5</v>
      </c>
      <c r="J93" s="51">
        <v>138</v>
      </c>
      <c r="K93" s="51">
        <v>1501.5</v>
      </c>
      <c r="L93" s="51">
        <v>642</v>
      </c>
      <c r="M93" s="51">
        <v>846.75</v>
      </c>
      <c r="N93" s="51">
        <v>1883</v>
      </c>
      <c r="O93" s="51">
        <v>2085</v>
      </c>
      <c r="P93" s="51">
        <v>1967.5</v>
      </c>
      <c r="Q93" s="32">
        <v>51227.040000000001</v>
      </c>
      <c r="R93" s="32">
        <v>59828.86</v>
      </c>
      <c r="S93" s="32">
        <v>202680.08</v>
      </c>
      <c r="T93" s="32">
        <v>460823.86</v>
      </c>
      <c r="U93" s="32">
        <v>165285.92000000001</v>
      </c>
      <c r="V93" s="32">
        <v>20507.560000000001</v>
      </c>
      <c r="W93" s="32">
        <v>138525.26</v>
      </c>
      <c r="X93" s="32">
        <v>43722.21</v>
      </c>
      <c r="Y93" s="32">
        <v>45241.04</v>
      </c>
      <c r="Z93" s="32">
        <v>151729.06</v>
      </c>
      <c r="AA93" s="32">
        <v>147303.1</v>
      </c>
      <c r="AB93" s="32">
        <v>232125.21</v>
      </c>
      <c r="AC93" s="2">
        <v>4.13</v>
      </c>
      <c r="AD93" s="2">
        <v>4.13</v>
      </c>
      <c r="AE93" s="2">
        <v>4.13</v>
      </c>
      <c r="AF93" s="2">
        <v>4.13</v>
      </c>
      <c r="AG93" s="2">
        <v>4.13</v>
      </c>
      <c r="AH93" s="2">
        <v>4.13</v>
      </c>
      <c r="AI93" s="2">
        <v>4.13</v>
      </c>
      <c r="AJ93" s="2">
        <v>4.13</v>
      </c>
      <c r="AK93" s="2">
        <v>4.13</v>
      </c>
      <c r="AL93" s="2">
        <v>4.13</v>
      </c>
      <c r="AM93" s="2">
        <v>4.13</v>
      </c>
      <c r="AN93" s="2">
        <v>4.13</v>
      </c>
      <c r="AO93" s="33">
        <v>2115.6799999999998</v>
      </c>
      <c r="AP93" s="33">
        <v>2470.9299999999998</v>
      </c>
      <c r="AQ93" s="33">
        <v>8370.69</v>
      </c>
      <c r="AR93" s="33">
        <v>19032.03</v>
      </c>
      <c r="AS93" s="33">
        <v>6826.31</v>
      </c>
      <c r="AT93" s="33">
        <v>846.96</v>
      </c>
      <c r="AU93" s="33">
        <v>5721.09</v>
      </c>
      <c r="AV93" s="33">
        <v>1805.73</v>
      </c>
      <c r="AW93" s="33">
        <v>1868.45</v>
      </c>
      <c r="AX93" s="33">
        <v>6266.41</v>
      </c>
      <c r="AY93" s="33">
        <v>6083.62</v>
      </c>
      <c r="AZ93" s="33">
        <v>9586.77</v>
      </c>
      <c r="BA93" s="31">
        <f t="shared" si="224"/>
        <v>-61.47</v>
      </c>
      <c r="BB93" s="31">
        <f t="shared" si="225"/>
        <v>-71.790000000000006</v>
      </c>
      <c r="BC93" s="31">
        <f t="shared" si="226"/>
        <v>-243.22</v>
      </c>
      <c r="BD93" s="31">
        <f t="shared" si="227"/>
        <v>-2211.9499999999998</v>
      </c>
      <c r="BE93" s="31">
        <f t="shared" si="228"/>
        <v>-793.37</v>
      </c>
      <c r="BF93" s="31">
        <f t="shared" si="229"/>
        <v>-98.44</v>
      </c>
      <c r="BG93" s="31">
        <f t="shared" si="230"/>
        <v>-983.53</v>
      </c>
      <c r="BH93" s="31">
        <f t="shared" si="231"/>
        <v>-310.43</v>
      </c>
      <c r="BI93" s="31">
        <f t="shared" si="232"/>
        <v>-321.20999999999998</v>
      </c>
      <c r="BJ93" s="31">
        <f t="shared" si="233"/>
        <v>-455.19</v>
      </c>
      <c r="BK93" s="31">
        <f t="shared" si="234"/>
        <v>-441.91</v>
      </c>
      <c r="BL93" s="31">
        <f t="shared" si="235"/>
        <v>-696.38</v>
      </c>
      <c r="BM93" s="6">
        <v>0.02</v>
      </c>
      <c r="BN93" s="6">
        <v>0.02</v>
      </c>
      <c r="BO93" s="6">
        <v>0.02</v>
      </c>
      <c r="BP93" s="6">
        <v>0.02</v>
      </c>
      <c r="BQ93" s="6">
        <v>0.02</v>
      </c>
      <c r="BR93" s="6">
        <v>0.02</v>
      </c>
      <c r="BS93" s="6">
        <v>0.02</v>
      </c>
      <c r="BT93" s="6">
        <v>0.02</v>
      </c>
      <c r="BU93" s="6">
        <v>0.02</v>
      </c>
      <c r="BV93" s="6">
        <v>0.02</v>
      </c>
      <c r="BW93" s="6">
        <v>0.02</v>
      </c>
      <c r="BX93" s="6">
        <v>0.02</v>
      </c>
      <c r="BY93" s="31">
        <v>1024.54</v>
      </c>
      <c r="BZ93" s="31">
        <v>1196.58</v>
      </c>
      <c r="CA93" s="31">
        <v>4053.6</v>
      </c>
      <c r="CB93" s="31">
        <v>9216.48</v>
      </c>
      <c r="CC93" s="31">
        <v>3305.72</v>
      </c>
      <c r="CD93" s="31">
        <v>410.15</v>
      </c>
      <c r="CE93" s="31">
        <v>2770.51</v>
      </c>
      <c r="CF93" s="31">
        <v>874.44</v>
      </c>
      <c r="CG93" s="31">
        <v>904.82</v>
      </c>
      <c r="CH93" s="31">
        <v>3034.58</v>
      </c>
      <c r="CI93" s="31">
        <v>2946.06</v>
      </c>
      <c r="CJ93" s="31">
        <v>4642.5</v>
      </c>
      <c r="CK93" s="32">
        <f t="shared" si="236"/>
        <v>66.599999999999994</v>
      </c>
      <c r="CL93" s="32">
        <f t="shared" si="237"/>
        <v>77.78</v>
      </c>
      <c r="CM93" s="32">
        <f t="shared" si="238"/>
        <v>263.48</v>
      </c>
      <c r="CN93" s="32">
        <f t="shared" si="239"/>
        <v>599.07000000000005</v>
      </c>
      <c r="CO93" s="32">
        <f t="shared" si="240"/>
        <v>214.87</v>
      </c>
      <c r="CP93" s="32">
        <f t="shared" si="241"/>
        <v>26.66</v>
      </c>
      <c r="CQ93" s="32">
        <f t="shared" si="242"/>
        <v>180.08</v>
      </c>
      <c r="CR93" s="32">
        <f t="shared" si="243"/>
        <v>56.84</v>
      </c>
      <c r="CS93" s="32">
        <f t="shared" si="244"/>
        <v>58.81</v>
      </c>
      <c r="CT93" s="32">
        <f t="shared" si="245"/>
        <v>197.25</v>
      </c>
      <c r="CU93" s="32">
        <f t="shared" si="246"/>
        <v>191.49</v>
      </c>
      <c r="CV93" s="32">
        <f t="shared" si="247"/>
        <v>301.76</v>
      </c>
      <c r="CW93" s="31">
        <f t="shared" si="248"/>
        <v>-963.06999999999994</v>
      </c>
      <c r="CX93" s="31">
        <f t="shared" si="249"/>
        <v>-1124.78</v>
      </c>
      <c r="CY93" s="31">
        <f t="shared" si="250"/>
        <v>-3810.3900000000008</v>
      </c>
      <c r="CZ93" s="31">
        <f t="shared" si="251"/>
        <v>-7004.53</v>
      </c>
      <c r="DA93" s="31">
        <f t="shared" si="252"/>
        <v>-2512.3500000000008</v>
      </c>
      <c r="DB93" s="31">
        <f t="shared" si="253"/>
        <v>-311.71000000000004</v>
      </c>
      <c r="DC93" s="31">
        <f t="shared" si="254"/>
        <v>-1786.97</v>
      </c>
      <c r="DD93" s="31">
        <f t="shared" si="255"/>
        <v>-564.02</v>
      </c>
      <c r="DE93" s="31">
        <f t="shared" si="256"/>
        <v>-583.6099999999999</v>
      </c>
      <c r="DF93" s="31">
        <f t="shared" si="257"/>
        <v>-2579.39</v>
      </c>
      <c r="DG93" s="31">
        <f t="shared" si="258"/>
        <v>-2504.16</v>
      </c>
      <c r="DH93" s="31">
        <f t="shared" si="259"/>
        <v>-3946.13</v>
      </c>
      <c r="DI93" s="32">
        <f t="shared" si="188"/>
        <v>-48.15</v>
      </c>
      <c r="DJ93" s="32">
        <f t="shared" si="189"/>
        <v>-56.24</v>
      </c>
      <c r="DK93" s="32">
        <f t="shared" si="190"/>
        <v>-190.52</v>
      </c>
      <c r="DL93" s="32">
        <f t="shared" si="191"/>
        <v>-350.23</v>
      </c>
      <c r="DM93" s="32">
        <f t="shared" si="192"/>
        <v>-125.62</v>
      </c>
      <c r="DN93" s="32">
        <f t="shared" si="193"/>
        <v>-15.59</v>
      </c>
      <c r="DO93" s="32">
        <f t="shared" si="194"/>
        <v>-89.35</v>
      </c>
      <c r="DP93" s="32">
        <f t="shared" si="195"/>
        <v>-28.2</v>
      </c>
      <c r="DQ93" s="32">
        <f t="shared" si="196"/>
        <v>-29.18</v>
      </c>
      <c r="DR93" s="32">
        <f t="shared" si="197"/>
        <v>-128.97</v>
      </c>
      <c r="DS93" s="32">
        <f t="shared" si="198"/>
        <v>-125.21</v>
      </c>
      <c r="DT93" s="32">
        <f t="shared" si="199"/>
        <v>-197.31</v>
      </c>
      <c r="DU93" s="31">
        <f t="shared" si="200"/>
        <v>-414.37</v>
      </c>
      <c r="DV93" s="31">
        <f t="shared" si="201"/>
        <v>-478.22</v>
      </c>
      <c r="DW93" s="31">
        <f t="shared" si="202"/>
        <v>-1602.5</v>
      </c>
      <c r="DX93" s="31">
        <f t="shared" si="203"/>
        <v>-2910.14</v>
      </c>
      <c r="DY93" s="31">
        <f t="shared" si="204"/>
        <v>-1031.4100000000001</v>
      </c>
      <c r="DZ93" s="31">
        <f t="shared" si="205"/>
        <v>-126.38</v>
      </c>
      <c r="EA93" s="31">
        <f t="shared" si="206"/>
        <v>-715.69</v>
      </c>
      <c r="EB93" s="31">
        <f t="shared" si="207"/>
        <v>-222.9</v>
      </c>
      <c r="EC93" s="31">
        <f t="shared" si="208"/>
        <v>-227.54</v>
      </c>
      <c r="ED93" s="31">
        <f t="shared" si="209"/>
        <v>-992.43</v>
      </c>
      <c r="EE93" s="31">
        <f t="shared" si="210"/>
        <v>-950.19</v>
      </c>
      <c r="EF93" s="31">
        <f t="shared" si="211"/>
        <v>-1477.07</v>
      </c>
      <c r="EG93" s="32">
        <f t="shared" si="212"/>
        <v>-1425.59</v>
      </c>
      <c r="EH93" s="32">
        <f t="shared" si="213"/>
        <v>-1659.24</v>
      </c>
      <c r="EI93" s="32">
        <f t="shared" si="214"/>
        <v>-5603.4100000000008</v>
      </c>
      <c r="EJ93" s="32">
        <f t="shared" si="215"/>
        <v>-10264.9</v>
      </c>
      <c r="EK93" s="32">
        <f t="shared" si="216"/>
        <v>-3669.380000000001</v>
      </c>
      <c r="EL93" s="32">
        <f t="shared" si="217"/>
        <v>-453.68</v>
      </c>
      <c r="EM93" s="32">
        <f t="shared" si="218"/>
        <v>-2592.0100000000002</v>
      </c>
      <c r="EN93" s="32">
        <f t="shared" si="219"/>
        <v>-815.12</v>
      </c>
      <c r="EO93" s="32">
        <f t="shared" si="220"/>
        <v>-840.32999999999981</v>
      </c>
      <c r="EP93" s="32">
        <f t="shared" si="221"/>
        <v>-3700.7899999999995</v>
      </c>
      <c r="EQ93" s="32">
        <f t="shared" si="222"/>
        <v>-3579.56</v>
      </c>
      <c r="ER93" s="32">
        <f t="shared" si="223"/>
        <v>-5620.51</v>
      </c>
    </row>
    <row r="94" spans="1:148">
      <c r="A94" t="s">
        <v>433</v>
      </c>
      <c r="B94" s="1" t="s">
        <v>108</v>
      </c>
      <c r="C94" t="str">
        <f t="shared" ca="1" si="260"/>
        <v>BCHIMP</v>
      </c>
      <c r="D94" t="str">
        <f t="shared" ca="1" si="261"/>
        <v>Alberta-BC Intertie - Import</v>
      </c>
      <c r="E94" s="51">
        <v>15256</v>
      </c>
      <c r="F94" s="51">
        <v>5314</v>
      </c>
      <c r="G94" s="51">
        <v>73841</v>
      </c>
      <c r="H94" s="51">
        <v>30846</v>
      </c>
      <c r="I94" s="51">
        <v>30499</v>
      </c>
      <c r="J94" s="51">
        <v>38818</v>
      </c>
      <c r="K94" s="51">
        <v>101494</v>
      </c>
      <c r="L94" s="51">
        <v>41172</v>
      </c>
      <c r="M94" s="51">
        <v>19388</v>
      </c>
      <c r="N94" s="51">
        <v>40622</v>
      </c>
      <c r="O94" s="51">
        <v>33111</v>
      </c>
      <c r="P94" s="51">
        <v>43886</v>
      </c>
      <c r="Q94" s="32">
        <v>1614775.71</v>
      </c>
      <c r="R94" s="32">
        <v>472933.75</v>
      </c>
      <c r="S94" s="32">
        <v>4821568.8600000003</v>
      </c>
      <c r="T94" s="32">
        <v>2165276.17</v>
      </c>
      <c r="U94" s="32">
        <v>2685325.55</v>
      </c>
      <c r="V94" s="32">
        <v>3223736.08</v>
      </c>
      <c r="W94" s="32">
        <v>24191723.219999999</v>
      </c>
      <c r="X94" s="32">
        <v>6783166.0099999998</v>
      </c>
      <c r="Y94" s="32">
        <v>1530065.04</v>
      </c>
      <c r="Z94" s="32">
        <v>3983936.12</v>
      </c>
      <c r="AA94" s="32">
        <v>2904345.59</v>
      </c>
      <c r="AB94" s="32">
        <v>5025253.41</v>
      </c>
      <c r="AC94" s="2">
        <v>0.78</v>
      </c>
      <c r="AD94" s="2">
        <v>0.78</v>
      </c>
      <c r="AE94" s="2">
        <v>0.78</v>
      </c>
      <c r="AF94" s="2">
        <v>0.78</v>
      </c>
      <c r="AG94" s="2">
        <v>0.78</v>
      </c>
      <c r="AH94" s="2">
        <v>0.78</v>
      </c>
      <c r="AI94" s="2">
        <v>0.78</v>
      </c>
      <c r="AJ94" s="2">
        <v>0.78</v>
      </c>
      <c r="AK94" s="2">
        <v>0.78</v>
      </c>
      <c r="AL94" s="2">
        <v>0.78</v>
      </c>
      <c r="AM94" s="2">
        <v>0.78</v>
      </c>
      <c r="AN94" s="2">
        <v>0.78</v>
      </c>
      <c r="AO94" s="33">
        <v>12595.25</v>
      </c>
      <c r="AP94" s="33">
        <v>3688.88</v>
      </c>
      <c r="AQ94" s="33">
        <v>37608.239999999998</v>
      </c>
      <c r="AR94" s="33">
        <v>16889.150000000001</v>
      </c>
      <c r="AS94" s="33">
        <v>20945.54</v>
      </c>
      <c r="AT94" s="33">
        <v>25145.14</v>
      </c>
      <c r="AU94" s="33">
        <v>188695.44</v>
      </c>
      <c r="AV94" s="33">
        <v>52908.69</v>
      </c>
      <c r="AW94" s="33">
        <v>11934.51</v>
      </c>
      <c r="AX94" s="33">
        <v>31074.7</v>
      </c>
      <c r="AY94" s="33">
        <v>22653.9</v>
      </c>
      <c r="AZ94" s="33">
        <v>39196.980000000003</v>
      </c>
      <c r="BA94" s="31">
        <f t="shared" si="224"/>
        <v>-1937.73</v>
      </c>
      <c r="BB94" s="31">
        <f t="shared" si="225"/>
        <v>-567.52</v>
      </c>
      <c r="BC94" s="31">
        <f t="shared" si="226"/>
        <v>-5785.88</v>
      </c>
      <c r="BD94" s="31">
        <f t="shared" si="227"/>
        <v>-10393.33</v>
      </c>
      <c r="BE94" s="31">
        <f t="shared" si="228"/>
        <v>-12889.56</v>
      </c>
      <c r="BF94" s="31">
        <f t="shared" si="229"/>
        <v>-15473.93</v>
      </c>
      <c r="BG94" s="31">
        <f t="shared" si="230"/>
        <v>-171761.23</v>
      </c>
      <c r="BH94" s="31">
        <f t="shared" si="231"/>
        <v>-48160.480000000003</v>
      </c>
      <c r="BI94" s="31">
        <f t="shared" si="232"/>
        <v>-10863.46</v>
      </c>
      <c r="BJ94" s="31">
        <f t="shared" si="233"/>
        <v>-11951.81</v>
      </c>
      <c r="BK94" s="31">
        <f t="shared" si="234"/>
        <v>-8713.0400000000009</v>
      </c>
      <c r="BL94" s="31">
        <f t="shared" si="235"/>
        <v>-15075.76</v>
      </c>
      <c r="BM94" s="6">
        <v>-2.81E-2</v>
      </c>
      <c r="BN94" s="6">
        <v>-2.81E-2</v>
      </c>
      <c r="BO94" s="6">
        <v>-2.81E-2</v>
      </c>
      <c r="BP94" s="6">
        <v>-2.81E-2</v>
      </c>
      <c r="BQ94" s="6">
        <v>-2.81E-2</v>
      </c>
      <c r="BR94" s="6">
        <v>-2.81E-2</v>
      </c>
      <c r="BS94" s="6">
        <v>-2.81E-2</v>
      </c>
      <c r="BT94" s="6">
        <v>-2.81E-2</v>
      </c>
      <c r="BU94" s="6">
        <v>-2.81E-2</v>
      </c>
      <c r="BV94" s="6">
        <v>-2.81E-2</v>
      </c>
      <c r="BW94" s="6">
        <v>-2.81E-2</v>
      </c>
      <c r="BX94" s="6">
        <v>-2.81E-2</v>
      </c>
      <c r="BY94" s="31">
        <v>-45375.199999999997</v>
      </c>
      <c r="BZ94" s="31">
        <v>-13289.44</v>
      </c>
      <c r="CA94" s="31">
        <v>-135486.07999999999</v>
      </c>
      <c r="CB94" s="31">
        <v>-60844.26</v>
      </c>
      <c r="CC94" s="31">
        <v>-75457.649999999994</v>
      </c>
      <c r="CD94" s="31">
        <v>-90586.98</v>
      </c>
      <c r="CE94" s="31">
        <v>-679787.42</v>
      </c>
      <c r="CF94" s="31">
        <v>-190606.96</v>
      </c>
      <c r="CG94" s="31">
        <v>-42994.83</v>
      </c>
      <c r="CH94" s="31">
        <v>-111948.6</v>
      </c>
      <c r="CI94" s="31">
        <v>-81612.11</v>
      </c>
      <c r="CJ94" s="31">
        <v>-141209.62</v>
      </c>
      <c r="CK94" s="32">
        <f t="shared" si="236"/>
        <v>2099.21</v>
      </c>
      <c r="CL94" s="32">
        <f t="shared" si="237"/>
        <v>614.80999999999995</v>
      </c>
      <c r="CM94" s="32">
        <f t="shared" si="238"/>
        <v>6268.04</v>
      </c>
      <c r="CN94" s="32">
        <f t="shared" si="239"/>
        <v>2814.86</v>
      </c>
      <c r="CO94" s="32">
        <f t="shared" si="240"/>
        <v>3490.92</v>
      </c>
      <c r="CP94" s="32">
        <f t="shared" si="241"/>
        <v>4190.8599999999997</v>
      </c>
      <c r="CQ94" s="32">
        <f t="shared" si="242"/>
        <v>31449.24</v>
      </c>
      <c r="CR94" s="32">
        <f t="shared" si="243"/>
        <v>8818.1200000000008</v>
      </c>
      <c r="CS94" s="32">
        <f t="shared" si="244"/>
        <v>1989.08</v>
      </c>
      <c r="CT94" s="32">
        <f t="shared" si="245"/>
        <v>5179.12</v>
      </c>
      <c r="CU94" s="32">
        <f t="shared" si="246"/>
        <v>3775.65</v>
      </c>
      <c r="CV94" s="32">
        <f t="shared" si="247"/>
        <v>6532.83</v>
      </c>
      <c r="CW94" s="31">
        <f t="shared" si="248"/>
        <v>-53933.509999999995</v>
      </c>
      <c r="CX94" s="31">
        <f t="shared" si="249"/>
        <v>-15795.990000000002</v>
      </c>
      <c r="CY94" s="31">
        <f t="shared" si="250"/>
        <v>-161040.4</v>
      </c>
      <c r="CZ94" s="31">
        <f t="shared" si="251"/>
        <v>-64525.22</v>
      </c>
      <c r="DA94" s="31">
        <f t="shared" si="252"/>
        <v>-80022.709999999992</v>
      </c>
      <c r="DB94" s="31">
        <f t="shared" si="253"/>
        <v>-96067.329999999987</v>
      </c>
      <c r="DC94" s="31">
        <f t="shared" si="254"/>
        <v>-665272.39000000013</v>
      </c>
      <c r="DD94" s="31">
        <f t="shared" si="255"/>
        <v>-186537.05</v>
      </c>
      <c r="DE94" s="31">
        <f t="shared" si="256"/>
        <v>-42076.800000000003</v>
      </c>
      <c r="DF94" s="31">
        <f t="shared" si="257"/>
        <v>-125892.37000000002</v>
      </c>
      <c r="DG94" s="31">
        <f t="shared" si="258"/>
        <v>-91777.32</v>
      </c>
      <c r="DH94" s="31">
        <f t="shared" si="259"/>
        <v>-158798.01</v>
      </c>
      <c r="DI94" s="32">
        <f t="shared" si="188"/>
        <v>-2696.68</v>
      </c>
      <c r="DJ94" s="32">
        <f t="shared" si="189"/>
        <v>-789.8</v>
      </c>
      <c r="DK94" s="32">
        <f t="shared" si="190"/>
        <v>-8052.02</v>
      </c>
      <c r="DL94" s="32">
        <f t="shared" si="191"/>
        <v>-3226.26</v>
      </c>
      <c r="DM94" s="32">
        <f t="shared" si="192"/>
        <v>-4001.14</v>
      </c>
      <c r="DN94" s="32">
        <f t="shared" si="193"/>
        <v>-4803.37</v>
      </c>
      <c r="DO94" s="32">
        <f t="shared" si="194"/>
        <v>-33263.620000000003</v>
      </c>
      <c r="DP94" s="32">
        <f t="shared" si="195"/>
        <v>-9326.85</v>
      </c>
      <c r="DQ94" s="32">
        <f t="shared" si="196"/>
        <v>-2103.84</v>
      </c>
      <c r="DR94" s="32">
        <f t="shared" si="197"/>
        <v>-6294.62</v>
      </c>
      <c r="DS94" s="32">
        <f t="shared" si="198"/>
        <v>-4588.87</v>
      </c>
      <c r="DT94" s="32">
        <f t="shared" si="199"/>
        <v>-7939.9</v>
      </c>
      <c r="DU94" s="31">
        <f t="shared" si="200"/>
        <v>-23205.46</v>
      </c>
      <c r="DV94" s="31">
        <f t="shared" si="201"/>
        <v>-6715.9</v>
      </c>
      <c r="DW94" s="31">
        <f t="shared" si="202"/>
        <v>-67727.45</v>
      </c>
      <c r="DX94" s="31">
        <f t="shared" si="203"/>
        <v>-26808.03</v>
      </c>
      <c r="DY94" s="31">
        <f t="shared" si="204"/>
        <v>-32852.080000000002</v>
      </c>
      <c r="DZ94" s="31">
        <f t="shared" si="205"/>
        <v>-38949.4</v>
      </c>
      <c r="EA94" s="31">
        <f t="shared" si="206"/>
        <v>-266446.28999999998</v>
      </c>
      <c r="EB94" s="31">
        <f t="shared" si="207"/>
        <v>-73719.23</v>
      </c>
      <c r="EC94" s="31">
        <f t="shared" si="208"/>
        <v>-16405.349999999999</v>
      </c>
      <c r="ED94" s="31">
        <f t="shared" si="209"/>
        <v>-48437.55</v>
      </c>
      <c r="EE94" s="31">
        <f t="shared" si="210"/>
        <v>-34824.480000000003</v>
      </c>
      <c r="EF94" s="31">
        <f t="shared" si="211"/>
        <v>-59439.43</v>
      </c>
      <c r="EG94" s="32">
        <f t="shared" si="212"/>
        <v>-79835.649999999994</v>
      </c>
      <c r="EH94" s="32">
        <f t="shared" si="213"/>
        <v>-23301.690000000002</v>
      </c>
      <c r="EI94" s="32">
        <f t="shared" si="214"/>
        <v>-236819.87</v>
      </c>
      <c r="EJ94" s="32">
        <f t="shared" si="215"/>
        <v>-94559.51</v>
      </c>
      <c r="EK94" s="32">
        <f t="shared" si="216"/>
        <v>-116875.93</v>
      </c>
      <c r="EL94" s="32">
        <f t="shared" si="217"/>
        <v>-139820.09999999998</v>
      </c>
      <c r="EM94" s="32">
        <f t="shared" si="218"/>
        <v>-964982.3</v>
      </c>
      <c r="EN94" s="32">
        <f t="shared" si="219"/>
        <v>-269583.13</v>
      </c>
      <c r="EO94" s="32">
        <f t="shared" si="220"/>
        <v>-60585.99</v>
      </c>
      <c r="EP94" s="32">
        <f t="shared" si="221"/>
        <v>-180624.54000000004</v>
      </c>
      <c r="EQ94" s="32">
        <f t="shared" si="222"/>
        <v>-131190.67000000001</v>
      </c>
      <c r="ER94" s="32">
        <f t="shared" si="223"/>
        <v>-226177.34</v>
      </c>
    </row>
    <row r="95" spans="1:148">
      <c r="A95" t="s">
        <v>433</v>
      </c>
      <c r="B95" s="1" t="s">
        <v>381</v>
      </c>
      <c r="C95" t="str">
        <f t="shared" ca="1" si="260"/>
        <v>SPCIMP</v>
      </c>
      <c r="D95" t="str">
        <f t="shared" ca="1" si="261"/>
        <v>Alberta-Saskatchewan Intertie - Import</v>
      </c>
      <c r="E95" s="51">
        <v>128</v>
      </c>
      <c r="F95" s="51">
        <v>268</v>
      </c>
      <c r="G95" s="51">
        <v>155</v>
      </c>
      <c r="H95" s="51">
        <v>469</v>
      </c>
      <c r="I95" s="51">
        <v>2066</v>
      </c>
      <c r="J95" s="51">
        <v>2422</v>
      </c>
      <c r="K95" s="51">
        <v>2623</v>
      </c>
      <c r="L95" s="51">
        <v>225</v>
      </c>
      <c r="M95" s="51">
        <v>3767</v>
      </c>
      <c r="N95" s="51">
        <v>3596</v>
      </c>
      <c r="O95" s="51">
        <v>19034</v>
      </c>
      <c r="P95" s="51">
        <v>6873</v>
      </c>
      <c r="Q95" s="32">
        <v>6490.89</v>
      </c>
      <c r="R95" s="32">
        <v>9326.4</v>
      </c>
      <c r="S95" s="32">
        <v>5955.72</v>
      </c>
      <c r="T95" s="32">
        <v>29648.57</v>
      </c>
      <c r="U95" s="32">
        <v>217118.82</v>
      </c>
      <c r="V95" s="32">
        <v>137898.18</v>
      </c>
      <c r="W95" s="32">
        <v>259076.18</v>
      </c>
      <c r="X95" s="32">
        <v>5477.17</v>
      </c>
      <c r="Y95" s="32">
        <v>155414.70000000001</v>
      </c>
      <c r="Z95" s="32">
        <v>243263.41</v>
      </c>
      <c r="AA95" s="32">
        <v>657432.1</v>
      </c>
      <c r="AB95" s="32">
        <v>418729.62</v>
      </c>
      <c r="AC95" s="2">
        <v>1.44</v>
      </c>
      <c r="AD95" s="2">
        <v>1.44</v>
      </c>
      <c r="AE95" s="2">
        <v>1.44</v>
      </c>
      <c r="AF95" s="2">
        <v>1.44</v>
      </c>
      <c r="AG95" s="2">
        <v>1.44</v>
      </c>
      <c r="AH95" s="2">
        <v>1.44</v>
      </c>
      <c r="AI95" s="2">
        <v>1.44</v>
      </c>
      <c r="AJ95" s="2">
        <v>1.44</v>
      </c>
      <c r="AK95" s="2">
        <v>1.44</v>
      </c>
      <c r="AL95" s="2">
        <v>1.44</v>
      </c>
      <c r="AM95" s="2">
        <v>1.44</v>
      </c>
      <c r="AN95" s="2">
        <v>1.44</v>
      </c>
      <c r="AO95" s="33">
        <v>93.47</v>
      </c>
      <c r="AP95" s="33">
        <v>134.30000000000001</v>
      </c>
      <c r="AQ95" s="33">
        <v>85.76</v>
      </c>
      <c r="AR95" s="33">
        <v>426.94</v>
      </c>
      <c r="AS95" s="33">
        <v>3126.51</v>
      </c>
      <c r="AT95" s="33">
        <v>1985.73</v>
      </c>
      <c r="AU95" s="33">
        <v>3730.7</v>
      </c>
      <c r="AV95" s="33">
        <v>78.87</v>
      </c>
      <c r="AW95" s="33">
        <v>2237.9699999999998</v>
      </c>
      <c r="AX95" s="33">
        <v>3502.99</v>
      </c>
      <c r="AY95" s="33">
        <v>9467.02</v>
      </c>
      <c r="AZ95" s="33">
        <v>6029.71</v>
      </c>
      <c r="BA95" s="31">
        <f t="shared" si="224"/>
        <v>-7.79</v>
      </c>
      <c r="BB95" s="31">
        <f t="shared" si="225"/>
        <v>-11.19</v>
      </c>
      <c r="BC95" s="31">
        <f t="shared" si="226"/>
        <v>-7.15</v>
      </c>
      <c r="BD95" s="31">
        <f t="shared" si="227"/>
        <v>-142.31</v>
      </c>
      <c r="BE95" s="31">
        <f t="shared" si="228"/>
        <v>-1042.17</v>
      </c>
      <c r="BF95" s="31">
        <f t="shared" si="229"/>
        <v>-661.91</v>
      </c>
      <c r="BG95" s="31">
        <f t="shared" si="230"/>
        <v>-1839.44</v>
      </c>
      <c r="BH95" s="31">
        <f t="shared" si="231"/>
        <v>-38.89</v>
      </c>
      <c r="BI95" s="31">
        <f t="shared" si="232"/>
        <v>-1103.44</v>
      </c>
      <c r="BJ95" s="31">
        <f t="shared" si="233"/>
        <v>-729.79</v>
      </c>
      <c r="BK95" s="31">
        <f t="shared" si="234"/>
        <v>-1972.3</v>
      </c>
      <c r="BL95" s="31">
        <f t="shared" si="235"/>
        <v>-1256.19</v>
      </c>
      <c r="BM95" s="6">
        <v>-4.5999999999999999E-3</v>
      </c>
      <c r="BN95" s="6">
        <v>-4.5999999999999999E-3</v>
      </c>
      <c r="BO95" s="6">
        <v>-4.5999999999999999E-3</v>
      </c>
      <c r="BP95" s="6">
        <v>-4.5999999999999999E-3</v>
      </c>
      <c r="BQ95" s="6">
        <v>-4.5999999999999999E-3</v>
      </c>
      <c r="BR95" s="6">
        <v>-4.5999999999999999E-3</v>
      </c>
      <c r="BS95" s="6">
        <v>-4.5999999999999999E-3</v>
      </c>
      <c r="BT95" s="6">
        <v>-4.5999999999999999E-3</v>
      </c>
      <c r="BU95" s="6">
        <v>-4.5999999999999999E-3</v>
      </c>
      <c r="BV95" s="6">
        <v>-4.5999999999999999E-3</v>
      </c>
      <c r="BW95" s="6">
        <v>-4.5999999999999999E-3</v>
      </c>
      <c r="BX95" s="6">
        <v>-4.5999999999999999E-3</v>
      </c>
      <c r="BY95" s="31">
        <v>-29.86</v>
      </c>
      <c r="BZ95" s="31">
        <v>-42.9</v>
      </c>
      <c r="CA95" s="31">
        <v>-27.4</v>
      </c>
      <c r="CB95" s="31">
        <v>-136.38</v>
      </c>
      <c r="CC95" s="31">
        <v>-998.75</v>
      </c>
      <c r="CD95" s="31">
        <v>-634.33000000000004</v>
      </c>
      <c r="CE95" s="31">
        <v>-1191.75</v>
      </c>
      <c r="CF95" s="31">
        <v>-25.19</v>
      </c>
      <c r="CG95" s="31">
        <v>-714.91</v>
      </c>
      <c r="CH95" s="31">
        <v>-1119.01</v>
      </c>
      <c r="CI95" s="31">
        <v>-3024.19</v>
      </c>
      <c r="CJ95" s="31">
        <v>-1926.16</v>
      </c>
      <c r="CK95" s="32">
        <f t="shared" si="236"/>
        <v>8.44</v>
      </c>
      <c r="CL95" s="32">
        <f t="shared" si="237"/>
        <v>12.12</v>
      </c>
      <c r="CM95" s="32">
        <f t="shared" si="238"/>
        <v>7.74</v>
      </c>
      <c r="CN95" s="32">
        <f t="shared" si="239"/>
        <v>38.54</v>
      </c>
      <c r="CO95" s="32">
        <f t="shared" si="240"/>
        <v>282.25</v>
      </c>
      <c r="CP95" s="32">
        <f t="shared" si="241"/>
        <v>179.27</v>
      </c>
      <c r="CQ95" s="32">
        <f t="shared" si="242"/>
        <v>336.8</v>
      </c>
      <c r="CR95" s="32">
        <f t="shared" si="243"/>
        <v>7.12</v>
      </c>
      <c r="CS95" s="32">
        <f t="shared" si="244"/>
        <v>202.04</v>
      </c>
      <c r="CT95" s="32">
        <f t="shared" si="245"/>
        <v>316.24</v>
      </c>
      <c r="CU95" s="32">
        <f t="shared" si="246"/>
        <v>854.66</v>
      </c>
      <c r="CV95" s="32">
        <f t="shared" si="247"/>
        <v>544.35</v>
      </c>
      <c r="CW95" s="31">
        <f t="shared" si="248"/>
        <v>-107.1</v>
      </c>
      <c r="CX95" s="31">
        <f t="shared" si="249"/>
        <v>-153.89000000000001</v>
      </c>
      <c r="CY95" s="31">
        <f t="shared" si="250"/>
        <v>-98.27</v>
      </c>
      <c r="CZ95" s="31">
        <f t="shared" si="251"/>
        <v>-382.46999999999997</v>
      </c>
      <c r="DA95" s="31">
        <f t="shared" si="252"/>
        <v>-2800.84</v>
      </c>
      <c r="DB95" s="31">
        <f t="shared" si="253"/>
        <v>-1778.88</v>
      </c>
      <c r="DC95" s="31">
        <f t="shared" si="254"/>
        <v>-2746.2099999999996</v>
      </c>
      <c r="DD95" s="31">
        <f t="shared" si="255"/>
        <v>-58.05</v>
      </c>
      <c r="DE95" s="31">
        <f t="shared" si="256"/>
        <v>-1647.3999999999996</v>
      </c>
      <c r="DF95" s="31">
        <f t="shared" si="257"/>
        <v>-3575.9700000000003</v>
      </c>
      <c r="DG95" s="31">
        <f t="shared" si="258"/>
        <v>-9664.2500000000018</v>
      </c>
      <c r="DH95" s="31">
        <f t="shared" si="259"/>
        <v>-6155.33</v>
      </c>
      <c r="DI95" s="32">
        <f t="shared" si="188"/>
        <v>-5.36</v>
      </c>
      <c r="DJ95" s="32">
        <f t="shared" si="189"/>
        <v>-7.69</v>
      </c>
      <c r="DK95" s="32">
        <f t="shared" si="190"/>
        <v>-4.91</v>
      </c>
      <c r="DL95" s="32">
        <f t="shared" si="191"/>
        <v>-19.12</v>
      </c>
      <c r="DM95" s="32">
        <f t="shared" si="192"/>
        <v>-140.04</v>
      </c>
      <c r="DN95" s="32">
        <f t="shared" si="193"/>
        <v>-88.94</v>
      </c>
      <c r="DO95" s="32">
        <f t="shared" si="194"/>
        <v>-137.31</v>
      </c>
      <c r="DP95" s="32">
        <f t="shared" si="195"/>
        <v>-2.9</v>
      </c>
      <c r="DQ95" s="32">
        <f t="shared" si="196"/>
        <v>-82.37</v>
      </c>
      <c r="DR95" s="32">
        <f t="shared" si="197"/>
        <v>-178.8</v>
      </c>
      <c r="DS95" s="32">
        <f t="shared" si="198"/>
        <v>-483.21</v>
      </c>
      <c r="DT95" s="32">
        <f t="shared" si="199"/>
        <v>-307.77</v>
      </c>
      <c r="DU95" s="31">
        <f t="shared" si="200"/>
        <v>-46.08</v>
      </c>
      <c r="DV95" s="31">
        <f t="shared" si="201"/>
        <v>-65.430000000000007</v>
      </c>
      <c r="DW95" s="31">
        <f t="shared" si="202"/>
        <v>-41.33</v>
      </c>
      <c r="DX95" s="31">
        <f t="shared" si="203"/>
        <v>-158.9</v>
      </c>
      <c r="DY95" s="31">
        <f t="shared" si="204"/>
        <v>-1149.8399999999999</v>
      </c>
      <c r="DZ95" s="31">
        <f t="shared" si="205"/>
        <v>-721.23</v>
      </c>
      <c r="EA95" s="31">
        <f t="shared" si="206"/>
        <v>-1099.8800000000001</v>
      </c>
      <c r="EB95" s="31">
        <f t="shared" si="207"/>
        <v>-22.94</v>
      </c>
      <c r="EC95" s="31">
        <f t="shared" si="208"/>
        <v>-642.30999999999995</v>
      </c>
      <c r="ED95" s="31">
        <f t="shared" si="209"/>
        <v>-1375.87</v>
      </c>
      <c r="EE95" s="31">
        <f t="shared" si="210"/>
        <v>-3667.06</v>
      </c>
      <c r="EF95" s="31">
        <f t="shared" si="211"/>
        <v>-2303.9899999999998</v>
      </c>
      <c r="EG95" s="32">
        <f t="shared" si="212"/>
        <v>-158.54</v>
      </c>
      <c r="EH95" s="32">
        <f t="shared" si="213"/>
        <v>-227.01000000000002</v>
      </c>
      <c r="EI95" s="32">
        <f t="shared" si="214"/>
        <v>-144.51</v>
      </c>
      <c r="EJ95" s="32">
        <f t="shared" si="215"/>
        <v>-560.49</v>
      </c>
      <c r="EK95" s="32">
        <f t="shared" si="216"/>
        <v>-4090.7200000000003</v>
      </c>
      <c r="EL95" s="32">
        <f t="shared" si="217"/>
        <v>-2589.0500000000002</v>
      </c>
      <c r="EM95" s="32">
        <f t="shared" si="218"/>
        <v>-3983.3999999999996</v>
      </c>
      <c r="EN95" s="32">
        <f t="shared" si="219"/>
        <v>-83.89</v>
      </c>
      <c r="EO95" s="32">
        <f t="shared" si="220"/>
        <v>-2372.0799999999995</v>
      </c>
      <c r="EP95" s="32">
        <f t="shared" si="221"/>
        <v>-5130.6400000000003</v>
      </c>
      <c r="EQ95" s="32">
        <f t="shared" si="222"/>
        <v>-13814.52</v>
      </c>
      <c r="ER95" s="32">
        <f t="shared" si="223"/>
        <v>-8767.09</v>
      </c>
    </row>
    <row r="96" spans="1:148">
      <c r="A96" t="s">
        <v>442</v>
      </c>
      <c r="B96" s="1" t="s">
        <v>259</v>
      </c>
      <c r="C96" t="str">
        <f t="shared" ca="1" si="260"/>
        <v>RB1</v>
      </c>
      <c r="D96" t="str">
        <f t="shared" ca="1" si="261"/>
        <v>Rainbow #1</v>
      </c>
      <c r="E96" s="51">
        <v>0</v>
      </c>
      <c r="F96" s="51">
        <v>0</v>
      </c>
      <c r="G96" s="51">
        <v>0</v>
      </c>
      <c r="H96" s="51">
        <v>0</v>
      </c>
      <c r="I96" s="51">
        <v>0</v>
      </c>
      <c r="J96" s="51">
        <v>0</v>
      </c>
      <c r="K96" s="51">
        <v>0</v>
      </c>
      <c r="L96" s="51">
        <v>0</v>
      </c>
      <c r="M96" s="51">
        <v>0</v>
      </c>
      <c r="N96" s="51">
        <v>0</v>
      </c>
      <c r="O96" s="51">
        <v>0</v>
      </c>
      <c r="P96" s="51">
        <v>0</v>
      </c>
      <c r="Q96" s="32">
        <v>0</v>
      </c>
      <c r="R96" s="32">
        <v>0</v>
      </c>
      <c r="S96" s="32">
        <v>0</v>
      </c>
      <c r="T96" s="32">
        <v>0</v>
      </c>
      <c r="U96" s="32">
        <v>0</v>
      </c>
      <c r="V96" s="32">
        <v>0</v>
      </c>
      <c r="W96" s="32">
        <v>0</v>
      </c>
      <c r="X96" s="32">
        <v>0</v>
      </c>
      <c r="Y96" s="32">
        <v>0</v>
      </c>
      <c r="Z96" s="32">
        <v>0</v>
      </c>
      <c r="AA96" s="32">
        <v>0</v>
      </c>
      <c r="AB96" s="32">
        <v>0</v>
      </c>
      <c r="AC96" s="2">
        <v>-2.35</v>
      </c>
      <c r="AD96" s="2">
        <v>-2.35</v>
      </c>
      <c r="AE96" s="2">
        <v>-2.35</v>
      </c>
      <c r="AF96" s="2">
        <v>-2.35</v>
      </c>
      <c r="AG96" s="2">
        <v>-2.35</v>
      </c>
      <c r="AH96" s="2">
        <v>-2.35</v>
      </c>
      <c r="AI96" s="2">
        <v>-2.35</v>
      </c>
      <c r="AJ96" s="2">
        <v>-2.35</v>
      </c>
      <c r="AK96" s="2">
        <v>-2.35</v>
      </c>
      <c r="AL96" s="2">
        <v>-2.35</v>
      </c>
      <c r="AM96" s="2">
        <v>-2.35</v>
      </c>
      <c r="AN96" s="2">
        <v>-2.35</v>
      </c>
      <c r="AO96" s="33">
        <v>0</v>
      </c>
      <c r="AP96" s="33">
        <v>0</v>
      </c>
      <c r="AQ96" s="33">
        <v>0</v>
      </c>
      <c r="AR96" s="33">
        <v>0</v>
      </c>
      <c r="AS96" s="33">
        <v>0</v>
      </c>
      <c r="AT96" s="33">
        <v>0</v>
      </c>
      <c r="AU96" s="33">
        <v>0</v>
      </c>
      <c r="AV96" s="33">
        <v>0</v>
      </c>
      <c r="AW96" s="33">
        <v>0</v>
      </c>
      <c r="AX96" s="33">
        <v>0</v>
      </c>
      <c r="AY96" s="33">
        <v>0</v>
      </c>
      <c r="AZ96" s="33">
        <v>0</v>
      </c>
      <c r="BA96" s="31">
        <f t="shared" si="224"/>
        <v>0</v>
      </c>
      <c r="BB96" s="31">
        <f t="shared" si="225"/>
        <v>0</v>
      </c>
      <c r="BC96" s="31">
        <f t="shared" si="226"/>
        <v>0</v>
      </c>
      <c r="BD96" s="31">
        <f t="shared" si="227"/>
        <v>0</v>
      </c>
      <c r="BE96" s="31">
        <f t="shared" si="228"/>
        <v>0</v>
      </c>
      <c r="BF96" s="31">
        <f t="shared" si="229"/>
        <v>0</v>
      </c>
      <c r="BG96" s="31">
        <f t="shared" si="230"/>
        <v>0</v>
      </c>
      <c r="BH96" s="31">
        <f t="shared" si="231"/>
        <v>0</v>
      </c>
      <c r="BI96" s="31">
        <f t="shared" si="232"/>
        <v>0</v>
      </c>
      <c r="BJ96" s="31">
        <f t="shared" si="233"/>
        <v>0</v>
      </c>
      <c r="BK96" s="31">
        <f t="shared" si="234"/>
        <v>0</v>
      </c>
      <c r="BL96" s="31">
        <f t="shared" si="235"/>
        <v>0</v>
      </c>
      <c r="BM96" s="6">
        <v>4.87E-2</v>
      </c>
      <c r="BN96" s="6">
        <v>4.87E-2</v>
      </c>
      <c r="BO96" s="6">
        <v>4.87E-2</v>
      </c>
      <c r="BP96" s="6">
        <v>4.87E-2</v>
      </c>
      <c r="BQ96" s="6">
        <v>4.87E-2</v>
      </c>
      <c r="BR96" s="6">
        <v>4.87E-2</v>
      </c>
      <c r="BS96" s="6">
        <v>4.87E-2</v>
      </c>
      <c r="BT96" s="6">
        <v>4.87E-2</v>
      </c>
      <c r="BU96" s="6">
        <v>4.87E-2</v>
      </c>
      <c r="BV96" s="6">
        <v>4.87E-2</v>
      </c>
      <c r="BW96" s="6">
        <v>4.87E-2</v>
      </c>
      <c r="BX96" s="6">
        <v>4.87E-2</v>
      </c>
      <c r="BY96" s="31">
        <v>0</v>
      </c>
      <c r="BZ96" s="31">
        <v>0</v>
      </c>
      <c r="CA96" s="31">
        <v>0</v>
      </c>
      <c r="CB96" s="31">
        <v>0</v>
      </c>
      <c r="CC96" s="31">
        <v>0</v>
      </c>
      <c r="CD96" s="31">
        <v>0</v>
      </c>
      <c r="CE96" s="31">
        <v>0</v>
      </c>
      <c r="CF96" s="31">
        <v>0</v>
      </c>
      <c r="CG96" s="31">
        <v>0</v>
      </c>
      <c r="CH96" s="31">
        <v>0</v>
      </c>
      <c r="CI96" s="31">
        <v>0</v>
      </c>
      <c r="CJ96" s="31">
        <v>0</v>
      </c>
      <c r="CK96" s="32">
        <f t="shared" si="236"/>
        <v>0</v>
      </c>
      <c r="CL96" s="32">
        <f t="shared" si="237"/>
        <v>0</v>
      </c>
      <c r="CM96" s="32">
        <f t="shared" si="238"/>
        <v>0</v>
      </c>
      <c r="CN96" s="32">
        <f t="shared" si="239"/>
        <v>0</v>
      </c>
      <c r="CO96" s="32">
        <f t="shared" si="240"/>
        <v>0</v>
      </c>
      <c r="CP96" s="32">
        <f t="shared" si="241"/>
        <v>0</v>
      </c>
      <c r="CQ96" s="32">
        <f t="shared" si="242"/>
        <v>0</v>
      </c>
      <c r="CR96" s="32">
        <f t="shared" si="243"/>
        <v>0</v>
      </c>
      <c r="CS96" s="32">
        <f t="shared" si="244"/>
        <v>0</v>
      </c>
      <c r="CT96" s="32">
        <f t="shared" si="245"/>
        <v>0</v>
      </c>
      <c r="CU96" s="32">
        <f t="shared" si="246"/>
        <v>0</v>
      </c>
      <c r="CV96" s="32">
        <f t="shared" si="247"/>
        <v>0</v>
      </c>
      <c r="CW96" s="31">
        <f t="shared" si="248"/>
        <v>0</v>
      </c>
      <c r="CX96" s="31">
        <f t="shared" si="249"/>
        <v>0</v>
      </c>
      <c r="CY96" s="31">
        <f t="shared" si="250"/>
        <v>0</v>
      </c>
      <c r="CZ96" s="31">
        <f t="shared" si="251"/>
        <v>0</v>
      </c>
      <c r="DA96" s="31">
        <f t="shared" si="252"/>
        <v>0</v>
      </c>
      <c r="DB96" s="31">
        <f t="shared" si="253"/>
        <v>0</v>
      </c>
      <c r="DC96" s="31">
        <f t="shared" si="254"/>
        <v>0</v>
      </c>
      <c r="DD96" s="31">
        <f t="shared" si="255"/>
        <v>0</v>
      </c>
      <c r="DE96" s="31">
        <f t="shared" si="256"/>
        <v>0</v>
      </c>
      <c r="DF96" s="31">
        <f t="shared" si="257"/>
        <v>0</v>
      </c>
      <c r="DG96" s="31">
        <f t="shared" si="258"/>
        <v>0</v>
      </c>
      <c r="DH96" s="31">
        <f t="shared" si="259"/>
        <v>0</v>
      </c>
      <c r="DI96" s="32">
        <f t="shared" si="188"/>
        <v>0</v>
      </c>
      <c r="DJ96" s="32">
        <f t="shared" si="189"/>
        <v>0</v>
      </c>
      <c r="DK96" s="32">
        <f t="shared" si="190"/>
        <v>0</v>
      </c>
      <c r="DL96" s="32">
        <f t="shared" si="191"/>
        <v>0</v>
      </c>
      <c r="DM96" s="32">
        <f t="shared" si="192"/>
        <v>0</v>
      </c>
      <c r="DN96" s="32">
        <f t="shared" si="193"/>
        <v>0</v>
      </c>
      <c r="DO96" s="32">
        <f t="shared" si="194"/>
        <v>0</v>
      </c>
      <c r="DP96" s="32">
        <f t="shared" si="195"/>
        <v>0</v>
      </c>
      <c r="DQ96" s="32">
        <f t="shared" si="196"/>
        <v>0</v>
      </c>
      <c r="DR96" s="32">
        <f t="shared" si="197"/>
        <v>0</v>
      </c>
      <c r="DS96" s="32">
        <f t="shared" si="198"/>
        <v>0</v>
      </c>
      <c r="DT96" s="32">
        <f t="shared" si="199"/>
        <v>0</v>
      </c>
      <c r="DU96" s="31">
        <f t="shared" si="200"/>
        <v>0</v>
      </c>
      <c r="DV96" s="31">
        <f t="shared" si="201"/>
        <v>0</v>
      </c>
      <c r="DW96" s="31">
        <f t="shared" si="202"/>
        <v>0</v>
      </c>
      <c r="DX96" s="31">
        <f t="shared" si="203"/>
        <v>0</v>
      </c>
      <c r="DY96" s="31">
        <f t="shared" si="204"/>
        <v>0</v>
      </c>
      <c r="DZ96" s="31">
        <f t="shared" si="205"/>
        <v>0</v>
      </c>
      <c r="EA96" s="31">
        <f t="shared" si="206"/>
        <v>0</v>
      </c>
      <c r="EB96" s="31">
        <f t="shared" si="207"/>
        <v>0</v>
      </c>
      <c r="EC96" s="31">
        <f t="shared" si="208"/>
        <v>0</v>
      </c>
      <c r="ED96" s="31">
        <f t="shared" si="209"/>
        <v>0</v>
      </c>
      <c r="EE96" s="31">
        <f t="shared" si="210"/>
        <v>0</v>
      </c>
      <c r="EF96" s="31">
        <f t="shared" si="211"/>
        <v>0</v>
      </c>
      <c r="EG96" s="32">
        <f t="shared" si="212"/>
        <v>0</v>
      </c>
      <c r="EH96" s="32">
        <f t="shared" si="213"/>
        <v>0</v>
      </c>
      <c r="EI96" s="32">
        <f t="shared" si="214"/>
        <v>0</v>
      </c>
      <c r="EJ96" s="32">
        <f t="shared" si="215"/>
        <v>0</v>
      </c>
      <c r="EK96" s="32">
        <f t="shared" si="216"/>
        <v>0</v>
      </c>
      <c r="EL96" s="32">
        <f t="shared" si="217"/>
        <v>0</v>
      </c>
      <c r="EM96" s="32">
        <f t="shared" si="218"/>
        <v>0</v>
      </c>
      <c r="EN96" s="32">
        <f t="shared" si="219"/>
        <v>0</v>
      </c>
      <c r="EO96" s="32">
        <f t="shared" si="220"/>
        <v>0</v>
      </c>
      <c r="EP96" s="32">
        <f t="shared" si="221"/>
        <v>0</v>
      </c>
      <c r="EQ96" s="32">
        <f t="shared" si="222"/>
        <v>0</v>
      </c>
      <c r="ER96" s="32">
        <f t="shared" si="223"/>
        <v>0</v>
      </c>
    </row>
    <row r="97" spans="1:148">
      <c r="A97" t="s">
        <v>442</v>
      </c>
      <c r="B97" s="1" t="s">
        <v>261</v>
      </c>
      <c r="C97" t="str">
        <f t="shared" ca="1" si="260"/>
        <v>RB2</v>
      </c>
      <c r="D97" t="str">
        <f t="shared" ca="1" si="261"/>
        <v>Rainbow #2</v>
      </c>
      <c r="E97" s="51">
        <v>0</v>
      </c>
      <c r="F97" s="51">
        <v>0</v>
      </c>
      <c r="G97" s="51">
        <v>483.84840000000003</v>
      </c>
      <c r="H97" s="51">
        <v>2129.3184000000001</v>
      </c>
      <c r="I97" s="51">
        <v>300.70679999999999</v>
      </c>
      <c r="J97" s="51">
        <v>560.65800000000002</v>
      </c>
      <c r="K97" s="51">
        <v>1846.1928</v>
      </c>
      <c r="L97" s="51">
        <v>81.411600000000007</v>
      </c>
      <c r="M97" s="51">
        <v>2307.0059999999999</v>
      </c>
      <c r="N97" s="51">
        <v>1132.3704</v>
      </c>
      <c r="O97" s="51">
        <v>2023.1328000000001</v>
      </c>
      <c r="P97" s="51">
        <v>878.85839999999996</v>
      </c>
      <c r="Q97" s="32">
        <v>0</v>
      </c>
      <c r="R97" s="32">
        <v>0</v>
      </c>
      <c r="S97" s="32">
        <v>35002.65</v>
      </c>
      <c r="T97" s="32">
        <v>133254.54</v>
      </c>
      <c r="U97" s="32">
        <v>32404.22</v>
      </c>
      <c r="V97" s="32">
        <v>21903.360000000001</v>
      </c>
      <c r="W97" s="32">
        <v>1197268.99</v>
      </c>
      <c r="X97" s="32">
        <v>57883.43</v>
      </c>
      <c r="Y97" s="32">
        <v>141017.21</v>
      </c>
      <c r="Z97" s="32">
        <v>50551.93</v>
      </c>
      <c r="AA97" s="32">
        <v>147770.9</v>
      </c>
      <c r="AB97" s="32">
        <v>78219.199999999997</v>
      </c>
      <c r="AC97" s="2">
        <v>-1.73</v>
      </c>
      <c r="AD97" s="2">
        <v>-1.73</v>
      </c>
      <c r="AE97" s="2">
        <v>-1.73</v>
      </c>
      <c r="AF97" s="2">
        <v>-1.73</v>
      </c>
      <c r="AG97" s="2">
        <v>-1.73</v>
      </c>
      <c r="AH97" s="2">
        <v>-1.73</v>
      </c>
      <c r="AI97" s="2">
        <v>-1.73</v>
      </c>
      <c r="AJ97" s="2">
        <v>-1.73</v>
      </c>
      <c r="AK97" s="2">
        <v>-1.73</v>
      </c>
      <c r="AL97" s="2">
        <v>-1.73</v>
      </c>
      <c r="AM97" s="2">
        <v>-1.73</v>
      </c>
      <c r="AN97" s="2">
        <v>-1.73</v>
      </c>
      <c r="AO97" s="33">
        <v>0</v>
      </c>
      <c r="AP97" s="33">
        <v>0</v>
      </c>
      <c r="AQ97" s="33">
        <v>-605.54999999999995</v>
      </c>
      <c r="AR97" s="33">
        <v>-2305.3000000000002</v>
      </c>
      <c r="AS97" s="33">
        <v>-560.59</v>
      </c>
      <c r="AT97" s="33">
        <v>-378.93</v>
      </c>
      <c r="AU97" s="33">
        <v>-20712.75</v>
      </c>
      <c r="AV97" s="33">
        <v>-1001.38</v>
      </c>
      <c r="AW97" s="33">
        <v>-2439.6</v>
      </c>
      <c r="AX97" s="33">
        <v>-874.55</v>
      </c>
      <c r="AY97" s="33">
        <v>-2556.44</v>
      </c>
      <c r="AZ97" s="33">
        <v>-1353.19</v>
      </c>
      <c r="BA97" s="31">
        <f t="shared" si="224"/>
        <v>0</v>
      </c>
      <c r="BB97" s="31">
        <f t="shared" si="225"/>
        <v>0</v>
      </c>
      <c r="BC97" s="31">
        <f t="shared" si="226"/>
        <v>-42</v>
      </c>
      <c r="BD97" s="31">
        <f t="shared" si="227"/>
        <v>-639.62</v>
      </c>
      <c r="BE97" s="31">
        <f t="shared" si="228"/>
        <v>-155.54</v>
      </c>
      <c r="BF97" s="31">
        <f t="shared" si="229"/>
        <v>-105.14</v>
      </c>
      <c r="BG97" s="31">
        <f t="shared" si="230"/>
        <v>-8500.61</v>
      </c>
      <c r="BH97" s="31">
        <f t="shared" si="231"/>
        <v>-410.97</v>
      </c>
      <c r="BI97" s="31">
        <f t="shared" si="232"/>
        <v>-1001.22</v>
      </c>
      <c r="BJ97" s="31">
        <f t="shared" si="233"/>
        <v>-151.66</v>
      </c>
      <c r="BK97" s="31">
        <f t="shared" si="234"/>
        <v>-443.31</v>
      </c>
      <c r="BL97" s="31">
        <f t="shared" si="235"/>
        <v>-234.66</v>
      </c>
      <c r="BM97" s="6">
        <v>-4.9399999999999999E-2</v>
      </c>
      <c r="BN97" s="6">
        <v>-4.9399999999999999E-2</v>
      </c>
      <c r="BO97" s="6">
        <v>-4.9399999999999999E-2</v>
      </c>
      <c r="BP97" s="6">
        <v>-4.9399999999999999E-2</v>
      </c>
      <c r="BQ97" s="6">
        <v>-4.9399999999999999E-2</v>
      </c>
      <c r="BR97" s="6">
        <v>-4.9399999999999999E-2</v>
      </c>
      <c r="BS97" s="6">
        <v>-4.9399999999999999E-2</v>
      </c>
      <c r="BT97" s="6">
        <v>-4.9399999999999999E-2</v>
      </c>
      <c r="BU97" s="6">
        <v>-4.9399999999999999E-2</v>
      </c>
      <c r="BV97" s="6">
        <v>-4.9399999999999999E-2</v>
      </c>
      <c r="BW97" s="6">
        <v>-4.9399999999999999E-2</v>
      </c>
      <c r="BX97" s="6">
        <v>-4.9399999999999999E-2</v>
      </c>
      <c r="BY97" s="31">
        <v>0</v>
      </c>
      <c r="BZ97" s="31">
        <v>0</v>
      </c>
      <c r="CA97" s="31">
        <v>-1729.13</v>
      </c>
      <c r="CB97" s="31">
        <v>-6582.77</v>
      </c>
      <c r="CC97" s="31">
        <v>-1600.77</v>
      </c>
      <c r="CD97" s="31">
        <v>-1082.03</v>
      </c>
      <c r="CE97" s="31">
        <v>-59145.09</v>
      </c>
      <c r="CF97" s="31">
        <v>-2859.44</v>
      </c>
      <c r="CG97" s="31">
        <v>-6966.25</v>
      </c>
      <c r="CH97" s="31">
        <v>-2497.27</v>
      </c>
      <c r="CI97" s="31">
        <v>-7299.88</v>
      </c>
      <c r="CJ97" s="31">
        <v>-3864.03</v>
      </c>
      <c r="CK97" s="32">
        <f t="shared" si="236"/>
        <v>0</v>
      </c>
      <c r="CL97" s="32">
        <f t="shared" si="237"/>
        <v>0</v>
      </c>
      <c r="CM97" s="32">
        <f t="shared" si="238"/>
        <v>45.5</v>
      </c>
      <c r="CN97" s="32">
        <f t="shared" si="239"/>
        <v>173.23</v>
      </c>
      <c r="CO97" s="32">
        <f t="shared" si="240"/>
        <v>42.13</v>
      </c>
      <c r="CP97" s="32">
        <f t="shared" si="241"/>
        <v>28.47</v>
      </c>
      <c r="CQ97" s="32">
        <f t="shared" si="242"/>
        <v>1556.45</v>
      </c>
      <c r="CR97" s="32">
        <f t="shared" si="243"/>
        <v>75.25</v>
      </c>
      <c r="CS97" s="32">
        <f t="shared" si="244"/>
        <v>183.32</v>
      </c>
      <c r="CT97" s="32">
        <f t="shared" si="245"/>
        <v>65.72</v>
      </c>
      <c r="CU97" s="32">
        <f t="shared" si="246"/>
        <v>192.1</v>
      </c>
      <c r="CV97" s="32">
        <f t="shared" si="247"/>
        <v>101.68</v>
      </c>
      <c r="CW97" s="31">
        <f t="shared" si="248"/>
        <v>0</v>
      </c>
      <c r="CX97" s="31">
        <f t="shared" si="249"/>
        <v>0</v>
      </c>
      <c r="CY97" s="31">
        <f t="shared" si="250"/>
        <v>-1036.0800000000002</v>
      </c>
      <c r="CZ97" s="31">
        <f t="shared" si="251"/>
        <v>-3464.6200000000008</v>
      </c>
      <c r="DA97" s="31">
        <f t="shared" si="252"/>
        <v>-842.50999999999988</v>
      </c>
      <c r="DB97" s="31">
        <f t="shared" si="253"/>
        <v>-569.4899999999999</v>
      </c>
      <c r="DC97" s="31">
        <f t="shared" si="254"/>
        <v>-28375.279999999999</v>
      </c>
      <c r="DD97" s="31">
        <f t="shared" si="255"/>
        <v>-1371.84</v>
      </c>
      <c r="DE97" s="31">
        <f t="shared" si="256"/>
        <v>-3342.1099999999997</v>
      </c>
      <c r="DF97" s="31">
        <f t="shared" si="257"/>
        <v>-1405.3400000000001</v>
      </c>
      <c r="DG97" s="31">
        <f t="shared" si="258"/>
        <v>-4108.03</v>
      </c>
      <c r="DH97" s="31">
        <f t="shared" si="259"/>
        <v>-2174.5000000000005</v>
      </c>
      <c r="DI97" s="32">
        <f t="shared" si="188"/>
        <v>0</v>
      </c>
      <c r="DJ97" s="32">
        <f t="shared" si="189"/>
        <v>0</v>
      </c>
      <c r="DK97" s="32">
        <f t="shared" si="190"/>
        <v>-51.8</v>
      </c>
      <c r="DL97" s="32">
        <f t="shared" si="191"/>
        <v>-173.23</v>
      </c>
      <c r="DM97" s="32">
        <f t="shared" si="192"/>
        <v>-42.13</v>
      </c>
      <c r="DN97" s="32">
        <f t="shared" si="193"/>
        <v>-28.47</v>
      </c>
      <c r="DO97" s="32">
        <f t="shared" si="194"/>
        <v>-1418.76</v>
      </c>
      <c r="DP97" s="32">
        <f t="shared" si="195"/>
        <v>-68.59</v>
      </c>
      <c r="DQ97" s="32">
        <f t="shared" si="196"/>
        <v>-167.11</v>
      </c>
      <c r="DR97" s="32">
        <f t="shared" si="197"/>
        <v>-70.27</v>
      </c>
      <c r="DS97" s="32">
        <f t="shared" si="198"/>
        <v>-205.4</v>
      </c>
      <c r="DT97" s="32">
        <f t="shared" si="199"/>
        <v>-108.73</v>
      </c>
      <c r="DU97" s="31">
        <f t="shared" si="200"/>
        <v>0</v>
      </c>
      <c r="DV97" s="31">
        <f t="shared" si="201"/>
        <v>0</v>
      </c>
      <c r="DW97" s="31">
        <f t="shared" si="202"/>
        <v>-435.74</v>
      </c>
      <c r="DX97" s="31">
        <f t="shared" si="203"/>
        <v>-1439.43</v>
      </c>
      <c r="DY97" s="31">
        <f t="shared" si="204"/>
        <v>-345.88</v>
      </c>
      <c r="DZ97" s="31">
        <f t="shared" si="205"/>
        <v>-230.89</v>
      </c>
      <c r="EA97" s="31">
        <f t="shared" si="206"/>
        <v>-11364.5</v>
      </c>
      <c r="EB97" s="31">
        <f t="shared" si="207"/>
        <v>-542.15</v>
      </c>
      <c r="EC97" s="31">
        <f t="shared" si="208"/>
        <v>-1303.06</v>
      </c>
      <c r="ED97" s="31">
        <f t="shared" si="209"/>
        <v>-540.71</v>
      </c>
      <c r="EE97" s="31">
        <f t="shared" si="210"/>
        <v>-1558.77</v>
      </c>
      <c r="EF97" s="31">
        <f t="shared" si="211"/>
        <v>-813.93</v>
      </c>
      <c r="EG97" s="32">
        <f t="shared" si="212"/>
        <v>0</v>
      </c>
      <c r="EH97" s="32">
        <f t="shared" si="213"/>
        <v>0</v>
      </c>
      <c r="EI97" s="32">
        <f t="shared" si="214"/>
        <v>-1523.6200000000001</v>
      </c>
      <c r="EJ97" s="32">
        <f t="shared" si="215"/>
        <v>-5077.2800000000007</v>
      </c>
      <c r="EK97" s="32">
        <f t="shared" si="216"/>
        <v>-1230.52</v>
      </c>
      <c r="EL97" s="32">
        <f t="shared" si="217"/>
        <v>-828.84999999999991</v>
      </c>
      <c r="EM97" s="32">
        <f t="shared" si="218"/>
        <v>-41158.539999999994</v>
      </c>
      <c r="EN97" s="32">
        <f t="shared" si="219"/>
        <v>-1982.58</v>
      </c>
      <c r="EO97" s="32">
        <f t="shared" si="220"/>
        <v>-4812.28</v>
      </c>
      <c r="EP97" s="32">
        <f t="shared" si="221"/>
        <v>-2016.3200000000002</v>
      </c>
      <c r="EQ97" s="32">
        <f t="shared" si="222"/>
        <v>-5872.1999999999989</v>
      </c>
      <c r="ER97" s="32">
        <f t="shared" si="223"/>
        <v>-3097.1600000000003</v>
      </c>
    </row>
    <row r="98" spans="1:148">
      <c r="A98" t="s">
        <v>442</v>
      </c>
      <c r="B98" s="1" t="s">
        <v>263</v>
      </c>
      <c r="C98" t="str">
        <f t="shared" ca="1" si="260"/>
        <v>RB3</v>
      </c>
      <c r="D98" t="str">
        <f t="shared" ca="1" si="261"/>
        <v>Rainbow #3</v>
      </c>
      <c r="E98" s="51">
        <v>0</v>
      </c>
      <c r="F98" s="51">
        <v>0</v>
      </c>
      <c r="G98" s="51">
        <v>0</v>
      </c>
      <c r="H98" s="51">
        <v>0</v>
      </c>
      <c r="I98" s="51">
        <v>0</v>
      </c>
      <c r="J98" s="51">
        <v>0</v>
      </c>
      <c r="K98" s="51">
        <v>0</v>
      </c>
      <c r="L98" s="51">
        <v>0</v>
      </c>
      <c r="M98" s="51">
        <v>0</v>
      </c>
      <c r="N98" s="51">
        <v>0</v>
      </c>
      <c r="O98" s="51">
        <v>0</v>
      </c>
      <c r="P98" s="51">
        <v>0</v>
      </c>
      <c r="Q98" s="32">
        <v>0</v>
      </c>
      <c r="R98" s="32">
        <v>0</v>
      </c>
      <c r="S98" s="32">
        <v>0</v>
      </c>
      <c r="T98" s="32">
        <v>0</v>
      </c>
      <c r="U98" s="32">
        <v>0</v>
      </c>
      <c r="V98" s="32">
        <v>0</v>
      </c>
      <c r="W98" s="32">
        <v>0</v>
      </c>
      <c r="X98" s="32">
        <v>0</v>
      </c>
      <c r="Y98" s="32">
        <v>0</v>
      </c>
      <c r="Z98" s="32">
        <v>0</v>
      </c>
      <c r="AA98" s="32">
        <v>0</v>
      </c>
      <c r="AB98" s="32">
        <v>0</v>
      </c>
      <c r="AC98" s="2">
        <v>-2.3199999999999998</v>
      </c>
      <c r="AD98" s="2">
        <v>-2.3199999999999998</v>
      </c>
      <c r="AE98" s="2">
        <v>-2.3199999999999998</v>
      </c>
      <c r="AF98" s="2">
        <v>-2.3199999999999998</v>
      </c>
      <c r="AG98" s="2">
        <v>-2.3199999999999998</v>
      </c>
      <c r="AH98" s="2">
        <v>-2.3199999999999998</v>
      </c>
      <c r="AI98" s="2">
        <v>-2.3199999999999998</v>
      </c>
      <c r="AJ98" s="2">
        <v>-2.3199999999999998</v>
      </c>
      <c r="AK98" s="2">
        <v>-2.3199999999999998</v>
      </c>
      <c r="AL98" s="2">
        <v>-2.3199999999999998</v>
      </c>
      <c r="AM98" s="2">
        <v>-2.3199999999999998</v>
      </c>
      <c r="AN98" s="2">
        <v>-2.3199999999999998</v>
      </c>
      <c r="AO98" s="33">
        <v>0</v>
      </c>
      <c r="AP98" s="33">
        <v>0</v>
      </c>
      <c r="AQ98" s="33">
        <v>0</v>
      </c>
      <c r="AR98" s="33">
        <v>0</v>
      </c>
      <c r="AS98" s="33">
        <v>0</v>
      </c>
      <c r="AT98" s="33">
        <v>0</v>
      </c>
      <c r="AU98" s="33">
        <v>0</v>
      </c>
      <c r="AV98" s="33">
        <v>0</v>
      </c>
      <c r="AW98" s="33">
        <v>0</v>
      </c>
      <c r="AX98" s="33">
        <v>0</v>
      </c>
      <c r="AY98" s="33">
        <v>0</v>
      </c>
      <c r="AZ98" s="33">
        <v>0</v>
      </c>
      <c r="BA98" s="31">
        <f t="shared" si="224"/>
        <v>0</v>
      </c>
      <c r="BB98" s="31">
        <f t="shared" si="225"/>
        <v>0</v>
      </c>
      <c r="BC98" s="31">
        <f t="shared" si="226"/>
        <v>0</v>
      </c>
      <c r="BD98" s="31">
        <f t="shared" si="227"/>
        <v>0</v>
      </c>
      <c r="BE98" s="31">
        <f t="shared" si="228"/>
        <v>0</v>
      </c>
      <c r="BF98" s="31">
        <f t="shared" si="229"/>
        <v>0</v>
      </c>
      <c r="BG98" s="31">
        <f t="shared" si="230"/>
        <v>0</v>
      </c>
      <c r="BH98" s="31">
        <f t="shared" si="231"/>
        <v>0</v>
      </c>
      <c r="BI98" s="31">
        <f t="shared" si="232"/>
        <v>0</v>
      </c>
      <c r="BJ98" s="31">
        <f t="shared" si="233"/>
        <v>0</v>
      </c>
      <c r="BK98" s="31">
        <f t="shared" si="234"/>
        <v>0</v>
      </c>
      <c r="BL98" s="31">
        <f t="shared" si="235"/>
        <v>0</v>
      </c>
      <c r="BM98" s="6">
        <v>4.87E-2</v>
      </c>
      <c r="BN98" s="6">
        <v>4.87E-2</v>
      </c>
      <c r="BO98" s="6">
        <v>4.87E-2</v>
      </c>
      <c r="BP98" s="6">
        <v>4.87E-2</v>
      </c>
      <c r="BQ98" s="6">
        <v>4.87E-2</v>
      </c>
      <c r="BR98" s="6">
        <v>4.87E-2</v>
      </c>
      <c r="BS98" s="6">
        <v>4.87E-2</v>
      </c>
      <c r="BT98" s="6">
        <v>4.87E-2</v>
      </c>
      <c r="BU98" s="6">
        <v>4.87E-2</v>
      </c>
      <c r="BV98" s="6">
        <v>4.87E-2</v>
      </c>
      <c r="BW98" s="6">
        <v>4.87E-2</v>
      </c>
      <c r="BX98" s="6">
        <v>4.87E-2</v>
      </c>
      <c r="BY98" s="31">
        <v>0</v>
      </c>
      <c r="BZ98" s="31">
        <v>0</v>
      </c>
      <c r="CA98" s="31">
        <v>0</v>
      </c>
      <c r="CB98" s="31">
        <v>0</v>
      </c>
      <c r="CC98" s="31">
        <v>0</v>
      </c>
      <c r="CD98" s="31">
        <v>0</v>
      </c>
      <c r="CE98" s="31">
        <v>0</v>
      </c>
      <c r="CF98" s="31">
        <v>0</v>
      </c>
      <c r="CG98" s="31">
        <v>0</v>
      </c>
      <c r="CH98" s="31">
        <v>0</v>
      </c>
      <c r="CI98" s="31">
        <v>0</v>
      </c>
      <c r="CJ98" s="31">
        <v>0</v>
      </c>
      <c r="CK98" s="32">
        <f t="shared" si="236"/>
        <v>0</v>
      </c>
      <c r="CL98" s="32">
        <f t="shared" si="237"/>
        <v>0</v>
      </c>
      <c r="CM98" s="32">
        <f t="shared" si="238"/>
        <v>0</v>
      </c>
      <c r="CN98" s="32">
        <f t="shared" si="239"/>
        <v>0</v>
      </c>
      <c r="CO98" s="32">
        <f t="shared" si="240"/>
        <v>0</v>
      </c>
      <c r="CP98" s="32">
        <f t="shared" si="241"/>
        <v>0</v>
      </c>
      <c r="CQ98" s="32">
        <f t="shared" si="242"/>
        <v>0</v>
      </c>
      <c r="CR98" s="32">
        <f t="shared" si="243"/>
        <v>0</v>
      </c>
      <c r="CS98" s="32">
        <f t="shared" si="244"/>
        <v>0</v>
      </c>
      <c r="CT98" s="32">
        <f t="shared" si="245"/>
        <v>0</v>
      </c>
      <c r="CU98" s="32">
        <f t="shared" si="246"/>
        <v>0</v>
      </c>
      <c r="CV98" s="32">
        <f t="shared" si="247"/>
        <v>0</v>
      </c>
      <c r="CW98" s="31">
        <f t="shared" si="248"/>
        <v>0</v>
      </c>
      <c r="CX98" s="31">
        <f t="shared" si="249"/>
        <v>0</v>
      </c>
      <c r="CY98" s="31">
        <f t="shared" si="250"/>
        <v>0</v>
      </c>
      <c r="CZ98" s="31">
        <f t="shared" si="251"/>
        <v>0</v>
      </c>
      <c r="DA98" s="31">
        <f t="shared" si="252"/>
        <v>0</v>
      </c>
      <c r="DB98" s="31">
        <f t="shared" si="253"/>
        <v>0</v>
      </c>
      <c r="DC98" s="31">
        <f t="shared" si="254"/>
        <v>0</v>
      </c>
      <c r="DD98" s="31">
        <f t="shared" si="255"/>
        <v>0</v>
      </c>
      <c r="DE98" s="31">
        <f t="shared" si="256"/>
        <v>0</v>
      </c>
      <c r="DF98" s="31">
        <f t="shared" si="257"/>
        <v>0</v>
      </c>
      <c r="DG98" s="31">
        <f t="shared" si="258"/>
        <v>0</v>
      </c>
      <c r="DH98" s="31">
        <f t="shared" si="259"/>
        <v>0</v>
      </c>
      <c r="DI98" s="32">
        <f t="shared" si="188"/>
        <v>0</v>
      </c>
      <c r="DJ98" s="32">
        <f t="shared" si="189"/>
        <v>0</v>
      </c>
      <c r="DK98" s="32">
        <f t="shared" si="190"/>
        <v>0</v>
      </c>
      <c r="DL98" s="32">
        <f t="shared" si="191"/>
        <v>0</v>
      </c>
      <c r="DM98" s="32">
        <f t="shared" si="192"/>
        <v>0</v>
      </c>
      <c r="DN98" s="32">
        <f t="shared" si="193"/>
        <v>0</v>
      </c>
      <c r="DO98" s="32">
        <f t="shared" si="194"/>
        <v>0</v>
      </c>
      <c r="DP98" s="32">
        <f t="shared" si="195"/>
        <v>0</v>
      </c>
      <c r="DQ98" s="32">
        <f t="shared" si="196"/>
        <v>0</v>
      </c>
      <c r="DR98" s="32">
        <f t="shared" si="197"/>
        <v>0</v>
      </c>
      <c r="DS98" s="32">
        <f t="shared" si="198"/>
        <v>0</v>
      </c>
      <c r="DT98" s="32">
        <f t="shared" si="199"/>
        <v>0</v>
      </c>
      <c r="DU98" s="31">
        <f t="shared" si="200"/>
        <v>0</v>
      </c>
      <c r="DV98" s="31">
        <f t="shared" si="201"/>
        <v>0</v>
      </c>
      <c r="DW98" s="31">
        <f t="shared" si="202"/>
        <v>0</v>
      </c>
      <c r="DX98" s="31">
        <f t="shared" si="203"/>
        <v>0</v>
      </c>
      <c r="DY98" s="31">
        <f t="shared" si="204"/>
        <v>0</v>
      </c>
      <c r="DZ98" s="31">
        <f t="shared" si="205"/>
        <v>0</v>
      </c>
      <c r="EA98" s="31">
        <f t="shared" si="206"/>
        <v>0</v>
      </c>
      <c r="EB98" s="31">
        <f t="shared" si="207"/>
        <v>0</v>
      </c>
      <c r="EC98" s="31">
        <f t="shared" si="208"/>
        <v>0</v>
      </c>
      <c r="ED98" s="31">
        <f t="shared" si="209"/>
        <v>0</v>
      </c>
      <c r="EE98" s="31">
        <f t="shared" si="210"/>
        <v>0</v>
      </c>
      <c r="EF98" s="31">
        <f t="shared" si="211"/>
        <v>0</v>
      </c>
      <c r="EG98" s="32">
        <f t="shared" si="212"/>
        <v>0</v>
      </c>
      <c r="EH98" s="32">
        <f t="shared" si="213"/>
        <v>0</v>
      </c>
      <c r="EI98" s="32">
        <f t="shared" si="214"/>
        <v>0</v>
      </c>
      <c r="EJ98" s="32">
        <f t="shared" si="215"/>
        <v>0</v>
      </c>
      <c r="EK98" s="32">
        <f t="shared" si="216"/>
        <v>0</v>
      </c>
      <c r="EL98" s="32">
        <f t="shared" si="217"/>
        <v>0</v>
      </c>
      <c r="EM98" s="32">
        <f t="shared" si="218"/>
        <v>0</v>
      </c>
      <c r="EN98" s="32">
        <f t="shared" si="219"/>
        <v>0</v>
      </c>
      <c r="EO98" s="32">
        <f t="shared" si="220"/>
        <v>0</v>
      </c>
      <c r="EP98" s="32">
        <f t="shared" si="221"/>
        <v>0</v>
      </c>
      <c r="EQ98" s="32">
        <f t="shared" si="222"/>
        <v>0</v>
      </c>
      <c r="ER98" s="32">
        <f t="shared" si="223"/>
        <v>0</v>
      </c>
    </row>
    <row r="99" spans="1:148">
      <c r="A99" t="s">
        <v>442</v>
      </c>
      <c r="B99" s="1" t="s">
        <v>51</v>
      </c>
      <c r="C99" t="str">
        <f t="shared" ca="1" si="260"/>
        <v>RB5</v>
      </c>
      <c r="D99" t="str">
        <f t="shared" ca="1" si="261"/>
        <v>Rainbow #5</v>
      </c>
      <c r="E99" s="51">
        <v>15855.528</v>
      </c>
      <c r="F99" s="51">
        <v>13700.075999999999</v>
      </c>
      <c r="G99" s="51">
        <v>14548.12</v>
      </c>
      <c r="H99" s="51">
        <v>12779.915999999999</v>
      </c>
      <c r="I99" s="51">
        <v>13507.263999999999</v>
      </c>
      <c r="J99" s="51">
        <v>12923.776</v>
      </c>
      <c r="K99" s="51">
        <v>14155.263999999999</v>
      </c>
      <c r="L99" s="51">
        <v>13279.248</v>
      </c>
      <c r="M99" s="51">
        <v>15187.12</v>
      </c>
      <c r="N99" s="51">
        <v>16133.752</v>
      </c>
      <c r="O99" s="51">
        <v>15861.948</v>
      </c>
      <c r="P99" s="51">
        <v>15058.451999999999</v>
      </c>
      <c r="Q99" s="32">
        <v>1046843.36</v>
      </c>
      <c r="R99" s="32">
        <v>1061768.46</v>
      </c>
      <c r="S99" s="32">
        <v>911189.81</v>
      </c>
      <c r="T99" s="32">
        <v>763691.43</v>
      </c>
      <c r="U99" s="32">
        <v>714083.09</v>
      </c>
      <c r="V99" s="32">
        <v>726386.8</v>
      </c>
      <c r="W99" s="32">
        <v>2982116.99</v>
      </c>
      <c r="X99" s="32">
        <v>1218498.6000000001</v>
      </c>
      <c r="Y99" s="32">
        <v>835159.15</v>
      </c>
      <c r="Z99" s="32">
        <v>1084820.94</v>
      </c>
      <c r="AA99" s="32">
        <v>861144.4</v>
      </c>
      <c r="AB99" s="32">
        <v>1119219.26</v>
      </c>
      <c r="AC99" s="2">
        <v>-1.73</v>
      </c>
      <c r="AD99" s="2">
        <v>-1.73</v>
      </c>
      <c r="AE99" s="2">
        <v>-1.73</v>
      </c>
      <c r="AF99" s="2">
        <v>-1.73</v>
      </c>
      <c r="AG99" s="2">
        <v>-1.73</v>
      </c>
      <c r="AH99" s="2">
        <v>-1.73</v>
      </c>
      <c r="AI99" s="2">
        <v>-1.73</v>
      </c>
      <c r="AJ99" s="2">
        <v>-1.73</v>
      </c>
      <c r="AK99" s="2">
        <v>-1.73</v>
      </c>
      <c r="AL99" s="2">
        <v>-1.73</v>
      </c>
      <c r="AM99" s="2">
        <v>-1.73</v>
      </c>
      <c r="AN99" s="2">
        <v>-1.73</v>
      </c>
      <c r="AO99" s="33">
        <v>-18110.39</v>
      </c>
      <c r="AP99" s="33">
        <v>-18368.59</v>
      </c>
      <c r="AQ99" s="33">
        <v>-15763.58</v>
      </c>
      <c r="AR99" s="33">
        <v>-13211.86</v>
      </c>
      <c r="AS99" s="33">
        <v>-12353.64</v>
      </c>
      <c r="AT99" s="33">
        <v>-12566.49</v>
      </c>
      <c r="AU99" s="33">
        <v>-51590.62</v>
      </c>
      <c r="AV99" s="33">
        <v>-21080.03</v>
      </c>
      <c r="AW99" s="33">
        <v>-14448.25</v>
      </c>
      <c r="AX99" s="33">
        <v>-18767.400000000001</v>
      </c>
      <c r="AY99" s="33">
        <v>-14897.8</v>
      </c>
      <c r="AZ99" s="33">
        <v>-19362.490000000002</v>
      </c>
      <c r="BA99" s="31">
        <f t="shared" si="224"/>
        <v>-1256.21</v>
      </c>
      <c r="BB99" s="31">
        <f t="shared" si="225"/>
        <v>-1274.1199999999999</v>
      </c>
      <c r="BC99" s="31">
        <f t="shared" si="226"/>
        <v>-1093.43</v>
      </c>
      <c r="BD99" s="31">
        <f t="shared" si="227"/>
        <v>-3665.72</v>
      </c>
      <c r="BE99" s="31">
        <f t="shared" si="228"/>
        <v>-3427.6</v>
      </c>
      <c r="BF99" s="31">
        <f t="shared" si="229"/>
        <v>-3486.66</v>
      </c>
      <c r="BG99" s="31">
        <f t="shared" si="230"/>
        <v>-21173.03</v>
      </c>
      <c r="BH99" s="31">
        <f t="shared" si="231"/>
        <v>-8651.34</v>
      </c>
      <c r="BI99" s="31">
        <f t="shared" si="232"/>
        <v>-5929.63</v>
      </c>
      <c r="BJ99" s="31">
        <f t="shared" si="233"/>
        <v>-3254.46</v>
      </c>
      <c r="BK99" s="31">
        <f t="shared" si="234"/>
        <v>-2583.4299999999998</v>
      </c>
      <c r="BL99" s="31">
        <f t="shared" si="235"/>
        <v>-3357.66</v>
      </c>
      <c r="BM99" s="6">
        <v>-4.9399999999999999E-2</v>
      </c>
      <c r="BN99" s="6">
        <v>-4.9399999999999999E-2</v>
      </c>
      <c r="BO99" s="6">
        <v>-4.9399999999999999E-2</v>
      </c>
      <c r="BP99" s="6">
        <v>-4.9399999999999999E-2</v>
      </c>
      <c r="BQ99" s="6">
        <v>-4.9399999999999999E-2</v>
      </c>
      <c r="BR99" s="6">
        <v>-4.9399999999999999E-2</v>
      </c>
      <c r="BS99" s="6">
        <v>-4.9399999999999999E-2</v>
      </c>
      <c r="BT99" s="6">
        <v>-4.9399999999999999E-2</v>
      </c>
      <c r="BU99" s="6">
        <v>-4.9399999999999999E-2</v>
      </c>
      <c r="BV99" s="6">
        <v>-4.9399999999999999E-2</v>
      </c>
      <c r="BW99" s="6">
        <v>-4.9399999999999999E-2</v>
      </c>
      <c r="BX99" s="6">
        <v>-4.9399999999999999E-2</v>
      </c>
      <c r="BY99" s="31">
        <v>-51714.06</v>
      </c>
      <c r="BZ99" s="31">
        <v>-52451.360000000001</v>
      </c>
      <c r="CA99" s="31">
        <v>-45012.78</v>
      </c>
      <c r="CB99" s="31">
        <v>-37726.36</v>
      </c>
      <c r="CC99" s="31">
        <v>-35275.699999999997</v>
      </c>
      <c r="CD99" s="31">
        <v>-35883.51</v>
      </c>
      <c r="CE99" s="31">
        <v>-147316.57999999999</v>
      </c>
      <c r="CF99" s="31">
        <v>-60193.83</v>
      </c>
      <c r="CG99" s="31">
        <v>-41256.86</v>
      </c>
      <c r="CH99" s="31">
        <v>-53590.15</v>
      </c>
      <c r="CI99" s="31">
        <v>-42540.53</v>
      </c>
      <c r="CJ99" s="31">
        <v>-55289.43</v>
      </c>
      <c r="CK99" s="32">
        <f t="shared" si="236"/>
        <v>1360.9</v>
      </c>
      <c r="CL99" s="32">
        <f t="shared" si="237"/>
        <v>1380.3</v>
      </c>
      <c r="CM99" s="32">
        <f t="shared" si="238"/>
        <v>1184.55</v>
      </c>
      <c r="CN99" s="32">
        <f t="shared" si="239"/>
        <v>992.8</v>
      </c>
      <c r="CO99" s="32">
        <f t="shared" si="240"/>
        <v>928.31</v>
      </c>
      <c r="CP99" s="32">
        <f t="shared" si="241"/>
        <v>944.3</v>
      </c>
      <c r="CQ99" s="32">
        <f t="shared" si="242"/>
        <v>3876.75</v>
      </c>
      <c r="CR99" s="32">
        <f t="shared" si="243"/>
        <v>1584.05</v>
      </c>
      <c r="CS99" s="32">
        <f t="shared" si="244"/>
        <v>1085.71</v>
      </c>
      <c r="CT99" s="32">
        <f t="shared" si="245"/>
        <v>1410.27</v>
      </c>
      <c r="CU99" s="32">
        <f t="shared" si="246"/>
        <v>1119.49</v>
      </c>
      <c r="CV99" s="32">
        <f t="shared" si="247"/>
        <v>1454.99</v>
      </c>
      <c r="CW99" s="31">
        <f t="shared" si="248"/>
        <v>-30986.559999999998</v>
      </c>
      <c r="CX99" s="31">
        <f t="shared" si="249"/>
        <v>-31428.35</v>
      </c>
      <c r="CY99" s="31">
        <f t="shared" si="250"/>
        <v>-26971.219999999994</v>
      </c>
      <c r="CZ99" s="31">
        <f t="shared" si="251"/>
        <v>-19855.979999999996</v>
      </c>
      <c r="DA99" s="31">
        <f t="shared" si="252"/>
        <v>-18566.150000000001</v>
      </c>
      <c r="DB99" s="31">
        <f t="shared" si="253"/>
        <v>-18886.060000000001</v>
      </c>
      <c r="DC99" s="31">
        <f t="shared" si="254"/>
        <v>-70676.179999999993</v>
      </c>
      <c r="DD99" s="31">
        <f t="shared" si="255"/>
        <v>-28878.41</v>
      </c>
      <c r="DE99" s="31">
        <f t="shared" si="256"/>
        <v>-19793.27</v>
      </c>
      <c r="DF99" s="31">
        <f t="shared" si="257"/>
        <v>-30158.020000000004</v>
      </c>
      <c r="DG99" s="31">
        <f t="shared" si="258"/>
        <v>-23939.81</v>
      </c>
      <c r="DH99" s="31">
        <f t="shared" si="259"/>
        <v>-31114.289999999997</v>
      </c>
      <c r="DI99" s="32">
        <f t="shared" si="188"/>
        <v>-1549.33</v>
      </c>
      <c r="DJ99" s="32">
        <f t="shared" si="189"/>
        <v>-1571.42</v>
      </c>
      <c r="DK99" s="32">
        <f t="shared" si="190"/>
        <v>-1348.56</v>
      </c>
      <c r="DL99" s="32">
        <f t="shared" si="191"/>
        <v>-992.8</v>
      </c>
      <c r="DM99" s="32">
        <f t="shared" si="192"/>
        <v>-928.31</v>
      </c>
      <c r="DN99" s="32">
        <f t="shared" si="193"/>
        <v>-944.3</v>
      </c>
      <c r="DO99" s="32">
        <f t="shared" si="194"/>
        <v>-3533.81</v>
      </c>
      <c r="DP99" s="32">
        <f t="shared" si="195"/>
        <v>-1443.92</v>
      </c>
      <c r="DQ99" s="32">
        <f t="shared" si="196"/>
        <v>-989.66</v>
      </c>
      <c r="DR99" s="32">
        <f t="shared" si="197"/>
        <v>-1507.9</v>
      </c>
      <c r="DS99" s="32">
        <f t="shared" si="198"/>
        <v>-1196.99</v>
      </c>
      <c r="DT99" s="32">
        <f t="shared" si="199"/>
        <v>-1555.71</v>
      </c>
      <c r="DU99" s="31">
        <f t="shared" si="200"/>
        <v>-13332.29</v>
      </c>
      <c r="DV99" s="31">
        <f t="shared" si="201"/>
        <v>-13362.22</v>
      </c>
      <c r="DW99" s="31">
        <f t="shared" si="202"/>
        <v>-11343.07</v>
      </c>
      <c r="DX99" s="31">
        <f t="shared" si="203"/>
        <v>-8249.48</v>
      </c>
      <c r="DY99" s="31">
        <f t="shared" si="204"/>
        <v>-7622.04</v>
      </c>
      <c r="DZ99" s="31">
        <f t="shared" si="205"/>
        <v>-7657.14</v>
      </c>
      <c r="EA99" s="31">
        <f t="shared" si="206"/>
        <v>-28306.31</v>
      </c>
      <c r="EB99" s="31">
        <f t="shared" si="207"/>
        <v>-11412.71</v>
      </c>
      <c r="EC99" s="31">
        <f t="shared" si="208"/>
        <v>-7717.21</v>
      </c>
      <c r="ED99" s="31">
        <f t="shared" si="209"/>
        <v>-11603.41</v>
      </c>
      <c r="EE99" s="31">
        <f t="shared" si="210"/>
        <v>-9083.85</v>
      </c>
      <c r="EF99" s="31">
        <f t="shared" si="211"/>
        <v>-11646.34</v>
      </c>
      <c r="EG99" s="32">
        <f t="shared" si="212"/>
        <v>-45868.18</v>
      </c>
      <c r="EH99" s="32">
        <f t="shared" si="213"/>
        <v>-46361.99</v>
      </c>
      <c r="EI99" s="32">
        <f t="shared" si="214"/>
        <v>-39662.849999999991</v>
      </c>
      <c r="EJ99" s="32">
        <f t="shared" si="215"/>
        <v>-29098.259999999995</v>
      </c>
      <c r="EK99" s="32">
        <f t="shared" si="216"/>
        <v>-27116.500000000004</v>
      </c>
      <c r="EL99" s="32">
        <f t="shared" si="217"/>
        <v>-27487.5</v>
      </c>
      <c r="EM99" s="32">
        <f t="shared" si="218"/>
        <v>-102516.29999999999</v>
      </c>
      <c r="EN99" s="32">
        <f t="shared" si="219"/>
        <v>-41735.040000000001</v>
      </c>
      <c r="EO99" s="32">
        <f t="shared" si="220"/>
        <v>-28500.14</v>
      </c>
      <c r="EP99" s="32">
        <f t="shared" si="221"/>
        <v>-43269.33</v>
      </c>
      <c r="EQ99" s="32">
        <f t="shared" si="222"/>
        <v>-34220.65</v>
      </c>
      <c r="ER99" s="32">
        <f t="shared" si="223"/>
        <v>-44316.34</v>
      </c>
    </row>
    <row r="100" spans="1:148">
      <c r="A100" t="s">
        <v>520</v>
      </c>
      <c r="B100" s="1" t="s">
        <v>531</v>
      </c>
      <c r="C100" t="str">
        <f t="shared" ca="1" si="260"/>
        <v>RG10</v>
      </c>
      <c r="D100" t="str">
        <f t="shared" ca="1" si="261"/>
        <v>Rossdale #10</v>
      </c>
      <c r="E100" s="51">
        <v>0</v>
      </c>
      <c r="F100" s="51">
        <v>0</v>
      </c>
      <c r="G100" s="51">
        <v>0</v>
      </c>
      <c r="H100" s="51">
        <v>0</v>
      </c>
      <c r="I100" s="51">
        <v>0</v>
      </c>
      <c r="J100" s="51">
        <v>0</v>
      </c>
      <c r="K100" s="51">
        <v>0</v>
      </c>
      <c r="L100" s="51">
        <v>0</v>
      </c>
      <c r="M100" s="51">
        <v>0</v>
      </c>
      <c r="N100" s="51">
        <v>0</v>
      </c>
      <c r="O100" s="51">
        <v>0</v>
      </c>
      <c r="P100" s="51">
        <v>0</v>
      </c>
      <c r="Q100" s="32">
        <v>0</v>
      </c>
      <c r="R100" s="32">
        <v>0</v>
      </c>
      <c r="S100" s="32">
        <v>0</v>
      </c>
      <c r="T100" s="32">
        <v>0</v>
      </c>
      <c r="U100" s="32">
        <v>0</v>
      </c>
      <c r="V100" s="32">
        <v>0</v>
      </c>
      <c r="W100" s="32">
        <v>0</v>
      </c>
      <c r="X100" s="32">
        <v>0</v>
      </c>
      <c r="Y100" s="32">
        <v>0</v>
      </c>
      <c r="Z100" s="32">
        <v>0</v>
      </c>
      <c r="AA100" s="32">
        <v>0</v>
      </c>
      <c r="AB100" s="32">
        <v>0</v>
      </c>
      <c r="AC100" s="2">
        <v>4.62</v>
      </c>
      <c r="AD100" s="2">
        <v>4.62</v>
      </c>
      <c r="AE100" s="2">
        <v>4.62</v>
      </c>
      <c r="AF100" s="2">
        <v>4.62</v>
      </c>
      <c r="AG100" s="2">
        <v>4.62</v>
      </c>
      <c r="AH100" s="2">
        <v>4.62</v>
      </c>
      <c r="AI100" s="2">
        <v>4.62</v>
      </c>
      <c r="AJ100" s="2">
        <v>4.62</v>
      </c>
      <c r="AK100" s="2">
        <v>4.62</v>
      </c>
      <c r="AL100" s="2">
        <v>4.62</v>
      </c>
      <c r="AM100" s="2">
        <v>4.62</v>
      </c>
      <c r="AN100" s="2">
        <v>4.62</v>
      </c>
      <c r="AO100" s="33">
        <v>0</v>
      </c>
      <c r="AP100" s="33">
        <v>0</v>
      </c>
      <c r="AQ100" s="33">
        <v>0</v>
      </c>
      <c r="AR100" s="33">
        <v>0</v>
      </c>
      <c r="AS100" s="33">
        <v>0</v>
      </c>
      <c r="AT100" s="33">
        <v>0</v>
      </c>
      <c r="AU100" s="33">
        <v>0</v>
      </c>
      <c r="AV100" s="33">
        <v>0</v>
      </c>
      <c r="AW100" s="33">
        <v>0</v>
      </c>
      <c r="AX100" s="33">
        <v>0</v>
      </c>
      <c r="AY100" s="33">
        <v>0</v>
      </c>
      <c r="AZ100" s="33">
        <v>0</v>
      </c>
      <c r="BA100" s="31">
        <f t="shared" si="224"/>
        <v>0</v>
      </c>
      <c r="BB100" s="31">
        <f t="shared" si="225"/>
        <v>0</v>
      </c>
      <c r="BC100" s="31">
        <f t="shared" si="226"/>
        <v>0</v>
      </c>
      <c r="BD100" s="31">
        <f t="shared" si="227"/>
        <v>0</v>
      </c>
      <c r="BE100" s="31">
        <f t="shared" si="228"/>
        <v>0</v>
      </c>
      <c r="BF100" s="31">
        <f t="shared" si="229"/>
        <v>0</v>
      </c>
      <c r="BG100" s="31">
        <f t="shared" si="230"/>
        <v>0</v>
      </c>
      <c r="BH100" s="31">
        <f t="shared" si="231"/>
        <v>0</v>
      </c>
      <c r="BI100" s="31">
        <f t="shared" si="232"/>
        <v>0</v>
      </c>
      <c r="BJ100" s="31">
        <f t="shared" si="233"/>
        <v>0</v>
      </c>
      <c r="BK100" s="31">
        <f t="shared" si="234"/>
        <v>0</v>
      </c>
      <c r="BL100" s="31">
        <f t="shared" si="235"/>
        <v>0</v>
      </c>
      <c r="BM100" s="6">
        <v>4.87E-2</v>
      </c>
      <c r="BN100" s="6">
        <v>4.87E-2</v>
      </c>
      <c r="BO100" s="6">
        <v>4.87E-2</v>
      </c>
      <c r="BP100" s="6">
        <v>4.87E-2</v>
      </c>
      <c r="BQ100" s="6">
        <v>4.87E-2</v>
      </c>
      <c r="BR100" s="6">
        <v>4.87E-2</v>
      </c>
      <c r="BS100" s="6">
        <v>4.87E-2</v>
      </c>
      <c r="BT100" s="6">
        <v>4.87E-2</v>
      </c>
      <c r="BU100" s="6">
        <v>4.87E-2</v>
      </c>
      <c r="BV100" s="6">
        <v>4.87E-2</v>
      </c>
      <c r="BW100" s="6">
        <v>4.87E-2</v>
      </c>
      <c r="BX100" s="6">
        <v>4.87E-2</v>
      </c>
      <c r="BY100" s="31">
        <v>0</v>
      </c>
      <c r="BZ100" s="31">
        <v>0</v>
      </c>
      <c r="CA100" s="31">
        <v>0</v>
      </c>
      <c r="CB100" s="31">
        <v>0</v>
      </c>
      <c r="CC100" s="31">
        <v>0</v>
      </c>
      <c r="CD100" s="31">
        <v>0</v>
      </c>
      <c r="CE100" s="31">
        <v>0</v>
      </c>
      <c r="CF100" s="31">
        <v>0</v>
      </c>
      <c r="CG100" s="31">
        <v>0</v>
      </c>
      <c r="CH100" s="31">
        <v>0</v>
      </c>
      <c r="CI100" s="31">
        <v>0</v>
      </c>
      <c r="CJ100" s="31">
        <v>0</v>
      </c>
      <c r="CK100" s="32">
        <f t="shared" si="236"/>
        <v>0</v>
      </c>
      <c r="CL100" s="32">
        <f t="shared" si="237"/>
        <v>0</v>
      </c>
      <c r="CM100" s="32">
        <f t="shared" si="238"/>
        <v>0</v>
      </c>
      <c r="CN100" s="32">
        <f t="shared" si="239"/>
        <v>0</v>
      </c>
      <c r="CO100" s="32">
        <f t="shared" si="240"/>
        <v>0</v>
      </c>
      <c r="CP100" s="32">
        <f t="shared" si="241"/>
        <v>0</v>
      </c>
      <c r="CQ100" s="32">
        <f t="shared" si="242"/>
        <v>0</v>
      </c>
      <c r="CR100" s="32">
        <f t="shared" si="243"/>
        <v>0</v>
      </c>
      <c r="CS100" s="32">
        <f t="shared" si="244"/>
        <v>0</v>
      </c>
      <c r="CT100" s="32">
        <f t="shared" si="245"/>
        <v>0</v>
      </c>
      <c r="CU100" s="32">
        <f t="shared" si="246"/>
        <v>0</v>
      </c>
      <c r="CV100" s="32">
        <f t="shared" si="247"/>
        <v>0</v>
      </c>
      <c r="CW100" s="31">
        <f t="shared" si="248"/>
        <v>0</v>
      </c>
      <c r="CX100" s="31">
        <f t="shared" si="249"/>
        <v>0</v>
      </c>
      <c r="CY100" s="31">
        <f t="shared" si="250"/>
        <v>0</v>
      </c>
      <c r="CZ100" s="31">
        <f t="shared" si="251"/>
        <v>0</v>
      </c>
      <c r="DA100" s="31">
        <f t="shared" si="252"/>
        <v>0</v>
      </c>
      <c r="DB100" s="31">
        <f t="shared" si="253"/>
        <v>0</v>
      </c>
      <c r="DC100" s="31">
        <f t="shared" si="254"/>
        <v>0</v>
      </c>
      <c r="DD100" s="31">
        <f t="shared" si="255"/>
        <v>0</v>
      </c>
      <c r="DE100" s="31">
        <f t="shared" si="256"/>
        <v>0</v>
      </c>
      <c r="DF100" s="31">
        <f t="shared" si="257"/>
        <v>0</v>
      </c>
      <c r="DG100" s="31">
        <f t="shared" si="258"/>
        <v>0</v>
      </c>
      <c r="DH100" s="31">
        <f t="shared" si="259"/>
        <v>0</v>
      </c>
      <c r="DI100" s="32">
        <f t="shared" si="188"/>
        <v>0</v>
      </c>
      <c r="DJ100" s="32">
        <f t="shared" si="189"/>
        <v>0</v>
      </c>
      <c r="DK100" s="32">
        <f t="shared" si="190"/>
        <v>0</v>
      </c>
      <c r="DL100" s="32">
        <f t="shared" si="191"/>
        <v>0</v>
      </c>
      <c r="DM100" s="32">
        <f t="shared" si="192"/>
        <v>0</v>
      </c>
      <c r="DN100" s="32">
        <f t="shared" si="193"/>
        <v>0</v>
      </c>
      <c r="DO100" s="32">
        <f t="shared" si="194"/>
        <v>0</v>
      </c>
      <c r="DP100" s="32">
        <f t="shared" si="195"/>
        <v>0</v>
      </c>
      <c r="DQ100" s="32">
        <f t="shared" si="196"/>
        <v>0</v>
      </c>
      <c r="DR100" s="32">
        <f t="shared" si="197"/>
        <v>0</v>
      </c>
      <c r="DS100" s="32">
        <f t="shared" si="198"/>
        <v>0</v>
      </c>
      <c r="DT100" s="32">
        <f t="shared" si="199"/>
        <v>0</v>
      </c>
      <c r="DU100" s="31">
        <f t="shared" si="200"/>
        <v>0</v>
      </c>
      <c r="DV100" s="31">
        <f t="shared" si="201"/>
        <v>0</v>
      </c>
      <c r="DW100" s="31">
        <f t="shared" si="202"/>
        <v>0</v>
      </c>
      <c r="DX100" s="31">
        <f t="shared" si="203"/>
        <v>0</v>
      </c>
      <c r="DY100" s="31">
        <f t="shared" si="204"/>
        <v>0</v>
      </c>
      <c r="DZ100" s="31">
        <f t="shared" si="205"/>
        <v>0</v>
      </c>
      <c r="EA100" s="31">
        <f t="shared" si="206"/>
        <v>0</v>
      </c>
      <c r="EB100" s="31">
        <f t="shared" si="207"/>
        <v>0</v>
      </c>
      <c r="EC100" s="31">
        <f t="shared" si="208"/>
        <v>0</v>
      </c>
      <c r="ED100" s="31">
        <f t="shared" si="209"/>
        <v>0</v>
      </c>
      <c r="EE100" s="31">
        <f t="shared" si="210"/>
        <v>0</v>
      </c>
      <c r="EF100" s="31">
        <f t="shared" si="211"/>
        <v>0</v>
      </c>
      <c r="EG100" s="32">
        <f t="shared" si="212"/>
        <v>0</v>
      </c>
      <c r="EH100" s="32">
        <f t="shared" si="213"/>
        <v>0</v>
      </c>
      <c r="EI100" s="32">
        <f t="shared" si="214"/>
        <v>0</v>
      </c>
      <c r="EJ100" s="32">
        <f t="shared" si="215"/>
        <v>0</v>
      </c>
      <c r="EK100" s="32">
        <f t="shared" si="216"/>
        <v>0</v>
      </c>
      <c r="EL100" s="32">
        <f t="shared" si="217"/>
        <v>0</v>
      </c>
      <c r="EM100" s="32">
        <f t="shared" si="218"/>
        <v>0</v>
      </c>
      <c r="EN100" s="32">
        <f t="shared" si="219"/>
        <v>0</v>
      </c>
      <c r="EO100" s="32">
        <f t="shared" si="220"/>
        <v>0</v>
      </c>
      <c r="EP100" s="32">
        <f t="shared" si="221"/>
        <v>0</v>
      </c>
      <c r="EQ100" s="32">
        <f t="shared" si="222"/>
        <v>0</v>
      </c>
      <c r="ER100" s="32">
        <f t="shared" si="223"/>
        <v>0</v>
      </c>
    </row>
    <row r="101" spans="1:148">
      <c r="A101" t="s">
        <v>520</v>
      </c>
      <c r="B101" s="1" t="s">
        <v>527</v>
      </c>
      <c r="C101" t="str">
        <f t="shared" ca="1" si="260"/>
        <v>RG8</v>
      </c>
      <c r="D101" t="str">
        <f t="shared" ca="1" si="261"/>
        <v>Rossdale #8</v>
      </c>
      <c r="E101" s="51">
        <v>0</v>
      </c>
      <c r="F101" s="51">
        <v>0</v>
      </c>
      <c r="G101" s="51">
        <v>0</v>
      </c>
      <c r="H101" s="51">
        <v>0</v>
      </c>
      <c r="I101" s="51">
        <v>0</v>
      </c>
      <c r="J101" s="51">
        <v>0</v>
      </c>
      <c r="K101" s="51">
        <v>0</v>
      </c>
      <c r="L101" s="51">
        <v>0</v>
      </c>
      <c r="M101" s="51">
        <v>0</v>
      </c>
      <c r="N101" s="51">
        <v>0</v>
      </c>
      <c r="O101" s="51">
        <v>0</v>
      </c>
      <c r="P101" s="51">
        <v>0</v>
      </c>
      <c r="Q101" s="32">
        <v>0</v>
      </c>
      <c r="R101" s="32">
        <v>0</v>
      </c>
      <c r="S101" s="32">
        <v>0</v>
      </c>
      <c r="T101" s="32">
        <v>0</v>
      </c>
      <c r="U101" s="32">
        <v>0</v>
      </c>
      <c r="V101" s="32">
        <v>0</v>
      </c>
      <c r="W101" s="32">
        <v>0</v>
      </c>
      <c r="X101" s="32">
        <v>0</v>
      </c>
      <c r="Y101" s="32">
        <v>0</v>
      </c>
      <c r="Z101" s="32">
        <v>0</v>
      </c>
      <c r="AA101" s="32">
        <v>0</v>
      </c>
      <c r="AB101" s="32">
        <v>0</v>
      </c>
      <c r="AC101" s="2">
        <v>4.62</v>
      </c>
      <c r="AD101" s="2">
        <v>4.62</v>
      </c>
      <c r="AE101" s="2">
        <v>4.62</v>
      </c>
      <c r="AF101" s="2">
        <v>4.62</v>
      </c>
      <c r="AG101" s="2">
        <v>4.62</v>
      </c>
      <c r="AH101" s="2">
        <v>4.62</v>
      </c>
      <c r="AI101" s="2">
        <v>4.62</v>
      </c>
      <c r="AJ101" s="2">
        <v>4.62</v>
      </c>
      <c r="AK101" s="2">
        <v>4.62</v>
      </c>
      <c r="AL101" s="2">
        <v>4.62</v>
      </c>
      <c r="AM101" s="2">
        <v>4.62</v>
      </c>
      <c r="AN101" s="2">
        <v>4.62</v>
      </c>
      <c r="AO101" s="33">
        <v>0</v>
      </c>
      <c r="AP101" s="33">
        <v>0</v>
      </c>
      <c r="AQ101" s="33">
        <v>0</v>
      </c>
      <c r="AR101" s="33">
        <v>0</v>
      </c>
      <c r="AS101" s="33">
        <v>0</v>
      </c>
      <c r="AT101" s="33">
        <v>0</v>
      </c>
      <c r="AU101" s="33">
        <v>0</v>
      </c>
      <c r="AV101" s="33">
        <v>0</v>
      </c>
      <c r="AW101" s="33">
        <v>0</v>
      </c>
      <c r="AX101" s="33">
        <v>0</v>
      </c>
      <c r="AY101" s="33">
        <v>0</v>
      </c>
      <c r="AZ101" s="33">
        <v>0</v>
      </c>
      <c r="BA101" s="31">
        <f t="shared" si="224"/>
        <v>0</v>
      </c>
      <c r="BB101" s="31">
        <f t="shared" si="225"/>
        <v>0</v>
      </c>
      <c r="BC101" s="31">
        <f t="shared" si="226"/>
        <v>0</v>
      </c>
      <c r="BD101" s="31">
        <f t="shared" si="227"/>
        <v>0</v>
      </c>
      <c r="BE101" s="31">
        <f t="shared" si="228"/>
        <v>0</v>
      </c>
      <c r="BF101" s="31">
        <f t="shared" si="229"/>
        <v>0</v>
      </c>
      <c r="BG101" s="31">
        <f t="shared" si="230"/>
        <v>0</v>
      </c>
      <c r="BH101" s="31">
        <f t="shared" si="231"/>
        <v>0</v>
      </c>
      <c r="BI101" s="31">
        <f t="shared" si="232"/>
        <v>0</v>
      </c>
      <c r="BJ101" s="31">
        <f t="shared" si="233"/>
        <v>0</v>
      </c>
      <c r="BK101" s="31">
        <f t="shared" si="234"/>
        <v>0</v>
      </c>
      <c r="BL101" s="31">
        <f t="shared" si="235"/>
        <v>0</v>
      </c>
      <c r="BM101" s="6">
        <v>4.87E-2</v>
      </c>
      <c r="BN101" s="6">
        <v>4.87E-2</v>
      </c>
      <c r="BO101" s="6">
        <v>4.87E-2</v>
      </c>
      <c r="BP101" s="6">
        <v>4.87E-2</v>
      </c>
      <c r="BQ101" s="6">
        <v>4.87E-2</v>
      </c>
      <c r="BR101" s="6">
        <v>4.87E-2</v>
      </c>
      <c r="BS101" s="6">
        <v>4.87E-2</v>
      </c>
      <c r="BT101" s="6">
        <v>4.87E-2</v>
      </c>
      <c r="BU101" s="6">
        <v>4.87E-2</v>
      </c>
      <c r="BV101" s="6">
        <v>4.87E-2</v>
      </c>
      <c r="BW101" s="6">
        <v>4.87E-2</v>
      </c>
      <c r="BX101" s="6">
        <v>4.87E-2</v>
      </c>
      <c r="BY101" s="31">
        <v>0</v>
      </c>
      <c r="BZ101" s="31">
        <v>0</v>
      </c>
      <c r="CA101" s="31">
        <v>0</v>
      </c>
      <c r="CB101" s="31">
        <v>0</v>
      </c>
      <c r="CC101" s="31">
        <v>0</v>
      </c>
      <c r="CD101" s="31">
        <v>0</v>
      </c>
      <c r="CE101" s="31">
        <v>0</v>
      </c>
      <c r="CF101" s="31">
        <v>0</v>
      </c>
      <c r="CG101" s="31">
        <v>0</v>
      </c>
      <c r="CH101" s="31">
        <v>0</v>
      </c>
      <c r="CI101" s="31">
        <v>0</v>
      </c>
      <c r="CJ101" s="31">
        <v>0</v>
      </c>
      <c r="CK101" s="32">
        <f t="shared" si="236"/>
        <v>0</v>
      </c>
      <c r="CL101" s="32">
        <f t="shared" si="237"/>
        <v>0</v>
      </c>
      <c r="CM101" s="32">
        <f t="shared" si="238"/>
        <v>0</v>
      </c>
      <c r="CN101" s="32">
        <f t="shared" si="239"/>
        <v>0</v>
      </c>
      <c r="CO101" s="32">
        <f t="shared" si="240"/>
        <v>0</v>
      </c>
      <c r="CP101" s="32">
        <f t="shared" si="241"/>
        <v>0</v>
      </c>
      <c r="CQ101" s="32">
        <f t="shared" si="242"/>
        <v>0</v>
      </c>
      <c r="CR101" s="32">
        <f t="shared" si="243"/>
        <v>0</v>
      </c>
      <c r="CS101" s="32">
        <f t="shared" si="244"/>
        <v>0</v>
      </c>
      <c r="CT101" s="32">
        <f t="shared" si="245"/>
        <v>0</v>
      </c>
      <c r="CU101" s="32">
        <f t="shared" si="246"/>
        <v>0</v>
      </c>
      <c r="CV101" s="32">
        <f t="shared" si="247"/>
        <v>0</v>
      </c>
      <c r="CW101" s="31">
        <f t="shared" si="248"/>
        <v>0</v>
      </c>
      <c r="CX101" s="31">
        <f t="shared" si="249"/>
        <v>0</v>
      </c>
      <c r="CY101" s="31">
        <f t="shared" si="250"/>
        <v>0</v>
      </c>
      <c r="CZ101" s="31">
        <f t="shared" si="251"/>
        <v>0</v>
      </c>
      <c r="DA101" s="31">
        <f t="shared" si="252"/>
        <v>0</v>
      </c>
      <c r="DB101" s="31">
        <f t="shared" si="253"/>
        <v>0</v>
      </c>
      <c r="DC101" s="31">
        <f t="shared" si="254"/>
        <v>0</v>
      </c>
      <c r="DD101" s="31">
        <f t="shared" si="255"/>
        <v>0</v>
      </c>
      <c r="DE101" s="31">
        <f t="shared" si="256"/>
        <v>0</v>
      </c>
      <c r="DF101" s="31">
        <f t="shared" si="257"/>
        <v>0</v>
      </c>
      <c r="DG101" s="31">
        <f t="shared" si="258"/>
        <v>0</v>
      </c>
      <c r="DH101" s="31">
        <f t="shared" si="259"/>
        <v>0</v>
      </c>
      <c r="DI101" s="32">
        <f t="shared" si="188"/>
        <v>0</v>
      </c>
      <c r="DJ101" s="32">
        <f t="shared" si="189"/>
        <v>0</v>
      </c>
      <c r="DK101" s="32">
        <f t="shared" si="190"/>
        <v>0</v>
      </c>
      <c r="DL101" s="32">
        <f t="shared" si="191"/>
        <v>0</v>
      </c>
      <c r="DM101" s="32">
        <f t="shared" si="192"/>
        <v>0</v>
      </c>
      <c r="DN101" s="32">
        <f t="shared" si="193"/>
        <v>0</v>
      </c>
      <c r="DO101" s="32">
        <f t="shared" si="194"/>
        <v>0</v>
      </c>
      <c r="DP101" s="32">
        <f t="shared" si="195"/>
        <v>0</v>
      </c>
      <c r="DQ101" s="32">
        <f t="shared" si="196"/>
        <v>0</v>
      </c>
      <c r="DR101" s="32">
        <f t="shared" si="197"/>
        <v>0</v>
      </c>
      <c r="DS101" s="32">
        <f t="shared" si="198"/>
        <v>0</v>
      </c>
      <c r="DT101" s="32">
        <f t="shared" si="199"/>
        <v>0</v>
      </c>
      <c r="DU101" s="31">
        <f t="shared" si="200"/>
        <v>0</v>
      </c>
      <c r="DV101" s="31">
        <f t="shared" si="201"/>
        <v>0</v>
      </c>
      <c r="DW101" s="31">
        <f t="shared" si="202"/>
        <v>0</v>
      </c>
      <c r="DX101" s="31">
        <f t="shared" si="203"/>
        <v>0</v>
      </c>
      <c r="DY101" s="31">
        <f t="shared" si="204"/>
        <v>0</v>
      </c>
      <c r="DZ101" s="31">
        <f t="shared" si="205"/>
        <v>0</v>
      </c>
      <c r="EA101" s="31">
        <f t="shared" si="206"/>
        <v>0</v>
      </c>
      <c r="EB101" s="31">
        <f t="shared" si="207"/>
        <v>0</v>
      </c>
      <c r="EC101" s="31">
        <f t="shared" si="208"/>
        <v>0</v>
      </c>
      <c r="ED101" s="31">
        <f t="shared" si="209"/>
        <v>0</v>
      </c>
      <c r="EE101" s="31">
        <f t="shared" si="210"/>
        <v>0</v>
      </c>
      <c r="EF101" s="31">
        <f t="shared" si="211"/>
        <v>0</v>
      </c>
      <c r="EG101" s="32">
        <f t="shared" si="212"/>
        <v>0</v>
      </c>
      <c r="EH101" s="32">
        <f t="shared" si="213"/>
        <v>0</v>
      </c>
      <c r="EI101" s="32">
        <f t="shared" si="214"/>
        <v>0</v>
      </c>
      <c r="EJ101" s="32">
        <f t="shared" si="215"/>
        <v>0</v>
      </c>
      <c r="EK101" s="32">
        <f t="shared" si="216"/>
        <v>0</v>
      </c>
      <c r="EL101" s="32">
        <f t="shared" si="217"/>
        <v>0</v>
      </c>
      <c r="EM101" s="32">
        <f t="shared" si="218"/>
        <v>0</v>
      </c>
      <c r="EN101" s="32">
        <f t="shared" si="219"/>
        <v>0</v>
      </c>
      <c r="EO101" s="32">
        <f t="shared" si="220"/>
        <v>0</v>
      </c>
      <c r="EP101" s="32">
        <f t="shared" si="221"/>
        <v>0</v>
      </c>
      <c r="EQ101" s="32">
        <f t="shared" si="222"/>
        <v>0</v>
      </c>
      <c r="ER101" s="32">
        <f t="shared" si="223"/>
        <v>0</v>
      </c>
    </row>
    <row r="102" spans="1:148">
      <c r="A102" t="s">
        <v>520</v>
      </c>
      <c r="B102" s="1" t="s">
        <v>529</v>
      </c>
      <c r="C102" t="str">
        <f t="shared" ca="1" si="260"/>
        <v>RG9</v>
      </c>
      <c r="D102" t="str">
        <f t="shared" ca="1" si="261"/>
        <v>Rossdale #9</v>
      </c>
      <c r="E102" s="51">
        <v>0</v>
      </c>
      <c r="F102" s="51">
        <v>0</v>
      </c>
      <c r="G102" s="51">
        <v>0</v>
      </c>
      <c r="H102" s="51">
        <v>0</v>
      </c>
      <c r="I102" s="51">
        <v>0</v>
      </c>
      <c r="J102" s="51">
        <v>0</v>
      </c>
      <c r="K102" s="51">
        <v>0</v>
      </c>
      <c r="L102" s="51">
        <v>0</v>
      </c>
      <c r="M102" s="51">
        <v>0</v>
      </c>
      <c r="N102" s="51">
        <v>0</v>
      </c>
      <c r="O102" s="51">
        <v>0</v>
      </c>
      <c r="P102" s="51">
        <v>0</v>
      </c>
      <c r="Q102" s="32">
        <v>0</v>
      </c>
      <c r="R102" s="32">
        <v>0</v>
      </c>
      <c r="S102" s="32">
        <v>0</v>
      </c>
      <c r="T102" s="32">
        <v>0</v>
      </c>
      <c r="U102" s="32">
        <v>0</v>
      </c>
      <c r="V102" s="32">
        <v>0</v>
      </c>
      <c r="W102" s="32">
        <v>0</v>
      </c>
      <c r="X102" s="32">
        <v>0</v>
      </c>
      <c r="Y102" s="32">
        <v>0</v>
      </c>
      <c r="Z102" s="32">
        <v>0</v>
      </c>
      <c r="AA102" s="32">
        <v>0</v>
      </c>
      <c r="AB102" s="32">
        <v>0</v>
      </c>
      <c r="AC102" s="2">
        <v>4.62</v>
      </c>
      <c r="AD102" s="2">
        <v>4.62</v>
      </c>
      <c r="AE102" s="2">
        <v>4.62</v>
      </c>
      <c r="AF102" s="2">
        <v>4.62</v>
      </c>
      <c r="AG102" s="2">
        <v>4.62</v>
      </c>
      <c r="AH102" s="2">
        <v>4.62</v>
      </c>
      <c r="AI102" s="2">
        <v>4.62</v>
      </c>
      <c r="AJ102" s="2">
        <v>4.62</v>
      </c>
      <c r="AK102" s="2">
        <v>4.62</v>
      </c>
      <c r="AL102" s="2">
        <v>4.62</v>
      </c>
      <c r="AM102" s="2">
        <v>4.62</v>
      </c>
      <c r="AN102" s="2">
        <v>4.62</v>
      </c>
      <c r="AO102" s="33">
        <v>0</v>
      </c>
      <c r="AP102" s="33">
        <v>0</v>
      </c>
      <c r="AQ102" s="33">
        <v>0</v>
      </c>
      <c r="AR102" s="33">
        <v>0</v>
      </c>
      <c r="AS102" s="33">
        <v>0</v>
      </c>
      <c r="AT102" s="33">
        <v>0</v>
      </c>
      <c r="AU102" s="33">
        <v>0</v>
      </c>
      <c r="AV102" s="33">
        <v>0</v>
      </c>
      <c r="AW102" s="33">
        <v>0</v>
      </c>
      <c r="AX102" s="33">
        <v>0</v>
      </c>
      <c r="AY102" s="33">
        <v>0</v>
      </c>
      <c r="AZ102" s="33">
        <v>0</v>
      </c>
      <c r="BA102" s="31">
        <f t="shared" si="224"/>
        <v>0</v>
      </c>
      <c r="BB102" s="31">
        <f t="shared" si="225"/>
        <v>0</v>
      </c>
      <c r="BC102" s="31">
        <f t="shared" si="226"/>
        <v>0</v>
      </c>
      <c r="BD102" s="31">
        <f t="shared" si="227"/>
        <v>0</v>
      </c>
      <c r="BE102" s="31">
        <f t="shared" si="228"/>
        <v>0</v>
      </c>
      <c r="BF102" s="31">
        <f t="shared" si="229"/>
        <v>0</v>
      </c>
      <c r="BG102" s="31">
        <f t="shared" si="230"/>
        <v>0</v>
      </c>
      <c r="BH102" s="31">
        <f t="shared" si="231"/>
        <v>0</v>
      </c>
      <c r="BI102" s="31">
        <f t="shared" si="232"/>
        <v>0</v>
      </c>
      <c r="BJ102" s="31">
        <f t="shared" si="233"/>
        <v>0</v>
      </c>
      <c r="BK102" s="31">
        <f t="shared" si="234"/>
        <v>0</v>
      </c>
      <c r="BL102" s="31">
        <f t="shared" si="235"/>
        <v>0</v>
      </c>
      <c r="BM102" s="6">
        <v>4.87E-2</v>
      </c>
      <c r="BN102" s="6">
        <v>4.87E-2</v>
      </c>
      <c r="BO102" s="6">
        <v>4.87E-2</v>
      </c>
      <c r="BP102" s="6">
        <v>4.87E-2</v>
      </c>
      <c r="BQ102" s="6">
        <v>4.87E-2</v>
      </c>
      <c r="BR102" s="6">
        <v>4.87E-2</v>
      </c>
      <c r="BS102" s="6">
        <v>4.87E-2</v>
      </c>
      <c r="BT102" s="6">
        <v>4.87E-2</v>
      </c>
      <c r="BU102" s="6">
        <v>4.87E-2</v>
      </c>
      <c r="BV102" s="6">
        <v>4.87E-2</v>
      </c>
      <c r="BW102" s="6">
        <v>4.87E-2</v>
      </c>
      <c r="BX102" s="6">
        <v>4.87E-2</v>
      </c>
      <c r="BY102" s="31">
        <v>0</v>
      </c>
      <c r="BZ102" s="31">
        <v>0</v>
      </c>
      <c r="CA102" s="31">
        <v>0</v>
      </c>
      <c r="CB102" s="31">
        <v>0</v>
      </c>
      <c r="CC102" s="31">
        <v>0</v>
      </c>
      <c r="CD102" s="31">
        <v>0</v>
      </c>
      <c r="CE102" s="31">
        <v>0</v>
      </c>
      <c r="CF102" s="31">
        <v>0</v>
      </c>
      <c r="CG102" s="31">
        <v>0</v>
      </c>
      <c r="CH102" s="31">
        <v>0</v>
      </c>
      <c r="CI102" s="31">
        <v>0</v>
      </c>
      <c r="CJ102" s="31">
        <v>0</v>
      </c>
      <c r="CK102" s="32">
        <f t="shared" si="236"/>
        <v>0</v>
      </c>
      <c r="CL102" s="32">
        <f t="shared" si="237"/>
        <v>0</v>
      </c>
      <c r="CM102" s="32">
        <f t="shared" si="238"/>
        <v>0</v>
      </c>
      <c r="CN102" s="32">
        <f t="shared" si="239"/>
        <v>0</v>
      </c>
      <c r="CO102" s="32">
        <f t="shared" si="240"/>
        <v>0</v>
      </c>
      <c r="CP102" s="32">
        <f t="shared" si="241"/>
        <v>0</v>
      </c>
      <c r="CQ102" s="32">
        <f t="shared" si="242"/>
        <v>0</v>
      </c>
      <c r="CR102" s="32">
        <f t="shared" si="243"/>
        <v>0</v>
      </c>
      <c r="CS102" s="32">
        <f t="shared" si="244"/>
        <v>0</v>
      </c>
      <c r="CT102" s="32">
        <f t="shared" si="245"/>
        <v>0</v>
      </c>
      <c r="CU102" s="32">
        <f t="shared" si="246"/>
        <v>0</v>
      </c>
      <c r="CV102" s="32">
        <f t="shared" si="247"/>
        <v>0</v>
      </c>
      <c r="CW102" s="31">
        <f t="shared" si="248"/>
        <v>0</v>
      </c>
      <c r="CX102" s="31">
        <f t="shared" si="249"/>
        <v>0</v>
      </c>
      <c r="CY102" s="31">
        <f t="shared" si="250"/>
        <v>0</v>
      </c>
      <c r="CZ102" s="31">
        <f t="shared" si="251"/>
        <v>0</v>
      </c>
      <c r="DA102" s="31">
        <f t="shared" si="252"/>
        <v>0</v>
      </c>
      <c r="DB102" s="31">
        <f t="shared" si="253"/>
        <v>0</v>
      </c>
      <c r="DC102" s="31">
        <f t="shared" si="254"/>
        <v>0</v>
      </c>
      <c r="DD102" s="31">
        <f t="shared" si="255"/>
        <v>0</v>
      </c>
      <c r="DE102" s="31">
        <f t="shared" si="256"/>
        <v>0</v>
      </c>
      <c r="DF102" s="31">
        <f t="shared" si="257"/>
        <v>0</v>
      </c>
      <c r="DG102" s="31">
        <f t="shared" si="258"/>
        <v>0</v>
      </c>
      <c r="DH102" s="31">
        <f t="shared" si="259"/>
        <v>0</v>
      </c>
      <c r="DI102" s="32">
        <f t="shared" si="188"/>
        <v>0</v>
      </c>
      <c r="DJ102" s="32">
        <f t="shared" si="189"/>
        <v>0</v>
      </c>
      <c r="DK102" s="32">
        <f t="shared" si="190"/>
        <v>0</v>
      </c>
      <c r="DL102" s="32">
        <f t="shared" si="191"/>
        <v>0</v>
      </c>
      <c r="DM102" s="32">
        <f t="shared" si="192"/>
        <v>0</v>
      </c>
      <c r="DN102" s="32">
        <f t="shared" si="193"/>
        <v>0</v>
      </c>
      <c r="DO102" s="32">
        <f t="shared" si="194"/>
        <v>0</v>
      </c>
      <c r="DP102" s="32">
        <f t="shared" si="195"/>
        <v>0</v>
      </c>
      <c r="DQ102" s="32">
        <f t="shared" si="196"/>
        <v>0</v>
      </c>
      <c r="DR102" s="32">
        <f t="shared" si="197"/>
        <v>0</v>
      </c>
      <c r="DS102" s="32">
        <f t="shared" si="198"/>
        <v>0</v>
      </c>
      <c r="DT102" s="32">
        <f t="shared" si="199"/>
        <v>0</v>
      </c>
      <c r="DU102" s="31">
        <f t="shared" si="200"/>
        <v>0</v>
      </c>
      <c r="DV102" s="31">
        <f t="shared" si="201"/>
        <v>0</v>
      </c>
      <c r="DW102" s="31">
        <f t="shared" si="202"/>
        <v>0</v>
      </c>
      <c r="DX102" s="31">
        <f t="shared" si="203"/>
        <v>0</v>
      </c>
      <c r="DY102" s="31">
        <f t="shared" si="204"/>
        <v>0</v>
      </c>
      <c r="DZ102" s="31">
        <f t="shared" si="205"/>
        <v>0</v>
      </c>
      <c r="EA102" s="31">
        <f t="shared" si="206"/>
        <v>0</v>
      </c>
      <c r="EB102" s="31">
        <f t="shared" si="207"/>
        <v>0</v>
      </c>
      <c r="EC102" s="31">
        <f t="shared" si="208"/>
        <v>0</v>
      </c>
      <c r="ED102" s="31">
        <f t="shared" si="209"/>
        <v>0</v>
      </c>
      <c r="EE102" s="31">
        <f t="shared" si="210"/>
        <v>0</v>
      </c>
      <c r="EF102" s="31">
        <f t="shared" si="211"/>
        <v>0</v>
      </c>
      <c r="EG102" s="32">
        <f t="shared" si="212"/>
        <v>0</v>
      </c>
      <c r="EH102" s="32">
        <f t="shared" si="213"/>
        <v>0</v>
      </c>
      <c r="EI102" s="32">
        <f t="shared" si="214"/>
        <v>0</v>
      </c>
      <c r="EJ102" s="32">
        <f t="shared" si="215"/>
        <v>0</v>
      </c>
      <c r="EK102" s="32">
        <f t="shared" si="216"/>
        <v>0</v>
      </c>
      <c r="EL102" s="32">
        <f t="shared" si="217"/>
        <v>0</v>
      </c>
      <c r="EM102" s="32">
        <f t="shared" si="218"/>
        <v>0</v>
      </c>
      <c r="EN102" s="32">
        <f t="shared" si="219"/>
        <v>0</v>
      </c>
      <c r="EO102" s="32">
        <f t="shared" si="220"/>
        <v>0</v>
      </c>
      <c r="EP102" s="32">
        <f t="shared" si="221"/>
        <v>0</v>
      </c>
      <c r="EQ102" s="32">
        <f t="shared" si="222"/>
        <v>0</v>
      </c>
      <c r="ER102" s="32">
        <f t="shared" si="223"/>
        <v>0</v>
      </c>
    </row>
    <row r="103" spans="1:148">
      <c r="A103" t="s">
        <v>442</v>
      </c>
      <c r="B103" s="1" t="s">
        <v>52</v>
      </c>
      <c r="C103" t="str">
        <f t="shared" ca="1" si="260"/>
        <v>RL1</v>
      </c>
      <c r="D103" t="str">
        <f t="shared" ca="1" si="261"/>
        <v>Rainbow Lake #1</v>
      </c>
      <c r="E103" s="51">
        <v>31725.498</v>
      </c>
      <c r="F103" s="51">
        <v>29181.81</v>
      </c>
      <c r="G103" s="51">
        <v>29840.243999999999</v>
      </c>
      <c r="H103" s="51">
        <v>28828.044000000002</v>
      </c>
      <c r="I103" s="51">
        <v>28046.885999999999</v>
      </c>
      <c r="J103" s="51">
        <v>25130.335999999999</v>
      </c>
      <c r="K103" s="51">
        <v>26227.642</v>
      </c>
      <c r="L103" s="51">
        <v>28209.425999999999</v>
      </c>
      <c r="M103" s="51">
        <v>27478.723999999998</v>
      </c>
      <c r="N103" s="51">
        <v>26043.527999999998</v>
      </c>
      <c r="O103" s="51">
        <v>26224.743999999999</v>
      </c>
      <c r="P103" s="51">
        <v>31121.957999999999</v>
      </c>
      <c r="Q103" s="32">
        <v>1925145.18</v>
      </c>
      <c r="R103" s="32">
        <v>2140621.88</v>
      </c>
      <c r="S103" s="32">
        <v>1667950.48</v>
      </c>
      <c r="T103" s="32">
        <v>1492940.85</v>
      </c>
      <c r="U103" s="32">
        <v>1340549.24</v>
      </c>
      <c r="V103" s="32">
        <v>1203733.75</v>
      </c>
      <c r="W103" s="32">
        <v>3912303.5</v>
      </c>
      <c r="X103" s="32">
        <v>1959510.82</v>
      </c>
      <c r="Y103" s="32">
        <v>1349365.86</v>
      </c>
      <c r="Z103" s="32">
        <v>1760625.82</v>
      </c>
      <c r="AA103" s="32">
        <v>1409762.71</v>
      </c>
      <c r="AB103" s="32">
        <v>2027733.84</v>
      </c>
      <c r="AC103" s="2">
        <v>-1.45</v>
      </c>
      <c r="AD103" s="2">
        <v>-1.45</v>
      </c>
      <c r="AE103" s="2">
        <v>-1.45</v>
      </c>
      <c r="AF103" s="2">
        <v>-1.45</v>
      </c>
      <c r="AG103" s="2">
        <v>-1.45</v>
      </c>
      <c r="AH103" s="2">
        <v>-1.45</v>
      </c>
      <c r="AI103" s="2">
        <v>-1.45</v>
      </c>
      <c r="AJ103" s="2">
        <v>-1.45</v>
      </c>
      <c r="AK103" s="2">
        <v>-1.45</v>
      </c>
      <c r="AL103" s="2">
        <v>-1.45</v>
      </c>
      <c r="AM103" s="2">
        <v>-1.45</v>
      </c>
      <c r="AN103" s="2">
        <v>-1.45</v>
      </c>
      <c r="AO103" s="33">
        <v>-27914.61</v>
      </c>
      <c r="AP103" s="33">
        <v>-31039.02</v>
      </c>
      <c r="AQ103" s="33">
        <v>-24185.279999999999</v>
      </c>
      <c r="AR103" s="33">
        <v>-21647.64</v>
      </c>
      <c r="AS103" s="33">
        <v>-19437.96</v>
      </c>
      <c r="AT103" s="33">
        <v>-17454.14</v>
      </c>
      <c r="AU103" s="33">
        <v>-56728.4</v>
      </c>
      <c r="AV103" s="33">
        <v>-28412.91</v>
      </c>
      <c r="AW103" s="33">
        <v>-19565.810000000001</v>
      </c>
      <c r="AX103" s="33">
        <v>-25529.07</v>
      </c>
      <c r="AY103" s="33">
        <v>-20441.560000000001</v>
      </c>
      <c r="AZ103" s="33">
        <v>-29402.14</v>
      </c>
      <c r="BA103" s="31">
        <f t="shared" si="224"/>
        <v>-2310.17</v>
      </c>
      <c r="BB103" s="31">
        <f t="shared" si="225"/>
        <v>-2568.75</v>
      </c>
      <c r="BC103" s="31">
        <f t="shared" si="226"/>
        <v>-2001.54</v>
      </c>
      <c r="BD103" s="31">
        <f t="shared" si="227"/>
        <v>-7166.12</v>
      </c>
      <c r="BE103" s="31">
        <f t="shared" si="228"/>
        <v>-6434.64</v>
      </c>
      <c r="BF103" s="31">
        <f t="shared" si="229"/>
        <v>-5777.92</v>
      </c>
      <c r="BG103" s="31">
        <f t="shared" si="230"/>
        <v>-27777.35</v>
      </c>
      <c r="BH103" s="31">
        <f t="shared" si="231"/>
        <v>-13912.53</v>
      </c>
      <c r="BI103" s="31">
        <f t="shared" si="232"/>
        <v>-9580.5</v>
      </c>
      <c r="BJ103" s="31">
        <f t="shared" si="233"/>
        <v>-5281.88</v>
      </c>
      <c r="BK103" s="31">
        <f t="shared" si="234"/>
        <v>-4229.29</v>
      </c>
      <c r="BL103" s="31">
        <f t="shared" si="235"/>
        <v>-6083.2</v>
      </c>
      <c r="BM103" s="6">
        <v>-4.9399999999999999E-2</v>
      </c>
      <c r="BN103" s="6">
        <v>-4.9399999999999999E-2</v>
      </c>
      <c r="BO103" s="6">
        <v>-4.9399999999999999E-2</v>
      </c>
      <c r="BP103" s="6">
        <v>-4.9399999999999999E-2</v>
      </c>
      <c r="BQ103" s="6">
        <v>-4.9399999999999999E-2</v>
      </c>
      <c r="BR103" s="6">
        <v>-4.9399999999999999E-2</v>
      </c>
      <c r="BS103" s="6">
        <v>-4.9399999999999999E-2</v>
      </c>
      <c r="BT103" s="6">
        <v>-4.9399999999999999E-2</v>
      </c>
      <c r="BU103" s="6">
        <v>-4.9399999999999999E-2</v>
      </c>
      <c r="BV103" s="6">
        <v>-4.9399999999999999E-2</v>
      </c>
      <c r="BW103" s="6">
        <v>-4.9399999999999999E-2</v>
      </c>
      <c r="BX103" s="6">
        <v>-4.9399999999999999E-2</v>
      </c>
      <c r="BY103" s="31">
        <v>-95102.17</v>
      </c>
      <c r="BZ103" s="31">
        <v>-105746.72</v>
      </c>
      <c r="CA103" s="31">
        <v>-82396.75</v>
      </c>
      <c r="CB103" s="31">
        <v>-73751.28</v>
      </c>
      <c r="CC103" s="31">
        <v>-66223.13</v>
      </c>
      <c r="CD103" s="31">
        <v>-59464.45</v>
      </c>
      <c r="CE103" s="31">
        <v>-193267.79</v>
      </c>
      <c r="CF103" s="31">
        <v>-96799.83</v>
      </c>
      <c r="CG103" s="31">
        <v>-66658.67</v>
      </c>
      <c r="CH103" s="31">
        <v>-86974.92</v>
      </c>
      <c r="CI103" s="31">
        <v>-69642.28</v>
      </c>
      <c r="CJ103" s="31">
        <v>-100170.05</v>
      </c>
      <c r="CK103" s="32">
        <f t="shared" si="236"/>
        <v>2502.69</v>
      </c>
      <c r="CL103" s="32">
        <f t="shared" si="237"/>
        <v>2782.81</v>
      </c>
      <c r="CM103" s="32">
        <f t="shared" si="238"/>
        <v>2168.34</v>
      </c>
      <c r="CN103" s="32">
        <f t="shared" si="239"/>
        <v>1940.82</v>
      </c>
      <c r="CO103" s="32">
        <f t="shared" si="240"/>
        <v>1742.71</v>
      </c>
      <c r="CP103" s="32">
        <f t="shared" si="241"/>
        <v>1564.85</v>
      </c>
      <c r="CQ103" s="32">
        <f t="shared" si="242"/>
        <v>5085.99</v>
      </c>
      <c r="CR103" s="32">
        <f t="shared" si="243"/>
        <v>2547.36</v>
      </c>
      <c r="CS103" s="32">
        <f t="shared" si="244"/>
        <v>1754.18</v>
      </c>
      <c r="CT103" s="32">
        <f t="shared" si="245"/>
        <v>2288.81</v>
      </c>
      <c r="CU103" s="32">
        <f t="shared" si="246"/>
        <v>1832.69</v>
      </c>
      <c r="CV103" s="32">
        <f t="shared" si="247"/>
        <v>2636.05</v>
      </c>
      <c r="CW103" s="31">
        <f t="shared" si="248"/>
        <v>-62374.7</v>
      </c>
      <c r="CX103" s="31">
        <f t="shared" si="249"/>
        <v>-69356.14</v>
      </c>
      <c r="CY103" s="31">
        <f t="shared" si="250"/>
        <v>-54041.590000000004</v>
      </c>
      <c r="CZ103" s="31">
        <f t="shared" si="251"/>
        <v>-42996.69999999999</v>
      </c>
      <c r="DA103" s="31">
        <f t="shared" si="252"/>
        <v>-38607.820000000007</v>
      </c>
      <c r="DB103" s="31">
        <f t="shared" si="253"/>
        <v>-34667.54</v>
      </c>
      <c r="DC103" s="31">
        <f t="shared" si="254"/>
        <v>-103676.05000000002</v>
      </c>
      <c r="DD103" s="31">
        <f t="shared" si="255"/>
        <v>-51927.03</v>
      </c>
      <c r="DE103" s="31">
        <f t="shared" si="256"/>
        <v>-35758.179999999993</v>
      </c>
      <c r="DF103" s="31">
        <f t="shared" si="257"/>
        <v>-53875.16</v>
      </c>
      <c r="DG103" s="31">
        <f t="shared" si="258"/>
        <v>-43138.74</v>
      </c>
      <c r="DH103" s="31">
        <f t="shared" si="259"/>
        <v>-62048.66</v>
      </c>
      <c r="DI103" s="32">
        <f t="shared" si="188"/>
        <v>-3118.74</v>
      </c>
      <c r="DJ103" s="32">
        <f t="shared" si="189"/>
        <v>-3467.81</v>
      </c>
      <c r="DK103" s="32">
        <f t="shared" si="190"/>
        <v>-2702.08</v>
      </c>
      <c r="DL103" s="32">
        <f t="shared" si="191"/>
        <v>-2149.84</v>
      </c>
      <c r="DM103" s="32">
        <f t="shared" si="192"/>
        <v>-1930.39</v>
      </c>
      <c r="DN103" s="32">
        <f t="shared" si="193"/>
        <v>-1733.38</v>
      </c>
      <c r="DO103" s="32">
        <f t="shared" si="194"/>
        <v>-5183.8</v>
      </c>
      <c r="DP103" s="32">
        <f t="shared" si="195"/>
        <v>-2596.35</v>
      </c>
      <c r="DQ103" s="32">
        <f t="shared" si="196"/>
        <v>-1787.91</v>
      </c>
      <c r="DR103" s="32">
        <f t="shared" si="197"/>
        <v>-2693.76</v>
      </c>
      <c r="DS103" s="32">
        <f t="shared" si="198"/>
        <v>-2156.94</v>
      </c>
      <c r="DT103" s="32">
        <f t="shared" si="199"/>
        <v>-3102.43</v>
      </c>
      <c r="DU103" s="31">
        <f t="shared" si="200"/>
        <v>-26837.37</v>
      </c>
      <c r="DV103" s="31">
        <f t="shared" si="201"/>
        <v>-29487.77</v>
      </c>
      <c r="DW103" s="31">
        <f t="shared" si="202"/>
        <v>-22727.83</v>
      </c>
      <c r="DX103" s="31">
        <f t="shared" si="203"/>
        <v>-17863.669999999998</v>
      </c>
      <c r="DY103" s="31">
        <f t="shared" si="204"/>
        <v>-15849.84</v>
      </c>
      <c r="DZ103" s="31">
        <f t="shared" si="205"/>
        <v>-14055.56</v>
      </c>
      <c r="EA103" s="31">
        <f t="shared" si="206"/>
        <v>-41522.99</v>
      </c>
      <c r="EB103" s="31">
        <f t="shared" si="207"/>
        <v>-20521.5</v>
      </c>
      <c r="EC103" s="31">
        <f t="shared" si="208"/>
        <v>-13941.78</v>
      </c>
      <c r="ED103" s="31">
        <f t="shared" si="209"/>
        <v>-20728.66</v>
      </c>
      <c r="EE103" s="31">
        <f t="shared" si="210"/>
        <v>-16368.8</v>
      </c>
      <c r="EF103" s="31">
        <f t="shared" si="211"/>
        <v>-23225.34</v>
      </c>
      <c r="EG103" s="32">
        <f t="shared" si="212"/>
        <v>-92330.81</v>
      </c>
      <c r="EH103" s="32">
        <f t="shared" si="213"/>
        <v>-102311.72</v>
      </c>
      <c r="EI103" s="32">
        <f t="shared" si="214"/>
        <v>-79471.5</v>
      </c>
      <c r="EJ103" s="32">
        <f t="shared" si="215"/>
        <v>-63010.209999999992</v>
      </c>
      <c r="EK103" s="32">
        <f t="shared" si="216"/>
        <v>-56388.05</v>
      </c>
      <c r="EL103" s="32">
        <f t="shared" si="217"/>
        <v>-50456.479999999996</v>
      </c>
      <c r="EM103" s="32">
        <f t="shared" si="218"/>
        <v>-150382.84000000003</v>
      </c>
      <c r="EN103" s="32">
        <f t="shared" si="219"/>
        <v>-75044.88</v>
      </c>
      <c r="EO103" s="32">
        <f t="shared" si="220"/>
        <v>-51487.869999999995</v>
      </c>
      <c r="EP103" s="32">
        <f t="shared" si="221"/>
        <v>-77297.58</v>
      </c>
      <c r="EQ103" s="32">
        <f t="shared" si="222"/>
        <v>-61664.479999999996</v>
      </c>
      <c r="ER103" s="32">
        <f t="shared" si="223"/>
        <v>-88376.430000000008</v>
      </c>
    </row>
    <row r="104" spans="1:148">
      <c r="A104" t="s">
        <v>423</v>
      </c>
      <c r="B104" s="1" t="s">
        <v>132</v>
      </c>
      <c r="C104" t="str">
        <f t="shared" ca="1" si="260"/>
        <v>RUN</v>
      </c>
      <c r="D104" t="str">
        <f t="shared" ca="1" si="261"/>
        <v>Rundle Hydro Facility</v>
      </c>
      <c r="E104" s="51">
        <v>7455.1846999999998</v>
      </c>
      <c r="F104" s="51">
        <v>5751.0618000000004</v>
      </c>
      <c r="G104" s="51">
        <v>6258.2704000000003</v>
      </c>
      <c r="H104" s="51">
        <v>6280.759</v>
      </c>
      <c r="I104" s="51">
        <v>8620.4100999999991</v>
      </c>
      <c r="J104" s="51">
        <v>13320.3488</v>
      </c>
      <c r="K104" s="51">
        <v>7931.8905999999997</v>
      </c>
      <c r="L104" s="51">
        <v>6326.4920000000002</v>
      </c>
      <c r="M104" s="51">
        <v>3483.1959999999999</v>
      </c>
      <c r="N104" s="51">
        <v>4386.6022999999996</v>
      </c>
      <c r="O104" s="51">
        <v>5105.9191000000001</v>
      </c>
      <c r="P104" s="51">
        <v>8108.9547000000002</v>
      </c>
      <c r="Q104" s="32">
        <v>538133.21</v>
      </c>
      <c r="R104" s="32">
        <v>489937.87</v>
      </c>
      <c r="S104" s="32">
        <v>460186.79</v>
      </c>
      <c r="T104" s="32">
        <v>410591.06</v>
      </c>
      <c r="U104" s="32">
        <v>472640.93</v>
      </c>
      <c r="V104" s="32">
        <v>740821.87</v>
      </c>
      <c r="W104" s="32">
        <v>1852031.06</v>
      </c>
      <c r="X104" s="32">
        <v>607060.02</v>
      </c>
      <c r="Y104" s="32">
        <v>212403.58</v>
      </c>
      <c r="Z104" s="32">
        <v>361416.01</v>
      </c>
      <c r="AA104" s="32">
        <v>351884.86</v>
      </c>
      <c r="AB104" s="32">
        <v>629774.25</v>
      </c>
      <c r="AC104" s="2">
        <v>0.16</v>
      </c>
      <c r="AD104" s="2">
        <v>0.16</v>
      </c>
      <c r="AE104" s="2">
        <v>0.16</v>
      </c>
      <c r="AF104" s="2">
        <v>0.16</v>
      </c>
      <c r="AG104" s="2">
        <v>0.16</v>
      </c>
      <c r="AH104" s="2">
        <v>0.16</v>
      </c>
      <c r="AI104" s="2">
        <v>0.16</v>
      </c>
      <c r="AJ104" s="2">
        <v>0.16</v>
      </c>
      <c r="AK104" s="2">
        <v>0.16</v>
      </c>
      <c r="AL104" s="2">
        <v>0.16</v>
      </c>
      <c r="AM104" s="2">
        <v>0.16</v>
      </c>
      <c r="AN104" s="2">
        <v>0.16</v>
      </c>
      <c r="AO104" s="33">
        <v>861.01</v>
      </c>
      <c r="AP104" s="33">
        <v>783.9</v>
      </c>
      <c r="AQ104" s="33">
        <v>736.3</v>
      </c>
      <c r="AR104" s="33">
        <v>656.95</v>
      </c>
      <c r="AS104" s="33">
        <v>756.23</v>
      </c>
      <c r="AT104" s="33">
        <v>1185.31</v>
      </c>
      <c r="AU104" s="33">
        <v>2963.25</v>
      </c>
      <c r="AV104" s="33">
        <v>971.3</v>
      </c>
      <c r="AW104" s="33">
        <v>339.85</v>
      </c>
      <c r="AX104" s="33">
        <v>578.27</v>
      </c>
      <c r="AY104" s="33">
        <v>563.02</v>
      </c>
      <c r="AZ104" s="33">
        <v>1007.64</v>
      </c>
      <c r="BA104" s="31">
        <f t="shared" si="224"/>
        <v>-645.76</v>
      </c>
      <c r="BB104" s="31">
        <f t="shared" si="225"/>
        <v>-587.92999999999995</v>
      </c>
      <c r="BC104" s="31">
        <f t="shared" si="226"/>
        <v>-552.22</v>
      </c>
      <c r="BD104" s="31">
        <f t="shared" si="227"/>
        <v>-1970.84</v>
      </c>
      <c r="BE104" s="31">
        <f t="shared" si="228"/>
        <v>-2268.6799999999998</v>
      </c>
      <c r="BF104" s="31">
        <f t="shared" si="229"/>
        <v>-3555.94</v>
      </c>
      <c r="BG104" s="31">
        <f t="shared" si="230"/>
        <v>-13149.42</v>
      </c>
      <c r="BH104" s="31">
        <f t="shared" si="231"/>
        <v>-4310.13</v>
      </c>
      <c r="BI104" s="31">
        <f t="shared" si="232"/>
        <v>-1508.07</v>
      </c>
      <c r="BJ104" s="31">
        <f t="shared" si="233"/>
        <v>-1084.25</v>
      </c>
      <c r="BK104" s="31">
        <f t="shared" si="234"/>
        <v>-1055.6500000000001</v>
      </c>
      <c r="BL104" s="31">
        <f t="shared" si="235"/>
        <v>-1889.32</v>
      </c>
      <c r="BM104" s="6">
        <v>-4.9399999999999999E-2</v>
      </c>
      <c r="BN104" s="6">
        <v>-4.9399999999999999E-2</v>
      </c>
      <c r="BO104" s="6">
        <v>-4.9399999999999999E-2</v>
      </c>
      <c r="BP104" s="6">
        <v>-4.9399999999999999E-2</v>
      </c>
      <c r="BQ104" s="6">
        <v>-4.9399999999999999E-2</v>
      </c>
      <c r="BR104" s="6">
        <v>-4.9399999999999999E-2</v>
      </c>
      <c r="BS104" s="6">
        <v>-4.9399999999999999E-2</v>
      </c>
      <c r="BT104" s="6">
        <v>-4.9399999999999999E-2</v>
      </c>
      <c r="BU104" s="6">
        <v>-4.9399999999999999E-2</v>
      </c>
      <c r="BV104" s="6">
        <v>-4.9399999999999999E-2</v>
      </c>
      <c r="BW104" s="6">
        <v>-4.9399999999999999E-2</v>
      </c>
      <c r="BX104" s="6">
        <v>-4.9399999999999999E-2</v>
      </c>
      <c r="BY104" s="31">
        <v>-26583.78</v>
      </c>
      <c r="BZ104" s="31">
        <v>-24202.93</v>
      </c>
      <c r="CA104" s="31">
        <v>-22733.23</v>
      </c>
      <c r="CB104" s="31">
        <v>-20283.2</v>
      </c>
      <c r="CC104" s="31">
        <v>-23348.46</v>
      </c>
      <c r="CD104" s="31">
        <v>-36596.6</v>
      </c>
      <c r="CE104" s="31">
        <v>-91490.33</v>
      </c>
      <c r="CF104" s="31">
        <v>-29988.76</v>
      </c>
      <c r="CG104" s="31">
        <v>-10492.74</v>
      </c>
      <c r="CH104" s="31">
        <v>-17853.95</v>
      </c>
      <c r="CI104" s="31">
        <v>-17383.11</v>
      </c>
      <c r="CJ104" s="31">
        <v>-31110.85</v>
      </c>
      <c r="CK104" s="32">
        <f t="shared" ref="CK104:CK139" si="262">ROUND(Q104*$CV$3,2)</f>
        <v>699.57</v>
      </c>
      <c r="CL104" s="32">
        <f t="shared" ref="CL104:CL139" si="263">ROUND(R104*$CV$3,2)</f>
        <v>636.91999999999996</v>
      </c>
      <c r="CM104" s="32">
        <f t="shared" ref="CM104:CM139" si="264">ROUND(S104*$CV$3,2)</f>
        <v>598.24</v>
      </c>
      <c r="CN104" s="32">
        <f t="shared" ref="CN104:CN139" si="265">ROUND(T104*$CV$3,2)</f>
        <v>533.77</v>
      </c>
      <c r="CO104" s="32">
        <f t="shared" ref="CO104:CO139" si="266">ROUND(U104*$CV$3,2)</f>
        <v>614.42999999999995</v>
      </c>
      <c r="CP104" s="32">
        <f t="shared" ref="CP104:CP139" si="267">ROUND(V104*$CV$3,2)</f>
        <v>963.07</v>
      </c>
      <c r="CQ104" s="32">
        <f t="shared" ref="CQ104:CQ139" si="268">ROUND(W104*$CV$3,2)</f>
        <v>2407.64</v>
      </c>
      <c r="CR104" s="32">
        <f t="shared" ref="CR104:CR139" si="269">ROUND(X104*$CV$3,2)</f>
        <v>789.18</v>
      </c>
      <c r="CS104" s="32">
        <f t="shared" ref="CS104:CS139" si="270">ROUND(Y104*$CV$3,2)</f>
        <v>276.12</v>
      </c>
      <c r="CT104" s="32">
        <f t="shared" ref="CT104:CT139" si="271">ROUND(Z104*$CV$3,2)</f>
        <v>469.84</v>
      </c>
      <c r="CU104" s="32">
        <f t="shared" ref="CU104:CU139" si="272">ROUND(AA104*$CV$3,2)</f>
        <v>457.45</v>
      </c>
      <c r="CV104" s="32">
        <f t="shared" ref="CV104:CV139" si="273">ROUND(AB104*$CV$3,2)</f>
        <v>818.71</v>
      </c>
      <c r="CW104" s="31">
        <f t="shared" si="248"/>
        <v>-26099.46</v>
      </c>
      <c r="CX104" s="31">
        <f t="shared" si="249"/>
        <v>-23761.980000000003</v>
      </c>
      <c r="CY104" s="31">
        <f t="shared" si="250"/>
        <v>-22319.069999999996</v>
      </c>
      <c r="CZ104" s="31">
        <f t="shared" si="251"/>
        <v>-18435.54</v>
      </c>
      <c r="DA104" s="31">
        <f t="shared" si="252"/>
        <v>-21221.579999999998</v>
      </c>
      <c r="DB104" s="31">
        <f t="shared" si="253"/>
        <v>-33262.899999999994</v>
      </c>
      <c r="DC104" s="31">
        <f t="shared" si="254"/>
        <v>-78896.52</v>
      </c>
      <c r="DD104" s="31">
        <f t="shared" si="255"/>
        <v>-25860.749999999996</v>
      </c>
      <c r="DE104" s="31">
        <f t="shared" si="256"/>
        <v>-9048.4</v>
      </c>
      <c r="DF104" s="31">
        <f t="shared" si="257"/>
        <v>-16878.13</v>
      </c>
      <c r="DG104" s="31">
        <f t="shared" si="258"/>
        <v>-16433.03</v>
      </c>
      <c r="DH104" s="31">
        <f t="shared" si="259"/>
        <v>-29410.46</v>
      </c>
      <c r="DI104" s="32">
        <f t="shared" si="188"/>
        <v>-1304.97</v>
      </c>
      <c r="DJ104" s="32">
        <f t="shared" si="189"/>
        <v>-1188.0999999999999</v>
      </c>
      <c r="DK104" s="32">
        <f t="shared" si="190"/>
        <v>-1115.95</v>
      </c>
      <c r="DL104" s="32">
        <f t="shared" si="191"/>
        <v>-921.78</v>
      </c>
      <c r="DM104" s="32">
        <f t="shared" si="192"/>
        <v>-1061.08</v>
      </c>
      <c r="DN104" s="32">
        <f t="shared" si="193"/>
        <v>-1663.15</v>
      </c>
      <c r="DO104" s="32">
        <f t="shared" si="194"/>
        <v>-3944.83</v>
      </c>
      <c r="DP104" s="32">
        <f t="shared" si="195"/>
        <v>-1293.04</v>
      </c>
      <c r="DQ104" s="32">
        <f t="shared" si="196"/>
        <v>-452.42</v>
      </c>
      <c r="DR104" s="32">
        <f t="shared" si="197"/>
        <v>-843.91</v>
      </c>
      <c r="DS104" s="32">
        <f t="shared" si="198"/>
        <v>-821.65</v>
      </c>
      <c r="DT104" s="32">
        <f t="shared" si="199"/>
        <v>-1470.52</v>
      </c>
      <c r="DU104" s="31">
        <f t="shared" si="200"/>
        <v>-11229.57</v>
      </c>
      <c r="DV104" s="31">
        <f t="shared" si="201"/>
        <v>-10102.75</v>
      </c>
      <c r="DW104" s="31">
        <f t="shared" si="202"/>
        <v>-9386.5499999999993</v>
      </c>
      <c r="DX104" s="31">
        <f t="shared" si="203"/>
        <v>-7659.34</v>
      </c>
      <c r="DY104" s="31">
        <f t="shared" si="204"/>
        <v>-8712.19</v>
      </c>
      <c r="DZ104" s="31">
        <f t="shared" si="205"/>
        <v>-13486.06</v>
      </c>
      <c r="EA104" s="31">
        <f t="shared" si="206"/>
        <v>-31598.61</v>
      </c>
      <c r="EB104" s="31">
        <f t="shared" si="207"/>
        <v>-10220.14</v>
      </c>
      <c r="EC104" s="31">
        <f t="shared" si="208"/>
        <v>-3527.89</v>
      </c>
      <c r="ED104" s="31">
        <f t="shared" si="209"/>
        <v>-6493.92</v>
      </c>
      <c r="EE104" s="31">
        <f t="shared" si="210"/>
        <v>-6235.44</v>
      </c>
      <c r="EF104" s="31">
        <f t="shared" si="211"/>
        <v>-11008.58</v>
      </c>
      <c r="EG104" s="32">
        <f t="shared" si="212"/>
        <v>-38634</v>
      </c>
      <c r="EH104" s="32">
        <f t="shared" si="213"/>
        <v>-35052.83</v>
      </c>
      <c r="EI104" s="32">
        <f t="shared" si="214"/>
        <v>-32821.569999999992</v>
      </c>
      <c r="EJ104" s="32">
        <f t="shared" si="215"/>
        <v>-27016.66</v>
      </c>
      <c r="EK104" s="32">
        <f t="shared" si="216"/>
        <v>-30994.85</v>
      </c>
      <c r="EL104" s="32">
        <f t="shared" si="217"/>
        <v>-48412.109999999993</v>
      </c>
      <c r="EM104" s="32">
        <f t="shared" si="218"/>
        <v>-114439.96</v>
      </c>
      <c r="EN104" s="32">
        <f t="shared" si="219"/>
        <v>-37373.929999999993</v>
      </c>
      <c r="EO104" s="32">
        <f t="shared" si="220"/>
        <v>-13028.71</v>
      </c>
      <c r="EP104" s="32">
        <f t="shared" si="221"/>
        <v>-24215.96</v>
      </c>
      <c r="EQ104" s="32">
        <f t="shared" si="222"/>
        <v>-23490.12</v>
      </c>
      <c r="ER104" s="32">
        <f t="shared" si="223"/>
        <v>-41889.56</v>
      </c>
    </row>
    <row r="105" spans="1:148">
      <c r="A105" t="s">
        <v>444</v>
      </c>
      <c r="B105" s="1" t="s">
        <v>112</v>
      </c>
      <c r="C105" t="str">
        <f t="shared" ref="C105:C140" ca="1" si="274">VLOOKUP($B105,LocationLookup,2,FALSE)</f>
        <v>SCL1</v>
      </c>
      <c r="D105" t="str">
        <f t="shared" ref="D105:D140" ca="1" si="275">VLOOKUP($C105,LossFactorLookup,2,FALSE)</f>
        <v>Syncrude Industrial System</v>
      </c>
      <c r="E105" s="51">
        <v>35452.169000000002</v>
      </c>
      <c r="F105" s="51">
        <v>35180.915000000001</v>
      </c>
      <c r="G105" s="51">
        <v>22559.044000000002</v>
      </c>
      <c r="H105" s="51">
        <v>38430.146999999997</v>
      </c>
      <c r="I105" s="51">
        <v>20543.040700000001</v>
      </c>
      <c r="J105" s="51">
        <v>8051.8954000000003</v>
      </c>
      <c r="K105" s="51">
        <v>16270.225899999999</v>
      </c>
      <c r="L105" s="51">
        <v>16286.6623</v>
      </c>
      <c r="M105" s="51">
        <v>25867.731</v>
      </c>
      <c r="N105" s="51">
        <v>27373.059000000001</v>
      </c>
      <c r="O105" s="51">
        <v>31459.611000000001</v>
      </c>
      <c r="P105" s="51">
        <v>39123.493999999999</v>
      </c>
      <c r="Q105" s="32">
        <v>2170636.1800000002</v>
      </c>
      <c r="R105" s="32">
        <v>2624978.39</v>
      </c>
      <c r="S105" s="32">
        <v>1304847.58</v>
      </c>
      <c r="T105" s="32">
        <v>2015017.38</v>
      </c>
      <c r="U105" s="32">
        <v>880034.81</v>
      </c>
      <c r="V105" s="32">
        <v>332422</v>
      </c>
      <c r="W105" s="32">
        <v>3900894.99</v>
      </c>
      <c r="X105" s="32">
        <v>995426.67</v>
      </c>
      <c r="Y105" s="32">
        <v>1214654.74</v>
      </c>
      <c r="Z105" s="32">
        <v>1870336.84</v>
      </c>
      <c r="AA105" s="32">
        <v>1768523.92</v>
      </c>
      <c r="AB105" s="32">
        <v>2589073.7599999998</v>
      </c>
      <c r="AC105" s="2">
        <v>4.96</v>
      </c>
      <c r="AD105" s="2">
        <v>4.96</v>
      </c>
      <c r="AE105" s="2">
        <v>4.96</v>
      </c>
      <c r="AF105" s="2">
        <v>4.96</v>
      </c>
      <c r="AG105" s="2">
        <v>4.96</v>
      </c>
      <c r="AH105" s="2">
        <v>4.96</v>
      </c>
      <c r="AI105" s="2">
        <v>4.96</v>
      </c>
      <c r="AJ105" s="2">
        <v>4.96</v>
      </c>
      <c r="AK105" s="2">
        <v>4.96</v>
      </c>
      <c r="AL105" s="2">
        <v>4.96</v>
      </c>
      <c r="AM105" s="2">
        <v>4.96</v>
      </c>
      <c r="AN105" s="2">
        <v>4.96</v>
      </c>
      <c r="AO105" s="33">
        <v>107663.55</v>
      </c>
      <c r="AP105" s="33">
        <v>130198.93</v>
      </c>
      <c r="AQ105" s="33">
        <v>64720.44</v>
      </c>
      <c r="AR105" s="33">
        <v>99944.86</v>
      </c>
      <c r="AS105" s="33">
        <v>43649.73</v>
      </c>
      <c r="AT105" s="33">
        <v>16488.13</v>
      </c>
      <c r="AU105" s="33">
        <v>193484.39</v>
      </c>
      <c r="AV105" s="33">
        <v>49373.16</v>
      </c>
      <c r="AW105" s="33">
        <v>60246.87</v>
      </c>
      <c r="AX105" s="33">
        <v>92768.71</v>
      </c>
      <c r="AY105" s="33">
        <v>87718.79</v>
      </c>
      <c r="AZ105" s="33">
        <v>128418.06</v>
      </c>
      <c r="BA105" s="31">
        <f t="shared" si="224"/>
        <v>-2604.7600000000002</v>
      </c>
      <c r="BB105" s="31">
        <f t="shared" si="225"/>
        <v>-3149.97</v>
      </c>
      <c r="BC105" s="31">
        <f t="shared" si="226"/>
        <v>-1565.82</v>
      </c>
      <c r="BD105" s="31">
        <f t="shared" si="227"/>
        <v>-9672.08</v>
      </c>
      <c r="BE105" s="31">
        <f t="shared" si="228"/>
        <v>-4224.17</v>
      </c>
      <c r="BF105" s="31">
        <f t="shared" si="229"/>
        <v>-1595.63</v>
      </c>
      <c r="BG105" s="31">
        <f t="shared" si="230"/>
        <v>-27696.35</v>
      </c>
      <c r="BH105" s="31">
        <f t="shared" si="231"/>
        <v>-7067.53</v>
      </c>
      <c r="BI105" s="31">
        <f t="shared" si="232"/>
        <v>-8624.0499999999993</v>
      </c>
      <c r="BJ105" s="31">
        <f t="shared" si="233"/>
        <v>-5611.01</v>
      </c>
      <c r="BK105" s="31">
        <f t="shared" si="234"/>
        <v>-5305.57</v>
      </c>
      <c r="BL105" s="31">
        <f t="shared" si="235"/>
        <v>-7767.22</v>
      </c>
      <c r="BM105" s="6">
        <v>8.1299999999999997E-2</v>
      </c>
      <c r="BN105" s="6">
        <v>8.1299999999999997E-2</v>
      </c>
      <c r="BO105" s="6">
        <v>8.1299999999999997E-2</v>
      </c>
      <c r="BP105" s="6">
        <v>8.1299999999999997E-2</v>
      </c>
      <c r="BQ105" s="6">
        <v>8.1299999999999997E-2</v>
      </c>
      <c r="BR105" s="6">
        <v>8.1299999999999997E-2</v>
      </c>
      <c r="BS105" s="6">
        <v>8.1299999999999997E-2</v>
      </c>
      <c r="BT105" s="6">
        <v>8.1299999999999997E-2</v>
      </c>
      <c r="BU105" s="6">
        <v>8.1299999999999997E-2</v>
      </c>
      <c r="BV105" s="6">
        <v>8.1299999999999997E-2</v>
      </c>
      <c r="BW105" s="6">
        <v>8.1299999999999997E-2</v>
      </c>
      <c r="BX105" s="6">
        <v>8.1299999999999997E-2</v>
      </c>
      <c r="BY105" s="31">
        <v>176472.72</v>
      </c>
      <c r="BZ105" s="31">
        <v>213410.74</v>
      </c>
      <c r="CA105" s="31">
        <v>106084.11</v>
      </c>
      <c r="CB105" s="31">
        <v>163820.91</v>
      </c>
      <c r="CC105" s="31">
        <v>71546.83</v>
      </c>
      <c r="CD105" s="31">
        <v>27025.91</v>
      </c>
      <c r="CE105" s="31">
        <v>317142.76</v>
      </c>
      <c r="CF105" s="31">
        <v>80928.19</v>
      </c>
      <c r="CG105" s="31">
        <v>98751.43</v>
      </c>
      <c r="CH105" s="31">
        <v>152058.39000000001</v>
      </c>
      <c r="CI105" s="31">
        <v>143780.99</v>
      </c>
      <c r="CJ105" s="31">
        <v>210491.7</v>
      </c>
      <c r="CK105" s="32">
        <f t="shared" si="262"/>
        <v>2821.83</v>
      </c>
      <c r="CL105" s="32">
        <f t="shared" si="263"/>
        <v>3412.47</v>
      </c>
      <c r="CM105" s="32">
        <f t="shared" si="264"/>
        <v>1696.3</v>
      </c>
      <c r="CN105" s="32">
        <f t="shared" si="265"/>
        <v>2619.52</v>
      </c>
      <c r="CO105" s="32">
        <f t="shared" si="266"/>
        <v>1144.05</v>
      </c>
      <c r="CP105" s="32">
        <f t="shared" si="267"/>
        <v>432.15</v>
      </c>
      <c r="CQ105" s="32">
        <f t="shared" si="268"/>
        <v>5071.16</v>
      </c>
      <c r="CR105" s="32">
        <f t="shared" si="269"/>
        <v>1294.05</v>
      </c>
      <c r="CS105" s="32">
        <f t="shared" si="270"/>
        <v>1579.05</v>
      </c>
      <c r="CT105" s="32">
        <f t="shared" si="271"/>
        <v>2431.44</v>
      </c>
      <c r="CU105" s="32">
        <f t="shared" si="272"/>
        <v>2299.08</v>
      </c>
      <c r="CV105" s="32">
        <f t="shared" si="273"/>
        <v>3365.8</v>
      </c>
      <c r="CW105" s="31">
        <f t="shared" si="248"/>
        <v>74235.75999999998</v>
      </c>
      <c r="CX105" s="31">
        <f t="shared" si="249"/>
        <v>89774.25</v>
      </c>
      <c r="CY105" s="31">
        <f t="shared" si="250"/>
        <v>44625.79</v>
      </c>
      <c r="CZ105" s="31">
        <f t="shared" si="251"/>
        <v>76167.649999999994</v>
      </c>
      <c r="DA105" s="31">
        <f t="shared" si="252"/>
        <v>33265.32</v>
      </c>
      <c r="DB105" s="31">
        <f t="shared" si="253"/>
        <v>12565.560000000001</v>
      </c>
      <c r="DC105" s="31">
        <f t="shared" si="254"/>
        <v>156425.87999999998</v>
      </c>
      <c r="DD105" s="31">
        <f t="shared" si="255"/>
        <v>39916.61</v>
      </c>
      <c r="DE105" s="31">
        <f t="shared" si="256"/>
        <v>48707.659999999989</v>
      </c>
      <c r="DF105" s="31">
        <f t="shared" si="257"/>
        <v>67332.13</v>
      </c>
      <c r="DG105" s="31">
        <f t="shared" si="258"/>
        <v>63666.849999999984</v>
      </c>
      <c r="DH105" s="31">
        <f t="shared" si="259"/>
        <v>93206.66</v>
      </c>
      <c r="DI105" s="32">
        <f t="shared" si="188"/>
        <v>3711.79</v>
      </c>
      <c r="DJ105" s="32">
        <f t="shared" si="189"/>
        <v>4488.71</v>
      </c>
      <c r="DK105" s="32">
        <f t="shared" si="190"/>
        <v>2231.29</v>
      </c>
      <c r="DL105" s="32">
        <f t="shared" si="191"/>
        <v>3808.38</v>
      </c>
      <c r="DM105" s="32">
        <f t="shared" si="192"/>
        <v>1663.27</v>
      </c>
      <c r="DN105" s="32">
        <f t="shared" si="193"/>
        <v>628.28</v>
      </c>
      <c r="DO105" s="32">
        <f t="shared" si="194"/>
        <v>7821.29</v>
      </c>
      <c r="DP105" s="32">
        <f t="shared" si="195"/>
        <v>1995.83</v>
      </c>
      <c r="DQ105" s="32">
        <f t="shared" si="196"/>
        <v>2435.38</v>
      </c>
      <c r="DR105" s="32">
        <f t="shared" si="197"/>
        <v>3366.61</v>
      </c>
      <c r="DS105" s="32">
        <f t="shared" si="198"/>
        <v>3183.34</v>
      </c>
      <c r="DT105" s="32">
        <f t="shared" si="199"/>
        <v>4660.33</v>
      </c>
      <c r="DU105" s="31">
        <f t="shared" si="200"/>
        <v>31940.71</v>
      </c>
      <c r="DV105" s="31">
        <f t="shared" si="201"/>
        <v>38168.83</v>
      </c>
      <c r="DW105" s="31">
        <f t="shared" si="202"/>
        <v>18767.900000000001</v>
      </c>
      <c r="DX105" s="31">
        <f t="shared" si="203"/>
        <v>31645.07</v>
      </c>
      <c r="DY105" s="31">
        <f t="shared" si="204"/>
        <v>13656.56</v>
      </c>
      <c r="DZ105" s="31">
        <f t="shared" si="205"/>
        <v>5094.5600000000004</v>
      </c>
      <c r="EA105" s="31">
        <f t="shared" si="206"/>
        <v>62649.67</v>
      </c>
      <c r="EB105" s="31">
        <f t="shared" si="207"/>
        <v>15775</v>
      </c>
      <c r="EC105" s="31">
        <f t="shared" si="208"/>
        <v>18990.66</v>
      </c>
      <c r="ED105" s="31">
        <f t="shared" si="209"/>
        <v>25906.28</v>
      </c>
      <c r="EE105" s="31">
        <f t="shared" si="210"/>
        <v>24158.09</v>
      </c>
      <c r="EF105" s="31">
        <f t="shared" si="211"/>
        <v>34888.04</v>
      </c>
      <c r="EG105" s="32">
        <f t="shared" si="212"/>
        <v>109888.25999999998</v>
      </c>
      <c r="EH105" s="32">
        <f t="shared" si="213"/>
        <v>132431.79</v>
      </c>
      <c r="EI105" s="32">
        <f t="shared" si="214"/>
        <v>65624.98000000001</v>
      </c>
      <c r="EJ105" s="32">
        <f t="shared" si="215"/>
        <v>111621.1</v>
      </c>
      <c r="EK105" s="32">
        <f t="shared" si="216"/>
        <v>48585.149999999994</v>
      </c>
      <c r="EL105" s="32">
        <f t="shared" si="217"/>
        <v>18288.400000000001</v>
      </c>
      <c r="EM105" s="32">
        <f t="shared" si="218"/>
        <v>226896.83999999997</v>
      </c>
      <c r="EN105" s="32">
        <f t="shared" si="219"/>
        <v>57687.44</v>
      </c>
      <c r="EO105" s="32">
        <f t="shared" si="220"/>
        <v>70133.699999999983</v>
      </c>
      <c r="EP105" s="32">
        <f t="shared" si="221"/>
        <v>96605.02</v>
      </c>
      <c r="EQ105" s="32">
        <f t="shared" si="222"/>
        <v>91008.279999999984</v>
      </c>
      <c r="ER105" s="32">
        <f t="shared" si="223"/>
        <v>132755.03</v>
      </c>
    </row>
    <row r="106" spans="1:148">
      <c r="A106" t="s">
        <v>445</v>
      </c>
      <c r="B106" s="1" t="s">
        <v>113</v>
      </c>
      <c r="C106" t="str">
        <f t="shared" ca="1" si="274"/>
        <v>SCR1</v>
      </c>
      <c r="D106" t="str">
        <f t="shared" ca="1" si="275"/>
        <v>Suncor Industrial System</v>
      </c>
      <c r="E106" s="51">
        <v>100461.5425</v>
      </c>
      <c r="F106" s="51">
        <v>105049.3991</v>
      </c>
      <c r="G106" s="51">
        <v>119515.065</v>
      </c>
      <c r="H106" s="51">
        <v>82352.5723</v>
      </c>
      <c r="I106" s="51">
        <v>103278.109</v>
      </c>
      <c r="J106" s="51">
        <v>83712.359500000006</v>
      </c>
      <c r="K106" s="51">
        <v>120822.1611</v>
      </c>
      <c r="L106" s="51">
        <v>91298.793699999995</v>
      </c>
      <c r="M106" s="51">
        <v>102924.247</v>
      </c>
      <c r="N106" s="51">
        <v>114789.92600000001</v>
      </c>
      <c r="O106" s="51">
        <v>127719.2645</v>
      </c>
      <c r="P106" s="51">
        <v>152283.90590000001</v>
      </c>
      <c r="Q106" s="32">
        <v>6203490.1100000003</v>
      </c>
      <c r="R106" s="32">
        <v>7906435.5199999996</v>
      </c>
      <c r="S106" s="32">
        <v>7165583.4400000004</v>
      </c>
      <c r="T106" s="32">
        <v>4472894.5</v>
      </c>
      <c r="U106" s="32">
        <v>5713610.7000000002</v>
      </c>
      <c r="V106" s="32">
        <v>5248396.8099999996</v>
      </c>
      <c r="W106" s="32">
        <v>18502463.890000001</v>
      </c>
      <c r="X106" s="32">
        <v>7197941.9500000002</v>
      </c>
      <c r="Y106" s="32">
        <v>5434403.7699999996</v>
      </c>
      <c r="Z106" s="32">
        <v>7370822.7599999998</v>
      </c>
      <c r="AA106" s="32">
        <v>7161637.3200000003</v>
      </c>
      <c r="AB106" s="32">
        <v>10594482.560000001</v>
      </c>
      <c r="AC106" s="2">
        <v>4.5199999999999996</v>
      </c>
      <c r="AD106" s="2">
        <v>4.5199999999999996</v>
      </c>
      <c r="AE106" s="2">
        <v>4.5199999999999996</v>
      </c>
      <c r="AF106" s="2">
        <v>4.5199999999999996</v>
      </c>
      <c r="AG106" s="2">
        <v>4.5199999999999996</v>
      </c>
      <c r="AH106" s="2">
        <v>4.5199999999999996</v>
      </c>
      <c r="AI106" s="2">
        <v>4.5199999999999996</v>
      </c>
      <c r="AJ106" s="2">
        <v>4.5199999999999996</v>
      </c>
      <c r="AK106" s="2">
        <v>4.5199999999999996</v>
      </c>
      <c r="AL106" s="2">
        <v>4.5199999999999996</v>
      </c>
      <c r="AM106" s="2">
        <v>4.5199999999999996</v>
      </c>
      <c r="AN106" s="2">
        <v>4.5199999999999996</v>
      </c>
      <c r="AO106" s="33">
        <v>280397.75</v>
      </c>
      <c r="AP106" s="33">
        <v>357370.89</v>
      </c>
      <c r="AQ106" s="33">
        <v>323884.37</v>
      </c>
      <c r="AR106" s="33">
        <v>202174.83</v>
      </c>
      <c r="AS106" s="33">
        <v>258255.2</v>
      </c>
      <c r="AT106" s="33">
        <v>237227.54</v>
      </c>
      <c r="AU106" s="33">
        <v>836311.37</v>
      </c>
      <c r="AV106" s="33">
        <v>325346.98</v>
      </c>
      <c r="AW106" s="33">
        <v>245635.05</v>
      </c>
      <c r="AX106" s="33">
        <v>333161.19</v>
      </c>
      <c r="AY106" s="33">
        <v>323706.01</v>
      </c>
      <c r="AZ106" s="33">
        <v>478870.61</v>
      </c>
      <c r="BA106" s="31">
        <f t="shared" si="224"/>
        <v>-7444.19</v>
      </c>
      <c r="BB106" s="31">
        <f t="shared" si="225"/>
        <v>-9487.7199999999993</v>
      </c>
      <c r="BC106" s="31">
        <f t="shared" si="226"/>
        <v>-8598.7000000000007</v>
      </c>
      <c r="BD106" s="31">
        <f t="shared" si="227"/>
        <v>-21469.89</v>
      </c>
      <c r="BE106" s="31">
        <f t="shared" si="228"/>
        <v>-27425.33</v>
      </c>
      <c r="BF106" s="31">
        <f t="shared" si="229"/>
        <v>-25192.3</v>
      </c>
      <c r="BG106" s="31">
        <f t="shared" si="230"/>
        <v>-131367.49</v>
      </c>
      <c r="BH106" s="31">
        <f t="shared" si="231"/>
        <v>-51105.39</v>
      </c>
      <c r="BI106" s="31">
        <f t="shared" si="232"/>
        <v>-38584.269999999997</v>
      </c>
      <c r="BJ106" s="31">
        <f t="shared" si="233"/>
        <v>-22112.47</v>
      </c>
      <c r="BK106" s="31">
        <f t="shared" si="234"/>
        <v>-21484.91</v>
      </c>
      <c r="BL106" s="31">
        <f t="shared" si="235"/>
        <v>-31783.45</v>
      </c>
      <c r="BM106" s="6">
        <v>6.7199999999999996E-2</v>
      </c>
      <c r="BN106" s="6">
        <v>6.7199999999999996E-2</v>
      </c>
      <c r="BO106" s="6">
        <v>6.7199999999999996E-2</v>
      </c>
      <c r="BP106" s="6">
        <v>6.7199999999999996E-2</v>
      </c>
      <c r="BQ106" s="6">
        <v>6.7199999999999996E-2</v>
      </c>
      <c r="BR106" s="6">
        <v>6.7199999999999996E-2</v>
      </c>
      <c r="BS106" s="6">
        <v>6.7199999999999996E-2</v>
      </c>
      <c r="BT106" s="6">
        <v>6.7199999999999996E-2</v>
      </c>
      <c r="BU106" s="6">
        <v>6.7199999999999996E-2</v>
      </c>
      <c r="BV106" s="6">
        <v>6.7199999999999996E-2</v>
      </c>
      <c r="BW106" s="6">
        <v>6.7199999999999996E-2</v>
      </c>
      <c r="BX106" s="6">
        <v>6.7199999999999996E-2</v>
      </c>
      <c r="BY106" s="31">
        <v>416874.54</v>
      </c>
      <c r="BZ106" s="31">
        <v>531312.47</v>
      </c>
      <c r="CA106" s="31">
        <v>481527.21</v>
      </c>
      <c r="CB106" s="31">
        <v>300578.51</v>
      </c>
      <c r="CC106" s="31">
        <v>383954.64</v>
      </c>
      <c r="CD106" s="31">
        <v>352692.27</v>
      </c>
      <c r="CE106" s="31">
        <v>1243365.57</v>
      </c>
      <c r="CF106" s="31">
        <v>483701.7</v>
      </c>
      <c r="CG106" s="31">
        <v>365191.93</v>
      </c>
      <c r="CH106" s="31">
        <v>495319.29</v>
      </c>
      <c r="CI106" s="31">
        <v>481262.03</v>
      </c>
      <c r="CJ106" s="31">
        <v>711949.23</v>
      </c>
      <c r="CK106" s="32">
        <f t="shared" si="262"/>
        <v>8064.54</v>
      </c>
      <c r="CL106" s="32">
        <f t="shared" si="263"/>
        <v>10278.370000000001</v>
      </c>
      <c r="CM106" s="32">
        <f t="shared" si="264"/>
        <v>9315.26</v>
      </c>
      <c r="CN106" s="32">
        <f t="shared" si="265"/>
        <v>5814.76</v>
      </c>
      <c r="CO106" s="32">
        <f t="shared" si="266"/>
        <v>7427.69</v>
      </c>
      <c r="CP106" s="32">
        <f t="shared" si="267"/>
        <v>6822.92</v>
      </c>
      <c r="CQ106" s="32">
        <f t="shared" si="268"/>
        <v>24053.200000000001</v>
      </c>
      <c r="CR106" s="32">
        <f t="shared" si="269"/>
        <v>9357.32</v>
      </c>
      <c r="CS106" s="32">
        <f t="shared" si="270"/>
        <v>7064.72</v>
      </c>
      <c r="CT106" s="32">
        <f t="shared" si="271"/>
        <v>9582.07</v>
      </c>
      <c r="CU106" s="32">
        <f t="shared" si="272"/>
        <v>9310.1299999999992</v>
      </c>
      <c r="CV106" s="32">
        <f t="shared" si="273"/>
        <v>13772.83</v>
      </c>
      <c r="CW106" s="31">
        <f t="shared" si="248"/>
        <v>151985.51999999996</v>
      </c>
      <c r="CX106" s="31">
        <f t="shared" si="249"/>
        <v>193707.66999999995</v>
      </c>
      <c r="CY106" s="31">
        <f t="shared" si="250"/>
        <v>175556.80000000005</v>
      </c>
      <c r="CZ106" s="31">
        <f t="shared" si="251"/>
        <v>125688.33000000003</v>
      </c>
      <c r="DA106" s="31">
        <f t="shared" si="252"/>
        <v>160552.46000000002</v>
      </c>
      <c r="DB106" s="31">
        <f t="shared" si="253"/>
        <v>147479.94999999998</v>
      </c>
      <c r="DC106" s="31">
        <f t="shared" si="254"/>
        <v>562474.89</v>
      </c>
      <c r="DD106" s="31">
        <f t="shared" si="255"/>
        <v>218817.43000000005</v>
      </c>
      <c r="DE106" s="31">
        <f t="shared" si="256"/>
        <v>165205.86999999997</v>
      </c>
      <c r="DF106" s="31">
        <f t="shared" si="257"/>
        <v>193852.63999999998</v>
      </c>
      <c r="DG106" s="31">
        <f t="shared" si="258"/>
        <v>188351.06000000003</v>
      </c>
      <c r="DH106" s="31">
        <f t="shared" si="259"/>
        <v>278634.89999999997</v>
      </c>
      <c r="DI106" s="32">
        <f t="shared" si="188"/>
        <v>7599.28</v>
      </c>
      <c r="DJ106" s="32">
        <f t="shared" si="189"/>
        <v>9685.3799999999992</v>
      </c>
      <c r="DK106" s="32">
        <f t="shared" si="190"/>
        <v>8777.84</v>
      </c>
      <c r="DL106" s="32">
        <f t="shared" si="191"/>
        <v>6284.42</v>
      </c>
      <c r="DM106" s="32">
        <f t="shared" si="192"/>
        <v>8027.62</v>
      </c>
      <c r="DN106" s="32">
        <f t="shared" si="193"/>
        <v>7374</v>
      </c>
      <c r="DO106" s="32">
        <f t="shared" si="194"/>
        <v>28123.74</v>
      </c>
      <c r="DP106" s="32">
        <f t="shared" si="195"/>
        <v>10940.87</v>
      </c>
      <c r="DQ106" s="32">
        <f t="shared" si="196"/>
        <v>8260.2900000000009</v>
      </c>
      <c r="DR106" s="32">
        <f t="shared" si="197"/>
        <v>9692.6299999999992</v>
      </c>
      <c r="DS106" s="32">
        <f t="shared" si="198"/>
        <v>9417.5499999999993</v>
      </c>
      <c r="DT106" s="32">
        <f t="shared" si="199"/>
        <v>13931.75</v>
      </c>
      <c r="DU106" s="31">
        <f t="shared" si="200"/>
        <v>65393.36</v>
      </c>
      <c r="DV106" s="31">
        <f t="shared" si="201"/>
        <v>82357.64</v>
      </c>
      <c r="DW106" s="31">
        <f t="shared" si="202"/>
        <v>73832.490000000005</v>
      </c>
      <c r="DX106" s="31">
        <f t="shared" si="203"/>
        <v>52219.22</v>
      </c>
      <c r="DY106" s="31">
        <f t="shared" si="204"/>
        <v>65912.320000000007</v>
      </c>
      <c r="DZ106" s="31">
        <f t="shared" si="205"/>
        <v>59794.06</v>
      </c>
      <c r="EA106" s="31">
        <f t="shared" si="206"/>
        <v>225275.16</v>
      </c>
      <c r="EB106" s="31">
        <f t="shared" si="207"/>
        <v>86476.39</v>
      </c>
      <c r="EC106" s="31">
        <f t="shared" si="208"/>
        <v>64412.22</v>
      </c>
      <c r="ED106" s="31">
        <f t="shared" si="209"/>
        <v>74585.509999999995</v>
      </c>
      <c r="EE106" s="31">
        <f t="shared" si="210"/>
        <v>71468.95</v>
      </c>
      <c r="EF106" s="31">
        <f t="shared" si="211"/>
        <v>104295.39</v>
      </c>
      <c r="EG106" s="32">
        <f t="shared" si="212"/>
        <v>224978.15999999997</v>
      </c>
      <c r="EH106" s="32">
        <f t="shared" si="213"/>
        <v>285750.68999999994</v>
      </c>
      <c r="EI106" s="32">
        <f t="shared" si="214"/>
        <v>258167.13000000006</v>
      </c>
      <c r="EJ106" s="32">
        <f t="shared" si="215"/>
        <v>184191.97000000003</v>
      </c>
      <c r="EK106" s="32">
        <f t="shared" si="216"/>
        <v>234492.40000000002</v>
      </c>
      <c r="EL106" s="32">
        <f t="shared" si="217"/>
        <v>214648.00999999998</v>
      </c>
      <c r="EM106" s="32">
        <f t="shared" si="218"/>
        <v>815873.79</v>
      </c>
      <c r="EN106" s="32">
        <f t="shared" si="219"/>
        <v>316234.69000000006</v>
      </c>
      <c r="EO106" s="32">
        <f t="shared" si="220"/>
        <v>237878.37999999998</v>
      </c>
      <c r="EP106" s="32">
        <f t="shared" si="221"/>
        <v>278130.77999999997</v>
      </c>
      <c r="EQ106" s="32">
        <f t="shared" si="222"/>
        <v>269237.56</v>
      </c>
      <c r="ER106" s="32">
        <f t="shared" si="223"/>
        <v>396862.04</v>
      </c>
    </row>
    <row r="107" spans="1:148">
      <c r="A107" t="s">
        <v>446</v>
      </c>
      <c r="B107" s="1" t="s">
        <v>114</v>
      </c>
      <c r="C107" t="str">
        <f t="shared" ca="1" si="274"/>
        <v>SCR2</v>
      </c>
      <c r="D107" t="str">
        <f t="shared" ca="1" si="275"/>
        <v>Magrath Wind Facility</v>
      </c>
      <c r="E107" s="51">
        <v>12885.513300000001</v>
      </c>
      <c r="F107" s="51">
        <v>6816.7587999999996</v>
      </c>
      <c r="G107" s="51">
        <v>12439.029</v>
      </c>
      <c r="H107" s="51">
        <v>7131.2682000000004</v>
      </c>
      <c r="I107" s="51">
        <v>6975.1750000000002</v>
      </c>
      <c r="J107" s="51">
        <v>7083.2875999999997</v>
      </c>
      <c r="K107" s="51">
        <v>3725.3521999999998</v>
      </c>
      <c r="L107" s="51">
        <v>4683.5859</v>
      </c>
      <c r="M107" s="51">
        <v>7099.1932999999999</v>
      </c>
      <c r="N107" s="51">
        <v>10760.3986</v>
      </c>
      <c r="O107" s="51">
        <v>10349.623100000001</v>
      </c>
      <c r="P107" s="51">
        <v>11267.1765</v>
      </c>
      <c r="Q107" s="32">
        <v>671286.98</v>
      </c>
      <c r="R107" s="32">
        <v>394334.69</v>
      </c>
      <c r="S107" s="32">
        <v>654206.71</v>
      </c>
      <c r="T107" s="32">
        <v>336898.71</v>
      </c>
      <c r="U107" s="32">
        <v>251577.54</v>
      </c>
      <c r="V107" s="32">
        <v>276201.55</v>
      </c>
      <c r="W107" s="32">
        <v>434827.46</v>
      </c>
      <c r="X107" s="32">
        <v>211922</v>
      </c>
      <c r="Y107" s="32">
        <v>274826.33</v>
      </c>
      <c r="Z107" s="32">
        <v>611629.14</v>
      </c>
      <c r="AA107" s="32">
        <v>464878.79</v>
      </c>
      <c r="AB107" s="32">
        <v>616615.42000000004</v>
      </c>
      <c r="AC107" s="2">
        <v>1.72</v>
      </c>
      <c r="AD107" s="2">
        <v>1.72</v>
      </c>
      <c r="AE107" s="2">
        <v>1.72</v>
      </c>
      <c r="AF107" s="2">
        <v>1.72</v>
      </c>
      <c r="AG107" s="2">
        <v>1.72</v>
      </c>
      <c r="AH107" s="2">
        <v>1.72</v>
      </c>
      <c r="AI107" s="2">
        <v>1.72</v>
      </c>
      <c r="AJ107" s="2">
        <v>1.72</v>
      </c>
      <c r="AK107" s="2">
        <v>1.72</v>
      </c>
      <c r="AL107" s="2">
        <v>1.72</v>
      </c>
      <c r="AM107" s="2">
        <v>1.72</v>
      </c>
      <c r="AN107" s="2">
        <v>1.72</v>
      </c>
      <c r="AO107" s="33">
        <v>11546.14</v>
      </c>
      <c r="AP107" s="33">
        <v>6782.56</v>
      </c>
      <c r="AQ107" s="33">
        <v>11252.36</v>
      </c>
      <c r="AR107" s="33">
        <v>5794.66</v>
      </c>
      <c r="AS107" s="33">
        <v>4327.13</v>
      </c>
      <c r="AT107" s="33">
        <v>4750.67</v>
      </c>
      <c r="AU107" s="33">
        <v>7479.03</v>
      </c>
      <c r="AV107" s="33">
        <v>3645.06</v>
      </c>
      <c r="AW107" s="33">
        <v>4727.01</v>
      </c>
      <c r="AX107" s="33">
        <v>10520.02</v>
      </c>
      <c r="AY107" s="33">
        <v>7995.92</v>
      </c>
      <c r="AZ107" s="33">
        <v>10605.79</v>
      </c>
      <c r="BA107" s="31">
        <f t="shared" si="224"/>
        <v>-805.54</v>
      </c>
      <c r="BB107" s="31">
        <f t="shared" si="225"/>
        <v>-473.2</v>
      </c>
      <c r="BC107" s="31">
        <f t="shared" si="226"/>
        <v>-785.05</v>
      </c>
      <c r="BD107" s="31">
        <f t="shared" si="227"/>
        <v>-1617.11</v>
      </c>
      <c r="BE107" s="31">
        <f t="shared" si="228"/>
        <v>-1207.57</v>
      </c>
      <c r="BF107" s="31">
        <f t="shared" si="229"/>
        <v>-1325.77</v>
      </c>
      <c r="BG107" s="31">
        <f t="shared" si="230"/>
        <v>-3087.27</v>
      </c>
      <c r="BH107" s="31">
        <f t="shared" si="231"/>
        <v>-1504.65</v>
      </c>
      <c r="BI107" s="31">
        <f t="shared" si="232"/>
        <v>-1951.27</v>
      </c>
      <c r="BJ107" s="31">
        <f t="shared" si="233"/>
        <v>-1834.89</v>
      </c>
      <c r="BK107" s="31">
        <f t="shared" si="234"/>
        <v>-1394.64</v>
      </c>
      <c r="BL107" s="31">
        <f t="shared" si="235"/>
        <v>-1849.85</v>
      </c>
      <c r="BM107" s="6">
        <v>-4.4499999999999998E-2</v>
      </c>
      <c r="BN107" s="6">
        <v>-4.4499999999999998E-2</v>
      </c>
      <c r="BO107" s="6">
        <v>-4.4499999999999998E-2</v>
      </c>
      <c r="BP107" s="6">
        <v>-4.4499999999999998E-2</v>
      </c>
      <c r="BQ107" s="6">
        <v>-4.4499999999999998E-2</v>
      </c>
      <c r="BR107" s="6">
        <v>-4.4499999999999998E-2</v>
      </c>
      <c r="BS107" s="6">
        <v>-4.4499999999999998E-2</v>
      </c>
      <c r="BT107" s="6">
        <v>-4.4499999999999998E-2</v>
      </c>
      <c r="BU107" s="6">
        <v>-4.4499999999999998E-2</v>
      </c>
      <c r="BV107" s="6">
        <v>-4.4499999999999998E-2</v>
      </c>
      <c r="BW107" s="6">
        <v>-4.4499999999999998E-2</v>
      </c>
      <c r="BX107" s="6">
        <v>-4.4499999999999998E-2</v>
      </c>
      <c r="BY107" s="31">
        <v>-29872.27</v>
      </c>
      <c r="BZ107" s="31">
        <v>-17547.89</v>
      </c>
      <c r="CA107" s="31">
        <v>-29112.2</v>
      </c>
      <c r="CB107" s="31">
        <v>-14991.99</v>
      </c>
      <c r="CC107" s="31">
        <v>-11195.2</v>
      </c>
      <c r="CD107" s="31">
        <v>-12290.97</v>
      </c>
      <c r="CE107" s="31">
        <v>-19349.82</v>
      </c>
      <c r="CF107" s="31">
        <v>-9430.5300000000007</v>
      </c>
      <c r="CG107" s="31">
        <v>-12229.77</v>
      </c>
      <c r="CH107" s="31">
        <v>-27217.5</v>
      </c>
      <c r="CI107" s="31">
        <v>-20687.11</v>
      </c>
      <c r="CJ107" s="31">
        <v>-27439.39</v>
      </c>
      <c r="CK107" s="32">
        <f t="shared" si="262"/>
        <v>872.67</v>
      </c>
      <c r="CL107" s="32">
        <f t="shared" si="263"/>
        <v>512.64</v>
      </c>
      <c r="CM107" s="32">
        <f t="shared" si="264"/>
        <v>850.47</v>
      </c>
      <c r="CN107" s="32">
        <f t="shared" si="265"/>
        <v>437.97</v>
      </c>
      <c r="CO107" s="32">
        <f t="shared" si="266"/>
        <v>327.05</v>
      </c>
      <c r="CP107" s="32">
        <f t="shared" si="267"/>
        <v>359.06</v>
      </c>
      <c r="CQ107" s="32">
        <f t="shared" si="268"/>
        <v>565.28</v>
      </c>
      <c r="CR107" s="32">
        <f t="shared" si="269"/>
        <v>275.5</v>
      </c>
      <c r="CS107" s="32">
        <f t="shared" si="270"/>
        <v>357.27</v>
      </c>
      <c r="CT107" s="32">
        <f t="shared" si="271"/>
        <v>795.12</v>
      </c>
      <c r="CU107" s="32">
        <f t="shared" si="272"/>
        <v>604.34</v>
      </c>
      <c r="CV107" s="32">
        <f t="shared" si="273"/>
        <v>801.6</v>
      </c>
      <c r="CW107" s="31">
        <f t="shared" si="248"/>
        <v>-39740.200000000004</v>
      </c>
      <c r="CX107" s="31">
        <f t="shared" si="249"/>
        <v>-23344.61</v>
      </c>
      <c r="CY107" s="31">
        <f t="shared" si="250"/>
        <v>-38729.039999999994</v>
      </c>
      <c r="CZ107" s="31">
        <f t="shared" si="251"/>
        <v>-18731.57</v>
      </c>
      <c r="DA107" s="31">
        <f t="shared" si="252"/>
        <v>-13987.710000000003</v>
      </c>
      <c r="DB107" s="31">
        <f t="shared" si="253"/>
        <v>-15356.810000000001</v>
      </c>
      <c r="DC107" s="31">
        <f t="shared" si="254"/>
        <v>-23176.3</v>
      </c>
      <c r="DD107" s="31">
        <f t="shared" si="255"/>
        <v>-11295.44</v>
      </c>
      <c r="DE107" s="31">
        <f t="shared" si="256"/>
        <v>-14648.240000000002</v>
      </c>
      <c r="DF107" s="31">
        <f t="shared" si="257"/>
        <v>-35107.51</v>
      </c>
      <c r="DG107" s="31">
        <f t="shared" si="258"/>
        <v>-26684.050000000003</v>
      </c>
      <c r="DH107" s="31">
        <f t="shared" si="259"/>
        <v>-35393.730000000003</v>
      </c>
      <c r="DI107" s="32">
        <f t="shared" si="188"/>
        <v>-1987.01</v>
      </c>
      <c r="DJ107" s="32">
        <f t="shared" si="189"/>
        <v>-1167.23</v>
      </c>
      <c r="DK107" s="32">
        <f t="shared" si="190"/>
        <v>-1936.45</v>
      </c>
      <c r="DL107" s="32">
        <f t="shared" si="191"/>
        <v>-936.58</v>
      </c>
      <c r="DM107" s="32">
        <f t="shared" si="192"/>
        <v>-699.39</v>
      </c>
      <c r="DN107" s="32">
        <f t="shared" si="193"/>
        <v>-767.84</v>
      </c>
      <c r="DO107" s="32">
        <f t="shared" si="194"/>
        <v>-1158.82</v>
      </c>
      <c r="DP107" s="32">
        <f t="shared" si="195"/>
        <v>-564.77</v>
      </c>
      <c r="DQ107" s="32">
        <f t="shared" si="196"/>
        <v>-732.41</v>
      </c>
      <c r="DR107" s="32">
        <f t="shared" si="197"/>
        <v>-1755.38</v>
      </c>
      <c r="DS107" s="32">
        <f t="shared" si="198"/>
        <v>-1334.2</v>
      </c>
      <c r="DT107" s="32">
        <f t="shared" si="199"/>
        <v>-1769.69</v>
      </c>
      <c r="DU107" s="31">
        <f t="shared" si="200"/>
        <v>-17098.64</v>
      </c>
      <c r="DV107" s="31">
        <f t="shared" si="201"/>
        <v>-9925.2999999999993</v>
      </c>
      <c r="DW107" s="31">
        <f t="shared" si="202"/>
        <v>-16287.96</v>
      </c>
      <c r="DX107" s="31">
        <f t="shared" si="203"/>
        <v>-7782.33</v>
      </c>
      <c r="DY107" s="31">
        <f t="shared" si="204"/>
        <v>-5742.44</v>
      </c>
      <c r="DZ107" s="31">
        <f t="shared" si="205"/>
        <v>-6226.24</v>
      </c>
      <c r="EA107" s="31">
        <f t="shared" si="206"/>
        <v>-9282.27</v>
      </c>
      <c r="EB107" s="31">
        <f t="shared" si="207"/>
        <v>-4463.9399999999996</v>
      </c>
      <c r="EC107" s="31">
        <f t="shared" si="208"/>
        <v>-5711.21</v>
      </c>
      <c r="ED107" s="31">
        <f t="shared" si="209"/>
        <v>-13507.74</v>
      </c>
      <c r="EE107" s="31">
        <f t="shared" si="210"/>
        <v>-10125.14</v>
      </c>
      <c r="EF107" s="31">
        <f t="shared" si="211"/>
        <v>-13248.17</v>
      </c>
      <c r="EG107" s="32">
        <f t="shared" si="212"/>
        <v>-58825.850000000006</v>
      </c>
      <c r="EH107" s="32">
        <f t="shared" si="213"/>
        <v>-34437.14</v>
      </c>
      <c r="EI107" s="32">
        <f t="shared" si="214"/>
        <v>-56953.44999999999</v>
      </c>
      <c r="EJ107" s="32">
        <f t="shared" si="215"/>
        <v>-27450.480000000003</v>
      </c>
      <c r="EK107" s="32">
        <f t="shared" si="216"/>
        <v>-20429.54</v>
      </c>
      <c r="EL107" s="32">
        <f t="shared" si="217"/>
        <v>-22350.89</v>
      </c>
      <c r="EM107" s="32">
        <f t="shared" si="218"/>
        <v>-33617.39</v>
      </c>
      <c r="EN107" s="32">
        <f t="shared" si="219"/>
        <v>-16324.150000000001</v>
      </c>
      <c r="EO107" s="32">
        <f t="shared" si="220"/>
        <v>-21091.86</v>
      </c>
      <c r="EP107" s="32">
        <f t="shared" si="221"/>
        <v>-50370.63</v>
      </c>
      <c r="EQ107" s="32">
        <f t="shared" si="222"/>
        <v>-38143.39</v>
      </c>
      <c r="ER107" s="32">
        <f t="shared" si="223"/>
        <v>-50411.590000000004</v>
      </c>
    </row>
    <row r="108" spans="1:148">
      <c r="A108" t="s">
        <v>446</v>
      </c>
      <c r="B108" s="1" t="s">
        <v>115</v>
      </c>
      <c r="C108" t="str">
        <f t="shared" ca="1" si="274"/>
        <v>SCR3</v>
      </c>
      <c r="D108" t="str">
        <f t="shared" ca="1" si="275"/>
        <v>Chin Chute Wind Facility</v>
      </c>
      <c r="E108" s="51">
        <v>12682.0162</v>
      </c>
      <c r="F108" s="51">
        <v>6334.2281999999996</v>
      </c>
      <c r="G108" s="51">
        <v>12774.565500000001</v>
      </c>
      <c r="H108" s="51">
        <v>8606.4979999999996</v>
      </c>
      <c r="I108" s="51">
        <v>8175.6224000000002</v>
      </c>
      <c r="J108" s="51">
        <v>8126.7116999999998</v>
      </c>
      <c r="K108" s="51">
        <v>4854.0787</v>
      </c>
      <c r="L108" s="51">
        <v>5576.6382999999996</v>
      </c>
      <c r="M108" s="51">
        <v>7936.4745000000003</v>
      </c>
      <c r="N108" s="51">
        <v>11888.440699999999</v>
      </c>
      <c r="O108" s="51">
        <v>11037.6167</v>
      </c>
      <c r="P108" s="51">
        <v>11382.789699999999</v>
      </c>
      <c r="Q108" s="32">
        <v>687978.96</v>
      </c>
      <c r="R108" s="32">
        <v>394909.89</v>
      </c>
      <c r="S108" s="32">
        <v>690073.25</v>
      </c>
      <c r="T108" s="32">
        <v>416503.8</v>
      </c>
      <c r="U108" s="32">
        <v>282175.84000000003</v>
      </c>
      <c r="V108" s="32">
        <v>311067.2</v>
      </c>
      <c r="W108" s="32">
        <v>498538.77</v>
      </c>
      <c r="X108" s="32">
        <v>270657.64</v>
      </c>
      <c r="Y108" s="32">
        <v>309097.18</v>
      </c>
      <c r="Z108" s="32">
        <v>658400.94999999995</v>
      </c>
      <c r="AA108" s="32">
        <v>519033.19</v>
      </c>
      <c r="AB108" s="32">
        <v>634575.82999999996</v>
      </c>
      <c r="AC108" s="2">
        <v>0.85</v>
      </c>
      <c r="AD108" s="2">
        <v>0.85</v>
      </c>
      <c r="AE108" s="2">
        <v>0.85</v>
      </c>
      <c r="AF108" s="2">
        <v>0.85</v>
      </c>
      <c r="AG108" s="2">
        <v>0.85</v>
      </c>
      <c r="AH108" s="2">
        <v>0.85</v>
      </c>
      <c r="AI108" s="2">
        <v>0.85</v>
      </c>
      <c r="AJ108" s="2">
        <v>0.85</v>
      </c>
      <c r="AK108" s="2">
        <v>0.85</v>
      </c>
      <c r="AL108" s="2">
        <v>0.85</v>
      </c>
      <c r="AM108" s="2">
        <v>0.85</v>
      </c>
      <c r="AN108" s="2">
        <v>0.85</v>
      </c>
      <c r="AO108" s="33">
        <v>5847.82</v>
      </c>
      <c r="AP108" s="33">
        <v>3356.73</v>
      </c>
      <c r="AQ108" s="33">
        <v>5865.62</v>
      </c>
      <c r="AR108" s="33">
        <v>3540.28</v>
      </c>
      <c r="AS108" s="33">
        <v>2398.4899999999998</v>
      </c>
      <c r="AT108" s="33">
        <v>2644.07</v>
      </c>
      <c r="AU108" s="33">
        <v>4237.58</v>
      </c>
      <c r="AV108" s="33">
        <v>2300.59</v>
      </c>
      <c r="AW108" s="33">
        <v>2627.33</v>
      </c>
      <c r="AX108" s="33">
        <v>5596.41</v>
      </c>
      <c r="AY108" s="33">
        <v>4411.78</v>
      </c>
      <c r="AZ108" s="33">
        <v>5393.89</v>
      </c>
      <c r="BA108" s="31">
        <f t="shared" si="224"/>
        <v>-825.57</v>
      </c>
      <c r="BB108" s="31">
        <f t="shared" si="225"/>
        <v>-473.89</v>
      </c>
      <c r="BC108" s="31">
        <f t="shared" si="226"/>
        <v>-828.09</v>
      </c>
      <c r="BD108" s="31">
        <f t="shared" si="227"/>
        <v>-1999.22</v>
      </c>
      <c r="BE108" s="31">
        <f t="shared" si="228"/>
        <v>-1354.44</v>
      </c>
      <c r="BF108" s="31">
        <f t="shared" si="229"/>
        <v>-1493.12</v>
      </c>
      <c r="BG108" s="31">
        <f t="shared" si="230"/>
        <v>-3539.63</v>
      </c>
      <c r="BH108" s="31">
        <f t="shared" si="231"/>
        <v>-1921.67</v>
      </c>
      <c r="BI108" s="31">
        <f t="shared" si="232"/>
        <v>-2194.59</v>
      </c>
      <c r="BJ108" s="31">
        <f t="shared" si="233"/>
        <v>-1975.2</v>
      </c>
      <c r="BK108" s="31">
        <f t="shared" si="234"/>
        <v>-1557.1</v>
      </c>
      <c r="BL108" s="31">
        <f t="shared" si="235"/>
        <v>-1903.73</v>
      </c>
      <c r="BM108" s="6">
        <v>-4.9399999999999999E-2</v>
      </c>
      <c r="BN108" s="6">
        <v>-4.9399999999999999E-2</v>
      </c>
      <c r="BO108" s="6">
        <v>-4.9399999999999999E-2</v>
      </c>
      <c r="BP108" s="6">
        <v>-4.9399999999999999E-2</v>
      </c>
      <c r="BQ108" s="6">
        <v>-4.9399999999999999E-2</v>
      </c>
      <c r="BR108" s="6">
        <v>-4.9399999999999999E-2</v>
      </c>
      <c r="BS108" s="6">
        <v>-4.9399999999999999E-2</v>
      </c>
      <c r="BT108" s="6">
        <v>-4.9399999999999999E-2</v>
      </c>
      <c r="BU108" s="6">
        <v>-4.9399999999999999E-2</v>
      </c>
      <c r="BV108" s="6">
        <v>-4.9399999999999999E-2</v>
      </c>
      <c r="BW108" s="6">
        <v>-4.9399999999999999E-2</v>
      </c>
      <c r="BX108" s="6">
        <v>-4.9399999999999999E-2</v>
      </c>
      <c r="BY108" s="31">
        <v>-33986.160000000003</v>
      </c>
      <c r="BZ108" s="31">
        <v>-19508.55</v>
      </c>
      <c r="CA108" s="31">
        <v>-34089.620000000003</v>
      </c>
      <c r="CB108" s="31">
        <v>-20575.29</v>
      </c>
      <c r="CC108" s="31">
        <v>-13939.49</v>
      </c>
      <c r="CD108" s="31">
        <v>-15366.72</v>
      </c>
      <c r="CE108" s="31">
        <v>-24627.82</v>
      </c>
      <c r="CF108" s="31">
        <v>-13370.49</v>
      </c>
      <c r="CG108" s="31">
        <v>-15269.4</v>
      </c>
      <c r="CH108" s="31">
        <v>-32525.01</v>
      </c>
      <c r="CI108" s="31">
        <v>-25640.240000000002</v>
      </c>
      <c r="CJ108" s="31">
        <v>-31348.05</v>
      </c>
      <c r="CK108" s="32">
        <f t="shared" si="262"/>
        <v>894.37</v>
      </c>
      <c r="CL108" s="32">
        <f t="shared" si="263"/>
        <v>513.38</v>
      </c>
      <c r="CM108" s="32">
        <f t="shared" si="264"/>
        <v>897.1</v>
      </c>
      <c r="CN108" s="32">
        <f t="shared" si="265"/>
        <v>541.45000000000005</v>
      </c>
      <c r="CO108" s="32">
        <f t="shared" si="266"/>
        <v>366.83</v>
      </c>
      <c r="CP108" s="32">
        <f t="shared" si="267"/>
        <v>404.39</v>
      </c>
      <c r="CQ108" s="32">
        <f t="shared" si="268"/>
        <v>648.1</v>
      </c>
      <c r="CR108" s="32">
        <f t="shared" si="269"/>
        <v>351.85</v>
      </c>
      <c r="CS108" s="32">
        <f t="shared" si="270"/>
        <v>401.83</v>
      </c>
      <c r="CT108" s="32">
        <f t="shared" si="271"/>
        <v>855.92</v>
      </c>
      <c r="CU108" s="32">
        <f t="shared" si="272"/>
        <v>674.74</v>
      </c>
      <c r="CV108" s="32">
        <f t="shared" si="273"/>
        <v>824.95</v>
      </c>
      <c r="CW108" s="31">
        <f t="shared" si="248"/>
        <v>-38114.04</v>
      </c>
      <c r="CX108" s="31">
        <f t="shared" si="249"/>
        <v>-21878.01</v>
      </c>
      <c r="CY108" s="31">
        <f t="shared" si="250"/>
        <v>-38230.05000000001</v>
      </c>
      <c r="CZ108" s="31">
        <f t="shared" si="251"/>
        <v>-21574.899999999998</v>
      </c>
      <c r="DA108" s="31">
        <f t="shared" si="252"/>
        <v>-14616.71</v>
      </c>
      <c r="DB108" s="31">
        <f t="shared" si="253"/>
        <v>-16113.280000000002</v>
      </c>
      <c r="DC108" s="31">
        <f t="shared" si="254"/>
        <v>-24677.670000000002</v>
      </c>
      <c r="DD108" s="31">
        <f t="shared" si="255"/>
        <v>-13397.56</v>
      </c>
      <c r="DE108" s="31">
        <f t="shared" si="256"/>
        <v>-15300.310000000001</v>
      </c>
      <c r="DF108" s="31">
        <f t="shared" si="257"/>
        <v>-35290.300000000003</v>
      </c>
      <c r="DG108" s="31">
        <f t="shared" si="258"/>
        <v>-27820.18</v>
      </c>
      <c r="DH108" s="31">
        <f t="shared" si="259"/>
        <v>-34013.259999999995</v>
      </c>
      <c r="DI108" s="32">
        <f t="shared" si="188"/>
        <v>-1905.7</v>
      </c>
      <c r="DJ108" s="32">
        <f t="shared" si="189"/>
        <v>-1093.9000000000001</v>
      </c>
      <c r="DK108" s="32">
        <f t="shared" si="190"/>
        <v>-1911.5</v>
      </c>
      <c r="DL108" s="32">
        <f t="shared" si="191"/>
        <v>-1078.75</v>
      </c>
      <c r="DM108" s="32">
        <f t="shared" si="192"/>
        <v>-730.84</v>
      </c>
      <c r="DN108" s="32">
        <f t="shared" si="193"/>
        <v>-805.66</v>
      </c>
      <c r="DO108" s="32">
        <f t="shared" si="194"/>
        <v>-1233.8800000000001</v>
      </c>
      <c r="DP108" s="32">
        <f t="shared" si="195"/>
        <v>-669.88</v>
      </c>
      <c r="DQ108" s="32">
        <f t="shared" si="196"/>
        <v>-765.02</v>
      </c>
      <c r="DR108" s="32">
        <f t="shared" si="197"/>
        <v>-1764.52</v>
      </c>
      <c r="DS108" s="32">
        <f t="shared" si="198"/>
        <v>-1391.01</v>
      </c>
      <c r="DT108" s="32">
        <f t="shared" si="199"/>
        <v>-1700.66</v>
      </c>
      <c r="DU108" s="31">
        <f t="shared" si="200"/>
        <v>-16398.97</v>
      </c>
      <c r="DV108" s="31">
        <f t="shared" si="201"/>
        <v>-9301.76</v>
      </c>
      <c r="DW108" s="31">
        <f t="shared" si="202"/>
        <v>-16078.1</v>
      </c>
      <c r="DX108" s="31">
        <f t="shared" si="203"/>
        <v>-8963.64</v>
      </c>
      <c r="DY108" s="31">
        <f t="shared" si="204"/>
        <v>-6000.66</v>
      </c>
      <c r="DZ108" s="31">
        <f t="shared" si="205"/>
        <v>-6532.95</v>
      </c>
      <c r="EA108" s="31">
        <f t="shared" si="206"/>
        <v>-9883.58</v>
      </c>
      <c r="EB108" s="31">
        <f t="shared" si="207"/>
        <v>-5294.7</v>
      </c>
      <c r="EC108" s="31">
        <f t="shared" si="208"/>
        <v>-5965.45</v>
      </c>
      <c r="ED108" s="31">
        <f t="shared" si="209"/>
        <v>-13578.07</v>
      </c>
      <c r="EE108" s="31">
        <f t="shared" si="210"/>
        <v>-10556.24</v>
      </c>
      <c r="EF108" s="31">
        <f t="shared" si="211"/>
        <v>-12731.45</v>
      </c>
      <c r="EG108" s="32">
        <f t="shared" si="212"/>
        <v>-56418.71</v>
      </c>
      <c r="EH108" s="32">
        <f t="shared" si="213"/>
        <v>-32273.67</v>
      </c>
      <c r="EI108" s="32">
        <f t="shared" si="214"/>
        <v>-56219.650000000009</v>
      </c>
      <c r="EJ108" s="32">
        <f t="shared" si="215"/>
        <v>-31617.289999999997</v>
      </c>
      <c r="EK108" s="32">
        <f t="shared" si="216"/>
        <v>-21348.21</v>
      </c>
      <c r="EL108" s="32">
        <f t="shared" si="217"/>
        <v>-23451.890000000003</v>
      </c>
      <c r="EM108" s="32">
        <f t="shared" si="218"/>
        <v>-35795.130000000005</v>
      </c>
      <c r="EN108" s="32">
        <f t="shared" si="219"/>
        <v>-19362.14</v>
      </c>
      <c r="EO108" s="32">
        <f t="shared" si="220"/>
        <v>-22030.780000000002</v>
      </c>
      <c r="EP108" s="32">
        <f t="shared" si="221"/>
        <v>-50632.89</v>
      </c>
      <c r="EQ108" s="32">
        <f t="shared" si="222"/>
        <v>-39767.43</v>
      </c>
      <c r="ER108" s="32">
        <f t="shared" si="223"/>
        <v>-48445.369999999995</v>
      </c>
    </row>
    <row r="109" spans="1:148">
      <c r="A109" t="s">
        <v>447</v>
      </c>
      <c r="B109" s="1" t="s">
        <v>116</v>
      </c>
      <c r="C109" t="str">
        <f t="shared" ca="1" si="274"/>
        <v>SCTG</v>
      </c>
      <c r="D109" t="str">
        <f t="shared" ca="1" si="275"/>
        <v>Scotford Industrial System</v>
      </c>
      <c r="E109" s="51">
        <v>2215.0511999999999</v>
      </c>
      <c r="F109" s="51">
        <v>0</v>
      </c>
      <c r="G109" s="51">
        <v>740.10720000000003</v>
      </c>
      <c r="H109" s="51">
        <v>202.23759999999999</v>
      </c>
      <c r="I109" s="51">
        <v>514.7808</v>
      </c>
      <c r="J109" s="51">
        <v>2.2000000000000002</v>
      </c>
      <c r="K109" s="51">
        <v>0</v>
      </c>
      <c r="L109" s="51">
        <v>0</v>
      </c>
      <c r="M109" s="51">
        <v>1618.1576</v>
      </c>
      <c r="N109" s="51">
        <v>25.038399999999999</v>
      </c>
      <c r="O109" s="51">
        <v>8685.4647999999997</v>
      </c>
      <c r="P109" s="51">
        <v>10746.2752</v>
      </c>
      <c r="Q109" s="32">
        <v>223269.06</v>
      </c>
      <c r="R109" s="32">
        <v>0</v>
      </c>
      <c r="S109" s="32">
        <v>88696</v>
      </c>
      <c r="T109" s="32">
        <v>19398.88</v>
      </c>
      <c r="U109" s="32">
        <v>74369.86</v>
      </c>
      <c r="V109" s="32">
        <v>128.41</v>
      </c>
      <c r="W109" s="32">
        <v>0</v>
      </c>
      <c r="X109" s="32">
        <v>0</v>
      </c>
      <c r="Y109" s="32">
        <v>93007.83</v>
      </c>
      <c r="Z109" s="32">
        <v>8809.18</v>
      </c>
      <c r="AA109" s="32">
        <v>659697.01</v>
      </c>
      <c r="AB109" s="32">
        <v>1002208.22</v>
      </c>
      <c r="AC109" s="2">
        <v>3.89</v>
      </c>
      <c r="AD109" s="2">
        <v>3.89</v>
      </c>
      <c r="AE109" s="2">
        <v>3.89</v>
      </c>
      <c r="AF109" s="2">
        <v>3.89</v>
      </c>
      <c r="AG109" s="2">
        <v>3.89</v>
      </c>
      <c r="AH109" s="2">
        <v>3.89</v>
      </c>
      <c r="AI109" s="2">
        <v>3.89</v>
      </c>
      <c r="AJ109" s="2">
        <v>3.89</v>
      </c>
      <c r="AK109" s="2">
        <v>3.89</v>
      </c>
      <c r="AL109" s="2">
        <v>3.89</v>
      </c>
      <c r="AM109" s="2">
        <v>3.89</v>
      </c>
      <c r="AN109" s="2">
        <v>3.89</v>
      </c>
      <c r="AO109" s="33">
        <v>8685.17</v>
      </c>
      <c r="AP109" s="33">
        <v>0</v>
      </c>
      <c r="AQ109" s="33">
        <v>3450.27</v>
      </c>
      <c r="AR109" s="33">
        <v>754.62</v>
      </c>
      <c r="AS109" s="33">
        <v>2892.99</v>
      </c>
      <c r="AT109" s="33">
        <v>5</v>
      </c>
      <c r="AU109" s="33">
        <v>0</v>
      </c>
      <c r="AV109" s="33">
        <v>0</v>
      </c>
      <c r="AW109" s="33">
        <v>3618</v>
      </c>
      <c r="AX109" s="33">
        <v>342.68</v>
      </c>
      <c r="AY109" s="33">
        <v>25662.21</v>
      </c>
      <c r="AZ109" s="33">
        <v>38985.9</v>
      </c>
      <c r="BA109" s="31">
        <f t="shared" si="224"/>
        <v>-267.92</v>
      </c>
      <c r="BB109" s="31">
        <f t="shared" si="225"/>
        <v>0</v>
      </c>
      <c r="BC109" s="31">
        <f t="shared" si="226"/>
        <v>-106.44</v>
      </c>
      <c r="BD109" s="31">
        <f t="shared" si="227"/>
        <v>-93.11</v>
      </c>
      <c r="BE109" s="31">
        <f t="shared" si="228"/>
        <v>-356.98</v>
      </c>
      <c r="BF109" s="31">
        <f t="shared" si="229"/>
        <v>-0.62</v>
      </c>
      <c r="BG109" s="31">
        <f t="shared" si="230"/>
        <v>0</v>
      </c>
      <c r="BH109" s="31">
        <f t="shared" si="231"/>
        <v>0</v>
      </c>
      <c r="BI109" s="31">
        <f t="shared" si="232"/>
        <v>-660.36</v>
      </c>
      <c r="BJ109" s="31">
        <f t="shared" si="233"/>
        <v>-26.43</v>
      </c>
      <c r="BK109" s="31">
        <f t="shared" si="234"/>
        <v>-1979.09</v>
      </c>
      <c r="BL109" s="31">
        <f t="shared" si="235"/>
        <v>-3006.62</v>
      </c>
      <c r="BM109" s="6">
        <v>5.5800000000000002E-2</v>
      </c>
      <c r="BN109" s="6">
        <v>5.5800000000000002E-2</v>
      </c>
      <c r="BO109" s="6">
        <v>5.5800000000000002E-2</v>
      </c>
      <c r="BP109" s="6">
        <v>5.5800000000000002E-2</v>
      </c>
      <c r="BQ109" s="6">
        <v>5.5800000000000002E-2</v>
      </c>
      <c r="BR109" s="6">
        <v>5.5800000000000002E-2</v>
      </c>
      <c r="BS109" s="6">
        <v>5.5800000000000002E-2</v>
      </c>
      <c r="BT109" s="6">
        <v>5.5800000000000002E-2</v>
      </c>
      <c r="BU109" s="6">
        <v>5.5800000000000002E-2</v>
      </c>
      <c r="BV109" s="6">
        <v>5.5800000000000002E-2</v>
      </c>
      <c r="BW109" s="6">
        <v>5.5800000000000002E-2</v>
      </c>
      <c r="BX109" s="6">
        <v>5.5800000000000002E-2</v>
      </c>
      <c r="BY109" s="31">
        <v>12458.41</v>
      </c>
      <c r="BZ109" s="31">
        <v>0</v>
      </c>
      <c r="CA109" s="31">
        <v>4949.24</v>
      </c>
      <c r="CB109" s="31">
        <v>1082.46</v>
      </c>
      <c r="CC109" s="31">
        <v>4149.84</v>
      </c>
      <c r="CD109" s="31">
        <v>7.17</v>
      </c>
      <c r="CE109" s="31">
        <v>0</v>
      </c>
      <c r="CF109" s="31">
        <v>0</v>
      </c>
      <c r="CG109" s="31">
        <v>5189.84</v>
      </c>
      <c r="CH109" s="31">
        <v>491.55</v>
      </c>
      <c r="CI109" s="31">
        <v>36811.089999999997</v>
      </c>
      <c r="CJ109" s="31">
        <v>55923.22</v>
      </c>
      <c r="CK109" s="32">
        <f t="shared" si="262"/>
        <v>290.25</v>
      </c>
      <c r="CL109" s="32">
        <f t="shared" si="263"/>
        <v>0</v>
      </c>
      <c r="CM109" s="32">
        <f t="shared" si="264"/>
        <v>115.3</v>
      </c>
      <c r="CN109" s="32">
        <f t="shared" si="265"/>
        <v>25.22</v>
      </c>
      <c r="CO109" s="32">
        <f t="shared" si="266"/>
        <v>96.68</v>
      </c>
      <c r="CP109" s="32">
        <f t="shared" si="267"/>
        <v>0.17</v>
      </c>
      <c r="CQ109" s="32">
        <f t="shared" si="268"/>
        <v>0</v>
      </c>
      <c r="CR109" s="32">
        <f t="shared" si="269"/>
        <v>0</v>
      </c>
      <c r="CS109" s="32">
        <f t="shared" si="270"/>
        <v>120.91</v>
      </c>
      <c r="CT109" s="32">
        <f t="shared" si="271"/>
        <v>11.45</v>
      </c>
      <c r="CU109" s="32">
        <f t="shared" si="272"/>
        <v>857.61</v>
      </c>
      <c r="CV109" s="32">
        <f t="shared" si="273"/>
        <v>1302.8699999999999</v>
      </c>
      <c r="CW109" s="31">
        <f t="shared" si="248"/>
        <v>4331.41</v>
      </c>
      <c r="CX109" s="31">
        <f t="shared" si="249"/>
        <v>0</v>
      </c>
      <c r="CY109" s="31">
        <f t="shared" si="250"/>
        <v>1720.71</v>
      </c>
      <c r="CZ109" s="31">
        <f t="shared" si="251"/>
        <v>446.17000000000007</v>
      </c>
      <c r="DA109" s="31">
        <f t="shared" si="252"/>
        <v>1710.5100000000007</v>
      </c>
      <c r="DB109" s="31">
        <f t="shared" si="253"/>
        <v>2.96</v>
      </c>
      <c r="DC109" s="31">
        <f t="shared" si="254"/>
        <v>0</v>
      </c>
      <c r="DD109" s="31">
        <f t="shared" si="255"/>
        <v>0</v>
      </c>
      <c r="DE109" s="31">
        <f t="shared" si="256"/>
        <v>2353.11</v>
      </c>
      <c r="DF109" s="31">
        <f t="shared" si="257"/>
        <v>186.75</v>
      </c>
      <c r="DG109" s="31">
        <f t="shared" si="258"/>
        <v>13985.579999999998</v>
      </c>
      <c r="DH109" s="31">
        <f t="shared" si="259"/>
        <v>21246.81</v>
      </c>
      <c r="DI109" s="32">
        <f t="shared" si="188"/>
        <v>216.57</v>
      </c>
      <c r="DJ109" s="32">
        <f t="shared" si="189"/>
        <v>0</v>
      </c>
      <c r="DK109" s="32">
        <f t="shared" si="190"/>
        <v>86.04</v>
      </c>
      <c r="DL109" s="32">
        <f t="shared" si="191"/>
        <v>22.31</v>
      </c>
      <c r="DM109" s="32">
        <f t="shared" si="192"/>
        <v>85.53</v>
      </c>
      <c r="DN109" s="32">
        <f t="shared" si="193"/>
        <v>0.15</v>
      </c>
      <c r="DO109" s="32">
        <f t="shared" si="194"/>
        <v>0</v>
      </c>
      <c r="DP109" s="32">
        <f t="shared" si="195"/>
        <v>0</v>
      </c>
      <c r="DQ109" s="32">
        <f t="shared" si="196"/>
        <v>117.66</v>
      </c>
      <c r="DR109" s="32">
        <f t="shared" si="197"/>
        <v>9.34</v>
      </c>
      <c r="DS109" s="32">
        <f t="shared" si="198"/>
        <v>699.28</v>
      </c>
      <c r="DT109" s="32">
        <f t="shared" si="199"/>
        <v>1062.3399999999999</v>
      </c>
      <c r="DU109" s="31">
        <f t="shared" si="200"/>
        <v>1863.63</v>
      </c>
      <c r="DV109" s="31">
        <f t="shared" si="201"/>
        <v>0</v>
      </c>
      <c r="DW109" s="31">
        <f t="shared" si="202"/>
        <v>723.66</v>
      </c>
      <c r="DX109" s="31">
        <f t="shared" si="203"/>
        <v>185.37</v>
      </c>
      <c r="DY109" s="31">
        <f t="shared" si="204"/>
        <v>702.22</v>
      </c>
      <c r="DZ109" s="31">
        <f t="shared" si="205"/>
        <v>1.2</v>
      </c>
      <c r="EA109" s="31">
        <f t="shared" si="206"/>
        <v>0</v>
      </c>
      <c r="EB109" s="31">
        <f t="shared" si="207"/>
        <v>0</v>
      </c>
      <c r="EC109" s="31">
        <f t="shared" si="208"/>
        <v>917.46</v>
      </c>
      <c r="ED109" s="31">
        <f t="shared" si="209"/>
        <v>71.849999999999994</v>
      </c>
      <c r="EE109" s="31">
        <f t="shared" si="210"/>
        <v>5306.76</v>
      </c>
      <c r="EF109" s="31">
        <f t="shared" si="211"/>
        <v>7952.86</v>
      </c>
      <c r="EG109" s="32">
        <f t="shared" si="212"/>
        <v>6411.61</v>
      </c>
      <c r="EH109" s="32">
        <f t="shared" si="213"/>
        <v>0</v>
      </c>
      <c r="EI109" s="32">
        <f t="shared" si="214"/>
        <v>2530.41</v>
      </c>
      <c r="EJ109" s="32">
        <f t="shared" si="215"/>
        <v>653.85000000000014</v>
      </c>
      <c r="EK109" s="32">
        <f t="shared" si="216"/>
        <v>2498.2600000000007</v>
      </c>
      <c r="EL109" s="32">
        <f t="shared" si="217"/>
        <v>4.3099999999999996</v>
      </c>
      <c r="EM109" s="32">
        <f t="shared" si="218"/>
        <v>0</v>
      </c>
      <c r="EN109" s="32">
        <f t="shared" si="219"/>
        <v>0</v>
      </c>
      <c r="EO109" s="32">
        <f t="shared" si="220"/>
        <v>3388.23</v>
      </c>
      <c r="EP109" s="32">
        <f t="shared" si="221"/>
        <v>267.94</v>
      </c>
      <c r="EQ109" s="32">
        <f t="shared" si="222"/>
        <v>19991.62</v>
      </c>
      <c r="ER109" s="32">
        <f t="shared" si="223"/>
        <v>30262.010000000002</v>
      </c>
    </row>
    <row r="110" spans="1:148">
      <c r="A110" t="s">
        <v>424</v>
      </c>
      <c r="B110" s="1" t="s">
        <v>26</v>
      </c>
      <c r="C110" t="str">
        <f t="shared" ca="1" si="274"/>
        <v>SD1</v>
      </c>
      <c r="D110" t="str">
        <f t="shared" ca="1" si="275"/>
        <v>Sundance #1</v>
      </c>
      <c r="E110" s="51">
        <v>172906.35680000001</v>
      </c>
      <c r="F110" s="51">
        <v>181726.87059999999</v>
      </c>
      <c r="G110" s="51">
        <v>204398.6869</v>
      </c>
      <c r="H110" s="51">
        <v>176733.94339999999</v>
      </c>
      <c r="I110" s="51">
        <v>162620.82389999999</v>
      </c>
      <c r="J110" s="51">
        <v>0</v>
      </c>
      <c r="K110" s="51">
        <v>101261.2081</v>
      </c>
      <c r="L110" s="51">
        <v>205430.45929999999</v>
      </c>
      <c r="M110" s="51">
        <v>166433.22339999999</v>
      </c>
      <c r="N110" s="51">
        <v>190865.39859999999</v>
      </c>
      <c r="O110" s="51">
        <v>157964.92290000001</v>
      </c>
      <c r="P110" s="51">
        <v>193355.72150000001</v>
      </c>
      <c r="Q110" s="32">
        <v>10445964.52</v>
      </c>
      <c r="R110" s="32">
        <v>13330204.1</v>
      </c>
      <c r="S110" s="32">
        <v>11633862.560000001</v>
      </c>
      <c r="T110" s="32">
        <v>9183085.0600000005</v>
      </c>
      <c r="U110" s="32">
        <v>7174380.1799999997</v>
      </c>
      <c r="V110" s="32">
        <v>0</v>
      </c>
      <c r="W110" s="32">
        <v>15560872.460000001</v>
      </c>
      <c r="X110" s="32">
        <v>14628038.99</v>
      </c>
      <c r="Y110" s="32">
        <v>8267532.6699999999</v>
      </c>
      <c r="Z110" s="32">
        <v>12552520.460000001</v>
      </c>
      <c r="AA110" s="32">
        <v>7975822.4500000002</v>
      </c>
      <c r="AB110" s="32">
        <v>12923307.17</v>
      </c>
      <c r="AC110" s="2">
        <v>6.3</v>
      </c>
      <c r="AD110" s="2">
        <v>6.3</v>
      </c>
      <c r="AE110" s="2">
        <v>6.3</v>
      </c>
      <c r="AF110" s="2">
        <v>6.3</v>
      </c>
      <c r="AG110" s="2">
        <v>6.3</v>
      </c>
      <c r="AH110" s="2">
        <v>6.3</v>
      </c>
      <c r="AI110" s="2">
        <v>6.3</v>
      </c>
      <c r="AJ110" s="2">
        <v>6.3</v>
      </c>
      <c r="AK110" s="2">
        <v>6.3</v>
      </c>
      <c r="AL110" s="2">
        <v>6.3</v>
      </c>
      <c r="AM110" s="2">
        <v>6.3</v>
      </c>
      <c r="AN110" s="2">
        <v>6.3</v>
      </c>
      <c r="AO110" s="33">
        <v>658095.76</v>
      </c>
      <c r="AP110" s="33">
        <v>839802.86</v>
      </c>
      <c r="AQ110" s="33">
        <v>732933.34</v>
      </c>
      <c r="AR110" s="33">
        <v>578534.36</v>
      </c>
      <c r="AS110" s="33">
        <v>451985.95</v>
      </c>
      <c r="AT110" s="33">
        <v>0</v>
      </c>
      <c r="AU110" s="33">
        <v>980334.96</v>
      </c>
      <c r="AV110" s="33">
        <v>921566.46</v>
      </c>
      <c r="AW110" s="33">
        <v>520854.56</v>
      </c>
      <c r="AX110" s="33">
        <v>790808.79</v>
      </c>
      <c r="AY110" s="33">
        <v>502476.81</v>
      </c>
      <c r="AZ110" s="33">
        <v>814168.35</v>
      </c>
      <c r="BA110" s="31">
        <f t="shared" si="224"/>
        <v>-12535.16</v>
      </c>
      <c r="BB110" s="31">
        <f t="shared" si="225"/>
        <v>-15996.24</v>
      </c>
      <c r="BC110" s="31">
        <f t="shared" si="226"/>
        <v>-13960.64</v>
      </c>
      <c r="BD110" s="31">
        <f t="shared" si="227"/>
        <v>-44078.81</v>
      </c>
      <c r="BE110" s="31">
        <f t="shared" si="228"/>
        <v>-34437.019999999997</v>
      </c>
      <c r="BF110" s="31">
        <f t="shared" si="229"/>
        <v>0</v>
      </c>
      <c r="BG110" s="31">
        <f t="shared" si="230"/>
        <v>-110482.19</v>
      </c>
      <c r="BH110" s="31">
        <f t="shared" si="231"/>
        <v>-103859.08</v>
      </c>
      <c r="BI110" s="31">
        <f t="shared" si="232"/>
        <v>-58699.48</v>
      </c>
      <c r="BJ110" s="31">
        <f t="shared" si="233"/>
        <v>-37657.56</v>
      </c>
      <c r="BK110" s="31">
        <f t="shared" si="234"/>
        <v>-23927.47</v>
      </c>
      <c r="BL110" s="31">
        <f t="shared" si="235"/>
        <v>-38769.919999999998</v>
      </c>
      <c r="BM110" s="6">
        <v>7.4999999999999997E-2</v>
      </c>
      <c r="BN110" s="6">
        <v>7.4999999999999997E-2</v>
      </c>
      <c r="BO110" s="6">
        <v>7.4999999999999997E-2</v>
      </c>
      <c r="BP110" s="6">
        <v>7.4999999999999997E-2</v>
      </c>
      <c r="BQ110" s="6">
        <v>7.4999999999999997E-2</v>
      </c>
      <c r="BR110" s="6">
        <v>7.4999999999999997E-2</v>
      </c>
      <c r="BS110" s="6">
        <v>7.4999999999999997E-2</v>
      </c>
      <c r="BT110" s="6">
        <v>7.4999999999999997E-2</v>
      </c>
      <c r="BU110" s="6">
        <v>7.4999999999999997E-2</v>
      </c>
      <c r="BV110" s="6">
        <v>7.4999999999999997E-2</v>
      </c>
      <c r="BW110" s="6">
        <v>7.4999999999999997E-2</v>
      </c>
      <c r="BX110" s="6">
        <v>7.4999999999999997E-2</v>
      </c>
      <c r="BY110" s="31">
        <v>783447.34</v>
      </c>
      <c r="BZ110" s="31">
        <v>999765.31</v>
      </c>
      <c r="CA110" s="31">
        <v>872539.69</v>
      </c>
      <c r="CB110" s="31">
        <v>688731.38</v>
      </c>
      <c r="CC110" s="31">
        <v>538078.51</v>
      </c>
      <c r="CD110" s="31">
        <v>0</v>
      </c>
      <c r="CE110" s="31">
        <v>1167065.43</v>
      </c>
      <c r="CF110" s="31">
        <v>1097102.92</v>
      </c>
      <c r="CG110" s="31">
        <v>620064.94999999995</v>
      </c>
      <c r="CH110" s="31">
        <v>941439.03</v>
      </c>
      <c r="CI110" s="31">
        <v>598186.68000000005</v>
      </c>
      <c r="CJ110" s="31">
        <v>969248.04</v>
      </c>
      <c r="CK110" s="32">
        <f t="shared" si="262"/>
        <v>13579.75</v>
      </c>
      <c r="CL110" s="32">
        <f t="shared" si="263"/>
        <v>17329.27</v>
      </c>
      <c r="CM110" s="32">
        <f t="shared" si="264"/>
        <v>15124.02</v>
      </c>
      <c r="CN110" s="32">
        <f t="shared" si="265"/>
        <v>11938.01</v>
      </c>
      <c r="CO110" s="32">
        <f t="shared" si="266"/>
        <v>9326.69</v>
      </c>
      <c r="CP110" s="32">
        <f t="shared" si="267"/>
        <v>0</v>
      </c>
      <c r="CQ110" s="32">
        <f t="shared" si="268"/>
        <v>20229.13</v>
      </c>
      <c r="CR110" s="32">
        <f t="shared" si="269"/>
        <v>19016.45</v>
      </c>
      <c r="CS110" s="32">
        <f t="shared" si="270"/>
        <v>10747.79</v>
      </c>
      <c r="CT110" s="32">
        <f t="shared" si="271"/>
        <v>16318.28</v>
      </c>
      <c r="CU110" s="32">
        <f t="shared" si="272"/>
        <v>10368.57</v>
      </c>
      <c r="CV110" s="32">
        <f t="shared" si="273"/>
        <v>16800.3</v>
      </c>
      <c r="CW110" s="31">
        <f t="shared" si="248"/>
        <v>151466.48999999996</v>
      </c>
      <c r="CX110" s="31">
        <f t="shared" si="249"/>
        <v>193287.96000000008</v>
      </c>
      <c r="CY110" s="31">
        <f t="shared" si="250"/>
        <v>168691.01</v>
      </c>
      <c r="CZ110" s="31">
        <f t="shared" si="251"/>
        <v>166213.84000000003</v>
      </c>
      <c r="DA110" s="31">
        <f t="shared" si="252"/>
        <v>129856.26999999993</v>
      </c>
      <c r="DB110" s="31">
        <f t="shared" si="253"/>
        <v>0</v>
      </c>
      <c r="DC110" s="31">
        <f t="shared" si="254"/>
        <v>317441.78999999986</v>
      </c>
      <c r="DD110" s="31">
        <f t="shared" si="255"/>
        <v>298411.98999999993</v>
      </c>
      <c r="DE110" s="31">
        <f t="shared" si="256"/>
        <v>168657.66</v>
      </c>
      <c r="DF110" s="31">
        <f t="shared" si="257"/>
        <v>204606.08000000002</v>
      </c>
      <c r="DG110" s="31">
        <f t="shared" si="258"/>
        <v>130005.91</v>
      </c>
      <c r="DH110" s="31">
        <f t="shared" si="259"/>
        <v>210649.91000000009</v>
      </c>
      <c r="DI110" s="32">
        <f t="shared" si="188"/>
        <v>7573.32</v>
      </c>
      <c r="DJ110" s="32">
        <f t="shared" si="189"/>
        <v>9664.4</v>
      </c>
      <c r="DK110" s="32">
        <f t="shared" si="190"/>
        <v>8434.5499999999993</v>
      </c>
      <c r="DL110" s="32">
        <f t="shared" si="191"/>
        <v>8310.69</v>
      </c>
      <c r="DM110" s="32">
        <f t="shared" si="192"/>
        <v>6492.81</v>
      </c>
      <c r="DN110" s="32">
        <f t="shared" si="193"/>
        <v>0</v>
      </c>
      <c r="DO110" s="32">
        <f t="shared" si="194"/>
        <v>15872.09</v>
      </c>
      <c r="DP110" s="32">
        <f t="shared" si="195"/>
        <v>14920.6</v>
      </c>
      <c r="DQ110" s="32">
        <f t="shared" si="196"/>
        <v>8432.8799999999992</v>
      </c>
      <c r="DR110" s="32">
        <f t="shared" si="197"/>
        <v>10230.299999999999</v>
      </c>
      <c r="DS110" s="32">
        <f t="shared" si="198"/>
        <v>6500.3</v>
      </c>
      <c r="DT110" s="32">
        <f t="shared" si="199"/>
        <v>10532.5</v>
      </c>
      <c r="DU110" s="31">
        <f t="shared" si="200"/>
        <v>65170.04</v>
      </c>
      <c r="DV110" s="31">
        <f t="shared" si="201"/>
        <v>82179.199999999997</v>
      </c>
      <c r="DW110" s="31">
        <f t="shared" si="202"/>
        <v>70945</v>
      </c>
      <c r="DX110" s="31">
        <f t="shared" si="203"/>
        <v>69056.19</v>
      </c>
      <c r="DY110" s="31">
        <f t="shared" si="204"/>
        <v>53310.47</v>
      </c>
      <c r="DZ110" s="31">
        <f t="shared" si="205"/>
        <v>0</v>
      </c>
      <c r="EA110" s="31">
        <f t="shared" si="206"/>
        <v>127137.68</v>
      </c>
      <c r="EB110" s="31">
        <f t="shared" si="207"/>
        <v>117932.07</v>
      </c>
      <c r="EC110" s="31">
        <f t="shared" si="208"/>
        <v>65758.039999999994</v>
      </c>
      <c r="ED110" s="31">
        <f t="shared" si="209"/>
        <v>78722.929999999993</v>
      </c>
      <c r="EE110" s="31">
        <f t="shared" si="210"/>
        <v>49330.15</v>
      </c>
      <c r="EF110" s="31">
        <f t="shared" si="211"/>
        <v>78848.039999999994</v>
      </c>
      <c r="EG110" s="32">
        <f t="shared" si="212"/>
        <v>224209.84999999998</v>
      </c>
      <c r="EH110" s="32">
        <f t="shared" si="213"/>
        <v>285131.56000000006</v>
      </c>
      <c r="EI110" s="32">
        <f t="shared" si="214"/>
        <v>248070.56</v>
      </c>
      <c r="EJ110" s="32">
        <f t="shared" si="215"/>
        <v>243580.72000000003</v>
      </c>
      <c r="EK110" s="32">
        <f t="shared" si="216"/>
        <v>189659.54999999993</v>
      </c>
      <c r="EL110" s="32">
        <f t="shared" si="217"/>
        <v>0</v>
      </c>
      <c r="EM110" s="32">
        <f t="shared" si="218"/>
        <v>460451.55999999988</v>
      </c>
      <c r="EN110" s="32">
        <f t="shared" si="219"/>
        <v>431264.65999999992</v>
      </c>
      <c r="EO110" s="32">
        <f t="shared" si="220"/>
        <v>242848.58000000002</v>
      </c>
      <c r="EP110" s="32">
        <f t="shared" si="221"/>
        <v>293559.31</v>
      </c>
      <c r="EQ110" s="32">
        <f t="shared" si="222"/>
        <v>185836.36</v>
      </c>
      <c r="ER110" s="32">
        <f t="shared" si="223"/>
        <v>300030.45000000007</v>
      </c>
    </row>
    <row r="111" spans="1:148">
      <c r="A111" t="s">
        <v>424</v>
      </c>
      <c r="B111" s="1" t="s">
        <v>27</v>
      </c>
      <c r="C111" t="str">
        <f t="shared" ca="1" si="274"/>
        <v>SD2</v>
      </c>
      <c r="D111" t="str">
        <f t="shared" ca="1" si="275"/>
        <v>Sundance #2</v>
      </c>
      <c r="E111" s="51">
        <v>196176.5632</v>
      </c>
      <c r="F111" s="51">
        <v>181477.9241</v>
      </c>
      <c r="G111" s="51">
        <v>138990.177</v>
      </c>
      <c r="H111" s="51">
        <v>160734.7015</v>
      </c>
      <c r="I111" s="51">
        <v>150050.0263</v>
      </c>
      <c r="J111" s="51">
        <v>140891.7788</v>
      </c>
      <c r="K111" s="51">
        <v>170787.26240000001</v>
      </c>
      <c r="L111" s="51">
        <v>181407.78760000001</v>
      </c>
      <c r="M111" s="51">
        <v>161159.77720000001</v>
      </c>
      <c r="N111" s="51">
        <v>167075.44469999999</v>
      </c>
      <c r="O111" s="51">
        <v>174731.67420000001</v>
      </c>
      <c r="P111" s="51">
        <v>139432.66409999999</v>
      </c>
      <c r="Q111" s="32">
        <v>12009167.710000001</v>
      </c>
      <c r="R111" s="32">
        <v>13272671.289999999</v>
      </c>
      <c r="S111" s="32">
        <v>7752736.6200000001</v>
      </c>
      <c r="T111" s="32">
        <v>9290359.9800000004</v>
      </c>
      <c r="U111" s="32">
        <v>7938026.6799999997</v>
      </c>
      <c r="V111" s="32">
        <v>7504908.6600000001</v>
      </c>
      <c r="W111" s="32">
        <v>27264067.379999999</v>
      </c>
      <c r="X111" s="32">
        <v>13547861.449999999</v>
      </c>
      <c r="Y111" s="32">
        <v>8140251.1600000001</v>
      </c>
      <c r="Z111" s="32">
        <v>11404793.119999999</v>
      </c>
      <c r="AA111" s="32">
        <v>9596321.7200000007</v>
      </c>
      <c r="AB111" s="32">
        <v>7715073.0999999996</v>
      </c>
      <c r="AC111" s="2">
        <v>6.3</v>
      </c>
      <c r="AD111" s="2">
        <v>6.3</v>
      </c>
      <c r="AE111" s="2">
        <v>6.3</v>
      </c>
      <c r="AF111" s="2">
        <v>6.3</v>
      </c>
      <c r="AG111" s="2">
        <v>6.3</v>
      </c>
      <c r="AH111" s="2">
        <v>6.3</v>
      </c>
      <c r="AI111" s="2">
        <v>6.3</v>
      </c>
      <c r="AJ111" s="2">
        <v>6.3</v>
      </c>
      <c r="AK111" s="2">
        <v>6.3</v>
      </c>
      <c r="AL111" s="2">
        <v>6.3</v>
      </c>
      <c r="AM111" s="2">
        <v>6.3</v>
      </c>
      <c r="AN111" s="2">
        <v>6.3</v>
      </c>
      <c r="AO111" s="33">
        <v>756577.57</v>
      </c>
      <c r="AP111" s="33">
        <v>836178.29</v>
      </c>
      <c r="AQ111" s="33">
        <v>488422.41</v>
      </c>
      <c r="AR111" s="33">
        <v>585292.68000000005</v>
      </c>
      <c r="AS111" s="33">
        <v>500095.68</v>
      </c>
      <c r="AT111" s="33">
        <v>472809.25</v>
      </c>
      <c r="AU111" s="33">
        <v>1717636.25</v>
      </c>
      <c r="AV111" s="33">
        <v>853515.27</v>
      </c>
      <c r="AW111" s="33">
        <v>512835.82</v>
      </c>
      <c r="AX111" s="33">
        <v>718501.97</v>
      </c>
      <c r="AY111" s="33">
        <v>604568.27</v>
      </c>
      <c r="AZ111" s="33">
        <v>486049.61</v>
      </c>
      <c r="BA111" s="31">
        <f t="shared" si="224"/>
        <v>-14411</v>
      </c>
      <c r="BB111" s="31">
        <f t="shared" si="225"/>
        <v>-15927.21</v>
      </c>
      <c r="BC111" s="31">
        <f t="shared" si="226"/>
        <v>-9303.2800000000007</v>
      </c>
      <c r="BD111" s="31">
        <f t="shared" si="227"/>
        <v>-44593.73</v>
      </c>
      <c r="BE111" s="31">
        <f t="shared" si="228"/>
        <v>-38102.53</v>
      </c>
      <c r="BF111" s="31">
        <f t="shared" si="229"/>
        <v>-36023.56</v>
      </c>
      <c r="BG111" s="31">
        <f t="shared" si="230"/>
        <v>-193574.88</v>
      </c>
      <c r="BH111" s="31">
        <f t="shared" si="231"/>
        <v>-96189.82</v>
      </c>
      <c r="BI111" s="31">
        <f t="shared" si="232"/>
        <v>-57795.78</v>
      </c>
      <c r="BJ111" s="31">
        <f t="shared" si="233"/>
        <v>-34214.379999999997</v>
      </c>
      <c r="BK111" s="31">
        <f t="shared" si="234"/>
        <v>-28788.97</v>
      </c>
      <c r="BL111" s="31">
        <f t="shared" si="235"/>
        <v>-23145.22</v>
      </c>
      <c r="BM111" s="6">
        <v>7.4700000000000003E-2</v>
      </c>
      <c r="BN111" s="6">
        <v>7.4700000000000003E-2</v>
      </c>
      <c r="BO111" s="6">
        <v>7.4700000000000003E-2</v>
      </c>
      <c r="BP111" s="6">
        <v>7.4700000000000003E-2</v>
      </c>
      <c r="BQ111" s="6">
        <v>7.4700000000000003E-2</v>
      </c>
      <c r="BR111" s="6">
        <v>7.4700000000000003E-2</v>
      </c>
      <c r="BS111" s="6">
        <v>7.4700000000000003E-2</v>
      </c>
      <c r="BT111" s="6">
        <v>7.4700000000000003E-2</v>
      </c>
      <c r="BU111" s="6">
        <v>7.4700000000000003E-2</v>
      </c>
      <c r="BV111" s="6">
        <v>7.4700000000000003E-2</v>
      </c>
      <c r="BW111" s="6">
        <v>7.4700000000000003E-2</v>
      </c>
      <c r="BX111" s="6">
        <v>7.4700000000000003E-2</v>
      </c>
      <c r="BY111" s="31">
        <v>897084.83</v>
      </c>
      <c r="BZ111" s="31">
        <v>991468.55</v>
      </c>
      <c r="CA111" s="31">
        <v>579129.43000000005</v>
      </c>
      <c r="CB111" s="31">
        <v>693989.89</v>
      </c>
      <c r="CC111" s="31">
        <v>592970.59</v>
      </c>
      <c r="CD111" s="31">
        <v>560616.68000000005</v>
      </c>
      <c r="CE111" s="31">
        <v>2036625.83</v>
      </c>
      <c r="CF111" s="31">
        <v>1012025.25</v>
      </c>
      <c r="CG111" s="31">
        <v>608076.76</v>
      </c>
      <c r="CH111" s="31">
        <v>851938.05</v>
      </c>
      <c r="CI111" s="31">
        <v>716845.23</v>
      </c>
      <c r="CJ111" s="31">
        <v>576315.96</v>
      </c>
      <c r="CK111" s="32">
        <f t="shared" si="262"/>
        <v>15611.92</v>
      </c>
      <c r="CL111" s="32">
        <f t="shared" si="263"/>
        <v>17254.47</v>
      </c>
      <c r="CM111" s="32">
        <f t="shared" si="264"/>
        <v>10078.56</v>
      </c>
      <c r="CN111" s="32">
        <f t="shared" si="265"/>
        <v>12077.47</v>
      </c>
      <c r="CO111" s="32">
        <f t="shared" si="266"/>
        <v>10319.43</v>
      </c>
      <c r="CP111" s="32">
        <f t="shared" si="267"/>
        <v>9756.3799999999992</v>
      </c>
      <c r="CQ111" s="32">
        <f t="shared" si="268"/>
        <v>35443.29</v>
      </c>
      <c r="CR111" s="32">
        <f t="shared" si="269"/>
        <v>17612.22</v>
      </c>
      <c r="CS111" s="32">
        <f t="shared" si="270"/>
        <v>10582.33</v>
      </c>
      <c r="CT111" s="32">
        <f t="shared" si="271"/>
        <v>14826.23</v>
      </c>
      <c r="CU111" s="32">
        <f t="shared" si="272"/>
        <v>12475.22</v>
      </c>
      <c r="CV111" s="32">
        <f t="shared" si="273"/>
        <v>10029.6</v>
      </c>
      <c r="CW111" s="31">
        <f t="shared" si="248"/>
        <v>170530.18000000005</v>
      </c>
      <c r="CX111" s="31">
        <f t="shared" si="249"/>
        <v>188471.93999999997</v>
      </c>
      <c r="CY111" s="31">
        <f t="shared" si="250"/>
        <v>110088.86000000013</v>
      </c>
      <c r="CZ111" s="31">
        <f t="shared" si="251"/>
        <v>165368.40999999995</v>
      </c>
      <c r="DA111" s="31">
        <f t="shared" si="252"/>
        <v>141296.87000000002</v>
      </c>
      <c r="DB111" s="31">
        <f t="shared" si="253"/>
        <v>133587.37000000005</v>
      </c>
      <c r="DC111" s="31">
        <f t="shared" si="254"/>
        <v>548007.75000000012</v>
      </c>
      <c r="DD111" s="31">
        <f t="shared" si="255"/>
        <v>272312.01999999996</v>
      </c>
      <c r="DE111" s="31">
        <f t="shared" si="256"/>
        <v>163619.04999999996</v>
      </c>
      <c r="DF111" s="31">
        <f t="shared" si="257"/>
        <v>182476.69000000006</v>
      </c>
      <c r="DG111" s="31">
        <f t="shared" si="258"/>
        <v>153541.14999999994</v>
      </c>
      <c r="DH111" s="31">
        <f t="shared" si="259"/>
        <v>123441.16999999995</v>
      </c>
      <c r="DI111" s="32">
        <f t="shared" si="188"/>
        <v>8526.51</v>
      </c>
      <c r="DJ111" s="32">
        <f t="shared" si="189"/>
        <v>9423.6</v>
      </c>
      <c r="DK111" s="32">
        <f t="shared" si="190"/>
        <v>5504.44</v>
      </c>
      <c r="DL111" s="32">
        <f t="shared" si="191"/>
        <v>8268.42</v>
      </c>
      <c r="DM111" s="32">
        <f t="shared" si="192"/>
        <v>7064.84</v>
      </c>
      <c r="DN111" s="32">
        <f t="shared" si="193"/>
        <v>6679.37</v>
      </c>
      <c r="DO111" s="32">
        <f t="shared" si="194"/>
        <v>27400.39</v>
      </c>
      <c r="DP111" s="32">
        <f t="shared" si="195"/>
        <v>13615.6</v>
      </c>
      <c r="DQ111" s="32">
        <f t="shared" si="196"/>
        <v>8180.95</v>
      </c>
      <c r="DR111" s="32">
        <f t="shared" si="197"/>
        <v>9123.83</v>
      </c>
      <c r="DS111" s="32">
        <f t="shared" si="198"/>
        <v>7677.06</v>
      </c>
      <c r="DT111" s="32">
        <f t="shared" si="199"/>
        <v>6172.06</v>
      </c>
      <c r="DU111" s="31">
        <f t="shared" si="200"/>
        <v>73372.399999999994</v>
      </c>
      <c r="DV111" s="31">
        <f t="shared" si="201"/>
        <v>80131.59</v>
      </c>
      <c r="DW111" s="31">
        <f t="shared" si="202"/>
        <v>46299.17</v>
      </c>
      <c r="DX111" s="31">
        <f t="shared" si="203"/>
        <v>68704.95</v>
      </c>
      <c r="DY111" s="31">
        <f t="shared" si="204"/>
        <v>58007.23</v>
      </c>
      <c r="DZ111" s="31">
        <f t="shared" si="205"/>
        <v>54161.47</v>
      </c>
      <c r="EA111" s="31">
        <f t="shared" si="206"/>
        <v>219480.97</v>
      </c>
      <c r="EB111" s="31">
        <f t="shared" si="207"/>
        <v>107617.39</v>
      </c>
      <c r="EC111" s="31">
        <f t="shared" si="208"/>
        <v>63793.53</v>
      </c>
      <c r="ED111" s="31">
        <f t="shared" si="209"/>
        <v>70208.570000000007</v>
      </c>
      <c r="EE111" s="31">
        <f t="shared" si="210"/>
        <v>58260.480000000003</v>
      </c>
      <c r="EF111" s="31">
        <f t="shared" si="211"/>
        <v>46205.07</v>
      </c>
      <c r="EG111" s="32">
        <f t="shared" si="212"/>
        <v>252429.09000000005</v>
      </c>
      <c r="EH111" s="32">
        <f t="shared" si="213"/>
        <v>278027.13</v>
      </c>
      <c r="EI111" s="32">
        <f t="shared" si="214"/>
        <v>161892.47000000015</v>
      </c>
      <c r="EJ111" s="32">
        <f t="shared" si="215"/>
        <v>242341.77999999997</v>
      </c>
      <c r="EK111" s="32">
        <f t="shared" si="216"/>
        <v>206368.94000000003</v>
      </c>
      <c r="EL111" s="32">
        <f t="shared" si="217"/>
        <v>194428.21000000005</v>
      </c>
      <c r="EM111" s="32">
        <f t="shared" si="218"/>
        <v>794889.1100000001</v>
      </c>
      <c r="EN111" s="32">
        <f t="shared" si="219"/>
        <v>393545.00999999995</v>
      </c>
      <c r="EO111" s="32">
        <f t="shared" si="220"/>
        <v>235593.52999999997</v>
      </c>
      <c r="EP111" s="32">
        <f t="shared" si="221"/>
        <v>261809.09000000005</v>
      </c>
      <c r="EQ111" s="32">
        <f t="shared" si="222"/>
        <v>219478.68999999994</v>
      </c>
      <c r="ER111" s="32">
        <f t="shared" si="223"/>
        <v>175818.29999999996</v>
      </c>
    </row>
    <row r="112" spans="1:148">
      <c r="A112" t="s">
        <v>448</v>
      </c>
      <c r="B112" s="1" t="s">
        <v>23</v>
      </c>
      <c r="C112" t="str">
        <f t="shared" ca="1" si="274"/>
        <v>SD3</v>
      </c>
      <c r="D112" t="str">
        <f t="shared" ca="1" si="275"/>
        <v>Sundance #3</v>
      </c>
      <c r="E112" s="51">
        <v>223984.80379999999</v>
      </c>
      <c r="F112" s="51">
        <v>220039.44959999999</v>
      </c>
      <c r="G112" s="51">
        <v>253703.443</v>
      </c>
      <c r="H112" s="51">
        <v>245733.59650000001</v>
      </c>
      <c r="I112" s="51">
        <v>213253.66570000001</v>
      </c>
      <c r="J112" s="51">
        <v>221890.0969</v>
      </c>
      <c r="K112" s="51">
        <v>209904.17</v>
      </c>
      <c r="L112" s="51">
        <v>224455.37059999999</v>
      </c>
      <c r="M112" s="51">
        <v>189829.12229999999</v>
      </c>
      <c r="N112" s="51">
        <v>199764.01869999999</v>
      </c>
      <c r="O112" s="51">
        <v>228740.3676</v>
      </c>
      <c r="P112" s="51">
        <v>222811.4662</v>
      </c>
      <c r="Q112" s="32">
        <v>13407346.470000001</v>
      </c>
      <c r="R112" s="32">
        <v>16624211.560000001</v>
      </c>
      <c r="S112" s="32">
        <v>14405694.99</v>
      </c>
      <c r="T112" s="32">
        <v>12670428.789999999</v>
      </c>
      <c r="U112" s="32">
        <v>10360216.99</v>
      </c>
      <c r="V112" s="32">
        <v>11499728.52</v>
      </c>
      <c r="W112" s="32">
        <v>34399116.670000002</v>
      </c>
      <c r="X112" s="32">
        <v>16309567.08</v>
      </c>
      <c r="Y112" s="32">
        <v>9591955.7200000007</v>
      </c>
      <c r="Z112" s="32">
        <v>11784615.98</v>
      </c>
      <c r="AA112" s="32">
        <v>12824176.550000001</v>
      </c>
      <c r="AB112" s="32">
        <v>15345088.130000001</v>
      </c>
      <c r="AC112" s="2">
        <v>6.3</v>
      </c>
      <c r="AD112" s="2">
        <v>6.3</v>
      </c>
      <c r="AE112" s="2">
        <v>6.3</v>
      </c>
      <c r="AF112" s="2">
        <v>6.3</v>
      </c>
      <c r="AG112" s="2">
        <v>6.3</v>
      </c>
      <c r="AH112" s="2">
        <v>6.3</v>
      </c>
      <c r="AI112" s="2">
        <v>6.3</v>
      </c>
      <c r="AJ112" s="2">
        <v>6.3</v>
      </c>
      <c r="AK112" s="2">
        <v>6.3</v>
      </c>
      <c r="AL112" s="2">
        <v>6.3</v>
      </c>
      <c r="AM112" s="2">
        <v>6.3</v>
      </c>
      <c r="AN112" s="2">
        <v>6.3</v>
      </c>
      <c r="AO112" s="33">
        <v>844662.83</v>
      </c>
      <c r="AP112" s="33">
        <v>1047325.33</v>
      </c>
      <c r="AQ112" s="33">
        <v>907558.78</v>
      </c>
      <c r="AR112" s="33">
        <v>798237.01</v>
      </c>
      <c r="AS112" s="33">
        <v>652693.67000000004</v>
      </c>
      <c r="AT112" s="33">
        <v>724482.9</v>
      </c>
      <c r="AU112" s="33">
        <v>2167144.35</v>
      </c>
      <c r="AV112" s="33">
        <v>1027502.73</v>
      </c>
      <c r="AW112" s="33">
        <v>604293.21</v>
      </c>
      <c r="AX112" s="33">
        <v>742430.81</v>
      </c>
      <c r="AY112" s="33">
        <v>807923.12</v>
      </c>
      <c r="AZ112" s="33">
        <v>966740.55</v>
      </c>
      <c r="BA112" s="31">
        <f t="shared" si="224"/>
        <v>-16088.82</v>
      </c>
      <c r="BB112" s="31">
        <f t="shared" si="225"/>
        <v>-19949.05</v>
      </c>
      <c r="BC112" s="31">
        <f t="shared" si="226"/>
        <v>-17286.830000000002</v>
      </c>
      <c r="BD112" s="31">
        <f t="shared" si="227"/>
        <v>-60818.06</v>
      </c>
      <c r="BE112" s="31">
        <f t="shared" si="228"/>
        <v>-49729.04</v>
      </c>
      <c r="BF112" s="31">
        <f t="shared" si="229"/>
        <v>-55198.7</v>
      </c>
      <c r="BG112" s="31">
        <f t="shared" si="230"/>
        <v>-244233.73</v>
      </c>
      <c r="BH112" s="31">
        <f t="shared" si="231"/>
        <v>-115797.93</v>
      </c>
      <c r="BI112" s="31">
        <f t="shared" si="232"/>
        <v>-68102.89</v>
      </c>
      <c r="BJ112" s="31">
        <f t="shared" si="233"/>
        <v>-35353.85</v>
      </c>
      <c r="BK112" s="31">
        <f t="shared" si="234"/>
        <v>-38472.53</v>
      </c>
      <c r="BL112" s="31">
        <f t="shared" si="235"/>
        <v>-46035.26</v>
      </c>
      <c r="BM112" s="6">
        <v>7.46E-2</v>
      </c>
      <c r="BN112" s="6">
        <v>7.46E-2</v>
      </c>
      <c r="BO112" s="6">
        <v>7.46E-2</v>
      </c>
      <c r="BP112" s="6">
        <v>7.46E-2</v>
      </c>
      <c r="BQ112" s="6">
        <v>7.46E-2</v>
      </c>
      <c r="BR112" s="6">
        <v>7.46E-2</v>
      </c>
      <c r="BS112" s="6">
        <v>7.46E-2</v>
      </c>
      <c r="BT112" s="6">
        <v>7.46E-2</v>
      </c>
      <c r="BU112" s="6">
        <v>7.46E-2</v>
      </c>
      <c r="BV112" s="6">
        <v>7.46E-2</v>
      </c>
      <c r="BW112" s="6">
        <v>7.46E-2</v>
      </c>
      <c r="BX112" s="6">
        <v>7.46E-2</v>
      </c>
      <c r="BY112" s="31">
        <v>1000188.05</v>
      </c>
      <c r="BZ112" s="31">
        <v>1240166.18</v>
      </c>
      <c r="CA112" s="31">
        <v>1074664.8500000001</v>
      </c>
      <c r="CB112" s="31">
        <v>945213.99</v>
      </c>
      <c r="CC112" s="31">
        <v>772872.19</v>
      </c>
      <c r="CD112" s="31">
        <v>857879.75</v>
      </c>
      <c r="CE112" s="31">
        <v>2566174.1</v>
      </c>
      <c r="CF112" s="31">
        <v>1216693.7</v>
      </c>
      <c r="CG112" s="31">
        <v>715559.9</v>
      </c>
      <c r="CH112" s="31">
        <v>879132.35</v>
      </c>
      <c r="CI112" s="31">
        <v>956683.57</v>
      </c>
      <c r="CJ112" s="31">
        <v>1144743.57</v>
      </c>
      <c r="CK112" s="32">
        <f t="shared" si="262"/>
        <v>17429.55</v>
      </c>
      <c r="CL112" s="32">
        <f t="shared" si="263"/>
        <v>21611.48</v>
      </c>
      <c r="CM112" s="32">
        <f t="shared" si="264"/>
        <v>18727.400000000001</v>
      </c>
      <c r="CN112" s="32">
        <f t="shared" si="265"/>
        <v>16471.560000000001</v>
      </c>
      <c r="CO112" s="32">
        <f t="shared" si="266"/>
        <v>13468.28</v>
      </c>
      <c r="CP112" s="32">
        <f t="shared" si="267"/>
        <v>14949.65</v>
      </c>
      <c r="CQ112" s="32">
        <f t="shared" si="268"/>
        <v>44718.85</v>
      </c>
      <c r="CR112" s="32">
        <f t="shared" si="269"/>
        <v>21202.44</v>
      </c>
      <c r="CS112" s="32">
        <f t="shared" si="270"/>
        <v>12469.54</v>
      </c>
      <c r="CT112" s="32">
        <f t="shared" si="271"/>
        <v>15320</v>
      </c>
      <c r="CU112" s="32">
        <f t="shared" si="272"/>
        <v>16671.43</v>
      </c>
      <c r="CV112" s="32">
        <f t="shared" si="273"/>
        <v>19948.61</v>
      </c>
      <c r="CW112" s="31">
        <f t="shared" si="248"/>
        <v>189043.59000000014</v>
      </c>
      <c r="CX112" s="31">
        <f t="shared" si="249"/>
        <v>234401.37999999995</v>
      </c>
      <c r="CY112" s="31">
        <f t="shared" si="250"/>
        <v>203120.3</v>
      </c>
      <c r="CZ112" s="31">
        <f t="shared" si="251"/>
        <v>224266.60000000003</v>
      </c>
      <c r="DA112" s="31">
        <f t="shared" si="252"/>
        <v>183375.83999999994</v>
      </c>
      <c r="DB112" s="31">
        <f t="shared" si="253"/>
        <v>203545.2</v>
      </c>
      <c r="DC112" s="31">
        <f t="shared" si="254"/>
        <v>687982.33000000007</v>
      </c>
      <c r="DD112" s="31">
        <f t="shared" si="255"/>
        <v>326191.33999999991</v>
      </c>
      <c r="DE112" s="31">
        <f t="shared" si="256"/>
        <v>191839.12000000011</v>
      </c>
      <c r="DF112" s="31">
        <f t="shared" si="257"/>
        <v>187375.38999999993</v>
      </c>
      <c r="DG112" s="31">
        <f t="shared" si="258"/>
        <v>203904.41</v>
      </c>
      <c r="DH112" s="31">
        <f t="shared" si="259"/>
        <v>243986.89000000013</v>
      </c>
      <c r="DI112" s="32">
        <f t="shared" si="188"/>
        <v>9452.18</v>
      </c>
      <c r="DJ112" s="32">
        <f t="shared" si="189"/>
        <v>11720.07</v>
      </c>
      <c r="DK112" s="32">
        <f t="shared" si="190"/>
        <v>10156.02</v>
      </c>
      <c r="DL112" s="32">
        <f t="shared" si="191"/>
        <v>11213.33</v>
      </c>
      <c r="DM112" s="32">
        <f t="shared" si="192"/>
        <v>9168.7900000000009</v>
      </c>
      <c r="DN112" s="32">
        <f t="shared" si="193"/>
        <v>10177.26</v>
      </c>
      <c r="DO112" s="32">
        <f t="shared" si="194"/>
        <v>34399.120000000003</v>
      </c>
      <c r="DP112" s="32">
        <f t="shared" si="195"/>
        <v>16309.57</v>
      </c>
      <c r="DQ112" s="32">
        <f t="shared" si="196"/>
        <v>9591.9599999999991</v>
      </c>
      <c r="DR112" s="32">
        <f t="shared" si="197"/>
        <v>9368.77</v>
      </c>
      <c r="DS112" s="32">
        <f t="shared" si="198"/>
        <v>10195.219999999999</v>
      </c>
      <c r="DT112" s="32">
        <f t="shared" si="199"/>
        <v>12199.34</v>
      </c>
      <c r="DU112" s="31">
        <f t="shared" si="200"/>
        <v>81337.990000000005</v>
      </c>
      <c r="DV112" s="31">
        <f t="shared" si="201"/>
        <v>99659.17</v>
      </c>
      <c r="DW112" s="31">
        <f t="shared" si="202"/>
        <v>85424.65</v>
      </c>
      <c r="DX112" s="31">
        <f t="shared" si="203"/>
        <v>93175.14</v>
      </c>
      <c r="DY112" s="31">
        <f t="shared" si="204"/>
        <v>75282.100000000006</v>
      </c>
      <c r="DZ112" s="31">
        <f t="shared" si="205"/>
        <v>82525.070000000007</v>
      </c>
      <c r="EA112" s="31">
        <f t="shared" si="206"/>
        <v>275541.78000000003</v>
      </c>
      <c r="EB112" s="31">
        <f t="shared" si="207"/>
        <v>128910.44</v>
      </c>
      <c r="EC112" s="31">
        <f t="shared" si="208"/>
        <v>74796.27</v>
      </c>
      <c r="ED112" s="31">
        <f t="shared" si="209"/>
        <v>72093.36</v>
      </c>
      <c r="EE112" s="31">
        <f t="shared" si="210"/>
        <v>77370.59</v>
      </c>
      <c r="EF112" s="31">
        <f t="shared" si="211"/>
        <v>91326.35</v>
      </c>
      <c r="EG112" s="32">
        <f t="shared" si="212"/>
        <v>279833.76000000013</v>
      </c>
      <c r="EH112" s="32">
        <f t="shared" si="213"/>
        <v>345780.61999999994</v>
      </c>
      <c r="EI112" s="32">
        <f t="shared" si="214"/>
        <v>298700.96999999997</v>
      </c>
      <c r="EJ112" s="32">
        <f t="shared" si="215"/>
        <v>328655.07</v>
      </c>
      <c r="EK112" s="32">
        <f t="shared" si="216"/>
        <v>267826.73</v>
      </c>
      <c r="EL112" s="32">
        <f t="shared" si="217"/>
        <v>296247.53000000003</v>
      </c>
      <c r="EM112" s="32">
        <f t="shared" si="218"/>
        <v>997923.2300000001</v>
      </c>
      <c r="EN112" s="32">
        <f t="shared" si="219"/>
        <v>471411.34999999992</v>
      </c>
      <c r="EO112" s="32">
        <f t="shared" si="220"/>
        <v>276227.35000000009</v>
      </c>
      <c r="EP112" s="32">
        <f t="shared" si="221"/>
        <v>268837.5199999999</v>
      </c>
      <c r="EQ112" s="32">
        <f t="shared" si="222"/>
        <v>291470.21999999997</v>
      </c>
      <c r="ER112" s="32">
        <f t="shared" si="223"/>
        <v>347512.58000000013</v>
      </c>
    </row>
    <row r="113" spans="1:148">
      <c r="A113" t="s">
        <v>448</v>
      </c>
      <c r="B113" s="1" t="s">
        <v>24</v>
      </c>
      <c r="C113" t="str">
        <f t="shared" ca="1" si="274"/>
        <v>SD4</v>
      </c>
      <c r="D113" t="str">
        <f t="shared" ca="1" si="275"/>
        <v>Sundance #4</v>
      </c>
      <c r="E113" s="51">
        <v>248406.7684</v>
      </c>
      <c r="F113" s="51">
        <v>202290.92800000001</v>
      </c>
      <c r="G113" s="51">
        <v>234628.3866</v>
      </c>
      <c r="H113" s="51">
        <v>249863.55410000001</v>
      </c>
      <c r="I113" s="51">
        <v>239038.87</v>
      </c>
      <c r="J113" s="51">
        <v>242178.0361</v>
      </c>
      <c r="K113" s="51">
        <v>102649.9023</v>
      </c>
      <c r="L113" s="51">
        <v>0</v>
      </c>
      <c r="M113" s="51">
        <v>57304.299599999998</v>
      </c>
      <c r="N113" s="51">
        <v>247982.75380000001</v>
      </c>
      <c r="O113" s="51">
        <v>275142.5135</v>
      </c>
      <c r="P113" s="51">
        <v>278790.81650000002</v>
      </c>
      <c r="Q113" s="32">
        <v>15368519.689999999</v>
      </c>
      <c r="R113" s="32">
        <v>14994542.32</v>
      </c>
      <c r="S113" s="32">
        <v>13524356.689999999</v>
      </c>
      <c r="T113" s="32">
        <v>12924839.689999999</v>
      </c>
      <c r="U113" s="32">
        <v>11455555.220000001</v>
      </c>
      <c r="V113" s="32">
        <v>11889258.25</v>
      </c>
      <c r="W113" s="32">
        <v>8850168.2699999996</v>
      </c>
      <c r="X113" s="32">
        <v>0</v>
      </c>
      <c r="Y113" s="32">
        <v>2647368.2000000002</v>
      </c>
      <c r="Z113" s="32">
        <v>16087505.189999999</v>
      </c>
      <c r="AA113" s="32">
        <v>15268513.289999999</v>
      </c>
      <c r="AB113" s="32">
        <v>19049338.789999999</v>
      </c>
      <c r="AC113" s="2">
        <v>6.3</v>
      </c>
      <c r="AD113" s="2">
        <v>6.3</v>
      </c>
      <c r="AE113" s="2">
        <v>6.3</v>
      </c>
      <c r="AF113" s="2">
        <v>6.3</v>
      </c>
      <c r="AG113" s="2">
        <v>6.3</v>
      </c>
      <c r="AH113" s="2">
        <v>6.3</v>
      </c>
      <c r="AI113" s="2">
        <v>6.3</v>
      </c>
      <c r="AJ113" s="2">
        <v>6.3</v>
      </c>
      <c r="AK113" s="2">
        <v>6.3</v>
      </c>
      <c r="AL113" s="2">
        <v>6.3</v>
      </c>
      <c r="AM113" s="2">
        <v>6.3</v>
      </c>
      <c r="AN113" s="2">
        <v>6.3</v>
      </c>
      <c r="AO113" s="33">
        <v>968216.74</v>
      </c>
      <c r="AP113" s="33">
        <v>944656.17</v>
      </c>
      <c r="AQ113" s="33">
        <v>852034.47</v>
      </c>
      <c r="AR113" s="33">
        <v>814264.9</v>
      </c>
      <c r="AS113" s="33">
        <v>721699.98</v>
      </c>
      <c r="AT113" s="33">
        <v>749023.27</v>
      </c>
      <c r="AU113" s="33">
        <v>557560.6</v>
      </c>
      <c r="AV113" s="33">
        <v>0</v>
      </c>
      <c r="AW113" s="33">
        <v>166784.20000000001</v>
      </c>
      <c r="AX113" s="33">
        <v>1013512.83</v>
      </c>
      <c r="AY113" s="33">
        <v>961916.34</v>
      </c>
      <c r="AZ113" s="33">
        <v>1200108.3400000001</v>
      </c>
      <c r="BA113" s="31">
        <f t="shared" si="224"/>
        <v>-18442.22</v>
      </c>
      <c r="BB113" s="31">
        <f t="shared" si="225"/>
        <v>-17993.45</v>
      </c>
      <c r="BC113" s="31">
        <f t="shared" si="226"/>
        <v>-16229.23</v>
      </c>
      <c r="BD113" s="31">
        <f t="shared" si="227"/>
        <v>-62039.23</v>
      </c>
      <c r="BE113" s="31">
        <f t="shared" si="228"/>
        <v>-54986.67</v>
      </c>
      <c r="BF113" s="31">
        <f t="shared" si="229"/>
        <v>-57068.44</v>
      </c>
      <c r="BG113" s="31">
        <f t="shared" si="230"/>
        <v>-62836.19</v>
      </c>
      <c r="BH113" s="31">
        <f t="shared" si="231"/>
        <v>0</v>
      </c>
      <c r="BI113" s="31">
        <f t="shared" si="232"/>
        <v>-18796.310000000001</v>
      </c>
      <c r="BJ113" s="31">
        <f t="shared" si="233"/>
        <v>-48262.52</v>
      </c>
      <c r="BK113" s="31">
        <f t="shared" si="234"/>
        <v>-45805.54</v>
      </c>
      <c r="BL113" s="31">
        <f t="shared" si="235"/>
        <v>-57148.02</v>
      </c>
      <c r="BM113" s="6">
        <v>7.7799999999999994E-2</v>
      </c>
      <c r="BN113" s="6">
        <v>7.7799999999999994E-2</v>
      </c>
      <c r="BO113" s="6">
        <v>7.7799999999999994E-2</v>
      </c>
      <c r="BP113" s="6">
        <v>7.7799999999999994E-2</v>
      </c>
      <c r="BQ113" s="6">
        <v>7.7799999999999994E-2</v>
      </c>
      <c r="BR113" s="6">
        <v>7.7799999999999994E-2</v>
      </c>
      <c r="BS113" s="6">
        <v>7.7799999999999994E-2</v>
      </c>
      <c r="BT113" s="6">
        <v>7.7799999999999994E-2</v>
      </c>
      <c r="BU113" s="6">
        <v>7.7799999999999994E-2</v>
      </c>
      <c r="BV113" s="6">
        <v>7.7799999999999994E-2</v>
      </c>
      <c r="BW113" s="6">
        <v>7.7799999999999994E-2</v>
      </c>
      <c r="BX113" s="6">
        <v>7.7799999999999994E-2</v>
      </c>
      <c r="BY113" s="31">
        <v>1195670.83</v>
      </c>
      <c r="BZ113" s="31">
        <v>1166575.3899999999</v>
      </c>
      <c r="CA113" s="31">
        <v>1052194.95</v>
      </c>
      <c r="CB113" s="31">
        <v>1005552.53</v>
      </c>
      <c r="CC113" s="31">
        <v>891242.2</v>
      </c>
      <c r="CD113" s="31">
        <v>924984.29</v>
      </c>
      <c r="CE113" s="31">
        <v>688543.09</v>
      </c>
      <c r="CF113" s="31">
        <v>0</v>
      </c>
      <c r="CG113" s="31">
        <v>205965.25</v>
      </c>
      <c r="CH113" s="31">
        <v>1251607.8999999999</v>
      </c>
      <c r="CI113" s="31">
        <v>1187890.33</v>
      </c>
      <c r="CJ113" s="31">
        <v>1482038.56</v>
      </c>
      <c r="CK113" s="32">
        <f t="shared" si="262"/>
        <v>19979.080000000002</v>
      </c>
      <c r="CL113" s="32">
        <f t="shared" si="263"/>
        <v>19492.91</v>
      </c>
      <c r="CM113" s="32">
        <f t="shared" si="264"/>
        <v>17581.66</v>
      </c>
      <c r="CN113" s="32">
        <f t="shared" si="265"/>
        <v>16802.29</v>
      </c>
      <c r="CO113" s="32">
        <f t="shared" si="266"/>
        <v>14892.22</v>
      </c>
      <c r="CP113" s="32">
        <f t="shared" si="267"/>
        <v>15456.04</v>
      </c>
      <c r="CQ113" s="32">
        <f t="shared" si="268"/>
        <v>11505.22</v>
      </c>
      <c r="CR113" s="32">
        <f t="shared" si="269"/>
        <v>0</v>
      </c>
      <c r="CS113" s="32">
        <f t="shared" si="270"/>
        <v>3441.58</v>
      </c>
      <c r="CT113" s="32">
        <f t="shared" si="271"/>
        <v>20913.759999999998</v>
      </c>
      <c r="CU113" s="32">
        <f t="shared" si="272"/>
        <v>19849.07</v>
      </c>
      <c r="CV113" s="32">
        <f t="shared" si="273"/>
        <v>24764.14</v>
      </c>
      <c r="CW113" s="31">
        <f t="shared" si="248"/>
        <v>265875.39000000013</v>
      </c>
      <c r="CX113" s="31">
        <f t="shared" si="249"/>
        <v>259405.57999999978</v>
      </c>
      <c r="CY113" s="31">
        <f t="shared" si="250"/>
        <v>233971.36999999991</v>
      </c>
      <c r="CZ113" s="31">
        <f t="shared" si="251"/>
        <v>270129.15000000002</v>
      </c>
      <c r="DA113" s="31">
        <f t="shared" si="252"/>
        <v>239421.10999999993</v>
      </c>
      <c r="DB113" s="31">
        <f t="shared" si="253"/>
        <v>248485.50000000006</v>
      </c>
      <c r="DC113" s="31">
        <f t="shared" si="254"/>
        <v>205323.89999999997</v>
      </c>
      <c r="DD113" s="31">
        <f t="shared" si="255"/>
        <v>0</v>
      </c>
      <c r="DE113" s="31">
        <f t="shared" si="256"/>
        <v>61418.939999999973</v>
      </c>
      <c r="DF113" s="31">
        <f t="shared" si="257"/>
        <v>307271.34999999998</v>
      </c>
      <c r="DG113" s="31">
        <f t="shared" si="258"/>
        <v>291628.60000000015</v>
      </c>
      <c r="DH113" s="31">
        <f t="shared" si="259"/>
        <v>363842.37999999989</v>
      </c>
      <c r="DI113" s="32">
        <f t="shared" si="188"/>
        <v>13293.77</v>
      </c>
      <c r="DJ113" s="32">
        <f t="shared" si="189"/>
        <v>12970.28</v>
      </c>
      <c r="DK113" s="32">
        <f t="shared" si="190"/>
        <v>11698.57</v>
      </c>
      <c r="DL113" s="32">
        <f t="shared" si="191"/>
        <v>13506.46</v>
      </c>
      <c r="DM113" s="32">
        <f t="shared" si="192"/>
        <v>11971.06</v>
      </c>
      <c r="DN113" s="32">
        <f t="shared" si="193"/>
        <v>12424.28</v>
      </c>
      <c r="DO113" s="32">
        <f t="shared" si="194"/>
        <v>10266.200000000001</v>
      </c>
      <c r="DP113" s="32">
        <f t="shared" si="195"/>
        <v>0</v>
      </c>
      <c r="DQ113" s="32">
        <f t="shared" si="196"/>
        <v>3070.95</v>
      </c>
      <c r="DR113" s="32">
        <f t="shared" si="197"/>
        <v>15363.57</v>
      </c>
      <c r="DS113" s="32">
        <f t="shared" si="198"/>
        <v>14581.43</v>
      </c>
      <c r="DT113" s="32">
        <f t="shared" si="199"/>
        <v>18192.12</v>
      </c>
      <c r="DU113" s="31">
        <f t="shared" si="200"/>
        <v>114395.67</v>
      </c>
      <c r="DV113" s="31">
        <f t="shared" si="201"/>
        <v>110290.07</v>
      </c>
      <c r="DW113" s="31">
        <f t="shared" si="202"/>
        <v>98399.43</v>
      </c>
      <c r="DX113" s="31">
        <f t="shared" si="203"/>
        <v>112229.47</v>
      </c>
      <c r="DY113" s="31">
        <f t="shared" si="204"/>
        <v>98290.61</v>
      </c>
      <c r="DZ113" s="31">
        <f t="shared" si="205"/>
        <v>100745.60000000001</v>
      </c>
      <c r="EA113" s="31">
        <f t="shared" si="206"/>
        <v>82233.67</v>
      </c>
      <c r="EB113" s="31">
        <f t="shared" si="207"/>
        <v>0</v>
      </c>
      <c r="EC113" s="31">
        <f t="shared" si="208"/>
        <v>23946.67</v>
      </c>
      <c r="ED113" s="31">
        <f t="shared" si="209"/>
        <v>118223.77</v>
      </c>
      <c r="EE113" s="31">
        <f t="shared" si="210"/>
        <v>110657.13</v>
      </c>
      <c r="EF113" s="31">
        <f t="shared" si="211"/>
        <v>136189.26999999999</v>
      </c>
      <c r="EG113" s="32">
        <f t="shared" si="212"/>
        <v>393564.83000000013</v>
      </c>
      <c r="EH113" s="32">
        <f t="shared" si="213"/>
        <v>382665.92999999982</v>
      </c>
      <c r="EI113" s="32">
        <f t="shared" si="214"/>
        <v>344069.36999999988</v>
      </c>
      <c r="EJ113" s="32">
        <f t="shared" si="215"/>
        <v>395865.08000000007</v>
      </c>
      <c r="EK113" s="32">
        <f t="shared" si="216"/>
        <v>349682.77999999991</v>
      </c>
      <c r="EL113" s="32">
        <f t="shared" si="217"/>
        <v>361655.38000000006</v>
      </c>
      <c r="EM113" s="32">
        <f t="shared" si="218"/>
        <v>297823.76999999996</v>
      </c>
      <c r="EN113" s="32">
        <f t="shared" si="219"/>
        <v>0</v>
      </c>
      <c r="EO113" s="32">
        <f t="shared" si="220"/>
        <v>88436.559999999969</v>
      </c>
      <c r="EP113" s="32">
        <f t="shared" si="221"/>
        <v>440858.69</v>
      </c>
      <c r="EQ113" s="32">
        <f t="shared" si="222"/>
        <v>416867.16000000015</v>
      </c>
      <c r="ER113" s="32">
        <f t="shared" si="223"/>
        <v>518223.7699999999</v>
      </c>
    </row>
    <row r="114" spans="1:148">
      <c r="A114" t="s">
        <v>449</v>
      </c>
      <c r="B114" s="1" t="s">
        <v>28</v>
      </c>
      <c r="C114" t="str">
        <f t="shared" ca="1" si="274"/>
        <v>SD5</v>
      </c>
      <c r="D114" t="str">
        <f t="shared" ca="1" si="275"/>
        <v>Sundance #5</v>
      </c>
      <c r="E114" s="51">
        <v>255126.09080000001</v>
      </c>
      <c r="F114" s="51">
        <v>236269.84520000001</v>
      </c>
      <c r="G114" s="51">
        <v>210656.21479999999</v>
      </c>
      <c r="H114" s="51">
        <v>245006.57</v>
      </c>
      <c r="I114" s="51">
        <v>219270.26199999999</v>
      </c>
      <c r="J114" s="51">
        <v>246394.46919999999</v>
      </c>
      <c r="K114" s="51">
        <v>202052.42170000001</v>
      </c>
      <c r="L114" s="51">
        <v>43410.263099999996</v>
      </c>
      <c r="M114" s="51">
        <v>227795.62719999999</v>
      </c>
      <c r="N114" s="51">
        <v>247565.60320000001</v>
      </c>
      <c r="O114" s="51">
        <v>229513.72260000001</v>
      </c>
      <c r="P114" s="51">
        <v>247715.64970000001</v>
      </c>
      <c r="Q114" s="32">
        <v>15526736.949999999</v>
      </c>
      <c r="R114" s="32">
        <v>17343925.350000001</v>
      </c>
      <c r="S114" s="32">
        <v>11623905.970000001</v>
      </c>
      <c r="T114" s="32">
        <v>12946628.15</v>
      </c>
      <c r="U114" s="32">
        <v>11279519.08</v>
      </c>
      <c r="V114" s="32">
        <v>12435984.34</v>
      </c>
      <c r="W114" s="32">
        <v>28057078.050000001</v>
      </c>
      <c r="X114" s="32">
        <v>1910628.65</v>
      </c>
      <c r="Y114" s="32">
        <v>11092567.529999999</v>
      </c>
      <c r="Z114" s="32">
        <v>16309156.18</v>
      </c>
      <c r="AA114" s="32">
        <v>12270793.810000001</v>
      </c>
      <c r="AB114" s="32">
        <v>16797113.109999999</v>
      </c>
      <c r="AC114" s="2">
        <v>6.3</v>
      </c>
      <c r="AD114" s="2">
        <v>6.3</v>
      </c>
      <c r="AE114" s="2">
        <v>6.3</v>
      </c>
      <c r="AF114" s="2">
        <v>6.3</v>
      </c>
      <c r="AG114" s="2">
        <v>6.3</v>
      </c>
      <c r="AH114" s="2">
        <v>6.3</v>
      </c>
      <c r="AI114" s="2">
        <v>6.3</v>
      </c>
      <c r="AJ114" s="2">
        <v>6.3</v>
      </c>
      <c r="AK114" s="2">
        <v>6.3</v>
      </c>
      <c r="AL114" s="2">
        <v>6.3</v>
      </c>
      <c r="AM114" s="2">
        <v>6.3</v>
      </c>
      <c r="AN114" s="2">
        <v>6.3</v>
      </c>
      <c r="AO114" s="33">
        <v>978184.43</v>
      </c>
      <c r="AP114" s="33">
        <v>1092667.3</v>
      </c>
      <c r="AQ114" s="33">
        <v>732306.08</v>
      </c>
      <c r="AR114" s="33">
        <v>815637.57</v>
      </c>
      <c r="AS114" s="33">
        <v>710609.7</v>
      </c>
      <c r="AT114" s="33">
        <v>783467.01</v>
      </c>
      <c r="AU114" s="33">
        <v>1767595.92</v>
      </c>
      <c r="AV114" s="33">
        <v>120369.60000000001</v>
      </c>
      <c r="AW114" s="33">
        <v>698831.75</v>
      </c>
      <c r="AX114" s="33">
        <v>1027476.84</v>
      </c>
      <c r="AY114" s="33">
        <v>773060.01</v>
      </c>
      <c r="AZ114" s="33">
        <v>1058218.1299999999</v>
      </c>
      <c r="BA114" s="31">
        <f t="shared" si="224"/>
        <v>-18632.080000000002</v>
      </c>
      <c r="BB114" s="31">
        <f t="shared" si="225"/>
        <v>-20812.71</v>
      </c>
      <c r="BC114" s="31">
        <f t="shared" si="226"/>
        <v>-13948.69</v>
      </c>
      <c r="BD114" s="31">
        <f t="shared" si="227"/>
        <v>-62143.82</v>
      </c>
      <c r="BE114" s="31">
        <f t="shared" si="228"/>
        <v>-54141.69</v>
      </c>
      <c r="BF114" s="31">
        <f t="shared" si="229"/>
        <v>-59692.72</v>
      </c>
      <c r="BG114" s="31">
        <f t="shared" si="230"/>
        <v>-199205.25</v>
      </c>
      <c r="BH114" s="31">
        <f t="shared" si="231"/>
        <v>-13565.46</v>
      </c>
      <c r="BI114" s="31">
        <f t="shared" si="232"/>
        <v>-78757.23</v>
      </c>
      <c r="BJ114" s="31">
        <f t="shared" si="233"/>
        <v>-48927.47</v>
      </c>
      <c r="BK114" s="31">
        <f t="shared" si="234"/>
        <v>-36812.379999999997</v>
      </c>
      <c r="BL114" s="31">
        <f t="shared" si="235"/>
        <v>-50391.34</v>
      </c>
      <c r="BM114" s="6">
        <v>7.5600000000000001E-2</v>
      </c>
      <c r="BN114" s="6">
        <v>7.5600000000000001E-2</v>
      </c>
      <c r="BO114" s="6">
        <v>7.5600000000000001E-2</v>
      </c>
      <c r="BP114" s="6">
        <v>7.5600000000000001E-2</v>
      </c>
      <c r="BQ114" s="6">
        <v>7.5600000000000001E-2</v>
      </c>
      <c r="BR114" s="6">
        <v>7.5600000000000001E-2</v>
      </c>
      <c r="BS114" s="6">
        <v>7.5600000000000001E-2</v>
      </c>
      <c r="BT114" s="6">
        <v>7.5600000000000001E-2</v>
      </c>
      <c r="BU114" s="6">
        <v>7.5600000000000001E-2</v>
      </c>
      <c r="BV114" s="6">
        <v>7.5600000000000001E-2</v>
      </c>
      <c r="BW114" s="6">
        <v>7.5600000000000001E-2</v>
      </c>
      <c r="BX114" s="6">
        <v>7.5600000000000001E-2</v>
      </c>
      <c r="BY114" s="31">
        <v>1173821.31</v>
      </c>
      <c r="BZ114" s="31">
        <v>1311200.76</v>
      </c>
      <c r="CA114" s="31">
        <v>878767.29</v>
      </c>
      <c r="CB114" s="31">
        <v>978765.09</v>
      </c>
      <c r="CC114" s="31">
        <v>852731.64</v>
      </c>
      <c r="CD114" s="31">
        <v>940160.42</v>
      </c>
      <c r="CE114" s="31">
        <v>2121115.1</v>
      </c>
      <c r="CF114" s="31">
        <v>144443.53</v>
      </c>
      <c r="CG114" s="31">
        <v>838598.11</v>
      </c>
      <c r="CH114" s="31">
        <v>1232972.21</v>
      </c>
      <c r="CI114" s="31">
        <v>927672.01</v>
      </c>
      <c r="CJ114" s="31">
        <v>1269861.75</v>
      </c>
      <c r="CK114" s="32">
        <f t="shared" si="262"/>
        <v>20184.759999999998</v>
      </c>
      <c r="CL114" s="32">
        <f t="shared" si="263"/>
        <v>22547.1</v>
      </c>
      <c r="CM114" s="32">
        <f t="shared" si="264"/>
        <v>15111.08</v>
      </c>
      <c r="CN114" s="32">
        <f t="shared" si="265"/>
        <v>16830.62</v>
      </c>
      <c r="CO114" s="32">
        <f t="shared" si="266"/>
        <v>14663.37</v>
      </c>
      <c r="CP114" s="32">
        <f t="shared" si="267"/>
        <v>16166.78</v>
      </c>
      <c r="CQ114" s="32">
        <f t="shared" si="268"/>
        <v>36474.199999999997</v>
      </c>
      <c r="CR114" s="32">
        <f t="shared" si="269"/>
        <v>2483.8200000000002</v>
      </c>
      <c r="CS114" s="32">
        <f t="shared" si="270"/>
        <v>14420.34</v>
      </c>
      <c r="CT114" s="32">
        <f t="shared" si="271"/>
        <v>21201.9</v>
      </c>
      <c r="CU114" s="32">
        <f t="shared" si="272"/>
        <v>15952.03</v>
      </c>
      <c r="CV114" s="32">
        <f t="shared" si="273"/>
        <v>21836.25</v>
      </c>
      <c r="CW114" s="31">
        <f t="shared" si="248"/>
        <v>234453.72000000003</v>
      </c>
      <c r="CX114" s="31">
        <f t="shared" si="249"/>
        <v>261893.27000000005</v>
      </c>
      <c r="CY114" s="31">
        <f t="shared" si="250"/>
        <v>175520.98000000004</v>
      </c>
      <c r="CZ114" s="31">
        <f t="shared" si="251"/>
        <v>242101.96000000002</v>
      </c>
      <c r="DA114" s="31">
        <f t="shared" si="252"/>
        <v>210927.00000000006</v>
      </c>
      <c r="DB114" s="31">
        <f t="shared" si="253"/>
        <v>232552.91000000006</v>
      </c>
      <c r="DC114" s="31">
        <f t="shared" si="254"/>
        <v>589198.63000000035</v>
      </c>
      <c r="DD114" s="31">
        <f t="shared" si="255"/>
        <v>40123.21</v>
      </c>
      <c r="DE114" s="31">
        <f t="shared" si="256"/>
        <v>232943.92999999993</v>
      </c>
      <c r="DF114" s="31">
        <f t="shared" si="257"/>
        <v>275624.73999999987</v>
      </c>
      <c r="DG114" s="31">
        <f t="shared" si="258"/>
        <v>207376.41000000003</v>
      </c>
      <c r="DH114" s="31">
        <f t="shared" si="259"/>
        <v>283871.21000000008</v>
      </c>
      <c r="DI114" s="32">
        <f t="shared" si="188"/>
        <v>11722.69</v>
      </c>
      <c r="DJ114" s="32">
        <f t="shared" si="189"/>
        <v>13094.66</v>
      </c>
      <c r="DK114" s="32">
        <f t="shared" si="190"/>
        <v>8776.0499999999993</v>
      </c>
      <c r="DL114" s="32">
        <f t="shared" si="191"/>
        <v>12105.1</v>
      </c>
      <c r="DM114" s="32">
        <f t="shared" si="192"/>
        <v>10546.35</v>
      </c>
      <c r="DN114" s="32">
        <f t="shared" si="193"/>
        <v>11627.65</v>
      </c>
      <c r="DO114" s="32">
        <f t="shared" si="194"/>
        <v>29459.93</v>
      </c>
      <c r="DP114" s="32">
        <f t="shared" si="195"/>
        <v>2006.16</v>
      </c>
      <c r="DQ114" s="32">
        <f t="shared" si="196"/>
        <v>11647.2</v>
      </c>
      <c r="DR114" s="32">
        <f t="shared" si="197"/>
        <v>13781.24</v>
      </c>
      <c r="DS114" s="32">
        <f t="shared" si="198"/>
        <v>10368.82</v>
      </c>
      <c r="DT114" s="32">
        <f t="shared" si="199"/>
        <v>14193.56</v>
      </c>
      <c r="DU114" s="31">
        <f t="shared" si="200"/>
        <v>100876.17</v>
      </c>
      <c r="DV114" s="31">
        <f t="shared" si="201"/>
        <v>111347.74</v>
      </c>
      <c r="DW114" s="31">
        <f t="shared" si="202"/>
        <v>73817.429999999993</v>
      </c>
      <c r="DX114" s="31">
        <f t="shared" si="203"/>
        <v>100585.12</v>
      </c>
      <c r="DY114" s="31">
        <f t="shared" si="204"/>
        <v>86592.8</v>
      </c>
      <c r="DZ114" s="31">
        <f t="shared" si="205"/>
        <v>94285.92</v>
      </c>
      <c r="EA114" s="31">
        <f t="shared" si="206"/>
        <v>235978.21</v>
      </c>
      <c r="EB114" s="31">
        <f t="shared" si="207"/>
        <v>15856.65</v>
      </c>
      <c r="EC114" s="31">
        <f t="shared" si="208"/>
        <v>90822.65</v>
      </c>
      <c r="ED114" s="31">
        <f t="shared" si="209"/>
        <v>106047.62</v>
      </c>
      <c r="EE114" s="31">
        <f t="shared" si="210"/>
        <v>78688.03</v>
      </c>
      <c r="EF114" s="31">
        <f t="shared" si="211"/>
        <v>106255.39</v>
      </c>
      <c r="EG114" s="32">
        <f t="shared" si="212"/>
        <v>347052.58</v>
      </c>
      <c r="EH114" s="32">
        <f t="shared" si="213"/>
        <v>386335.67000000004</v>
      </c>
      <c r="EI114" s="32">
        <f t="shared" si="214"/>
        <v>258114.46000000002</v>
      </c>
      <c r="EJ114" s="32">
        <f t="shared" si="215"/>
        <v>354792.18000000005</v>
      </c>
      <c r="EK114" s="32">
        <f t="shared" si="216"/>
        <v>308066.15000000008</v>
      </c>
      <c r="EL114" s="32">
        <f t="shared" si="217"/>
        <v>338466.48000000004</v>
      </c>
      <c r="EM114" s="32">
        <f t="shared" si="218"/>
        <v>854636.77000000037</v>
      </c>
      <c r="EN114" s="32">
        <f t="shared" si="219"/>
        <v>57986.020000000004</v>
      </c>
      <c r="EO114" s="32">
        <f t="shared" si="220"/>
        <v>335413.77999999991</v>
      </c>
      <c r="EP114" s="32">
        <f t="shared" si="221"/>
        <v>395453.59999999986</v>
      </c>
      <c r="EQ114" s="32">
        <f t="shared" si="222"/>
        <v>296433.26</v>
      </c>
      <c r="ER114" s="32">
        <f t="shared" si="223"/>
        <v>404320.16000000009</v>
      </c>
    </row>
    <row r="115" spans="1:148">
      <c r="A115" t="s">
        <v>449</v>
      </c>
      <c r="B115" s="1" t="s">
        <v>29</v>
      </c>
      <c r="C115" t="str">
        <f t="shared" ca="1" si="274"/>
        <v>SD6</v>
      </c>
      <c r="D115" t="str">
        <f t="shared" ca="1" si="275"/>
        <v>Sundance #6</v>
      </c>
      <c r="E115" s="51">
        <v>243417.52840000001</v>
      </c>
      <c r="F115" s="51">
        <v>250677.4902</v>
      </c>
      <c r="G115" s="51">
        <v>284636.87650000001</v>
      </c>
      <c r="H115" s="51">
        <v>271909.6655</v>
      </c>
      <c r="I115" s="51">
        <v>279055.97440000001</v>
      </c>
      <c r="J115" s="51">
        <v>267370.57339999999</v>
      </c>
      <c r="K115" s="51">
        <v>263552.2708</v>
      </c>
      <c r="L115" s="51">
        <v>249885.92800000001</v>
      </c>
      <c r="M115" s="51">
        <v>265067.3578</v>
      </c>
      <c r="N115" s="51">
        <v>277713.1433</v>
      </c>
      <c r="O115" s="51">
        <v>240572.35149999999</v>
      </c>
      <c r="P115" s="51">
        <v>244675.6507</v>
      </c>
      <c r="Q115" s="32">
        <v>14535241.550000001</v>
      </c>
      <c r="R115" s="32">
        <v>18494025.780000001</v>
      </c>
      <c r="S115" s="32">
        <v>16434460.050000001</v>
      </c>
      <c r="T115" s="32">
        <v>14414172.73</v>
      </c>
      <c r="U115" s="32">
        <v>13768047.33</v>
      </c>
      <c r="V115" s="32">
        <v>13503572.32</v>
      </c>
      <c r="W115" s="32">
        <v>40519569.259999998</v>
      </c>
      <c r="X115" s="32">
        <v>18399394.039999999</v>
      </c>
      <c r="Y115" s="32">
        <v>13263815.5</v>
      </c>
      <c r="Z115" s="32">
        <v>18381684.66</v>
      </c>
      <c r="AA115" s="32">
        <v>13437584.029999999</v>
      </c>
      <c r="AB115" s="32">
        <v>16082392.51</v>
      </c>
      <c r="AC115" s="2">
        <v>6.3</v>
      </c>
      <c r="AD115" s="2">
        <v>6.3</v>
      </c>
      <c r="AE115" s="2">
        <v>6.3</v>
      </c>
      <c r="AF115" s="2">
        <v>6.3</v>
      </c>
      <c r="AG115" s="2">
        <v>6.3</v>
      </c>
      <c r="AH115" s="2">
        <v>6.3</v>
      </c>
      <c r="AI115" s="2">
        <v>6.3</v>
      </c>
      <c r="AJ115" s="2">
        <v>6.3</v>
      </c>
      <c r="AK115" s="2">
        <v>6.3</v>
      </c>
      <c r="AL115" s="2">
        <v>6.3</v>
      </c>
      <c r="AM115" s="2">
        <v>6.3</v>
      </c>
      <c r="AN115" s="2">
        <v>6.3</v>
      </c>
      <c r="AO115" s="33">
        <v>915720.22</v>
      </c>
      <c r="AP115" s="33">
        <v>1165123.6200000001</v>
      </c>
      <c r="AQ115" s="33">
        <v>1035370.98</v>
      </c>
      <c r="AR115" s="33">
        <v>908092.88</v>
      </c>
      <c r="AS115" s="33">
        <v>867386.98</v>
      </c>
      <c r="AT115" s="33">
        <v>850725.06</v>
      </c>
      <c r="AU115" s="33">
        <v>2552732.86</v>
      </c>
      <c r="AV115" s="33">
        <v>1159161.82</v>
      </c>
      <c r="AW115" s="33">
        <v>835620.38</v>
      </c>
      <c r="AX115" s="33">
        <v>1158046.1299999999</v>
      </c>
      <c r="AY115" s="33">
        <v>846567.79</v>
      </c>
      <c r="AZ115" s="33">
        <v>1013190.73</v>
      </c>
      <c r="BA115" s="31">
        <f t="shared" si="224"/>
        <v>-17442.29</v>
      </c>
      <c r="BB115" s="31">
        <f t="shared" si="225"/>
        <v>-22192.83</v>
      </c>
      <c r="BC115" s="31">
        <f t="shared" si="226"/>
        <v>-19721.349999999999</v>
      </c>
      <c r="BD115" s="31">
        <f t="shared" si="227"/>
        <v>-69188.03</v>
      </c>
      <c r="BE115" s="31">
        <f t="shared" si="228"/>
        <v>-66086.63</v>
      </c>
      <c r="BF115" s="31">
        <f t="shared" si="229"/>
        <v>-64817.15</v>
      </c>
      <c r="BG115" s="31">
        <f t="shared" si="230"/>
        <v>-287688.94</v>
      </c>
      <c r="BH115" s="31">
        <f t="shared" si="231"/>
        <v>-130635.7</v>
      </c>
      <c r="BI115" s="31">
        <f t="shared" si="232"/>
        <v>-94173.09</v>
      </c>
      <c r="BJ115" s="31">
        <f t="shared" si="233"/>
        <v>-55145.05</v>
      </c>
      <c r="BK115" s="31">
        <f t="shared" si="234"/>
        <v>-40312.75</v>
      </c>
      <c r="BL115" s="31">
        <f t="shared" si="235"/>
        <v>-48247.18</v>
      </c>
      <c r="BM115" s="6">
        <v>7.3899999999999993E-2</v>
      </c>
      <c r="BN115" s="6">
        <v>7.3899999999999993E-2</v>
      </c>
      <c r="BO115" s="6">
        <v>7.3899999999999993E-2</v>
      </c>
      <c r="BP115" s="6">
        <v>7.3899999999999993E-2</v>
      </c>
      <c r="BQ115" s="6">
        <v>7.3899999999999993E-2</v>
      </c>
      <c r="BR115" s="6">
        <v>7.3899999999999993E-2</v>
      </c>
      <c r="BS115" s="6">
        <v>7.3899999999999993E-2</v>
      </c>
      <c r="BT115" s="6">
        <v>7.3899999999999993E-2</v>
      </c>
      <c r="BU115" s="6">
        <v>7.3899999999999993E-2</v>
      </c>
      <c r="BV115" s="6">
        <v>7.3899999999999993E-2</v>
      </c>
      <c r="BW115" s="6">
        <v>7.3899999999999993E-2</v>
      </c>
      <c r="BX115" s="6">
        <v>7.3899999999999993E-2</v>
      </c>
      <c r="BY115" s="31">
        <v>1074154.3500000001</v>
      </c>
      <c r="BZ115" s="31">
        <v>1366708.51</v>
      </c>
      <c r="CA115" s="31">
        <v>1214506.6000000001</v>
      </c>
      <c r="CB115" s="31">
        <v>1065207.3600000001</v>
      </c>
      <c r="CC115" s="31">
        <v>1017458.7</v>
      </c>
      <c r="CD115" s="31">
        <v>997913.99</v>
      </c>
      <c r="CE115" s="31">
        <v>2994396.17</v>
      </c>
      <c r="CF115" s="31">
        <v>1359715.22</v>
      </c>
      <c r="CG115" s="31">
        <v>980195.97</v>
      </c>
      <c r="CH115" s="31">
        <v>1358406.5</v>
      </c>
      <c r="CI115" s="31">
        <v>993037.46</v>
      </c>
      <c r="CJ115" s="31">
        <v>1188488.81</v>
      </c>
      <c r="CK115" s="32">
        <f t="shared" si="262"/>
        <v>18895.810000000001</v>
      </c>
      <c r="CL115" s="32">
        <f t="shared" si="263"/>
        <v>24042.23</v>
      </c>
      <c r="CM115" s="32">
        <f t="shared" si="264"/>
        <v>21364.799999999999</v>
      </c>
      <c r="CN115" s="32">
        <f t="shared" si="265"/>
        <v>18738.419999999998</v>
      </c>
      <c r="CO115" s="32">
        <f t="shared" si="266"/>
        <v>17898.46</v>
      </c>
      <c r="CP115" s="32">
        <f t="shared" si="267"/>
        <v>17554.64</v>
      </c>
      <c r="CQ115" s="32">
        <f t="shared" si="268"/>
        <v>52675.44</v>
      </c>
      <c r="CR115" s="32">
        <f t="shared" si="269"/>
        <v>23919.21</v>
      </c>
      <c r="CS115" s="32">
        <f t="shared" si="270"/>
        <v>17242.96</v>
      </c>
      <c r="CT115" s="32">
        <f t="shared" si="271"/>
        <v>23896.19</v>
      </c>
      <c r="CU115" s="32">
        <f t="shared" si="272"/>
        <v>17468.86</v>
      </c>
      <c r="CV115" s="32">
        <f t="shared" si="273"/>
        <v>20907.11</v>
      </c>
      <c r="CW115" s="31">
        <f t="shared" si="248"/>
        <v>194772.23000000019</v>
      </c>
      <c r="CX115" s="31">
        <f t="shared" si="249"/>
        <v>247819.9499999999</v>
      </c>
      <c r="CY115" s="31">
        <f t="shared" si="250"/>
        <v>220221.77000000016</v>
      </c>
      <c r="CZ115" s="31">
        <f t="shared" si="251"/>
        <v>245040.93000000002</v>
      </c>
      <c r="DA115" s="31">
        <f t="shared" si="252"/>
        <v>234056.80999999994</v>
      </c>
      <c r="DB115" s="31">
        <f t="shared" si="253"/>
        <v>229560.71999999994</v>
      </c>
      <c r="DC115" s="31">
        <f t="shared" si="254"/>
        <v>782027.69</v>
      </c>
      <c r="DD115" s="31">
        <f t="shared" si="255"/>
        <v>355108.30999999988</v>
      </c>
      <c r="DE115" s="31">
        <f t="shared" si="256"/>
        <v>255991.63999999993</v>
      </c>
      <c r="DF115" s="31">
        <f t="shared" si="257"/>
        <v>279401.61000000004</v>
      </c>
      <c r="DG115" s="31">
        <f t="shared" si="258"/>
        <v>204251.27999999991</v>
      </c>
      <c r="DH115" s="31">
        <f t="shared" si="259"/>
        <v>244452.37000000017</v>
      </c>
      <c r="DI115" s="32">
        <f t="shared" si="188"/>
        <v>9738.61</v>
      </c>
      <c r="DJ115" s="32">
        <f t="shared" si="189"/>
        <v>12391</v>
      </c>
      <c r="DK115" s="32">
        <f t="shared" si="190"/>
        <v>11011.09</v>
      </c>
      <c r="DL115" s="32">
        <f t="shared" si="191"/>
        <v>12252.05</v>
      </c>
      <c r="DM115" s="32">
        <f t="shared" si="192"/>
        <v>11702.84</v>
      </c>
      <c r="DN115" s="32">
        <f t="shared" si="193"/>
        <v>11478.04</v>
      </c>
      <c r="DO115" s="32">
        <f t="shared" si="194"/>
        <v>39101.379999999997</v>
      </c>
      <c r="DP115" s="32">
        <f t="shared" si="195"/>
        <v>17755.419999999998</v>
      </c>
      <c r="DQ115" s="32">
        <f t="shared" si="196"/>
        <v>12799.58</v>
      </c>
      <c r="DR115" s="32">
        <f t="shared" si="197"/>
        <v>13970.08</v>
      </c>
      <c r="DS115" s="32">
        <f t="shared" si="198"/>
        <v>10212.56</v>
      </c>
      <c r="DT115" s="32">
        <f t="shared" si="199"/>
        <v>12222.62</v>
      </c>
      <c r="DU115" s="31">
        <f t="shared" si="200"/>
        <v>83802.789999999994</v>
      </c>
      <c r="DV115" s="31">
        <f t="shared" si="201"/>
        <v>105364.27</v>
      </c>
      <c r="DW115" s="31">
        <f t="shared" si="202"/>
        <v>92616.87</v>
      </c>
      <c r="DX115" s="31">
        <f t="shared" si="203"/>
        <v>101806.17</v>
      </c>
      <c r="DY115" s="31">
        <f t="shared" si="204"/>
        <v>96088.38</v>
      </c>
      <c r="DZ115" s="31">
        <f t="shared" si="205"/>
        <v>93072.77</v>
      </c>
      <c r="EA115" s="31">
        <f t="shared" si="206"/>
        <v>313207.61</v>
      </c>
      <c r="EB115" s="31">
        <f t="shared" si="207"/>
        <v>140338.39000000001</v>
      </c>
      <c r="EC115" s="31">
        <f t="shared" si="208"/>
        <v>99808.74</v>
      </c>
      <c r="ED115" s="31">
        <f t="shared" si="209"/>
        <v>107500.78</v>
      </c>
      <c r="EE115" s="31">
        <f t="shared" si="210"/>
        <v>77502.210000000006</v>
      </c>
      <c r="EF115" s="31">
        <f t="shared" si="211"/>
        <v>91500.58</v>
      </c>
      <c r="EG115" s="32">
        <f t="shared" si="212"/>
        <v>288313.63000000018</v>
      </c>
      <c r="EH115" s="32">
        <f t="shared" si="213"/>
        <v>365575.21999999991</v>
      </c>
      <c r="EI115" s="32">
        <f t="shared" si="214"/>
        <v>323849.73000000016</v>
      </c>
      <c r="EJ115" s="32">
        <f t="shared" si="215"/>
        <v>359099.15</v>
      </c>
      <c r="EK115" s="32">
        <f t="shared" si="216"/>
        <v>341848.02999999991</v>
      </c>
      <c r="EL115" s="32">
        <f t="shared" si="217"/>
        <v>334111.52999999997</v>
      </c>
      <c r="EM115" s="32">
        <f t="shared" si="218"/>
        <v>1134336.68</v>
      </c>
      <c r="EN115" s="32">
        <f t="shared" si="219"/>
        <v>513202.11999999988</v>
      </c>
      <c r="EO115" s="32">
        <f t="shared" si="220"/>
        <v>368599.9599999999</v>
      </c>
      <c r="EP115" s="32">
        <f t="shared" si="221"/>
        <v>400872.47000000009</v>
      </c>
      <c r="EQ115" s="32">
        <f t="shared" si="222"/>
        <v>291966.04999999993</v>
      </c>
      <c r="ER115" s="32">
        <f t="shared" si="223"/>
        <v>348175.57000000018</v>
      </c>
    </row>
    <row r="116" spans="1:148">
      <c r="A116" t="s">
        <v>522</v>
      </c>
      <c r="B116" s="1" t="s">
        <v>384</v>
      </c>
      <c r="C116" t="str">
        <f t="shared" ca="1" si="274"/>
        <v>BCHIMP</v>
      </c>
      <c r="D116" t="str">
        <f t="shared" ca="1" si="275"/>
        <v>Alberta-BC Intertie - Import</v>
      </c>
      <c r="E116" s="51">
        <v>1565</v>
      </c>
      <c r="F116" s="51">
        <v>4757</v>
      </c>
      <c r="G116" s="51">
        <v>1767</v>
      </c>
      <c r="H116" s="51">
        <v>385</v>
      </c>
      <c r="I116" s="51">
        <v>412</v>
      </c>
      <c r="J116" s="51">
        <v>106</v>
      </c>
      <c r="K116" s="51">
        <v>100</v>
      </c>
      <c r="M116" s="51">
        <v>565</v>
      </c>
      <c r="N116" s="51">
        <v>300</v>
      </c>
      <c r="O116" s="51">
        <v>100</v>
      </c>
      <c r="P116" s="51">
        <v>250</v>
      </c>
      <c r="Q116" s="32">
        <v>111814.25</v>
      </c>
      <c r="R116" s="32">
        <v>417604.2</v>
      </c>
      <c r="S116" s="32">
        <v>142651.48000000001</v>
      </c>
      <c r="T116" s="32">
        <v>20583.53</v>
      </c>
      <c r="U116" s="32">
        <v>33634.31</v>
      </c>
      <c r="V116" s="32">
        <v>6163.77</v>
      </c>
      <c r="W116" s="32">
        <v>6164.75</v>
      </c>
      <c r="X116" s="32"/>
      <c r="Y116" s="32">
        <v>43420.2</v>
      </c>
      <c r="Z116" s="32">
        <v>26889.5</v>
      </c>
      <c r="AA116" s="32">
        <v>9329.75</v>
      </c>
      <c r="AB116" s="32">
        <v>29697.75</v>
      </c>
      <c r="AC116" s="2">
        <v>0.78</v>
      </c>
      <c r="AD116" s="2">
        <v>0.78</v>
      </c>
      <c r="AE116" s="2">
        <v>0.78</v>
      </c>
      <c r="AF116" s="2">
        <v>0.78</v>
      </c>
      <c r="AG116" s="2">
        <v>0.78</v>
      </c>
      <c r="AH116" s="2">
        <v>0.78</v>
      </c>
      <c r="AI116" s="2">
        <v>0.78</v>
      </c>
      <c r="AK116" s="2">
        <v>0.78</v>
      </c>
      <c r="AL116" s="2">
        <v>0.78</v>
      </c>
      <c r="AM116" s="2">
        <v>0.78</v>
      </c>
      <c r="AN116" s="2">
        <v>0.78</v>
      </c>
      <c r="AO116" s="33">
        <v>872.15</v>
      </c>
      <c r="AP116" s="33">
        <v>3257.31</v>
      </c>
      <c r="AQ116" s="33">
        <v>1112.68</v>
      </c>
      <c r="AR116" s="33">
        <v>160.55000000000001</v>
      </c>
      <c r="AS116" s="33">
        <v>262.35000000000002</v>
      </c>
      <c r="AT116" s="33">
        <v>48.08</v>
      </c>
      <c r="AU116" s="33">
        <v>48.09</v>
      </c>
      <c r="AV116" s="33"/>
      <c r="AW116" s="33">
        <v>338.68</v>
      </c>
      <c r="AX116" s="33">
        <v>209.74</v>
      </c>
      <c r="AY116" s="33">
        <v>72.77</v>
      </c>
      <c r="AZ116" s="33">
        <v>231.64</v>
      </c>
      <c r="BA116" s="31">
        <f t="shared" ref="BA116:BA140" si="276">ROUND(Q116*BA$3,2)</f>
        <v>-134.18</v>
      </c>
      <c r="BB116" s="31">
        <f t="shared" ref="BB116:BB140" si="277">ROUND(R116*BB$3,2)</f>
        <v>-501.13</v>
      </c>
      <c r="BC116" s="31">
        <f t="shared" ref="BC116:BC140" si="278">ROUND(S116*BC$3,2)</f>
        <v>-171.18</v>
      </c>
      <c r="BD116" s="31">
        <f t="shared" ref="BD116:BD140" si="279">ROUND(T116*BD$3,2)</f>
        <v>-98.8</v>
      </c>
      <c r="BE116" s="31">
        <f t="shared" ref="BE116:BE140" si="280">ROUND(U116*BE$3,2)</f>
        <v>-161.44</v>
      </c>
      <c r="BF116" s="31">
        <f t="shared" ref="BF116:BF140" si="281">ROUND(V116*BF$3,2)</f>
        <v>-29.59</v>
      </c>
      <c r="BG116" s="31">
        <f t="shared" ref="BG116:BG140" si="282">ROUND(W116*BG$3,2)</f>
        <v>-43.77</v>
      </c>
      <c r="BH116" s="31">
        <f t="shared" ref="BH116:BH140" si="283">ROUND(X116*BH$3,2)</f>
        <v>0</v>
      </c>
      <c r="BI116" s="31">
        <f t="shared" ref="BI116:BI140" si="284">ROUND(Y116*BI$3,2)</f>
        <v>-308.27999999999997</v>
      </c>
      <c r="BJ116" s="31">
        <f t="shared" ref="BJ116:BJ140" si="285">ROUND(Z116*BJ$3,2)</f>
        <v>-80.67</v>
      </c>
      <c r="BK116" s="31">
        <f t="shared" ref="BK116:BK140" si="286">ROUND(AA116*BK$3,2)</f>
        <v>-27.99</v>
      </c>
      <c r="BL116" s="31">
        <f t="shared" ref="BL116:BL140" si="287">ROUND(AB116*BL$3,2)</f>
        <v>-89.09</v>
      </c>
      <c r="BM116" s="6">
        <v>-2.81E-2</v>
      </c>
      <c r="BN116" s="6">
        <v>-2.81E-2</v>
      </c>
      <c r="BO116" s="6">
        <v>-2.81E-2</v>
      </c>
      <c r="BP116" s="6">
        <v>-2.81E-2</v>
      </c>
      <c r="BQ116" s="6">
        <v>-2.81E-2</v>
      </c>
      <c r="BR116" s="6">
        <v>-2.81E-2</v>
      </c>
      <c r="BS116" s="6">
        <v>-2.81E-2</v>
      </c>
      <c r="BT116" s="6">
        <v>-2.81E-2</v>
      </c>
      <c r="BU116" s="6">
        <v>-2.81E-2</v>
      </c>
      <c r="BV116" s="6">
        <v>-2.81E-2</v>
      </c>
      <c r="BW116" s="6">
        <v>-2.81E-2</v>
      </c>
      <c r="BX116" s="6">
        <v>-2.81E-2</v>
      </c>
      <c r="BY116" s="31">
        <v>-3141.98</v>
      </c>
      <c r="BZ116" s="31">
        <v>-11734.68</v>
      </c>
      <c r="CA116" s="31">
        <v>-4008.51</v>
      </c>
      <c r="CB116" s="31">
        <v>-578.4</v>
      </c>
      <c r="CC116" s="31">
        <v>-945.12</v>
      </c>
      <c r="CD116" s="31">
        <v>-173.2</v>
      </c>
      <c r="CE116" s="31">
        <v>-173.23</v>
      </c>
      <c r="CF116" s="31">
        <v>0</v>
      </c>
      <c r="CG116" s="31">
        <v>-1220.1099999999999</v>
      </c>
      <c r="CH116" s="31">
        <v>-755.59</v>
      </c>
      <c r="CI116" s="31">
        <v>-262.17</v>
      </c>
      <c r="CJ116" s="31">
        <v>-834.51</v>
      </c>
      <c r="CK116" s="32">
        <f t="shared" si="262"/>
        <v>145.36000000000001</v>
      </c>
      <c r="CL116" s="32">
        <f t="shared" si="263"/>
        <v>542.89</v>
      </c>
      <c r="CM116" s="32">
        <f t="shared" si="264"/>
        <v>185.45</v>
      </c>
      <c r="CN116" s="32">
        <f t="shared" si="265"/>
        <v>26.76</v>
      </c>
      <c r="CO116" s="32">
        <f t="shared" si="266"/>
        <v>43.72</v>
      </c>
      <c r="CP116" s="32">
        <f t="shared" si="267"/>
        <v>8.01</v>
      </c>
      <c r="CQ116" s="32">
        <f t="shared" si="268"/>
        <v>8.01</v>
      </c>
      <c r="CR116" s="32">
        <f t="shared" si="269"/>
        <v>0</v>
      </c>
      <c r="CS116" s="32">
        <f t="shared" si="270"/>
        <v>56.45</v>
      </c>
      <c r="CT116" s="32">
        <f t="shared" si="271"/>
        <v>34.96</v>
      </c>
      <c r="CU116" s="32">
        <f t="shared" si="272"/>
        <v>12.13</v>
      </c>
      <c r="CV116" s="32">
        <f t="shared" si="273"/>
        <v>38.61</v>
      </c>
      <c r="CW116" s="31">
        <f t="shared" ref="CW116:CW140" si="288">BY116+CK116-AO116-BA116</f>
        <v>-3734.59</v>
      </c>
      <c r="CX116" s="31">
        <f t="shared" ref="CX116:CX140" si="289">BZ116+CL116-AP116-BB116</f>
        <v>-13947.970000000001</v>
      </c>
      <c r="CY116" s="31">
        <f t="shared" ref="CY116:CY140" si="290">CA116+CM116-AQ116-BC116</f>
        <v>-4764.5600000000004</v>
      </c>
      <c r="CZ116" s="31">
        <f t="shared" ref="CZ116:CZ140" si="291">CB116+CN116-AR116-BD116</f>
        <v>-613.3900000000001</v>
      </c>
      <c r="DA116" s="31">
        <f t="shared" ref="DA116:DA140" si="292">CC116+CO116-AS116-BE116</f>
        <v>-1002.31</v>
      </c>
      <c r="DB116" s="31">
        <f t="shared" ref="DB116:DB140" si="293">CD116+CP116-AT116-BF116</f>
        <v>-183.67999999999998</v>
      </c>
      <c r="DC116" s="31">
        <f t="shared" ref="DC116:DC140" si="294">CE116+CQ116-AU116-BG116</f>
        <v>-169.54</v>
      </c>
      <c r="DD116" s="31">
        <f t="shared" ref="DD116:DD140" si="295">CF116+CR116-AV116-BH116</f>
        <v>0</v>
      </c>
      <c r="DE116" s="31">
        <f t="shared" ref="DE116:DE140" si="296">CG116+CS116-AW116-BI116</f>
        <v>-1194.06</v>
      </c>
      <c r="DF116" s="31">
        <f t="shared" ref="DF116:DF140" si="297">CH116+CT116-AX116-BJ116</f>
        <v>-849.7</v>
      </c>
      <c r="DG116" s="31">
        <f t="shared" ref="DG116:DG140" si="298">CI116+CU116-AY116-BK116</f>
        <v>-294.82</v>
      </c>
      <c r="DH116" s="31">
        <f t="shared" ref="DH116:DH140" si="299">CJ116+CV116-AZ116-BL116</f>
        <v>-938.44999999999993</v>
      </c>
      <c r="DI116" s="32">
        <f t="shared" ref="DI116:DI140" si="300">ROUND(CW116*5%,2)</f>
        <v>-186.73</v>
      </c>
      <c r="DJ116" s="32">
        <f t="shared" ref="DJ116:DJ140" si="301">ROUND(CX116*5%,2)</f>
        <v>-697.4</v>
      </c>
      <c r="DK116" s="32">
        <f t="shared" ref="DK116:DK140" si="302">ROUND(CY116*5%,2)</f>
        <v>-238.23</v>
      </c>
      <c r="DL116" s="32">
        <f t="shared" ref="DL116:DL140" si="303">ROUND(CZ116*5%,2)</f>
        <v>-30.67</v>
      </c>
      <c r="DM116" s="32">
        <f t="shared" ref="DM116:DM140" si="304">ROUND(DA116*5%,2)</f>
        <v>-50.12</v>
      </c>
      <c r="DN116" s="32">
        <f t="shared" ref="DN116:DN140" si="305">ROUND(DB116*5%,2)</f>
        <v>-9.18</v>
      </c>
      <c r="DO116" s="32">
        <f t="shared" ref="DO116:DO140" si="306">ROUND(DC116*5%,2)</f>
        <v>-8.48</v>
      </c>
      <c r="DP116" s="32">
        <f t="shared" ref="DP116:DP140" si="307">ROUND(DD116*5%,2)</f>
        <v>0</v>
      </c>
      <c r="DQ116" s="32">
        <f t="shared" ref="DQ116:DQ140" si="308">ROUND(DE116*5%,2)</f>
        <v>-59.7</v>
      </c>
      <c r="DR116" s="32">
        <f t="shared" ref="DR116:DR140" si="309">ROUND(DF116*5%,2)</f>
        <v>-42.49</v>
      </c>
      <c r="DS116" s="32">
        <f t="shared" ref="DS116:DS140" si="310">ROUND(DG116*5%,2)</f>
        <v>-14.74</v>
      </c>
      <c r="DT116" s="32">
        <f t="shared" ref="DT116:DT140" si="311">ROUND(DH116*5%,2)</f>
        <v>-46.92</v>
      </c>
      <c r="DU116" s="31">
        <f t="shared" ref="DU116:DU140" si="312">ROUND(CW116*DU$3,2)</f>
        <v>-1606.85</v>
      </c>
      <c r="DV116" s="31">
        <f t="shared" ref="DV116:DV140" si="313">ROUND(CX116*DV$3,2)</f>
        <v>-5930.18</v>
      </c>
      <c r="DW116" s="31">
        <f t="shared" ref="DW116:DW140" si="314">ROUND(CY116*DW$3,2)</f>
        <v>-2003.79</v>
      </c>
      <c r="DX116" s="31">
        <f t="shared" ref="DX116:DX140" si="315">ROUND(CZ116*DX$3,2)</f>
        <v>-254.84</v>
      </c>
      <c r="DY116" s="31">
        <f t="shared" ref="DY116:DY140" si="316">ROUND(DA116*DY$3,2)</f>
        <v>-411.48</v>
      </c>
      <c r="DZ116" s="31">
        <f t="shared" ref="DZ116:DZ140" si="317">ROUND(DB116*DZ$3,2)</f>
        <v>-74.47</v>
      </c>
      <c r="EA116" s="31">
        <f t="shared" ref="EA116:EA140" si="318">ROUND(DC116*EA$3,2)</f>
        <v>-67.900000000000006</v>
      </c>
      <c r="EB116" s="31">
        <f t="shared" ref="EB116:EB140" si="319">ROUND(DD116*EB$3,2)</f>
        <v>0</v>
      </c>
      <c r="EC116" s="31">
        <f t="shared" ref="EC116:EC140" si="320">ROUND(DE116*EC$3,2)</f>
        <v>-465.55</v>
      </c>
      <c r="ED116" s="31">
        <f t="shared" ref="ED116:ED140" si="321">ROUND(DF116*ED$3,2)</f>
        <v>-326.93</v>
      </c>
      <c r="EE116" s="31">
        <f t="shared" ref="EE116:EE140" si="322">ROUND(DG116*EE$3,2)</f>
        <v>-111.87</v>
      </c>
      <c r="EF116" s="31">
        <f t="shared" ref="EF116:EF140" si="323">ROUND(DH116*EF$3,2)</f>
        <v>-351.27</v>
      </c>
      <c r="EG116" s="32">
        <f t="shared" ref="EG116:EG140" si="324">CW116+DI116+DU116</f>
        <v>-5528.17</v>
      </c>
      <c r="EH116" s="32">
        <f t="shared" ref="EH116:EH140" si="325">CX116+DJ116+DV116</f>
        <v>-20575.550000000003</v>
      </c>
      <c r="EI116" s="32">
        <f t="shared" ref="EI116:EI140" si="326">CY116+DK116+DW116</f>
        <v>-7006.58</v>
      </c>
      <c r="EJ116" s="32">
        <f t="shared" ref="EJ116:EJ140" si="327">CZ116+DL116+DX116</f>
        <v>-898.90000000000009</v>
      </c>
      <c r="EK116" s="32">
        <f t="shared" ref="EK116:EK140" si="328">DA116+DM116+DY116</f>
        <v>-1463.9099999999999</v>
      </c>
      <c r="EL116" s="32">
        <f t="shared" ref="EL116:EL140" si="329">DB116+DN116+DZ116</f>
        <v>-267.33</v>
      </c>
      <c r="EM116" s="32">
        <f t="shared" ref="EM116:EM140" si="330">DC116+DO116+EA116</f>
        <v>-245.92</v>
      </c>
      <c r="EN116" s="32">
        <f t="shared" ref="EN116:EN140" si="331">DD116+DP116+EB116</f>
        <v>0</v>
      </c>
      <c r="EO116" s="32">
        <f t="shared" ref="EO116:EO140" si="332">DE116+DQ116+EC116</f>
        <v>-1719.31</v>
      </c>
      <c r="EP116" s="32">
        <f t="shared" ref="EP116:EP140" si="333">DF116+DR116+ED116</f>
        <v>-1219.1200000000001</v>
      </c>
      <c r="EQ116" s="32">
        <f t="shared" ref="EQ116:EQ140" si="334">DG116+DS116+EE116</f>
        <v>-421.43</v>
      </c>
      <c r="ER116" s="32">
        <f t="shared" ref="ER116:ER140" si="335">DH116+DT116+EF116</f>
        <v>-1336.6399999999999</v>
      </c>
    </row>
    <row r="117" spans="1:148">
      <c r="A117" t="s">
        <v>424</v>
      </c>
      <c r="B117" s="1" t="s">
        <v>30</v>
      </c>
      <c r="C117" t="str">
        <f t="shared" ca="1" si="274"/>
        <v>SH1</v>
      </c>
      <c r="D117" t="str">
        <f t="shared" ca="1" si="275"/>
        <v>Sheerness #1</v>
      </c>
      <c r="E117" s="51">
        <v>265820.7697</v>
      </c>
      <c r="F117" s="51">
        <v>254889.27439999999</v>
      </c>
      <c r="G117" s="51">
        <v>245210.886</v>
      </c>
      <c r="H117" s="51">
        <v>259900.5423</v>
      </c>
      <c r="I117" s="51">
        <v>248730.08100000001</v>
      </c>
      <c r="J117" s="51">
        <v>226154.54329999999</v>
      </c>
      <c r="K117" s="51">
        <v>252094.8596</v>
      </c>
      <c r="L117" s="51">
        <v>235269.4142</v>
      </c>
      <c r="M117" s="51">
        <v>216499.60279999999</v>
      </c>
      <c r="N117" s="51">
        <v>250555.4964</v>
      </c>
      <c r="O117" s="51">
        <v>240284.65059999999</v>
      </c>
      <c r="P117" s="51">
        <v>258541.82260000001</v>
      </c>
      <c r="Q117" s="32">
        <v>16637167.710000001</v>
      </c>
      <c r="R117" s="32">
        <v>18831484.859999999</v>
      </c>
      <c r="S117" s="32">
        <v>14252936.039999999</v>
      </c>
      <c r="T117" s="32">
        <v>14026533.25</v>
      </c>
      <c r="U117" s="32">
        <v>12811057.6</v>
      </c>
      <c r="V117" s="32">
        <v>11533932.609999999</v>
      </c>
      <c r="W117" s="32">
        <v>42360465.600000001</v>
      </c>
      <c r="X117" s="32">
        <v>15063255.26</v>
      </c>
      <c r="Y117" s="32">
        <v>10866223.710000001</v>
      </c>
      <c r="Z117" s="32">
        <v>15695546.09</v>
      </c>
      <c r="AA117" s="32">
        <v>13696985.789999999</v>
      </c>
      <c r="AB117" s="32">
        <v>18083586.899999999</v>
      </c>
      <c r="AC117" s="2">
        <v>4.91</v>
      </c>
      <c r="AD117" s="2">
        <v>4.91</v>
      </c>
      <c r="AE117" s="2">
        <v>4.91</v>
      </c>
      <c r="AF117" s="2">
        <v>4.91</v>
      </c>
      <c r="AG117" s="2">
        <v>4.91</v>
      </c>
      <c r="AH117" s="2">
        <v>4.91</v>
      </c>
      <c r="AI117" s="2">
        <v>4.91</v>
      </c>
      <c r="AJ117" s="2">
        <v>4.91</v>
      </c>
      <c r="AK117" s="2">
        <v>4.91</v>
      </c>
      <c r="AL117" s="2">
        <v>4.91</v>
      </c>
      <c r="AM117" s="2">
        <v>4.91</v>
      </c>
      <c r="AN117" s="2">
        <v>4.91</v>
      </c>
      <c r="AO117" s="33">
        <v>816884.93</v>
      </c>
      <c r="AP117" s="33">
        <v>924625.91</v>
      </c>
      <c r="AQ117" s="33">
        <v>699819.16</v>
      </c>
      <c r="AR117" s="33">
        <v>688702.78</v>
      </c>
      <c r="AS117" s="33">
        <v>629022.93000000005</v>
      </c>
      <c r="AT117" s="33">
        <v>566316.09</v>
      </c>
      <c r="AU117" s="33">
        <v>2079898.86</v>
      </c>
      <c r="AV117" s="33">
        <v>739605.83</v>
      </c>
      <c r="AW117" s="33">
        <v>533531.57999999996</v>
      </c>
      <c r="AX117" s="33">
        <v>770651.31</v>
      </c>
      <c r="AY117" s="33">
        <v>672522</v>
      </c>
      <c r="AZ117" s="33">
        <v>887904.12</v>
      </c>
      <c r="BA117" s="31">
        <f t="shared" si="276"/>
        <v>-19964.599999999999</v>
      </c>
      <c r="BB117" s="31">
        <f t="shared" si="277"/>
        <v>-22597.78</v>
      </c>
      <c r="BC117" s="31">
        <f t="shared" si="278"/>
        <v>-17103.52</v>
      </c>
      <c r="BD117" s="31">
        <f t="shared" si="279"/>
        <v>-67327.360000000001</v>
      </c>
      <c r="BE117" s="31">
        <f t="shared" si="280"/>
        <v>-61493.08</v>
      </c>
      <c r="BF117" s="31">
        <f t="shared" si="281"/>
        <v>-55362.879999999997</v>
      </c>
      <c r="BG117" s="31">
        <f t="shared" si="282"/>
        <v>-300759.31</v>
      </c>
      <c r="BH117" s="31">
        <f t="shared" si="283"/>
        <v>-106949.11</v>
      </c>
      <c r="BI117" s="31">
        <f t="shared" si="284"/>
        <v>-77150.19</v>
      </c>
      <c r="BJ117" s="31">
        <f t="shared" si="285"/>
        <v>-47086.64</v>
      </c>
      <c r="BK117" s="31">
        <f t="shared" si="286"/>
        <v>-41090.959999999999</v>
      </c>
      <c r="BL117" s="31">
        <f t="shared" si="287"/>
        <v>-54250.76</v>
      </c>
      <c r="BM117" s="6">
        <v>7.0000000000000001E-3</v>
      </c>
      <c r="BN117" s="6">
        <v>7.0000000000000001E-3</v>
      </c>
      <c r="BO117" s="6">
        <v>7.0000000000000001E-3</v>
      </c>
      <c r="BP117" s="6">
        <v>7.0000000000000001E-3</v>
      </c>
      <c r="BQ117" s="6">
        <v>7.0000000000000001E-3</v>
      </c>
      <c r="BR117" s="6">
        <v>7.0000000000000001E-3</v>
      </c>
      <c r="BS117" s="6">
        <v>7.0000000000000001E-3</v>
      </c>
      <c r="BT117" s="6">
        <v>7.0000000000000001E-3</v>
      </c>
      <c r="BU117" s="6">
        <v>7.0000000000000001E-3</v>
      </c>
      <c r="BV117" s="6">
        <v>7.0000000000000001E-3</v>
      </c>
      <c r="BW117" s="6">
        <v>7.0000000000000001E-3</v>
      </c>
      <c r="BX117" s="6">
        <v>7.0000000000000001E-3</v>
      </c>
      <c r="BY117" s="31">
        <v>116460.17</v>
      </c>
      <c r="BZ117" s="31">
        <v>131820.39000000001</v>
      </c>
      <c r="CA117" s="31">
        <v>99770.55</v>
      </c>
      <c r="CB117" s="31">
        <v>98185.73</v>
      </c>
      <c r="CC117" s="31">
        <v>89677.4</v>
      </c>
      <c r="CD117" s="31">
        <v>80737.53</v>
      </c>
      <c r="CE117" s="31">
        <v>296523.26</v>
      </c>
      <c r="CF117" s="31">
        <v>105442.79</v>
      </c>
      <c r="CG117" s="31">
        <v>76063.570000000007</v>
      </c>
      <c r="CH117" s="31">
        <v>109868.82</v>
      </c>
      <c r="CI117" s="31">
        <v>95878.9</v>
      </c>
      <c r="CJ117" s="31">
        <v>126585.11</v>
      </c>
      <c r="CK117" s="32">
        <f t="shared" si="262"/>
        <v>21628.32</v>
      </c>
      <c r="CL117" s="32">
        <f t="shared" si="263"/>
        <v>24480.93</v>
      </c>
      <c r="CM117" s="32">
        <f t="shared" si="264"/>
        <v>18528.82</v>
      </c>
      <c r="CN117" s="32">
        <f t="shared" si="265"/>
        <v>18234.490000000002</v>
      </c>
      <c r="CO117" s="32">
        <f t="shared" si="266"/>
        <v>16654.37</v>
      </c>
      <c r="CP117" s="32">
        <f t="shared" si="267"/>
        <v>14994.11</v>
      </c>
      <c r="CQ117" s="32">
        <f t="shared" si="268"/>
        <v>55068.61</v>
      </c>
      <c r="CR117" s="32">
        <f t="shared" si="269"/>
        <v>19582.23</v>
      </c>
      <c r="CS117" s="32">
        <f t="shared" si="270"/>
        <v>14126.09</v>
      </c>
      <c r="CT117" s="32">
        <f t="shared" si="271"/>
        <v>20404.21</v>
      </c>
      <c r="CU117" s="32">
        <f t="shared" si="272"/>
        <v>17806.080000000002</v>
      </c>
      <c r="CV117" s="32">
        <f t="shared" si="273"/>
        <v>23508.66</v>
      </c>
      <c r="CW117" s="31">
        <f t="shared" si="288"/>
        <v>-658831.84000000008</v>
      </c>
      <c r="CX117" s="31">
        <f t="shared" si="289"/>
        <v>-745726.81</v>
      </c>
      <c r="CY117" s="31">
        <f t="shared" si="290"/>
        <v>-564416.27</v>
      </c>
      <c r="CZ117" s="31">
        <f t="shared" si="291"/>
        <v>-504955.20000000007</v>
      </c>
      <c r="DA117" s="31">
        <f t="shared" si="292"/>
        <v>-461198.08000000002</v>
      </c>
      <c r="DB117" s="31">
        <f t="shared" si="293"/>
        <v>-415221.56999999995</v>
      </c>
      <c r="DC117" s="31">
        <f t="shared" si="294"/>
        <v>-1427547.6800000002</v>
      </c>
      <c r="DD117" s="31">
        <f t="shared" si="295"/>
        <v>-507631.69999999995</v>
      </c>
      <c r="DE117" s="31">
        <f t="shared" si="296"/>
        <v>-366191.72999999992</v>
      </c>
      <c r="DF117" s="31">
        <f t="shared" si="297"/>
        <v>-593291.64</v>
      </c>
      <c r="DG117" s="31">
        <f t="shared" si="298"/>
        <v>-517746.06</v>
      </c>
      <c r="DH117" s="31">
        <f t="shared" si="299"/>
        <v>-683559.59</v>
      </c>
      <c r="DI117" s="32">
        <f t="shared" si="300"/>
        <v>-32941.589999999997</v>
      </c>
      <c r="DJ117" s="32">
        <f t="shared" si="301"/>
        <v>-37286.339999999997</v>
      </c>
      <c r="DK117" s="32">
        <f t="shared" si="302"/>
        <v>-28220.81</v>
      </c>
      <c r="DL117" s="32">
        <f t="shared" si="303"/>
        <v>-25247.759999999998</v>
      </c>
      <c r="DM117" s="32">
        <f t="shared" si="304"/>
        <v>-23059.9</v>
      </c>
      <c r="DN117" s="32">
        <f t="shared" si="305"/>
        <v>-20761.080000000002</v>
      </c>
      <c r="DO117" s="32">
        <f t="shared" si="306"/>
        <v>-71377.38</v>
      </c>
      <c r="DP117" s="32">
        <f t="shared" si="307"/>
        <v>-25381.59</v>
      </c>
      <c r="DQ117" s="32">
        <f t="shared" si="308"/>
        <v>-18309.59</v>
      </c>
      <c r="DR117" s="32">
        <f t="shared" si="309"/>
        <v>-29664.58</v>
      </c>
      <c r="DS117" s="32">
        <f t="shared" si="310"/>
        <v>-25887.3</v>
      </c>
      <c r="DT117" s="32">
        <f t="shared" si="311"/>
        <v>-34177.980000000003</v>
      </c>
      <c r="DU117" s="31">
        <f t="shared" si="312"/>
        <v>-283469.3</v>
      </c>
      <c r="DV117" s="31">
        <f t="shared" si="313"/>
        <v>-317056.63</v>
      </c>
      <c r="DW117" s="31">
        <f t="shared" si="314"/>
        <v>-237371.95</v>
      </c>
      <c r="DX117" s="31">
        <f t="shared" si="315"/>
        <v>-209791.7</v>
      </c>
      <c r="DY117" s="31">
        <f t="shared" si="316"/>
        <v>-189337.7</v>
      </c>
      <c r="DZ117" s="31">
        <f t="shared" si="317"/>
        <v>-168346.84</v>
      </c>
      <c r="EA117" s="31">
        <f t="shared" si="318"/>
        <v>-571742.92000000004</v>
      </c>
      <c r="EB117" s="31">
        <f t="shared" si="319"/>
        <v>-200615.46</v>
      </c>
      <c r="EC117" s="31">
        <f t="shared" si="320"/>
        <v>-142774.72</v>
      </c>
      <c r="ED117" s="31">
        <f t="shared" si="321"/>
        <v>-228271.11</v>
      </c>
      <c r="EE117" s="31">
        <f t="shared" si="322"/>
        <v>-196456.37</v>
      </c>
      <c r="EF117" s="31">
        <f t="shared" si="323"/>
        <v>-255862.11</v>
      </c>
      <c r="EG117" s="32">
        <f t="shared" si="324"/>
        <v>-975242.73</v>
      </c>
      <c r="EH117" s="32">
        <f t="shared" si="325"/>
        <v>-1100069.78</v>
      </c>
      <c r="EI117" s="32">
        <f t="shared" si="326"/>
        <v>-830009.03</v>
      </c>
      <c r="EJ117" s="32">
        <f t="shared" si="327"/>
        <v>-739994.66000000015</v>
      </c>
      <c r="EK117" s="32">
        <f t="shared" si="328"/>
        <v>-673595.68</v>
      </c>
      <c r="EL117" s="32">
        <f t="shared" si="329"/>
        <v>-604329.49</v>
      </c>
      <c r="EM117" s="32">
        <f t="shared" si="330"/>
        <v>-2070667.98</v>
      </c>
      <c r="EN117" s="32">
        <f t="shared" si="331"/>
        <v>-733628.74999999988</v>
      </c>
      <c r="EO117" s="32">
        <f t="shared" si="332"/>
        <v>-527276.03999999992</v>
      </c>
      <c r="EP117" s="32">
        <f t="shared" si="333"/>
        <v>-851227.33</v>
      </c>
      <c r="EQ117" s="32">
        <f t="shared" si="334"/>
        <v>-740089.73</v>
      </c>
      <c r="ER117" s="32">
        <f t="shared" si="335"/>
        <v>-973599.67999999993</v>
      </c>
    </row>
    <row r="118" spans="1:148">
      <c r="A118" t="s">
        <v>424</v>
      </c>
      <c r="B118" s="1" t="s">
        <v>31</v>
      </c>
      <c r="C118" t="str">
        <f t="shared" ca="1" si="274"/>
        <v>SH2</v>
      </c>
      <c r="D118" t="str">
        <f t="shared" ca="1" si="275"/>
        <v>Sheerness #2</v>
      </c>
      <c r="E118" s="51">
        <v>268005.46179999999</v>
      </c>
      <c r="F118" s="51">
        <v>257854.09450000001</v>
      </c>
      <c r="G118" s="51">
        <v>264458.38939999999</v>
      </c>
      <c r="H118" s="51">
        <v>110843.9531</v>
      </c>
      <c r="I118" s="51">
        <v>224548.755</v>
      </c>
      <c r="J118" s="51">
        <v>239412.43429999999</v>
      </c>
      <c r="K118" s="51">
        <v>260241.6176</v>
      </c>
      <c r="L118" s="51">
        <v>267697.40830000001</v>
      </c>
      <c r="M118" s="51">
        <v>250803.53880000001</v>
      </c>
      <c r="N118" s="51">
        <v>240331.0294</v>
      </c>
      <c r="O118" s="51">
        <v>223887.33730000001</v>
      </c>
      <c r="P118" s="51">
        <v>259524.13630000001</v>
      </c>
      <c r="Q118" s="32">
        <v>16687647.060000001</v>
      </c>
      <c r="R118" s="32">
        <v>18985171.640000001</v>
      </c>
      <c r="S118" s="32">
        <v>15428981.939999999</v>
      </c>
      <c r="T118" s="32">
        <v>5994437.4000000004</v>
      </c>
      <c r="U118" s="32">
        <v>11726116.77</v>
      </c>
      <c r="V118" s="32">
        <v>12846628.02</v>
      </c>
      <c r="W118" s="32">
        <v>42256040.689999998</v>
      </c>
      <c r="X118" s="32">
        <v>19811825.600000001</v>
      </c>
      <c r="Y118" s="32">
        <v>12855492.42</v>
      </c>
      <c r="Z118" s="32">
        <v>17098588.719999999</v>
      </c>
      <c r="AA118" s="32">
        <v>12635974.42</v>
      </c>
      <c r="AB118" s="32">
        <v>17974626.649999999</v>
      </c>
      <c r="AC118" s="2">
        <v>4.91</v>
      </c>
      <c r="AD118" s="2">
        <v>4.91</v>
      </c>
      <c r="AE118" s="2">
        <v>4.91</v>
      </c>
      <c r="AF118" s="2">
        <v>4.91</v>
      </c>
      <c r="AG118" s="2">
        <v>4.91</v>
      </c>
      <c r="AH118" s="2">
        <v>4.91</v>
      </c>
      <c r="AI118" s="2">
        <v>4.91</v>
      </c>
      <c r="AJ118" s="2">
        <v>4.91</v>
      </c>
      <c r="AK118" s="2">
        <v>4.91</v>
      </c>
      <c r="AL118" s="2">
        <v>4.91</v>
      </c>
      <c r="AM118" s="2">
        <v>4.91</v>
      </c>
      <c r="AN118" s="2">
        <v>4.91</v>
      </c>
      <c r="AO118" s="33">
        <v>819363.47</v>
      </c>
      <c r="AP118" s="33">
        <v>932171.93</v>
      </c>
      <c r="AQ118" s="33">
        <v>757563.01</v>
      </c>
      <c r="AR118" s="33">
        <v>294326.88</v>
      </c>
      <c r="AS118" s="33">
        <v>575752.32999999996</v>
      </c>
      <c r="AT118" s="33">
        <v>630769.43999999994</v>
      </c>
      <c r="AU118" s="33">
        <v>2074771.6</v>
      </c>
      <c r="AV118" s="33">
        <v>972760.64</v>
      </c>
      <c r="AW118" s="33">
        <v>631204.68000000005</v>
      </c>
      <c r="AX118" s="33">
        <v>839540.71</v>
      </c>
      <c r="AY118" s="33">
        <v>620426.34</v>
      </c>
      <c r="AZ118" s="33">
        <v>882554.17</v>
      </c>
      <c r="BA118" s="31">
        <f t="shared" si="276"/>
        <v>-20025.18</v>
      </c>
      <c r="BB118" s="31">
        <f t="shared" si="277"/>
        <v>-22782.21</v>
      </c>
      <c r="BC118" s="31">
        <f t="shared" si="278"/>
        <v>-18514.78</v>
      </c>
      <c r="BD118" s="31">
        <f t="shared" si="279"/>
        <v>-28773.3</v>
      </c>
      <c r="BE118" s="31">
        <f t="shared" si="280"/>
        <v>-56285.36</v>
      </c>
      <c r="BF118" s="31">
        <f t="shared" si="281"/>
        <v>-61663.81</v>
      </c>
      <c r="BG118" s="31">
        <f t="shared" si="282"/>
        <v>-300017.89</v>
      </c>
      <c r="BH118" s="31">
        <f t="shared" si="283"/>
        <v>-140663.96</v>
      </c>
      <c r="BI118" s="31">
        <f t="shared" si="284"/>
        <v>-91274</v>
      </c>
      <c r="BJ118" s="31">
        <f t="shared" si="285"/>
        <v>-51295.77</v>
      </c>
      <c r="BK118" s="31">
        <f t="shared" si="286"/>
        <v>-37907.919999999998</v>
      </c>
      <c r="BL118" s="31">
        <f t="shared" si="287"/>
        <v>-53923.88</v>
      </c>
      <c r="BM118" s="6">
        <v>1.06E-2</v>
      </c>
      <c r="BN118" s="6">
        <v>1.06E-2</v>
      </c>
      <c r="BO118" s="6">
        <v>1.06E-2</v>
      </c>
      <c r="BP118" s="6">
        <v>1.06E-2</v>
      </c>
      <c r="BQ118" s="6">
        <v>1.06E-2</v>
      </c>
      <c r="BR118" s="6">
        <v>1.06E-2</v>
      </c>
      <c r="BS118" s="6">
        <v>1.06E-2</v>
      </c>
      <c r="BT118" s="6">
        <v>1.06E-2</v>
      </c>
      <c r="BU118" s="6">
        <v>1.06E-2</v>
      </c>
      <c r="BV118" s="6">
        <v>1.06E-2</v>
      </c>
      <c r="BW118" s="6">
        <v>1.06E-2</v>
      </c>
      <c r="BX118" s="6">
        <v>1.06E-2</v>
      </c>
      <c r="BY118" s="31">
        <v>176889.06</v>
      </c>
      <c r="BZ118" s="31">
        <v>201242.82</v>
      </c>
      <c r="CA118" s="31">
        <v>163547.21</v>
      </c>
      <c r="CB118" s="31">
        <v>63541.04</v>
      </c>
      <c r="CC118" s="31">
        <v>124296.84</v>
      </c>
      <c r="CD118" s="31">
        <v>136174.26</v>
      </c>
      <c r="CE118" s="31">
        <v>447914.03</v>
      </c>
      <c r="CF118" s="31">
        <v>210005.35</v>
      </c>
      <c r="CG118" s="31">
        <v>136268.22</v>
      </c>
      <c r="CH118" s="31">
        <v>181245.04</v>
      </c>
      <c r="CI118" s="31">
        <v>133941.32999999999</v>
      </c>
      <c r="CJ118" s="31">
        <v>190531.04</v>
      </c>
      <c r="CK118" s="32">
        <f t="shared" si="262"/>
        <v>21693.94</v>
      </c>
      <c r="CL118" s="32">
        <f t="shared" si="263"/>
        <v>24680.720000000001</v>
      </c>
      <c r="CM118" s="32">
        <f t="shared" si="264"/>
        <v>20057.68</v>
      </c>
      <c r="CN118" s="32">
        <f t="shared" si="265"/>
        <v>7792.77</v>
      </c>
      <c r="CO118" s="32">
        <f t="shared" si="266"/>
        <v>15243.95</v>
      </c>
      <c r="CP118" s="32">
        <f t="shared" si="267"/>
        <v>16700.62</v>
      </c>
      <c r="CQ118" s="32">
        <f t="shared" si="268"/>
        <v>54932.85</v>
      </c>
      <c r="CR118" s="32">
        <f t="shared" si="269"/>
        <v>25755.37</v>
      </c>
      <c r="CS118" s="32">
        <f t="shared" si="270"/>
        <v>16712.14</v>
      </c>
      <c r="CT118" s="32">
        <f t="shared" si="271"/>
        <v>22228.17</v>
      </c>
      <c r="CU118" s="32">
        <f t="shared" si="272"/>
        <v>16426.77</v>
      </c>
      <c r="CV118" s="32">
        <f t="shared" si="273"/>
        <v>23367.01</v>
      </c>
      <c r="CW118" s="31">
        <f t="shared" si="288"/>
        <v>-600755.28999999992</v>
      </c>
      <c r="CX118" s="31">
        <f t="shared" si="289"/>
        <v>-683466.18</v>
      </c>
      <c r="CY118" s="31">
        <f t="shared" si="290"/>
        <v>-555443.34</v>
      </c>
      <c r="CZ118" s="31">
        <f t="shared" si="291"/>
        <v>-194219.77000000002</v>
      </c>
      <c r="DA118" s="31">
        <f t="shared" si="292"/>
        <v>-379926.17999999993</v>
      </c>
      <c r="DB118" s="31">
        <f t="shared" si="293"/>
        <v>-416230.74999999994</v>
      </c>
      <c r="DC118" s="31">
        <f t="shared" si="294"/>
        <v>-1271906.83</v>
      </c>
      <c r="DD118" s="31">
        <f t="shared" si="295"/>
        <v>-596335.96000000008</v>
      </c>
      <c r="DE118" s="31">
        <f t="shared" si="296"/>
        <v>-386950.32000000007</v>
      </c>
      <c r="DF118" s="31">
        <f t="shared" si="297"/>
        <v>-584771.73</v>
      </c>
      <c r="DG118" s="31">
        <f t="shared" si="298"/>
        <v>-432150.32</v>
      </c>
      <c r="DH118" s="31">
        <f t="shared" si="299"/>
        <v>-614732.24</v>
      </c>
      <c r="DI118" s="32">
        <f t="shared" si="300"/>
        <v>-30037.759999999998</v>
      </c>
      <c r="DJ118" s="32">
        <f t="shared" si="301"/>
        <v>-34173.31</v>
      </c>
      <c r="DK118" s="32">
        <f t="shared" si="302"/>
        <v>-27772.17</v>
      </c>
      <c r="DL118" s="32">
        <f t="shared" si="303"/>
        <v>-9710.99</v>
      </c>
      <c r="DM118" s="32">
        <f t="shared" si="304"/>
        <v>-18996.310000000001</v>
      </c>
      <c r="DN118" s="32">
        <f t="shared" si="305"/>
        <v>-20811.54</v>
      </c>
      <c r="DO118" s="32">
        <f t="shared" si="306"/>
        <v>-63595.34</v>
      </c>
      <c r="DP118" s="32">
        <f t="shared" si="307"/>
        <v>-29816.799999999999</v>
      </c>
      <c r="DQ118" s="32">
        <f t="shared" si="308"/>
        <v>-19347.52</v>
      </c>
      <c r="DR118" s="32">
        <f t="shared" si="309"/>
        <v>-29238.59</v>
      </c>
      <c r="DS118" s="32">
        <f t="shared" si="310"/>
        <v>-21607.52</v>
      </c>
      <c r="DT118" s="32">
        <f t="shared" si="311"/>
        <v>-30736.61</v>
      </c>
      <c r="DU118" s="31">
        <f t="shared" si="312"/>
        <v>-258481.26</v>
      </c>
      <c r="DV118" s="31">
        <f t="shared" si="313"/>
        <v>-290585.62</v>
      </c>
      <c r="DW118" s="31">
        <f t="shared" si="314"/>
        <v>-233598.28</v>
      </c>
      <c r="DX118" s="31">
        <f t="shared" si="315"/>
        <v>-80691.7</v>
      </c>
      <c r="DY118" s="31">
        <f t="shared" si="316"/>
        <v>-155972.79</v>
      </c>
      <c r="DZ118" s="31">
        <f t="shared" si="317"/>
        <v>-168756</v>
      </c>
      <c r="EA118" s="31">
        <f t="shared" si="318"/>
        <v>-509407.66</v>
      </c>
      <c r="EB118" s="31">
        <f t="shared" si="319"/>
        <v>-235671.28</v>
      </c>
      <c r="EC118" s="31">
        <f t="shared" si="320"/>
        <v>-150868.29999999999</v>
      </c>
      <c r="ED118" s="31">
        <f t="shared" si="321"/>
        <v>-224993.05</v>
      </c>
      <c r="EE118" s="31">
        <f t="shared" si="322"/>
        <v>-163977.46</v>
      </c>
      <c r="EF118" s="31">
        <f t="shared" si="323"/>
        <v>-230099.46</v>
      </c>
      <c r="EG118" s="32">
        <f t="shared" si="324"/>
        <v>-889274.30999999994</v>
      </c>
      <c r="EH118" s="32">
        <f t="shared" si="325"/>
        <v>-1008225.11</v>
      </c>
      <c r="EI118" s="32">
        <f t="shared" si="326"/>
        <v>-816813.79</v>
      </c>
      <c r="EJ118" s="32">
        <f t="shared" si="327"/>
        <v>-284622.46000000002</v>
      </c>
      <c r="EK118" s="32">
        <f t="shared" si="328"/>
        <v>-554895.27999999991</v>
      </c>
      <c r="EL118" s="32">
        <f t="shared" si="329"/>
        <v>-605798.28999999992</v>
      </c>
      <c r="EM118" s="32">
        <f t="shared" si="330"/>
        <v>-1844909.83</v>
      </c>
      <c r="EN118" s="32">
        <f t="shared" si="331"/>
        <v>-861824.04000000015</v>
      </c>
      <c r="EO118" s="32">
        <f t="shared" si="332"/>
        <v>-557166.14000000013</v>
      </c>
      <c r="EP118" s="32">
        <f t="shared" si="333"/>
        <v>-839003.36999999988</v>
      </c>
      <c r="EQ118" s="32">
        <f t="shared" si="334"/>
        <v>-617735.30000000005</v>
      </c>
      <c r="ER118" s="32">
        <f t="shared" si="335"/>
        <v>-875568.30999999994</v>
      </c>
    </row>
    <row r="119" spans="1:148">
      <c r="A119" t="s">
        <v>447</v>
      </c>
      <c r="B119" s="1" t="s">
        <v>117</v>
      </c>
      <c r="C119" t="str">
        <f t="shared" ca="1" si="274"/>
        <v>SHCG</v>
      </c>
      <c r="D119" t="str">
        <f t="shared" ca="1" si="275"/>
        <v>Shell Caroline</v>
      </c>
      <c r="O119" s="51">
        <v>0</v>
      </c>
      <c r="P119" s="51">
        <v>0</v>
      </c>
      <c r="Q119" s="32"/>
      <c r="R119" s="32"/>
      <c r="S119" s="32"/>
      <c r="T119" s="32"/>
      <c r="U119" s="32"/>
      <c r="V119" s="32"/>
      <c r="W119" s="32"/>
      <c r="X119" s="32"/>
      <c r="Y119" s="32"/>
      <c r="Z119" s="32"/>
      <c r="AA119" s="32">
        <v>0</v>
      </c>
      <c r="AB119" s="32">
        <v>0</v>
      </c>
      <c r="AM119" s="2">
        <v>0</v>
      </c>
      <c r="AN119" s="2">
        <v>0</v>
      </c>
      <c r="AO119" s="33"/>
      <c r="AP119" s="33"/>
      <c r="AQ119" s="33"/>
      <c r="AR119" s="33"/>
      <c r="AS119" s="33"/>
      <c r="AT119" s="33"/>
      <c r="AU119" s="33"/>
      <c r="AV119" s="33"/>
      <c r="AW119" s="33"/>
      <c r="AX119" s="33"/>
      <c r="AY119" s="33">
        <v>0</v>
      </c>
      <c r="AZ119" s="33">
        <v>0</v>
      </c>
      <c r="BA119" s="31">
        <f t="shared" si="276"/>
        <v>0</v>
      </c>
      <c r="BB119" s="31">
        <f t="shared" si="277"/>
        <v>0</v>
      </c>
      <c r="BC119" s="31">
        <f t="shared" si="278"/>
        <v>0</v>
      </c>
      <c r="BD119" s="31">
        <f t="shared" si="279"/>
        <v>0</v>
      </c>
      <c r="BE119" s="31">
        <f t="shared" si="280"/>
        <v>0</v>
      </c>
      <c r="BF119" s="31">
        <f t="shared" si="281"/>
        <v>0</v>
      </c>
      <c r="BG119" s="31">
        <f t="shared" si="282"/>
        <v>0</v>
      </c>
      <c r="BH119" s="31">
        <f t="shared" si="283"/>
        <v>0</v>
      </c>
      <c r="BI119" s="31">
        <f t="shared" si="284"/>
        <v>0</v>
      </c>
      <c r="BJ119" s="31">
        <f t="shared" si="285"/>
        <v>0</v>
      </c>
      <c r="BK119" s="31">
        <f t="shared" si="286"/>
        <v>0</v>
      </c>
      <c r="BL119" s="31">
        <f t="shared" si="287"/>
        <v>0</v>
      </c>
      <c r="BM119" s="6">
        <v>-4.8099999999999997E-2</v>
      </c>
      <c r="BN119" s="6">
        <v>-4.8099999999999997E-2</v>
      </c>
      <c r="BO119" s="6">
        <v>-4.8099999999999997E-2</v>
      </c>
      <c r="BP119" s="6">
        <v>-4.8099999999999997E-2</v>
      </c>
      <c r="BQ119" s="6">
        <v>-4.8099999999999997E-2</v>
      </c>
      <c r="BR119" s="6">
        <v>-4.8099999999999997E-2</v>
      </c>
      <c r="BS119" s="6">
        <v>-4.8099999999999997E-2</v>
      </c>
      <c r="BT119" s="6">
        <v>-4.8099999999999997E-2</v>
      </c>
      <c r="BU119" s="6">
        <v>-4.8099999999999997E-2</v>
      </c>
      <c r="BV119" s="6">
        <v>-4.8099999999999997E-2</v>
      </c>
      <c r="BW119" s="6">
        <v>-4.8099999999999997E-2</v>
      </c>
      <c r="BX119" s="6">
        <v>-4.8099999999999997E-2</v>
      </c>
      <c r="BY119" s="31">
        <v>0</v>
      </c>
      <c r="BZ119" s="31">
        <v>0</v>
      </c>
      <c r="CA119" s="31">
        <v>0</v>
      </c>
      <c r="CB119" s="31">
        <v>0</v>
      </c>
      <c r="CC119" s="31">
        <v>0</v>
      </c>
      <c r="CD119" s="31">
        <v>0</v>
      </c>
      <c r="CE119" s="31">
        <v>0</v>
      </c>
      <c r="CF119" s="31">
        <v>0</v>
      </c>
      <c r="CG119" s="31">
        <v>0</v>
      </c>
      <c r="CH119" s="31">
        <v>0</v>
      </c>
      <c r="CI119" s="31">
        <v>0</v>
      </c>
      <c r="CJ119" s="31">
        <v>0</v>
      </c>
      <c r="CK119" s="32">
        <f t="shared" si="262"/>
        <v>0</v>
      </c>
      <c r="CL119" s="32">
        <f t="shared" si="263"/>
        <v>0</v>
      </c>
      <c r="CM119" s="32">
        <f t="shared" si="264"/>
        <v>0</v>
      </c>
      <c r="CN119" s="32">
        <f t="shared" si="265"/>
        <v>0</v>
      </c>
      <c r="CO119" s="32">
        <f t="shared" si="266"/>
        <v>0</v>
      </c>
      <c r="CP119" s="32">
        <f t="shared" si="267"/>
        <v>0</v>
      </c>
      <c r="CQ119" s="32">
        <f t="shared" si="268"/>
        <v>0</v>
      </c>
      <c r="CR119" s="32">
        <f t="shared" si="269"/>
        <v>0</v>
      </c>
      <c r="CS119" s="32">
        <f t="shared" si="270"/>
        <v>0</v>
      </c>
      <c r="CT119" s="32">
        <f t="shared" si="271"/>
        <v>0</v>
      </c>
      <c r="CU119" s="32">
        <f t="shared" si="272"/>
        <v>0</v>
      </c>
      <c r="CV119" s="32">
        <f t="shared" si="273"/>
        <v>0</v>
      </c>
      <c r="CW119" s="31">
        <f t="shared" si="288"/>
        <v>0</v>
      </c>
      <c r="CX119" s="31">
        <f t="shared" si="289"/>
        <v>0</v>
      </c>
      <c r="CY119" s="31">
        <f t="shared" si="290"/>
        <v>0</v>
      </c>
      <c r="CZ119" s="31">
        <f t="shared" si="291"/>
        <v>0</v>
      </c>
      <c r="DA119" s="31">
        <f t="shared" si="292"/>
        <v>0</v>
      </c>
      <c r="DB119" s="31">
        <f t="shared" si="293"/>
        <v>0</v>
      </c>
      <c r="DC119" s="31">
        <f t="shared" si="294"/>
        <v>0</v>
      </c>
      <c r="DD119" s="31">
        <f t="shared" si="295"/>
        <v>0</v>
      </c>
      <c r="DE119" s="31">
        <f t="shared" si="296"/>
        <v>0</v>
      </c>
      <c r="DF119" s="31">
        <f t="shared" si="297"/>
        <v>0</v>
      </c>
      <c r="DG119" s="31">
        <f t="shared" si="298"/>
        <v>0</v>
      </c>
      <c r="DH119" s="31">
        <f t="shared" si="299"/>
        <v>0</v>
      </c>
      <c r="DI119" s="32">
        <f t="shared" si="300"/>
        <v>0</v>
      </c>
      <c r="DJ119" s="32">
        <f t="shared" si="301"/>
        <v>0</v>
      </c>
      <c r="DK119" s="32">
        <f t="shared" si="302"/>
        <v>0</v>
      </c>
      <c r="DL119" s="32">
        <f t="shared" si="303"/>
        <v>0</v>
      </c>
      <c r="DM119" s="32">
        <f t="shared" si="304"/>
        <v>0</v>
      </c>
      <c r="DN119" s="32">
        <f t="shared" si="305"/>
        <v>0</v>
      </c>
      <c r="DO119" s="32">
        <f t="shared" si="306"/>
        <v>0</v>
      </c>
      <c r="DP119" s="32">
        <f t="shared" si="307"/>
        <v>0</v>
      </c>
      <c r="DQ119" s="32">
        <f t="shared" si="308"/>
        <v>0</v>
      </c>
      <c r="DR119" s="32">
        <f t="shared" si="309"/>
        <v>0</v>
      </c>
      <c r="DS119" s="32">
        <f t="shared" si="310"/>
        <v>0</v>
      </c>
      <c r="DT119" s="32">
        <f t="shared" si="311"/>
        <v>0</v>
      </c>
      <c r="DU119" s="31">
        <f t="shared" si="312"/>
        <v>0</v>
      </c>
      <c r="DV119" s="31">
        <f t="shared" si="313"/>
        <v>0</v>
      </c>
      <c r="DW119" s="31">
        <f t="shared" si="314"/>
        <v>0</v>
      </c>
      <c r="DX119" s="31">
        <f t="shared" si="315"/>
        <v>0</v>
      </c>
      <c r="DY119" s="31">
        <f t="shared" si="316"/>
        <v>0</v>
      </c>
      <c r="DZ119" s="31">
        <f t="shared" si="317"/>
        <v>0</v>
      </c>
      <c r="EA119" s="31">
        <f t="shared" si="318"/>
        <v>0</v>
      </c>
      <c r="EB119" s="31">
        <f t="shared" si="319"/>
        <v>0</v>
      </c>
      <c r="EC119" s="31">
        <f t="shared" si="320"/>
        <v>0</v>
      </c>
      <c r="ED119" s="31">
        <f t="shared" si="321"/>
        <v>0</v>
      </c>
      <c r="EE119" s="31">
        <f t="shared" si="322"/>
        <v>0</v>
      </c>
      <c r="EF119" s="31">
        <f t="shared" si="323"/>
        <v>0</v>
      </c>
      <c r="EG119" s="32">
        <f t="shared" si="324"/>
        <v>0</v>
      </c>
      <c r="EH119" s="32">
        <f t="shared" si="325"/>
        <v>0</v>
      </c>
      <c r="EI119" s="32">
        <f t="shared" si="326"/>
        <v>0</v>
      </c>
      <c r="EJ119" s="32">
        <f t="shared" si="327"/>
        <v>0</v>
      </c>
      <c r="EK119" s="32">
        <f t="shared" si="328"/>
        <v>0</v>
      </c>
      <c r="EL119" s="32">
        <f t="shared" si="329"/>
        <v>0</v>
      </c>
      <c r="EM119" s="32">
        <f t="shared" si="330"/>
        <v>0</v>
      </c>
      <c r="EN119" s="32">
        <f t="shared" si="331"/>
        <v>0</v>
      </c>
      <c r="EO119" s="32">
        <f t="shared" si="332"/>
        <v>0</v>
      </c>
      <c r="EP119" s="32">
        <f t="shared" si="333"/>
        <v>0</v>
      </c>
      <c r="EQ119" s="32">
        <f t="shared" si="334"/>
        <v>0</v>
      </c>
      <c r="ER119" s="32">
        <f t="shared" si="335"/>
        <v>0</v>
      </c>
    </row>
    <row r="120" spans="1:148">
      <c r="A120" t="s">
        <v>450</v>
      </c>
      <c r="B120" s="1" t="s">
        <v>97</v>
      </c>
      <c r="C120" t="str">
        <f t="shared" ca="1" si="274"/>
        <v>BCHIMP</v>
      </c>
      <c r="D120" t="str">
        <f t="shared" ca="1" si="275"/>
        <v>Alberta-BC Intertie - Import</v>
      </c>
      <c r="E120" s="51">
        <v>8320</v>
      </c>
      <c r="F120" s="51">
        <v>13503</v>
      </c>
      <c r="G120" s="51">
        <v>30822</v>
      </c>
      <c r="H120" s="51">
        <v>17904</v>
      </c>
      <c r="I120" s="51">
        <v>4434</v>
      </c>
      <c r="J120" s="51">
        <v>18712</v>
      </c>
      <c r="K120" s="51">
        <v>23237</v>
      </c>
      <c r="L120" s="51">
        <v>17131</v>
      </c>
      <c r="M120" s="51">
        <v>10468</v>
      </c>
      <c r="N120" s="51">
        <v>6489</v>
      </c>
      <c r="O120" s="51">
        <v>5004</v>
      </c>
      <c r="P120" s="51">
        <v>14845</v>
      </c>
      <c r="Q120" s="32">
        <v>726925.89</v>
      </c>
      <c r="R120" s="32">
        <v>1166334.5900000001</v>
      </c>
      <c r="S120" s="32">
        <v>1876903.23</v>
      </c>
      <c r="T120" s="32">
        <v>1047994.28</v>
      </c>
      <c r="U120" s="32">
        <v>349707.82</v>
      </c>
      <c r="V120" s="32">
        <v>1265237.1100000001</v>
      </c>
      <c r="W120" s="32">
        <v>4471060.32</v>
      </c>
      <c r="X120" s="32">
        <v>1850067.98</v>
      </c>
      <c r="Y120" s="32">
        <v>623441.44999999995</v>
      </c>
      <c r="Z120" s="32">
        <v>662123.4</v>
      </c>
      <c r="AA120" s="32">
        <v>443336.61</v>
      </c>
      <c r="AB120" s="32">
        <v>1345386.2</v>
      </c>
      <c r="AC120" s="2">
        <v>0.78</v>
      </c>
      <c r="AD120" s="2">
        <v>0.78</v>
      </c>
      <c r="AE120" s="2">
        <v>0.78</v>
      </c>
      <c r="AF120" s="2">
        <v>0.78</v>
      </c>
      <c r="AG120" s="2">
        <v>0.78</v>
      </c>
      <c r="AH120" s="2">
        <v>0.78</v>
      </c>
      <c r="AI120" s="2">
        <v>0.78</v>
      </c>
      <c r="AJ120" s="2">
        <v>0.78</v>
      </c>
      <c r="AK120" s="2">
        <v>0.78</v>
      </c>
      <c r="AL120" s="2">
        <v>0.78</v>
      </c>
      <c r="AM120" s="2">
        <v>0.78</v>
      </c>
      <c r="AN120" s="2">
        <v>0.78</v>
      </c>
      <c r="AO120" s="33">
        <v>5670.02</v>
      </c>
      <c r="AP120" s="33">
        <v>9097.41</v>
      </c>
      <c r="AQ120" s="33">
        <v>14639.85</v>
      </c>
      <c r="AR120" s="33">
        <v>8174.36</v>
      </c>
      <c r="AS120" s="33">
        <v>2727.72</v>
      </c>
      <c r="AT120" s="33">
        <v>9868.85</v>
      </c>
      <c r="AU120" s="33">
        <v>34874.269999999997</v>
      </c>
      <c r="AV120" s="33">
        <v>14430.53</v>
      </c>
      <c r="AW120" s="33">
        <v>4862.84</v>
      </c>
      <c r="AX120" s="33">
        <v>5164.5600000000004</v>
      </c>
      <c r="AY120" s="33">
        <v>3458.03</v>
      </c>
      <c r="AZ120" s="33">
        <v>10494.01</v>
      </c>
      <c r="BA120" s="31">
        <f t="shared" si="276"/>
        <v>-872.31</v>
      </c>
      <c r="BB120" s="31">
        <f t="shared" si="277"/>
        <v>-1399.6</v>
      </c>
      <c r="BC120" s="31">
        <f t="shared" si="278"/>
        <v>-2252.2800000000002</v>
      </c>
      <c r="BD120" s="31">
        <f t="shared" si="279"/>
        <v>-5030.37</v>
      </c>
      <c r="BE120" s="31">
        <f t="shared" si="280"/>
        <v>-1678.6</v>
      </c>
      <c r="BF120" s="31">
        <f t="shared" si="281"/>
        <v>-6073.14</v>
      </c>
      <c r="BG120" s="31">
        <f t="shared" si="282"/>
        <v>-31744.53</v>
      </c>
      <c r="BH120" s="31">
        <f t="shared" si="283"/>
        <v>-13135.48</v>
      </c>
      <c r="BI120" s="31">
        <f t="shared" si="284"/>
        <v>-4426.43</v>
      </c>
      <c r="BJ120" s="31">
        <f t="shared" si="285"/>
        <v>-1986.37</v>
      </c>
      <c r="BK120" s="31">
        <f t="shared" si="286"/>
        <v>-1330.01</v>
      </c>
      <c r="BL120" s="31">
        <f t="shared" si="287"/>
        <v>-4036.16</v>
      </c>
      <c r="BM120" s="6">
        <v>-2.81E-2</v>
      </c>
      <c r="BN120" s="6">
        <v>-2.81E-2</v>
      </c>
      <c r="BO120" s="6">
        <v>-2.81E-2</v>
      </c>
      <c r="BP120" s="6">
        <v>-2.81E-2</v>
      </c>
      <c r="BQ120" s="6">
        <v>-2.81E-2</v>
      </c>
      <c r="BR120" s="6">
        <v>-2.81E-2</v>
      </c>
      <c r="BS120" s="6">
        <v>-2.81E-2</v>
      </c>
      <c r="BT120" s="6">
        <v>-2.81E-2</v>
      </c>
      <c r="BU120" s="6">
        <v>-2.81E-2</v>
      </c>
      <c r="BV120" s="6">
        <v>-2.81E-2</v>
      </c>
      <c r="BW120" s="6">
        <v>-2.81E-2</v>
      </c>
      <c r="BX120" s="6">
        <v>-2.81E-2</v>
      </c>
      <c r="BY120" s="31">
        <v>-20426.62</v>
      </c>
      <c r="BZ120" s="31">
        <v>-32774</v>
      </c>
      <c r="CA120" s="31">
        <v>-52740.98</v>
      </c>
      <c r="CB120" s="31">
        <v>-29448.639999999999</v>
      </c>
      <c r="CC120" s="31">
        <v>-9826.7900000000009</v>
      </c>
      <c r="CD120" s="31">
        <v>-35553.160000000003</v>
      </c>
      <c r="CE120" s="31">
        <v>-125636.79</v>
      </c>
      <c r="CF120" s="31">
        <v>-51986.91</v>
      </c>
      <c r="CG120" s="31">
        <v>-17518.7</v>
      </c>
      <c r="CH120" s="31">
        <v>-18605.669999999998</v>
      </c>
      <c r="CI120" s="31">
        <v>-12457.76</v>
      </c>
      <c r="CJ120" s="31">
        <v>-37805.35</v>
      </c>
      <c r="CK120" s="32">
        <f t="shared" si="262"/>
        <v>945</v>
      </c>
      <c r="CL120" s="32">
        <f t="shared" si="263"/>
        <v>1516.23</v>
      </c>
      <c r="CM120" s="32">
        <f t="shared" si="264"/>
        <v>2439.9699999999998</v>
      </c>
      <c r="CN120" s="32">
        <f t="shared" si="265"/>
        <v>1362.39</v>
      </c>
      <c r="CO120" s="32">
        <f t="shared" si="266"/>
        <v>454.62</v>
      </c>
      <c r="CP120" s="32">
        <f t="shared" si="267"/>
        <v>1644.81</v>
      </c>
      <c r="CQ120" s="32">
        <f t="shared" si="268"/>
        <v>5812.38</v>
      </c>
      <c r="CR120" s="32">
        <f t="shared" si="269"/>
        <v>2405.09</v>
      </c>
      <c r="CS120" s="32">
        <f t="shared" si="270"/>
        <v>810.47</v>
      </c>
      <c r="CT120" s="32">
        <f t="shared" si="271"/>
        <v>860.76</v>
      </c>
      <c r="CU120" s="32">
        <f t="shared" si="272"/>
        <v>576.34</v>
      </c>
      <c r="CV120" s="32">
        <f t="shared" si="273"/>
        <v>1749</v>
      </c>
      <c r="CW120" s="31">
        <f t="shared" si="288"/>
        <v>-24279.329999999998</v>
      </c>
      <c r="CX120" s="31">
        <f t="shared" si="289"/>
        <v>-38955.58</v>
      </c>
      <c r="CY120" s="31">
        <f t="shared" si="290"/>
        <v>-62688.58</v>
      </c>
      <c r="CZ120" s="31">
        <f t="shared" si="291"/>
        <v>-31230.240000000002</v>
      </c>
      <c r="DA120" s="31">
        <f t="shared" si="292"/>
        <v>-10421.289999999999</v>
      </c>
      <c r="DB120" s="31">
        <f t="shared" si="293"/>
        <v>-37704.060000000005</v>
      </c>
      <c r="DC120" s="31">
        <f t="shared" si="294"/>
        <v>-122954.15</v>
      </c>
      <c r="DD120" s="31">
        <f t="shared" si="295"/>
        <v>-50876.87000000001</v>
      </c>
      <c r="DE120" s="31">
        <f t="shared" si="296"/>
        <v>-17144.64</v>
      </c>
      <c r="DF120" s="31">
        <f t="shared" si="297"/>
        <v>-20923.100000000002</v>
      </c>
      <c r="DG120" s="31">
        <f t="shared" si="298"/>
        <v>-14009.44</v>
      </c>
      <c r="DH120" s="31">
        <f t="shared" si="299"/>
        <v>-42514.2</v>
      </c>
      <c r="DI120" s="32">
        <f t="shared" si="300"/>
        <v>-1213.97</v>
      </c>
      <c r="DJ120" s="32">
        <f t="shared" si="301"/>
        <v>-1947.78</v>
      </c>
      <c r="DK120" s="32">
        <f t="shared" si="302"/>
        <v>-3134.43</v>
      </c>
      <c r="DL120" s="32">
        <f t="shared" si="303"/>
        <v>-1561.51</v>
      </c>
      <c r="DM120" s="32">
        <f t="shared" si="304"/>
        <v>-521.05999999999995</v>
      </c>
      <c r="DN120" s="32">
        <f t="shared" si="305"/>
        <v>-1885.2</v>
      </c>
      <c r="DO120" s="32">
        <f t="shared" si="306"/>
        <v>-6147.71</v>
      </c>
      <c r="DP120" s="32">
        <f t="shared" si="307"/>
        <v>-2543.84</v>
      </c>
      <c r="DQ120" s="32">
        <f t="shared" si="308"/>
        <v>-857.23</v>
      </c>
      <c r="DR120" s="32">
        <f t="shared" si="309"/>
        <v>-1046.1600000000001</v>
      </c>
      <c r="DS120" s="32">
        <f t="shared" si="310"/>
        <v>-700.47</v>
      </c>
      <c r="DT120" s="32">
        <f t="shared" si="311"/>
        <v>-2125.71</v>
      </c>
      <c r="DU120" s="31">
        <f t="shared" si="312"/>
        <v>-10446.44</v>
      </c>
      <c r="DV120" s="31">
        <f t="shared" si="313"/>
        <v>-16562.53</v>
      </c>
      <c r="DW120" s="31">
        <f t="shared" si="314"/>
        <v>-26364.43</v>
      </c>
      <c r="DX120" s="31">
        <f t="shared" si="315"/>
        <v>-12975.1</v>
      </c>
      <c r="DY120" s="31">
        <f t="shared" si="316"/>
        <v>-4278.3</v>
      </c>
      <c r="DZ120" s="31">
        <f t="shared" si="317"/>
        <v>-15286.68</v>
      </c>
      <c r="EA120" s="31">
        <f t="shared" si="318"/>
        <v>-49244</v>
      </c>
      <c r="EB120" s="31">
        <f t="shared" si="319"/>
        <v>-20106.48</v>
      </c>
      <c r="EC120" s="31">
        <f t="shared" si="320"/>
        <v>-6684.53</v>
      </c>
      <c r="ED120" s="31">
        <f t="shared" si="321"/>
        <v>-8050.24</v>
      </c>
      <c r="EE120" s="31">
        <f t="shared" si="322"/>
        <v>-5315.82</v>
      </c>
      <c r="EF120" s="31">
        <f t="shared" si="323"/>
        <v>-15913.42</v>
      </c>
      <c r="EG120" s="32">
        <f t="shared" si="324"/>
        <v>-35939.74</v>
      </c>
      <c r="EH120" s="32">
        <f t="shared" si="325"/>
        <v>-57465.89</v>
      </c>
      <c r="EI120" s="32">
        <f t="shared" si="326"/>
        <v>-92187.44</v>
      </c>
      <c r="EJ120" s="32">
        <f t="shared" si="327"/>
        <v>-45766.85</v>
      </c>
      <c r="EK120" s="32">
        <f t="shared" si="328"/>
        <v>-15220.649999999998</v>
      </c>
      <c r="EL120" s="32">
        <f t="shared" si="329"/>
        <v>-54875.94</v>
      </c>
      <c r="EM120" s="32">
        <f t="shared" si="330"/>
        <v>-178345.86</v>
      </c>
      <c r="EN120" s="32">
        <f t="shared" si="331"/>
        <v>-73527.19</v>
      </c>
      <c r="EO120" s="32">
        <f t="shared" si="332"/>
        <v>-24686.399999999998</v>
      </c>
      <c r="EP120" s="32">
        <f t="shared" si="333"/>
        <v>-30019.5</v>
      </c>
      <c r="EQ120" s="32">
        <f t="shared" si="334"/>
        <v>-20025.73</v>
      </c>
      <c r="ER120" s="32">
        <f t="shared" si="335"/>
        <v>-60553.329999999994</v>
      </c>
    </row>
    <row r="121" spans="1:148">
      <c r="A121" t="s">
        <v>423</v>
      </c>
      <c r="B121" s="1" t="s">
        <v>133</v>
      </c>
      <c r="C121" t="str">
        <f t="shared" ca="1" si="274"/>
        <v>SPR</v>
      </c>
      <c r="D121" t="str">
        <f t="shared" ca="1" si="275"/>
        <v>Spray Hydro Facility</v>
      </c>
      <c r="E121" s="51">
        <v>22839.225600000002</v>
      </c>
      <c r="F121" s="51">
        <v>16817.247100000001</v>
      </c>
      <c r="G121" s="51">
        <v>18088.499800000001</v>
      </c>
      <c r="H121" s="51">
        <v>18666.826700000001</v>
      </c>
      <c r="I121" s="51">
        <v>25070.470799999999</v>
      </c>
      <c r="J121" s="51">
        <v>38747.584600000002</v>
      </c>
      <c r="K121" s="51">
        <v>23427.534599999999</v>
      </c>
      <c r="L121" s="51">
        <v>18655.0308</v>
      </c>
      <c r="M121" s="51">
        <v>10258.5355</v>
      </c>
      <c r="N121" s="51">
        <v>12954.7426</v>
      </c>
      <c r="O121" s="51">
        <v>15182.2438</v>
      </c>
      <c r="P121" s="51">
        <v>23576.894100000001</v>
      </c>
      <c r="Q121" s="32">
        <v>1644257.32</v>
      </c>
      <c r="R121" s="32">
        <v>1431731.3</v>
      </c>
      <c r="S121" s="32">
        <v>1321021.45</v>
      </c>
      <c r="T121" s="32">
        <v>1220293.6100000001</v>
      </c>
      <c r="U121" s="32">
        <v>1370463.49</v>
      </c>
      <c r="V121" s="32">
        <v>2149154.9700000002</v>
      </c>
      <c r="W121" s="32">
        <v>5497364.9800000004</v>
      </c>
      <c r="X121" s="32">
        <v>1775436.29</v>
      </c>
      <c r="Y121" s="32">
        <v>621942.99</v>
      </c>
      <c r="Z121" s="32">
        <v>1065406.92</v>
      </c>
      <c r="AA121" s="32">
        <v>1054188.8600000001</v>
      </c>
      <c r="AB121" s="32">
        <v>1827806.1</v>
      </c>
      <c r="AC121" s="2">
        <v>0.18</v>
      </c>
      <c r="AD121" s="2">
        <v>0.18</v>
      </c>
      <c r="AE121" s="2">
        <v>0.18</v>
      </c>
      <c r="AF121" s="2">
        <v>0.18</v>
      </c>
      <c r="AG121" s="2">
        <v>0.18</v>
      </c>
      <c r="AH121" s="2">
        <v>0.18</v>
      </c>
      <c r="AI121" s="2">
        <v>0.18</v>
      </c>
      <c r="AJ121" s="2">
        <v>0.18</v>
      </c>
      <c r="AK121" s="2">
        <v>0.18</v>
      </c>
      <c r="AL121" s="2">
        <v>0.18</v>
      </c>
      <c r="AM121" s="2">
        <v>0.18</v>
      </c>
      <c r="AN121" s="2">
        <v>0.18</v>
      </c>
      <c r="AO121" s="33">
        <v>2959.66</v>
      </c>
      <c r="AP121" s="33">
        <v>2577.12</v>
      </c>
      <c r="AQ121" s="33">
        <v>2377.84</v>
      </c>
      <c r="AR121" s="33">
        <v>2196.5300000000002</v>
      </c>
      <c r="AS121" s="33">
        <v>2466.83</v>
      </c>
      <c r="AT121" s="33">
        <v>3868.48</v>
      </c>
      <c r="AU121" s="33">
        <v>9895.26</v>
      </c>
      <c r="AV121" s="33">
        <v>3195.79</v>
      </c>
      <c r="AW121" s="33">
        <v>1119.5</v>
      </c>
      <c r="AX121" s="33">
        <v>1917.73</v>
      </c>
      <c r="AY121" s="33">
        <v>1897.54</v>
      </c>
      <c r="AZ121" s="33">
        <v>3290.05</v>
      </c>
      <c r="BA121" s="31">
        <f t="shared" si="276"/>
        <v>-1973.11</v>
      </c>
      <c r="BB121" s="31">
        <f t="shared" si="277"/>
        <v>-1718.08</v>
      </c>
      <c r="BC121" s="31">
        <f t="shared" si="278"/>
        <v>-1585.23</v>
      </c>
      <c r="BD121" s="31">
        <f t="shared" si="279"/>
        <v>-5857.41</v>
      </c>
      <c r="BE121" s="31">
        <f t="shared" si="280"/>
        <v>-6578.22</v>
      </c>
      <c r="BF121" s="31">
        <f t="shared" si="281"/>
        <v>-10315.94</v>
      </c>
      <c r="BG121" s="31">
        <f t="shared" si="282"/>
        <v>-39031.29</v>
      </c>
      <c r="BH121" s="31">
        <f t="shared" si="283"/>
        <v>-12605.6</v>
      </c>
      <c r="BI121" s="31">
        <f t="shared" si="284"/>
        <v>-4415.8</v>
      </c>
      <c r="BJ121" s="31">
        <f t="shared" si="285"/>
        <v>-3196.22</v>
      </c>
      <c r="BK121" s="31">
        <f t="shared" si="286"/>
        <v>-3162.57</v>
      </c>
      <c r="BL121" s="31">
        <f t="shared" si="287"/>
        <v>-5483.42</v>
      </c>
      <c r="BM121" s="6">
        <v>-4.9399999999999999E-2</v>
      </c>
      <c r="BN121" s="6">
        <v>-4.9399999999999999E-2</v>
      </c>
      <c r="BO121" s="6">
        <v>-4.9399999999999999E-2</v>
      </c>
      <c r="BP121" s="6">
        <v>-4.9399999999999999E-2</v>
      </c>
      <c r="BQ121" s="6">
        <v>-4.9399999999999999E-2</v>
      </c>
      <c r="BR121" s="6">
        <v>-4.9399999999999999E-2</v>
      </c>
      <c r="BS121" s="6">
        <v>-4.9399999999999999E-2</v>
      </c>
      <c r="BT121" s="6">
        <v>-4.9399999999999999E-2</v>
      </c>
      <c r="BU121" s="6">
        <v>-4.9399999999999999E-2</v>
      </c>
      <c r="BV121" s="6">
        <v>-4.9399999999999999E-2</v>
      </c>
      <c r="BW121" s="6">
        <v>-4.9399999999999999E-2</v>
      </c>
      <c r="BX121" s="6">
        <v>-4.9399999999999999E-2</v>
      </c>
      <c r="BY121" s="31">
        <v>-81226.31</v>
      </c>
      <c r="BZ121" s="31">
        <v>-70727.53</v>
      </c>
      <c r="CA121" s="31">
        <v>-65258.46</v>
      </c>
      <c r="CB121" s="31">
        <v>-60282.5</v>
      </c>
      <c r="CC121" s="31">
        <v>-67700.899999999994</v>
      </c>
      <c r="CD121" s="31">
        <v>-106168.26</v>
      </c>
      <c r="CE121" s="31">
        <v>-271569.83</v>
      </c>
      <c r="CF121" s="31">
        <v>-87706.55</v>
      </c>
      <c r="CG121" s="31">
        <v>-30723.98</v>
      </c>
      <c r="CH121" s="31">
        <v>-52631.1</v>
      </c>
      <c r="CI121" s="31">
        <v>-52076.93</v>
      </c>
      <c r="CJ121" s="31">
        <v>-90293.62</v>
      </c>
      <c r="CK121" s="32">
        <f t="shared" si="262"/>
        <v>2137.5300000000002</v>
      </c>
      <c r="CL121" s="32">
        <f t="shared" si="263"/>
        <v>1861.25</v>
      </c>
      <c r="CM121" s="32">
        <f t="shared" si="264"/>
        <v>1717.33</v>
      </c>
      <c r="CN121" s="32">
        <f t="shared" si="265"/>
        <v>1586.38</v>
      </c>
      <c r="CO121" s="32">
        <f t="shared" si="266"/>
        <v>1781.6</v>
      </c>
      <c r="CP121" s="32">
        <f t="shared" si="267"/>
        <v>2793.9</v>
      </c>
      <c r="CQ121" s="32">
        <f t="shared" si="268"/>
        <v>7146.57</v>
      </c>
      <c r="CR121" s="32">
        <f t="shared" si="269"/>
        <v>2308.0700000000002</v>
      </c>
      <c r="CS121" s="32">
        <f t="shared" si="270"/>
        <v>808.53</v>
      </c>
      <c r="CT121" s="32">
        <f t="shared" si="271"/>
        <v>1385.03</v>
      </c>
      <c r="CU121" s="32">
        <f t="shared" si="272"/>
        <v>1370.45</v>
      </c>
      <c r="CV121" s="32">
        <f t="shared" si="273"/>
        <v>2376.15</v>
      </c>
      <c r="CW121" s="31">
        <f t="shared" si="288"/>
        <v>-80075.33</v>
      </c>
      <c r="CX121" s="31">
        <f t="shared" si="289"/>
        <v>-69725.319999999992</v>
      </c>
      <c r="CY121" s="31">
        <f t="shared" si="290"/>
        <v>-64333.74</v>
      </c>
      <c r="CZ121" s="31">
        <f t="shared" si="291"/>
        <v>-55035.240000000005</v>
      </c>
      <c r="DA121" s="31">
        <f t="shared" si="292"/>
        <v>-61807.909999999989</v>
      </c>
      <c r="DB121" s="31">
        <f t="shared" si="293"/>
        <v>-96926.9</v>
      </c>
      <c r="DC121" s="31">
        <f t="shared" si="294"/>
        <v>-235287.23</v>
      </c>
      <c r="DD121" s="31">
        <f t="shared" si="295"/>
        <v>-75988.669999999984</v>
      </c>
      <c r="DE121" s="31">
        <f t="shared" si="296"/>
        <v>-26619.15</v>
      </c>
      <c r="DF121" s="31">
        <f t="shared" si="297"/>
        <v>-49967.58</v>
      </c>
      <c r="DG121" s="31">
        <f t="shared" si="298"/>
        <v>-49441.450000000004</v>
      </c>
      <c r="DH121" s="31">
        <f t="shared" si="299"/>
        <v>-85724.1</v>
      </c>
      <c r="DI121" s="32">
        <f t="shared" si="300"/>
        <v>-4003.77</v>
      </c>
      <c r="DJ121" s="32">
        <f t="shared" si="301"/>
        <v>-3486.27</v>
      </c>
      <c r="DK121" s="32">
        <f t="shared" si="302"/>
        <v>-3216.69</v>
      </c>
      <c r="DL121" s="32">
        <f t="shared" si="303"/>
        <v>-2751.76</v>
      </c>
      <c r="DM121" s="32">
        <f t="shared" si="304"/>
        <v>-3090.4</v>
      </c>
      <c r="DN121" s="32">
        <f t="shared" si="305"/>
        <v>-4846.3500000000004</v>
      </c>
      <c r="DO121" s="32">
        <f t="shared" si="306"/>
        <v>-11764.36</v>
      </c>
      <c r="DP121" s="32">
        <f t="shared" si="307"/>
        <v>-3799.43</v>
      </c>
      <c r="DQ121" s="32">
        <f t="shared" si="308"/>
        <v>-1330.96</v>
      </c>
      <c r="DR121" s="32">
        <f t="shared" si="309"/>
        <v>-2498.38</v>
      </c>
      <c r="DS121" s="32">
        <f t="shared" si="310"/>
        <v>-2472.0700000000002</v>
      </c>
      <c r="DT121" s="32">
        <f t="shared" si="311"/>
        <v>-4286.21</v>
      </c>
      <c r="DU121" s="31">
        <f t="shared" si="312"/>
        <v>-34453.25</v>
      </c>
      <c r="DV121" s="31">
        <f t="shared" si="313"/>
        <v>-29644.74</v>
      </c>
      <c r="DW121" s="31">
        <f t="shared" si="314"/>
        <v>-27056.32</v>
      </c>
      <c r="DX121" s="31">
        <f t="shared" si="315"/>
        <v>-22865.27</v>
      </c>
      <c r="DY121" s="31">
        <f t="shared" si="316"/>
        <v>-25374.28</v>
      </c>
      <c r="DZ121" s="31">
        <f t="shared" si="317"/>
        <v>-39297.9</v>
      </c>
      <c r="EA121" s="31">
        <f t="shared" si="318"/>
        <v>-94234.2</v>
      </c>
      <c r="EB121" s="31">
        <f t="shared" si="319"/>
        <v>-30030.63</v>
      </c>
      <c r="EC121" s="31">
        <f t="shared" si="320"/>
        <v>-10378.56</v>
      </c>
      <c r="ED121" s="31">
        <f t="shared" si="321"/>
        <v>-19225.21</v>
      </c>
      <c r="EE121" s="31">
        <f t="shared" si="322"/>
        <v>-18760.330000000002</v>
      </c>
      <c r="EF121" s="31">
        <f t="shared" si="323"/>
        <v>-32087.25</v>
      </c>
      <c r="EG121" s="32">
        <f t="shared" si="324"/>
        <v>-118532.35</v>
      </c>
      <c r="EH121" s="32">
        <f t="shared" si="325"/>
        <v>-102856.33</v>
      </c>
      <c r="EI121" s="32">
        <f t="shared" si="326"/>
        <v>-94606.75</v>
      </c>
      <c r="EJ121" s="32">
        <f t="shared" si="327"/>
        <v>-80652.27</v>
      </c>
      <c r="EK121" s="32">
        <f t="shared" si="328"/>
        <v>-90272.59</v>
      </c>
      <c r="EL121" s="32">
        <f t="shared" si="329"/>
        <v>-141071.15</v>
      </c>
      <c r="EM121" s="32">
        <f t="shared" si="330"/>
        <v>-341285.79000000004</v>
      </c>
      <c r="EN121" s="32">
        <f t="shared" si="331"/>
        <v>-109818.72999999998</v>
      </c>
      <c r="EO121" s="32">
        <f t="shared" si="332"/>
        <v>-38328.67</v>
      </c>
      <c r="EP121" s="32">
        <f t="shared" si="333"/>
        <v>-71691.17</v>
      </c>
      <c r="EQ121" s="32">
        <f t="shared" si="334"/>
        <v>-70673.850000000006</v>
      </c>
      <c r="ER121" s="32">
        <f t="shared" si="335"/>
        <v>-122097.56000000001</v>
      </c>
    </row>
    <row r="122" spans="1:148">
      <c r="A122" t="s">
        <v>450</v>
      </c>
      <c r="B122" s="1" t="s">
        <v>98</v>
      </c>
      <c r="C122" t="str">
        <f t="shared" ca="1" si="274"/>
        <v>SPCIMP</v>
      </c>
      <c r="D122" t="str">
        <f t="shared" ca="1" si="275"/>
        <v>Alberta-Saskatchewan Intertie - Import</v>
      </c>
      <c r="E122" s="51">
        <v>26164</v>
      </c>
      <c r="F122" s="51">
        <v>7528</v>
      </c>
      <c r="G122" s="51">
        <v>24339</v>
      </c>
      <c r="H122" s="51">
        <v>39437</v>
      </c>
      <c r="I122" s="51">
        <v>38956</v>
      </c>
      <c r="J122" s="51">
        <v>40219</v>
      </c>
      <c r="K122" s="51">
        <v>84924</v>
      </c>
      <c r="L122" s="51">
        <v>82271</v>
      </c>
      <c r="M122" s="51">
        <v>36128</v>
      </c>
      <c r="N122" s="51">
        <v>41163</v>
      </c>
      <c r="O122" s="51">
        <v>16527</v>
      </c>
      <c r="P122" s="51">
        <v>14535</v>
      </c>
      <c r="Q122" s="32">
        <v>1735830.94</v>
      </c>
      <c r="R122" s="32">
        <v>596448.6</v>
      </c>
      <c r="S122" s="32">
        <v>1587080.37</v>
      </c>
      <c r="T122" s="32">
        <v>2307157.34</v>
      </c>
      <c r="U122" s="32">
        <v>1220618.6200000001</v>
      </c>
      <c r="V122" s="32">
        <v>1727557.44</v>
      </c>
      <c r="W122" s="32">
        <v>13889043.65</v>
      </c>
      <c r="X122" s="32">
        <v>6734031.9299999997</v>
      </c>
      <c r="Y122" s="32">
        <v>2273607.11</v>
      </c>
      <c r="Z122" s="32">
        <v>3135770.53</v>
      </c>
      <c r="AA122" s="32">
        <v>929391.06</v>
      </c>
      <c r="AB122" s="32">
        <v>1233621.5</v>
      </c>
      <c r="AC122" s="2">
        <v>1.44</v>
      </c>
      <c r="AD122" s="2">
        <v>1.44</v>
      </c>
      <c r="AE122" s="2">
        <v>1.44</v>
      </c>
      <c r="AF122" s="2">
        <v>1.44</v>
      </c>
      <c r="AG122" s="2">
        <v>1.44</v>
      </c>
      <c r="AH122" s="2">
        <v>1.44</v>
      </c>
      <c r="AI122" s="2">
        <v>1.44</v>
      </c>
      <c r="AJ122" s="2">
        <v>1.44</v>
      </c>
      <c r="AK122" s="2">
        <v>1.44</v>
      </c>
      <c r="AL122" s="2">
        <v>1.44</v>
      </c>
      <c r="AM122" s="2">
        <v>1.44</v>
      </c>
      <c r="AN122" s="2">
        <v>1.44</v>
      </c>
      <c r="AO122" s="33">
        <v>24995.97</v>
      </c>
      <c r="AP122" s="33">
        <v>8588.86</v>
      </c>
      <c r="AQ122" s="33">
        <v>22853.96</v>
      </c>
      <c r="AR122" s="33">
        <v>33223.07</v>
      </c>
      <c r="AS122" s="33">
        <v>17576.91</v>
      </c>
      <c r="AT122" s="33">
        <v>24876.83</v>
      </c>
      <c r="AU122" s="33">
        <v>200002.23</v>
      </c>
      <c r="AV122" s="33">
        <v>96970.06</v>
      </c>
      <c r="AW122" s="33">
        <v>32739.94</v>
      </c>
      <c r="AX122" s="33">
        <v>45155.1</v>
      </c>
      <c r="AY122" s="33">
        <v>13383.23</v>
      </c>
      <c r="AZ122" s="33">
        <v>17764.150000000001</v>
      </c>
      <c r="BA122" s="31">
        <f t="shared" si="276"/>
        <v>-2083</v>
      </c>
      <c r="BB122" s="31">
        <f t="shared" si="277"/>
        <v>-715.74</v>
      </c>
      <c r="BC122" s="31">
        <f t="shared" si="278"/>
        <v>-1904.5</v>
      </c>
      <c r="BD122" s="31">
        <f t="shared" si="279"/>
        <v>-11074.36</v>
      </c>
      <c r="BE122" s="31">
        <f t="shared" si="280"/>
        <v>-5858.97</v>
      </c>
      <c r="BF122" s="31">
        <f t="shared" si="281"/>
        <v>-8292.2800000000007</v>
      </c>
      <c r="BG122" s="31">
        <f t="shared" si="282"/>
        <v>-98612.21</v>
      </c>
      <c r="BH122" s="31">
        <f t="shared" si="283"/>
        <v>-47811.63</v>
      </c>
      <c r="BI122" s="31">
        <f t="shared" si="284"/>
        <v>-16142.61</v>
      </c>
      <c r="BJ122" s="31">
        <f t="shared" si="285"/>
        <v>-9407.31</v>
      </c>
      <c r="BK122" s="31">
        <f t="shared" si="286"/>
        <v>-2788.17</v>
      </c>
      <c r="BL122" s="31">
        <f t="shared" si="287"/>
        <v>-3700.86</v>
      </c>
      <c r="BM122" s="6">
        <v>-4.5999999999999999E-3</v>
      </c>
      <c r="BN122" s="6">
        <v>-4.5999999999999999E-3</v>
      </c>
      <c r="BO122" s="6">
        <v>-4.5999999999999999E-3</v>
      </c>
      <c r="BP122" s="6">
        <v>-4.5999999999999999E-3</v>
      </c>
      <c r="BQ122" s="6">
        <v>-4.5999999999999999E-3</v>
      </c>
      <c r="BR122" s="6">
        <v>-4.5999999999999999E-3</v>
      </c>
      <c r="BS122" s="6">
        <v>-4.5999999999999999E-3</v>
      </c>
      <c r="BT122" s="6">
        <v>-4.5999999999999999E-3</v>
      </c>
      <c r="BU122" s="6">
        <v>-4.5999999999999999E-3</v>
      </c>
      <c r="BV122" s="6">
        <v>-4.5999999999999999E-3</v>
      </c>
      <c r="BW122" s="6">
        <v>-4.5999999999999999E-3</v>
      </c>
      <c r="BX122" s="6">
        <v>-4.5999999999999999E-3</v>
      </c>
      <c r="BY122" s="31">
        <v>-7984.82</v>
      </c>
      <c r="BZ122" s="31">
        <v>-2743.66</v>
      </c>
      <c r="CA122" s="31">
        <v>-7300.57</v>
      </c>
      <c r="CB122" s="31">
        <v>-10612.92</v>
      </c>
      <c r="CC122" s="31">
        <v>-5614.85</v>
      </c>
      <c r="CD122" s="31">
        <v>-7946.76</v>
      </c>
      <c r="CE122" s="31">
        <v>-63889.599999999999</v>
      </c>
      <c r="CF122" s="31">
        <v>-30976.55</v>
      </c>
      <c r="CG122" s="31">
        <v>-10458.59</v>
      </c>
      <c r="CH122" s="31">
        <v>-14424.54</v>
      </c>
      <c r="CI122" s="31">
        <v>-4275.2</v>
      </c>
      <c r="CJ122" s="31">
        <v>-5674.66</v>
      </c>
      <c r="CK122" s="32">
        <f t="shared" si="262"/>
        <v>2256.58</v>
      </c>
      <c r="CL122" s="32">
        <f t="shared" si="263"/>
        <v>775.38</v>
      </c>
      <c r="CM122" s="32">
        <f t="shared" si="264"/>
        <v>2063.1999999999998</v>
      </c>
      <c r="CN122" s="32">
        <f t="shared" si="265"/>
        <v>2999.3</v>
      </c>
      <c r="CO122" s="32">
        <f t="shared" si="266"/>
        <v>1586.8</v>
      </c>
      <c r="CP122" s="32">
        <f t="shared" si="267"/>
        <v>2245.8200000000002</v>
      </c>
      <c r="CQ122" s="32">
        <f t="shared" si="268"/>
        <v>18055.759999999998</v>
      </c>
      <c r="CR122" s="32">
        <f t="shared" si="269"/>
        <v>8754.24</v>
      </c>
      <c r="CS122" s="32">
        <f t="shared" si="270"/>
        <v>2955.69</v>
      </c>
      <c r="CT122" s="32">
        <f t="shared" si="271"/>
        <v>4076.5</v>
      </c>
      <c r="CU122" s="32">
        <f t="shared" si="272"/>
        <v>1208.21</v>
      </c>
      <c r="CV122" s="32">
        <f t="shared" si="273"/>
        <v>1603.71</v>
      </c>
      <c r="CW122" s="31">
        <f t="shared" si="288"/>
        <v>-28641.21</v>
      </c>
      <c r="CX122" s="31">
        <f t="shared" si="289"/>
        <v>-9841.4</v>
      </c>
      <c r="CY122" s="31">
        <f t="shared" si="290"/>
        <v>-26186.829999999998</v>
      </c>
      <c r="CZ122" s="31">
        <f t="shared" si="291"/>
        <v>-29762.33</v>
      </c>
      <c r="DA122" s="31">
        <f t="shared" si="292"/>
        <v>-15745.989999999998</v>
      </c>
      <c r="DB122" s="31">
        <f t="shared" si="293"/>
        <v>-22285.490000000005</v>
      </c>
      <c r="DC122" s="31">
        <f t="shared" si="294"/>
        <v>-147223.85999999999</v>
      </c>
      <c r="DD122" s="31">
        <f t="shared" si="295"/>
        <v>-71380.739999999991</v>
      </c>
      <c r="DE122" s="31">
        <f t="shared" si="296"/>
        <v>-24100.229999999996</v>
      </c>
      <c r="DF122" s="31">
        <f t="shared" si="297"/>
        <v>-46095.83</v>
      </c>
      <c r="DG122" s="31">
        <f t="shared" si="298"/>
        <v>-13662.050000000001</v>
      </c>
      <c r="DH122" s="31">
        <f t="shared" si="299"/>
        <v>-18134.240000000002</v>
      </c>
      <c r="DI122" s="32">
        <f t="shared" si="300"/>
        <v>-1432.06</v>
      </c>
      <c r="DJ122" s="32">
        <f t="shared" si="301"/>
        <v>-492.07</v>
      </c>
      <c r="DK122" s="32">
        <f t="shared" si="302"/>
        <v>-1309.3399999999999</v>
      </c>
      <c r="DL122" s="32">
        <f t="shared" si="303"/>
        <v>-1488.12</v>
      </c>
      <c r="DM122" s="32">
        <f t="shared" si="304"/>
        <v>-787.3</v>
      </c>
      <c r="DN122" s="32">
        <f t="shared" si="305"/>
        <v>-1114.27</v>
      </c>
      <c r="DO122" s="32">
        <f t="shared" si="306"/>
        <v>-7361.19</v>
      </c>
      <c r="DP122" s="32">
        <f t="shared" si="307"/>
        <v>-3569.04</v>
      </c>
      <c r="DQ122" s="32">
        <f t="shared" si="308"/>
        <v>-1205.01</v>
      </c>
      <c r="DR122" s="32">
        <f t="shared" si="309"/>
        <v>-2304.79</v>
      </c>
      <c r="DS122" s="32">
        <f t="shared" si="310"/>
        <v>-683.1</v>
      </c>
      <c r="DT122" s="32">
        <f t="shared" si="311"/>
        <v>-906.71</v>
      </c>
      <c r="DU122" s="31">
        <f t="shared" si="312"/>
        <v>-12323.18</v>
      </c>
      <c r="DV122" s="31">
        <f t="shared" si="313"/>
        <v>-4184.21</v>
      </c>
      <c r="DW122" s="31">
        <f t="shared" si="314"/>
        <v>-11013.18</v>
      </c>
      <c r="DX122" s="31">
        <f t="shared" si="315"/>
        <v>-12365.23</v>
      </c>
      <c r="DY122" s="31">
        <f t="shared" si="316"/>
        <v>-6464.27</v>
      </c>
      <c r="DZ122" s="31">
        <f t="shared" si="317"/>
        <v>-9035.4</v>
      </c>
      <c r="EA122" s="31">
        <f t="shared" si="318"/>
        <v>-58964.19</v>
      </c>
      <c r="EB122" s="31">
        <f t="shared" si="319"/>
        <v>-28209.59</v>
      </c>
      <c r="EC122" s="31">
        <f t="shared" si="320"/>
        <v>-9396.4500000000007</v>
      </c>
      <c r="ED122" s="31">
        <f t="shared" si="321"/>
        <v>-17735.54</v>
      </c>
      <c r="EE122" s="31">
        <f t="shared" si="322"/>
        <v>-5184</v>
      </c>
      <c r="EF122" s="31">
        <f t="shared" si="323"/>
        <v>-6787.8</v>
      </c>
      <c r="EG122" s="32">
        <f t="shared" si="324"/>
        <v>-42396.45</v>
      </c>
      <c r="EH122" s="32">
        <f t="shared" si="325"/>
        <v>-14517.68</v>
      </c>
      <c r="EI122" s="32">
        <f t="shared" si="326"/>
        <v>-38509.35</v>
      </c>
      <c r="EJ122" s="32">
        <f t="shared" si="327"/>
        <v>-43615.68</v>
      </c>
      <c r="EK122" s="32">
        <f t="shared" si="328"/>
        <v>-22997.559999999998</v>
      </c>
      <c r="EL122" s="32">
        <f t="shared" si="329"/>
        <v>-32435.160000000003</v>
      </c>
      <c r="EM122" s="32">
        <f t="shared" si="330"/>
        <v>-213549.24</v>
      </c>
      <c r="EN122" s="32">
        <f t="shared" si="331"/>
        <v>-103159.36999999998</v>
      </c>
      <c r="EO122" s="32">
        <f t="shared" si="332"/>
        <v>-34701.689999999995</v>
      </c>
      <c r="EP122" s="32">
        <f t="shared" si="333"/>
        <v>-66136.160000000003</v>
      </c>
      <c r="EQ122" s="32">
        <f t="shared" si="334"/>
        <v>-19529.150000000001</v>
      </c>
      <c r="ER122" s="32">
        <f t="shared" si="335"/>
        <v>-25828.75</v>
      </c>
    </row>
    <row r="123" spans="1:148">
      <c r="A123" t="s">
        <v>450</v>
      </c>
      <c r="B123" s="1" t="s">
        <v>99</v>
      </c>
      <c r="C123" t="str">
        <f t="shared" ca="1" si="274"/>
        <v>BCHEXP</v>
      </c>
      <c r="D123" t="str">
        <f t="shared" ca="1" si="275"/>
        <v>Alberta-BC Intertie - Export</v>
      </c>
      <c r="E123" s="51">
        <v>100</v>
      </c>
      <c r="F123" s="51">
        <v>87.5</v>
      </c>
      <c r="J123" s="51">
        <v>902.5</v>
      </c>
      <c r="K123" s="51">
        <v>343</v>
      </c>
      <c r="L123" s="51">
        <v>537.5</v>
      </c>
      <c r="M123" s="51">
        <v>165</v>
      </c>
      <c r="N123" s="51">
        <v>859</v>
      </c>
      <c r="O123" s="51">
        <v>100</v>
      </c>
      <c r="P123" s="51">
        <v>525</v>
      </c>
      <c r="Q123" s="32">
        <v>4563</v>
      </c>
      <c r="R123" s="32">
        <v>4107</v>
      </c>
      <c r="S123" s="32"/>
      <c r="T123" s="32"/>
      <c r="U123" s="32"/>
      <c r="V123" s="32">
        <v>29066.65</v>
      </c>
      <c r="W123" s="32">
        <v>8047.76</v>
      </c>
      <c r="X123" s="32">
        <v>65160.25</v>
      </c>
      <c r="Y123" s="32">
        <v>11962.9</v>
      </c>
      <c r="Z123" s="32">
        <v>40387</v>
      </c>
      <c r="AA123" s="32">
        <v>3384.5</v>
      </c>
      <c r="AB123" s="32">
        <v>28225.19</v>
      </c>
      <c r="AC123" s="2">
        <v>3.19</v>
      </c>
      <c r="AD123" s="2">
        <v>3.19</v>
      </c>
      <c r="AH123" s="2">
        <v>3.19</v>
      </c>
      <c r="AI123" s="2">
        <v>3.19</v>
      </c>
      <c r="AJ123" s="2">
        <v>3.19</v>
      </c>
      <c r="AK123" s="2">
        <v>3.19</v>
      </c>
      <c r="AL123" s="2">
        <v>3.19</v>
      </c>
      <c r="AM123" s="2">
        <v>3.19</v>
      </c>
      <c r="AN123" s="2">
        <v>3.19</v>
      </c>
      <c r="AO123" s="33">
        <v>145.56</v>
      </c>
      <c r="AP123" s="33">
        <v>131.01</v>
      </c>
      <c r="AQ123" s="33"/>
      <c r="AR123" s="33"/>
      <c r="AS123" s="33"/>
      <c r="AT123" s="33">
        <v>927.23</v>
      </c>
      <c r="AU123" s="33">
        <v>256.72000000000003</v>
      </c>
      <c r="AV123" s="33">
        <v>2078.61</v>
      </c>
      <c r="AW123" s="33">
        <v>381.62</v>
      </c>
      <c r="AX123" s="33">
        <v>1288.3499999999999</v>
      </c>
      <c r="AY123" s="33">
        <v>107.97</v>
      </c>
      <c r="AZ123" s="33">
        <v>900.38</v>
      </c>
      <c r="BA123" s="31">
        <f t="shared" si="276"/>
        <v>-5.48</v>
      </c>
      <c r="BB123" s="31">
        <f t="shared" si="277"/>
        <v>-4.93</v>
      </c>
      <c r="BC123" s="31">
        <f t="shared" si="278"/>
        <v>0</v>
      </c>
      <c r="BD123" s="31">
        <f t="shared" si="279"/>
        <v>0</v>
      </c>
      <c r="BE123" s="31">
        <f t="shared" si="280"/>
        <v>0</v>
      </c>
      <c r="BF123" s="31">
        <f t="shared" si="281"/>
        <v>-139.52000000000001</v>
      </c>
      <c r="BG123" s="31">
        <f t="shared" si="282"/>
        <v>-57.14</v>
      </c>
      <c r="BH123" s="31">
        <f t="shared" si="283"/>
        <v>-462.64</v>
      </c>
      <c r="BI123" s="31">
        <f t="shared" si="284"/>
        <v>-84.94</v>
      </c>
      <c r="BJ123" s="31">
        <f t="shared" si="285"/>
        <v>-121.16</v>
      </c>
      <c r="BK123" s="31">
        <f t="shared" si="286"/>
        <v>-10.15</v>
      </c>
      <c r="BL123" s="31">
        <f t="shared" si="287"/>
        <v>-84.68</v>
      </c>
      <c r="BM123" s="6">
        <v>6.3E-3</v>
      </c>
      <c r="BN123" s="6">
        <v>6.3E-3</v>
      </c>
      <c r="BO123" s="6">
        <v>6.3E-3</v>
      </c>
      <c r="BP123" s="6">
        <v>6.3E-3</v>
      </c>
      <c r="BQ123" s="6">
        <v>6.3E-3</v>
      </c>
      <c r="BR123" s="6">
        <v>6.3E-3</v>
      </c>
      <c r="BS123" s="6">
        <v>6.3E-3</v>
      </c>
      <c r="BT123" s="6">
        <v>6.3E-3</v>
      </c>
      <c r="BU123" s="6">
        <v>6.3E-3</v>
      </c>
      <c r="BV123" s="6">
        <v>6.3E-3</v>
      </c>
      <c r="BW123" s="6">
        <v>6.3E-3</v>
      </c>
      <c r="BX123" s="6">
        <v>6.3E-3</v>
      </c>
      <c r="BY123" s="31">
        <v>28.75</v>
      </c>
      <c r="BZ123" s="31">
        <v>25.87</v>
      </c>
      <c r="CA123" s="31">
        <v>0</v>
      </c>
      <c r="CB123" s="31">
        <v>0</v>
      </c>
      <c r="CC123" s="31">
        <v>0</v>
      </c>
      <c r="CD123" s="31">
        <v>183.12</v>
      </c>
      <c r="CE123" s="31">
        <v>50.7</v>
      </c>
      <c r="CF123" s="31">
        <v>410.51</v>
      </c>
      <c r="CG123" s="31">
        <v>75.37</v>
      </c>
      <c r="CH123" s="31">
        <v>254.44</v>
      </c>
      <c r="CI123" s="31">
        <v>21.32</v>
      </c>
      <c r="CJ123" s="31">
        <v>177.82</v>
      </c>
      <c r="CK123" s="32">
        <f t="shared" si="262"/>
        <v>5.93</v>
      </c>
      <c r="CL123" s="32">
        <f t="shared" si="263"/>
        <v>5.34</v>
      </c>
      <c r="CM123" s="32">
        <f t="shared" si="264"/>
        <v>0</v>
      </c>
      <c r="CN123" s="32">
        <f t="shared" si="265"/>
        <v>0</v>
      </c>
      <c r="CO123" s="32">
        <f t="shared" si="266"/>
        <v>0</v>
      </c>
      <c r="CP123" s="32">
        <f t="shared" si="267"/>
        <v>37.79</v>
      </c>
      <c r="CQ123" s="32">
        <f t="shared" si="268"/>
        <v>10.46</v>
      </c>
      <c r="CR123" s="32">
        <f t="shared" si="269"/>
        <v>84.71</v>
      </c>
      <c r="CS123" s="32">
        <f t="shared" si="270"/>
        <v>15.55</v>
      </c>
      <c r="CT123" s="32">
        <f t="shared" si="271"/>
        <v>52.5</v>
      </c>
      <c r="CU123" s="32">
        <f t="shared" si="272"/>
        <v>4.4000000000000004</v>
      </c>
      <c r="CV123" s="32">
        <f t="shared" si="273"/>
        <v>36.69</v>
      </c>
      <c r="CW123" s="31">
        <f t="shared" si="288"/>
        <v>-105.39999999999999</v>
      </c>
      <c r="CX123" s="31">
        <f t="shared" si="289"/>
        <v>-94.869999999999976</v>
      </c>
      <c r="CY123" s="31">
        <f t="shared" si="290"/>
        <v>0</v>
      </c>
      <c r="CZ123" s="31">
        <f t="shared" si="291"/>
        <v>0</v>
      </c>
      <c r="DA123" s="31">
        <f t="shared" si="292"/>
        <v>0</v>
      </c>
      <c r="DB123" s="31">
        <f t="shared" si="293"/>
        <v>-566.80000000000007</v>
      </c>
      <c r="DC123" s="31">
        <f t="shared" si="294"/>
        <v>-138.42000000000002</v>
      </c>
      <c r="DD123" s="31">
        <f t="shared" si="295"/>
        <v>-1120.75</v>
      </c>
      <c r="DE123" s="31">
        <f t="shared" si="296"/>
        <v>-205.76</v>
      </c>
      <c r="DF123" s="31">
        <f t="shared" si="297"/>
        <v>-860.24999999999989</v>
      </c>
      <c r="DG123" s="31">
        <f t="shared" si="298"/>
        <v>-72.099999999999994</v>
      </c>
      <c r="DH123" s="31">
        <f t="shared" si="299"/>
        <v>-601.19000000000005</v>
      </c>
      <c r="DI123" s="32">
        <f t="shared" si="300"/>
        <v>-5.27</v>
      </c>
      <c r="DJ123" s="32">
        <f t="shared" si="301"/>
        <v>-4.74</v>
      </c>
      <c r="DK123" s="32">
        <f t="shared" si="302"/>
        <v>0</v>
      </c>
      <c r="DL123" s="32">
        <f t="shared" si="303"/>
        <v>0</v>
      </c>
      <c r="DM123" s="32">
        <f t="shared" si="304"/>
        <v>0</v>
      </c>
      <c r="DN123" s="32">
        <f t="shared" si="305"/>
        <v>-28.34</v>
      </c>
      <c r="DO123" s="32">
        <f t="shared" si="306"/>
        <v>-6.92</v>
      </c>
      <c r="DP123" s="32">
        <f t="shared" si="307"/>
        <v>-56.04</v>
      </c>
      <c r="DQ123" s="32">
        <f t="shared" si="308"/>
        <v>-10.29</v>
      </c>
      <c r="DR123" s="32">
        <f t="shared" si="309"/>
        <v>-43.01</v>
      </c>
      <c r="DS123" s="32">
        <f t="shared" si="310"/>
        <v>-3.61</v>
      </c>
      <c r="DT123" s="32">
        <f t="shared" si="311"/>
        <v>-30.06</v>
      </c>
      <c r="DU123" s="31">
        <f t="shared" si="312"/>
        <v>-45.35</v>
      </c>
      <c r="DV123" s="31">
        <f t="shared" si="313"/>
        <v>-40.340000000000003</v>
      </c>
      <c r="DW123" s="31">
        <f t="shared" si="314"/>
        <v>0</v>
      </c>
      <c r="DX123" s="31">
        <f t="shared" si="315"/>
        <v>0</v>
      </c>
      <c r="DY123" s="31">
        <f t="shared" si="316"/>
        <v>0</v>
      </c>
      <c r="DZ123" s="31">
        <f t="shared" si="317"/>
        <v>-229.8</v>
      </c>
      <c r="EA123" s="31">
        <f t="shared" si="318"/>
        <v>-55.44</v>
      </c>
      <c r="EB123" s="31">
        <f t="shared" si="319"/>
        <v>-442.92</v>
      </c>
      <c r="EC123" s="31">
        <f t="shared" si="320"/>
        <v>-80.22</v>
      </c>
      <c r="ED123" s="31">
        <f t="shared" si="321"/>
        <v>-330.98</v>
      </c>
      <c r="EE123" s="31">
        <f t="shared" si="322"/>
        <v>-27.36</v>
      </c>
      <c r="EF123" s="31">
        <f t="shared" si="323"/>
        <v>-225.03</v>
      </c>
      <c r="EG123" s="32">
        <f t="shared" si="324"/>
        <v>-156.01999999999998</v>
      </c>
      <c r="EH123" s="32">
        <f t="shared" si="325"/>
        <v>-139.94999999999999</v>
      </c>
      <c r="EI123" s="32">
        <f t="shared" si="326"/>
        <v>0</v>
      </c>
      <c r="EJ123" s="32">
        <f t="shared" si="327"/>
        <v>0</v>
      </c>
      <c r="EK123" s="32">
        <f t="shared" si="328"/>
        <v>0</v>
      </c>
      <c r="EL123" s="32">
        <f t="shared" si="329"/>
        <v>-824.94</v>
      </c>
      <c r="EM123" s="32">
        <f t="shared" si="330"/>
        <v>-200.78</v>
      </c>
      <c r="EN123" s="32">
        <f t="shared" si="331"/>
        <v>-1619.71</v>
      </c>
      <c r="EO123" s="32">
        <f t="shared" si="332"/>
        <v>-296.27</v>
      </c>
      <c r="EP123" s="32">
        <f t="shared" si="333"/>
        <v>-1234.2399999999998</v>
      </c>
      <c r="EQ123" s="32">
        <f t="shared" si="334"/>
        <v>-103.07</v>
      </c>
      <c r="ER123" s="32">
        <f t="shared" si="335"/>
        <v>-856.28</v>
      </c>
    </row>
    <row r="124" spans="1:148">
      <c r="A124" t="s">
        <v>450</v>
      </c>
      <c r="B124" s="1" t="s">
        <v>100</v>
      </c>
      <c r="C124" t="str">
        <f t="shared" ca="1" si="274"/>
        <v>SPCEXP</v>
      </c>
      <c r="D124" t="str">
        <f t="shared" ca="1" si="275"/>
        <v>Alberta-Saskatchewan Intertie - Export</v>
      </c>
      <c r="E124" s="51">
        <v>5948.5</v>
      </c>
      <c r="F124" s="51">
        <v>8567.75</v>
      </c>
      <c r="G124" s="51">
        <v>5114.75</v>
      </c>
      <c r="H124" s="51">
        <v>2224</v>
      </c>
      <c r="I124" s="51">
        <v>2988</v>
      </c>
      <c r="J124" s="51">
        <v>189</v>
      </c>
      <c r="K124" s="51">
        <v>187.5</v>
      </c>
      <c r="L124" s="51">
        <v>473.25</v>
      </c>
      <c r="M124" s="51">
        <v>10126.75</v>
      </c>
      <c r="N124" s="51">
        <v>79.5</v>
      </c>
      <c r="O124" s="51">
        <v>5073.25</v>
      </c>
      <c r="P124" s="51">
        <v>8084.5</v>
      </c>
      <c r="Q124" s="32">
        <v>333728.64000000001</v>
      </c>
      <c r="R124" s="32">
        <v>539010.12</v>
      </c>
      <c r="S124" s="32">
        <v>244335.68</v>
      </c>
      <c r="T124" s="32">
        <v>81836.31</v>
      </c>
      <c r="U124" s="32">
        <v>193133.4</v>
      </c>
      <c r="V124" s="32">
        <v>27362.74</v>
      </c>
      <c r="W124" s="32">
        <v>66522.5</v>
      </c>
      <c r="X124" s="32">
        <v>27177.38</v>
      </c>
      <c r="Y124" s="32">
        <v>378944.43</v>
      </c>
      <c r="Z124" s="32">
        <v>3255.57</v>
      </c>
      <c r="AA124" s="32">
        <v>283291.06</v>
      </c>
      <c r="AB124" s="32">
        <v>404757.68</v>
      </c>
      <c r="AC124" s="2">
        <v>4.13</v>
      </c>
      <c r="AD124" s="2">
        <v>4.13</v>
      </c>
      <c r="AE124" s="2">
        <v>4.13</v>
      </c>
      <c r="AF124" s="2">
        <v>4.13</v>
      </c>
      <c r="AG124" s="2">
        <v>4.13</v>
      </c>
      <c r="AH124" s="2">
        <v>4.13</v>
      </c>
      <c r="AI124" s="2">
        <v>4.13</v>
      </c>
      <c r="AJ124" s="2">
        <v>4.13</v>
      </c>
      <c r="AK124" s="2">
        <v>4.13</v>
      </c>
      <c r="AL124" s="2">
        <v>4.13</v>
      </c>
      <c r="AM124" s="2">
        <v>4.13</v>
      </c>
      <c r="AN124" s="2">
        <v>4.13</v>
      </c>
      <c r="AO124" s="33">
        <v>13782.99</v>
      </c>
      <c r="AP124" s="33">
        <v>22261.119999999999</v>
      </c>
      <c r="AQ124" s="33">
        <v>10091.06</v>
      </c>
      <c r="AR124" s="33">
        <v>3379.84</v>
      </c>
      <c r="AS124" s="33">
        <v>7976.41</v>
      </c>
      <c r="AT124" s="33">
        <v>1130.08</v>
      </c>
      <c r="AU124" s="33">
        <v>2747.38</v>
      </c>
      <c r="AV124" s="33">
        <v>1122.43</v>
      </c>
      <c r="AW124" s="33">
        <v>15650.4</v>
      </c>
      <c r="AX124" s="33">
        <v>134.46</v>
      </c>
      <c r="AY124" s="33">
        <v>11699.92</v>
      </c>
      <c r="AZ124" s="33">
        <v>16716.490000000002</v>
      </c>
      <c r="BA124" s="31">
        <f t="shared" si="276"/>
        <v>-400.47</v>
      </c>
      <c r="BB124" s="31">
        <f t="shared" si="277"/>
        <v>-646.80999999999995</v>
      </c>
      <c r="BC124" s="31">
        <f t="shared" si="278"/>
        <v>-293.2</v>
      </c>
      <c r="BD124" s="31">
        <f t="shared" si="279"/>
        <v>-392.81</v>
      </c>
      <c r="BE124" s="31">
        <f t="shared" si="280"/>
        <v>-927.04</v>
      </c>
      <c r="BF124" s="31">
        <f t="shared" si="281"/>
        <v>-131.34</v>
      </c>
      <c r="BG124" s="31">
        <f t="shared" si="282"/>
        <v>-472.31</v>
      </c>
      <c r="BH124" s="31">
        <f t="shared" si="283"/>
        <v>-192.96</v>
      </c>
      <c r="BI124" s="31">
        <f t="shared" si="284"/>
        <v>-2690.51</v>
      </c>
      <c r="BJ124" s="31">
        <f t="shared" si="285"/>
        <v>-9.77</v>
      </c>
      <c r="BK124" s="31">
        <f t="shared" si="286"/>
        <v>-849.87</v>
      </c>
      <c r="BL124" s="31">
        <f t="shared" si="287"/>
        <v>-1214.27</v>
      </c>
      <c r="BM124" s="6">
        <v>0.02</v>
      </c>
      <c r="BN124" s="6">
        <v>0.02</v>
      </c>
      <c r="BO124" s="6">
        <v>0.02</v>
      </c>
      <c r="BP124" s="6">
        <v>0.02</v>
      </c>
      <c r="BQ124" s="6">
        <v>0.02</v>
      </c>
      <c r="BR124" s="6">
        <v>0.02</v>
      </c>
      <c r="BS124" s="6">
        <v>0.02</v>
      </c>
      <c r="BT124" s="6">
        <v>0.02</v>
      </c>
      <c r="BU124" s="6">
        <v>0.02</v>
      </c>
      <c r="BV124" s="6">
        <v>0.02</v>
      </c>
      <c r="BW124" s="6">
        <v>0.02</v>
      </c>
      <c r="BX124" s="6">
        <v>0.02</v>
      </c>
      <c r="BY124" s="31">
        <v>6674.57</v>
      </c>
      <c r="BZ124" s="31">
        <v>10780.2</v>
      </c>
      <c r="CA124" s="31">
        <v>4886.71</v>
      </c>
      <c r="CB124" s="31">
        <v>1636.73</v>
      </c>
      <c r="CC124" s="31">
        <v>3862.67</v>
      </c>
      <c r="CD124" s="31">
        <v>547.25</v>
      </c>
      <c r="CE124" s="31">
        <v>1330.45</v>
      </c>
      <c r="CF124" s="31">
        <v>543.54999999999995</v>
      </c>
      <c r="CG124" s="31">
        <v>7578.89</v>
      </c>
      <c r="CH124" s="31">
        <v>65.11</v>
      </c>
      <c r="CI124" s="31">
        <v>5665.82</v>
      </c>
      <c r="CJ124" s="31">
        <v>8095.15</v>
      </c>
      <c r="CK124" s="32">
        <f t="shared" si="262"/>
        <v>433.85</v>
      </c>
      <c r="CL124" s="32">
        <f t="shared" si="263"/>
        <v>700.71</v>
      </c>
      <c r="CM124" s="32">
        <f t="shared" si="264"/>
        <v>317.64</v>
      </c>
      <c r="CN124" s="32">
        <f t="shared" si="265"/>
        <v>106.39</v>
      </c>
      <c r="CO124" s="32">
        <f t="shared" si="266"/>
        <v>251.07</v>
      </c>
      <c r="CP124" s="32">
        <f t="shared" si="267"/>
        <v>35.57</v>
      </c>
      <c r="CQ124" s="32">
        <f t="shared" si="268"/>
        <v>86.48</v>
      </c>
      <c r="CR124" s="32">
        <f t="shared" si="269"/>
        <v>35.33</v>
      </c>
      <c r="CS124" s="32">
        <f t="shared" si="270"/>
        <v>492.63</v>
      </c>
      <c r="CT124" s="32">
        <f t="shared" si="271"/>
        <v>4.2300000000000004</v>
      </c>
      <c r="CU124" s="32">
        <f t="shared" si="272"/>
        <v>368.28</v>
      </c>
      <c r="CV124" s="32">
        <f t="shared" si="273"/>
        <v>526.17999999999995</v>
      </c>
      <c r="CW124" s="31">
        <f t="shared" si="288"/>
        <v>-6274.0999999999995</v>
      </c>
      <c r="CX124" s="31">
        <f t="shared" si="289"/>
        <v>-10133.4</v>
      </c>
      <c r="CY124" s="31">
        <f t="shared" si="290"/>
        <v>-4593.5099999999993</v>
      </c>
      <c r="CZ124" s="31">
        <f t="shared" si="291"/>
        <v>-1243.9100000000001</v>
      </c>
      <c r="DA124" s="31">
        <f t="shared" si="292"/>
        <v>-2935.63</v>
      </c>
      <c r="DB124" s="31">
        <f t="shared" si="293"/>
        <v>-415.91999999999985</v>
      </c>
      <c r="DC124" s="31">
        <f t="shared" si="294"/>
        <v>-858.1400000000001</v>
      </c>
      <c r="DD124" s="31">
        <f t="shared" si="295"/>
        <v>-350.59000000000003</v>
      </c>
      <c r="DE124" s="31">
        <f t="shared" si="296"/>
        <v>-4888.369999999999</v>
      </c>
      <c r="DF124" s="31">
        <f t="shared" si="297"/>
        <v>-55.350000000000009</v>
      </c>
      <c r="DG124" s="31">
        <f t="shared" si="298"/>
        <v>-4815.9500000000007</v>
      </c>
      <c r="DH124" s="31">
        <f t="shared" si="299"/>
        <v>-6880.8900000000012</v>
      </c>
      <c r="DI124" s="32">
        <f t="shared" si="300"/>
        <v>-313.70999999999998</v>
      </c>
      <c r="DJ124" s="32">
        <f t="shared" si="301"/>
        <v>-506.67</v>
      </c>
      <c r="DK124" s="32">
        <f t="shared" si="302"/>
        <v>-229.68</v>
      </c>
      <c r="DL124" s="32">
        <f t="shared" si="303"/>
        <v>-62.2</v>
      </c>
      <c r="DM124" s="32">
        <f t="shared" si="304"/>
        <v>-146.78</v>
      </c>
      <c r="DN124" s="32">
        <f t="shared" si="305"/>
        <v>-20.8</v>
      </c>
      <c r="DO124" s="32">
        <f t="shared" si="306"/>
        <v>-42.91</v>
      </c>
      <c r="DP124" s="32">
        <f t="shared" si="307"/>
        <v>-17.53</v>
      </c>
      <c r="DQ124" s="32">
        <f t="shared" si="308"/>
        <v>-244.42</v>
      </c>
      <c r="DR124" s="32">
        <f t="shared" si="309"/>
        <v>-2.77</v>
      </c>
      <c r="DS124" s="32">
        <f t="shared" si="310"/>
        <v>-240.8</v>
      </c>
      <c r="DT124" s="32">
        <f t="shared" si="311"/>
        <v>-344.04</v>
      </c>
      <c r="DU124" s="31">
        <f t="shared" si="312"/>
        <v>-2699.5</v>
      </c>
      <c r="DV124" s="31">
        <f t="shared" si="313"/>
        <v>-4308.3599999999997</v>
      </c>
      <c r="DW124" s="31">
        <f t="shared" si="314"/>
        <v>-1931.86</v>
      </c>
      <c r="DX124" s="31">
        <f t="shared" si="315"/>
        <v>-516.79999999999995</v>
      </c>
      <c r="DY124" s="31">
        <f t="shared" si="316"/>
        <v>-1205.18</v>
      </c>
      <c r="DZ124" s="31">
        <f t="shared" si="317"/>
        <v>-168.63</v>
      </c>
      <c r="EA124" s="31">
        <f t="shared" si="318"/>
        <v>-343.69</v>
      </c>
      <c r="EB124" s="31">
        <f t="shared" si="319"/>
        <v>-138.55000000000001</v>
      </c>
      <c r="EC124" s="31">
        <f t="shared" si="320"/>
        <v>-1905.93</v>
      </c>
      <c r="ED124" s="31">
        <f t="shared" si="321"/>
        <v>-21.3</v>
      </c>
      <c r="EE124" s="31">
        <f t="shared" si="322"/>
        <v>-1827.39</v>
      </c>
      <c r="EF124" s="31">
        <f t="shared" si="323"/>
        <v>-2575.58</v>
      </c>
      <c r="EG124" s="32">
        <f t="shared" si="324"/>
        <v>-9287.31</v>
      </c>
      <c r="EH124" s="32">
        <f t="shared" si="325"/>
        <v>-14948.43</v>
      </c>
      <c r="EI124" s="32">
        <f t="shared" si="326"/>
        <v>-6755.0499999999993</v>
      </c>
      <c r="EJ124" s="32">
        <f t="shared" si="327"/>
        <v>-1822.91</v>
      </c>
      <c r="EK124" s="32">
        <f t="shared" si="328"/>
        <v>-4287.59</v>
      </c>
      <c r="EL124" s="32">
        <f t="shared" si="329"/>
        <v>-605.34999999999991</v>
      </c>
      <c r="EM124" s="32">
        <f t="shared" si="330"/>
        <v>-1244.74</v>
      </c>
      <c r="EN124" s="32">
        <f t="shared" si="331"/>
        <v>-506.67</v>
      </c>
      <c r="EO124" s="32">
        <f t="shared" si="332"/>
        <v>-7038.7199999999993</v>
      </c>
      <c r="EP124" s="32">
        <f t="shared" si="333"/>
        <v>-79.420000000000016</v>
      </c>
      <c r="EQ124" s="32">
        <f t="shared" si="334"/>
        <v>-6884.1400000000012</v>
      </c>
      <c r="ER124" s="32">
        <f t="shared" si="335"/>
        <v>-9800.510000000002</v>
      </c>
    </row>
    <row r="125" spans="1:148">
      <c r="A125" t="s">
        <v>513</v>
      </c>
      <c r="B125" s="1" t="s">
        <v>284</v>
      </c>
      <c r="C125" t="str">
        <f t="shared" ca="1" si="274"/>
        <v>ST1</v>
      </c>
      <c r="D125" t="str">
        <f t="shared" ca="1" si="275"/>
        <v>Sturgeon #1</v>
      </c>
      <c r="E125" s="51">
        <v>5.7454999999999998</v>
      </c>
      <c r="F125" s="51">
        <v>0</v>
      </c>
      <c r="G125" s="51">
        <v>0</v>
      </c>
      <c r="H125" s="51">
        <v>0</v>
      </c>
      <c r="I125" s="51">
        <v>0</v>
      </c>
      <c r="J125" s="51">
        <v>882.28219999999999</v>
      </c>
      <c r="K125" s="51">
        <v>13.1204</v>
      </c>
      <c r="L125" s="51">
        <v>0</v>
      </c>
      <c r="M125" s="51">
        <v>0</v>
      </c>
      <c r="N125" s="51">
        <v>0</v>
      </c>
      <c r="O125" s="51">
        <v>0</v>
      </c>
      <c r="P125" s="51">
        <v>0</v>
      </c>
      <c r="Q125" s="32">
        <v>2343.44</v>
      </c>
      <c r="R125" s="32">
        <v>0</v>
      </c>
      <c r="S125" s="32">
        <v>0</v>
      </c>
      <c r="T125" s="32">
        <v>0</v>
      </c>
      <c r="U125" s="32">
        <v>0</v>
      </c>
      <c r="V125" s="32">
        <v>39319.69</v>
      </c>
      <c r="W125" s="32">
        <v>2819.6</v>
      </c>
      <c r="X125" s="32">
        <v>0</v>
      </c>
      <c r="Y125" s="32">
        <v>0</v>
      </c>
      <c r="Z125" s="32">
        <v>0</v>
      </c>
      <c r="AA125" s="32">
        <v>0</v>
      </c>
      <c r="AB125" s="32">
        <v>0</v>
      </c>
      <c r="AC125" s="2">
        <v>-0.93</v>
      </c>
      <c r="AD125" s="2">
        <v>-0.93</v>
      </c>
      <c r="AE125" s="2">
        <v>-0.93</v>
      </c>
      <c r="AF125" s="2">
        <v>-0.93</v>
      </c>
      <c r="AG125" s="2">
        <v>-0.93</v>
      </c>
      <c r="AH125" s="2">
        <v>-0.93</v>
      </c>
      <c r="AI125" s="2">
        <v>-0.93</v>
      </c>
      <c r="AJ125" s="2">
        <v>-0.93</v>
      </c>
      <c r="AK125" s="2">
        <v>-0.93</v>
      </c>
      <c r="AL125" s="2">
        <v>-0.93</v>
      </c>
      <c r="AM125" s="2">
        <v>-0.93</v>
      </c>
      <c r="AN125" s="2">
        <v>-0.93</v>
      </c>
      <c r="AO125" s="33">
        <v>-21.79</v>
      </c>
      <c r="AP125" s="33">
        <v>0</v>
      </c>
      <c r="AQ125" s="33">
        <v>0</v>
      </c>
      <c r="AR125" s="33">
        <v>0</v>
      </c>
      <c r="AS125" s="33">
        <v>0</v>
      </c>
      <c r="AT125" s="33">
        <v>-365.67</v>
      </c>
      <c r="AU125" s="33">
        <v>-26.22</v>
      </c>
      <c r="AV125" s="33">
        <v>0</v>
      </c>
      <c r="AW125" s="33">
        <v>0</v>
      </c>
      <c r="AX125" s="33">
        <v>0</v>
      </c>
      <c r="AY125" s="33">
        <v>0</v>
      </c>
      <c r="AZ125" s="33">
        <v>0</v>
      </c>
      <c r="BA125" s="31">
        <f t="shared" si="276"/>
        <v>-2.81</v>
      </c>
      <c r="BB125" s="31">
        <f t="shared" si="277"/>
        <v>0</v>
      </c>
      <c r="BC125" s="31">
        <f t="shared" si="278"/>
        <v>0</v>
      </c>
      <c r="BD125" s="31">
        <f t="shared" si="279"/>
        <v>0</v>
      </c>
      <c r="BE125" s="31">
        <f t="shared" si="280"/>
        <v>0</v>
      </c>
      <c r="BF125" s="31">
        <f t="shared" si="281"/>
        <v>-188.73</v>
      </c>
      <c r="BG125" s="31">
        <f t="shared" si="282"/>
        <v>-20.02</v>
      </c>
      <c r="BH125" s="31">
        <f t="shared" si="283"/>
        <v>0</v>
      </c>
      <c r="BI125" s="31">
        <f t="shared" si="284"/>
        <v>0</v>
      </c>
      <c r="BJ125" s="31">
        <f t="shared" si="285"/>
        <v>0</v>
      </c>
      <c r="BK125" s="31">
        <f t="shared" si="286"/>
        <v>0</v>
      </c>
      <c r="BL125" s="31">
        <f t="shared" si="287"/>
        <v>0</v>
      </c>
      <c r="BM125" s="6">
        <v>-3.1E-2</v>
      </c>
      <c r="BN125" s="6">
        <v>-3.1E-2</v>
      </c>
      <c r="BO125" s="6">
        <v>-3.1E-2</v>
      </c>
      <c r="BP125" s="6">
        <v>-3.1E-2</v>
      </c>
      <c r="BQ125" s="6">
        <v>-3.1E-2</v>
      </c>
      <c r="BR125" s="6">
        <v>-3.1E-2</v>
      </c>
      <c r="BS125" s="6">
        <v>-3.1E-2</v>
      </c>
      <c r="BT125" s="6">
        <v>-3.1E-2</v>
      </c>
      <c r="BU125" s="6">
        <v>-3.1E-2</v>
      </c>
      <c r="BV125" s="6">
        <v>-3.1E-2</v>
      </c>
      <c r="BW125" s="6">
        <v>-3.1E-2</v>
      </c>
      <c r="BX125" s="6">
        <v>-3.1E-2</v>
      </c>
      <c r="BY125" s="31">
        <v>-72.650000000000006</v>
      </c>
      <c r="BZ125" s="31">
        <v>0</v>
      </c>
      <c r="CA125" s="31">
        <v>0</v>
      </c>
      <c r="CB125" s="31">
        <v>0</v>
      </c>
      <c r="CC125" s="31">
        <v>0</v>
      </c>
      <c r="CD125" s="31">
        <v>-1218.9100000000001</v>
      </c>
      <c r="CE125" s="31">
        <v>-87.41</v>
      </c>
      <c r="CF125" s="31">
        <v>0</v>
      </c>
      <c r="CG125" s="31">
        <v>0</v>
      </c>
      <c r="CH125" s="31">
        <v>0</v>
      </c>
      <c r="CI125" s="31">
        <v>0</v>
      </c>
      <c r="CJ125" s="31">
        <v>0</v>
      </c>
      <c r="CK125" s="32">
        <f t="shared" si="262"/>
        <v>3.05</v>
      </c>
      <c r="CL125" s="32">
        <f t="shared" si="263"/>
        <v>0</v>
      </c>
      <c r="CM125" s="32">
        <f t="shared" si="264"/>
        <v>0</v>
      </c>
      <c r="CN125" s="32">
        <f t="shared" si="265"/>
        <v>0</v>
      </c>
      <c r="CO125" s="32">
        <f t="shared" si="266"/>
        <v>0</v>
      </c>
      <c r="CP125" s="32">
        <f t="shared" si="267"/>
        <v>51.12</v>
      </c>
      <c r="CQ125" s="32">
        <f t="shared" si="268"/>
        <v>3.67</v>
      </c>
      <c r="CR125" s="32">
        <f t="shared" si="269"/>
        <v>0</v>
      </c>
      <c r="CS125" s="32">
        <f t="shared" si="270"/>
        <v>0</v>
      </c>
      <c r="CT125" s="32">
        <f t="shared" si="271"/>
        <v>0</v>
      </c>
      <c r="CU125" s="32">
        <f t="shared" si="272"/>
        <v>0</v>
      </c>
      <c r="CV125" s="32">
        <f t="shared" si="273"/>
        <v>0</v>
      </c>
      <c r="CW125" s="31">
        <f t="shared" si="288"/>
        <v>-45.000000000000007</v>
      </c>
      <c r="CX125" s="31">
        <f t="shared" si="289"/>
        <v>0</v>
      </c>
      <c r="CY125" s="31">
        <f t="shared" si="290"/>
        <v>0</v>
      </c>
      <c r="CZ125" s="31">
        <f t="shared" si="291"/>
        <v>0</v>
      </c>
      <c r="DA125" s="31">
        <f t="shared" si="292"/>
        <v>0</v>
      </c>
      <c r="DB125" s="31">
        <f t="shared" si="293"/>
        <v>-613.3900000000001</v>
      </c>
      <c r="DC125" s="31">
        <f t="shared" si="294"/>
        <v>-37.5</v>
      </c>
      <c r="DD125" s="31">
        <f t="shared" si="295"/>
        <v>0</v>
      </c>
      <c r="DE125" s="31">
        <f t="shared" si="296"/>
        <v>0</v>
      </c>
      <c r="DF125" s="31">
        <f t="shared" si="297"/>
        <v>0</v>
      </c>
      <c r="DG125" s="31">
        <f t="shared" si="298"/>
        <v>0</v>
      </c>
      <c r="DH125" s="31">
        <f t="shared" si="299"/>
        <v>0</v>
      </c>
      <c r="DI125" s="32">
        <f t="shared" si="300"/>
        <v>-2.25</v>
      </c>
      <c r="DJ125" s="32">
        <f t="shared" si="301"/>
        <v>0</v>
      </c>
      <c r="DK125" s="32">
        <f t="shared" si="302"/>
        <v>0</v>
      </c>
      <c r="DL125" s="32">
        <f t="shared" si="303"/>
        <v>0</v>
      </c>
      <c r="DM125" s="32">
        <f t="shared" si="304"/>
        <v>0</v>
      </c>
      <c r="DN125" s="32">
        <f t="shared" si="305"/>
        <v>-30.67</v>
      </c>
      <c r="DO125" s="32">
        <f t="shared" si="306"/>
        <v>-1.88</v>
      </c>
      <c r="DP125" s="32">
        <f t="shared" si="307"/>
        <v>0</v>
      </c>
      <c r="DQ125" s="32">
        <f t="shared" si="308"/>
        <v>0</v>
      </c>
      <c r="DR125" s="32">
        <f t="shared" si="309"/>
        <v>0</v>
      </c>
      <c r="DS125" s="32">
        <f t="shared" si="310"/>
        <v>0</v>
      </c>
      <c r="DT125" s="32">
        <f t="shared" si="311"/>
        <v>0</v>
      </c>
      <c r="DU125" s="31">
        <f t="shared" si="312"/>
        <v>-19.36</v>
      </c>
      <c r="DV125" s="31">
        <f t="shared" si="313"/>
        <v>0</v>
      </c>
      <c r="DW125" s="31">
        <f t="shared" si="314"/>
        <v>0</v>
      </c>
      <c r="DX125" s="31">
        <f t="shared" si="315"/>
        <v>0</v>
      </c>
      <c r="DY125" s="31">
        <f t="shared" si="316"/>
        <v>0</v>
      </c>
      <c r="DZ125" s="31">
        <f t="shared" si="317"/>
        <v>-248.69</v>
      </c>
      <c r="EA125" s="31">
        <f t="shared" si="318"/>
        <v>-15.02</v>
      </c>
      <c r="EB125" s="31">
        <f t="shared" si="319"/>
        <v>0</v>
      </c>
      <c r="EC125" s="31">
        <f t="shared" si="320"/>
        <v>0</v>
      </c>
      <c r="ED125" s="31">
        <f t="shared" si="321"/>
        <v>0</v>
      </c>
      <c r="EE125" s="31">
        <f t="shared" si="322"/>
        <v>0</v>
      </c>
      <c r="EF125" s="31">
        <f t="shared" si="323"/>
        <v>0</v>
      </c>
      <c r="EG125" s="32">
        <f t="shared" si="324"/>
        <v>-66.610000000000014</v>
      </c>
      <c r="EH125" s="32">
        <f t="shared" si="325"/>
        <v>0</v>
      </c>
      <c r="EI125" s="32">
        <f t="shared" si="326"/>
        <v>0</v>
      </c>
      <c r="EJ125" s="32">
        <f t="shared" si="327"/>
        <v>0</v>
      </c>
      <c r="EK125" s="32">
        <f t="shared" si="328"/>
        <v>0</v>
      </c>
      <c r="EL125" s="32">
        <f t="shared" si="329"/>
        <v>-892.75</v>
      </c>
      <c r="EM125" s="32">
        <f t="shared" si="330"/>
        <v>-54.400000000000006</v>
      </c>
      <c r="EN125" s="32">
        <f t="shared" si="331"/>
        <v>0</v>
      </c>
      <c r="EO125" s="32">
        <f t="shared" si="332"/>
        <v>0</v>
      </c>
      <c r="EP125" s="32">
        <f t="shared" si="333"/>
        <v>0</v>
      </c>
      <c r="EQ125" s="32">
        <f t="shared" si="334"/>
        <v>0</v>
      </c>
      <c r="ER125" s="32">
        <f t="shared" si="335"/>
        <v>0</v>
      </c>
    </row>
    <row r="126" spans="1:148">
      <c r="A126" t="s">
        <v>513</v>
      </c>
      <c r="B126" s="1" t="s">
        <v>285</v>
      </c>
      <c r="C126" t="str">
        <f t="shared" ca="1" si="274"/>
        <v>ST2</v>
      </c>
      <c r="D126" t="str">
        <f t="shared" ca="1" si="275"/>
        <v>Sturgeon #2</v>
      </c>
      <c r="E126" s="51">
        <v>5.6108000000000002</v>
      </c>
      <c r="F126" s="51">
        <v>0</v>
      </c>
      <c r="G126" s="51">
        <v>0</v>
      </c>
      <c r="H126" s="51">
        <v>0</v>
      </c>
      <c r="I126" s="51">
        <v>0</v>
      </c>
      <c r="J126" s="51">
        <v>101.4217</v>
      </c>
      <c r="K126" s="51">
        <v>14.1355</v>
      </c>
      <c r="L126" s="51">
        <v>0</v>
      </c>
      <c r="M126" s="51">
        <v>0</v>
      </c>
      <c r="N126" s="51">
        <v>0</v>
      </c>
      <c r="O126" s="51">
        <v>0</v>
      </c>
      <c r="P126" s="51">
        <v>0</v>
      </c>
      <c r="Q126" s="32">
        <v>2289.0500000000002</v>
      </c>
      <c r="R126" s="32">
        <v>0</v>
      </c>
      <c r="S126" s="32">
        <v>0</v>
      </c>
      <c r="T126" s="32">
        <v>0</v>
      </c>
      <c r="U126" s="32">
        <v>0</v>
      </c>
      <c r="V126" s="32">
        <v>3236.14</v>
      </c>
      <c r="W126" s="32">
        <v>3080.68</v>
      </c>
      <c r="X126" s="32">
        <v>0</v>
      </c>
      <c r="Y126" s="32">
        <v>0</v>
      </c>
      <c r="Z126" s="32">
        <v>0</v>
      </c>
      <c r="AA126" s="32">
        <v>0</v>
      </c>
      <c r="AB126" s="32">
        <v>0</v>
      </c>
      <c r="AC126" s="2">
        <v>-0.93</v>
      </c>
      <c r="AD126" s="2">
        <v>-0.93</v>
      </c>
      <c r="AE126" s="2">
        <v>-0.93</v>
      </c>
      <c r="AF126" s="2">
        <v>-0.93</v>
      </c>
      <c r="AG126" s="2">
        <v>-0.93</v>
      </c>
      <c r="AH126" s="2">
        <v>-0.93</v>
      </c>
      <c r="AI126" s="2">
        <v>-0.93</v>
      </c>
      <c r="AJ126" s="2">
        <v>-0.93</v>
      </c>
      <c r="AK126" s="2">
        <v>-0.93</v>
      </c>
      <c r="AL126" s="2">
        <v>-0.93</v>
      </c>
      <c r="AM126" s="2">
        <v>-0.93</v>
      </c>
      <c r="AN126" s="2">
        <v>-0.93</v>
      </c>
      <c r="AO126" s="33">
        <v>-21.29</v>
      </c>
      <c r="AP126" s="33">
        <v>0</v>
      </c>
      <c r="AQ126" s="33">
        <v>0</v>
      </c>
      <c r="AR126" s="33">
        <v>0</v>
      </c>
      <c r="AS126" s="33">
        <v>0</v>
      </c>
      <c r="AT126" s="33">
        <v>-30.1</v>
      </c>
      <c r="AU126" s="33">
        <v>-28.65</v>
      </c>
      <c r="AV126" s="33">
        <v>0</v>
      </c>
      <c r="AW126" s="33">
        <v>0</v>
      </c>
      <c r="AX126" s="33">
        <v>0</v>
      </c>
      <c r="AY126" s="33">
        <v>0</v>
      </c>
      <c r="AZ126" s="33">
        <v>0</v>
      </c>
      <c r="BA126" s="31">
        <f t="shared" si="276"/>
        <v>-2.75</v>
      </c>
      <c r="BB126" s="31">
        <f t="shared" si="277"/>
        <v>0</v>
      </c>
      <c r="BC126" s="31">
        <f t="shared" si="278"/>
        <v>0</v>
      </c>
      <c r="BD126" s="31">
        <f t="shared" si="279"/>
        <v>0</v>
      </c>
      <c r="BE126" s="31">
        <f t="shared" si="280"/>
        <v>0</v>
      </c>
      <c r="BF126" s="31">
        <f t="shared" si="281"/>
        <v>-15.53</v>
      </c>
      <c r="BG126" s="31">
        <f t="shared" si="282"/>
        <v>-21.87</v>
      </c>
      <c r="BH126" s="31">
        <f t="shared" si="283"/>
        <v>0</v>
      </c>
      <c r="BI126" s="31">
        <f t="shared" si="284"/>
        <v>0</v>
      </c>
      <c r="BJ126" s="31">
        <f t="shared" si="285"/>
        <v>0</v>
      </c>
      <c r="BK126" s="31">
        <f t="shared" si="286"/>
        <v>0</v>
      </c>
      <c r="BL126" s="31">
        <f t="shared" si="287"/>
        <v>0</v>
      </c>
      <c r="BM126" s="6">
        <v>-3.4200000000000001E-2</v>
      </c>
      <c r="BN126" s="6">
        <v>-3.4200000000000001E-2</v>
      </c>
      <c r="BO126" s="6">
        <v>-3.4200000000000001E-2</v>
      </c>
      <c r="BP126" s="6">
        <v>-3.4200000000000001E-2</v>
      </c>
      <c r="BQ126" s="6">
        <v>-3.4200000000000001E-2</v>
      </c>
      <c r="BR126" s="6">
        <v>-3.4200000000000001E-2</v>
      </c>
      <c r="BS126" s="6">
        <v>-3.4200000000000001E-2</v>
      </c>
      <c r="BT126" s="6">
        <v>-3.4200000000000001E-2</v>
      </c>
      <c r="BU126" s="6">
        <v>-3.4200000000000001E-2</v>
      </c>
      <c r="BV126" s="6">
        <v>-3.4200000000000001E-2</v>
      </c>
      <c r="BW126" s="6">
        <v>-3.4200000000000001E-2</v>
      </c>
      <c r="BX126" s="6">
        <v>-3.4200000000000001E-2</v>
      </c>
      <c r="BY126" s="31">
        <v>-78.290000000000006</v>
      </c>
      <c r="BZ126" s="31">
        <v>0</v>
      </c>
      <c r="CA126" s="31">
        <v>0</v>
      </c>
      <c r="CB126" s="31">
        <v>0</v>
      </c>
      <c r="CC126" s="31">
        <v>0</v>
      </c>
      <c r="CD126" s="31">
        <v>-110.68</v>
      </c>
      <c r="CE126" s="31">
        <v>-105.36</v>
      </c>
      <c r="CF126" s="31">
        <v>0</v>
      </c>
      <c r="CG126" s="31">
        <v>0</v>
      </c>
      <c r="CH126" s="31">
        <v>0</v>
      </c>
      <c r="CI126" s="31">
        <v>0</v>
      </c>
      <c r="CJ126" s="31">
        <v>0</v>
      </c>
      <c r="CK126" s="32">
        <f t="shared" si="262"/>
        <v>2.98</v>
      </c>
      <c r="CL126" s="32">
        <f t="shared" si="263"/>
        <v>0</v>
      </c>
      <c r="CM126" s="32">
        <f t="shared" si="264"/>
        <v>0</v>
      </c>
      <c r="CN126" s="32">
        <f t="shared" si="265"/>
        <v>0</v>
      </c>
      <c r="CO126" s="32">
        <f t="shared" si="266"/>
        <v>0</v>
      </c>
      <c r="CP126" s="32">
        <f t="shared" si="267"/>
        <v>4.21</v>
      </c>
      <c r="CQ126" s="32">
        <f t="shared" si="268"/>
        <v>4</v>
      </c>
      <c r="CR126" s="32">
        <f t="shared" si="269"/>
        <v>0</v>
      </c>
      <c r="CS126" s="32">
        <f t="shared" si="270"/>
        <v>0</v>
      </c>
      <c r="CT126" s="32">
        <f t="shared" si="271"/>
        <v>0</v>
      </c>
      <c r="CU126" s="32">
        <f t="shared" si="272"/>
        <v>0</v>
      </c>
      <c r="CV126" s="32">
        <f t="shared" si="273"/>
        <v>0</v>
      </c>
      <c r="CW126" s="31">
        <f t="shared" si="288"/>
        <v>-51.27</v>
      </c>
      <c r="CX126" s="31">
        <f t="shared" si="289"/>
        <v>0</v>
      </c>
      <c r="CY126" s="31">
        <f t="shared" si="290"/>
        <v>0</v>
      </c>
      <c r="CZ126" s="31">
        <f t="shared" si="291"/>
        <v>0</v>
      </c>
      <c r="DA126" s="31">
        <f t="shared" si="292"/>
        <v>0</v>
      </c>
      <c r="DB126" s="31">
        <f t="shared" si="293"/>
        <v>-60.84</v>
      </c>
      <c r="DC126" s="31">
        <f t="shared" si="294"/>
        <v>-50.84</v>
      </c>
      <c r="DD126" s="31">
        <f t="shared" si="295"/>
        <v>0</v>
      </c>
      <c r="DE126" s="31">
        <f t="shared" si="296"/>
        <v>0</v>
      </c>
      <c r="DF126" s="31">
        <f t="shared" si="297"/>
        <v>0</v>
      </c>
      <c r="DG126" s="31">
        <f t="shared" si="298"/>
        <v>0</v>
      </c>
      <c r="DH126" s="31">
        <f t="shared" si="299"/>
        <v>0</v>
      </c>
      <c r="DI126" s="32">
        <f t="shared" si="300"/>
        <v>-2.56</v>
      </c>
      <c r="DJ126" s="32">
        <f t="shared" si="301"/>
        <v>0</v>
      </c>
      <c r="DK126" s="32">
        <f t="shared" si="302"/>
        <v>0</v>
      </c>
      <c r="DL126" s="32">
        <f t="shared" si="303"/>
        <v>0</v>
      </c>
      <c r="DM126" s="32">
        <f t="shared" si="304"/>
        <v>0</v>
      </c>
      <c r="DN126" s="32">
        <f t="shared" si="305"/>
        <v>-3.04</v>
      </c>
      <c r="DO126" s="32">
        <f t="shared" si="306"/>
        <v>-2.54</v>
      </c>
      <c r="DP126" s="32">
        <f t="shared" si="307"/>
        <v>0</v>
      </c>
      <c r="DQ126" s="32">
        <f t="shared" si="308"/>
        <v>0</v>
      </c>
      <c r="DR126" s="32">
        <f t="shared" si="309"/>
        <v>0</v>
      </c>
      <c r="DS126" s="32">
        <f t="shared" si="310"/>
        <v>0</v>
      </c>
      <c r="DT126" s="32">
        <f t="shared" si="311"/>
        <v>0</v>
      </c>
      <c r="DU126" s="31">
        <f t="shared" si="312"/>
        <v>-22.06</v>
      </c>
      <c r="DV126" s="31">
        <f t="shared" si="313"/>
        <v>0</v>
      </c>
      <c r="DW126" s="31">
        <f t="shared" si="314"/>
        <v>0</v>
      </c>
      <c r="DX126" s="31">
        <f t="shared" si="315"/>
        <v>0</v>
      </c>
      <c r="DY126" s="31">
        <f t="shared" si="316"/>
        <v>0</v>
      </c>
      <c r="DZ126" s="31">
        <f t="shared" si="317"/>
        <v>-24.67</v>
      </c>
      <c r="EA126" s="31">
        <f t="shared" si="318"/>
        <v>-20.36</v>
      </c>
      <c r="EB126" s="31">
        <f t="shared" si="319"/>
        <v>0</v>
      </c>
      <c r="EC126" s="31">
        <f t="shared" si="320"/>
        <v>0</v>
      </c>
      <c r="ED126" s="31">
        <f t="shared" si="321"/>
        <v>0</v>
      </c>
      <c r="EE126" s="31">
        <f t="shared" si="322"/>
        <v>0</v>
      </c>
      <c r="EF126" s="31">
        <f t="shared" si="323"/>
        <v>0</v>
      </c>
      <c r="EG126" s="32">
        <f t="shared" si="324"/>
        <v>-75.89</v>
      </c>
      <c r="EH126" s="32">
        <f t="shared" si="325"/>
        <v>0</v>
      </c>
      <c r="EI126" s="32">
        <f t="shared" si="326"/>
        <v>0</v>
      </c>
      <c r="EJ126" s="32">
        <f t="shared" si="327"/>
        <v>0</v>
      </c>
      <c r="EK126" s="32">
        <f t="shared" si="328"/>
        <v>0</v>
      </c>
      <c r="EL126" s="32">
        <f t="shared" si="329"/>
        <v>-88.550000000000011</v>
      </c>
      <c r="EM126" s="32">
        <f t="shared" si="330"/>
        <v>-73.740000000000009</v>
      </c>
      <c r="EN126" s="32">
        <f t="shared" si="331"/>
        <v>0</v>
      </c>
      <c r="EO126" s="32">
        <f t="shared" si="332"/>
        <v>0</v>
      </c>
      <c r="EP126" s="32">
        <f t="shared" si="333"/>
        <v>0</v>
      </c>
      <c r="EQ126" s="32">
        <f t="shared" si="334"/>
        <v>0</v>
      </c>
      <c r="ER126" s="32">
        <f t="shared" si="335"/>
        <v>0</v>
      </c>
    </row>
    <row r="127" spans="1:148">
      <c r="A127" t="s">
        <v>421</v>
      </c>
      <c r="B127" s="1" t="s">
        <v>65</v>
      </c>
      <c r="C127" t="str">
        <f t="shared" ca="1" si="274"/>
        <v>TAB1</v>
      </c>
      <c r="D127" t="str">
        <f t="shared" ca="1" si="275"/>
        <v>Taber Wind Facility</v>
      </c>
      <c r="E127" s="51">
        <v>0</v>
      </c>
      <c r="F127" s="51">
        <v>0</v>
      </c>
      <c r="G127" s="51">
        <v>159.642</v>
      </c>
      <c r="H127" s="51">
        <v>2047.836</v>
      </c>
      <c r="I127" s="51">
        <v>4999.5119999999997</v>
      </c>
      <c r="J127" s="51">
        <v>8121.0780000000004</v>
      </c>
      <c r="K127" s="51">
        <v>7703.7240000000002</v>
      </c>
      <c r="L127" s="51">
        <v>12176.85</v>
      </c>
      <c r="M127" s="51">
        <v>16948.763999999999</v>
      </c>
      <c r="N127" s="51">
        <v>28043.400600000001</v>
      </c>
      <c r="O127" s="51">
        <v>25079.825400000002</v>
      </c>
      <c r="P127" s="51">
        <v>21784.098000000002</v>
      </c>
      <c r="Q127" s="32">
        <v>0</v>
      </c>
      <c r="R127" s="32">
        <v>0</v>
      </c>
      <c r="S127" s="32">
        <v>5750.87</v>
      </c>
      <c r="T127" s="32">
        <v>97919.4</v>
      </c>
      <c r="U127" s="32">
        <v>179172.84</v>
      </c>
      <c r="V127" s="32">
        <v>313039.81</v>
      </c>
      <c r="W127" s="32">
        <v>784358.23</v>
      </c>
      <c r="X127" s="32">
        <v>591648.87</v>
      </c>
      <c r="Y127" s="32">
        <v>652882.99</v>
      </c>
      <c r="Z127" s="32">
        <v>1587741.96</v>
      </c>
      <c r="AA127" s="32">
        <v>1147180.55</v>
      </c>
      <c r="AB127" s="32">
        <v>1186653.67</v>
      </c>
      <c r="AC127" s="2">
        <v>0.52</v>
      </c>
      <c r="AD127" s="2">
        <v>0.52</v>
      </c>
      <c r="AE127" s="2">
        <v>0.52</v>
      </c>
      <c r="AF127" s="2">
        <v>0.52</v>
      </c>
      <c r="AG127" s="2">
        <v>0.52</v>
      </c>
      <c r="AH127" s="2">
        <v>0.52</v>
      </c>
      <c r="AI127" s="2">
        <v>0.52</v>
      </c>
      <c r="AJ127" s="2">
        <v>0.52</v>
      </c>
      <c r="AK127" s="2">
        <v>0.52</v>
      </c>
      <c r="AL127" s="2">
        <v>0.52</v>
      </c>
      <c r="AM127" s="2">
        <v>0.52</v>
      </c>
      <c r="AN127" s="2">
        <v>0.52</v>
      </c>
      <c r="AO127" s="33">
        <v>0</v>
      </c>
      <c r="AP127" s="33">
        <v>0</v>
      </c>
      <c r="AQ127" s="33">
        <v>29.9</v>
      </c>
      <c r="AR127" s="33">
        <v>509.18</v>
      </c>
      <c r="AS127" s="33">
        <v>931.7</v>
      </c>
      <c r="AT127" s="33">
        <v>1627.81</v>
      </c>
      <c r="AU127" s="33">
        <v>4078.66</v>
      </c>
      <c r="AV127" s="33">
        <v>3076.57</v>
      </c>
      <c r="AW127" s="33">
        <v>3394.99</v>
      </c>
      <c r="AX127" s="33">
        <v>8256.26</v>
      </c>
      <c r="AY127" s="33">
        <v>5965.34</v>
      </c>
      <c r="AZ127" s="33">
        <v>6170.6</v>
      </c>
      <c r="BA127" s="31">
        <f t="shared" si="276"/>
        <v>0</v>
      </c>
      <c r="BB127" s="31">
        <f t="shared" si="277"/>
        <v>0</v>
      </c>
      <c r="BC127" s="31">
        <f t="shared" si="278"/>
        <v>-6.9</v>
      </c>
      <c r="BD127" s="31">
        <f t="shared" si="279"/>
        <v>-470.01</v>
      </c>
      <c r="BE127" s="31">
        <f t="shared" si="280"/>
        <v>-860.03</v>
      </c>
      <c r="BF127" s="31">
        <f t="shared" si="281"/>
        <v>-1502.59</v>
      </c>
      <c r="BG127" s="31">
        <f t="shared" si="282"/>
        <v>-5568.94</v>
      </c>
      <c r="BH127" s="31">
        <f t="shared" si="283"/>
        <v>-4200.71</v>
      </c>
      <c r="BI127" s="31">
        <f t="shared" si="284"/>
        <v>-4635.47</v>
      </c>
      <c r="BJ127" s="31">
        <f t="shared" si="285"/>
        <v>-4763.2299999999996</v>
      </c>
      <c r="BK127" s="31">
        <f t="shared" si="286"/>
        <v>-3441.54</v>
      </c>
      <c r="BL127" s="31">
        <f t="shared" si="287"/>
        <v>-3559.96</v>
      </c>
      <c r="BM127" s="6">
        <v>-4.9399999999999999E-2</v>
      </c>
      <c r="BN127" s="6">
        <v>-4.9399999999999999E-2</v>
      </c>
      <c r="BO127" s="6">
        <v>-4.9399999999999999E-2</v>
      </c>
      <c r="BP127" s="6">
        <v>-4.9399999999999999E-2</v>
      </c>
      <c r="BQ127" s="6">
        <v>-4.9399999999999999E-2</v>
      </c>
      <c r="BR127" s="6">
        <v>-4.9399999999999999E-2</v>
      </c>
      <c r="BS127" s="6">
        <v>-4.9399999999999999E-2</v>
      </c>
      <c r="BT127" s="6">
        <v>-4.9399999999999999E-2</v>
      </c>
      <c r="BU127" s="6">
        <v>-4.9399999999999999E-2</v>
      </c>
      <c r="BV127" s="6">
        <v>-4.9399999999999999E-2</v>
      </c>
      <c r="BW127" s="6">
        <v>-4.9399999999999999E-2</v>
      </c>
      <c r="BX127" s="6">
        <v>-4.9399999999999999E-2</v>
      </c>
      <c r="BY127" s="31">
        <v>0</v>
      </c>
      <c r="BZ127" s="31">
        <v>0</v>
      </c>
      <c r="CA127" s="31">
        <v>-284.08999999999997</v>
      </c>
      <c r="CB127" s="31">
        <v>-4837.22</v>
      </c>
      <c r="CC127" s="31">
        <v>-8851.14</v>
      </c>
      <c r="CD127" s="31">
        <v>-15464.17</v>
      </c>
      <c r="CE127" s="31">
        <v>-38747.300000000003</v>
      </c>
      <c r="CF127" s="31">
        <v>-29227.45</v>
      </c>
      <c r="CG127" s="31">
        <v>-32252.42</v>
      </c>
      <c r="CH127" s="31">
        <v>-78434.45</v>
      </c>
      <c r="CI127" s="31">
        <v>-56670.720000000001</v>
      </c>
      <c r="CJ127" s="31">
        <v>-58620.69</v>
      </c>
      <c r="CK127" s="32">
        <f t="shared" si="262"/>
        <v>0</v>
      </c>
      <c r="CL127" s="32">
        <f t="shared" si="263"/>
        <v>0</v>
      </c>
      <c r="CM127" s="32">
        <f t="shared" si="264"/>
        <v>7.48</v>
      </c>
      <c r="CN127" s="32">
        <f t="shared" si="265"/>
        <v>127.3</v>
      </c>
      <c r="CO127" s="32">
        <f t="shared" si="266"/>
        <v>232.92</v>
      </c>
      <c r="CP127" s="32">
        <f t="shared" si="267"/>
        <v>406.95</v>
      </c>
      <c r="CQ127" s="32">
        <f t="shared" si="268"/>
        <v>1019.67</v>
      </c>
      <c r="CR127" s="32">
        <f t="shared" si="269"/>
        <v>769.14</v>
      </c>
      <c r="CS127" s="32">
        <f t="shared" si="270"/>
        <v>848.75</v>
      </c>
      <c r="CT127" s="32">
        <f t="shared" si="271"/>
        <v>2064.06</v>
      </c>
      <c r="CU127" s="32">
        <f t="shared" si="272"/>
        <v>1491.33</v>
      </c>
      <c r="CV127" s="32">
        <f t="shared" si="273"/>
        <v>1542.65</v>
      </c>
      <c r="CW127" s="31">
        <f t="shared" si="288"/>
        <v>0</v>
      </c>
      <c r="CX127" s="31">
        <f t="shared" si="289"/>
        <v>0</v>
      </c>
      <c r="CY127" s="31">
        <f t="shared" si="290"/>
        <v>-299.60999999999996</v>
      </c>
      <c r="CZ127" s="31">
        <f t="shared" si="291"/>
        <v>-4749.09</v>
      </c>
      <c r="DA127" s="31">
        <f t="shared" si="292"/>
        <v>-8689.89</v>
      </c>
      <c r="DB127" s="31">
        <f t="shared" si="293"/>
        <v>-15182.439999999999</v>
      </c>
      <c r="DC127" s="31">
        <f t="shared" si="294"/>
        <v>-36237.350000000006</v>
      </c>
      <c r="DD127" s="31">
        <f t="shared" si="295"/>
        <v>-27334.170000000002</v>
      </c>
      <c r="DE127" s="31">
        <f t="shared" si="296"/>
        <v>-30163.189999999995</v>
      </c>
      <c r="DF127" s="31">
        <f t="shared" si="297"/>
        <v>-79863.42</v>
      </c>
      <c r="DG127" s="31">
        <f t="shared" si="298"/>
        <v>-57703.189999999995</v>
      </c>
      <c r="DH127" s="31">
        <f t="shared" si="299"/>
        <v>-59688.68</v>
      </c>
      <c r="DI127" s="32">
        <f t="shared" si="300"/>
        <v>0</v>
      </c>
      <c r="DJ127" s="32">
        <f t="shared" si="301"/>
        <v>0</v>
      </c>
      <c r="DK127" s="32">
        <f t="shared" si="302"/>
        <v>-14.98</v>
      </c>
      <c r="DL127" s="32">
        <f t="shared" si="303"/>
        <v>-237.45</v>
      </c>
      <c r="DM127" s="32">
        <f t="shared" si="304"/>
        <v>-434.49</v>
      </c>
      <c r="DN127" s="32">
        <f t="shared" si="305"/>
        <v>-759.12</v>
      </c>
      <c r="DO127" s="32">
        <f t="shared" si="306"/>
        <v>-1811.87</v>
      </c>
      <c r="DP127" s="32">
        <f t="shared" si="307"/>
        <v>-1366.71</v>
      </c>
      <c r="DQ127" s="32">
        <f t="shared" si="308"/>
        <v>-1508.16</v>
      </c>
      <c r="DR127" s="32">
        <f t="shared" si="309"/>
        <v>-3993.17</v>
      </c>
      <c r="DS127" s="32">
        <f t="shared" si="310"/>
        <v>-2885.16</v>
      </c>
      <c r="DT127" s="32">
        <f t="shared" si="311"/>
        <v>-2984.43</v>
      </c>
      <c r="DU127" s="31">
        <f t="shared" si="312"/>
        <v>0</v>
      </c>
      <c r="DV127" s="31">
        <f t="shared" si="313"/>
        <v>0</v>
      </c>
      <c r="DW127" s="31">
        <f t="shared" si="314"/>
        <v>-126</v>
      </c>
      <c r="DX127" s="31">
        <f t="shared" si="315"/>
        <v>-1973.09</v>
      </c>
      <c r="DY127" s="31">
        <f t="shared" si="316"/>
        <v>-3567.5</v>
      </c>
      <c r="DZ127" s="31">
        <f t="shared" si="317"/>
        <v>-6155.55</v>
      </c>
      <c r="EA127" s="31">
        <f t="shared" si="318"/>
        <v>-14513.31</v>
      </c>
      <c r="EB127" s="31">
        <f t="shared" si="319"/>
        <v>-10802.43</v>
      </c>
      <c r="EC127" s="31">
        <f t="shared" si="320"/>
        <v>-11760.34</v>
      </c>
      <c r="ED127" s="31">
        <f t="shared" si="321"/>
        <v>-30727.74</v>
      </c>
      <c r="EE127" s="31">
        <f t="shared" si="322"/>
        <v>-21895.21</v>
      </c>
      <c r="EF127" s="31">
        <f t="shared" si="323"/>
        <v>-22341.98</v>
      </c>
      <c r="EG127" s="32">
        <f t="shared" si="324"/>
        <v>0</v>
      </c>
      <c r="EH127" s="32">
        <f t="shared" si="325"/>
        <v>0</v>
      </c>
      <c r="EI127" s="32">
        <f t="shared" si="326"/>
        <v>-440.59</v>
      </c>
      <c r="EJ127" s="32">
        <f t="shared" si="327"/>
        <v>-6959.63</v>
      </c>
      <c r="EK127" s="32">
        <f t="shared" si="328"/>
        <v>-12691.88</v>
      </c>
      <c r="EL127" s="32">
        <f t="shared" si="329"/>
        <v>-22097.11</v>
      </c>
      <c r="EM127" s="32">
        <f t="shared" si="330"/>
        <v>-52562.530000000006</v>
      </c>
      <c r="EN127" s="32">
        <f t="shared" si="331"/>
        <v>-39503.31</v>
      </c>
      <c r="EO127" s="32">
        <f t="shared" si="332"/>
        <v>-43431.689999999995</v>
      </c>
      <c r="EP127" s="32">
        <f t="shared" si="333"/>
        <v>-114584.33</v>
      </c>
      <c r="EQ127" s="32">
        <f t="shared" si="334"/>
        <v>-82483.56</v>
      </c>
      <c r="ER127" s="32">
        <f t="shared" si="335"/>
        <v>-85015.09</v>
      </c>
    </row>
    <row r="128" spans="1:148">
      <c r="A128" t="s">
        <v>485</v>
      </c>
      <c r="B128" s="1" t="s">
        <v>118</v>
      </c>
      <c r="C128" t="str">
        <f t="shared" ca="1" si="274"/>
        <v>TAY1</v>
      </c>
      <c r="D128" t="str">
        <f t="shared" ca="1" si="275"/>
        <v>Taylor Hydro Facility</v>
      </c>
      <c r="E128" s="51">
        <v>0</v>
      </c>
      <c r="F128" s="51">
        <v>0</v>
      </c>
      <c r="G128" s="51">
        <v>0</v>
      </c>
      <c r="H128" s="51">
        <v>0</v>
      </c>
      <c r="I128" s="51">
        <v>4908.0419000000002</v>
      </c>
      <c r="J128" s="51">
        <v>8691.2217000000001</v>
      </c>
      <c r="K128" s="51">
        <v>9398.4709999999995</v>
      </c>
      <c r="L128" s="51">
        <v>9877.6996999999992</v>
      </c>
      <c r="M128" s="51">
        <v>7915.4326000000001</v>
      </c>
      <c r="N128" s="51">
        <v>2014.5331000000001</v>
      </c>
      <c r="O128" s="51">
        <v>0</v>
      </c>
      <c r="P128" s="51">
        <v>0</v>
      </c>
      <c r="Q128" s="32">
        <v>0</v>
      </c>
      <c r="R128" s="32">
        <v>0</v>
      </c>
      <c r="S128" s="32">
        <v>0</v>
      </c>
      <c r="T128" s="32">
        <v>0</v>
      </c>
      <c r="U128" s="32">
        <v>256127.72</v>
      </c>
      <c r="V128" s="32">
        <v>437364.71</v>
      </c>
      <c r="W128" s="32">
        <v>1463113.83</v>
      </c>
      <c r="X128" s="32">
        <v>702110.37</v>
      </c>
      <c r="Y128" s="32">
        <v>395704.74</v>
      </c>
      <c r="Z128" s="32">
        <v>130964.25</v>
      </c>
      <c r="AA128" s="32">
        <v>0</v>
      </c>
      <c r="AB128" s="32">
        <v>0</v>
      </c>
      <c r="AC128" s="2">
        <v>2.65</v>
      </c>
      <c r="AD128" s="2">
        <v>2.65</v>
      </c>
      <c r="AE128" s="2">
        <v>2.65</v>
      </c>
      <c r="AF128" s="2">
        <v>2.65</v>
      </c>
      <c r="AG128" s="2">
        <v>2.65</v>
      </c>
      <c r="AH128" s="2">
        <v>2.65</v>
      </c>
      <c r="AI128" s="2">
        <v>2.65</v>
      </c>
      <c r="AJ128" s="2">
        <v>2.65</v>
      </c>
      <c r="AK128" s="2">
        <v>2.65</v>
      </c>
      <c r="AL128" s="2">
        <v>2.65</v>
      </c>
      <c r="AM128" s="2">
        <v>2.65</v>
      </c>
      <c r="AN128" s="2">
        <v>2.65</v>
      </c>
      <c r="AO128" s="33">
        <v>0</v>
      </c>
      <c r="AP128" s="33">
        <v>0</v>
      </c>
      <c r="AQ128" s="33">
        <v>0</v>
      </c>
      <c r="AR128" s="33">
        <v>0</v>
      </c>
      <c r="AS128" s="33">
        <v>6787.38</v>
      </c>
      <c r="AT128" s="33">
        <v>11590.16</v>
      </c>
      <c r="AU128" s="33">
        <v>38772.519999999997</v>
      </c>
      <c r="AV128" s="33">
        <v>18605.919999999998</v>
      </c>
      <c r="AW128" s="33">
        <v>10486.18</v>
      </c>
      <c r="AX128" s="33">
        <v>3470.55</v>
      </c>
      <c r="AY128" s="33">
        <v>0</v>
      </c>
      <c r="AZ128" s="33">
        <v>0</v>
      </c>
      <c r="BA128" s="31">
        <f t="shared" si="276"/>
        <v>0</v>
      </c>
      <c r="BB128" s="31">
        <f t="shared" si="277"/>
        <v>0</v>
      </c>
      <c r="BC128" s="31">
        <f t="shared" si="278"/>
        <v>0</v>
      </c>
      <c r="BD128" s="31">
        <f t="shared" si="279"/>
        <v>0</v>
      </c>
      <c r="BE128" s="31">
        <f t="shared" si="280"/>
        <v>-1229.4100000000001</v>
      </c>
      <c r="BF128" s="31">
        <f t="shared" si="281"/>
        <v>-2099.35</v>
      </c>
      <c r="BG128" s="31">
        <f t="shared" si="282"/>
        <v>-10388.11</v>
      </c>
      <c r="BH128" s="31">
        <f t="shared" si="283"/>
        <v>-4984.9799999999996</v>
      </c>
      <c r="BI128" s="31">
        <f t="shared" si="284"/>
        <v>-2809.5</v>
      </c>
      <c r="BJ128" s="31">
        <f t="shared" si="285"/>
        <v>-392.89</v>
      </c>
      <c r="BK128" s="31">
        <f t="shared" si="286"/>
        <v>0</v>
      </c>
      <c r="BL128" s="31">
        <f t="shared" si="287"/>
        <v>0</v>
      </c>
      <c r="BM128" s="6">
        <v>-2.7300000000000001E-2</v>
      </c>
      <c r="BN128" s="6">
        <v>-2.7300000000000001E-2</v>
      </c>
      <c r="BO128" s="6">
        <v>-2.7300000000000001E-2</v>
      </c>
      <c r="BP128" s="6">
        <v>-2.7300000000000001E-2</v>
      </c>
      <c r="BQ128" s="6">
        <v>-2.7300000000000001E-2</v>
      </c>
      <c r="BR128" s="6">
        <v>-2.7300000000000001E-2</v>
      </c>
      <c r="BS128" s="6">
        <v>-2.7300000000000001E-2</v>
      </c>
      <c r="BT128" s="6">
        <v>-2.7300000000000001E-2</v>
      </c>
      <c r="BU128" s="6">
        <v>-2.7300000000000001E-2</v>
      </c>
      <c r="BV128" s="6">
        <v>-2.7300000000000001E-2</v>
      </c>
      <c r="BW128" s="6">
        <v>-2.7300000000000001E-2</v>
      </c>
      <c r="BX128" s="6">
        <v>-2.7300000000000001E-2</v>
      </c>
      <c r="BY128" s="31">
        <v>0</v>
      </c>
      <c r="BZ128" s="31">
        <v>0</v>
      </c>
      <c r="CA128" s="31">
        <v>0</v>
      </c>
      <c r="CB128" s="31">
        <v>0</v>
      </c>
      <c r="CC128" s="31">
        <v>-6992.29</v>
      </c>
      <c r="CD128" s="31">
        <v>-11940.06</v>
      </c>
      <c r="CE128" s="31">
        <v>-39943.01</v>
      </c>
      <c r="CF128" s="31">
        <v>-19167.61</v>
      </c>
      <c r="CG128" s="31">
        <v>-10802.74</v>
      </c>
      <c r="CH128" s="31">
        <v>-3575.32</v>
      </c>
      <c r="CI128" s="31">
        <v>0</v>
      </c>
      <c r="CJ128" s="31">
        <v>0</v>
      </c>
      <c r="CK128" s="32">
        <f t="shared" si="262"/>
        <v>0</v>
      </c>
      <c r="CL128" s="32">
        <f t="shared" si="263"/>
        <v>0</v>
      </c>
      <c r="CM128" s="32">
        <f t="shared" si="264"/>
        <v>0</v>
      </c>
      <c r="CN128" s="32">
        <f t="shared" si="265"/>
        <v>0</v>
      </c>
      <c r="CO128" s="32">
        <f t="shared" si="266"/>
        <v>332.97</v>
      </c>
      <c r="CP128" s="32">
        <f t="shared" si="267"/>
        <v>568.57000000000005</v>
      </c>
      <c r="CQ128" s="32">
        <f t="shared" si="268"/>
        <v>1902.05</v>
      </c>
      <c r="CR128" s="32">
        <f t="shared" si="269"/>
        <v>912.74</v>
      </c>
      <c r="CS128" s="32">
        <f t="shared" si="270"/>
        <v>514.41999999999996</v>
      </c>
      <c r="CT128" s="32">
        <f t="shared" si="271"/>
        <v>170.25</v>
      </c>
      <c r="CU128" s="32">
        <f t="shared" si="272"/>
        <v>0</v>
      </c>
      <c r="CV128" s="32">
        <f t="shared" si="273"/>
        <v>0</v>
      </c>
      <c r="CW128" s="31">
        <f t="shared" si="288"/>
        <v>0</v>
      </c>
      <c r="CX128" s="31">
        <f t="shared" si="289"/>
        <v>0</v>
      </c>
      <c r="CY128" s="31">
        <f t="shared" si="290"/>
        <v>0</v>
      </c>
      <c r="CZ128" s="31">
        <f t="shared" si="291"/>
        <v>0</v>
      </c>
      <c r="DA128" s="31">
        <f t="shared" si="292"/>
        <v>-12217.29</v>
      </c>
      <c r="DB128" s="31">
        <f t="shared" si="293"/>
        <v>-20862.300000000003</v>
      </c>
      <c r="DC128" s="31">
        <f t="shared" si="294"/>
        <v>-66425.37</v>
      </c>
      <c r="DD128" s="31">
        <f t="shared" si="295"/>
        <v>-31875.809999999994</v>
      </c>
      <c r="DE128" s="31">
        <f t="shared" si="296"/>
        <v>-17965</v>
      </c>
      <c r="DF128" s="31">
        <f t="shared" si="297"/>
        <v>-6482.7300000000005</v>
      </c>
      <c r="DG128" s="31">
        <f t="shared" si="298"/>
        <v>0</v>
      </c>
      <c r="DH128" s="31">
        <f t="shared" si="299"/>
        <v>0</v>
      </c>
      <c r="DI128" s="32">
        <f t="shared" si="300"/>
        <v>0</v>
      </c>
      <c r="DJ128" s="32">
        <f t="shared" si="301"/>
        <v>0</v>
      </c>
      <c r="DK128" s="32">
        <f t="shared" si="302"/>
        <v>0</v>
      </c>
      <c r="DL128" s="32">
        <f t="shared" si="303"/>
        <v>0</v>
      </c>
      <c r="DM128" s="32">
        <f t="shared" si="304"/>
        <v>-610.86</v>
      </c>
      <c r="DN128" s="32">
        <f t="shared" si="305"/>
        <v>-1043.1199999999999</v>
      </c>
      <c r="DO128" s="32">
        <f t="shared" si="306"/>
        <v>-3321.27</v>
      </c>
      <c r="DP128" s="32">
        <f t="shared" si="307"/>
        <v>-1593.79</v>
      </c>
      <c r="DQ128" s="32">
        <f t="shared" si="308"/>
        <v>-898.25</v>
      </c>
      <c r="DR128" s="32">
        <f t="shared" si="309"/>
        <v>-324.14</v>
      </c>
      <c r="DS128" s="32">
        <f t="shared" si="310"/>
        <v>0</v>
      </c>
      <c r="DT128" s="32">
        <f t="shared" si="311"/>
        <v>0</v>
      </c>
      <c r="DU128" s="31">
        <f t="shared" si="312"/>
        <v>0</v>
      </c>
      <c r="DV128" s="31">
        <f t="shared" si="313"/>
        <v>0</v>
      </c>
      <c r="DW128" s="31">
        <f t="shared" si="314"/>
        <v>0</v>
      </c>
      <c r="DX128" s="31">
        <f t="shared" si="315"/>
        <v>0</v>
      </c>
      <c r="DY128" s="31">
        <f t="shared" si="316"/>
        <v>-5015.62</v>
      </c>
      <c r="DZ128" s="31">
        <f t="shared" si="317"/>
        <v>-8458.3799999999992</v>
      </c>
      <c r="EA128" s="31">
        <f t="shared" si="318"/>
        <v>-26603.83</v>
      </c>
      <c r="EB128" s="31">
        <f t="shared" si="319"/>
        <v>-12597.28</v>
      </c>
      <c r="EC128" s="31">
        <f t="shared" si="320"/>
        <v>-7004.38</v>
      </c>
      <c r="ED128" s="31">
        <f t="shared" si="321"/>
        <v>-2494.25</v>
      </c>
      <c r="EE128" s="31">
        <f t="shared" si="322"/>
        <v>0</v>
      </c>
      <c r="EF128" s="31">
        <f t="shared" si="323"/>
        <v>0</v>
      </c>
      <c r="EG128" s="32">
        <f t="shared" si="324"/>
        <v>0</v>
      </c>
      <c r="EH128" s="32">
        <f t="shared" si="325"/>
        <v>0</v>
      </c>
      <c r="EI128" s="32">
        <f t="shared" si="326"/>
        <v>0</v>
      </c>
      <c r="EJ128" s="32">
        <f t="shared" si="327"/>
        <v>0</v>
      </c>
      <c r="EK128" s="32">
        <f t="shared" si="328"/>
        <v>-17843.77</v>
      </c>
      <c r="EL128" s="32">
        <f t="shared" si="329"/>
        <v>-30363.800000000003</v>
      </c>
      <c r="EM128" s="32">
        <f t="shared" si="330"/>
        <v>-96350.47</v>
      </c>
      <c r="EN128" s="32">
        <f t="shared" si="331"/>
        <v>-46066.87999999999</v>
      </c>
      <c r="EO128" s="32">
        <f t="shared" si="332"/>
        <v>-25867.63</v>
      </c>
      <c r="EP128" s="32">
        <f t="shared" si="333"/>
        <v>-9301.1200000000008</v>
      </c>
      <c r="EQ128" s="32">
        <f t="shared" si="334"/>
        <v>0</v>
      </c>
      <c r="ER128" s="32">
        <f t="shared" si="335"/>
        <v>0</v>
      </c>
    </row>
    <row r="129" spans="1:148">
      <c r="A129" t="s">
        <v>485</v>
      </c>
      <c r="B129" s="1" t="s">
        <v>286</v>
      </c>
      <c r="C129" t="str">
        <f t="shared" ca="1" si="274"/>
        <v>TAY2</v>
      </c>
      <c r="D129" t="str">
        <f t="shared" ca="1" si="275"/>
        <v>Taylor Wind Facility</v>
      </c>
      <c r="E129" s="51">
        <v>853.19839999999999</v>
      </c>
      <c r="F129" s="51">
        <v>581.32719999999995</v>
      </c>
      <c r="G129" s="51">
        <v>884.42629999999997</v>
      </c>
      <c r="H129" s="51">
        <v>505.84679999999997</v>
      </c>
      <c r="I129" s="51">
        <v>426.64769999999999</v>
      </c>
      <c r="J129" s="51">
        <v>445.84370000000001</v>
      </c>
      <c r="K129" s="51">
        <v>154.4271</v>
      </c>
      <c r="L129" s="51">
        <v>294.13119999999998</v>
      </c>
      <c r="M129" s="51">
        <v>340.93990000000002</v>
      </c>
      <c r="N129" s="51">
        <v>792.38009999999997</v>
      </c>
      <c r="O129" s="51">
        <v>727.05129999999997</v>
      </c>
      <c r="P129" s="51">
        <v>749.61879999999996</v>
      </c>
      <c r="Q129" s="32">
        <v>42288.36</v>
      </c>
      <c r="R129" s="32">
        <v>33986.1</v>
      </c>
      <c r="S129" s="32">
        <v>45931.76</v>
      </c>
      <c r="T129" s="32">
        <v>24011.040000000001</v>
      </c>
      <c r="U129" s="32">
        <v>15893.13</v>
      </c>
      <c r="V129" s="32">
        <v>17658.169999999998</v>
      </c>
      <c r="W129" s="32">
        <v>21766.45</v>
      </c>
      <c r="X129" s="32">
        <v>14078.31</v>
      </c>
      <c r="Y129" s="32">
        <v>13720.91</v>
      </c>
      <c r="Z129" s="32">
        <v>46417.06</v>
      </c>
      <c r="AA129" s="32">
        <v>32437.63</v>
      </c>
      <c r="AB129" s="32">
        <v>37809.5</v>
      </c>
      <c r="AC129" s="2">
        <v>2.65</v>
      </c>
      <c r="AD129" s="2">
        <v>2.65</v>
      </c>
      <c r="AE129" s="2">
        <v>2.65</v>
      </c>
      <c r="AF129" s="2">
        <v>2.65</v>
      </c>
      <c r="AG129" s="2">
        <v>2.65</v>
      </c>
      <c r="AH129" s="2">
        <v>2.65</v>
      </c>
      <c r="AI129" s="2">
        <v>2.65</v>
      </c>
      <c r="AJ129" s="2">
        <v>2.65</v>
      </c>
      <c r="AK129" s="2">
        <v>2.65</v>
      </c>
      <c r="AL129" s="2">
        <v>2.65</v>
      </c>
      <c r="AM129" s="2">
        <v>2.65</v>
      </c>
      <c r="AN129" s="2">
        <v>2.65</v>
      </c>
      <c r="AO129" s="33">
        <v>1120.6400000000001</v>
      </c>
      <c r="AP129" s="33">
        <v>900.63</v>
      </c>
      <c r="AQ129" s="33">
        <v>1217.19</v>
      </c>
      <c r="AR129" s="33">
        <v>636.29</v>
      </c>
      <c r="AS129" s="33">
        <v>421.17</v>
      </c>
      <c r="AT129" s="33">
        <v>467.94</v>
      </c>
      <c r="AU129" s="33">
        <v>576.80999999999995</v>
      </c>
      <c r="AV129" s="33">
        <v>373.08</v>
      </c>
      <c r="AW129" s="33">
        <v>363.6</v>
      </c>
      <c r="AX129" s="33">
        <v>1230.05</v>
      </c>
      <c r="AY129" s="33">
        <v>859.6</v>
      </c>
      <c r="AZ129" s="33">
        <v>1001.95</v>
      </c>
      <c r="BA129" s="31">
        <f t="shared" si="276"/>
        <v>-50.75</v>
      </c>
      <c r="BB129" s="31">
        <f t="shared" si="277"/>
        <v>-40.78</v>
      </c>
      <c r="BC129" s="31">
        <f t="shared" si="278"/>
        <v>-55.12</v>
      </c>
      <c r="BD129" s="31">
        <f t="shared" si="279"/>
        <v>-115.25</v>
      </c>
      <c r="BE129" s="31">
        <f t="shared" si="280"/>
        <v>-76.290000000000006</v>
      </c>
      <c r="BF129" s="31">
        <f t="shared" si="281"/>
        <v>-84.76</v>
      </c>
      <c r="BG129" s="31">
        <f t="shared" si="282"/>
        <v>-154.54</v>
      </c>
      <c r="BH129" s="31">
        <f t="shared" si="283"/>
        <v>-99.96</v>
      </c>
      <c r="BI129" s="31">
        <f t="shared" si="284"/>
        <v>-97.42</v>
      </c>
      <c r="BJ129" s="31">
        <f t="shared" si="285"/>
        <v>-139.25</v>
      </c>
      <c r="BK129" s="31">
        <f t="shared" si="286"/>
        <v>-97.31</v>
      </c>
      <c r="BL129" s="31">
        <f t="shared" si="287"/>
        <v>-113.43</v>
      </c>
      <c r="BM129" s="6">
        <v>-3.9699999999999999E-2</v>
      </c>
      <c r="BN129" s="6">
        <v>-3.9699999999999999E-2</v>
      </c>
      <c r="BO129" s="6">
        <v>-3.9699999999999999E-2</v>
      </c>
      <c r="BP129" s="6">
        <v>-3.9699999999999999E-2</v>
      </c>
      <c r="BQ129" s="6">
        <v>-3.9699999999999999E-2</v>
      </c>
      <c r="BR129" s="6">
        <v>-3.9699999999999999E-2</v>
      </c>
      <c r="BS129" s="6">
        <v>-3.9699999999999999E-2</v>
      </c>
      <c r="BT129" s="6">
        <v>-3.9699999999999999E-2</v>
      </c>
      <c r="BU129" s="6">
        <v>-3.9699999999999999E-2</v>
      </c>
      <c r="BV129" s="6">
        <v>-3.9699999999999999E-2</v>
      </c>
      <c r="BW129" s="6">
        <v>-3.9699999999999999E-2</v>
      </c>
      <c r="BX129" s="6">
        <v>-3.9699999999999999E-2</v>
      </c>
      <c r="BY129" s="31">
        <v>-1678.85</v>
      </c>
      <c r="BZ129" s="31">
        <v>-1349.25</v>
      </c>
      <c r="CA129" s="31">
        <v>-1823.49</v>
      </c>
      <c r="CB129" s="31">
        <v>-953.24</v>
      </c>
      <c r="CC129" s="31">
        <v>-630.96</v>
      </c>
      <c r="CD129" s="31">
        <v>-701.03</v>
      </c>
      <c r="CE129" s="31">
        <v>-864.13</v>
      </c>
      <c r="CF129" s="31">
        <v>-558.91</v>
      </c>
      <c r="CG129" s="31">
        <v>-544.72</v>
      </c>
      <c r="CH129" s="31">
        <v>-1842.76</v>
      </c>
      <c r="CI129" s="31">
        <v>-1287.77</v>
      </c>
      <c r="CJ129" s="31">
        <v>-1501.04</v>
      </c>
      <c r="CK129" s="32">
        <f t="shared" si="262"/>
        <v>54.97</v>
      </c>
      <c r="CL129" s="32">
        <f t="shared" si="263"/>
        <v>44.18</v>
      </c>
      <c r="CM129" s="32">
        <f t="shared" si="264"/>
        <v>59.71</v>
      </c>
      <c r="CN129" s="32">
        <f t="shared" si="265"/>
        <v>31.21</v>
      </c>
      <c r="CO129" s="32">
        <f t="shared" si="266"/>
        <v>20.66</v>
      </c>
      <c r="CP129" s="32">
        <f t="shared" si="267"/>
        <v>22.96</v>
      </c>
      <c r="CQ129" s="32">
        <f t="shared" si="268"/>
        <v>28.3</v>
      </c>
      <c r="CR129" s="32">
        <f t="shared" si="269"/>
        <v>18.3</v>
      </c>
      <c r="CS129" s="32">
        <f t="shared" si="270"/>
        <v>17.84</v>
      </c>
      <c r="CT129" s="32">
        <f t="shared" si="271"/>
        <v>60.34</v>
      </c>
      <c r="CU129" s="32">
        <f t="shared" si="272"/>
        <v>42.17</v>
      </c>
      <c r="CV129" s="32">
        <f t="shared" si="273"/>
        <v>49.15</v>
      </c>
      <c r="CW129" s="31">
        <f t="shared" si="288"/>
        <v>-2693.77</v>
      </c>
      <c r="CX129" s="31">
        <f t="shared" si="289"/>
        <v>-2164.9199999999996</v>
      </c>
      <c r="CY129" s="31">
        <f t="shared" si="290"/>
        <v>-2925.8500000000004</v>
      </c>
      <c r="CZ129" s="31">
        <f t="shared" si="291"/>
        <v>-1443.07</v>
      </c>
      <c r="DA129" s="31">
        <f t="shared" si="292"/>
        <v>-955.18000000000006</v>
      </c>
      <c r="DB129" s="31">
        <f t="shared" si="293"/>
        <v>-1061.25</v>
      </c>
      <c r="DC129" s="31">
        <f t="shared" si="294"/>
        <v>-1258.0999999999999</v>
      </c>
      <c r="DD129" s="31">
        <f t="shared" si="295"/>
        <v>-813.73</v>
      </c>
      <c r="DE129" s="31">
        <f t="shared" si="296"/>
        <v>-793.06000000000006</v>
      </c>
      <c r="DF129" s="31">
        <f t="shared" si="297"/>
        <v>-2873.2200000000003</v>
      </c>
      <c r="DG129" s="31">
        <f t="shared" si="298"/>
        <v>-2007.8899999999999</v>
      </c>
      <c r="DH129" s="31">
        <f t="shared" si="299"/>
        <v>-2340.4100000000003</v>
      </c>
      <c r="DI129" s="32">
        <f t="shared" si="300"/>
        <v>-134.69</v>
      </c>
      <c r="DJ129" s="32">
        <f t="shared" si="301"/>
        <v>-108.25</v>
      </c>
      <c r="DK129" s="32">
        <f t="shared" si="302"/>
        <v>-146.29</v>
      </c>
      <c r="DL129" s="32">
        <f t="shared" si="303"/>
        <v>-72.150000000000006</v>
      </c>
      <c r="DM129" s="32">
        <f t="shared" si="304"/>
        <v>-47.76</v>
      </c>
      <c r="DN129" s="32">
        <f t="shared" si="305"/>
        <v>-53.06</v>
      </c>
      <c r="DO129" s="32">
        <f t="shared" si="306"/>
        <v>-62.91</v>
      </c>
      <c r="DP129" s="32">
        <f t="shared" si="307"/>
        <v>-40.69</v>
      </c>
      <c r="DQ129" s="32">
        <f t="shared" si="308"/>
        <v>-39.65</v>
      </c>
      <c r="DR129" s="32">
        <f t="shared" si="309"/>
        <v>-143.66</v>
      </c>
      <c r="DS129" s="32">
        <f t="shared" si="310"/>
        <v>-100.39</v>
      </c>
      <c r="DT129" s="32">
        <f t="shared" si="311"/>
        <v>-117.02</v>
      </c>
      <c r="DU129" s="31">
        <f t="shared" si="312"/>
        <v>-1159.02</v>
      </c>
      <c r="DV129" s="31">
        <f t="shared" si="313"/>
        <v>-920.45</v>
      </c>
      <c r="DW129" s="31">
        <f t="shared" si="314"/>
        <v>-1230.5</v>
      </c>
      <c r="DX129" s="31">
        <f t="shared" si="315"/>
        <v>-599.54999999999995</v>
      </c>
      <c r="DY129" s="31">
        <f t="shared" si="316"/>
        <v>-392.13</v>
      </c>
      <c r="DZ129" s="31">
        <f t="shared" si="317"/>
        <v>-430.27</v>
      </c>
      <c r="EA129" s="31">
        <f t="shared" si="318"/>
        <v>-503.88</v>
      </c>
      <c r="EB129" s="31">
        <f t="shared" si="319"/>
        <v>-321.58999999999997</v>
      </c>
      <c r="EC129" s="31">
        <f t="shared" si="320"/>
        <v>-309.20999999999998</v>
      </c>
      <c r="ED129" s="31">
        <f t="shared" si="321"/>
        <v>-1105.48</v>
      </c>
      <c r="EE129" s="31">
        <f t="shared" si="322"/>
        <v>-761.88</v>
      </c>
      <c r="EF129" s="31">
        <f t="shared" si="323"/>
        <v>-876.04</v>
      </c>
      <c r="EG129" s="32">
        <f t="shared" si="324"/>
        <v>-3987.48</v>
      </c>
      <c r="EH129" s="32">
        <f t="shared" si="325"/>
        <v>-3193.62</v>
      </c>
      <c r="EI129" s="32">
        <f t="shared" si="326"/>
        <v>-4302.6400000000003</v>
      </c>
      <c r="EJ129" s="32">
        <f t="shared" si="327"/>
        <v>-2114.77</v>
      </c>
      <c r="EK129" s="32">
        <f t="shared" si="328"/>
        <v>-1395.0700000000002</v>
      </c>
      <c r="EL129" s="32">
        <f t="shared" si="329"/>
        <v>-1544.58</v>
      </c>
      <c r="EM129" s="32">
        <f t="shared" si="330"/>
        <v>-1824.8899999999999</v>
      </c>
      <c r="EN129" s="32">
        <f t="shared" si="331"/>
        <v>-1176.01</v>
      </c>
      <c r="EO129" s="32">
        <f t="shared" si="332"/>
        <v>-1141.92</v>
      </c>
      <c r="EP129" s="32">
        <f t="shared" si="333"/>
        <v>-4122.3600000000006</v>
      </c>
      <c r="EQ129" s="32">
        <f t="shared" si="334"/>
        <v>-2870.16</v>
      </c>
      <c r="ER129" s="32">
        <f t="shared" si="335"/>
        <v>-3333.4700000000003</v>
      </c>
    </row>
    <row r="130" spans="1:148">
      <c r="A130" t="s">
        <v>424</v>
      </c>
      <c r="B130" s="1" t="s">
        <v>141</v>
      </c>
      <c r="C130" t="str">
        <f t="shared" ca="1" si="274"/>
        <v>TC01</v>
      </c>
      <c r="D130" t="str">
        <f t="shared" ca="1" si="275"/>
        <v>Carseland Industrial System</v>
      </c>
      <c r="E130" s="51">
        <v>46244.362800000003</v>
      </c>
      <c r="F130" s="51">
        <v>41509.065900000001</v>
      </c>
      <c r="G130" s="51">
        <v>44558.947</v>
      </c>
      <c r="H130" s="51">
        <v>44979.652199999997</v>
      </c>
      <c r="I130" s="51">
        <v>45897.305399999997</v>
      </c>
      <c r="J130" s="51">
        <v>43358.3364</v>
      </c>
      <c r="K130" s="51">
        <v>46357.226499999997</v>
      </c>
      <c r="L130" s="51">
        <v>46345.604299999999</v>
      </c>
      <c r="M130" s="51">
        <v>44327.485399999998</v>
      </c>
      <c r="N130" s="51">
        <v>42829.424700000003</v>
      </c>
      <c r="O130" s="51">
        <v>44728.417600000001</v>
      </c>
      <c r="P130" s="51">
        <v>45740.572200000002</v>
      </c>
      <c r="Q130" s="32">
        <v>2932055.15</v>
      </c>
      <c r="R130" s="32">
        <v>3181103.81</v>
      </c>
      <c r="S130" s="32">
        <v>2573238.3199999998</v>
      </c>
      <c r="T130" s="32">
        <v>2416192.48</v>
      </c>
      <c r="U130" s="32">
        <v>2333775.27</v>
      </c>
      <c r="V130" s="32">
        <v>2187576.48</v>
      </c>
      <c r="W130" s="32">
        <v>7547422.6900000004</v>
      </c>
      <c r="X130" s="32">
        <v>3467324.04</v>
      </c>
      <c r="Y130" s="32">
        <v>2212569.79</v>
      </c>
      <c r="Z130" s="32">
        <v>2954759.97</v>
      </c>
      <c r="AA130" s="32">
        <v>2514705.52</v>
      </c>
      <c r="AB130" s="32">
        <v>3183232.65</v>
      </c>
      <c r="AC130" s="2">
        <v>0.99</v>
      </c>
      <c r="AD130" s="2">
        <v>0.99</v>
      </c>
      <c r="AE130" s="2">
        <v>0.99</v>
      </c>
      <c r="AF130" s="2">
        <v>0.99</v>
      </c>
      <c r="AG130" s="2">
        <v>0.99</v>
      </c>
      <c r="AH130" s="2">
        <v>0.99</v>
      </c>
      <c r="AI130" s="2">
        <v>0.99</v>
      </c>
      <c r="AJ130" s="2">
        <v>0.99</v>
      </c>
      <c r="AK130" s="2">
        <v>0.99</v>
      </c>
      <c r="AL130" s="2">
        <v>0.99</v>
      </c>
      <c r="AM130" s="2">
        <v>0.99</v>
      </c>
      <c r="AN130" s="2">
        <v>0.99</v>
      </c>
      <c r="AO130" s="33">
        <v>29027.35</v>
      </c>
      <c r="AP130" s="33">
        <v>31492.93</v>
      </c>
      <c r="AQ130" s="33">
        <v>25475.06</v>
      </c>
      <c r="AR130" s="33">
        <v>23920.31</v>
      </c>
      <c r="AS130" s="33">
        <v>23104.38</v>
      </c>
      <c r="AT130" s="33">
        <v>21657.01</v>
      </c>
      <c r="AU130" s="33">
        <v>74719.48</v>
      </c>
      <c r="AV130" s="33">
        <v>34326.51</v>
      </c>
      <c r="AW130" s="33">
        <v>21904.44</v>
      </c>
      <c r="AX130" s="33">
        <v>29252.12</v>
      </c>
      <c r="AY130" s="33">
        <v>24895.58</v>
      </c>
      <c r="AZ130" s="33">
        <v>31514</v>
      </c>
      <c r="BA130" s="31">
        <f t="shared" si="276"/>
        <v>-3518.47</v>
      </c>
      <c r="BB130" s="31">
        <f t="shared" si="277"/>
        <v>-3817.32</v>
      </c>
      <c r="BC130" s="31">
        <f t="shared" si="278"/>
        <v>-3087.89</v>
      </c>
      <c r="BD130" s="31">
        <f t="shared" si="279"/>
        <v>-11597.72</v>
      </c>
      <c r="BE130" s="31">
        <f t="shared" si="280"/>
        <v>-11202.12</v>
      </c>
      <c r="BF130" s="31">
        <f t="shared" si="281"/>
        <v>-10500.37</v>
      </c>
      <c r="BG130" s="31">
        <f t="shared" si="282"/>
        <v>-53586.7</v>
      </c>
      <c r="BH130" s="31">
        <f t="shared" si="283"/>
        <v>-24618</v>
      </c>
      <c r="BI130" s="31">
        <f t="shared" si="284"/>
        <v>-15709.25</v>
      </c>
      <c r="BJ130" s="31">
        <f t="shared" si="285"/>
        <v>-8864.2800000000007</v>
      </c>
      <c r="BK130" s="31">
        <f t="shared" si="286"/>
        <v>-7544.12</v>
      </c>
      <c r="BL130" s="31">
        <f t="shared" si="287"/>
        <v>-9549.7000000000007</v>
      </c>
      <c r="BM130" s="6">
        <v>-4.9399999999999999E-2</v>
      </c>
      <c r="BN130" s="6">
        <v>-4.9399999999999999E-2</v>
      </c>
      <c r="BO130" s="6">
        <v>-4.9399999999999999E-2</v>
      </c>
      <c r="BP130" s="6">
        <v>-4.9399999999999999E-2</v>
      </c>
      <c r="BQ130" s="6">
        <v>-4.9399999999999999E-2</v>
      </c>
      <c r="BR130" s="6">
        <v>-4.9399999999999999E-2</v>
      </c>
      <c r="BS130" s="6">
        <v>-4.9399999999999999E-2</v>
      </c>
      <c r="BT130" s="6">
        <v>-4.9399999999999999E-2</v>
      </c>
      <c r="BU130" s="6">
        <v>-4.9399999999999999E-2</v>
      </c>
      <c r="BV130" s="6">
        <v>-4.9399999999999999E-2</v>
      </c>
      <c r="BW130" s="6">
        <v>-4.9399999999999999E-2</v>
      </c>
      <c r="BX130" s="6">
        <v>-4.9399999999999999E-2</v>
      </c>
      <c r="BY130" s="31">
        <v>-144843.51999999999</v>
      </c>
      <c r="BZ130" s="31">
        <v>-157146.53</v>
      </c>
      <c r="CA130" s="31">
        <v>-127117.97</v>
      </c>
      <c r="CB130" s="31">
        <v>-119359.91</v>
      </c>
      <c r="CC130" s="31">
        <v>-115288.5</v>
      </c>
      <c r="CD130" s="31">
        <v>-108066.28</v>
      </c>
      <c r="CE130" s="31">
        <v>-372842.68</v>
      </c>
      <c r="CF130" s="31">
        <v>-171285.81</v>
      </c>
      <c r="CG130" s="31">
        <v>-109300.95</v>
      </c>
      <c r="CH130" s="31">
        <v>-145965.14000000001</v>
      </c>
      <c r="CI130" s="31">
        <v>-124226.45</v>
      </c>
      <c r="CJ130" s="31">
        <v>-157251.69</v>
      </c>
      <c r="CK130" s="32">
        <f t="shared" si="262"/>
        <v>3811.67</v>
      </c>
      <c r="CL130" s="32">
        <f t="shared" si="263"/>
        <v>4135.43</v>
      </c>
      <c r="CM130" s="32">
        <f t="shared" si="264"/>
        <v>3345.21</v>
      </c>
      <c r="CN130" s="32">
        <f t="shared" si="265"/>
        <v>3141.05</v>
      </c>
      <c r="CO130" s="32">
        <f t="shared" si="266"/>
        <v>3033.91</v>
      </c>
      <c r="CP130" s="32">
        <f t="shared" si="267"/>
        <v>2843.85</v>
      </c>
      <c r="CQ130" s="32">
        <f t="shared" si="268"/>
        <v>9811.65</v>
      </c>
      <c r="CR130" s="32">
        <f t="shared" si="269"/>
        <v>4507.5200000000004</v>
      </c>
      <c r="CS130" s="32">
        <f t="shared" si="270"/>
        <v>2876.34</v>
      </c>
      <c r="CT130" s="32">
        <f t="shared" si="271"/>
        <v>3841.19</v>
      </c>
      <c r="CU130" s="32">
        <f t="shared" si="272"/>
        <v>3269.12</v>
      </c>
      <c r="CV130" s="32">
        <f t="shared" si="273"/>
        <v>4138.2</v>
      </c>
      <c r="CW130" s="31">
        <f t="shared" si="288"/>
        <v>-166540.72999999998</v>
      </c>
      <c r="CX130" s="31">
        <f t="shared" si="289"/>
        <v>-180686.71</v>
      </c>
      <c r="CY130" s="31">
        <f t="shared" si="290"/>
        <v>-146159.93</v>
      </c>
      <c r="CZ130" s="31">
        <f t="shared" si="291"/>
        <v>-128541.45000000001</v>
      </c>
      <c r="DA130" s="31">
        <f t="shared" si="292"/>
        <v>-124156.85</v>
      </c>
      <c r="DB130" s="31">
        <f t="shared" si="293"/>
        <v>-116379.06999999999</v>
      </c>
      <c r="DC130" s="31">
        <f t="shared" si="294"/>
        <v>-384163.80999999994</v>
      </c>
      <c r="DD130" s="31">
        <f t="shared" si="295"/>
        <v>-176486.80000000002</v>
      </c>
      <c r="DE130" s="31">
        <f t="shared" si="296"/>
        <v>-112619.8</v>
      </c>
      <c r="DF130" s="31">
        <f t="shared" si="297"/>
        <v>-162511.79</v>
      </c>
      <c r="DG130" s="31">
        <f t="shared" si="298"/>
        <v>-138308.79</v>
      </c>
      <c r="DH130" s="31">
        <f t="shared" si="299"/>
        <v>-175077.78999999998</v>
      </c>
      <c r="DI130" s="32">
        <f t="shared" si="300"/>
        <v>-8327.0400000000009</v>
      </c>
      <c r="DJ130" s="32">
        <f t="shared" si="301"/>
        <v>-9034.34</v>
      </c>
      <c r="DK130" s="32">
        <f t="shared" si="302"/>
        <v>-7308</v>
      </c>
      <c r="DL130" s="32">
        <f t="shared" si="303"/>
        <v>-6427.07</v>
      </c>
      <c r="DM130" s="32">
        <f t="shared" si="304"/>
        <v>-6207.84</v>
      </c>
      <c r="DN130" s="32">
        <f t="shared" si="305"/>
        <v>-5818.95</v>
      </c>
      <c r="DO130" s="32">
        <f t="shared" si="306"/>
        <v>-19208.189999999999</v>
      </c>
      <c r="DP130" s="32">
        <f t="shared" si="307"/>
        <v>-8824.34</v>
      </c>
      <c r="DQ130" s="32">
        <f t="shared" si="308"/>
        <v>-5630.99</v>
      </c>
      <c r="DR130" s="32">
        <f t="shared" si="309"/>
        <v>-8125.59</v>
      </c>
      <c r="DS130" s="32">
        <f t="shared" si="310"/>
        <v>-6915.44</v>
      </c>
      <c r="DT130" s="32">
        <f t="shared" si="311"/>
        <v>-8753.89</v>
      </c>
      <c r="DU130" s="31">
        <f t="shared" si="312"/>
        <v>-71655.89</v>
      </c>
      <c r="DV130" s="31">
        <f t="shared" si="313"/>
        <v>-76821.59</v>
      </c>
      <c r="DW130" s="31">
        <f t="shared" si="314"/>
        <v>-61469.29</v>
      </c>
      <c r="DX130" s="31">
        <f t="shared" si="315"/>
        <v>-53404.6</v>
      </c>
      <c r="DY130" s="31">
        <f t="shared" si="316"/>
        <v>-50970.66</v>
      </c>
      <c r="DZ130" s="31">
        <f t="shared" si="317"/>
        <v>-47184.56</v>
      </c>
      <c r="EA130" s="31">
        <f t="shared" si="318"/>
        <v>-153860.32</v>
      </c>
      <c r="EB130" s="31">
        <f t="shared" si="319"/>
        <v>-69747.38</v>
      </c>
      <c r="EC130" s="31">
        <f t="shared" si="320"/>
        <v>-43909.4</v>
      </c>
      <c r="ED130" s="31">
        <f t="shared" si="321"/>
        <v>-62527</v>
      </c>
      <c r="EE130" s="31">
        <f t="shared" si="322"/>
        <v>-52480.639999999999</v>
      </c>
      <c r="EF130" s="31">
        <f t="shared" si="323"/>
        <v>-65533.09</v>
      </c>
      <c r="EG130" s="32">
        <f t="shared" si="324"/>
        <v>-246523.65999999997</v>
      </c>
      <c r="EH130" s="32">
        <f t="shared" si="325"/>
        <v>-266542.64</v>
      </c>
      <c r="EI130" s="32">
        <f t="shared" si="326"/>
        <v>-214937.22</v>
      </c>
      <c r="EJ130" s="32">
        <f t="shared" si="327"/>
        <v>-188373.12000000002</v>
      </c>
      <c r="EK130" s="32">
        <f t="shared" si="328"/>
        <v>-181335.35</v>
      </c>
      <c r="EL130" s="32">
        <f t="shared" si="329"/>
        <v>-169382.58</v>
      </c>
      <c r="EM130" s="32">
        <f t="shared" si="330"/>
        <v>-557232.31999999995</v>
      </c>
      <c r="EN130" s="32">
        <f t="shared" si="331"/>
        <v>-255058.52000000002</v>
      </c>
      <c r="EO130" s="32">
        <f t="shared" si="332"/>
        <v>-162160.19</v>
      </c>
      <c r="EP130" s="32">
        <f t="shared" si="333"/>
        <v>-233164.38</v>
      </c>
      <c r="EQ130" s="32">
        <f t="shared" si="334"/>
        <v>-197704.87</v>
      </c>
      <c r="ER130" s="32">
        <f t="shared" si="335"/>
        <v>-249364.77</v>
      </c>
    </row>
    <row r="131" spans="1:148">
      <c r="A131" t="s">
        <v>424</v>
      </c>
      <c r="B131" s="1" t="s">
        <v>142</v>
      </c>
      <c r="C131" t="str">
        <f t="shared" ca="1" si="274"/>
        <v>TC02</v>
      </c>
      <c r="D131" t="str">
        <f t="shared" ca="1" si="275"/>
        <v>Redwater Industrial System</v>
      </c>
      <c r="E131" s="51">
        <v>12086.038200000001</v>
      </c>
      <c r="F131" s="51">
        <v>11213.508400000001</v>
      </c>
      <c r="G131" s="51">
        <v>11651.384599999999</v>
      </c>
      <c r="H131" s="51">
        <v>10534.1327</v>
      </c>
      <c r="I131" s="51">
        <v>10609.7827</v>
      </c>
      <c r="J131" s="51">
        <v>10998.917600000001</v>
      </c>
      <c r="K131" s="51">
        <v>10640.531800000001</v>
      </c>
      <c r="L131" s="51">
        <v>11536.761699999999</v>
      </c>
      <c r="M131" s="51">
        <v>11314.459500000001</v>
      </c>
      <c r="N131" s="51">
        <v>11519.872799999999</v>
      </c>
      <c r="O131" s="51">
        <v>11176.495500000001</v>
      </c>
      <c r="P131" s="51">
        <v>11872.794</v>
      </c>
      <c r="Q131" s="32">
        <v>808016.13</v>
      </c>
      <c r="R131" s="32">
        <v>908365.5</v>
      </c>
      <c r="S131" s="32">
        <v>720007.19</v>
      </c>
      <c r="T131" s="32">
        <v>584182.32999999996</v>
      </c>
      <c r="U131" s="32">
        <v>489888.1</v>
      </c>
      <c r="V131" s="32">
        <v>551216.6</v>
      </c>
      <c r="W131" s="32">
        <v>1558238.74</v>
      </c>
      <c r="X131" s="32">
        <v>826265.48</v>
      </c>
      <c r="Y131" s="32">
        <v>566589.62</v>
      </c>
      <c r="Z131" s="32">
        <v>797231.32</v>
      </c>
      <c r="AA131" s="32">
        <v>640725.67000000004</v>
      </c>
      <c r="AB131" s="32">
        <v>862029.62</v>
      </c>
      <c r="AC131" s="2">
        <v>3.98</v>
      </c>
      <c r="AD131" s="2">
        <v>3.98</v>
      </c>
      <c r="AE131" s="2">
        <v>3.98</v>
      </c>
      <c r="AF131" s="2">
        <v>3.98</v>
      </c>
      <c r="AG131" s="2">
        <v>3.98</v>
      </c>
      <c r="AH131" s="2">
        <v>3.98</v>
      </c>
      <c r="AI131" s="2">
        <v>3.98</v>
      </c>
      <c r="AJ131" s="2">
        <v>3.98</v>
      </c>
      <c r="AK131" s="2">
        <v>3.98</v>
      </c>
      <c r="AL131" s="2">
        <v>3.98</v>
      </c>
      <c r="AM131" s="2">
        <v>3.98</v>
      </c>
      <c r="AN131" s="2">
        <v>3.98</v>
      </c>
      <c r="AO131" s="33">
        <v>32159.040000000001</v>
      </c>
      <c r="AP131" s="33">
        <v>36152.949999999997</v>
      </c>
      <c r="AQ131" s="33">
        <v>28656.29</v>
      </c>
      <c r="AR131" s="33">
        <v>23250.46</v>
      </c>
      <c r="AS131" s="33">
        <v>19497.55</v>
      </c>
      <c r="AT131" s="33">
        <v>21938.42</v>
      </c>
      <c r="AU131" s="33">
        <v>62017.9</v>
      </c>
      <c r="AV131" s="33">
        <v>32885.370000000003</v>
      </c>
      <c r="AW131" s="33">
        <v>22550.27</v>
      </c>
      <c r="AX131" s="33">
        <v>31729.81</v>
      </c>
      <c r="AY131" s="33">
        <v>25500.880000000001</v>
      </c>
      <c r="AZ131" s="33">
        <v>34308.78</v>
      </c>
      <c r="BA131" s="31">
        <f t="shared" si="276"/>
        <v>-969.62</v>
      </c>
      <c r="BB131" s="31">
        <f t="shared" si="277"/>
        <v>-1090.04</v>
      </c>
      <c r="BC131" s="31">
        <f t="shared" si="278"/>
        <v>-864.01</v>
      </c>
      <c r="BD131" s="31">
        <f t="shared" si="279"/>
        <v>-2804.08</v>
      </c>
      <c r="BE131" s="31">
        <f t="shared" si="280"/>
        <v>-2351.46</v>
      </c>
      <c r="BF131" s="31">
        <f t="shared" si="281"/>
        <v>-2645.84</v>
      </c>
      <c r="BG131" s="31">
        <f t="shared" si="282"/>
        <v>-11063.5</v>
      </c>
      <c r="BH131" s="31">
        <f t="shared" si="283"/>
        <v>-5866.48</v>
      </c>
      <c r="BI131" s="31">
        <f t="shared" si="284"/>
        <v>-4022.79</v>
      </c>
      <c r="BJ131" s="31">
        <f t="shared" si="285"/>
        <v>-2391.69</v>
      </c>
      <c r="BK131" s="31">
        <f t="shared" si="286"/>
        <v>-1922.18</v>
      </c>
      <c r="BL131" s="31">
        <f t="shared" si="287"/>
        <v>-2586.09</v>
      </c>
      <c r="BM131" s="6">
        <v>4.6699999999999998E-2</v>
      </c>
      <c r="BN131" s="6">
        <v>4.6699999999999998E-2</v>
      </c>
      <c r="BO131" s="6">
        <v>4.6699999999999998E-2</v>
      </c>
      <c r="BP131" s="6">
        <v>4.6699999999999998E-2</v>
      </c>
      <c r="BQ131" s="6">
        <v>4.6699999999999998E-2</v>
      </c>
      <c r="BR131" s="6">
        <v>4.6699999999999998E-2</v>
      </c>
      <c r="BS131" s="6">
        <v>4.6699999999999998E-2</v>
      </c>
      <c r="BT131" s="6">
        <v>4.6699999999999998E-2</v>
      </c>
      <c r="BU131" s="6">
        <v>4.6699999999999998E-2</v>
      </c>
      <c r="BV131" s="6">
        <v>4.6699999999999998E-2</v>
      </c>
      <c r="BW131" s="6">
        <v>4.6699999999999998E-2</v>
      </c>
      <c r="BX131" s="6">
        <v>4.6699999999999998E-2</v>
      </c>
      <c r="BY131" s="31">
        <v>37734.35</v>
      </c>
      <c r="BZ131" s="31">
        <v>42420.67</v>
      </c>
      <c r="CA131" s="31">
        <v>33624.339999999997</v>
      </c>
      <c r="CB131" s="31">
        <v>27281.31</v>
      </c>
      <c r="CC131" s="31">
        <v>22877.77</v>
      </c>
      <c r="CD131" s="31">
        <v>25741.82</v>
      </c>
      <c r="CE131" s="31">
        <v>72769.75</v>
      </c>
      <c r="CF131" s="31">
        <v>38586.6</v>
      </c>
      <c r="CG131" s="31">
        <v>26459.74</v>
      </c>
      <c r="CH131" s="31">
        <v>37230.699999999997</v>
      </c>
      <c r="CI131" s="31">
        <v>29921.89</v>
      </c>
      <c r="CJ131" s="31">
        <v>40256.78</v>
      </c>
      <c r="CK131" s="32">
        <f t="shared" si="262"/>
        <v>1050.42</v>
      </c>
      <c r="CL131" s="32">
        <f t="shared" si="263"/>
        <v>1180.8800000000001</v>
      </c>
      <c r="CM131" s="32">
        <f t="shared" si="264"/>
        <v>936.01</v>
      </c>
      <c r="CN131" s="32">
        <f t="shared" si="265"/>
        <v>759.44</v>
      </c>
      <c r="CO131" s="32">
        <f t="shared" si="266"/>
        <v>636.85</v>
      </c>
      <c r="CP131" s="32">
        <f t="shared" si="267"/>
        <v>716.58</v>
      </c>
      <c r="CQ131" s="32">
        <f t="shared" si="268"/>
        <v>2025.71</v>
      </c>
      <c r="CR131" s="32">
        <f t="shared" si="269"/>
        <v>1074.1500000000001</v>
      </c>
      <c r="CS131" s="32">
        <f t="shared" si="270"/>
        <v>736.57</v>
      </c>
      <c r="CT131" s="32">
        <f t="shared" si="271"/>
        <v>1036.4000000000001</v>
      </c>
      <c r="CU131" s="32">
        <f t="shared" si="272"/>
        <v>832.94</v>
      </c>
      <c r="CV131" s="32">
        <f t="shared" si="273"/>
        <v>1120.6400000000001</v>
      </c>
      <c r="CW131" s="31">
        <f t="shared" si="288"/>
        <v>7595.3499999999958</v>
      </c>
      <c r="CX131" s="31">
        <f t="shared" si="289"/>
        <v>8538.64</v>
      </c>
      <c r="CY131" s="31">
        <f t="shared" si="290"/>
        <v>6768.0699999999979</v>
      </c>
      <c r="CZ131" s="31">
        <f t="shared" si="291"/>
        <v>7594.3700000000008</v>
      </c>
      <c r="DA131" s="31">
        <f t="shared" si="292"/>
        <v>6368.53</v>
      </c>
      <c r="DB131" s="31">
        <f t="shared" si="293"/>
        <v>7165.8200000000033</v>
      </c>
      <c r="DC131" s="31">
        <f t="shared" si="294"/>
        <v>23841.060000000005</v>
      </c>
      <c r="DD131" s="31">
        <f t="shared" si="295"/>
        <v>12641.859999999997</v>
      </c>
      <c r="DE131" s="31">
        <f t="shared" si="296"/>
        <v>8668.8300000000017</v>
      </c>
      <c r="DF131" s="31">
        <f t="shared" si="297"/>
        <v>8928.9799999999977</v>
      </c>
      <c r="DG131" s="31">
        <f t="shared" si="298"/>
        <v>7176.1299999999974</v>
      </c>
      <c r="DH131" s="31">
        <f t="shared" si="299"/>
        <v>9654.73</v>
      </c>
      <c r="DI131" s="32">
        <f t="shared" si="300"/>
        <v>379.77</v>
      </c>
      <c r="DJ131" s="32">
        <f t="shared" si="301"/>
        <v>426.93</v>
      </c>
      <c r="DK131" s="32">
        <f t="shared" si="302"/>
        <v>338.4</v>
      </c>
      <c r="DL131" s="32">
        <f t="shared" si="303"/>
        <v>379.72</v>
      </c>
      <c r="DM131" s="32">
        <f t="shared" si="304"/>
        <v>318.43</v>
      </c>
      <c r="DN131" s="32">
        <f t="shared" si="305"/>
        <v>358.29</v>
      </c>
      <c r="DO131" s="32">
        <f t="shared" si="306"/>
        <v>1192.05</v>
      </c>
      <c r="DP131" s="32">
        <f t="shared" si="307"/>
        <v>632.09</v>
      </c>
      <c r="DQ131" s="32">
        <f t="shared" si="308"/>
        <v>433.44</v>
      </c>
      <c r="DR131" s="32">
        <f t="shared" si="309"/>
        <v>446.45</v>
      </c>
      <c r="DS131" s="32">
        <f t="shared" si="310"/>
        <v>358.81</v>
      </c>
      <c r="DT131" s="32">
        <f t="shared" si="311"/>
        <v>482.74</v>
      </c>
      <c r="DU131" s="31">
        <f t="shared" si="312"/>
        <v>3267.98</v>
      </c>
      <c r="DV131" s="31">
        <f t="shared" si="313"/>
        <v>3630.33</v>
      </c>
      <c r="DW131" s="31">
        <f t="shared" si="314"/>
        <v>2846.39</v>
      </c>
      <c r="DX131" s="31">
        <f t="shared" si="315"/>
        <v>3155.2</v>
      </c>
      <c r="DY131" s="31">
        <f t="shared" si="316"/>
        <v>2614.5</v>
      </c>
      <c r="DZ131" s="31">
        <f t="shared" si="317"/>
        <v>2905.3</v>
      </c>
      <c r="EA131" s="31">
        <f t="shared" si="318"/>
        <v>9548.51</v>
      </c>
      <c r="EB131" s="31">
        <f t="shared" si="319"/>
        <v>4996.05</v>
      </c>
      <c r="EC131" s="31">
        <f t="shared" si="320"/>
        <v>3379.9</v>
      </c>
      <c r="ED131" s="31">
        <f t="shared" si="321"/>
        <v>3435.46</v>
      </c>
      <c r="EE131" s="31">
        <f t="shared" si="322"/>
        <v>2722.95</v>
      </c>
      <c r="EF131" s="31">
        <f t="shared" si="323"/>
        <v>3613.85</v>
      </c>
      <c r="EG131" s="32">
        <f t="shared" si="324"/>
        <v>11243.099999999995</v>
      </c>
      <c r="EH131" s="32">
        <f t="shared" si="325"/>
        <v>12595.9</v>
      </c>
      <c r="EI131" s="32">
        <f t="shared" si="326"/>
        <v>9952.8599999999969</v>
      </c>
      <c r="EJ131" s="32">
        <f t="shared" si="327"/>
        <v>11129.29</v>
      </c>
      <c r="EK131" s="32">
        <f t="shared" si="328"/>
        <v>9301.4599999999991</v>
      </c>
      <c r="EL131" s="32">
        <f t="shared" si="329"/>
        <v>10429.410000000003</v>
      </c>
      <c r="EM131" s="32">
        <f t="shared" si="330"/>
        <v>34581.620000000003</v>
      </c>
      <c r="EN131" s="32">
        <f t="shared" si="331"/>
        <v>18269.999999999996</v>
      </c>
      <c r="EO131" s="32">
        <f t="shared" si="332"/>
        <v>12482.170000000002</v>
      </c>
      <c r="EP131" s="32">
        <f t="shared" si="333"/>
        <v>12810.89</v>
      </c>
      <c r="EQ131" s="32">
        <f t="shared" si="334"/>
        <v>10257.889999999998</v>
      </c>
      <c r="ER131" s="32">
        <f t="shared" si="335"/>
        <v>13751.32</v>
      </c>
    </row>
    <row r="132" spans="1:148">
      <c r="A132" t="s">
        <v>424</v>
      </c>
      <c r="B132" s="1" t="s">
        <v>391</v>
      </c>
      <c r="C132" t="str">
        <f t="shared" ca="1" si="274"/>
        <v>BCHIMP</v>
      </c>
      <c r="D132" t="str">
        <f t="shared" ca="1" si="275"/>
        <v>Alberta-BC Intertie - Import</v>
      </c>
      <c r="E132" s="51">
        <v>1375</v>
      </c>
      <c r="F132" s="51">
        <v>300</v>
      </c>
      <c r="G132" s="51">
        <v>10988</v>
      </c>
      <c r="H132" s="51">
        <v>1463</v>
      </c>
      <c r="Q132" s="32">
        <v>274240.25</v>
      </c>
      <c r="R132" s="32">
        <v>24015</v>
      </c>
      <c r="S132" s="32">
        <v>872532.47999999998</v>
      </c>
      <c r="T132" s="32">
        <v>169563.54</v>
      </c>
      <c r="U132" s="32"/>
      <c r="V132" s="32"/>
      <c r="W132" s="32"/>
      <c r="X132" s="32"/>
      <c r="Y132" s="32"/>
      <c r="Z132" s="32"/>
      <c r="AA132" s="32"/>
      <c r="AB132" s="32"/>
      <c r="AC132" s="2">
        <v>0.78</v>
      </c>
      <c r="AD132" s="2">
        <v>0.78</v>
      </c>
      <c r="AE132" s="2">
        <v>0.78</v>
      </c>
      <c r="AF132" s="2">
        <v>0.78</v>
      </c>
      <c r="AO132" s="33">
        <v>2139.0700000000002</v>
      </c>
      <c r="AP132" s="33">
        <v>187.32</v>
      </c>
      <c r="AQ132" s="33">
        <v>6805.75</v>
      </c>
      <c r="AR132" s="33">
        <v>1322.6</v>
      </c>
      <c r="AS132" s="33"/>
      <c r="AT132" s="33"/>
      <c r="AU132" s="33"/>
      <c r="AV132" s="33"/>
      <c r="AW132" s="33"/>
      <c r="AX132" s="33"/>
      <c r="AY132" s="33"/>
      <c r="AZ132" s="33"/>
      <c r="BA132" s="31">
        <f t="shared" si="276"/>
        <v>-329.09</v>
      </c>
      <c r="BB132" s="31">
        <f t="shared" si="277"/>
        <v>-28.82</v>
      </c>
      <c r="BC132" s="31">
        <f t="shared" si="278"/>
        <v>-1047.04</v>
      </c>
      <c r="BD132" s="31">
        <f t="shared" si="279"/>
        <v>-813.9</v>
      </c>
      <c r="BE132" s="31">
        <f t="shared" si="280"/>
        <v>0</v>
      </c>
      <c r="BF132" s="31">
        <f t="shared" si="281"/>
        <v>0</v>
      </c>
      <c r="BG132" s="31">
        <f t="shared" si="282"/>
        <v>0</v>
      </c>
      <c r="BH132" s="31">
        <f t="shared" si="283"/>
        <v>0</v>
      </c>
      <c r="BI132" s="31">
        <f t="shared" si="284"/>
        <v>0</v>
      </c>
      <c r="BJ132" s="31">
        <f t="shared" si="285"/>
        <v>0</v>
      </c>
      <c r="BK132" s="31">
        <f t="shared" si="286"/>
        <v>0</v>
      </c>
      <c r="BL132" s="31">
        <f t="shared" si="287"/>
        <v>0</v>
      </c>
      <c r="BM132" s="6">
        <v>-2.81E-2</v>
      </c>
      <c r="BN132" s="6">
        <v>-2.81E-2</v>
      </c>
      <c r="BO132" s="6">
        <v>-2.81E-2</v>
      </c>
      <c r="BP132" s="6">
        <v>-2.81E-2</v>
      </c>
      <c r="BQ132" s="6">
        <v>-2.81E-2</v>
      </c>
      <c r="BR132" s="6">
        <v>-2.81E-2</v>
      </c>
      <c r="BS132" s="6">
        <v>-2.81E-2</v>
      </c>
      <c r="BT132" s="6">
        <v>-2.81E-2</v>
      </c>
      <c r="BU132" s="6">
        <v>-2.81E-2</v>
      </c>
      <c r="BV132" s="6">
        <v>-2.81E-2</v>
      </c>
      <c r="BW132" s="6">
        <v>-2.81E-2</v>
      </c>
      <c r="BX132" s="6">
        <v>-2.81E-2</v>
      </c>
      <c r="BY132" s="31">
        <v>-7706.15</v>
      </c>
      <c r="BZ132" s="31">
        <v>-674.82</v>
      </c>
      <c r="CA132" s="31">
        <v>-24518.16</v>
      </c>
      <c r="CB132" s="31">
        <v>-4764.74</v>
      </c>
      <c r="CC132" s="31">
        <v>0</v>
      </c>
      <c r="CD132" s="31">
        <v>0</v>
      </c>
      <c r="CE132" s="31">
        <v>0</v>
      </c>
      <c r="CF132" s="31">
        <v>0</v>
      </c>
      <c r="CG132" s="31">
        <v>0</v>
      </c>
      <c r="CH132" s="31">
        <v>0</v>
      </c>
      <c r="CI132" s="31">
        <v>0</v>
      </c>
      <c r="CJ132" s="31">
        <v>0</v>
      </c>
      <c r="CK132" s="32">
        <f t="shared" si="262"/>
        <v>356.51</v>
      </c>
      <c r="CL132" s="32">
        <f t="shared" si="263"/>
        <v>31.22</v>
      </c>
      <c r="CM132" s="32">
        <f t="shared" si="264"/>
        <v>1134.29</v>
      </c>
      <c r="CN132" s="32">
        <f t="shared" si="265"/>
        <v>220.43</v>
      </c>
      <c r="CO132" s="32">
        <f t="shared" si="266"/>
        <v>0</v>
      </c>
      <c r="CP132" s="32">
        <f t="shared" si="267"/>
        <v>0</v>
      </c>
      <c r="CQ132" s="32">
        <f t="shared" si="268"/>
        <v>0</v>
      </c>
      <c r="CR132" s="32">
        <f t="shared" si="269"/>
        <v>0</v>
      </c>
      <c r="CS132" s="32">
        <f t="shared" si="270"/>
        <v>0</v>
      </c>
      <c r="CT132" s="32">
        <f t="shared" si="271"/>
        <v>0</v>
      </c>
      <c r="CU132" s="32">
        <f t="shared" si="272"/>
        <v>0</v>
      </c>
      <c r="CV132" s="32">
        <f t="shared" si="273"/>
        <v>0</v>
      </c>
      <c r="CW132" s="31">
        <f t="shared" si="288"/>
        <v>-9159.619999999999</v>
      </c>
      <c r="CX132" s="31">
        <f t="shared" si="289"/>
        <v>-802.1</v>
      </c>
      <c r="CY132" s="31">
        <f t="shared" si="290"/>
        <v>-29142.579999999998</v>
      </c>
      <c r="CZ132" s="31">
        <f t="shared" si="291"/>
        <v>-5053.01</v>
      </c>
      <c r="DA132" s="31">
        <f t="shared" si="292"/>
        <v>0</v>
      </c>
      <c r="DB132" s="31">
        <f t="shared" si="293"/>
        <v>0</v>
      </c>
      <c r="DC132" s="31">
        <f t="shared" si="294"/>
        <v>0</v>
      </c>
      <c r="DD132" s="31">
        <f t="shared" si="295"/>
        <v>0</v>
      </c>
      <c r="DE132" s="31">
        <f t="shared" si="296"/>
        <v>0</v>
      </c>
      <c r="DF132" s="31">
        <f t="shared" si="297"/>
        <v>0</v>
      </c>
      <c r="DG132" s="31">
        <f t="shared" si="298"/>
        <v>0</v>
      </c>
      <c r="DH132" s="31">
        <f t="shared" si="299"/>
        <v>0</v>
      </c>
      <c r="DI132" s="32">
        <f t="shared" si="300"/>
        <v>-457.98</v>
      </c>
      <c r="DJ132" s="32">
        <f t="shared" si="301"/>
        <v>-40.11</v>
      </c>
      <c r="DK132" s="32">
        <f t="shared" si="302"/>
        <v>-1457.13</v>
      </c>
      <c r="DL132" s="32">
        <f t="shared" si="303"/>
        <v>-252.65</v>
      </c>
      <c r="DM132" s="32">
        <f t="shared" si="304"/>
        <v>0</v>
      </c>
      <c r="DN132" s="32">
        <f t="shared" si="305"/>
        <v>0</v>
      </c>
      <c r="DO132" s="32">
        <f t="shared" si="306"/>
        <v>0</v>
      </c>
      <c r="DP132" s="32">
        <f t="shared" si="307"/>
        <v>0</v>
      </c>
      <c r="DQ132" s="32">
        <f t="shared" si="308"/>
        <v>0</v>
      </c>
      <c r="DR132" s="32">
        <f t="shared" si="309"/>
        <v>0</v>
      </c>
      <c r="DS132" s="32">
        <f t="shared" si="310"/>
        <v>0</v>
      </c>
      <c r="DT132" s="32">
        <f t="shared" si="311"/>
        <v>0</v>
      </c>
      <c r="DU132" s="31">
        <f t="shared" si="312"/>
        <v>-3941.02</v>
      </c>
      <c r="DV132" s="31">
        <f t="shared" si="313"/>
        <v>-341.02</v>
      </c>
      <c r="DW132" s="31">
        <f t="shared" si="314"/>
        <v>-12256.26</v>
      </c>
      <c r="DX132" s="31">
        <f t="shared" si="315"/>
        <v>-2099.35</v>
      </c>
      <c r="DY132" s="31">
        <f t="shared" si="316"/>
        <v>0</v>
      </c>
      <c r="DZ132" s="31">
        <f t="shared" si="317"/>
        <v>0</v>
      </c>
      <c r="EA132" s="31">
        <f t="shared" si="318"/>
        <v>0</v>
      </c>
      <c r="EB132" s="31">
        <f t="shared" si="319"/>
        <v>0</v>
      </c>
      <c r="EC132" s="31">
        <f t="shared" si="320"/>
        <v>0</v>
      </c>
      <c r="ED132" s="31">
        <f t="shared" si="321"/>
        <v>0</v>
      </c>
      <c r="EE132" s="31">
        <f t="shared" si="322"/>
        <v>0</v>
      </c>
      <c r="EF132" s="31">
        <f t="shared" si="323"/>
        <v>0</v>
      </c>
      <c r="EG132" s="32">
        <f t="shared" si="324"/>
        <v>-13558.619999999999</v>
      </c>
      <c r="EH132" s="32">
        <f t="shared" si="325"/>
        <v>-1183.23</v>
      </c>
      <c r="EI132" s="32">
        <f t="shared" si="326"/>
        <v>-42855.97</v>
      </c>
      <c r="EJ132" s="32">
        <f t="shared" si="327"/>
        <v>-7405.01</v>
      </c>
      <c r="EK132" s="32">
        <f t="shared" si="328"/>
        <v>0</v>
      </c>
      <c r="EL132" s="32">
        <f t="shared" si="329"/>
        <v>0</v>
      </c>
      <c r="EM132" s="32">
        <f t="shared" si="330"/>
        <v>0</v>
      </c>
      <c r="EN132" s="32">
        <f t="shared" si="331"/>
        <v>0</v>
      </c>
      <c r="EO132" s="32">
        <f t="shared" si="332"/>
        <v>0</v>
      </c>
      <c r="EP132" s="32">
        <f t="shared" si="333"/>
        <v>0</v>
      </c>
      <c r="EQ132" s="32">
        <f t="shared" si="334"/>
        <v>0</v>
      </c>
      <c r="ER132" s="32">
        <f t="shared" si="335"/>
        <v>0</v>
      </c>
    </row>
    <row r="133" spans="1:148">
      <c r="A133" t="s">
        <v>424</v>
      </c>
      <c r="B133" s="1" t="s">
        <v>335</v>
      </c>
      <c r="C133" t="str">
        <f t="shared" ca="1" si="274"/>
        <v>BCHEXP</v>
      </c>
      <c r="D133" t="str">
        <f t="shared" ca="1" si="275"/>
        <v>Alberta-BC Intertie - Export</v>
      </c>
      <c r="E133" s="51">
        <v>7785.25</v>
      </c>
      <c r="F133" s="51">
        <v>7222.75</v>
      </c>
      <c r="G133" s="51">
        <v>2670.75</v>
      </c>
      <c r="H133" s="51">
        <v>3048</v>
      </c>
      <c r="Q133" s="32">
        <v>379386.32</v>
      </c>
      <c r="R133" s="32">
        <v>427958.32</v>
      </c>
      <c r="S133" s="32">
        <v>84404.15</v>
      </c>
      <c r="T133" s="32">
        <v>121870.63</v>
      </c>
      <c r="U133" s="32"/>
      <c r="V133" s="32"/>
      <c r="W133" s="32"/>
      <c r="X133" s="32"/>
      <c r="Y133" s="32"/>
      <c r="Z133" s="32"/>
      <c r="AA133" s="32"/>
      <c r="AB133" s="32"/>
      <c r="AC133" s="2">
        <v>3.19</v>
      </c>
      <c r="AD133" s="2">
        <v>3.19</v>
      </c>
      <c r="AE133" s="2">
        <v>3.19</v>
      </c>
      <c r="AF133" s="2">
        <v>3.19</v>
      </c>
      <c r="AO133" s="33">
        <v>12102.42</v>
      </c>
      <c r="AP133" s="33">
        <v>13651.87</v>
      </c>
      <c r="AQ133" s="33">
        <v>2692.49</v>
      </c>
      <c r="AR133" s="33">
        <v>3887.67</v>
      </c>
      <c r="AS133" s="33"/>
      <c r="AT133" s="33"/>
      <c r="AU133" s="33"/>
      <c r="AV133" s="33"/>
      <c r="AW133" s="33"/>
      <c r="AX133" s="33"/>
      <c r="AY133" s="33"/>
      <c r="AZ133" s="33"/>
      <c r="BA133" s="31">
        <f t="shared" ref="BA133:BA137" si="336">ROUND(Q133*BA$3,2)</f>
        <v>-455.26</v>
      </c>
      <c r="BB133" s="31">
        <f t="shared" ref="BB133:BB137" si="337">ROUND(R133*BB$3,2)</f>
        <v>-513.54999999999995</v>
      </c>
      <c r="BC133" s="31">
        <f t="shared" ref="BC133:BC137" si="338">ROUND(S133*BC$3,2)</f>
        <v>-101.28</v>
      </c>
      <c r="BD133" s="31">
        <f t="shared" ref="BD133:BD137" si="339">ROUND(T133*BD$3,2)</f>
        <v>-584.98</v>
      </c>
      <c r="BE133" s="31">
        <f t="shared" ref="BE133:BE137" si="340">ROUND(U133*BE$3,2)</f>
        <v>0</v>
      </c>
      <c r="BF133" s="31">
        <f t="shared" ref="BF133:BF137" si="341">ROUND(V133*BF$3,2)</f>
        <v>0</v>
      </c>
      <c r="BG133" s="31">
        <f t="shared" ref="BG133:BG137" si="342">ROUND(W133*BG$3,2)</f>
        <v>0</v>
      </c>
      <c r="BH133" s="31">
        <f t="shared" ref="BH133:BH137" si="343">ROUND(X133*BH$3,2)</f>
        <v>0</v>
      </c>
      <c r="BI133" s="31">
        <f t="shared" ref="BI133:BI137" si="344">ROUND(Y133*BI$3,2)</f>
        <v>0</v>
      </c>
      <c r="BJ133" s="31">
        <f t="shared" ref="BJ133:BJ137" si="345">ROUND(Z133*BJ$3,2)</f>
        <v>0</v>
      </c>
      <c r="BK133" s="31">
        <f t="shared" ref="BK133:BK137" si="346">ROUND(AA133*BK$3,2)</f>
        <v>0</v>
      </c>
      <c r="BL133" s="31">
        <f t="shared" ref="BL133:BL137" si="347">ROUND(AB133*BL$3,2)</f>
        <v>0</v>
      </c>
      <c r="BM133" s="6">
        <v>6.3E-3</v>
      </c>
      <c r="BN133" s="6">
        <v>6.3E-3</v>
      </c>
      <c r="BO133" s="6">
        <v>6.3E-3</v>
      </c>
      <c r="BP133" s="6">
        <v>6.3E-3</v>
      </c>
      <c r="BQ133" s="6">
        <v>6.3E-3</v>
      </c>
      <c r="BR133" s="6">
        <v>6.3E-3</v>
      </c>
      <c r="BS133" s="6">
        <v>6.3E-3</v>
      </c>
      <c r="BT133" s="6">
        <v>6.3E-3</v>
      </c>
      <c r="BU133" s="6">
        <v>6.3E-3</v>
      </c>
      <c r="BV133" s="6">
        <v>6.3E-3</v>
      </c>
      <c r="BW133" s="6">
        <v>6.3E-3</v>
      </c>
      <c r="BX133" s="6">
        <v>6.3E-3</v>
      </c>
      <c r="BY133" s="31">
        <v>2390.13</v>
      </c>
      <c r="BZ133" s="31">
        <v>2696.14</v>
      </c>
      <c r="CA133" s="31">
        <v>531.75</v>
      </c>
      <c r="CB133" s="31">
        <v>767.78</v>
      </c>
      <c r="CC133" s="31">
        <v>0</v>
      </c>
      <c r="CD133" s="31">
        <v>0</v>
      </c>
      <c r="CE133" s="31">
        <v>0</v>
      </c>
      <c r="CF133" s="31">
        <v>0</v>
      </c>
      <c r="CG133" s="31">
        <v>0</v>
      </c>
      <c r="CH133" s="31">
        <v>0</v>
      </c>
      <c r="CI133" s="31">
        <v>0</v>
      </c>
      <c r="CJ133" s="31">
        <v>0</v>
      </c>
      <c r="CK133" s="32">
        <f t="shared" ref="CK133:CK137" si="348">ROUND(Q133*$CV$3,2)</f>
        <v>493.2</v>
      </c>
      <c r="CL133" s="32">
        <f t="shared" ref="CL133:CL137" si="349">ROUND(R133*$CV$3,2)</f>
        <v>556.35</v>
      </c>
      <c r="CM133" s="32">
        <f t="shared" ref="CM133:CM137" si="350">ROUND(S133*$CV$3,2)</f>
        <v>109.73</v>
      </c>
      <c r="CN133" s="32">
        <f t="shared" ref="CN133:CN137" si="351">ROUND(T133*$CV$3,2)</f>
        <v>158.43</v>
      </c>
      <c r="CO133" s="32">
        <f t="shared" ref="CO133:CO137" si="352">ROUND(U133*$CV$3,2)</f>
        <v>0</v>
      </c>
      <c r="CP133" s="32">
        <f t="shared" ref="CP133:CP137" si="353">ROUND(V133*$CV$3,2)</f>
        <v>0</v>
      </c>
      <c r="CQ133" s="32">
        <f t="shared" ref="CQ133:CQ137" si="354">ROUND(W133*$CV$3,2)</f>
        <v>0</v>
      </c>
      <c r="CR133" s="32">
        <f t="shared" ref="CR133:CR137" si="355">ROUND(X133*$CV$3,2)</f>
        <v>0</v>
      </c>
      <c r="CS133" s="32">
        <f t="shared" ref="CS133:CS137" si="356">ROUND(Y133*$CV$3,2)</f>
        <v>0</v>
      </c>
      <c r="CT133" s="32">
        <f t="shared" ref="CT133:CT137" si="357">ROUND(Z133*$CV$3,2)</f>
        <v>0</v>
      </c>
      <c r="CU133" s="32">
        <f t="shared" ref="CU133:CU137" si="358">ROUND(AA133*$CV$3,2)</f>
        <v>0</v>
      </c>
      <c r="CV133" s="32">
        <f t="shared" ref="CV133:CV137" si="359">ROUND(AB133*$CV$3,2)</f>
        <v>0</v>
      </c>
      <c r="CW133" s="31">
        <f t="shared" ref="CW133:CW137" si="360">BY133+CK133-AO133-BA133</f>
        <v>-8763.83</v>
      </c>
      <c r="CX133" s="31">
        <f t="shared" ref="CX133:CX137" si="361">BZ133+CL133-AP133-BB133</f>
        <v>-9885.8300000000017</v>
      </c>
      <c r="CY133" s="31">
        <f t="shared" ref="CY133:CY137" si="362">CA133+CM133-AQ133-BC133</f>
        <v>-1949.7299999999998</v>
      </c>
      <c r="CZ133" s="31">
        <f t="shared" ref="CZ133:CZ137" si="363">CB133+CN133-AR133-BD133</f>
        <v>-2376.48</v>
      </c>
      <c r="DA133" s="31">
        <f t="shared" ref="DA133:DA137" si="364">CC133+CO133-AS133-BE133</f>
        <v>0</v>
      </c>
      <c r="DB133" s="31">
        <f t="shared" ref="DB133:DB137" si="365">CD133+CP133-AT133-BF133</f>
        <v>0</v>
      </c>
      <c r="DC133" s="31">
        <f t="shared" ref="DC133:DC137" si="366">CE133+CQ133-AU133-BG133</f>
        <v>0</v>
      </c>
      <c r="DD133" s="31">
        <f t="shared" ref="DD133:DD137" si="367">CF133+CR133-AV133-BH133</f>
        <v>0</v>
      </c>
      <c r="DE133" s="31">
        <f t="shared" ref="DE133:DE137" si="368">CG133+CS133-AW133-BI133</f>
        <v>0</v>
      </c>
      <c r="DF133" s="31">
        <f t="shared" ref="DF133:DF137" si="369">CH133+CT133-AX133-BJ133</f>
        <v>0</v>
      </c>
      <c r="DG133" s="31">
        <f t="shared" ref="DG133:DG137" si="370">CI133+CU133-AY133-BK133</f>
        <v>0</v>
      </c>
      <c r="DH133" s="31">
        <f t="shared" ref="DH133:DH137" si="371">CJ133+CV133-AZ133-BL133</f>
        <v>0</v>
      </c>
      <c r="DI133" s="32">
        <f t="shared" ref="DI133:DI137" si="372">ROUND(CW133*5%,2)</f>
        <v>-438.19</v>
      </c>
      <c r="DJ133" s="32">
        <f t="shared" ref="DJ133:DJ137" si="373">ROUND(CX133*5%,2)</f>
        <v>-494.29</v>
      </c>
      <c r="DK133" s="32">
        <f t="shared" ref="DK133:DK137" si="374">ROUND(CY133*5%,2)</f>
        <v>-97.49</v>
      </c>
      <c r="DL133" s="32">
        <f t="shared" ref="DL133:DL137" si="375">ROUND(CZ133*5%,2)</f>
        <v>-118.82</v>
      </c>
      <c r="DM133" s="32">
        <f t="shared" ref="DM133:DM137" si="376">ROUND(DA133*5%,2)</f>
        <v>0</v>
      </c>
      <c r="DN133" s="32">
        <f t="shared" ref="DN133:DN137" si="377">ROUND(DB133*5%,2)</f>
        <v>0</v>
      </c>
      <c r="DO133" s="32">
        <f t="shared" ref="DO133:DO137" si="378">ROUND(DC133*5%,2)</f>
        <v>0</v>
      </c>
      <c r="DP133" s="32">
        <f t="shared" ref="DP133:DP137" si="379">ROUND(DD133*5%,2)</f>
        <v>0</v>
      </c>
      <c r="DQ133" s="32">
        <f t="shared" ref="DQ133:DQ137" si="380">ROUND(DE133*5%,2)</f>
        <v>0</v>
      </c>
      <c r="DR133" s="32">
        <f t="shared" ref="DR133:DR137" si="381">ROUND(DF133*5%,2)</f>
        <v>0</v>
      </c>
      <c r="DS133" s="32">
        <f t="shared" ref="DS133:DS137" si="382">ROUND(DG133*5%,2)</f>
        <v>0</v>
      </c>
      <c r="DT133" s="32">
        <f t="shared" ref="DT133:DT137" si="383">ROUND(DH133*5%,2)</f>
        <v>0</v>
      </c>
      <c r="DU133" s="31">
        <f t="shared" ref="DU133:DU137" si="384">ROUND(CW133*DU$3,2)</f>
        <v>-3770.73</v>
      </c>
      <c r="DV133" s="31">
        <f t="shared" ref="DV133:DV137" si="385">ROUND(CX133*DV$3,2)</f>
        <v>-4203.1000000000004</v>
      </c>
      <c r="DW133" s="31">
        <f t="shared" ref="DW133:DW137" si="386">ROUND(CY133*DW$3,2)</f>
        <v>-819.98</v>
      </c>
      <c r="DX133" s="31">
        <f t="shared" ref="DX133:DX137" si="387">ROUND(CZ133*DX$3,2)</f>
        <v>-987.35</v>
      </c>
      <c r="DY133" s="31">
        <f t="shared" ref="DY133:DY137" si="388">ROUND(DA133*DY$3,2)</f>
        <v>0</v>
      </c>
      <c r="DZ133" s="31">
        <f t="shared" ref="DZ133:DZ137" si="389">ROUND(DB133*DZ$3,2)</f>
        <v>0</v>
      </c>
      <c r="EA133" s="31">
        <f t="shared" ref="EA133:EA137" si="390">ROUND(DC133*EA$3,2)</f>
        <v>0</v>
      </c>
      <c r="EB133" s="31">
        <f t="shared" ref="EB133:EB137" si="391">ROUND(DD133*EB$3,2)</f>
        <v>0</v>
      </c>
      <c r="EC133" s="31">
        <f t="shared" ref="EC133:EC137" si="392">ROUND(DE133*EC$3,2)</f>
        <v>0</v>
      </c>
      <c r="ED133" s="31">
        <f t="shared" ref="ED133:ED137" si="393">ROUND(DF133*ED$3,2)</f>
        <v>0</v>
      </c>
      <c r="EE133" s="31">
        <f t="shared" ref="EE133:EE137" si="394">ROUND(DG133*EE$3,2)</f>
        <v>0</v>
      </c>
      <c r="EF133" s="31">
        <f t="shared" ref="EF133:EF137" si="395">ROUND(DH133*EF$3,2)</f>
        <v>0</v>
      </c>
      <c r="EG133" s="32">
        <f t="shared" ref="EG133:EG137" si="396">CW133+DI133+DU133</f>
        <v>-12972.75</v>
      </c>
      <c r="EH133" s="32">
        <f t="shared" ref="EH133:EH137" si="397">CX133+DJ133+DV133</f>
        <v>-14583.220000000003</v>
      </c>
      <c r="EI133" s="32">
        <f t="shared" ref="EI133:EI137" si="398">CY133+DK133+DW133</f>
        <v>-2867.2</v>
      </c>
      <c r="EJ133" s="32">
        <f t="shared" ref="EJ133:EJ137" si="399">CZ133+DL133+DX133</f>
        <v>-3482.65</v>
      </c>
      <c r="EK133" s="32">
        <f t="shared" ref="EK133:EK137" si="400">DA133+DM133+DY133</f>
        <v>0</v>
      </c>
      <c r="EL133" s="32">
        <f t="shared" ref="EL133:EL137" si="401">DB133+DN133+DZ133</f>
        <v>0</v>
      </c>
      <c r="EM133" s="32">
        <f t="shared" ref="EM133:EM137" si="402">DC133+DO133+EA133</f>
        <v>0</v>
      </c>
      <c r="EN133" s="32">
        <f t="shared" ref="EN133:EN137" si="403">DD133+DP133+EB133</f>
        <v>0</v>
      </c>
      <c r="EO133" s="32">
        <f t="shared" ref="EO133:EO137" si="404">DE133+DQ133+EC133</f>
        <v>0</v>
      </c>
      <c r="EP133" s="32">
        <f t="shared" ref="EP133:EP137" si="405">DF133+DR133+ED133</f>
        <v>0</v>
      </c>
      <c r="EQ133" s="32">
        <f t="shared" ref="EQ133:EQ137" si="406">DG133+DS133+EE133</f>
        <v>0</v>
      </c>
      <c r="ER133" s="32">
        <f t="shared" ref="ER133:ER137" si="407">DH133+DT133+EF133</f>
        <v>0</v>
      </c>
    </row>
    <row r="134" spans="1:148">
      <c r="A134" t="s">
        <v>451</v>
      </c>
      <c r="B134" s="1" t="s">
        <v>144</v>
      </c>
      <c r="C134" t="str">
        <f t="shared" ca="1" si="274"/>
        <v>BCHIMP</v>
      </c>
      <c r="D134" t="str">
        <f t="shared" ca="1" si="275"/>
        <v>Alberta-BC Intertie - Import</v>
      </c>
      <c r="E134" s="51">
        <v>2175</v>
      </c>
      <c r="F134" s="51">
        <v>5988</v>
      </c>
      <c r="G134" s="51">
        <v>12273</v>
      </c>
      <c r="H134" s="51">
        <v>1441</v>
      </c>
      <c r="I134" s="51">
        <v>4827</v>
      </c>
      <c r="J134" s="51">
        <v>3972</v>
      </c>
      <c r="K134" s="51">
        <v>2221</v>
      </c>
      <c r="L134" s="51">
        <v>1513</v>
      </c>
      <c r="M134" s="51">
        <v>11770</v>
      </c>
      <c r="N134" s="51">
        <v>5352</v>
      </c>
      <c r="O134" s="51">
        <v>1060</v>
      </c>
      <c r="P134" s="51">
        <v>745</v>
      </c>
      <c r="Q134" s="32">
        <v>170079.67</v>
      </c>
      <c r="R134" s="32">
        <v>443086.24</v>
      </c>
      <c r="S134" s="32">
        <v>531074.77</v>
      </c>
      <c r="T134" s="32">
        <v>102306.83</v>
      </c>
      <c r="U134" s="32">
        <v>328015.56</v>
      </c>
      <c r="V134" s="32">
        <v>237733.82</v>
      </c>
      <c r="W134" s="32">
        <v>268170.95</v>
      </c>
      <c r="X134" s="32">
        <v>186005.77</v>
      </c>
      <c r="Y134" s="32">
        <v>703844.86</v>
      </c>
      <c r="Z134" s="32">
        <v>530711.72</v>
      </c>
      <c r="AA134" s="32">
        <v>70646.97</v>
      </c>
      <c r="AB134" s="32">
        <v>55482.15</v>
      </c>
      <c r="AC134" s="2">
        <v>0.78</v>
      </c>
      <c r="AD134" s="2">
        <v>0.78</v>
      </c>
      <c r="AE134" s="2">
        <v>0.78</v>
      </c>
      <c r="AF134" s="2">
        <v>0.78</v>
      </c>
      <c r="AG134" s="2">
        <v>0.78</v>
      </c>
      <c r="AH134" s="2">
        <v>0.78</v>
      </c>
      <c r="AI134" s="2">
        <v>0.78</v>
      </c>
      <c r="AJ134" s="2">
        <v>0.78</v>
      </c>
      <c r="AK134" s="2">
        <v>0.78</v>
      </c>
      <c r="AL134" s="2">
        <v>0.78</v>
      </c>
      <c r="AM134" s="2">
        <v>0.78</v>
      </c>
      <c r="AN134" s="2">
        <v>0.78</v>
      </c>
      <c r="AO134" s="33">
        <v>1326.62</v>
      </c>
      <c r="AP134" s="33">
        <v>3456.07</v>
      </c>
      <c r="AQ134" s="33">
        <v>4142.38</v>
      </c>
      <c r="AR134" s="33">
        <v>797.99</v>
      </c>
      <c r="AS134" s="33">
        <v>2558.52</v>
      </c>
      <c r="AT134" s="33">
        <v>1854.32</v>
      </c>
      <c r="AU134" s="33">
        <v>2091.73</v>
      </c>
      <c r="AV134" s="33">
        <v>1450.85</v>
      </c>
      <c r="AW134" s="33">
        <v>5489.99</v>
      </c>
      <c r="AX134" s="33">
        <v>4139.55</v>
      </c>
      <c r="AY134" s="33">
        <v>551.04999999999995</v>
      </c>
      <c r="AZ134" s="33">
        <v>432.76</v>
      </c>
      <c r="BA134" s="31">
        <f t="shared" si="336"/>
        <v>-204.1</v>
      </c>
      <c r="BB134" s="31">
        <f t="shared" si="337"/>
        <v>-531.70000000000005</v>
      </c>
      <c r="BC134" s="31">
        <f t="shared" si="338"/>
        <v>-637.29</v>
      </c>
      <c r="BD134" s="31">
        <f t="shared" si="339"/>
        <v>-491.07</v>
      </c>
      <c r="BE134" s="31">
        <f t="shared" si="340"/>
        <v>-1574.47</v>
      </c>
      <c r="BF134" s="31">
        <f t="shared" si="341"/>
        <v>-1141.1199999999999</v>
      </c>
      <c r="BG134" s="31">
        <f t="shared" si="342"/>
        <v>-1904.01</v>
      </c>
      <c r="BH134" s="31">
        <f t="shared" si="343"/>
        <v>-1320.64</v>
      </c>
      <c r="BI134" s="31">
        <f t="shared" si="344"/>
        <v>-4997.3</v>
      </c>
      <c r="BJ134" s="31">
        <f t="shared" si="345"/>
        <v>-1592.14</v>
      </c>
      <c r="BK134" s="31">
        <f t="shared" si="346"/>
        <v>-211.94</v>
      </c>
      <c r="BL134" s="31">
        <f t="shared" si="347"/>
        <v>-166.45</v>
      </c>
      <c r="BM134" s="6">
        <v>-2.81E-2</v>
      </c>
      <c r="BN134" s="6">
        <v>-2.81E-2</v>
      </c>
      <c r="BO134" s="6">
        <v>-2.81E-2</v>
      </c>
      <c r="BP134" s="6">
        <v>-2.81E-2</v>
      </c>
      <c r="BQ134" s="6">
        <v>-2.81E-2</v>
      </c>
      <c r="BR134" s="6">
        <v>-2.81E-2</v>
      </c>
      <c r="BS134" s="6">
        <v>-2.81E-2</v>
      </c>
      <c r="BT134" s="6">
        <v>-2.81E-2</v>
      </c>
      <c r="BU134" s="6">
        <v>-2.81E-2</v>
      </c>
      <c r="BV134" s="6">
        <v>-2.81E-2</v>
      </c>
      <c r="BW134" s="6">
        <v>-2.81E-2</v>
      </c>
      <c r="BX134" s="6">
        <v>-2.81E-2</v>
      </c>
      <c r="BY134" s="31">
        <v>-4779.24</v>
      </c>
      <c r="BZ134" s="31">
        <v>-12450.72</v>
      </c>
      <c r="CA134" s="31">
        <v>-14923.2</v>
      </c>
      <c r="CB134" s="31">
        <v>-2874.82</v>
      </c>
      <c r="CC134" s="31">
        <v>-9217.24</v>
      </c>
      <c r="CD134" s="31">
        <v>-6680.32</v>
      </c>
      <c r="CE134" s="31">
        <v>-7535.6</v>
      </c>
      <c r="CF134" s="31">
        <v>-5226.76</v>
      </c>
      <c r="CG134" s="31">
        <v>-19778.04</v>
      </c>
      <c r="CH134" s="31">
        <v>-14913</v>
      </c>
      <c r="CI134" s="31">
        <v>-1985.18</v>
      </c>
      <c r="CJ134" s="31">
        <v>-1559.05</v>
      </c>
      <c r="CK134" s="32">
        <f t="shared" si="348"/>
        <v>221.1</v>
      </c>
      <c r="CL134" s="32">
        <f t="shared" si="349"/>
        <v>576.01</v>
      </c>
      <c r="CM134" s="32">
        <f t="shared" si="350"/>
        <v>690.4</v>
      </c>
      <c r="CN134" s="32">
        <f t="shared" si="351"/>
        <v>133</v>
      </c>
      <c r="CO134" s="32">
        <f t="shared" si="352"/>
        <v>426.42</v>
      </c>
      <c r="CP134" s="32">
        <f t="shared" si="353"/>
        <v>309.05</v>
      </c>
      <c r="CQ134" s="32">
        <f t="shared" si="354"/>
        <v>348.62</v>
      </c>
      <c r="CR134" s="32">
        <f t="shared" si="355"/>
        <v>241.81</v>
      </c>
      <c r="CS134" s="32">
        <f t="shared" si="356"/>
        <v>915</v>
      </c>
      <c r="CT134" s="32">
        <f t="shared" si="357"/>
        <v>689.93</v>
      </c>
      <c r="CU134" s="32">
        <f t="shared" si="358"/>
        <v>91.84</v>
      </c>
      <c r="CV134" s="32">
        <f t="shared" si="359"/>
        <v>72.13</v>
      </c>
      <c r="CW134" s="31">
        <f t="shared" si="360"/>
        <v>-5680.6599999999989</v>
      </c>
      <c r="CX134" s="31">
        <f t="shared" si="361"/>
        <v>-14799.079999999998</v>
      </c>
      <c r="CY134" s="31">
        <f t="shared" si="362"/>
        <v>-17737.89</v>
      </c>
      <c r="CZ134" s="31">
        <f t="shared" si="363"/>
        <v>-3048.7400000000002</v>
      </c>
      <c r="DA134" s="31">
        <f t="shared" si="364"/>
        <v>-9774.8700000000008</v>
      </c>
      <c r="DB134" s="31">
        <f t="shared" si="365"/>
        <v>-7084.47</v>
      </c>
      <c r="DC134" s="31">
        <f t="shared" si="366"/>
        <v>-7374.7000000000007</v>
      </c>
      <c r="DD134" s="31">
        <f t="shared" si="367"/>
        <v>-5115.1599999999989</v>
      </c>
      <c r="DE134" s="31">
        <f t="shared" si="368"/>
        <v>-19355.73</v>
      </c>
      <c r="DF134" s="31">
        <f t="shared" si="369"/>
        <v>-16770.48</v>
      </c>
      <c r="DG134" s="31">
        <f t="shared" si="370"/>
        <v>-2232.4500000000003</v>
      </c>
      <c r="DH134" s="31">
        <f t="shared" si="371"/>
        <v>-1753.23</v>
      </c>
      <c r="DI134" s="32">
        <f t="shared" si="372"/>
        <v>-284.02999999999997</v>
      </c>
      <c r="DJ134" s="32">
        <f t="shared" si="373"/>
        <v>-739.95</v>
      </c>
      <c r="DK134" s="32">
        <f t="shared" si="374"/>
        <v>-886.89</v>
      </c>
      <c r="DL134" s="32">
        <f t="shared" si="375"/>
        <v>-152.44</v>
      </c>
      <c r="DM134" s="32">
        <f t="shared" si="376"/>
        <v>-488.74</v>
      </c>
      <c r="DN134" s="32">
        <f t="shared" si="377"/>
        <v>-354.22</v>
      </c>
      <c r="DO134" s="32">
        <f t="shared" si="378"/>
        <v>-368.74</v>
      </c>
      <c r="DP134" s="32">
        <f t="shared" si="379"/>
        <v>-255.76</v>
      </c>
      <c r="DQ134" s="32">
        <f t="shared" si="380"/>
        <v>-967.79</v>
      </c>
      <c r="DR134" s="32">
        <f t="shared" si="381"/>
        <v>-838.52</v>
      </c>
      <c r="DS134" s="32">
        <f t="shared" si="382"/>
        <v>-111.62</v>
      </c>
      <c r="DT134" s="32">
        <f t="shared" si="383"/>
        <v>-87.66</v>
      </c>
      <c r="DU134" s="31">
        <f t="shared" si="384"/>
        <v>-2444.16</v>
      </c>
      <c r="DV134" s="31">
        <f t="shared" si="385"/>
        <v>-6292.04</v>
      </c>
      <c r="DW134" s="31">
        <f t="shared" si="386"/>
        <v>-7459.88</v>
      </c>
      <c r="DX134" s="31">
        <f t="shared" si="387"/>
        <v>-1266.6500000000001</v>
      </c>
      <c r="DY134" s="31">
        <f t="shared" si="388"/>
        <v>-4012.92</v>
      </c>
      <c r="DZ134" s="31">
        <f t="shared" si="389"/>
        <v>-2872.32</v>
      </c>
      <c r="EA134" s="31">
        <f t="shared" si="390"/>
        <v>-2953.62</v>
      </c>
      <c r="EB134" s="31">
        <f t="shared" si="391"/>
        <v>-2021.51</v>
      </c>
      <c r="EC134" s="31">
        <f t="shared" si="392"/>
        <v>-7546.62</v>
      </c>
      <c r="ED134" s="31">
        <f t="shared" si="393"/>
        <v>-6452.5</v>
      </c>
      <c r="EE134" s="31">
        <f t="shared" si="394"/>
        <v>-847.09</v>
      </c>
      <c r="EF134" s="31">
        <f t="shared" si="395"/>
        <v>-656.25</v>
      </c>
      <c r="EG134" s="32">
        <f t="shared" si="396"/>
        <v>-8408.8499999999985</v>
      </c>
      <c r="EH134" s="32">
        <f t="shared" si="397"/>
        <v>-21831.07</v>
      </c>
      <c r="EI134" s="32">
        <f t="shared" si="398"/>
        <v>-26084.66</v>
      </c>
      <c r="EJ134" s="32">
        <f t="shared" si="399"/>
        <v>-4467.83</v>
      </c>
      <c r="EK134" s="32">
        <f t="shared" si="400"/>
        <v>-14276.53</v>
      </c>
      <c r="EL134" s="32">
        <f t="shared" si="401"/>
        <v>-10311.01</v>
      </c>
      <c r="EM134" s="32">
        <f t="shared" si="402"/>
        <v>-10697.060000000001</v>
      </c>
      <c r="EN134" s="32">
        <f t="shared" si="403"/>
        <v>-7392.4299999999994</v>
      </c>
      <c r="EO134" s="32">
        <f t="shared" si="404"/>
        <v>-27870.14</v>
      </c>
      <c r="EP134" s="32">
        <f t="shared" si="405"/>
        <v>-24061.5</v>
      </c>
      <c r="EQ134" s="32">
        <f t="shared" si="406"/>
        <v>-3191.1600000000003</v>
      </c>
      <c r="ER134" s="32">
        <f t="shared" si="407"/>
        <v>-2497.1400000000003</v>
      </c>
    </row>
    <row r="135" spans="1:148">
      <c r="A135" t="s">
        <v>451</v>
      </c>
      <c r="B135" s="1" t="s">
        <v>145</v>
      </c>
      <c r="C135" t="str">
        <f t="shared" ca="1" si="274"/>
        <v>BCHEXP</v>
      </c>
      <c r="D135" t="str">
        <f t="shared" ca="1" si="275"/>
        <v>Alberta-BC Intertie - Export</v>
      </c>
      <c r="E135" s="51">
        <v>1891.5</v>
      </c>
      <c r="F135" s="51">
        <v>1294</v>
      </c>
      <c r="G135" s="51">
        <v>50</v>
      </c>
      <c r="H135" s="51">
        <v>4726</v>
      </c>
      <c r="I135" s="51">
        <v>6490.5</v>
      </c>
      <c r="J135" s="51">
        <v>1869</v>
      </c>
      <c r="K135" s="51">
        <v>261.25</v>
      </c>
      <c r="L135" s="51">
        <v>3648.5</v>
      </c>
      <c r="M135" s="51">
        <v>3933</v>
      </c>
      <c r="N135" s="51">
        <v>4500</v>
      </c>
      <c r="O135" s="51">
        <v>8904.5</v>
      </c>
      <c r="P135" s="51">
        <v>2109.75</v>
      </c>
      <c r="Q135" s="32">
        <v>84736.31</v>
      </c>
      <c r="R135" s="32">
        <v>69671</v>
      </c>
      <c r="S135" s="32">
        <v>1209</v>
      </c>
      <c r="T135" s="32">
        <v>114735.76</v>
      </c>
      <c r="U135" s="32">
        <v>129714.13</v>
      </c>
      <c r="V135" s="32">
        <v>32021.21</v>
      </c>
      <c r="W135" s="32">
        <v>9623.86</v>
      </c>
      <c r="X135" s="32">
        <v>111316.51</v>
      </c>
      <c r="Y135" s="32">
        <v>179049.21</v>
      </c>
      <c r="Z135" s="32">
        <v>222155.48</v>
      </c>
      <c r="AA135" s="32">
        <v>438209.64</v>
      </c>
      <c r="AB135" s="32">
        <v>66778.06</v>
      </c>
      <c r="AC135" s="2">
        <v>3.19</v>
      </c>
      <c r="AD135" s="2">
        <v>3.19</v>
      </c>
      <c r="AE135" s="2">
        <v>3.19</v>
      </c>
      <c r="AF135" s="2">
        <v>3.19</v>
      </c>
      <c r="AG135" s="2">
        <v>3.19</v>
      </c>
      <c r="AH135" s="2">
        <v>3.19</v>
      </c>
      <c r="AI135" s="2">
        <v>3.19</v>
      </c>
      <c r="AJ135" s="2">
        <v>3.19</v>
      </c>
      <c r="AK135" s="2">
        <v>3.19</v>
      </c>
      <c r="AL135" s="2">
        <v>3.19</v>
      </c>
      <c r="AM135" s="2">
        <v>3.19</v>
      </c>
      <c r="AN135" s="2">
        <v>3.19</v>
      </c>
      <c r="AO135" s="33">
        <v>2703.09</v>
      </c>
      <c r="AP135" s="33">
        <v>2222.5</v>
      </c>
      <c r="AQ135" s="33">
        <v>38.57</v>
      </c>
      <c r="AR135" s="33">
        <v>3660.07</v>
      </c>
      <c r="AS135" s="33">
        <v>4137.88</v>
      </c>
      <c r="AT135" s="33">
        <v>1021.48</v>
      </c>
      <c r="AU135" s="33">
        <v>307</v>
      </c>
      <c r="AV135" s="33">
        <v>3551</v>
      </c>
      <c r="AW135" s="33">
        <v>5711.67</v>
      </c>
      <c r="AX135" s="33">
        <v>7086.76</v>
      </c>
      <c r="AY135" s="33">
        <v>13978.89</v>
      </c>
      <c r="AZ135" s="33">
        <v>2130.2199999999998</v>
      </c>
      <c r="BA135" s="31">
        <f t="shared" si="336"/>
        <v>-101.68</v>
      </c>
      <c r="BB135" s="31">
        <f t="shared" si="337"/>
        <v>-83.61</v>
      </c>
      <c r="BC135" s="31">
        <f t="shared" si="338"/>
        <v>-1.45</v>
      </c>
      <c r="BD135" s="31">
        <f t="shared" si="339"/>
        <v>-550.73</v>
      </c>
      <c r="BE135" s="31">
        <f t="shared" si="340"/>
        <v>-622.63</v>
      </c>
      <c r="BF135" s="31">
        <f t="shared" si="341"/>
        <v>-153.69999999999999</v>
      </c>
      <c r="BG135" s="31">
        <f t="shared" si="342"/>
        <v>-68.33</v>
      </c>
      <c r="BH135" s="31">
        <f t="shared" si="343"/>
        <v>-790.35</v>
      </c>
      <c r="BI135" s="31">
        <f t="shared" si="344"/>
        <v>-1271.25</v>
      </c>
      <c r="BJ135" s="31">
        <f t="shared" si="345"/>
        <v>-666.47</v>
      </c>
      <c r="BK135" s="31">
        <f t="shared" si="346"/>
        <v>-1314.63</v>
      </c>
      <c r="BL135" s="31">
        <f t="shared" si="347"/>
        <v>-200.33</v>
      </c>
      <c r="BM135" s="6">
        <v>6.3E-3</v>
      </c>
      <c r="BN135" s="6">
        <v>6.3E-3</v>
      </c>
      <c r="BO135" s="6">
        <v>6.3E-3</v>
      </c>
      <c r="BP135" s="6">
        <v>6.3E-3</v>
      </c>
      <c r="BQ135" s="6">
        <v>6.3E-3</v>
      </c>
      <c r="BR135" s="6">
        <v>6.3E-3</v>
      </c>
      <c r="BS135" s="6">
        <v>6.3E-3</v>
      </c>
      <c r="BT135" s="6">
        <v>6.3E-3</v>
      </c>
      <c r="BU135" s="6">
        <v>6.3E-3</v>
      </c>
      <c r="BV135" s="6">
        <v>6.3E-3</v>
      </c>
      <c r="BW135" s="6">
        <v>6.3E-3</v>
      </c>
      <c r="BX135" s="6">
        <v>6.3E-3</v>
      </c>
      <c r="BY135" s="31">
        <v>533.84</v>
      </c>
      <c r="BZ135" s="31">
        <v>438.93</v>
      </c>
      <c r="CA135" s="31">
        <v>7.62</v>
      </c>
      <c r="CB135" s="31">
        <v>722.84</v>
      </c>
      <c r="CC135" s="31">
        <v>817.2</v>
      </c>
      <c r="CD135" s="31">
        <v>201.73</v>
      </c>
      <c r="CE135" s="31">
        <v>60.63</v>
      </c>
      <c r="CF135" s="31">
        <v>701.29</v>
      </c>
      <c r="CG135" s="31">
        <v>1128.01</v>
      </c>
      <c r="CH135" s="31">
        <v>1399.58</v>
      </c>
      <c r="CI135" s="31">
        <v>2760.72</v>
      </c>
      <c r="CJ135" s="31">
        <v>420.7</v>
      </c>
      <c r="CK135" s="32">
        <f t="shared" si="348"/>
        <v>110.16</v>
      </c>
      <c r="CL135" s="32">
        <f t="shared" si="349"/>
        <v>90.57</v>
      </c>
      <c r="CM135" s="32">
        <f t="shared" si="350"/>
        <v>1.57</v>
      </c>
      <c r="CN135" s="32">
        <f t="shared" si="351"/>
        <v>149.16</v>
      </c>
      <c r="CO135" s="32">
        <f t="shared" si="352"/>
        <v>168.63</v>
      </c>
      <c r="CP135" s="32">
        <f t="shared" si="353"/>
        <v>41.63</v>
      </c>
      <c r="CQ135" s="32">
        <f t="shared" si="354"/>
        <v>12.51</v>
      </c>
      <c r="CR135" s="32">
        <f t="shared" si="355"/>
        <v>144.71</v>
      </c>
      <c r="CS135" s="32">
        <f t="shared" si="356"/>
        <v>232.76</v>
      </c>
      <c r="CT135" s="32">
        <f t="shared" si="357"/>
        <v>288.8</v>
      </c>
      <c r="CU135" s="32">
        <f t="shared" si="358"/>
        <v>569.66999999999996</v>
      </c>
      <c r="CV135" s="32">
        <f t="shared" si="359"/>
        <v>86.81</v>
      </c>
      <c r="CW135" s="31">
        <f t="shared" si="360"/>
        <v>-1957.41</v>
      </c>
      <c r="CX135" s="31">
        <f t="shared" si="361"/>
        <v>-1609.39</v>
      </c>
      <c r="CY135" s="31">
        <f t="shared" si="362"/>
        <v>-27.930000000000003</v>
      </c>
      <c r="CZ135" s="31">
        <f t="shared" si="363"/>
        <v>-2237.34</v>
      </c>
      <c r="DA135" s="31">
        <f t="shared" si="364"/>
        <v>-2529.42</v>
      </c>
      <c r="DB135" s="31">
        <f t="shared" si="365"/>
        <v>-624.42000000000007</v>
      </c>
      <c r="DC135" s="31">
        <f t="shared" si="366"/>
        <v>-165.53000000000003</v>
      </c>
      <c r="DD135" s="31">
        <f t="shared" si="367"/>
        <v>-1914.65</v>
      </c>
      <c r="DE135" s="31">
        <f t="shared" si="368"/>
        <v>-3079.6499999999996</v>
      </c>
      <c r="DF135" s="31">
        <f t="shared" si="369"/>
        <v>-4731.91</v>
      </c>
      <c r="DG135" s="31">
        <f t="shared" si="370"/>
        <v>-9333.869999999999</v>
      </c>
      <c r="DH135" s="31">
        <f t="shared" si="371"/>
        <v>-1422.3799999999999</v>
      </c>
      <c r="DI135" s="32">
        <f t="shared" si="372"/>
        <v>-97.87</v>
      </c>
      <c r="DJ135" s="32">
        <f t="shared" si="373"/>
        <v>-80.47</v>
      </c>
      <c r="DK135" s="32">
        <f t="shared" si="374"/>
        <v>-1.4</v>
      </c>
      <c r="DL135" s="32">
        <f t="shared" si="375"/>
        <v>-111.87</v>
      </c>
      <c r="DM135" s="32">
        <f t="shared" si="376"/>
        <v>-126.47</v>
      </c>
      <c r="DN135" s="32">
        <f t="shared" si="377"/>
        <v>-31.22</v>
      </c>
      <c r="DO135" s="32">
        <f t="shared" si="378"/>
        <v>-8.2799999999999994</v>
      </c>
      <c r="DP135" s="32">
        <f t="shared" si="379"/>
        <v>-95.73</v>
      </c>
      <c r="DQ135" s="32">
        <f t="shared" si="380"/>
        <v>-153.97999999999999</v>
      </c>
      <c r="DR135" s="32">
        <f t="shared" si="381"/>
        <v>-236.6</v>
      </c>
      <c r="DS135" s="32">
        <f t="shared" si="382"/>
        <v>-466.69</v>
      </c>
      <c r="DT135" s="32">
        <f t="shared" si="383"/>
        <v>-71.12</v>
      </c>
      <c r="DU135" s="31">
        <f t="shared" si="384"/>
        <v>-842.2</v>
      </c>
      <c r="DV135" s="31">
        <f t="shared" si="385"/>
        <v>-684.26</v>
      </c>
      <c r="DW135" s="31">
        <f t="shared" si="386"/>
        <v>-11.75</v>
      </c>
      <c r="DX135" s="31">
        <f t="shared" si="387"/>
        <v>-929.54</v>
      </c>
      <c r="DY135" s="31">
        <f t="shared" si="388"/>
        <v>-1038.4100000000001</v>
      </c>
      <c r="DZ135" s="31">
        <f t="shared" si="389"/>
        <v>-253.16</v>
      </c>
      <c r="EA135" s="31">
        <f t="shared" si="390"/>
        <v>-66.3</v>
      </c>
      <c r="EB135" s="31">
        <f t="shared" si="391"/>
        <v>-756.67</v>
      </c>
      <c r="EC135" s="31">
        <f t="shared" si="392"/>
        <v>-1200.73</v>
      </c>
      <c r="ED135" s="31">
        <f t="shared" si="393"/>
        <v>-1820.62</v>
      </c>
      <c r="EE135" s="31">
        <f t="shared" si="394"/>
        <v>-3541.69</v>
      </c>
      <c r="EF135" s="31">
        <f t="shared" si="395"/>
        <v>-532.41</v>
      </c>
      <c r="EG135" s="32">
        <f t="shared" si="396"/>
        <v>-2897.4800000000005</v>
      </c>
      <c r="EH135" s="32">
        <f t="shared" si="397"/>
        <v>-2374.12</v>
      </c>
      <c r="EI135" s="32">
        <f t="shared" si="398"/>
        <v>-41.08</v>
      </c>
      <c r="EJ135" s="32">
        <f t="shared" si="399"/>
        <v>-3278.75</v>
      </c>
      <c r="EK135" s="32">
        <f t="shared" si="400"/>
        <v>-3694.3</v>
      </c>
      <c r="EL135" s="32">
        <f t="shared" si="401"/>
        <v>-908.80000000000007</v>
      </c>
      <c r="EM135" s="32">
        <f t="shared" si="402"/>
        <v>-240.11</v>
      </c>
      <c r="EN135" s="32">
        <f t="shared" si="403"/>
        <v>-2767.05</v>
      </c>
      <c r="EO135" s="32">
        <f t="shared" si="404"/>
        <v>-4434.3599999999997</v>
      </c>
      <c r="EP135" s="32">
        <f t="shared" si="405"/>
        <v>-6789.13</v>
      </c>
      <c r="EQ135" s="32">
        <f t="shared" si="406"/>
        <v>-13342.25</v>
      </c>
      <c r="ER135" s="32">
        <f t="shared" si="407"/>
        <v>-2025.9099999999999</v>
      </c>
    </row>
    <row r="136" spans="1:148">
      <c r="A136" t="s">
        <v>423</v>
      </c>
      <c r="B136" s="1" t="s">
        <v>134</v>
      </c>
      <c r="C136" t="str">
        <f t="shared" ca="1" si="274"/>
        <v>THS</v>
      </c>
      <c r="D136" t="str">
        <f t="shared" ca="1" si="275"/>
        <v>Three Sisters Hydro Plant</v>
      </c>
      <c r="E136" s="51">
        <v>499.12700000000001</v>
      </c>
      <c r="F136" s="51">
        <v>244.7808</v>
      </c>
      <c r="G136" s="51">
        <v>115.5574</v>
      </c>
      <c r="H136" s="51">
        <v>0</v>
      </c>
      <c r="I136" s="51">
        <v>0</v>
      </c>
      <c r="J136" s="51">
        <v>212.7723</v>
      </c>
      <c r="K136" s="51">
        <v>756.80119999999999</v>
      </c>
      <c r="L136" s="51">
        <v>667.70640000000003</v>
      </c>
      <c r="M136" s="51">
        <v>274.8408</v>
      </c>
      <c r="N136" s="51">
        <v>408.69119999999998</v>
      </c>
      <c r="O136" s="51">
        <v>454.51029999999997</v>
      </c>
      <c r="P136" s="51">
        <v>692.49149999999997</v>
      </c>
      <c r="Q136" s="32">
        <v>33648.379999999997</v>
      </c>
      <c r="R136" s="32">
        <v>19735.64</v>
      </c>
      <c r="S136" s="32">
        <v>8401.98</v>
      </c>
      <c r="T136" s="32">
        <v>0</v>
      </c>
      <c r="U136" s="32">
        <v>0</v>
      </c>
      <c r="V136" s="32">
        <v>9783.64</v>
      </c>
      <c r="W136" s="32">
        <v>168628.36</v>
      </c>
      <c r="X136" s="32">
        <v>65563.39</v>
      </c>
      <c r="Y136" s="32">
        <v>16168.8</v>
      </c>
      <c r="Z136" s="32">
        <v>32520.67</v>
      </c>
      <c r="AA136" s="32">
        <v>30718.76</v>
      </c>
      <c r="AB136" s="32">
        <v>53167.18</v>
      </c>
      <c r="AC136" s="2">
        <v>0.8</v>
      </c>
      <c r="AD136" s="2">
        <v>0.8</v>
      </c>
      <c r="AE136" s="2">
        <v>0.8</v>
      </c>
      <c r="AF136" s="2">
        <v>0.8</v>
      </c>
      <c r="AG136" s="2">
        <v>0.8</v>
      </c>
      <c r="AH136" s="2">
        <v>0.8</v>
      </c>
      <c r="AI136" s="2">
        <v>0.8</v>
      </c>
      <c r="AJ136" s="2">
        <v>0.8</v>
      </c>
      <c r="AK136" s="2">
        <v>0.8</v>
      </c>
      <c r="AL136" s="2">
        <v>0.8</v>
      </c>
      <c r="AM136" s="2">
        <v>0.8</v>
      </c>
      <c r="AN136" s="2">
        <v>0.8</v>
      </c>
      <c r="AO136" s="33">
        <v>269.19</v>
      </c>
      <c r="AP136" s="33">
        <v>157.88999999999999</v>
      </c>
      <c r="AQ136" s="33">
        <v>67.22</v>
      </c>
      <c r="AR136" s="33">
        <v>0</v>
      </c>
      <c r="AS136" s="33">
        <v>0</v>
      </c>
      <c r="AT136" s="33">
        <v>78.27</v>
      </c>
      <c r="AU136" s="33">
        <v>1349.03</v>
      </c>
      <c r="AV136" s="33">
        <v>524.51</v>
      </c>
      <c r="AW136" s="33">
        <v>129.35</v>
      </c>
      <c r="AX136" s="33">
        <v>260.17</v>
      </c>
      <c r="AY136" s="33">
        <v>245.75</v>
      </c>
      <c r="AZ136" s="33">
        <v>425.34</v>
      </c>
      <c r="BA136" s="31">
        <f t="shared" si="336"/>
        <v>-40.380000000000003</v>
      </c>
      <c r="BB136" s="31">
        <f t="shared" si="337"/>
        <v>-23.68</v>
      </c>
      <c r="BC136" s="31">
        <f t="shared" si="338"/>
        <v>-10.08</v>
      </c>
      <c r="BD136" s="31">
        <f t="shared" si="339"/>
        <v>0</v>
      </c>
      <c r="BE136" s="31">
        <f t="shared" si="340"/>
        <v>0</v>
      </c>
      <c r="BF136" s="31">
        <f t="shared" si="341"/>
        <v>-46.96</v>
      </c>
      <c r="BG136" s="31">
        <f t="shared" si="342"/>
        <v>-1197.26</v>
      </c>
      <c r="BH136" s="31">
        <f t="shared" si="343"/>
        <v>-465.5</v>
      </c>
      <c r="BI136" s="31">
        <f t="shared" si="344"/>
        <v>-114.8</v>
      </c>
      <c r="BJ136" s="31">
        <f t="shared" si="345"/>
        <v>-97.56</v>
      </c>
      <c r="BK136" s="31">
        <f t="shared" si="346"/>
        <v>-92.16</v>
      </c>
      <c r="BL136" s="31">
        <f t="shared" si="347"/>
        <v>-159.5</v>
      </c>
      <c r="BM136" s="6">
        <v>-4.9399999999999999E-2</v>
      </c>
      <c r="BN136" s="6">
        <v>-4.9399999999999999E-2</v>
      </c>
      <c r="BO136" s="6">
        <v>-4.9399999999999999E-2</v>
      </c>
      <c r="BP136" s="6">
        <v>-4.9399999999999999E-2</v>
      </c>
      <c r="BQ136" s="6">
        <v>-4.9399999999999999E-2</v>
      </c>
      <c r="BR136" s="6">
        <v>-4.9399999999999999E-2</v>
      </c>
      <c r="BS136" s="6">
        <v>-4.9399999999999999E-2</v>
      </c>
      <c r="BT136" s="6">
        <v>-4.9399999999999999E-2</v>
      </c>
      <c r="BU136" s="6">
        <v>-4.9399999999999999E-2</v>
      </c>
      <c r="BV136" s="6">
        <v>-4.9399999999999999E-2</v>
      </c>
      <c r="BW136" s="6">
        <v>-4.9399999999999999E-2</v>
      </c>
      <c r="BX136" s="6">
        <v>-4.9399999999999999E-2</v>
      </c>
      <c r="BY136" s="31">
        <v>-1662.23</v>
      </c>
      <c r="BZ136" s="31">
        <v>-974.94</v>
      </c>
      <c r="CA136" s="31">
        <v>-415.06</v>
      </c>
      <c r="CB136" s="31">
        <v>0</v>
      </c>
      <c r="CC136" s="31">
        <v>0</v>
      </c>
      <c r="CD136" s="31">
        <v>-483.31</v>
      </c>
      <c r="CE136" s="31">
        <v>-8330.24</v>
      </c>
      <c r="CF136" s="31">
        <v>-3238.83</v>
      </c>
      <c r="CG136" s="31">
        <v>-798.74</v>
      </c>
      <c r="CH136" s="31">
        <v>-1606.52</v>
      </c>
      <c r="CI136" s="31">
        <v>-1517.51</v>
      </c>
      <c r="CJ136" s="31">
        <v>-2626.46</v>
      </c>
      <c r="CK136" s="32">
        <f t="shared" si="348"/>
        <v>43.74</v>
      </c>
      <c r="CL136" s="32">
        <f t="shared" si="349"/>
        <v>25.66</v>
      </c>
      <c r="CM136" s="32">
        <f t="shared" si="350"/>
        <v>10.92</v>
      </c>
      <c r="CN136" s="32">
        <f t="shared" si="351"/>
        <v>0</v>
      </c>
      <c r="CO136" s="32">
        <f t="shared" si="352"/>
        <v>0</v>
      </c>
      <c r="CP136" s="32">
        <f t="shared" si="353"/>
        <v>12.72</v>
      </c>
      <c r="CQ136" s="32">
        <f t="shared" si="354"/>
        <v>219.22</v>
      </c>
      <c r="CR136" s="32">
        <f t="shared" si="355"/>
        <v>85.23</v>
      </c>
      <c r="CS136" s="32">
        <f t="shared" si="356"/>
        <v>21.02</v>
      </c>
      <c r="CT136" s="32">
        <f t="shared" si="357"/>
        <v>42.28</v>
      </c>
      <c r="CU136" s="32">
        <f t="shared" si="358"/>
        <v>39.93</v>
      </c>
      <c r="CV136" s="32">
        <f t="shared" si="359"/>
        <v>69.12</v>
      </c>
      <c r="CW136" s="31">
        <f t="shared" si="360"/>
        <v>-1847.3</v>
      </c>
      <c r="CX136" s="31">
        <f t="shared" si="361"/>
        <v>-1083.49</v>
      </c>
      <c r="CY136" s="31">
        <f t="shared" si="362"/>
        <v>-461.28000000000003</v>
      </c>
      <c r="CZ136" s="31">
        <f t="shared" si="363"/>
        <v>0</v>
      </c>
      <c r="DA136" s="31">
        <f t="shared" si="364"/>
        <v>0</v>
      </c>
      <c r="DB136" s="31">
        <f t="shared" si="365"/>
        <v>-501.90000000000003</v>
      </c>
      <c r="DC136" s="31">
        <f t="shared" si="366"/>
        <v>-8262.7899999999991</v>
      </c>
      <c r="DD136" s="31">
        <f t="shared" si="367"/>
        <v>-3212.6099999999997</v>
      </c>
      <c r="DE136" s="31">
        <f t="shared" si="368"/>
        <v>-792.2700000000001</v>
      </c>
      <c r="DF136" s="31">
        <f t="shared" si="369"/>
        <v>-1726.8500000000001</v>
      </c>
      <c r="DG136" s="31">
        <f t="shared" si="370"/>
        <v>-1631.1699999999998</v>
      </c>
      <c r="DH136" s="31">
        <f t="shared" si="371"/>
        <v>-2823.1800000000003</v>
      </c>
      <c r="DI136" s="32">
        <f t="shared" si="372"/>
        <v>-92.37</v>
      </c>
      <c r="DJ136" s="32">
        <f t="shared" si="373"/>
        <v>-54.17</v>
      </c>
      <c r="DK136" s="32">
        <f t="shared" si="374"/>
        <v>-23.06</v>
      </c>
      <c r="DL136" s="32">
        <f t="shared" si="375"/>
        <v>0</v>
      </c>
      <c r="DM136" s="32">
        <f t="shared" si="376"/>
        <v>0</v>
      </c>
      <c r="DN136" s="32">
        <f t="shared" si="377"/>
        <v>-25.1</v>
      </c>
      <c r="DO136" s="32">
        <f t="shared" si="378"/>
        <v>-413.14</v>
      </c>
      <c r="DP136" s="32">
        <f t="shared" si="379"/>
        <v>-160.63</v>
      </c>
      <c r="DQ136" s="32">
        <f t="shared" si="380"/>
        <v>-39.61</v>
      </c>
      <c r="DR136" s="32">
        <f t="shared" si="381"/>
        <v>-86.34</v>
      </c>
      <c r="DS136" s="32">
        <f t="shared" si="382"/>
        <v>-81.56</v>
      </c>
      <c r="DT136" s="32">
        <f t="shared" si="383"/>
        <v>-141.16</v>
      </c>
      <c r="DU136" s="31">
        <f t="shared" si="384"/>
        <v>-794.82</v>
      </c>
      <c r="DV136" s="31">
        <f t="shared" si="385"/>
        <v>-460.66</v>
      </c>
      <c r="DW136" s="31">
        <f t="shared" si="386"/>
        <v>-194</v>
      </c>
      <c r="DX136" s="31">
        <f t="shared" si="387"/>
        <v>0</v>
      </c>
      <c r="DY136" s="31">
        <f t="shared" si="388"/>
        <v>0</v>
      </c>
      <c r="DZ136" s="31">
        <f t="shared" si="389"/>
        <v>-203.49</v>
      </c>
      <c r="EA136" s="31">
        <f t="shared" si="390"/>
        <v>-3309.31</v>
      </c>
      <c r="EB136" s="31">
        <f t="shared" si="391"/>
        <v>-1269.6199999999999</v>
      </c>
      <c r="EC136" s="31">
        <f t="shared" si="392"/>
        <v>-308.89999999999998</v>
      </c>
      <c r="ED136" s="31">
        <f t="shared" si="393"/>
        <v>-664.41</v>
      </c>
      <c r="EE136" s="31">
        <f t="shared" si="394"/>
        <v>-618.94000000000005</v>
      </c>
      <c r="EF136" s="31">
        <f t="shared" si="395"/>
        <v>-1056.74</v>
      </c>
      <c r="EG136" s="32">
        <f t="shared" si="396"/>
        <v>-2734.4900000000002</v>
      </c>
      <c r="EH136" s="32">
        <f t="shared" si="397"/>
        <v>-1598.3200000000002</v>
      </c>
      <c r="EI136" s="32">
        <f t="shared" si="398"/>
        <v>-678.34</v>
      </c>
      <c r="EJ136" s="32">
        <f t="shared" si="399"/>
        <v>0</v>
      </c>
      <c r="EK136" s="32">
        <f t="shared" si="400"/>
        <v>0</v>
      </c>
      <c r="EL136" s="32">
        <f t="shared" si="401"/>
        <v>-730.49</v>
      </c>
      <c r="EM136" s="32">
        <f t="shared" si="402"/>
        <v>-11985.239999999998</v>
      </c>
      <c r="EN136" s="32">
        <f t="shared" si="403"/>
        <v>-4642.8599999999997</v>
      </c>
      <c r="EO136" s="32">
        <f t="shared" si="404"/>
        <v>-1140.7800000000002</v>
      </c>
      <c r="EP136" s="32">
        <f t="shared" si="405"/>
        <v>-2477.6</v>
      </c>
      <c r="EQ136" s="32">
        <f t="shared" si="406"/>
        <v>-2331.67</v>
      </c>
      <c r="ER136" s="32">
        <f t="shared" si="407"/>
        <v>-4021.08</v>
      </c>
    </row>
    <row r="137" spans="1:148">
      <c r="A137" t="s">
        <v>523</v>
      </c>
      <c r="B137" s="1" t="s">
        <v>400</v>
      </c>
      <c r="C137" t="str">
        <f t="shared" ca="1" si="274"/>
        <v>BCHIMP</v>
      </c>
      <c r="D137" t="str">
        <f t="shared" ca="1" si="275"/>
        <v>Alberta-BC Intertie - Import</v>
      </c>
      <c r="I137" s="51">
        <v>2863</v>
      </c>
      <c r="J137" s="51">
        <v>2754</v>
      </c>
      <c r="K137" s="51">
        <v>19242</v>
      </c>
      <c r="L137" s="51">
        <v>5235</v>
      </c>
      <c r="M137" s="51">
        <v>2112</v>
      </c>
      <c r="N137" s="51">
        <v>3380</v>
      </c>
      <c r="O137" s="51">
        <v>675</v>
      </c>
      <c r="P137" s="51">
        <v>3066</v>
      </c>
      <c r="Q137" s="32"/>
      <c r="R137" s="32"/>
      <c r="S137" s="32"/>
      <c r="T137" s="32"/>
      <c r="U137" s="32">
        <v>339096.91</v>
      </c>
      <c r="V137" s="32">
        <v>332311.26</v>
      </c>
      <c r="W137" s="32">
        <v>6860153.1100000003</v>
      </c>
      <c r="X137" s="32">
        <v>1498896.58</v>
      </c>
      <c r="Y137" s="32">
        <v>195443.84</v>
      </c>
      <c r="Z137" s="32">
        <v>443286.38</v>
      </c>
      <c r="AA137" s="32">
        <v>136910.25</v>
      </c>
      <c r="AB137" s="32">
        <v>603736.15</v>
      </c>
      <c r="AG137" s="2">
        <v>0.78</v>
      </c>
      <c r="AH137" s="2">
        <v>0.78</v>
      </c>
      <c r="AI137" s="2">
        <v>0.78</v>
      </c>
      <c r="AJ137" s="2">
        <v>0.78</v>
      </c>
      <c r="AK137" s="2">
        <v>0.78</v>
      </c>
      <c r="AL137" s="2">
        <v>0.78</v>
      </c>
      <c r="AM137" s="2">
        <v>0.78</v>
      </c>
      <c r="AN137" s="2">
        <v>0.78</v>
      </c>
      <c r="AO137" s="33"/>
      <c r="AP137" s="33"/>
      <c r="AQ137" s="33"/>
      <c r="AR137" s="33"/>
      <c r="AS137" s="33">
        <v>2644.96</v>
      </c>
      <c r="AT137" s="33">
        <v>2592.0300000000002</v>
      </c>
      <c r="AU137" s="33">
        <v>53509.19</v>
      </c>
      <c r="AV137" s="33">
        <v>11691.39</v>
      </c>
      <c r="AW137" s="33">
        <v>1524.46</v>
      </c>
      <c r="AX137" s="33">
        <v>3457.63</v>
      </c>
      <c r="AY137" s="33">
        <v>1067.9000000000001</v>
      </c>
      <c r="AZ137" s="33">
        <v>4709.1400000000003</v>
      </c>
      <c r="BA137" s="31">
        <f t="shared" si="336"/>
        <v>0</v>
      </c>
      <c r="BB137" s="31">
        <f t="shared" si="337"/>
        <v>0</v>
      </c>
      <c r="BC137" s="31">
        <f t="shared" si="338"/>
        <v>0</v>
      </c>
      <c r="BD137" s="31">
        <f t="shared" si="339"/>
        <v>0</v>
      </c>
      <c r="BE137" s="31">
        <f t="shared" si="340"/>
        <v>-1627.67</v>
      </c>
      <c r="BF137" s="31">
        <f t="shared" si="341"/>
        <v>-1595.09</v>
      </c>
      <c r="BG137" s="31">
        <f t="shared" si="342"/>
        <v>-48707.09</v>
      </c>
      <c r="BH137" s="31">
        <f t="shared" si="343"/>
        <v>-10642.17</v>
      </c>
      <c r="BI137" s="31">
        <f t="shared" si="344"/>
        <v>-1387.65</v>
      </c>
      <c r="BJ137" s="31">
        <f t="shared" si="345"/>
        <v>-1329.86</v>
      </c>
      <c r="BK137" s="31">
        <f t="shared" si="346"/>
        <v>-410.73</v>
      </c>
      <c r="BL137" s="31">
        <f t="shared" si="347"/>
        <v>-1811.21</v>
      </c>
      <c r="BM137" s="6">
        <v>-2.81E-2</v>
      </c>
      <c r="BN137" s="6">
        <v>-2.81E-2</v>
      </c>
      <c r="BO137" s="6">
        <v>-2.81E-2</v>
      </c>
      <c r="BP137" s="6">
        <v>-2.81E-2</v>
      </c>
      <c r="BQ137" s="6">
        <v>-2.81E-2</v>
      </c>
      <c r="BR137" s="6">
        <v>-2.81E-2</v>
      </c>
      <c r="BS137" s="6">
        <v>-2.81E-2</v>
      </c>
      <c r="BT137" s="6">
        <v>-2.81E-2</v>
      </c>
      <c r="BU137" s="6">
        <v>-2.81E-2</v>
      </c>
      <c r="BV137" s="6">
        <v>-2.81E-2</v>
      </c>
      <c r="BW137" s="6">
        <v>-2.81E-2</v>
      </c>
      <c r="BX137" s="6">
        <v>-2.81E-2</v>
      </c>
      <c r="BY137" s="31">
        <v>0</v>
      </c>
      <c r="BZ137" s="31">
        <v>0</v>
      </c>
      <c r="CA137" s="31">
        <v>0</v>
      </c>
      <c r="CB137" s="31">
        <v>0</v>
      </c>
      <c r="CC137" s="31">
        <v>-9528.6200000000008</v>
      </c>
      <c r="CD137" s="31">
        <v>-9337.9500000000007</v>
      </c>
      <c r="CE137" s="31">
        <v>-192770.3</v>
      </c>
      <c r="CF137" s="31">
        <v>-42118.99</v>
      </c>
      <c r="CG137" s="31">
        <v>-5491.97</v>
      </c>
      <c r="CH137" s="31">
        <v>-12456.35</v>
      </c>
      <c r="CI137" s="31">
        <v>-3847.18</v>
      </c>
      <c r="CJ137" s="31">
        <v>-16964.990000000002</v>
      </c>
      <c r="CK137" s="32">
        <f t="shared" si="348"/>
        <v>0</v>
      </c>
      <c r="CL137" s="32">
        <f t="shared" si="349"/>
        <v>0</v>
      </c>
      <c r="CM137" s="32">
        <f t="shared" si="350"/>
        <v>0</v>
      </c>
      <c r="CN137" s="32">
        <f t="shared" si="351"/>
        <v>0</v>
      </c>
      <c r="CO137" s="32">
        <f t="shared" si="352"/>
        <v>440.83</v>
      </c>
      <c r="CP137" s="32">
        <f t="shared" si="353"/>
        <v>432</v>
      </c>
      <c r="CQ137" s="32">
        <f t="shared" si="354"/>
        <v>8918.2000000000007</v>
      </c>
      <c r="CR137" s="32">
        <f t="shared" si="355"/>
        <v>1948.57</v>
      </c>
      <c r="CS137" s="32">
        <f t="shared" si="356"/>
        <v>254.08</v>
      </c>
      <c r="CT137" s="32">
        <f t="shared" si="357"/>
        <v>576.27</v>
      </c>
      <c r="CU137" s="32">
        <f t="shared" si="358"/>
        <v>177.98</v>
      </c>
      <c r="CV137" s="32">
        <f t="shared" si="359"/>
        <v>784.86</v>
      </c>
      <c r="CW137" s="31">
        <f t="shared" si="360"/>
        <v>0</v>
      </c>
      <c r="CX137" s="31">
        <f t="shared" si="361"/>
        <v>0</v>
      </c>
      <c r="CY137" s="31">
        <f t="shared" si="362"/>
        <v>0</v>
      </c>
      <c r="CZ137" s="31">
        <f t="shared" si="363"/>
        <v>0</v>
      </c>
      <c r="DA137" s="31">
        <f t="shared" si="364"/>
        <v>-10105.08</v>
      </c>
      <c r="DB137" s="31">
        <f t="shared" si="365"/>
        <v>-9902.8900000000012</v>
      </c>
      <c r="DC137" s="31">
        <f t="shared" si="366"/>
        <v>-188654.19999999998</v>
      </c>
      <c r="DD137" s="31">
        <f t="shared" si="367"/>
        <v>-41219.64</v>
      </c>
      <c r="DE137" s="31">
        <f t="shared" si="368"/>
        <v>-5374.7000000000007</v>
      </c>
      <c r="DF137" s="31">
        <f t="shared" si="369"/>
        <v>-14007.849999999999</v>
      </c>
      <c r="DG137" s="31">
        <f t="shared" si="370"/>
        <v>-4326.3700000000008</v>
      </c>
      <c r="DH137" s="31">
        <f t="shared" si="371"/>
        <v>-19078.060000000001</v>
      </c>
      <c r="DI137" s="32">
        <f t="shared" si="372"/>
        <v>0</v>
      </c>
      <c r="DJ137" s="32">
        <f t="shared" si="373"/>
        <v>0</v>
      </c>
      <c r="DK137" s="32">
        <f t="shared" si="374"/>
        <v>0</v>
      </c>
      <c r="DL137" s="32">
        <f t="shared" si="375"/>
        <v>0</v>
      </c>
      <c r="DM137" s="32">
        <f t="shared" si="376"/>
        <v>-505.25</v>
      </c>
      <c r="DN137" s="32">
        <f t="shared" si="377"/>
        <v>-495.14</v>
      </c>
      <c r="DO137" s="32">
        <f t="shared" si="378"/>
        <v>-9432.7099999999991</v>
      </c>
      <c r="DP137" s="32">
        <f t="shared" si="379"/>
        <v>-2060.98</v>
      </c>
      <c r="DQ137" s="32">
        <f t="shared" si="380"/>
        <v>-268.74</v>
      </c>
      <c r="DR137" s="32">
        <f t="shared" si="381"/>
        <v>-700.39</v>
      </c>
      <c r="DS137" s="32">
        <f t="shared" si="382"/>
        <v>-216.32</v>
      </c>
      <c r="DT137" s="32">
        <f t="shared" si="383"/>
        <v>-953.9</v>
      </c>
      <c r="DU137" s="31">
        <f t="shared" si="384"/>
        <v>0</v>
      </c>
      <c r="DV137" s="31">
        <f t="shared" si="385"/>
        <v>0</v>
      </c>
      <c r="DW137" s="31">
        <f t="shared" si="386"/>
        <v>0</v>
      </c>
      <c r="DX137" s="31">
        <f t="shared" si="387"/>
        <v>0</v>
      </c>
      <c r="DY137" s="31">
        <f t="shared" si="388"/>
        <v>-4148.4799999999996</v>
      </c>
      <c r="DZ137" s="31">
        <f t="shared" si="389"/>
        <v>-4015.01</v>
      </c>
      <c r="EA137" s="31">
        <f t="shared" si="390"/>
        <v>-75557.34</v>
      </c>
      <c r="EB137" s="31">
        <f t="shared" si="391"/>
        <v>-16289.95</v>
      </c>
      <c r="EC137" s="31">
        <f t="shared" si="392"/>
        <v>-2095.5500000000002</v>
      </c>
      <c r="ED137" s="31">
        <f t="shared" si="393"/>
        <v>-5389.57</v>
      </c>
      <c r="EE137" s="31">
        <f t="shared" si="394"/>
        <v>-1641.62</v>
      </c>
      <c r="EF137" s="31">
        <f t="shared" si="395"/>
        <v>-7141.08</v>
      </c>
      <c r="EG137" s="32">
        <f t="shared" si="396"/>
        <v>0</v>
      </c>
      <c r="EH137" s="32">
        <f t="shared" si="397"/>
        <v>0</v>
      </c>
      <c r="EI137" s="32">
        <f t="shared" si="398"/>
        <v>0</v>
      </c>
      <c r="EJ137" s="32">
        <f t="shared" si="399"/>
        <v>0</v>
      </c>
      <c r="EK137" s="32">
        <f t="shared" si="400"/>
        <v>-14758.81</v>
      </c>
      <c r="EL137" s="32">
        <f t="shared" si="401"/>
        <v>-14413.04</v>
      </c>
      <c r="EM137" s="32">
        <f t="shared" si="402"/>
        <v>-273644.25</v>
      </c>
      <c r="EN137" s="32">
        <f t="shared" si="403"/>
        <v>-59570.570000000007</v>
      </c>
      <c r="EO137" s="32">
        <f t="shared" si="404"/>
        <v>-7738.9900000000007</v>
      </c>
      <c r="EP137" s="32">
        <f t="shared" si="405"/>
        <v>-20097.809999999998</v>
      </c>
      <c r="EQ137" s="32">
        <f t="shared" si="406"/>
        <v>-6184.31</v>
      </c>
      <c r="ER137" s="32">
        <f t="shared" si="407"/>
        <v>-27173.040000000001</v>
      </c>
    </row>
    <row r="138" spans="1:148">
      <c r="A138" t="s">
        <v>523</v>
      </c>
      <c r="B138" s="1" t="s">
        <v>342</v>
      </c>
      <c r="C138" t="str">
        <f t="shared" ca="1" si="274"/>
        <v>BCHEXP</v>
      </c>
      <c r="D138" t="str">
        <f t="shared" ca="1" si="275"/>
        <v>Alberta-BC Intertie - Export</v>
      </c>
      <c r="I138" s="51">
        <v>2905.25</v>
      </c>
      <c r="J138" s="51">
        <v>5249.25</v>
      </c>
      <c r="K138" s="51">
        <v>798.75</v>
      </c>
      <c r="L138" s="51">
        <v>6621.75</v>
      </c>
      <c r="M138" s="51">
        <v>4052.5</v>
      </c>
      <c r="N138" s="51">
        <v>2782.25</v>
      </c>
      <c r="O138" s="51">
        <v>4980.25</v>
      </c>
      <c r="P138" s="51">
        <v>3661.5</v>
      </c>
      <c r="Q138" s="32"/>
      <c r="R138" s="32"/>
      <c r="S138" s="32"/>
      <c r="T138" s="32"/>
      <c r="U138" s="32">
        <v>121524.56</v>
      </c>
      <c r="V138" s="32">
        <v>153698.06</v>
      </c>
      <c r="W138" s="32">
        <v>25911.56</v>
      </c>
      <c r="X138" s="32">
        <v>307590.46999999997</v>
      </c>
      <c r="Y138" s="32">
        <v>208826.82</v>
      </c>
      <c r="Z138" s="32">
        <v>89841.32</v>
      </c>
      <c r="AA138" s="32">
        <v>212419.48</v>
      </c>
      <c r="AB138" s="32">
        <v>149984.95999999999</v>
      </c>
      <c r="AG138" s="2">
        <v>3.19</v>
      </c>
      <c r="AH138" s="2">
        <v>3.19</v>
      </c>
      <c r="AI138" s="2">
        <v>3.19</v>
      </c>
      <c r="AJ138" s="2">
        <v>3.19</v>
      </c>
      <c r="AK138" s="2">
        <v>3.19</v>
      </c>
      <c r="AL138" s="2">
        <v>3.19</v>
      </c>
      <c r="AM138" s="2">
        <v>3.19</v>
      </c>
      <c r="AN138" s="2">
        <v>3.19</v>
      </c>
      <c r="AO138" s="33"/>
      <c r="AP138" s="33"/>
      <c r="AQ138" s="33"/>
      <c r="AR138" s="33"/>
      <c r="AS138" s="33">
        <v>3876.63</v>
      </c>
      <c r="AT138" s="33">
        <v>4902.97</v>
      </c>
      <c r="AU138" s="33">
        <v>826.58</v>
      </c>
      <c r="AV138" s="33">
        <v>9812.14</v>
      </c>
      <c r="AW138" s="33">
        <v>6661.58</v>
      </c>
      <c r="AX138" s="33">
        <v>2865.94</v>
      </c>
      <c r="AY138" s="33">
        <v>6776.18</v>
      </c>
      <c r="AZ138" s="33">
        <v>4784.5200000000004</v>
      </c>
      <c r="BA138" s="31">
        <f t="shared" si="276"/>
        <v>0</v>
      </c>
      <c r="BB138" s="31">
        <f t="shared" si="277"/>
        <v>0</v>
      </c>
      <c r="BC138" s="31">
        <f t="shared" si="278"/>
        <v>0</v>
      </c>
      <c r="BD138" s="31">
        <f t="shared" si="279"/>
        <v>0</v>
      </c>
      <c r="BE138" s="31">
        <f t="shared" si="280"/>
        <v>-583.32000000000005</v>
      </c>
      <c r="BF138" s="31">
        <f t="shared" si="281"/>
        <v>-737.75</v>
      </c>
      <c r="BG138" s="31">
        <f t="shared" si="282"/>
        <v>-183.97</v>
      </c>
      <c r="BH138" s="31">
        <f t="shared" si="283"/>
        <v>-2183.89</v>
      </c>
      <c r="BI138" s="31">
        <f t="shared" si="284"/>
        <v>-1482.67</v>
      </c>
      <c r="BJ138" s="31">
        <f t="shared" si="285"/>
        <v>-269.52</v>
      </c>
      <c r="BK138" s="31">
        <f t="shared" si="286"/>
        <v>-637.26</v>
      </c>
      <c r="BL138" s="31">
        <f t="shared" si="287"/>
        <v>-449.95</v>
      </c>
      <c r="BM138" s="6">
        <v>6.3E-3</v>
      </c>
      <c r="BN138" s="6">
        <v>6.3E-3</v>
      </c>
      <c r="BO138" s="6">
        <v>6.3E-3</v>
      </c>
      <c r="BP138" s="6">
        <v>6.3E-3</v>
      </c>
      <c r="BQ138" s="6">
        <v>6.3E-3</v>
      </c>
      <c r="BR138" s="6">
        <v>6.3E-3</v>
      </c>
      <c r="BS138" s="6">
        <v>6.3E-3</v>
      </c>
      <c r="BT138" s="6">
        <v>6.3E-3</v>
      </c>
      <c r="BU138" s="6">
        <v>6.3E-3</v>
      </c>
      <c r="BV138" s="6">
        <v>6.3E-3</v>
      </c>
      <c r="BW138" s="6">
        <v>6.3E-3</v>
      </c>
      <c r="BX138" s="6">
        <v>6.3E-3</v>
      </c>
      <c r="BY138" s="31">
        <v>0</v>
      </c>
      <c r="BZ138" s="31">
        <v>0</v>
      </c>
      <c r="CA138" s="31">
        <v>0</v>
      </c>
      <c r="CB138" s="31">
        <v>0</v>
      </c>
      <c r="CC138" s="31">
        <v>765.6</v>
      </c>
      <c r="CD138" s="31">
        <v>968.3</v>
      </c>
      <c r="CE138" s="31">
        <v>163.24</v>
      </c>
      <c r="CF138" s="31">
        <v>1937.82</v>
      </c>
      <c r="CG138" s="31">
        <v>1315.61</v>
      </c>
      <c r="CH138" s="31">
        <v>566</v>
      </c>
      <c r="CI138" s="31">
        <v>1338.24</v>
      </c>
      <c r="CJ138" s="31">
        <v>944.91</v>
      </c>
      <c r="CK138" s="32">
        <f t="shared" si="262"/>
        <v>0</v>
      </c>
      <c r="CL138" s="32">
        <f t="shared" si="263"/>
        <v>0</v>
      </c>
      <c r="CM138" s="32">
        <f t="shared" si="264"/>
        <v>0</v>
      </c>
      <c r="CN138" s="32">
        <f t="shared" si="265"/>
        <v>0</v>
      </c>
      <c r="CO138" s="32">
        <f t="shared" si="266"/>
        <v>157.97999999999999</v>
      </c>
      <c r="CP138" s="32">
        <f t="shared" si="267"/>
        <v>199.81</v>
      </c>
      <c r="CQ138" s="32">
        <f t="shared" si="268"/>
        <v>33.69</v>
      </c>
      <c r="CR138" s="32">
        <f t="shared" si="269"/>
        <v>399.87</v>
      </c>
      <c r="CS138" s="32">
        <f t="shared" si="270"/>
        <v>271.47000000000003</v>
      </c>
      <c r="CT138" s="32">
        <f t="shared" si="271"/>
        <v>116.79</v>
      </c>
      <c r="CU138" s="32">
        <f t="shared" si="272"/>
        <v>276.14999999999998</v>
      </c>
      <c r="CV138" s="32">
        <f t="shared" si="273"/>
        <v>194.98</v>
      </c>
      <c r="CW138" s="31">
        <f t="shared" si="288"/>
        <v>0</v>
      </c>
      <c r="CX138" s="31">
        <f t="shared" si="289"/>
        <v>0</v>
      </c>
      <c r="CY138" s="31">
        <f t="shared" si="290"/>
        <v>0</v>
      </c>
      <c r="CZ138" s="31">
        <f t="shared" si="291"/>
        <v>0</v>
      </c>
      <c r="DA138" s="31">
        <f t="shared" si="292"/>
        <v>-2369.73</v>
      </c>
      <c r="DB138" s="31">
        <f t="shared" si="293"/>
        <v>-2997.1100000000006</v>
      </c>
      <c r="DC138" s="31">
        <f t="shared" si="294"/>
        <v>-445.68000000000006</v>
      </c>
      <c r="DD138" s="31">
        <f t="shared" si="295"/>
        <v>-5290.5599999999995</v>
      </c>
      <c r="DE138" s="31">
        <f t="shared" si="296"/>
        <v>-3591.83</v>
      </c>
      <c r="DF138" s="31">
        <f t="shared" si="297"/>
        <v>-1913.63</v>
      </c>
      <c r="DG138" s="31">
        <f t="shared" si="298"/>
        <v>-4524.5300000000007</v>
      </c>
      <c r="DH138" s="31">
        <f t="shared" si="299"/>
        <v>-3194.6800000000007</v>
      </c>
      <c r="DI138" s="32">
        <f t="shared" si="300"/>
        <v>0</v>
      </c>
      <c r="DJ138" s="32">
        <f t="shared" si="301"/>
        <v>0</v>
      </c>
      <c r="DK138" s="32">
        <f t="shared" si="302"/>
        <v>0</v>
      </c>
      <c r="DL138" s="32">
        <f t="shared" si="303"/>
        <v>0</v>
      </c>
      <c r="DM138" s="32">
        <f t="shared" si="304"/>
        <v>-118.49</v>
      </c>
      <c r="DN138" s="32">
        <f t="shared" si="305"/>
        <v>-149.86000000000001</v>
      </c>
      <c r="DO138" s="32">
        <f t="shared" si="306"/>
        <v>-22.28</v>
      </c>
      <c r="DP138" s="32">
        <f t="shared" si="307"/>
        <v>-264.52999999999997</v>
      </c>
      <c r="DQ138" s="32">
        <f t="shared" si="308"/>
        <v>-179.59</v>
      </c>
      <c r="DR138" s="32">
        <f t="shared" si="309"/>
        <v>-95.68</v>
      </c>
      <c r="DS138" s="32">
        <f t="shared" si="310"/>
        <v>-226.23</v>
      </c>
      <c r="DT138" s="32">
        <f t="shared" si="311"/>
        <v>-159.72999999999999</v>
      </c>
      <c r="DU138" s="31">
        <f t="shared" si="312"/>
        <v>0</v>
      </c>
      <c r="DV138" s="31">
        <f t="shared" si="313"/>
        <v>0</v>
      </c>
      <c r="DW138" s="31">
        <f t="shared" si="314"/>
        <v>0</v>
      </c>
      <c r="DX138" s="31">
        <f t="shared" si="315"/>
        <v>0</v>
      </c>
      <c r="DY138" s="31">
        <f t="shared" si="316"/>
        <v>-972.86</v>
      </c>
      <c r="DZ138" s="31">
        <f t="shared" si="317"/>
        <v>-1215.1400000000001</v>
      </c>
      <c r="EA138" s="31">
        <f t="shared" si="318"/>
        <v>-178.5</v>
      </c>
      <c r="EB138" s="31">
        <f t="shared" si="319"/>
        <v>-2090.8200000000002</v>
      </c>
      <c r="EC138" s="31">
        <f t="shared" si="320"/>
        <v>-1400.42</v>
      </c>
      <c r="ED138" s="31">
        <f t="shared" si="321"/>
        <v>-736.28</v>
      </c>
      <c r="EE138" s="31">
        <f t="shared" si="322"/>
        <v>-1716.81</v>
      </c>
      <c r="EF138" s="31">
        <f t="shared" si="323"/>
        <v>-1195.8</v>
      </c>
      <c r="EG138" s="32">
        <f t="shared" si="324"/>
        <v>0</v>
      </c>
      <c r="EH138" s="32">
        <f t="shared" si="325"/>
        <v>0</v>
      </c>
      <c r="EI138" s="32">
        <f t="shared" si="326"/>
        <v>0</v>
      </c>
      <c r="EJ138" s="32">
        <f t="shared" si="327"/>
        <v>0</v>
      </c>
      <c r="EK138" s="32">
        <f t="shared" si="328"/>
        <v>-3461.08</v>
      </c>
      <c r="EL138" s="32">
        <f t="shared" si="329"/>
        <v>-4362.1100000000006</v>
      </c>
      <c r="EM138" s="32">
        <f t="shared" si="330"/>
        <v>-646.46</v>
      </c>
      <c r="EN138" s="32">
        <f t="shared" si="331"/>
        <v>-7645.91</v>
      </c>
      <c r="EO138" s="32">
        <f t="shared" si="332"/>
        <v>-5171.84</v>
      </c>
      <c r="EP138" s="32">
        <f t="shared" si="333"/>
        <v>-2745.59</v>
      </c>
      <c r="EQ138" s="32">
        <f t="shared" si="334"/>
        <v>-6467.57</v>
      </c>
      <c r="ER138" s="32">
        <f t="shared" si="335"/>
        <v>-4550.2100000000009</v>
      </c>
    </row>
    <row r="139" spans="1:148">
      <c r="A139" t="s">
        <v>442</v>
      </c>
      <c r="B139" s="1" t="s">
        <v>53</v>
      </c>
      <c r="C139" t="str">
        <f t="shared" ca="1" si="274"/>
        <v>VVW1</v>
      </c>
      <c r="D139" t="str">
        <f t="shared" ca="1" si="275"/>
        <v>Valleyview #1</v>
      </c>
      <c r="E139" s="51">
        <v>229.15199999999999</v>
      </c>
      <c r="F139" s="51">
        <v>445.28399999999999</v>
      </c>
      <c r="G139" s="51">
        <v>296.91199999999998</v>
      </c>
      <c r="H139" s="51">
        <v>760.59199999999998</v>
      </c>
      <c r="I139" s="51">
        <v>24.388000000000002</v>
      </c>
      <c r="J139" s="51">
        <v>747.37599999999998</v>
      </c>
      <c r="K139" s="51">
        <v>557.95600000000002</v>
      </c>
      <c r="L139" s="51">
        <v>303.8</v>
      </c>
      <c r="M139" s="51">
        <v>50.54</v>
      </c>
      <c r="N139" s="51">
        <v>17.22</v>
      </c>
      <c r="O139" s="51">
        <v>341.572</v>
      </c>
      <c r="P139" s="51">
        <v>126.58799999999999</v>
      </c>
      <c r="Q139" s="32">
        <v>29427.13</v>
      </c>
      <c r="R139" s="32">
        <v>38592.300000000003</v>
      </c>
      <c r="S139" s="32">
        <v>25103.88</v>
      </c>
      <c r="T139" s="32">
        <v>80650.539999999994</v>
      </c>
      <c r="U139" s="32">
        <v>4502.2299999999996</v>
      </c>
      <c r="V139" s="32">
        <v>42835.97</v>
      </c>
      <c r="W139" s="32">
        <v>457145.87</v>
      </c>
      <c r="X139" s="32">
        <v>215385.59</v>
      </c>
      <c r="Y139" s="32">
        <v>18970.02</v>
      </c>
      <c r="Z139" s="32">
        <v>10017.27</v>
      </c>
      <c r="AA139" s="32">
        <v>28058.17</v>
      </c>
      <c r="AB139" s="32">
        <v>18445.45</v>
      </c>
      <c r="AC139" s="2">
        <v>-0.43</v>
      </c>
      <c r="AD139" s="2">
        <v>-0.43</v>
      </c>
      <c r="AE139" s="2">
        <v>-0.43</v>
      </c>
      <c r="AF139" s="2">
        <v>-0.43</v>
      </c>
      <c r="AG139" s="2">
        <v>-0.43</v>
      </c>
      <c r="AH139" s="2">
        <v>-0.43</v>
      </c>
      <c r="AI139" s="2">
        <v>-0.43</v>
      </c>
      <c r="AJ139" s="2">
        <v>-0.43</v>
      </c>
      <c r="AK139" s="2">
        <v>-0.43</v>
      </c>
      <c r="AL139" s="2">
        <v>-0.43</v>
      </c>
      <c r="AM139" s="2">
        <v>-0.43</v>
      </c>
      <c r="AN139" s="2">
        <v>-0.43</v>
      </c>
      <c r="AO139" s="33">
        <v>-126.54</v>
      </c>
      <c r="AP139" s="33">
        <v>-165.95</v>
      </c>
      <c r="AQ139" s="33">
        <v>-107.95</v>
      </c>
      <c r="AR139" s="33">
        <v>-346.8</v>
      </c>
      <c r="AS139" s="33">
        <v>-19.36</v>
      </c>
      <c r="AT139" s="33">
        <v>-184.19</v>
      </c>
      <c r="AU139" s="33">
        <v>-1965.73</v>
      </c>
      <c r="AV139" s="33">
        <v>-926.16</v>
      </c>
      <c r="AW139" s="33">
        <v>-81.569999999999993</v>
      </c>
      <c r="AX139" s="33">
        <v>-43.07</v>
      </c>
      <c r="AY139" s="33">
        <v>-120.65</v>
      </c>
      <c r="AZ139" s="33">
        <v>-79.319999999999993</v>
      </c>
      <c r="BA139" s="31">
        <f t="shared" si="276"/>
        <v>-35.31</v>
      </c>
      <c r="BB139" s="31">
        <f t="shared" si="277"/>
        <v>-46.31</v>
      </c>
      <c r="BC139" s="31">
        <f t="shared" si="278"/>
        <v>-30.12</v>
      </c>
      <c r="BD139" s="31">
        <f t="shared" si="279"/>
        <v>-387.12</v>
      </c>
      <c r="BE139" s="31">
        <f t="shared" si="280"/>
        <v>-21.61</v>
      </c>
      <c r="BF139" s="31">
        <f t="shared" si="281"/>
        <v>-205.61</v>
      </c>
      <c r="BG139" s="31">
        <f t="shared" si="282"/>
        <v>-3245.74</v>
      </c>
      <c r="BH139" s="31">
        <f t="shared" si="283"/>
        <v>-1529.24</v>
      </c>
      <c r="BI139" s="31">
        <f t="shared" si="284"/>
        <v>-134.69</v>
      </c>
      <c r="BJ139" s="31">
        <f t="shared" si="285"/>
        <v>-30.05</v>
      </c>
      <c r="BK139" s="31">
        <f t="shared" si="286"/>
        <v>-84.17</v>
      </c>
      <c r="BL139" s="31">
        <f t="shared" si="287"/>
        <v>-55.34</v>
      </c>
      <c r="BM139" s="6">
        <v>-2.3199999999999998E-2</v>
      </c>
      <c r="BN139" s="6">
        <v>-2.3199999999999998E-2</v>
      </c>
      <c r="BO139" s="6">
        <v>-2.3199999999999998E-2</v>
      </c>
      <c r="BP139" s="6">
        <v>-2.3199999999999998E-2</v>
      </c>
      <c r="BQ139" s="6">
        <v>-2.3199999999999998E-2</v>
      </c>
      <c r="BR139" s="6">
        <v>-2.3199999999999998E-2</v>
      </c>
      <c r="BS139" s="6">
        <v>-2.3199999999999998E-2</v>
      </c>
      <c r="BT139" s="6">
        <v>-2.3199999999999998E-2</v>
      </c>
      <c r="BU139" s="6">
        <v>-2.3199999999999998E-2</v>
      </c>
      <c r="BV139" s="6">
        <v>-2.3199999999999998E-2</v>
      </c>
      <c r="BW139" s="6">
        <v>-2.3199999999999998E-2</v>
      </c>
      <c r="BX139" s="6">
        <v>-2.3199999999999998E-2</v>
      </c>
      <c r="BY139" s="31">
        <v>-682.71</v>
      </c>
      <c r="BZ139" s="31">
        <v>-895.34</v>
      </c>
      <c r="CA139" s="31">
        <v>-582.41</v>
      </c>
      <c r="CB139" s="31">
        <v>-1871.09</v>
      </c>
      <c r="CC139" s="31">
        <v>-104.45</v>
      </c>
      <c r="CD139" s="31">
        <v>-993.79</v>
      </c>
      <c r="CE139" s="31">
        <v>-10605.78</v>
      </c>
      <c r="CF139" s="31">
        <v>-4996.95</v>
      </c>
      <c r="CG139" s="31">
        <v>-440.1</v>
      </c>
      <c r="CH139" s="31">
        <v>-232.4</v>
      </c>
      <c r="CI139" s="31">
        <v>-650.95000000000005</v>
      </c>
      <c r="CJ139" s="31">
        <v>-427.93</v>
      </c>
      <c r="CK139" s="32">
        <f t="shared" si="262"/>
        <v>38.26</v>
      </c>
      <c r="CL139" s="32">
        <f t="shared" si="263"/>
        <v>50.17</v>
      </c>
      <c r="CM139" s="32">
        <f t="shared" si="264"/>
        <v>32.64</v>
      </c>
      <c r="CN139" s="32">
        <f t="shared" si="265"/>
        <v>104.85</v>
      </c>
      <c r="CO139" s="32">
        <f t="shared" si="266"/>
        <v>5.85</v>
      </c>
      <c r="CP139" s="32">
        <f t="shared" si="267"/>
        <v>55.69</v>
      </c>
      <c r="CQ139" s="32">
        <f t="shared" si="268"/>
        <v>594.29</v>
      </c>
      <c r="CR139" s="32">
        <f t="shared" si="269"/>
        <v>280</v>
      </c>
      <c r="CS139" s="32">
        <f t="shared" si="270"/>
        <v>24.66</v>
      </c>
      <c r="CT139" s="32">
        <f t="shared" si="271"/>
        <v>13.02</v>
      </c>
      <c r="CU139" s="32">
        <f t="shared" si="272"/>
        <v>36.479999999999997</v>
      </c>
      <c r="CV139" s="32">
        <f t="shared" si="273"/>
        <v>23.98</v>
      </c>
      <c r="CW139" s="31">
        <f t="shared" si="288"/>
        <v>-482.60000000000008</v>
      </c>
      <c r="CX139" s="31">
        <f t="shared" si="289"/>
        <v>-632.91000000000008</v>
      </c>
      <c r="CY139" s="31">
        <f t="shared" si="290"/>
        <v>-411.7</v>
      </c>
      <c r="CZ139" s="31">
        <f t="shared" si="291"/>
        <v>-1032.3200000000002</v>
      </c>
      <c r="DA139" s="31">
        <f t="shared" si="292"/>
        <v>-57.63000000000001</v>
      </c>
      <c r="DB139" s="31">
        <f t="shared" si="293"/>
        <v>-548.29999999999984</v>
      </c>
      <c r="DC139" s="31">
        <f t="shared" si="294"/>
        <v>-4800.0200000000023</v>
      </c>
      <c r="DD139" s="31">
        <f t="shared" si="295"/>
        <v>-2261.5500000000002</v>
      </c>
      <c r="DE139" s="31">
        <f t="shared" si="296"/>
        <v>-199.18</v>
      </c>
      <c r="DF139" s="31">
        <f t="shared" si="297"/>
        <v>-146.26</v>
      </c>
      <c r="DG139" s="31">
        <f t="shared" si="298"/>
        <v>-409.65000000000003</v>
      </c>
      <c r="DH139" s="31">
        <f t="shared" si="299"/>
        <v>-269.28999999999996</v>
      </c>
      <c r="DI139" s="32">
        <f t="shared" si="300"/>
        <v>-24.13</v>
      </c>
      <c r="DJ139" s="32">
        <f t="shared" si="301"/>
        <v>-31.65</v>
      </c>
      <c r="DK139" s="32">
        <f t="shared" si="302"/>
        <v>-20.59</v>
      </c>
      <c r="DL139" s="32">
        <f t="shared" si="303"/>
        <v>-51.62</v>
      </c>
      <c r="DM139" s="32">
        <f t="shared" si="304"/>
        <v>-2.88</v>
      </c>
      <c r="DN139" s="32">
        <f t="shared" si="305"/>
        <v>-27.42</v>
      </c>
      <c r="DO139" s="32">
        <f t="shared" si="306"/>
        <v>-240</v>
      </c>
      <c r="DP139" s="32">
        <f t="shared" si="307"/>
        <v>-113.08</v>
      </c>
      <c r="DQ139" s="32">
        <f t="shared" si="308"/>
        <v>-9.9600000000000009</v>
      </c>
      <c r="DR139" s="32">
        <f t="shared" si="309"/>
        <v>-7.31</v>
      </c>
      <c r="DS139" s="32">
        <f t="shared" si="310"/>
        <v>-20.48</v>
      </c>
      <c r="DT139" s="32">
        <f t="shared" si="311"/>
        <v>-13.46</v>
      </c>
      <c r="DU139" s="31">
        <f t="shared" si="312"/>
        <v>-207.64</v>
      </c>
      <c r="DV139" s="31">
        <f t="shared" si="313"/>
        <v>-269.08999999999997</v>
      </c>
      <c r="DW139" s="31">
        <f t="shared" si="314"/>
        <v>-173.15</v>
      </c>
      <c r="DX139" s="31">
        <f t="shared" si="315"/>
        <v>-428.89</v>
      </c>
      <c r="DY139" s="31">
        <f t="shared" si="316"/>
        <v>-23.66</v>
      </c>
      <c r="DZ139" s="31">
        <f t="shared" si="317"/>
        <v>-222.3</v>
      </c>
      <c r="EA139" s="31">
        <f t="shared" si="318"/>
        <v>-1922.44</v>
      </c>
      <c r="EB139" s="31">
        <f t="shared" si="319"/>
        <v>-893.76</v>
      </c>
      <c r="EC139" s="31">
        <f t="shared" si="320"/>
        <v>-77.66</v>
      </c>
      <c r="ED139" s="31">
        <f t="shared" si="321"/>
        <v>-56.27</v>
      </c>
      <c r="EE139" s="31">
        <f t="shared" si="322"/>
        <v>-155.44</v>
      </c>
      <c r="EF139" s="31">
        <f t="shared" si="323"/>
        <v>-100.8</v>
      </c>
      <c r="EG139" s="32">
        <f t="shared" si="324"/>
        <v>-714.37000000000012</v>
      </c>
      <c r="EH139" s="32">
        <f t="shared" si="325"/>
        <v>-933.65000000000009</v>
      </c>
      <c r="EI139" s="32">
        <f t="shared" si="326"/>
        <v>-605.43999999999994</v>
      </c>
      <c r="EJ139" s="32">
        <f t="shared" si="327"/>
        <v>-1512.83</v>
      </c>
      <c r="EK139" s="32">
        <f t="shared" si="328"/>
        <v>-84.170000000000016</v>
      </c>
      <c r="EL139" s="32">
        <f t="shared" si="329"/>
        <v>-798.01999999999975</v>
      </c>
      <c r="EM139" s="32">
        <f t="shared" si="330"/>
        <v>-6962.4600000000028</v>
      </c>
      <c r="EN139" s="32">
        <f t="shared" si="331"/>
        <v>-3268.3900000000003</v>
      </c>
      <c r="EO139" s="32">
        <f t="shared" si="332"/>
        <v>-286.8</v>
      </c>
      <c r="EP139" s="32">
        <f t="shared" si="333"/>
        <v>-209.84</v>
      </c>
      <c r="EQ139" s="32">
        <f t="shared" si="334"/>
        <v>-585.57000000000005</v>
      </c>
      <c r="ER139" s="32">
        <f t="shared" si="335"/>
        <v>-383.54999999999995</v>
      </c>
    </row>
    <row r="140" spans="1:148">
      <c r="A140" t="s">
        <v>423</v>
      </c>
      <c r="B140" s="1" t="s">
        <v>287</v>
      </c>
      <c r="C140" t="str">
        <f t="shared" ca="1" si="274"/>
        <v>WB4</v>
      </c>
      <c r="D140" t="str">
        <f t="shared" ca="1" si="275"/>
        <v>Wabamun #4</v>
      </c>
      <c r="E140" s="51">
        <v>172078.2242</v>
      </c>
      <c r="F140" s="51">
        <v>167280.69080000001</v>
      </c>
      <c r="G140" s="51">
        <v>99373.731700000004</v>
      </c>
      <c r="H140" s="51">
        <v>51781.856500000002</v>
      </c>
      <c r="I140" s="51">
        <v>151117.40729999999</v>
      </c>
      <c r="J140" s="51">
        <v>51127.566200000001</v>
      </c>
      <c r="K140" s="51">
        <v>159290.7457</v>
      </c>
      <c r="L140" s="51">
        <v>161439.82260000001</v>
      </c>
      <c r="M140" s="51">
        <v>169792.91889999999</v>
      </c>
      <c r="N140" s="51">
        <v>135588.49900000001</v>
      </c>
      <c r="O140" s="51">
        <v>176992.19289999999</v>
      </c>
      <c r="P140" s="51">
        <v>196041.9944</v>
      </c>
      <c r="Q140" s="32">
        <v>10071498.23</v>
      </c>
      <c r="R140" s="32">
        <v>11655670.529999999</v>
      </c>
      <c r="S140" s="32">
        <v>6184804.6900000004</v>
      </c>
      <c r="T140" s="32">
        <v>2207623.14</v>
      </c>
      <c r="U140" s="32">
        <v>6717244.5099999998</v>
      </c>
      <c r="V140" s="32">
        <v>2389440.63</v>
      </c>
      <c r="W140" s="32">
        <v>26339429.120000001</v>
      </c>
      <c r="X140" s="32">
        <v>12371940.74</v>
      </c>
      <c r="Y140" s="32">
        <v>8216194.8600000003</v>
      </c>
      <c r="Z140" s="32">
        <v>7557820.7400000002</v>
      </c>
      <c r="AA140" s="32">
        <v>9494083.5899999999</v>
      </c>
      <c r="AB140" s="32">
        <v>12928497.550000001</v>
      </c>
      <c r="AC140" s="2">
        <v>5.99</v>
      </c>
      <c r="AD140" s="2">
        <v>5.99</v>
      </c>
      <c r="AE140" s="2">
        <v>5.99</v>
      </c>
      <c r="AF140" s="2">
        <v>5.99</v>
      </c>
      <c r="AG140" s="2">
        <v>5.99</v>
      </c>
      <c r="AH140" s="2">
        <v>5.99</v>
      </c>
      <c r="AI140" s="2">
        <v>5.99</v>
      </c>
      <c r="AJ140" s="2">
        <v>5.99</v>
      </c>
      <c r="AK140" s="2">
        <v>5.99</v>
      </c>
      <c r="AL140" s="2">
        <v>5.99</v>
      </c>
      <c r="AM140" s="2">
        <v>5.99</v>
      </c>
      <c r="AN140" s="2">
        <v>5.99</v>
      </c>
      <c r="AO140" s="33">
        <v>603282.74</v>
      </c>
      <c r="AP140" s="33">
        <v>698174.66</v>
      </c>
      <c r="AQ140" s="33">
        <v>370469.8</v>
      </c>
      <c r="AR140" s="33">
        <v>132236.63</v>
      </c>
      <c r="AS140" s="33">
        <v>402362.95</v>
      </c>
      <c r="AT140" s="33">
        <v>143127.49</v>
      </c>
      <c r="AU140" s="33">
        <v>1577731.8</v>
      </c>
      <c r="AV140" s="33">
        <v>741079.25</v>
      </c>
      <c r="AW140" s="33">
        <v>492150.07</v>
      </c>
      <c r="AX140" s="33">
        <v>452713.46</v>
      </c>
      <c r="AY140" s="33">
        <v>568695.61</v>
      </c>
      <c r="AZ140" s="33">
        <v>774417</v>
      </c>
      <c r="BA140" s="31">
        <f t="shared" si="276"/>
        <v>-12085.8</v>
      </c>
      <c r="BB140" s="31">
        <f t="shared" si="277"/>
        <v>-13986.8</v>
      </c>
      <c r="BC140" s="31">
        <f t="shared" si="278"/>
        <v>-7421.77</v>
      </c>
      <c r="BD140" s="31">
        <f t="shared" si="279"/>
        <v>-10596.59</v>
      </c>
      <c r="BE140" s="31">
        <f t="shared" si="280"/>
        <v>-32242.77</v>
      </c>
      <c r="BF140" s="31">
        <f t="shared" si="281"/>
        <v>-11469.32</v>
      </c>
      <c r="BG140" s="31">
        <f t="shared" si="282"/>
        <v>-187009.95</v>
      </c>
      <c r="BH140" s="31">
        <f t="shared" si="283"/>
        <v>-87840.78</v>
      </c>
      <c r="BI140" s="31">
        <f t="shared" si="284"/>
        <v>-58334.98</v>
      </c>
      <c r="BJ140" s="31">
        <f t="shared" si="285"/>
        <v>-22673.46</v>
      </c>
      <c r="BK140" s="31">
        <f t="shared" si="286"/>
        <v>-28482.25</v>
      </c>
      <c r="BL140" s="31">
        <f t="shared" si="287"/>
        <v>-38785.49</v>
      </c>
      <c r="BM140" s="6">
        <v>6.8500000000000005E-2</v>
      </c>
      <c r="BN140" s="6">
        <v>6.8500000000000005E-2</v>
      </c>
      <c r="BO140" s="6">
        <v>6.8500000000000005E-2</v>
      </c>
      <c r="BP140" s="6">
        <v>6.8500000000000005E-2</v>
      </c>
      <c r="BQ140" s="6">
        <v>6.8500000000000005E-2</v>
      </c>
      <c r="BR140" s="6">
        <v>6.8500000000000005E-2</v>
      </c>
      <c r="BS140" s="6">
        <v>6.8500000000000005E-2</v>
      </c>
      <c r="BT140" s="6">
        <v>6.8500000000000005E-2</v>
      </c>
      <c r="BU140" s="6">
        <v>6.8500000000000005E-2</v>
      </c>
      <c r="BV140" s="6">
        <v>6.8500000000000005E-2</v>
      </c>
      <c r="BW140" s="6">
        <v>6.8500000000000005E-2</v>
      </c>
      <c r="BX140" s="6">
        <v>6.8500000000000005E-2</v>
      </c>
      <c r="BY140" s="31">
        <v>689897.63</v>
      </c>
      <c r="BZ140" s="31">
        <v>798413.43</v>
      </c>
      <c r="CA140" s="31">
        <v>423659.12</v>
      </c>
      <c r="CB140" s="31">
        <v>151222.19</v>
      </c>
      <c r="CC140" s="31">
        <v>460131.25</v>
      </c>
      <c r="CD140" s="31">
        <v>163676.68</v>
      </c>
      <c r="CE140" s="31">
        <v>1804250.89</v>
      </c>
      <c r="CF140" s="31">
        <v>847477.94</v>
      </c>
      <c r="CG140" s="31">
        <v>562809.35</v>
      </c>
      <c r="CH140" s="31">
        <v>517710.72</v>
      </c>
      <c r="CI140" s="31">
        <v>650344.73</v>
      </c>
      <c r="CJ140" s="31">
        <v>885602.08</v>
      </c>
      <c r="CK140" s="32">
        <f t="shared" ref="CK140" si="408">ROUND(Q140*$CV$3,2)</f>
        <v>13092.95</v>
      </c>
      <c r="CL140" s="32">
        <f t="shared" ref="CL140" si="409">ROUND(R140*$CV$3,2)</f>
        <v>15152.37</v>
      </c>
      <c r="CM140" s="32">
        <f t="shared" ref="CM140" si="410">ROUND(S140*$CV$3,2)</f>
        <v>8040.25</v>
      </c>
      <c r="CN140" s="32">
        <f t="shared" ref="CN140" si="411">ROUND(T140*$CV$3,2)</f>
        <v>2869.91</v>
      </c>
      <c r="CO140" s="32">
        <f t="shared" ref="CO140" si="412">ROUND(U140*$CV$3,2)</f>
        <v>8732.42</v>
      </c>
      <c r="CP140" s="32">
        <f t="shared" ref="CP140" si="413">ROUND(V140*$CV$3,2)</f>
        <v>3106.27</v>
      </c>
      <c r="CQ140" s="32">
        <f t="shared" ref="CQ140" si="414">ROUND(W140*$CV$3,2)</f>
        <v>34241.26</v>
      </c>
      <c r="CR140" s="32">
        <f t="shared" ref="CR140" si="415">ROUND(X140*$CV$3,2)</f>
        <v>16083.52</v>
      </c>
      <c r="CS140" s="32">
        <f t="shared" ref="CS140" si="416">ROUND(Y140*$CV$3,2)</f>
        <v>10681.05</v>
      </c>
      <c r="CT140" s="32">
        <f t="shared" ref="CT140" si="417">ROUND(Z140*$CV$3,2)</f>
        <v>9825.17</v>
      </c>
      <c r="CU140" s="32">
        <f t="shared" ref="CU140" si="418">ROUND(AA140*$CV$3,2)</f>
        <v>12342.31</v>
      </c>
      <c r="CV140" s="32">
        <f t="shared" ref="CV140" si="419">ROUND(AB140*$CV$3,2)</f>
        <v>16807.05</v>
      </c>
      <c r="CW140" s="31">
        <f t="shared" si="288"/>
        <v>111793.63999999997</v>
      </c>
      <c r="CX140" s="31">
        <f t="shared" si="289"/>
        <v>129377.94000000002</v>
      </c>
      <c r="CY140" s="31">
        <f t="shared" si="290"/>
        <v>68651.340000000011</v>
      </c>
      <c r="CZ140" s="31">
        <f t="shared" si="291"/>
        <v>32452.06</v>
      </c>
      <c r="DA140" s="31">
        <f t="shared" si="292"/>
        <v>98743.489999999976</v>
      </c>
      <c r="DB140" s="31">
        <f t="shared" si="293"/>
        <v>35124.779999999992</v>
      </c>
      <c r="DC140" s="31">
        <f t="shared" si="294"/>
        <v>447770.29999999987</v>
      </c>
      <c r="DD140" s="31">
        <f t="shared" si="295"/>
        <v>210322.98999999996</v>
      </c>
      <c r="DE140" s="31">
        <f t="shared" si="296"/>
        <v>139675.31000000003</v>
      </c>
      <c r="DF140" s="31">
        <f t="shared" si="297"/>
        <v>97495.889999999985</v>
      </c>
      <c r="DG140" s="31">
        <f t="shared" si="298"/>
        <v>122473.68000000005</v>
      </c>
      <c r="DH140" s="31">
        <f t="shared" si="299"/>
        <v>166777.62</v>
      </c>
      <c r="DI140" s="32">
        <f t="shared" si="300"/>
        <v>5589.68</v>
      </c>
      <c r="DJ140" s="32">
        <f t="shared" si="301"/>
        <v>6468.9</v>
      </c>
      <c r="DK140" s="32">
        <f t="shared" si="302"/>
        <v>3432.57</v>
      </c>
      <c r="DL140" s="32">
        <f t="shared" si="303"/>
        <v>1622.6</v>
      </c>
      <c r="DM140" s="32">
        <f t="shared" si="304"/>
        <v>4937.17</v>
      </c>
      <c r="DN140" s="32">
        <f t="shared" si="305"/>
        <v>1756.24</v>
      </c>
      <c r="DO140" s="32">
        <f t="shared" si="306"/>
        <v>22388.52</v>
      </c>
      <c r="DP140" s="32">
        <f t="shared" si="307"/>
        <v>10516.15</v>
      </c>
      <c r="DQ140" s="32">
        <f t="shared" si="308"/>
        <v>6983.77</v>
      </c>
      <c r="DR140" s="32">
        <f t="shared" si="309"/>
        <v>4874.79</v>
      </c>
      <c r="DS140" s="32">
        <f t="shared" si="310"/>
        <v>6123.68</v>
      </c>
      <c r="DT140" s="32">
        <f t="shared" si="311"/>
        <v>8338.8799999999992</v>
      </c>
      <c r="DU140" s="31">
        <f t="shared" si="312"/>
        <v>48100.39</v>
      </c>
      <c r="DV140" s="31">
        <f t="shared" si="313"/>
        <v>55006.92</v>
      </c>
      <c r="DW140" s="31">
        <f t="shared" si="314"/>
        <v>28872.13</v>
      </c>
      <c r="DX140" s="31">
        <f t="shared" si="315"/>
        <v>13482.73</v>
      </c>
      <c r="DY140" s="31">
        <f t="shared" si="316"/>
        <v>40537.599999999999</v>
      </c>
      <c r="DZ140" s="31">
        <f t="shared" si="317"/>
        <v>14240.94</v>
      </c>
      <c r="EA140" s="31">
        <f t="shared" si="318"/>
        <v>179335.16</v>
      </c>
      <c r="EB140" s="31">
        <f t="shared" si="319"/>
        <v>83119.399999999994</v>
      </c>
      <c r="EC140" s="31">
        <f t="shared" si="320"/>
        <v>54458.09</v>
      </c>
      <c r="ED140" s="31">
        <f t="shared" si="321"/>
        <v>37511.9</v>
      </c>
      <c r="EE140" s="31">
        <f t="shared" si="322"/>
        <v>46472.08</v>
      </c>
      <c r="EF140" s="31">
        <f t="shared" si="323"/>
        <v>62426.27</v>
      </c>
      <c r="EG140" s="32">
        <f t="shared" si="324"/>
        <v>165483.70999999996</v>
      </c>
      <c r="EH140" s="32">
        <f t="shared" si="325"/>
        <v>190853.76000000001</v>
      </c>
      <c r="EI140" s="32">
        <f t="shared" si="326"/>
        <v>100956.04000000002</v>
      </c>
      <c r="EJ140" s="32">
        <f t="shared" si="327"/>
        <v>47557.39</v>
      </c>
      <c r="EK140" s="32">
        <f t="shared" si="328"/>
        <v>144218.25999999998</v>
      </c>
      <c r="EL140" s="32">
        <f t="shared" si="329"/>
        <v>51121.959999999992</v>
      </c>
      <c r="EM140" s="32">
        <f t="shared" si="330"/>
        <v>649493.97999999986</v>
      </c>
      <c r="EN140" s="32">
        <f t="shared" si="331"/>
        <v>303958.53999999992</v>
      </c>
      <c r="EO140" s="32">
        <f t="shared" si="332"/>
        <v>201117.17</v>
      </c>
      <c r="EP140" s="32">
        <f t="shared" si="333"/>
        <v>139882.57999999999</v>
      </c>
      <c r="EQ140" s="32">
        <f t="shared" si="334"/>
        <v>175069.44000000006</v>
      </c>
      <c r="ER140" s="32">
        <f t="shared" si="335"/>
        <v>237542.77</v>
      </c>
    </row>
    <row r="141" spans="1:148">
      <c r="A141" t="s">
        <v>452</v>
      </c>
      <c r="B141" s="1" t="s">
        <v>87</v>
      </c>
      <c r="C141" t="str">
        <f t="shared" ref="C141" ca="1" si="420">VLOOKUP($B141,LocationLookup,2,FALSE)</f>
        <v>WEY1</v>
      </c>
      <c r="D141" t="str">
        <f t="shared" ref="D141" ca="1" si="421">VLOOKUP($C141,LossFactorLookup,2,FALSE)</f>
        <v>Weyerhaeuser</v>
      </c>
      <c r="E141" s="51">
        <v>1.008</v>
      </c>
      <c r="F141" s="51">
        <v>16.695</v>
      </c>
      <c r="G141" s="51">
        <v>5.7015000000000002</v>
      </c>
      <c r="H141" s="51">
        <v>0.55649999999999999</v>
      </c>
      <c r="I141" s="51">
        <v>2.7509999999999999</v>
      </c>
      <c r="J141" s="51">
        <v>0</v>
      </c>
      <c r="K141" s="51">
        <v>2.3835000000000002</v>
      </c>
      <c r="L141" s="51">
        <v>0</v>
      </c>
      <c r="M141" s="51">
        <v>16.621500000000001</v>
      </c>
      <c r="N141" s="51">
        <v>0.93</v>
      </c>
      <c r="O141" s="51">
        <v>5.5199999999999999E-2</v>
      </c>
      <c r="P141" s="51">
        <v>0.54600000000000004</v>
      </c>
      <c r="Q141" s="32">
        <v>28.88</v>
      </c>
      <c r="R141" s="32">
        <v>880.05</v>
      </c>
      <c r="S141" s="32">
        <v>363.83</v>
      </c>
      <c r="T141" s="32">
        <v>5.6</v>
      </c>
      <c r="U141" s="32">
        <v>90.8</v>
      </c>
      <c r="V141" s="32">
        <v>0</v>
      </c>
      <c r="W141" s="32">
        <v>2383.48</v>
      </c>
      <c r="X141" s="32">
        <v>0</v>
      </c>
      <c r="Y141" s="32">
        <v>1460.88</v>
      </c>
      <c r="Z141" s="32">
        <v>17.38</v>
      </c>
      <c r="AA141" s="32">
        <v>3.17</v>
      </c>
      <c r="AB141" s="32">
        <v>29.75</v>
      </c>
      <c r="AC141" s="2">
        <v>-4.3600000000000003</v>
      </c>
      <c r="AD141" s="2">
        <v>-4.3600000000000003</v>
      </c>
      <c r="AE141" s="2">
        <v>-4.3600000000000003</v>
      </c>
      <c r="AF141" s="2">
        <v>-4.3600000000000003</v>
      </c>
      <c r="AG141" s="2">
        <v>-4.3600000000000003</v>
      </c>
      <c r="AH141" s="2">
        <v>-4.3600000000000003</v>
      </c>
      <c r="AI141" s="2">
        <v>-4.3600000000000003</v>
      </c>
      <c r="AJ141" s="2">
        <v>-4.3600000000000003</v>
      </c>
      <c r="AK141" s="2">
        <v>-4.3600000000000003</v>
      </c>
      <c r="AL141" s="2">
        <v>-4.3600000000000003</v>
      </c>
      <c r="AM141" s="2">
        <v>-4.3600000000000003</v>
      </c>
      <c r="AN141" s="2">
        <v>-4.3600000000000003</v>
      </c>
      <c r="AO141" s="33">
        <v>-1.26</v>
      </c>
      <c r="AP141" s="33">
        <v>-38.369999999999997</v>
      </c>
      <c r="AQ141" s="33">
        <v>-15.86</v>
      </c>
      <c r="AR141" s="33">
        <v>-0.24</v>
      </c>
      <c r="AS141" s="33">
        <v>-3.96</v>
      </c>
      <c r="AT141" s="33">
        <v>0</v>
      </c>
      <c r="AU141" s="33">
        <v>-103.92</v>
      </c>
      <c r="AV141" s="33">
        <v>0</v>
      </c>
      <c r="AW141" s="33">
        <v>-63.69</v>
      </c>
      <c r="AX141" s="33">
        <v>-0.76</v>
      </c>
      <c r="AY141" s="33">
        <v>-0.14000000000000001</v>
      </c>
      <c r="AZ141" s="33">
        <v>-1.3</v>
      </c>
      <c r="BA141" s="31">
        <f t="shared" ref="BA141" si="422">ROUND(Q141*BA$3,2)</f>
        <v>-0.03</v>
      </c>
      <c r="BB141" s="31">
        <f t="shared" ref="BB141" si="423">ROUND(R141*BB$3,2)</f>
        <v>-1.06</v>
      </c>
      <c r="BC141" s="31">
        <f t="shared" ref="BC141" si="424">ROUND(S141*BC$3,2)</f>
        <v>-0.44</v>
      </c>
      <c r="BD141" s="31">
        <f t="shared" ref="BD141" si="425">ROUND(T141*BD$3,2)</f>
        <v>-0.03</v>
      </c>
      <c r="BE141" s="31">
        <f t="shared" ref="BE141" si="426">ROUND(U141*BE$3,2)</f>
        <v>-0.44</v>
      </c>
      <c r="BF141" s="31">
        <f t="shared" ref="BF141" si="427">ROUND(V141*BF$3,2)</f>
        <v>0</v>
      </c>
      <c r="BG141" s="31">
        <f t="shared" ref="BG141" si="428">ROUND(W141*BG$3,2)</f>
        <v>-16.920000000000002</v>
      </c>
      <c r="BH141" s="31">
        <f t="shared" ref="BH141" si="429">ROUND(X141*BH$3,2)</f>
        <v>0</v>
      </c>
      <c r="BI141" s="31">
        <f t="shared" ref="BI141" si="430">ROUND(Y141*BI$3,2)</f>
        <v>-10.37</v>
      </c>
      <c r="BJ141" s="31">
        <f t="shared" ref="BJ141" si="431">ROUND(Z141*BJ$3,2)</f>
        <v>-0.05</v>
      </c>
      <c r="BK141" s="31">
        <f t="shared" ref="BK141" si="432">ROUND(AA141*BK$3,2)</f>
        <v>-0.01</v>
      </c>
      <c r="BL141" s="31">
        <f t="shared" ref="BL141" si="433">ROUND(AB141*BL$3,2)</f>
        <v>-0.09</v>
      </c>
      <c r="BM141" s="6">
        <v>-4.9399999999999999E-2</v>
      </c>
      <c r="BN141" s="6">
        <v>-4.9399999999999999E-2</v>
      </c>
      <c r="BO141" s="6">
        <v>-4.9399999999999999E-2</v>
      </c>
      <c r="BP141" s="6">
        <v>-4.9399999999999999E-2</v>
      </c>
      <c r="BQ141" s="6">
        <v>-4.9399999999999999E-2</v>
      </c>
      <c r="BR141" s="6">
        <v>-4.9399999999999999E-2</v>
      </c>
      <c r="BS141" s="6">
        <v>-4.9399999999999999E-2</v>
      </c>
      <c r="BT141" s="6">
        <v>-4.9399999999999999E-2</v>
      </c>
      <c r="BU141" s="6">
        <v>-4.9399999999999999E-2</v>
      </c>
      <c r="BV141" s="6">
        <v>-4.9399999999999999E-2</v>
      </c>
      <c r="BW141" s="6">
        <v>-4.9399999999999999E-2</v>
      </c>
      <c r="BX141" s="6">
        <v>-4.9399999999999999E-2</v>
      </c>
      <c r="BY141" s="31">
        <v>-1.43</v>
      </c>
      <c r="BZ141" s="31">
        <v>-43.47</v>
      </c>
      <c r="CA141" s="31">
        <v>-17.97</v>
      </c>
      <c r="CB141" s="31">
        <v>-0.28000000000000003</v>
      </c>
      <c r="CC141" s="31">
        <v>-4.49</v>
      </c>
      <c r="CD141" s="31">
        <v>0</v>
      </c>
      <c r="CE141" s="31">
        <v>-117.74</v>
      </c>
      <c r="CF141" s="31">
        <v>0</v>
      </c>
      <c r="CG141" s="31">
        <v>-72.17</v>
      </c>
      <c r="CH141" s="31">
        <v>-0.86</v>
      </c>
      <c r="CI141" s="31">
        <v>-0.16</v>
      </c>
      <c r="CJ141" s="31">
        <v>-1.47</v>
      </c>
      <c r="CK141" s="32">
        <f t="shared" ref="CK141" si="434">ROUND(Q141*$CV$3,2)</f>
        <v>0.04</v>
      </c>
      <c r="CL141" s="32">
        <f t="shared" ref="CL141" si="435">ROUND(R141*$CV$3,2)</f>
        <v>1.1399999999999999</v>
      </c>
      <c r="CM141" s="32">
        <f t="shared" ref="CM141" si="436">ROUND(S141*$CV$3,2)</f>
        <v>0.47</v>
      </c>
      <c r="CN141" s="32">
        <f t="shared" ref="CN141" si="437">ROUND(T141*$CV$3,2)</f>
        <v>0.01</v>
      </c>
      <c r="CO141" s="32">
        <f t="shared" ref="CO141" si="438">ROUND(U141*$CV$3,2)</f>
        <v>0.12</v>
      </c>
      <c r="CP141" s="32">
        <f t="shared" ref="CP141" si="439">ROUND(V141*$CV$3,2)</f>
        <v>0</v>
      </c>
      <c r="CQ141" s="32">
        <f t="shared" ref="CQ141" si="440">ROUND(W141*$CV$3,2)</f>
        <v>3.1</v>
      </c>
      <c r="CR141" s="32">
        <f t="shared" ref="CR141" si="441">ROUND(X141*$CV$3,2)</f>
        <v>0</v>
      </c>
      <c r="CS141" s="32">
        <f t="shared" ref="CS141" si="442">ROUND(Y141*$CV$3,2)</f>
        <v>1.9</v>
      </c>
      <c r="CT141" s="32">
        <f t="shared" ref="CT141" si="443">ROUND(Z141*$CV$3,2)</f>
        <v>0.02</v>
      </c>
      <c r="CU141" s="32">
        <f t="shared" ref="CU141" si="444">ROUND(AA141*$CV$3,2)</f>
        <v>0</v>
      </c>
      <c r="CV141" s="32">
        <f t="shared" ref="CV141" si="445">ROUND(AB141*$CV$3,2)</f>
        <v>0.04</v>
      </c>
      <c r="CW141" s="31">
        <f t="shared" ref="CW141" si="446">BY141+CK141-AO141-BA141</f>
        <v>-9.9999999999999895E-2</v>
      </c>
      <c r="CX141" s="31">
        <f t="shared" ref="CX141" si="447">BZ141+CL141-AP141-BB141</f>
        <v>-2.9000000000000008</v>
      </c>
      <c r="CY141" s="31">
        <f t="shared" ref="CY141" si="448">CA141+CM141-AQ141-BC141</f>
        <v>-1.2000000000000006</v>
      </c>
      <c r="CZ141" s="31">
        <f t="shared" ref="CZ141" si="449">CB141+CN141-AR141-BD141</f>
        <v>-2.7755575615628914E-17</v>
      </c>
      <c r="DA141" s="31">
        <f t="shared" ref="DA141" si="450">CC141+CO141-AS141-BE141</f>
        <v>2.999999999999986E-2</v>
      </c>
      <c r="DB141" s="31">
        <f t="shared" ref="DB141" si="451">CD141+CP141-AT141-BF141</f>
        <v>0</v>
      </c>
      <c r="DC141" s="31">
        <f t="shared" ref="DC141" si="452">CE141+CQ141-AU141-BG141</f>
        <v>6.2000000000000028</v>
      </c>
      <c r="DD141" s="31">
        <f t="shared" ref="DD141" si="453">CF141+CR141-AV141-BH141</f>
        <v>0</v>
      </c>
      <c r="DE141" s="31">
        <f t="shared" ref="DE141" si="454">CG141+CS141-AW141-BI141</f>
        <v>3.7900000000000009</v>
      </c>
      <c r="DF141" s="31">
        <f t="shared" ref="DF141" si="455">CH141+CT141-AX141-BJ141</f>
        <v>-2.9999999999999957E-2</v>
      </c>
      <c r="DG141" s="31">
        <f t="shared" ref="DG141" si="456">CI141+CU141-AY141-BK141</f>
        <v>-9.9999999999999898E-3</v>
      </c>
      <c r="DH141" s="31">
        <f t="shared" ref="DH141" si="457">CJ141+CV141-AZ141-BL141</f>
        <v>-3.9999999999999897E-2</v>
      </c>
      <c r="DI141" s="32">
        <f t="shared" ref="DI141" si="458">ROUND(CW141*5%,2)</f>
        <v>0</v>
      </c>
      <c r="DJ141" s="32">
        <f t="shared" ref="DJ141" si="459">ROUND(CX141*5%,2)</f>
        <v>-0.15</v>
      </c>
      <c r="DK141" s="32">
        <f t="shared" ref="DK141" si="460">ROUND(CY141*5%,2)</f>
        <v>-0.06</v>
      </c>
      <c r="DL141" s="32">
        <f t="shared" ref="DL141" si="461">ROUND(CZ141*5%,2)</f>
        <v>0</v>
      </c>
      <c r="DM141" s="32">
        <f t="shared" ref="DM141" si="462">ROUND(DA141*5%,2)</f>
        <v>0</v>
      </c>
      <c r="DN141" s="32">
        <f t="shared" ref="DN141" si="463">ROUND(DB141*5%,2)</f>
        <v>0</v>
      </c>
      <c r="DO141" s="32">
        <f t="shared" ref="DO141" si="464">ROUND(DC141*5%,2)</f>
        <v>0.31</v>
      </c>
      <c r="DP141" s="32">
        <f t="shared" ref="DP141" si="465">ROUND(DD141*5%,2)</f>
        <v>0</v>
      </c>
      <c r="DQ141" s="32">
        <f t="shared" ref="DQ141" si="466">ROUND(DE141*5%,2)</f>
        <v>0.19</v>
      </c>
      <c r="DR141" s="32">
        <f t="shared" ref="DR141" si="467">ROUND(DF141*5%,2)</f>
        <v>0</v>
      </c>
      <c r="DS141" s="32">
        <f t="shared" ref="DS141" si="468">ROUND(DG141*5%,2)</f>
        <v>0</v>
      </c>
      <c r="DT141" s="32">
        <f t="shared" ref="DT141" si="469">ROUND(DH141*5%,2)</f>
        <v>0</v>
      </c>
      <c r="DU141" s="31">
        <f t="shared" ref="DU141" si="470">ROUND(CW141*DU$3,2)</f>
        <v>-0.04</v>
      </c>
      <c r="DV141" s="31">
        <f t="shared" ref="DV141" si="471">ROUND(CX141*DV$3,2)</f>
        <v>-1.23</v>
      </c>
      <c r="DW141" s="31">
        <f t="shared" ref="DW141" si="472">ROUND(CY141*DW$3,2)</f>
        <v>-0.5</v>
      </c>
      <c r="DX141" s="31">
        <f t="shared" ref="DX141" si="473">ROUND(CZ141*DX$3,2)</f>
        <v>0</v>
      </c>
      <c r="DY141" s="31">
        <f t="shared" ref="DY141" si="474">ROUND(DA141*DY$3,2)</f>
        <v>0.01</v>
      </c>
      <c r="DZ141" s="31">
        <f t="shared" ref="DZ141" si="475">ROUND(DB141*DZ$3,2)</f>
        <v>0</v>
      </c>
      <c r="EA141" s="31">
        <f t="shared" ref="EA141" si="476">ROUND(DC141*EA$3,2)</f>
        <v>2.48</v>
      </c>
      <c r="EB141" s="31">
        <f t="shared" ref="EB141" si="477">ROUND(DD141*EB$3,2)</f>
        <v>0</v>
      </c>
      <c r="EC141" s="31">
        <f t="shared" ref="EC141" si="478">ROUND(DE141*EC$3,2)</f>
        <v>1.48</v>
      </c>
      <c r="ED141" s="31">
        <f t="shared" ref="ED141" si="479">ROUND(DF141*ED$3,2)</f>
        <v>-0.01</v>
      </c>
      <c r="EE141" s="31">
        <f t="shared" ref="EE141" si="480">ROUND(DG141*EE$3,2)</f>
        <v>0</v>
      </c>
      <c r="EF141" s="31">
        <f t="shared" ref="EF141" si="481">ROUND(DH141*EF$3,2)</f>
        <v>-0.01</v>
      </c>
      <c r="EG141" s="32">
        <f t="shared" ref="EG141" si="482">CW141+DI141+DU141</f>
        <v>-0.1399999999999999</v>
      </c>
      <c r="EH141" s="32">
        <f t="shared" ref="EH141" si="483">CX141+DJ141+DV141</f>
        <v>-4.2800000000000011</v>
      </c>
      <c r="EI141" s="32">
        <f t="shared" ref="EI141" si="484">CY141+DK141+DW141</f>
        <v>-1.7600000000000007</v>
      </c>
      <c r="EJ141" s="32">
        <f t="shared" ref="EJ141" si="485">CZ141+DL141+DX141</f>
        <v>-2.7755575615628914E-17</v>
      </c>
      <c r="EK141" s="32">
        <f t="shared" ref="EK141" si="486">DA141+DM141+DY141</f>
        <v>3.9999999999999862E-2</v>
      </c>
      <c r="EL141" s="32">
        <f t="shared" ref="EL141" si="487">DB141+DN141+DZ141</f>
        <v>0</v>
      </c>
      <c r="EM141" s="32">
        <f t="shared" ref="EM141" si="488">DC141+DO141+EA141</f>
        <v>8.990000000000002</v>
      </c>
      <c r="EN141" s="32">
        <f t="shared" ref="EN141" si="489">DD141+DP141+EB141</f>
        <v>0</v>
      </c>
      <c r="EO141" s="32">
        <f t="shared" ref="EO141" si="490">DE141+DQ141+EC141</f>
        <v>5.4600000000000009</v>
      </c>
      <c r="EP141" s="32">
        <f t="shared" ref="EP141" si="491">DF141+DR141+ED141</f>
        <v>-3.9999999999999959E-2</v>
      </c>
      <c r="EQ141" s="32">
        <f t="shared" ref="EQ141" si="492">DG141+DS141+EE141</f>
        <v>-9.9999999999999898E-3</v>
      </c>
      <c r="ER141" s="32">
        <f t="shared" ref="ER141" si="493">DH141+DT141+EF141</f>
        <v>-4.9999999999999899E-2</v>
      </c>
    </row>
    <row r="143" spans="1:148">
      <c r="A143" t="s">
        <v>487</v>
      </c>
    </row>
    <row r="144" spans="1:148">
      <c r="A144" t="s">
        <v>496</v>
      </c>
    </row>
    <row r="145" spans="1:1">
      <c r="A145" t="s">
        <v>488</v>
      </c>
    </row>
    <row r="146" spans="1:1">
      <c r="A146" t="s">
        <v>489</v>
      </c>
    </row>
    <row r="147" spans="1:1">
      <c r="A147" t="s">
        <v>490</v>
      </c>
    </row>
    <row r="148" spans="1:1">
      <c r="A148" t="s">
        <v>491</v>
      </c>
    </row>
    <row r="149" spans="1:1">
      <c r="A149" t="s">
        <v>492</v>
      </c>
    </row>
  </sheetData>
  <sortState xmlns:xlrd2="http://schemas.microsoft.com/office/spreadsheetml/2017/richdata2" ref="B5:FF141">
    <sortCondition ref="B5:B141"/>
  </sortState>
  <mergeCells count="8">
    <mergeCell ref="EQ3:ER3"/>
    <mergeCell ref="DS3:DT3"/>
    <mergeCell ref="DG3:DH3"/>
    <mergeCell ref="BK2:BL2"/>
    <mergeCell ref="O3:P3"/>
    <mergeCell ref="AA3:AB3"/>
    <mergeCell ref="AY3:AZ3"/>
    <mergeCell ref="CI3:CJ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6 Aug 2021&amp;C&amp;9Page &amp;P of &amp;N&amp;R&amp;9Public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39"/>
  <sheetViews>
    <sheetView showZeros="0" workbookViewId="0">
      <pane xSplit="3" ySplit="4" topLeftCell="D5" activePane="bottomRight" state="frozen"/>
      <selection activeCell="A2" sqref="A2"/>
      <selection pane="topRight" activeCell="A2" sqref="A2"/>
      <selection pane="bottomLeft" activeCell="A2" sqref="A2"/>
      <selection pane="bottomRight" activeCell="D5" sqref="D5"/>
    </sheetView>
  </sheetViews>
  <sheetFormatPr defaultColWidth="12.7109375" defaultRowHeight="15"/>
  <cols>
    <col min="2" max="2" width="15.140625" style="1" bestFit="1" customWidth="1"/>
    <col min="3" max="3" width="15.140625" customWidth="1"/>
    <col min="4" max="4" width="47" bestFit="1" customWidth="1"/>
    <col min="5" max="16" width="12.7109375" style="51" customWidth="1"/>
    <col min="17" max="28" width="12.7109375" style="31" customWidth="1"/>
    <col min="29" max="40" width="12.7109375" style="55" customWidth="1"/>
    <col min="41" max="52" width="12.7109375" style="2" customWidth="1"/>
    <col min="53" max="64" width="12.7109375" style="55" customWidth="1"/>
    <col min="65" max="88" width="12.7109375" style="31" customWidth="1"/>
    <col min="89" max="100" width="12.7109375" style="3" customWidth="1"/>
    <col min="101" max="112" width="12.7109375" style="31" customWidth="1"/>
    <col min="113" max="124" width="12.7109375" style="31"/>
    <col min="125" max="148" width="12.7109375" style="55"/>
  </cols>
  <sheetData>
    <row r="1" spans="1:148">
      <c r="A1" s="22" t="s">
        <v>610</v>
      </c>
      <c r="Q1" s="55"/>
      <c r="R1" s="55"/>
      <c r="S1" s="55"/>
      <c r="T1" s="55"/>
      <c r="U1" s="55"/>
      <c r="V1" s="55"/>
      <c r="W1" s="55"/>
      <c r="X1" s="55"/>
      <c r="Y1" s="55"/>
      <c r="Z1" s="55"/>
      <c r="AA1" s="55"/>
      <c r="AB1" s="55"/>
      <c r="AO1"/>
      <c r="AP1"/>
      <c r="AQ1"/>
      <c r="AR1"/>
      <c r="AS1"/>
      <c r="AT1"/>
      <c r="AU1"/>
      <c r="AV1"/>
      <c r="AW1"/>
      <c r="AX1"/>
      <c r="AY1"/>
      <c r="AZ1"/>
      <c r="BM1" s="55"/>
      <c r="BN1" s="55"/>
      <c r="BO1" s="55"/>
      <c r="BP1" s="55"/>
      <c r="BQ1" s="55"/>
      <c r="BR1" s="55"/>
      <c r="BS1" s="55"/>
      <c r="BT1" s="55"/>
      <c r="BU1" s="55"/>
      <c r="BV1" s="55"/>
      <c r="BW1" s="55"/>
      <c r="BX1" s="55"/>
      <c r="BY1" s="55"/>
      <c r="BZ1" s="55"/>
      <c r="CA1" s="55"/>
      <c r="CB1" s="55"/>
      <c r="CC1" s="55"/>
      <c r="CD1" s="55"/>
      <c r="CE1" s="55"/>
      <c r="CF1" s="55"/>
      <c r="CG1" s="55"/>
      <c r="CH1" s="55"/>
      <c r="CI1" s="55"/>
      <c r="CJ1" s="55"/>
      <c r="CK1"/>
      <c r="CL1"/>
      <c r="CM1"/>
      <c r="CN1"/>
      <c r="CO1"/>
      <c r="CP1"/>
      <c r="CQ1"/>
      <c r="CR1"/>
      <c r="CS1"/>
      <c r="CT1"/>
      <c r="CU1"/>
      <c r="CV1"/>
      <c r="CW1" s="55"/>
      <c r="CX1" s="55"/>
      <c r="CY1" s="55"/>
      <c r="CZ1" s="55"/>
      <c r="DA1" s="55"/>
      <c r="DB1" s="55"/>
      <c r="DC1" s="55"/>
      <c r="DD1" s="55"/>
      <c r="DE1" s="55"/>
      <c r="DF1" s="55"/>
      <c r="DG1" s="55"/>
      <c r="DH1" s="55"/>
      <c r="DI1" s="55"/>
      <c r="DJ1" s="55"/>
      <c r="DK1" s="55"/>
      <c r="DL1" s="55"/>
      <c r="DM1" s="55"/>
      <c r="DN1" s="55"/>
      <c r="DO1" s="55"/>
      <c r="DP1" s="55"/>
      <c r="DQ1" s="55"/>
      <c r="DR1" s="55"/>
      <c r="DS1" s="55"/>
      <c r="DT1" s="55"/>
    </row>
    <row r="2" spans="1:148">
      <c r="A2" s="29" t="str">
        <f>'Total True-Up Adjustments'!A2</f>
        <v>Estimate - August 6, 2021</v>
      </c>
      <c r="B2" s="22"/>
      <c r="E2" s="52" t="s">
        <v>0</v>
      </c>
      <c r="Q2" s="38" t="s">
        <v>474</v>
      </c>
      <c r="R2" s="38"/>
      <c r="S2" s="38"/>
      <c r="T2" s="38"/>
      <c r="U2" s="38"/>
      <c r="V2" s="38"/>
      <c r="W2" s="38"/>
      <c r="X2" s="38"/>
      <c r="Y2" s="38"/>
      <c r="Z2" s="39"/>
      <c r="AA2" s="40"/>
      <c r="AB2" s="39" t="s">
        <v>467</v>
      </c>
      <c r="AC2" s="61" t="s">
        <v>1</v>
      </c>
      <c r="AD2" s="31"/>
      <c r="AE2" s="31"/>
      <c r="AF2" s="31"/>
      <c r="AG2" s="31"/>
      <c r="AH2" s="31"/>
      <c r="AI2" s="31"/>
      <c r="AJ2" s="31"/>
      <c r="AK2" s="31"/>
      <c r="AL2" s="31"/>
      <c r="AM2" s="31"/>
      <c r="AN2" s="31"/>
      <c r="AO2" s="41" t="s">
        <v>2</v>
      </c>
      <c r="AP2" s="42"/>
      <c r="AQ2" s="42"/>
      <c r="AR2" s="42"/>
      <c r="AS2" s="42"/>
      <c r="AT2" s="42"/>
      <c r="AU2" s="42"/>
      <c r="AV2" s="42"/>
      <c r="AW2" s="42"/>
      <c r="AX2" s="42"/>
      <c r="AY2" s="42"/>
      <c r="AZ2" s="42"/>
      <c r="BA2" s="61" t="s">
        <v>3</v>
      </c>
      <c r="BB2" s="31"/>
      <c r="BC2" s="31"/>
      <c r="BD2" s="31"/>
      <c r="BE2" s="31"/>
      <c r="BF2" s="31"/>
      <c r="BG2" s="31"/>
      <c r="BH2" s="31"/>
      <c r="BI2" s="31"/>
      <c r="BJ2" s="31"/>
      <c r="BK2" s="31"/>
      <c r="BL2" s="23" t="s">
        <v>407</v>
      </c>
      <c r="BM2" s="38" t="s">
        <v>468</v>
      </c>
      <c r="BN2" s="38"/>
      <c r="BO2" s="38"/>
      <c r="BP2" s="38"/>
      <c r="BQ2" s="38"/>
      <c r="BR2" s="38"/>
      <c r="BS2" s="38"/>
      <c r="BT2" s="38"/>
      <c r="BU2" s="38"/>
      <c r="BV2" s="39"/>
      <c r="BW2" s="40"/>
      <c r="BX2" s="39" t="s">
        <v>464</v>
      </c>
      <c r="BY2" s="66" t="s">
        <v>469</v>
      </c>
      <c r="BZ2" s="66"/>
      <c r="CA2" s="66"/>
      <c r="CB2" s="66"/>
      <c r="CC2" s="66"/>
      <c r="CD2" s="66"/>
      <c r="CE2" s="66"/>
      <c r="CF2" s="66"/>
      <c r="CG2" s="66"/>
      <c r="CH2" s="30"/>
      <c r="CI2" s="68"/>
      <c r="CJ2" s="30" t="s">
        <v>470</v>
      </c>
      <c r="CK2" s="5" t="s">
        <v>5</v>
      </c>
      <c r="CL2" s="5"/>
      <c r="CM2" s="5"/>
      <c r="CN2" s="5"/>
      <c r="CO2" s="5"/>
      <c r="CP2" s="5"/>
      <c r="CQ2" s="5"/>
      <c r="CR2" s="5"/>
      <c r="CS2" s="5"/>
      <c r="CT2" s="5"/>
      <c r="CU2" s="5"/>
      <c r="CV2" s="5"/>
      <c r="CW2" s="61" t="s">
        <v>404</v>
      </c>
      <c r="DH2" s="23" t="s">
        <v>409</v>
      </c>
      <c r="DI2" s="56" t="s">
        <v>471</v>
      </c>
      <c r="DJ2" s="32"/>
      <c r="DK2" s="32"/>
      <c r="DL2" s="32"/>
      <c r="DM2" s="32"/>
      <c r="DN2" s="32"/>
      <c r="DO2" s="32"/>
      <c r="DP2" s="32"/>
      <c r="DQ2" s="32"/>
      <c r="DR2" s="32"/>
      <c r="DS2" s="32"/>
      <c r="DT2" s="24" t="s">
        <v>472</v>
      </c>
      <c r="DU2" s="61" t="s">
        <v>476</v>
      </c>
      <c r="DV2" s="61"/>
      <c r="DW2" s="61"/>
      <c r="DX2" s="61"/>
      <c r="DY2" s="61"/>
      <c r="DZ2" s="61"/>
      <c r="EA2" s="61"/>
      <c r="EB2" s="61"/>
      <c r="EC2" s="61"/>
      <c r="ED2" s="61"/>
      <c r="EE2" s="61"/>
      <c r="EF2" s="23" t="s">
        <v>473</v>
      </c>
      <c r="EG2" s="56" t="s">
        <v>477</v>
      </c>
      <c r="EH2" s="56"/>
      <c r="EI2" s="56"/>
      <c r="EJ2" s="56"/>
      <c r="EK2" s="56"/>
      <c r="EL2" s="56"/>
      <c r="EM2" s="56"/>
      <c r="EN2" s="56"/>
      <c r="EO2" s="56"/>
      <c r="EP2" s="56"/>
      <c r="EQ2" s="56"/>
      <c r="ER2" s="24" t="s">
        <v>478</v>
      </c>
    </row>
    <row r="3" spans="1:148">
      <c r="E3" s="64"/>
      <c r="F3" s="64"/>
      <c r="G3" s="64"/>
      <c r="H3" s="64"/>
      <c r="I3" s="64"/>
      <c r="J3" s="64"/>
      <c r="K3" s="64"/>
      <c r="L3" s="64"/>
      <c r="M3" s="64"/>
      <c r="N3" s="64"/>
      <c r="O3" s="89"/>
      <c r="P3" s="89"/>
      <c r="Q3" s="32"/>
      <c r="R3" s="32"/>
      <c r="S3" s="32"/>
      <c r="T3" s="32"/>
      <c r="U3" s="32"/>
      <c r="V3" s="32"/>
      <c r="W3" s="32"/>
      <c r="X3" s="32"/>
      <c r="Y3" s="32"/>
      <c r="Z3" s="32"/>
      <c r="AA3" s="32"/>
      <c r="AB3" s="32"/>
      <c r="AC3" s="66"/>
      <c r="AD3" s="66"/>
      <c r="AE3" s="66"/>
      <c r="AF3" s="66"/>
      <c r="AG3" s="66"/>
      <c r="AH3" s="66"/>
      <c r="AI3" s="66"/>
      <c r="AJ3" s="66"/>
      <c r="AK3" s="66"/>
      <c r="AL3" s="66"/>
      <c r="AM3" s="90"/>
      <c r="AN3" s="90"/>
      <c r="AO3" s="42"/>
      <c r="AP3" s="41"/>
      <c r="AQ3" s="41"/>
      <c r="AR3" s="41"/>
      <c r="AS3" s="41"/>
      <c r="AT3" s="41"/>
      <c r="AU3" s="41"/>
      <c r="AV3" s="41"/>
      <c r="AW3" s="41"/>
      <c r="AX3" s="41"/>
      <c r="AY3" s="41"/>
      <c r="AZ3" s="41"/>
      <c r="BA3" s="66"/>
      <c r="BB3" s="66"/>
      <c r="BC3" s="66"/>
      <c r="BD3" s="66"/>
      <c r="BE3" s="66"/>
      <c r="BF3" s="66"/>
      <c r="BG3" s="66"/>
      <c r="BH3" s="66"/>
      <c r="BI3" s="66"/>
      <c r="BJ3" s="66"/>
      <c r="BK3" s="90"/>
      <c r="BL3" s="90"/>
      <c r="BM3" s="32"/>
      <c r="BN3" s="32"/>
      <c r="BO3" s="32"/>
      <c r="BP3" s="32"/>
      <c r="BQ3" s="32"/>
      <c r="BR3" s="32"/>
      <c r="BS3" s="32"/>
      <c r="BT3" s="32"/>
      <c r="BU3" s="32"/>
      <c r="BV3" s="32"/>
      <c r="BW3" s="32"/>
      <c r="BX3" s="32"/>
      <c r="CK3" s="6"/>
      <c r="CL3" s="6"/>
      <c r="CM3" s="6"/>
      <c r="CN3" s="6"/>
      <c r="CO3" s="6"/>
      <c r="CP3" s="6"/>
      <c r="CQ3" s="6"/>
      <c r="CR3" s="6"/>
      <c r="CS3" s="6"/>
      <c r="CT3" s="6"/>
      <c r="CU3" s="6"/>
      <c r="CV3" s="6"/>
      <c r="CW3" s="66"/>
      <c r="CX3" s="66"/>
      <c r="CY3" s="66"/>
      <c r="CZ3" s="66"/>
      <c r="DA3" s="66"/>
      <c r="DB3" s="66"/>
      <c r="DC3" s="66"/>
      <c r="DD3" s="66"/>
      <c r="DE3" s="66"/>
      <c r="DF3" s="66"/>
      <c r="DG3" s="90"/>
      <c r="DH3" s="90"/>
      <c r="DI3" s="38"/>
      <c r="DJ3" s="38"/>
      <c r="DK3" s="38"/>
      <c r="DL3" s="38"/>
      <c r="DM3" s="38"/>
      <c r="DN3" s="38"/>
      <c r="DO3" s="38"/>
      <c r="DP3" s="38"/>
      <c r="DQ3" s="38"/>
      <c r="DR3" s="39"/>
      <c r="DS3" s="39"/>
      <c r="DT3" s="38"/>
      <c r="DU3" s="66"/>
      <c r="DV3" s="66"/>
      <c r="DW3" s="66"/>
      <c r="DX3" s="66"/>
      <c r="DY3" s="66"/>
      <c r="DZ3" s="66"/>
      <c r="EA3" s="66"/>
      <c r="EB3" s="66"/>
      <c r="EC3" s="66"/>
      <c r="ED3" s="66"/>
      <c r="EE3" s="90"/>
      <c r="EF3" s="90"/>
      <c r="EG3" s="38"/>
      <c r="EH3" s="38"/>
      <c r="EI3" s="38"/>
      <c r="EJ3" s="38"/>
      <c r="EK3" s="38"/>
      <c r="EL3" s="38"/>
      <c r="EM3" s="38"/>
      <c r="EN3" s="38"/>
      <c r="EO3" s="38"/>
      <c r="EP3" s="38"/>
      <c r="EQ3" s="88"/>
      <c r="ER3" s="88"/>
    </row>
    <row r="4" spans="1:148" s="7" customFormat="1">
      <c r="A4" s="7" t="s">
        <v>8</v>
      </c>
      <c r="B4" s="1" t="s">
        <v>453</v>
      </c>
      <c r="C4" s="7" t="s">
        <v>9</v>
      </c>
      <c r="D4" s="7" t="s">
        <v>10</v>
      </c>
      <c r="E4" s="8">
        <v>39083</v>
      </c>
      <c r="F4" s="8">
        <v>39114</v>
      </c>
      <c r="G4" s="8">
        <v>39142</v>
      </c>
      <c r="H4" s="8">
        <v>39173</v>
      </c>
      <c r="I4" s="8">
        <v>39203</v>
      </c>
      <c r="J4" s="8">
        <v>39234</v>
      </c>
      <c r="K4" s="8">
        <v>39264</v>
      </c>
      <c r="L4" s="8">
        <v>39295</v>
      </c>
      <c r="M4" s="8">
        <v>39326</v>
      </c>
      <c r="N4" s="8">
        <v>39356</v>
      </c>
      <c r="O4" s="8">
        <v>39387</v>
      </c>
      <c r="P4" s="8">
        <v>39417</v>
      </c>
      <c r="Q4" s="9">
        <v>39083</v>
      </c>
      <c r="R4" s="9">
        <v>39114</v>
      </c>
      <c r="S4" s="9">
        <v>39142</v>
      </c>
      <c r="T4" s="9">
        <v>39173</v>
      </c>
      <c r="U4" s="9">
        <v>39203</v>
      </c>
      <c r="V4" s="9">
        <v>39234</v>
      </c>
      <c r="W4" s="9">
        <v>39264</v>
      </c>
      <c r="X4" s="9">
        <v>39295</v>
      </c>
      <c r="Y4" s="9">
        <v>39326</v>
      </c>
      <c r="Z4" s="9">
        <v>39356</v>
      </c>
      <c r="AA4" s="9">
        <v>39387</v>
      </c>
      <c r="AB4" s="9">
        <v>39417</v>
      </c>
      <c r="AC4" s="10">
        <v>39083</v>
      </c>
      <c r="AD4" s="10">
        <v>39114</v>
      </c>
      <c r="AE4" s="10">
        <v>39142</v>
      </c>
      <c r="AF4" s="10">
        <v>39173</v>
      </c>
      <c r="AG4" s="10">
        <v>39203</v>
      </c>
      <c r="AH4" s="10">
        <v>39234</v>
      </c>
      <c r="AI4" s="10">
        <v>39264</v>
      </c>
      <c r="AJ4" s="10">
        <v>39295</v>
      </c>
      <c r="AK4" s="10">
        <v>39326</v>
      </c>
      <c r="AL4" s="10">
        <v>39356</v>
      </c>
      <c r="AM4" s="10">
        <v>39387</v>
      </c>
      <c r="AN4" s="10">
        <v>39417</v>
      </c>
      <c r="AO4" s="9">
        <v>39083</v>
      </c>
      <c r="AP4" s="9">
        <v>39114</v>
      </c>
      <c r="AQ4" s="9">
        <v>39142</v>
      </c>
      <c r="AR4" s="9">
        <v>39173</v>
      </c>
      <c r="AS4" s="9">
        <v>39203</v>
      </c>
      <c r="AT4" s="9">
        <v>39234</v>
      </c>
      <c r="AU4" s="9">
        <v>39264</v>
      </c>
      <c r="AV4" s="9">
        <v>39295</v>
      </c>
      <c r="AW4" s="9">
        <v>39326</v>
      </c>
      <c r="AX4" s="9">
        <v>39356</v>
      </c>
      <c r="AY4" s="9">
        <v>39387</v>
      </c>
      <c r="AZ4" s="9">
        <v>39417</v>
      </c>
      <c r="BA4" s="10">
        <v>39083</v>
      </c>
      <c r="BB4" s="10">
        <v>39114</v>
      </c>
      <c r="BC4" s="10">
        <v>39142</v>
      </c>
      <c r="BD4" s="10">
        <v>39173</v>
      </c>
      <c r="BE4" s="10">
        <v>39203</v>
      </c>
      <c r="BF4" s="10">
        <v>39234</v>
      </c>
      <c r="BG4" s="10">
        <v>39264</v>
      </c>
      <c r="BH4" s="10">
        <v>39295</v>
      </c>
      <c r="BI4" s="10">
        <v>39326</v>
      </c>
      <c r="BJ4" s="10">
        <v>39356</v>
      </c>
      <c r="BK4" s="10">
        <v>39387</v>
      </c>
      <c r="BL4" s="10">
        <v>39417</v>
      </c>
      <c r="BM4" s="9">
        <v>39083</v>
      </c>
      <c r="BN4" s="9">
        <v>39114</v>
      </c>
      <c r="BO4" s="9">
        <v>39142</v>
      </c>
      <c r="BP4" s="9">
        <v>39173</v>
      </c>
      <c r="BQ4" s="9">
        <v>39203</v>
      </c>
      <c r="BR4" s="9">
        <v>39234</v>
      </c>
      <c r="BS4" s="9">
        <v>39264</v>
      </c>
      <c r="BT4" s="9">
        <v>39295</v>
      </c>
      <c r="BU4" s="9">
        <v>39326</v>
      </c>
      <c r="BV4" s="9">
        <v>39356</v>
      </c>
      <c r="BW4" s="9">
        <v>39387</v>
      </c>
      <c r="BX4" s="9">
        <v>39417</v>
      </c>
      <c r="BY4" s="10">
        <v>39083</v>
      </c>
      <c r="BZ4" s="10">
        <v>39114</v>
      </c>
      <c r="CA4" s="10">
        <v>39142</v>
      </c>
      <c r="CB4" s="10">
        <v>39173</v>
      </c>
      <c r="CC4" s="10">
        <v>39203</v>
      </c>
      <c r="CD4" s="10">
        <v>39234</v>
      </c>
      <c r="CE4" s="10">
        <v>39264</v>
      </c>
      <c r="CF4" s="10">
        <v>39295</v>
      </c>
      <c r="CG4" s="10">
        <v>39326</v>
      </c>
      <c r="CH4" s="10">
        <v>39356</v>
      </c>
      <c r="CI4" s="10">
        <v>39387</v>
      </c>
      <c r="CJ4" s="10">
        <v>39417</v>
      </c>
      <c r="CK4" s="9">
        <v>39083</v>
      </c>
      <c r="CL4" s="9">
        <v>39114</v>
      </c>
      <c r="CM4" s="9">
        <v>39142</v>
      </c>
      <c r="CN4" s="9">
        <v>39173</v>
      </c>
      <c r="CO4" s="9">
        <v>39203</v>
      </c>
      <c r="CP4" s="9">
        <v>39234</v>
      </c>
      <c r="CQ4" s="9">
        <v>39264</v>
      </c>
      <c r="CR4" s="9">
        <v>39295</v>
      </c>
      <c r="CS4" s="9">
        <v>39326</v>
      </c>
      <c r="CT4" s="9">
        <v>39356</v>
      </c>
      <c r="CU4" s="9">
        <v>39387</v>
      </c>
      <c r="CV4" s="9">
        <v>39417</v>
      </c>
      <c r="CW4" s="10">
        <v>39083</v>
      </c>
      <c r="CX4" s="10">
        <v>39114</v>
      </c>
      <c r="CY4" s="10">
        <v>39142</v>
      </c>
      <c r="CZ4" s="10">
        <v>39173</v>
      </c>
      <c r="DA4" s="10">
        <v>39203</v>
      </c>
      <c r="DB4" s="10">
        <v>39234</v>
      </c>
      <c r="DC4" s="10">
        <v>39264</v>
      </c>
      <c r="DD4" s="10">
        <v>39295</v>
      </c>
      <c r="DE4" s="10">
        <v>39326</v>
      </c>
      <c r="DF4" s="10">
        <v>39356</v>
      </c>
      <c r="DG4" s="10">
        <v>39387</v>
      </c>
      <c r="DH4" s="10">
        <v>39417</v>
      </c>
      <c r="DI4" s="9">
        <v>39083</v>
      </c>
      <c r="DJ4" s="9">
        <v>39114</v>
      </c>
      <c r="DK4" s="9">
        <v>39142</v>
      </c>
      <c r="DL4" s="9">
        <v>39173</v>
      </c>
      <c r="DM4" s="9">
        <v>39203</v>
      </c>
      <c r="DN4" s="9">
        <v>39234</v>
      </c>
      <c r="DO4" s="9">
        <v>39264</v>
      </c>
      <c r="DP4" s="9">
        <v>39295</v>
      </c>
      <c r="DQ4" s="9">
        <v>39326</v>
      </c>
      <c r="DR4" s="9">
        <v>39356</v>
      </c>
      <c r="DS4" s="9">
        <v>39387</v>
      </c>
      <c r="DT4" s="9">
        <v>39417</v>
      </c>
      <c r="DU4" s="10">
        <v>39083</v>
      </c>
      <c r="DV4" s="10">
        <v>39114</v>
      </c>
      <c r="DW4" s="10">
        <v>39142</v>
      </c>
      <c r="DX4" s="10">
        <v>39173</v>
      </c>
      <c r="DY4" s="10">
        <v>39203</v>
      </c>
      <c r="DZ4" s="10">
        <v>39234</v>
      </c>
      <c r="EA4" s="10">
        <v>39264</v>
      </c>
      <c r="EB4" s="10">
        <v>39295</v>
      </c>
      <c r="EC4" s="10">
        <v>39326</v>
      </c>
      <c r="ED4" s="10">
        <v>39356</v>
      </c>
      <c r="EE4" s="10">
        <v>39387</v>
      </c>
      <c r="EF4" s="10">
        <v>39417</v>
      </c>
      <c r="EG4" s="9">
        <v>39083</v>
      </c>
      <c r="EH4" s="9">
        <v>39114</v>
      </c>
      <c r="EI4" s="9">
        <v>39142</v>
      </c>
      <c r="EJ4" s="9">
        <v>39173</v>
      </c>
      <c r="EK4" s="9">
        <v>39203</v>
      </c>
      <c r="EL4" s="9">
        <v>39234</v>
      </c>
      <c r="EM4" s="9">
        <v>39264</v>
      </c>
      <c r="EN4" s="9">
        <v>39295</v>
      </c>
      <c r="EO4" s="9">
        <v>39326</v>
      </c>
      <c r="EP4" s="9">
        <v>39356</v>
      </c>
      <c r="EQ4" s="9">
        <v>39387</v>
      </c>
      <c r="ER4" s="9">
        <v>39417</v>
      </c>
    </row>
    <row r="5" spans="1:148">
      <c r="A5" t="s">
        <v>420</v>
      </c>
      <c r="B5" s="1" t="s">
        <v>516</v>
      </c>
      <c r="C5" t="s">
        <v>465</v>
      </c>
      <c r="D5" t="str">
        <f t="shared" ref="D5:D17" ca="1" si="0">VLOOKUP($B5,LossFactorLookup,2,FALSE)</f>
        <v>FortisAlberta DOS - BP Empress (163S)</v>
      </c>
      <c r="E5" s="51">
        <v>0</v>
      </c>
      <c r="F5" s="51">
        <v>1745.8447000000001</v>
      </c>
      <c r="G5" s="51">
        <v>562.99940000000004</v>
      </c>
      <c r="H5" s="51">
        <v>842.19920000000002</v>
      </c>
      <c r="I5" s="51">
        <v>146.2166</v>
      </c>
      <c r="J5" s="51">
        <v>3474.5654</v>
      </c>
      <c r="K5" s="51">
        <v>0</v>
      </c>
      <c r="L5" s="51">
        <v>0</v>
      </c>
      <c r="Q5" s="32">
        <v>0</v>
      </c>
      <c r="R5" s="32">
        <v>5237.53</v>
      </c>
      <c r="S5" s="32">
        <v>1689</v>
      </c>
      <c r="T5" s="32">
        <v>2526.6</v>
      </c>
      <c r="U5" s="32">
        <v>438.65</v>
      </c>
      <c r="V5" s="32">
        <v>10423.700000000001</v>
      </c>
      <c r="W5" s="32">
        <v>0</v>
      </c>
      <c r="X5" s="32">
        <v>0</v>
      </c>
      <c r="Y5" s="32"/>
      <c r="Z5" s="32"/>
      <c r="AA5" s="32"/>
      <c r="AB5" s="32"/>
      <c r="AC5" s="31">
        <v>0</v>
      </c>
      <c r="AD5" s="31">
        <v>152967.62</v>
      </c>
      <c r="AE5" s="31">
        <v>42126.559999999998</v>
      </c>
      <c r="AF5" s="31">
        <v>29094.98</v>
      </c>
      <c r="AG5" s="31">
        <v>3987.56</v>
      </c>
      <c r="AH5" s="31">
        <v>230083.84</v>
      </c>
      <c r="AI5" s="31">
        <v>0</v>
      </c>
      <c r="AJ5" s="31">
        <v>0</v>
      </c>
      <c r="AK5" s="31"/>
      <c r="AL5" s="31"/>
      <c r="AM5" s="31"/>
      <c r="AN5" s="31"/>
      <c r="AO5" s="42">
        <v>2.2200000000000002</v>
      </c>
      <c r="AP5" s="42">
        <v>2.2200000000000002</v>
      </c>
      <c r="AQ5" s="42">
        <v>2.2200000000000002</v>
      </c>
      <c r="AR5" s="42">
        <v>2.2200000000000002</v>
      </c>
      <c r="AS5" s="42">
        <v>2.2200000000000002</v>
      </c>
      <c r="AT5" s="42">
        <v>2.2200000000000002</v>
      </c>
      <c r="AU5" s="42">
        <v>2.2200000000000002</v>
      </c>
      <c r="AV5" s="42">
        <v>2.2200000000000002</v>
      </c>
      <c r="AW5" s="42">
        <v>2.2200000000000002</v>
      </c>
      <c r="AX5" s="42">
        <v>2.2200000000000002</v>
      </c>
      <c r="AY5" s="42">
        <v>2.2200000000000002</v>
      </c>
      <c r="AZ5" s="42">
        <v>2.2200000000000002</v>
      </c>
      <c r="BA5" s="31">
        <v>0</v>
      </c>
      <c r="BB5" s="31">
        <v>3395.89</v>
      </c>
      <c r="BC5" s="31">
        <v>935.21</v>
      </c>
      <c r="BD5" s="31">
        <v>645.91</v>
      </c>
      <c r="BE5" s="31">
        <v>88.52</v>
      </c>
      <c r="BF5" s="31">
        <v>5107.8599999999997</v>
      </c>
      <c r="BG5" s="31">
        <v>0</v>
      </c>
      <c r="BH5" s="31">
        <v>0</v>
      </c>
      <c r="BI5" s="31"/>
      <c r="BJ5" s="31"/>
      <c r="BK5" s="31"/>
      <c r="BL5" s="31"/>
      <c r="BM5" s="32">
        <v>108</v>
      </c>
      <c r="BN5" s="32">
        <v>5494.5</v>
      </c>
      <c r="BO5" s="32">
        <v>9058.5</v>
      </c>
      <c r="BP5" s="32">
        <v>4083.75</v>
      </c>
      <c r="BQ5" s="32">
        <v>5670</v>
      </c>
      <c r="BR5" s="32">
        <v>9097.2000000000007</v>
      </c>
      <c r="BS5" s="32">
        <v>2872.8</v>
      </c>
      <c r="BT5" s="32">
        <v>126</v>
      </c>
      <c r="BU5" s="32"/>
      <c r="BV5" s="32"/>
      <c r="BW5" s="32"/>
      <c r="BX5" s="32"/>
      <c r="BY5" s="31">
        <f t="shared" ref="BY5" si="1">MAX(Q5+BA5,BM5)</f>
        <v>108</v>
      </c>
      <c r="BZ5" s="31">
        <f t="shared" ref="BZ5" si="2">MAX(R5+BB5,BN5)</f>
        <v>8633.42</v>
      </c>
      <c r="CA5" s="31">
        <f t="shared" ref="CA5" si="3">MAX(S5+BC5,BO5)</f>
        <v>9058.5</v>
      </c>
      <c r="CB5" s="31">
        <f t="shared" ref="CB5" si="4">MAX(T5+BD5,BP5)</f>
        <v>4083.75</v>
      </c>
      <c r="CC5" s="31">
        <f t="shared" ref="CC5" si="5">MAX(U5+BE5,BQ5)</f>
        <v>5670</v>
      </c>
      <c r="CD5" s="31">
        <f>MAX(V5+BF5,BR5)</f>
        <v>15531.560000000001</v>
      </c>
      <c r="CE5" s="31">
        <f t="shared" ref="CE5" si="6">MAX(W5+BG5,BS5)</f>
        <v>2872.8</v>
      </c>
      <c r="CF5" s="31">
        <f t="shared" ref="CF5" si="7">MAX(X5+BH5,BT5)</f>
        <v>126</v>
      </c>
      <c r="CG5" s="31">
        <f t="shared" ref="CG5" si="8">MAX(Y5+BI5,BU5)</f>
        <v>0</v>
      </c>
      <c r="CH5" s="31">
        <f t="shared" ref="CH5" si="9">MAX(Z5+BJ5,BV5)</f>
        <v>0</v>
      </c>
      <c r="CI5" s="31">
        <f t="shared" ref="CI5" si="10">MAX(AA5+BK5,BW5)</f>
        <v>0</v>
      </c>
      <c r="CJ5" s="31">
        <f t="shared" ref="CJ5" si="11">MAX(AB5+BL5,BX5)</f>
        <v>0</v>
      </c>
      <c r="CK5" s="6">
        <f t="shared" ref="CK5:CV29" ca="1" si="12">VLOOKUP($B5,LossFactorLookup,3,FALSE)</f>
        <v>9.8799999999999999E-2</v>
      </c>
      <c r="CL5" s="6">
        <f t="shared" ca="1" si="12"/>
        <v>9.8799999999999999E-2</v>
      </c>
      <c r="CM5" s="6">
        <f t="shared" ca="1" si="12"/>
        <v>9.8799999999999999E-2</v>
      </c>
      <c r="CN5" s="6">
        <f t="shared" ca="1" si="12"/>
        <v>9.8799999999999999E-2</v>
      </c>
      <c r="CO5" s="6">
        <f t="shared" ca="1" si="12"/>
        <v>9.8799999999999999E-2</v>
      </c>
      <c r="CP5" s="6">
        <f t="shared" ca="1" si="12"/>
        <v>9.8799999999999999E-2</v>
      </c>
      <c r="CQ5" s="6">
        <f t="shared" ca="1" si="12"/>
        <v>9.8799999999999999E-2</v>
      </c>
      <c r="CR5" s="6">
        <f t="shared" ca="1" si="12"/>
        <v>9.8799999999999999E-2</v>
      </c>
      <c r="CS5" s="6">
        <f t="shared" ca="1" si="12"/>
        <v>9.8799999999999999E-2</v>
      </c>
      <c r="CT5" s="6">
        <f t="shared" ca="1" si="12"/>
        <v>9.8799999999999999E-2</v>
      </c>
      <c r="CU5" s="6">
        <f t="shared" ca="1" si="12"/>
        <v>9.8799999999999999E-2</v>
      </c>
      <c r="CV5" s="6">
        <f t="shared" ca="1" si="12"/>
        <v>9.8799999999999999E-2</v>
      </c>
      <c r="CW5" s="31">
        <f t="shared" ref="CW5" ca="1" si="13">ROUND(AC5*CK5,2)</f>
        <v>0</v>
      </c>
      <c r="CX5" s="31">
        <f t="shared" ref="CX5" ca="1" si="14">ROUND(AD5*CL5,2)</f>
        <v>15113.2</v>
      </c>
      <c r="CY5" s="31">
        <f t="shared" ref="CY5" ca="1" si="15">ROUND(AE5*CM5,2)</f>
        <v>4162.1000000000004</v>
      </c>
      <c r="CZ5" s="31">
        <f t="shared" ref="CZ5" ca="1" si="16">ROUND(AF5*CN5,2)</f>
        <v>2874.58</v>
      </c>
      <c r="DA5" s="31">
        <f t="shared" ref="DA5" ca="1" si="17">ROUND(AG5*CO5,2)</f>
        <v>393.97</v>
      </c>
      <c r="DB5" s="31">
        <f t="shared" ref="DB5" ca="1" si="18">ROUND(AH5*CP5,2)</f>
        <v>22732.28</v>
      </c>
      <c r="DC5" s="31">
        <f t="shared" ref="DC5" ca="1" si="19">ROUND(AI5*CQ5,2)</f>
        <v>0</v>
      </c>
      <c r="DD5" s="31">
        <f t="shared" ref="DD5" ca="1" si="20">ROUND(AJ5*CR5,2)</f>
        <v>0</v>
      </c>
      <c r="DE5" s="31">
        <f t="shared" ref="DE5" ca="1" si="21">ROUND(AK5*CS5,2)</f>
        <v>0</v>
      </c>
      <c r="DF5" s="31">
        <f t="shared" ref="DF5" ca="1" si="22">ROUND(AL5*CT5,2)</f>
        <v>0</v>
      </c>
      <c r="DG5" s="31">
        <f t="shared" ref="DG5" ca="1" si="23">ROUND(AM5*CU5,2)</f>
        <v>0</v>
      </c>
      <c r="DH5" s="31">
        <f t="shared" ref="DH5" ca="1" si="24">ROUND(AN5*CV5,2)</f>
        <v>0</v>
      </c>
      <c r="DI5" s="32">
        <f t="shared" ref="DI5" ca="1" si="25">MAX(Q5+CW5,BM5)</f>
        <v>108</v>
      </c>
      <c r="DJ5" s="32">
        <f t="shared" ref="DJ5" ca="1" si="26">MAX(R5+CX5,BN5)</f>
        <v>20350.73</v>
      </c>
      <c r="DK5" s="32">
        <f t="shared" ref="DK5" ca="1" si="27">MAX(S5+CY5,BO5)</f>
        <v>9058.5</v>
      </c>
      <c r="DL5" s="32">
        <f t="shared" ref="DL5" ca="1" si="28">MAX(T5+CZ5,BP5)</f>
        <v>5401.18</v>
      </c>
      <c r="DM5" s="32">
        <f t="shared" ref="DM5" ca="1" si="29">MAX(U5+DA5,BQ5)</f>
        <v>5670</v>
      </c>
      <c r="DN5" s="32">
        <f ca="1">MAX(V5+DB5,BR5)</f>
        <v>33155.979999999996</v>
      </c>
      <c r="DO5" s="32">
        <f t="shared" ref="DO5" ca="1" si="30">MAX(W5+DC5,BS5)</f>
        <v>2872.8</v>
      </c>
      <c r="DP5" s="32">
        <f t="shared" ref="DP5" ca="1" si="31">MAX(X5+DD5,BT5)</f>
        <v>126</v>
      </c>
      <c r="DQ5" s="32">
        <f t="shared" ref="DQ5" ca="1" si="32">MAX(Y5+DE5,BU5)</f>
        <v>0</v>
      </c>
      <c r="DR5" s="32">
        <f t="shared" ref="DR5" ca="1" si="33">MAX(Z5+DF5,BV5)</f>
        <v>0</v>
      </c>
      <c r="DS5" s="32">
        <f t="shared" ref="DS5" ca="1" si="34">MAX(AA5+DG5,BW5)</f>
        <v>0</v>
      </c>
      <c r="DT5" s="32">
        <f t="shared" ref="DT5" ca="1" si="35">MAX(AB5+DH5,BX5)</f>
        <v>0</v>
      </c>
      <c r="DU5" s="31">
        <f ca="1">DI5-BY5</f>
        <v>0</v>
      </c>
      <c r="DV5" s="31">
        <f t="shared" ref="DV5" ca="1" si="36">DJ5-BZ5</f>
        <v>11717.31</v>
      </c>
      <c r="DW5" s="31">
        <f t="shared" ref="DW5" ca="1" si="37">DK5-CA5</f>
        <v>0</v>
      </c>
      <c r="DX5" s="31">
        <f t="shared" ref="DX5" ca="1" si="38">DL5-CB5</f>
        <v>1317.4300000000003</v>
      </c>
      <c r="DY5" s="31">
        <f t="shared" ref="DY5" ca="1" si="39">DM5-CC5</f>
        <v>0</v>
      </c>
      <c r="DZ5" s="31">
        <f t="shared" ref="DZ5" ca="1" si="40">DN5-CD5</f>
        <v>17624.419999999995</v>
      </c>
      <c r="EA5" s="31">
        <f t="shared" ref="EA5" ca="1" si="41">DO5-CE5</f>
        <v>0</v>
      </c>
      <c r="EB5" s="31">
        <f t="shared" ref="EB5" ca="1" si="42">DP5-CF5</f>
        <v>0</v>
      </c>
      <c r="EC5" s="31">
        <f t="shared" ref="EC5" ca="1" si="43">DQ5-CG5</f>
        <v>0</v>
      </c>
      <c r="ED5" s="31">
        <f t="shared" ref="ED5" ca="1" si="44">DR5-CH5</f>
        <v>0</v>
      </c>
      <c r="EE5" s="31">
        <f t="shared" ref="EE5" ca="1" si="45">DS5-CI5</f>
        <v>0</v>
      </c>
      <c r="EF5" s="31">
        <f t="shared" ref="EF5" ca="1" si="46">DT5-CJ5</f>
        <v>0</v>
      </c>
      <c r="EG5" s="32">
        <f ca="1">DU5+BA5</f>
        <v>0</v>
      </c>
      <c r="EH5" s="32">
        <f t="shared" ref="EH5" ca="1" si="47">DV5+BB5</f>
        <v>15113.199999999999</v>
      </c>
      <c r="EI5" s="32">
        <f t="shared" ref="EI5" ca="1" si="48">DW5+BC5</f>
        <v>935.21</v>
      </c>
      <c r="EJ5" s="32">
        <f t="shared" ref="EJ5" ca="1" si="49">DX5+BD5</f>
        <v>1963.3400000000001</v>
      </c>
      <c r="EK5" s="32">
        <f t="shared" ref="EK5" ca="1" si="50">DY5+BE5</f>
        <v>88.52</v>
      </c>
      <c r="EL5" s="32">
        <f t="shared" ref="EL5" ca="1" si="51">DZ5+BF5</f>
        <v>22732.279999999995</v>
      </c>
      <c r="EM5" s="32">
        <f t="shared" ref="EM5" ca="1" si="52">EA5+BG5</f>
        <v>0</v>
      </c>
      <c r="EN5" s="32">
        <f t="shared" ref="EN5" ca="1" si="53">EB5+BH5</f>
        <v>0</v>
      </c>
      <c r="EO5" s="32">
        <f t="shared" ref="EO5" ca="1" si="54">EC5+BI5</f>
        <v>0</v>
      </c>
      <c r="EP5" s="32">
        <f t="shared" ref="EP5" ca="1" si="55">ED5+BJ5</f>
        <v>0</v>
      </c>
      <c r="EQ5" s="32">
        <f t="shared" ref="EQ5" ca="1" si="56">EE5+BK5</f>
        <v>0</v>
      </c>
      <c r="ER5" s="32">
        <f t="shared" ref="ER5" ca="1" si="57">EF5+BL5</f>
        <v>0</v>
      </c>
    </row>
    <row r="6" spans="1:148">
      <c r="A6" t="s">
        <v>420</v>
      </c>
      <c r="B6" s="1" t="s">
        <v>516</v>
      </c>
      <c r="C6" t="s">
        <v>466</v>
      </c>
      <c r="D6" t="str">
        <f t="shared" ca="1" si="0"/>
        <v>FortisAlberta DOS - BP Empress (163S)</v>
      </c>
      <c r="E6" s="51">
        <v>516.26599999999996</v>
      </c>
      <c r="F6" s="51">
        <v>37.013500000000001</v>
      </c>
      <c r="G6" s="51">
        <v>774.81790000000001</v>
      </c>
      <c r="H6" s="51">
        <v>205.46719999999999</v>
      </c>
      <c r="I6" s="51">
        <v>231.44130000000001</v>
      </c>
      <c r="J6" s="51">
        <v>8427.2824000000001</v>
      </c>
      <c r="K6" s="51">
        <v>424.7244</v>
      </c>
      <c r="Q6" s="32">
        <v>1548.8</v>
      </c>
      <c r="R6" s="32">
        <v>111.04</v>
      </c>
      <c r="S6" s="32">
        <v>2324.4499999999998</v>
      </c>
      <c r="T6" s="32">
        <v>616.4</v>
      </c>
      <c r="U6" s="32">
        <v>694.32</v>
      </c>
      <c r="V6" s="32">
        <v>25281.85</v>
      </c>
      <c r="W6" s="32">
        <v>1274.17</v>
      </c>
      <c r="X6" s="32"/>
      <c r="Y6" s="32"/>
      <c r="Z6" s="32"/>
      <c r="AA6" s="32"/>
      <c r="AB6" s="32"/>
      <c r="AC6" s="31">
        <v>34480.94</v>
      </c>
      <c r="AD6" s="31">
        <v>2406.23</v>
      </c>
      <c r="AE6" s="31">
        <v>51770.83</v>
      </c>
      <c r="AF6" s="31">
        <v>10933.42</v>
      </c>
      <c r="AG6" s="31">
        <v>13988.89</v>
      </c>
      <c r="AH6" s="31">
        <v>366276.17</v>
      </c>
      <c r="AI6" s="31">
        <v>27278.37</v>
      </c>
      <c r="AJ6" s="31"/>
      <c r="AK6" s="31"/>
      <c r="AL6" s="31"/>
      <c r="AM6" s="31"/>
      <c r="AN6" s="31"/>
      <c r="AO6" s="42">
        <v>2.2200000000000002</v>
      </c>
      <c r="AP6" s="42">
        <v>2.2200000000000002</v>
      </c>
      <c r="AQ6" s="42">
        <v>2.2200000000000002</v>
      </c>
      <c r="AR6" s="42">
        <v>2.2200000000000002</v>
      </c>
      <c r="AS6" s="42">
        <v>2.2200000000000002</v>
      </c>
      <c r="AT6" s="42">
        <v>2.2200000000000002</v>
      </c>
      <c r="AU6" s="42">
        <v>2.2200000000000002</v>
      </c>
      <c r="AV6" s="42">
        <v>2.2200000000000002</v>
      </c>
      <c r="AW6" s="42">
        <v>2.2200000000000002</v>
      </c>
      <c r="AX6" s="42">
        <v>2.2200000000000002</v>
      </c>
      <c r="AY6" s="42">
        <v>2.2200000000000002</v>
      </c>
      <c r="AZ6" s="42">
        <v>2.2200000000000002</v>
      </c>
      <c r="BA6" s="31">
        <v>765.48</v>
      </c>
      <c r="BB6" s="31">
        <v>53.42</v>
      </c>
      <c r="BC6" s="31">
        <v>1149.32</v>
      </c>
      <c r="BD6" s="31">
        <v>242.72</v>
      </c>
      <c r="BE6" s="31">
        <v>310.56</v>
      </c>
      <c r="BF6" s="31">
        <v>8131.33</v>
      </c>
      <c r="BG6" s="31">
        <v>605.58000000000004</v>
      </c>
      <c r="BH6" s="31"/>
      <c r="BI6" s="31"/>
      <c r="BJ6" s="31"/>
      <c r="BK6" s="31"/>
      <c r="BL6" s="31"/>
      <c r="BM6" s="32">
        <v>1296</v>
      </c>
      <c r="BN6" s="32">
        <v>1543.5</v>
      </c>
      <c r="BO6" s="32">
        <v>8266.5</v>
      </c>
      <c r="BP6" s="32">
        <v>5670</v>
      </c>
      <c r="BQ6" s="32">
        <v>4151.25</v>
      </c>
      <c r="BR6" s="32">
        <v>23889.599999999999</v>
      </c>
      <c r="BS6" s="32">
        <v>2160</v>
      </c>
      <c r="BT6" s="32"/>
      <c r="BU6" s="32"/>
      <c r="BV6" s="32"/>
      <c r="BW6" s="32"/>
      <c r="BX6" s="32"/>
      <c r="BY6" s="31">
        <f t="shared" ref="BY6:BY11" si="58">MAX(Q6+BA6,BM6)</f>
        <v>2314.2799999999997</v>
      </c>
      <c r="BZ6" s="31">
        <f t="shared" ref="BZ6:BZ11" si="59">MAX(R6+BB6,BN6)</f>
        <v>1543.5</v>
      </c>
      <c r="CA6" s="31">
        <f t="shared" ref="CA6:CA11" si="60">MAX(S6+BC6,BO6)</f>
        <v>8266.5</v>
      </c>
      <c r="CB6" s="31">
        <f t="shared" ref="CB6:CB11" si="61">MAX(T6+BD6,BP6)</f>
        <v>5670</v>
      </c>
      <c r="CC6" s="31">
        <f t="shared" ref="CC6:CC11" si="62">MAX(U6+BE6,BQ6)</f>
        <v>4151.25</v>
      </c>
      <c r="CD6" s="31">
        <f t="shared" ref="CD6:CD11" si="63">MAX(V6+BF6,BR6)</f>
        <v>33413.18</v>
      </c>
      <c r="CE6" s="31">
        <f t="shared" ref="CE6:CE11" si="64">MAX(W6+BG6,BS6)</f>
        <v>2160</v>
      </c>
      <c r="CF6" s="31">
        <f t="shared" ref="CF6:CF11" si="65">MAX(X6+BH6,BT6)</f>
        <v>0</v>
      </c>
      <c r="CG6" s="31">
        <f t="shared" ref="CG6:CG11" si="66">MAX(Y6+BI6,BU6)</f>
        <v>0</v>
      </c>
      <c r="CH6" s="31">
        <f t="shared" ref="CH6:CH11" si="67">MAX(Z6+BJ6,BV6)</f>
        <v>0</v>
      </c>
      <c r="CI6" s="31">
        <f t="shared" ref="CI6:CI11" si="68">MAX(AA6+BK6,BW6)</f>
        <v>0</v>
      </c>
      <c r="CJ6" s="31">
        <f t="shared" ref="CJ6:CJ11" si="69">MAX(AB6+BL6,BX6)</f>
        <v>0</v>
      </c>
      <c r="CK6" s="6">
        <f t="shared" ca="1" si="12"/>
        <v>9.8799999999999999E-2</v>
      </c>
      <c r="CL6" s="6">
        <f t="shared" ca="1" si="12"/>
        <v>9.8799999999999999E-2</v>
      </c>
      <c r="CM6" s="6">
        <f t="shared" ca="1" si="12"/>
        <v>9.8799999999999999E-2</v>
      </c>
      <c r="CN6" s="6">
        <f t="shared" ca="1" si="12"/>
        <v>9.8799999999999999E-2</v>
      </c>
      <c r="CO6" s="6">
        <f t="shared" ca="1" si="12"/>
        <v>9.8799999999999999E-2</v>
      </c>
      <c r="CP6" s="6">
        <f t="shared" ca="1" si="12"/>
        <v>9.8799999999999999E-2</v>
      </c>
      <c r="CQ6" s="6">
        <f t="shared" ca="1" si="12"/>
        <v>9.8799999999999999E-2</v>
      </c>
      <c r="CR6" s="6">
        <f t="shared" ca="1" si="12"/>
        <v>9.8799999999999999E-2</v>
      </c>
      <c r="CS6" s="6">
        <f t="shared" ca="1" si="12"/>
        <v>9.8799999999999999E-2</v>
      </c>
      <c r="CT6" s="6">
        <f t="shared" ca="1" si="12"/>
        <v>9.8799999999999999E-2</v>
      </c>
      <c r="CU6" s="6">
        <f t="shared" ca="1" si="12"/>
        <v>9.8799999999999999E-2</v>
      </c>
      <c r="CV6" s="6">
        <f t="shared" ca="1" si="12"/>
        <v>9.8799999999999999E-2</v>
      </c>
      <c r="CW6" s="31">
        <f t="shared" ref="CW6:CW11" ca="1" si="70">ROUND(AC6*CK6,2)</f>
        <v>3406.72</v>
      </c>
      <c r="CX6" s="31">
        <f t="shared" ref="CX6:CX11" ca="1" si="71">ROUND(AD6*CL6,2)</f>
        <v>237.74</v>
      </c>
      <c r="CY6" s="31">
        <f t="shared" ref="CY6:CY11" ca="1" si="72">ROUND(AE6*CM6,2)</f>
        <v>5114.96</v>
      </c>
      <c r="CZ6" s="31">
        <f t="shared" ref="CZ6:CZ11" ca="1" si="73">ROUND(AF6*CN6,2)</f>
        <v>1080.22</v>
      </c>
      <c r="DA6" s="31">
        <f t="shared" ref="DA6:DA11" ca="1" si="74">ROUND(AG6*CO6,2)</f>
        <v>1382.1</v>
      </c>
      <c r="DB6" s="31">
        <f t="shared" ref="DB6:DB11" ca="1" si="75">ROUND(AH6*CP6,2)</f>
        <v>36188.089999999997</v>
      </c>
      <c r="DC6" s="31">
        <f t="shared" ref="DC6:DC11" ca="1" si="76">ROUND(AI6*CQ6,2)</f>
        <v>2695.1</v>
      </c>
      <c r="DD6" s="31">
        <f t="shared" ref="DD6:DD11" ca="1" si="77">ROUND(AJ6*CR6,2)</f>
        <v>0</v>
      </c>
      <c r="DE6" s="31">
        <f t="shared" ref="DE6:DE11" ca="1" si="78">ROUND(AK6*CS6,2)</f>
        <v>0</v>
      </c>
      <c r="DF6" s="31">
        <f t="shared" ref="DF6:DF11" ca="1" si="79">ROUND(AL6*CT6,2)</f>
        <v>0</v>
      </c>
      <c r="DG6" s="31">
        <f t="shared" ref="DG6:DG11" ca="1" si="80">ROUND(AM6*CU6,2)</f>
        <v>0</v>
      </c>
      <c r="DH6" s="31">
        <f t="shared" ref="DH6:DH11" ca="1" si="81">ROUND(AN6*CV6,2)</f>
        <v>0</v>
      </c>
      <c r="DI6" s="32">
        <f t="shared" ref="DI6:DI11" ca="1" si="82">MAX(Q6+CW6,BM6)</f>
        <v>4955.5199999999995</v>
      </c>
      <c r="DJ6" s="32">
        <f t="shared" ref="DJ6:DJ11" ca="1" si="83">MAX(R6+CX6,BN6)</f>
        <v>1543.5</v>
      </c>
      <c r="DK6" s="32">
        <f t="shared" ref="DK6:DK11" ca="1" si="84">MAX(S6+CY6,BO6)</f>
        <v>8266.5</v>
      </c>
      <c r="DL6" s="32">
        <f t="shared" ref="DL6:DL11" ca="1" si="85">MAX(T6+CZ6,BP6)</f>
        <v>5670</v>
      </c>
      <c r="DM6" s="32">
        <f t="shared" ref="DM6:DM11" ca="1" si="86">MAX(U6+DA6,BQ6)</f>
        <v>4151.25</v>
      </c>
      <c r="DN6" s="32">
        <f t="shared" ref="DN6:DN11" ca="1" si="87">MAX(V6+DB6,BR6)</f>
        <v>61469.939999999995</v>
      </c>
      <c r="DO6" s="32">
        <f t="shared" ref="DO6:DO11" ca="1" si="88">MAX(W6+DC6,BS6)</f>
        <v>3969.27</v>
      </c>
      <c r="DP6" s="32">
        <f t="shared" ref="DP6:DP11" ca="1" si="89">MAX(X6+DD6,BT6)</f>
        <v>0</v>
      </c>
      <c r="DQ6" s="32">
        <f t="shared" ref="DQ6:DQ11" ca="1" si="90">MAX(Y6+DE6,BU6)</f>
        <v>0</v>
      </c>
      <c r="DR6" s="32">
        <f t="shared" ref="DR6:DR11" ca="1" si="91">MAX(Z6+DF6,BV6)</f>
        <v>0</v>
      </c>
      <c r="DS6" s="32">
        <f t="shared" ref="DS6:DS11" ca="1" si="92">MAX(AA6+DG6,BW6)</f>
        <v>0</v>
      </c>
      <c r="DT6" s="32">
        <f t="shared" ref="DT6:DT11" ca="1" si="93">MAX(AB6+DH6,BX6)</f>
        <v>0</v>
      </c>
      <c r="DU6" s="31">
        <f t="shared" ref="DU6:DU11" ca="1" si="94">DI6-BY6</f>
        <v>2641.24</v>
      </c>
      <c r="DV6" s="31">
        <f t="shared" ref="DV6:DV11" ca="1" si="95">DJ6-BZ6</f>
        <v>0</v>
      </c>
      <c r="DW6" s="31">
        <f t="shared" ref="DW6:DW11" ca="1" si="96">DK6-CA6</f>
        <v>0</v>
      </c>
      <c r="DX6" s="31">
        <f t="shared" ref="DX6:DX11" ca="1" si="97">DL6-CB6</f>
        <v>0</v>
      </c>
      <c r="DY6" s="31">
        <f t="shared" ref="DY6:DY11" ca="1" si="98">DM6-CC6</f>
        <v>0</v>
      </c>
      <c r="DZ6" s="31">
        <f t="shared" ref="DZ6:DZ11" ca="1" si="99">DN6-CD6</f>
        <v>28056.759999999995</v>
      </c>
      <c r="EA6" s="31">
        <f t="shared" ref="EA6:EA11" ca="1" si="100">DO6-CE6</f>
        <v>1809.27</v>
      </c>
      <c r="EB6" s="31">
        <f t="shared" ref="EB6:EB11" ca="1" si="101">DP6-CF6</f>
        <v>0</v>
      </c>
      <c r="EC6" s="31">
        <f t="shared" ref="EC6:EC11" ca="1" si="102">DQ6-CG6</f>
        <v>0</v>
      </c>
      <c r="ED6" s="31">
        <f t="shared" ref="ED6:ED11" ca="1" si="103">DR6-CH6</f>
        <v>0</v>
      </c>
      <c r="EE6" s="31">
        <f t="shared" ref="EE6:EE11" ca="1" si="104">DS6-CI6</f>
        <v>0</v>
      </c>
      <c r="EF6" s="31">
        <f t="shared" ref="EF6:EF11" ca="1" si="105">DT6-CJ6</f>
        <v>0</v>
      </c>
      <c r="EG6" s="32">
        <f t="shared" ref="EG6:EG11" ca="1" si="106">DU6+BA6</f>
        <v>3406.72</v>
      </c>
      <c r="EH6" s="32">
        <f t="shared" ref="EH6:EH11" ca="1" si="107">DV6+BB6</f>
        <v>53.42</v>
      </c>
      <c r="EI6" s="32">
        <f t="shared" ref="EI6:EI11" ca="1" si="108">DW6+BC6</f>
        <v>1149.32</v>
      </c>
      <c r="EJ6" s="32">
        <f t="shared" ref="EJ6:EJ11" ca="1" si="109">DX6+BD6</f>
        <v>242.72</v>
      </c>
      <c r="EK6" s="32">
        <f t="shared" ref="EK6:EK11" ca="1" si="110">DY6+BE6</f>
        <v>310.56</v>
      </c>
      <c r="EL6" s="32">
        <f t="shared" ref="EL6:EL11" ca="1" si="111">DZ6+BF6</f>
        <v>36188.089999999997</v>
      </c>
      <c r="EM6" s="32">
        <f t="shared" ref="EM6:EM11" ca="1" si="112">EA6+BG6</f>
        <v>2414.85</v>
      </c>
      <c r="EN6" s="32">
        <f t="shared" ref="EN6:EN11" ca="1" si="113">EB6+BH6</f>
        <v>0</v>
      </c>
      <c r="EO6" s="32">
        <f t="shared" ref="EO6:EO11" ca="1" si="114">EC6+BI6</f>
        <v>0</v>
      </c>
      <c r="EP6" s="32">
        <f t="shared" ref="EP6:EP11" ca="1" si="115">ED6+BJ6</f>
        <v>0</v>
      </c>
      <c r="EQ6" s="32">
        <f t="shared" ref="EQ6:EQ11" ca="1" si="116">EE6+BK6</f>
        <v>0</v>
      </c>
      <c r="ER6" s="32">
        <f t="shared" ref="ER6:ER11" ca="1" si="117">EF6+BL6</f>
        <v>0</v>
      </c>
    </row>
    <row r="7" spans="1:148">
      <c r="A7" t="s">
        <v>420</v>
      </c>
      <c r="B7" s="1" t="s">
        <v>516</v>
      </c>
      <c r="C7" t="s">
        <v>482</v>
      </c>
      <c r="D7" t="str">
        <f t="shared" ca="1" si="0"/>
        <v>FortisAlberta DOS - BP Empress (163S)</v>
      </c>
      <c r="E7" s="51">
        <v>676.51679999999999</v>
      </c>
      <c r="F7" s="51">
        <v>676.92070000000001</v>
      </c>
      <c r="H7" s="51">
        <v>12.3894</v>
      </c>
      <c r="J7" s="51">
        <v>65.804599999999994</v>
      </c>
      <c r="K7" s="51">
        <v>0.94669999999999999</v>
      </c>
      <c r="Q7" s="32">
        <v>2029.55</v>
      </c>
      <c r="R7" s="32">
        <v>2030.76</v>
      </c>
      <c r="S7" s="32"/>
      <c r="T7" s="32">
        <v>37.17</v>
      </c>
      <c r="U7" s="32"/>
      <c r="V7" s="32">
        <v>197.41</v>
      </c>
      <c r="W7" s="32">
        <v>2.84</v>
      </c>
      <c r="X7" s="32"/>
      <c r="Y7" s="32"/>
      <c r="Z7" s="32"/>
      <c r="AA7" s="32"/>
      <c r="AB7" s="32"/>
      <c r="AC7" s="31">
        <v>46792.87</v>
      </c>
      <c r="AD7" s="31">
        <v>63878.2</v>
      </c>
      <c r="AE7" s="31"/>
      <c r="AF7" s="31">
        <v>232.81</v>
      </c>
      <c r="AG7" s="31"/>
      <c r="AH7" s="31">
        <v>2668.29</v>
      </c>
      <c r="AI7" s="31">
        <v>66.91</v>
      </c>
      <c r="AJ7" s="31"/>
      <c r="AK7" s="31"/>
      <c r="AL7" s="31"/>
      <c r="AM7" s="31"/>
      <c r="AN7" s="31"/>
      <c r="AO7" s="42">
        <v>2.2200000000000002</v>
      </c>
      <c r="AP7" s="42">
        <v>2.2200000000000002</v>
      </c>
      <c r="AQ7" s="42">
        <v>2.2200000000000002</v>
      </c>
      <c r="AR7" s="42">
        <v>2.2200000000000002</v>
      </c>
      <c r="AS7" s="42">
        <v>2.2200000000000002</v>
      </c>
      <c r="AT7" s="42">
        <v>2.2200000000000002</v>
      </c>
      <c r="AU7" s="42">
        <v>2.2200000000000002</v>
      </c>
      <c r="AV7" s="42">
        <v>2.2200000000000002</v>
      </c>
      <c r="AW7" s="42">
        <v>2.2200000000000002</v>
      </c>
      <c r="AX7" s="42">
        <v>2.2200000000000002</v>
      </c>
      <c r="AY7" s="42">
        <v>2.2200000000000002</v>
      </c>
      <c r="AZ7" s="42">
        <v>2.2200000000000002</v>
      </c>
      <c r="BA7" s="31">
        <v>1038.81</v>
      </c>
      <c r="BB7" s="31">
        <v>1418.09</v>
      </c>
      <c r="BC7" s="31"/>
      <c r="BD7" s="31">
        <v>5.17</v>
      </c>
      <c r="BE7" s="31"/>
      <c r="BF7" s="31">
        <v>59.24</v>
      </c>
      <c r="BG7" s="31">
        <v>1.49</v>
      </c>
      <c r="BH7" s="31"/>
      <c r="BI7" s="31"/>
      <c r="BJ7" s="31"/>
      <c r="BK7" s="31"/>
      <c r="BL7" s="31"/>
      <c r="BM7" s="32">
        <v>1732.5</v>
      </c>
      <c r="BN7" s="32">
        <v>2754</v>
      </c>
      <c r="BO7" s="32"/>
      <c r="BP7" s="32">
        <v>405</v>
      </c>
      <c r="BQ7" s="32"/>
      <c r="BR7" s="32">
        <v>1188</v>
      </c>
      <c r="BS7" s="32">
        <v>360</v>
      </c>
      <c r="BT7" s="32"/>
      <c r="BU7" s="32"/>
      <c r="BV7" s="32"/>
      <c r="BW7" s="32"/>
      <c r="BX7" s="32"/>
      <c r="BY7" s="31">
        <f t="shared" si="58"/>
        <v>3068.3599999999997</v>
      </c>
      <c r="BZ7" s="31">
        <f t="shared" si="59"/>
        <v>3448.85</v>
      </c>
      <c r="CA7" s="31">
        <f t="shared" si="60"/>
        <v>0</v>
      </c>
      <c r="CB7" s="31">
        <f t="shared" si="61"/>
        <v>405</v>
      </c>
      <c r="CC7" s="31">
        <f t="shared" si="62"/>
        <v>0</v>
      </c>
      <c r="CD7" s="31">
        <f t="shared" si="63"/>
        <v>1188</v>
      </c>
      <c r="CE7" s="31">
        <f t="shared" si="64"/>
        <v>360</v>
      </c>
      <c r="CF7" s="31">
        <f t="shared" si="65"/>
        <v>0</v>
      </c>
      <c r="CG7" s="31">
        <f t="shared" si="66"/>
        <v>0</v>
      </c>
      <c r="CH7" s="31">
        <f t="shared" si="67"/>
        <v>0</v>
      </c>
      <c r="CI7" s="31">
        <f t="shared" si="68"/>
        <v>0</v>
      </c>
      <c r="CJ7" s="31">
        <f t="shared" si="69"/>
        <v>0</v>
      </c>
      <c r="CK7" s="6">
        <f t="shared" ca="1" si="12"/>
        <v>9.8799999999999999E-2</v>
      </c>
      <c r="CL7" s="6">
        <f t="shared" ca="1" si="12"/>
        <v>9.8799999999999999E-2</v>
      </c>
      <c r="CM7" s="6">
        <f t="shared" ca="1" si="12"/>
        <v>9.8799999999999999E-2</v>
      </c>
      <c r="CN7" s="6">
        <f t="shared" ca="1" si="12"/>
        <v>9.8799999999999999E-2</v>
      </c>
      <c r="CO7" s="6">
        <f t="shared" ca="1" si="12"/>
        <v>9.8799999999999999E-2</v>
      </c>
      <c r="CP7" s="6">
        <f t="shared" ca="1" si="12"/>
        <v>9.8799999999999999E-2</v>
      </c>
      <c r="CQ7" s="6">
        <f t="shared" ca="1" si="12"/>
        <v>9.8799999999999999E-2</v>
      </c>
      <c r="CR7" s="6">
        <f t="shared" ca="1" si="12"/>
        <v>9.8799999999999999E-2</v>
      </c>
      <c r="CS7" s="6">
        <f t="shared" ca="1" si="12"/>
        <v>9.8799999999999999E-2</v>
      </c>
      <c r="CT7" s="6">
        <f t="shared" ca="1" si="12"/>
        <v>9.8799999999999999E-2</v>
      </c>
      <c r="CU7" s="6">
        <f t="shared" ca="1" si="12"/>
        <v>9.8799999999999999E-2</v>
      </c>
      <c r="CV7" s="6">
        <f t="shared" ca="1" si="12"/>
        <v>9.8799999999999999E-2</v>
      </c>
      <c r="CW7" s="31">
        <f t="shared" ca="1" si="70"/>
        <v>4623.1400000000003</v>
      </c>
      <c r="CX7" s="31">
        <f t="shared" ca="1" si="71"/>
        <v>6311.17</v>
      </c>
      <c r="CY7" s="31">
        <f t="shared" ca="1" si="72"/>
        <v>0</v>
      </c>
      <c r="CZ7" s="31">
        <f t="shared" ca="1" si="73"/>
        <v>23</v>
      </c>
      <c r="DA7" s="31">
        <f t="shared" ca="1" si="74"/>
        <v>0</v>
      </c>
      <c r="DB7" s="31">
        <f t="shared" ca="1" si="75"/>
        <v>263.63</v>
      </c>
      <c r="DC7" s="31">
        <f t="shared" ca="1" si="76"/>
        <v>6.61</v>
      </c>
      <c r="DD7" s="31">
        <f t="shared" ca="1" si="77"/>
        <v>0</v>
      </c>
      <c r="DE7" s="31">
        <f t="shared" ca="1" si="78"/>
        <v>0</v>
      </c>
      <c r="DF7" s="31">
        <f t="shared" ca="1" si="79"/>
        <v>0</v>
      </c>
      <c r="DG7" s="31">
        <f t="shared" ca="1" si="80"/>
        <v>0</v>
      </c>
      <c r="DH7" s="31">
        <f t="shared" ca="1" si="81"/>
        <v>0</v>
      </c>
      <c r="DI7" s="32">
        <f t="shared" ca="1" si="82"/>
        <v>6652.6900000000005</v>
      </c>
      <c r="DJ7" s="32">
        <f t="shared" ca="1" si="83"/>
        <v>8341.93</v>
      </c>
      <c r="DK7" s="32">
        <f t="shared" ca="1" si="84"/>
        <v>0</v>
      </c>
      <c r="DL7" s="32">
        <f t="shared" ca="1" si="85"/>
        <v>405</v>
      </c>
      <c r="DM7" s="32">
        <f t="shared" ca="1" si="86"/>
        <v>0</v>
      </c>
      <c r="DN7" s="32">
        <f t="shared" ca="1" si="87"/>
        <v>1188</v>
      </c>
      <c r="DO7" s="32">
        <f t="shared" ca="1" si="88"/>
        <v>360</v>
      </c>
      <c r="DP7" s="32">
        <f t="shared" ca="1" si="89"/>
        <v>0</v>
      </c>
      <c r="DQ7" s="32">
        <f t="shared" ca="1" si="90"/>
        <v>0</v>
      </c>
      <c r="DR7" s="32">
        <f t="shared" ca="1" si="91"/>
        <v>0</v>
      </c>
      <c r="DS7" s="32">
        <f t="shared" ca="1" si="92"/>
        <v>0</v>
      </c>
      <c r="DT7" s="32">
        <f t="shared" ca="1" si="93"/>
        <v>0</v>
      </c>
      <c r="DU7" s="31">
        <f t="shared" ca="1" si="94"/>
        <v>3584.3300000000008</v>
      </c>
      <c r="DV7" s="31">
        <f t="shared" ca="1" si="95"/>
        <v>4893.08</v>
      </c>
      <c r="DW7" s="31">
        <f t="shared" ca="1" si="96"/>
        <v>0</v>
      </c>
      <c r="DX7" s="31">
        <f t="shared" ca="1" si="97"/>
        <v>0</v>
      </c>
      <c r="DY7" s="31">
        <f t="shared" ca="1" si="98"/>
        <v>0</v>
      </c>
      <c r="DZ7" s="31">
        <f t="shared" ca="1" si="99"/>
        <v>0</v>
      </c>
      <c r="EA7" s="31">
        <f t="shared" ca="1" si="100"/>
        <v>0</v>
      </c>
      <c r="EB7" s="31">
        <f t="shared" ca="1" si="101"/>
        <v>0</v>
      </c>
      <c r="EC7" s="31">
        <f t="shared" ca="1" si="102"/>
        <v>0</v>
      </c>
      <c r="ED7" s="31">
        <f t="shared" ca="1" si="103"/>
        <v>0</v>
      </c>
      <c r="EE7" s="31">
        <f t="shared" ca="1" si="104"/>
        <v>0</v>
      </c>
      <c r="EF7" s="31">
        <f t="shared" ca="1" si="105"/>
        <v>0</v>
      </c>
      <c r="EG7" s="32">
        <f t="shared" ca="1" si="106"/>
        <v>4623.1400000000012</v>
      </c>
      <c r="EH7" s="32">
        <f t="shared" ca="1" si="107"/>
        <v>6311.17</v>
      </c>
      <c r="EI7" s="32">
        <f t="shared" ca="1" si="108"/>
        <v>0</v>
      </c>
      <c r="EJ7" s="32">
        <f t="shared" ca="1" si="109"/>
        <v>5.17</v>
      </c>
      <c r="EK7" s="32">
        <f t="shared" ca="1" si="110"/>
        <v>0</v>
      </c>
      <c r="EL7" s="32">
        <f t="shared" ca="1" si="111"/>
        <v>59.24</v>
      </c>
      <c r="EM7" s="32">
        <f t="shared" ca="1" si="112"/>
        <v>1.49</v>
      </c>
      <c r="EN7" s="32">
        <f t="shared" ca="1" si="113"/>
        <v>0</v>
      </c>
      <c r="EO7" s="32">
        <f t="shared" ca="1" si="114"/>
        <v>0</v>
      </c>
      <c r="EP7" s="32">
        <f t="shared" ca="1" si="115"/>
        <v>0</v>
      </c>
      <c r="EQ7" s="32">
        <f t="shared" ca="1" si="116"/>
        <v>0</v>
      </c>
      <c r="ER7" s="32">
        <f t="shared" ca="1" si="117"/>
        <v>0</v>
      </c>
    </row>
    <row r="8" spans="1:148">
      <c r="A8" t="s">
        <v>420</v>
      </c>
      <c r="B8" s="1" t="s">
        <v>516</v>
      </c>
      <c r="C8" t="s">
        <v>483</v>
      </c>
      <c r="D8" t="str">
        <f t="shared" ca="1" si="0"/>
        <v>FortisAlberta DOS - BP Empress (163S)</v>
      </c>
      <c r="E8" s="51">
        <v>374.18270000000001</v>
      </c>
      <c r="F8" s="51">
        <v>1096.2384</v>
      </c>
      <c r="J8" s="51">
        <v>698.34270000000004</v>
      </c>
      <c r="K8" s="51">
        <v>55.424700000000001</v>
      </c>
      <c r="Q8" s="32">
        <v>1122.55</v>
      </c>
      <c r="R8" s="32">
        <v>3288.72</v>
      </c>
      <c r="S8" s="32"/>
      <c r="T8" s="32"/>
      <c r="U8" s="32"/>
      <c r="V8" s="32">
        <v>2095.0300000000002</v>
      </c>
      <c r="W8" s="32">
        <v>166.27</v>
      </c>
      <c r="X8" s="32"/>
      <c r="Y8" s="32"/>
      <c r="Z8" s="32"/>
      <c r="AA8" s="32"/>
      <c r="AB8" s="32"/>
      <c r="AC8" s="31">
        <v>25788.57</v>
      </c>
      <c r="AD8" s="31">
        <v>75445.59</v>
      </c>
      <c r="AE8" s="31"/>
      <c r="AF8" s="31"/>
      <c r="AG8" s="31"/>
      <c r="AH8" s="31">
        <v>34905.81</v>
      </c>
      <c r="AI8" s="31">
        <v>4934.5600000000004</v>
      </c>
      <c r="AJ8" s="31"/>
      <c r="AK8" s="31"/>
      <c r="AL8" s="31"/>
      <c r="AM8" s="31"/>
      <c r="AN8" s="31"/>
      <c r="AO8" s="42">
        <v>2.2200000000000002</v>
      </c>
      <c r="AP8" s="42">
        <v>2.2200000000000002</v>
      </c>
      <c r="AQ8" s="42">
        <v>2.2200000000000002</v>
      </c>
      <c r="AR8" s="42">
        <v>2.2200000000000002</v>
      </c>
      <c r="AS8" s="42">
        <v>2.2200000000000002</v>
      </c>
      <c r="AT8" s="42">
        <v>2.2200000000000002</v>
      </c>
      <c r="AU8" s="42">
        <v>2.2200000000000002</v>
      </c>
      <c r="AV8" s="42">
        <v>2.2200000000000002</v>
      </c>
      <c r="AW8" s="42">
        <v>2.2200000000000002</v>
      </c>
      <c r="AX8" s="42">
        <v>2.2200000000000002</v>
      </c>
      <c r="AY8" s="42">
        <v>2.2200000000000002</v>
      </c>
      <c r="AZ8" s="42">
        <v>2.2200000000000002</v>
      </c>
      <c r="BA8" s="31">
        <v>572.5</v>
      </c>
      <c r="BB8" s="31">
        <v>1674.89</v>
      </c>
      <c r="BC8" s="31"/>
      <c r="BD8" s="31"/>
      <c r="BE8" s="31"/>
      <c r="BF8" s="31">
        <v>774.9</v>
      </c>
      <c r="BG8" s="31">
        <v>109.55</v>
      </c>
      <c r="BH8" s="31"/>
      <c r="BI8" s="31"/>
      <c r="BJ8" s="31"/>
      <c r="BK8" s="31"/>
      <c r="BL8" s="31"/>
      <c r="BM8" s="32">
        <v>1620</v>
      </c>
      <c r="BN8" s="32">
        <v>4590</v>
      </c>
      <c r="BO8" s="32"/>
      <c r="BP8" s="32"/>
      <c r="BQ8" s="32"/>
      <c r="BR8" s="32">
        <v>4793.8500000000004</v>
      </c>
      <c r="BS8" s="32">
        <v>6570</v>
      </c>
      <c r="BT8" s="32"/>
      <c r="BU8" s="32"/>
      <c r="BV8" s="32"/>
      <c r="BW8" s="32"/>
      <c r="BX8" s="32"/>
      <c r="BY8" s="31">
        <f t="shared" si="58"/>
        <v>1695.05</v>
      </c>
      <c r="BZ8" s="31">
        <f t="shared" si="59"/>
        <v>4963.6099999999997</v>
      </c>
      <c r="CA8" s="31">
        <f t="shared" si="60"/>
        <v>0</v>
      </c>
      <c r="CB8" s="31">
        <f t="shared" si="61"/>
        <v>0</v>
      </c>
      <c r="CC8" s="31">
        <f t="shared" si="62"/>
        <v>0</v>
      </c>
      <c r="CD8" s="31">
        <f t="shared" si="63"/>
        <v>4793.8500000000004</v>
      </c>
      <c r="CE8" s="31">
        <f t="shared" si="64"/>
        <v>6570</v>
      </c>
      <c r="CF8" s="31">
        <f t="shared" si="65"/>
        <v>0</v>
      </c>
      <c r="CG8" s="31">
        <f t="shared" si="66"/>
        <v>0</v>
      </c>
      <c r="CH8" s="31">
        <f t="shared" si="67"/>
        <v>0</v>
      </c>
      <c r="CI8" s="31">
        <f t="shared" si="68"/>
        <v>0</v>
      </c>
      <c r="CJ8" s="31">
        <f t="shared" si="69"/>
        <v>0</v>
      </c>
      <c r="CK8" s="6">
        <f t="shared" ca="1" si="12"/>
        <v>9.8799999999999999E-2</v>
      </c>
      <c r="CL8" s="6">
        <f t="shared" ca="1" si="12"/>
        <v>9.8799999999999999E-2</v>
      </c>
      <c r="CM8" s="6">
        <f t="shared" ca="1" si="12"/>
        <v>9.8799999999999999E-2</v>
      </c>
      <c r="CN8" s="6">
        <f t="shared" ca="1" si="12"/>
        <v>9.8799999999999999E-2</v>
      </c>
      <c r="CO8" s="6">
        <f t="shared" ca="1" si="12"/>
        <v>9.8799999999999999E-2</v>
      </c>
      <c r="CP8" s="6">
        <f t="shared" ca="1" si="12"/>
        <v>9.8799999999999999E-2</v>
      </c>
      <c r="CQ8" s="6">
        <f t="shared" ca="1" si="12"/>
        <v>9.8799999999999999E-2</v>
      </c>
      <c r="CR8" s="6">
        <f t="shared" ca="1" si="12"/>
        <v>9.8799999999999999E-2</v>
      </c>
      <c r="CS8" s="6">
        <f t="shared" ca="1" si="12"/>
        <v>9.8799999999999999E-2</v>
      </c>
      <c r="CT8" s="6">
        <f t="shared" ca="1" si="12"/>
        <v>9.8799999999999999E-2</v>
      </c>
      <c r="CU8" s="6">
        <f t="shared" ca="1" si="12"/>
        <v>9.8799999999999999E-2</v>
      </c>
      <c r="CV8" s="6">
        <f t="shared" ca="1" si="12"/>
        <v>9.8799999999999999E-2</v>
      </c>
      <c r="CW8" s="31">
        <f t="shared" ca="1" si="70"/>
        <v>2547.91</v>
      </c>
      <c r="CX8" s="31">
        <f t="shared" ca="1" si="71"/>
        <v>7454.02</v>
      </c>
      <c r="CY8" s="31">
        <f t="shared" ca="1" si="72"/>
        <v>0</v>
      </c>
      <c r="CZ8" s="31">
        <f t="shared" ca="1" si="73"/>
        <v>0</v>
      </c>
      <c r="DA8" s="31">
        <f t="shared" ca="1" si="74"/>
        <v>0</v>
      </c>
      <c r="DB8" s="31">
        <f t="shared" ca="1" si="75"/>
        <v>3448.69</v>
      </c>
      <c r="DC8" s="31">
        <f t="shared" ca="1" si="76"/>
        <v>487.53</v>
      </c>
      <c r="DD8" s="31">
        <f t="shared" ca="1" si="77"/>
        <v>0</v>
      </c>
      <c r="DE8" s="31">
        <f t="shared" ca="1" si="78"/>
        <v>0</v>
      </c>
      <c r="DF8" s="31">
        <f t="shared" ca="1" si="79"/>
        <v>0</v>
      </c>
      <c r="DG8" s="31">
        <f t="shared" ca="1" si="80"/>
        <v>0</v>
      </c>
      <c r="DH8" s="31">
        <f t="shared" ca="1" si="81"/>
        <v>0</v>
      </c>
      <c r="DI8" s="32">
        <f t="shared" ca="1" si="82"/>
        <v>3670.46</v>
      </c>
      <c r="DJ8" s="32">
        <f t="shared" ca="1" si="83"/>
        <v>10742.74</v>
      </c>
      <c r="DK8" s="32">
        <f t="shared" ca="1" si="84"/>
        <v>0</v>
      </c>
      <c r="DL8" s="32">
        <f t="shared" ca="1" si="85"/>
        <v>0</v>
      </c>
      <c r="DM8" s="32">
        <f t="shared" ca="1" si="86"/>
        <v>0</v>
      </c>
      <c r="DN8" s="32">
        <f t="shared" ca="1" si="87"/>
        <v>5543.72</v>
      </c>
      <c r="DO8" s="32">
        <f t="shared" ca="1" si="88"/>
        <v>6570</v>
      </c>
      <c r="DP8" s="32">
        <f t="shared" ca="1" si="89"/>
        <v>0</v>
      </c>
      <c r="DQ8" s="32">
        <f t="shared" ca="1" si="90"/>
        <v>0</v>
      </c>
      <c r="DR8" s="32">
        <f t="shared" ca="1" si="91"/>
        <v>0</v>
      </c>
      <c r="DS8" s="32">
        <f t="shared" ca="1" si="92"/>
        <v>0</v>
      </c>
      <c r="DT8" s="32">
        <f t="shared" ca="1" si="93"/>
        <v>0</v>
      </c>
      <c r="DU8" s="31">
        <f t="shared" ca="1" si="94"/>
        <v>1975.41</v>
      </c>
      <c r="DV8" s="31">
        <f t="shared" ca="1" si="95"/>
        <v>5779.13</v>
      </c>
      <c r="DW8" s="31">
        <f t="shared" ca="1" si="96"/>
        <v>0</v>
      </c>
      <c r="DX8" s="31">
        <f t="shared" ca="1" si="97"/>
        <v>0</v>
      </c>
      <c r="DY8" s="31">
        <f t="shared" ca="1" si="98"/>
        <v>0</v>
      </c>
      <c r="DZ8" s="31">
        <f t="shared" ca="1" si="99"/>
        <v>749.86999999999989</v>
      </c>
      <c r="EA8" s="31">
        <f t="shared" ca="1" si="100"/>
        <v>0</v>
      </c>
      <c r="EB8" s="31">
        <f t="shared" ca="1" si="101"/>
        <v>0</v>
      </c>
      <c r="EC8" s="31">
        <f t="shared" ca="1" si="102"/>
        <v>0</v>
      </c>
      <c r="ED8" s="31">
        <f t="shared" ca="1" si="103"/>
        <v>0</v>
      </c>
      <c r="EE8" s="31">
        <f t="shared" ca="1" si="104"/>
        <v>0</v>
      </c>
      <c r="EF8" s="31">
        <f t="shared" ca="1" si="105"/>
        <v>0</v>
      </c>
      <c r="EG8" s="32">
        <f t="shared" ca="1" si="106"/>
        <v>2547.91</v>
      </c>
      <c r="EH8" s="32">
        <f t="shared" ca="1" si="107"/>
        <v>7454.02</v>
      </c>
      <c r="EI8" s="32">
        <f t="shared" ca="1" si="108"/>
        <v>0</v>
      </c>
      <c r="EJ8" s="32">
        <f t="shared" ca="1" si="109"/>
        <v>0</v>
      </c>
      <c r="EK8" s="32">
        <f t="shared" ca="1" si="110"/>
        <v>0</v>
      </c>
      <c r="EL8" s="32">
        <f t="shared" ca="1" si="111"/>
        <v>1524.77</v>
      </c>
      <c r="EM8" s="32">
        <f t="shared" ca="1" si="112"/>
        <v>109.55</v>
      </c>
      <c r="EN8" s="32">
        <f t="shared" ca="1" si="113"/>
        <v>0</v>
      </c>
      <c r="EO8" s="32">
        <f t="shared" ca="1" si="114"/>
        <v>0</v>
      </c>
      <c r="EP8" s="32">
        <f t="shared" ca="1" si="115"/>
        <v>0</v>
      </c>
      <c r="EQ8" s="32">
        <f t="shared" ca="1" si="116"/>
        <v>0</v>
      </c>
      <c r="ER8" s="32">
        <f t="shared" ca="1" si="117"/>
        <v>0</v>
      </c>
    </row>
    <row r="9" spans="1:148">
      <c r="A9" t="s">
        <v>420</v>
      </c>
      <c r="B9" s="1" t="s">
        <v>516</v>
      </c>
      <c r="C9" t="s">
        <v>484</v>
      </c>
      <c r="D9" t="str">
        <f t="shared" ca="1" si="0"/>
        <v>FortisAlberta DOS - BP Empress (163S)</v>
      </c>
      <c r="E9" s="51">
        <v>1872.7846999999999</v>
      </c>
      <c r="F9" s="51">
        <v>1664.9584</v>
      </c>
      <c r="J9" s="51">
        <v>333.50009999999997</v>
      </c>
      <c r="K9" s="51">
        <v>30.160599999999999</v>
      </c>
      <c r="Q9" s="32">
        <v>5618.35</v>
      </c>
      <c r="R9" s="32">
        <v>4994.88</v>
      </c>
      <c r="S9" s="32"/>
      <c r="T9" s="32"/>
      <c r="U9" s="32"/>
      <c r="V9" s="32">
        <v>1000.5</v>
      </c>
      <c r="W9" s="32">
        <v>90.48</v>
      </c>
      <c r="X9" s="32"/>
      <c r="Y9" s="32"/>
      <c r="Z9" s="32"/>
      <c r="AA9" s="32"/>
      <c r="AB9" s="32"/>
      <c r="AC9" s="31">
        <v>124675.38</v>
      </c>
      <c r="AD9" s="31">
        <v>103674.48</v>
      </c>
      <c r="AE9" s="31"/>
      <c r="AF9" s="31"/>
      <c r="AG9" s="31"/>
      <c r="AH9" s="31">
        <v>9985.4500000000007</v>
      </c>
      <c r="AI9" s="31">
        <v>8701.8799999999992</v>
      </c>
      <c r="AJ9" s="31"/>
      <c r="AK9" s="31"/>
      <c r="AL9" s="31"/>
      <c r="AM9" s="31"/>
      <c r="AN9" s="31"/>
      <c r="AO9" s="42">
        <v>2.2200000000000002</v>
      </c>
      <c r="AP9" s="42">
        <v>2.2200000000000002</v>
      </c>
      <c r="AQ9" s="42">
        <v>2.2200000000000002</v>
      </c>
      <c r="AR9" s="42">
        <v>2.2200000000000002</v>
      </c>
      <c r="AS9" s="42">
        <v>2.2200000000000002</v>
      </c>
      <c r="AT9" s="42">
        <v>2.2200000000000002</v>
      </c>
      <c r="AU9" s="42">
        <v>2.2200000000000002</v>
      </c>
      <c r="AV9" s="42">
        <v>2.2200000000000002</v>
      </c>
      <c r="AW9" s="42">
        <v>2.2200000000000002</v>
      </c>
      <c r="AX9" s="42">
        <v>2.2200000000000002</v>
      </c>
      <c r="AY9" s="42">
        <v>2.2200000000000002</v>
      </c>
      <c r="AZ9" s="42">
        <v>2.2200000000000002</v>
      </c>
      <c r="BA9" s="31">
        <v>2767.79</v>
      </c>
      <c r="BB9" s="31">
        <v>2301.58</v>
      </c>
      <c r="BC9" s="31"/>
      <c r="BD9" s="31"/>
      <c r="BE9" s="31"/>
      <c r="BF9" s="31">
        <v>221.68</v>
      </c>
      <c r="BG9" s="31">
        <v>193.18</v>
      </c>
      <c r="BH9" s="31"/>
      <c r="BI9" s="31"/>
      <c r="BJ9" s="31"/>
      <c r="BK9" s="31"/>
      <c r="BL9" s="31"/>
      <c r="BM9" s="32">
        <v>7128</v>
      </c>
      <c r="BN9" s="32">
        <v>6426</v>
      </c>
      <c r="BO9" s="32"/>
      <c r="BP9" s="32"/>
      <c r="BQ9" s="32"/>
      <c r="BR9" s="32">
        <v>2268</v>
      </c>
      <c r="BS9" s="32">
        <v>683.1</v>
      </c>
      <c r="BT9" s="32"/>
      <c r="BU9" s="32"/>
      <c r="BV9" s="32"/>
      <c r="BW9" s="32"/>
      <c r="BX9" s="32"/>
      <c r="BY9" s="31">
        <f t="shared" si="58"/>
        <v>8386.14</v>
      </c>
      <c r="BZ9" s="31">
        <f t="shared" si="59"/>
        <v>7296.46</v>
      </c>
      <c r="CA9" s="31">
        <f t="shared" si="60"/>
        <v>0</v>
      </c>
      <c r="CB9" s="31">
        <f t="shared" si="61"/>
        <v>0</v>
      </c>
      <c r="CC9" s="31">
        <f t="shared" si="62"/>
        <v>0</v>
      </c>
      <c r="CD9" s="31">
        <f t="shared" si="63"/>
        <v>2268</v>
      </c>
      <c r="CE9" s="31">
        <f t="shared" si="64"/>
        <v>683.1</v>
      </c>
      <c r="CF9" s="31">
        <f t="shared" si="65"/>
        <v>0</v>
      </c>
      <c r="CG9" s="31">
        <f t="shared" si="66"/>
        <v>0</v>
      </c>
      <c r="CH9" s="31">
        <f t="shared" si="67"/>
        <v>0</v>
      </c>
      <c r="CI9" s="31">
        <f t="shared" si="68"/>
        <v>0</v>
      </c>
      <c r="CJ9" s="31">
        <f t="shared" si="69"/>
        <v>0</v>
      </c>
      <c r="CK9" s="6">
        <f t="shared" ca="1" si="12"/>
        <v>9.8799999999999999E-2</v>
      </c>
      <c r="CL9" s="6">
        <f t="shared" ca="1" si="12"/>
        <v>9.8799999999999999E-2</v>
      </c>
      <c r="CM9" s="6">
        <f t="shared" ca="1" si="12"/>
        <v>9.8799999999999999E-2</v>
      </c>
      <c r="CN9" s="6">
        <f t="shared" ca="1" si="12"/>
        <v>9.8799999999999999E-2</v>
      </c>
      <c r="CO9" s="6">
        <f t="shared" ca="1" si="12"/>
        <v>9.8799999999999999E-2</v>
      </c>
      <c r="CP9" s="6">
        <f t="shared" ca="1" si="12"/>
        <v>9.8799999999999999E-2</v>
      </c>
      <c r="CQ9" s="6">
        <f t="shared" ca="1" si="12"/>
        <v>9.8799999999999999E-2</v>
      </c>
      <c r="CR9" s="6">
        <f t="shared" ca="1" si="12"/>
        <v>9.8799999999999999E-2</v>
      </c>
      <c r="CS9" s="6">
        <f t="shared" ca="1" si="12"/>
        <v>9.8799999999999999E-2</v>
      </c>
      <c r="CT9" s="6">
        <f t="shared" ca="1" si="12"/>
        <v>9.8799999999999999E-2</v>
      </c>
      <c r="CU9" s="6">
        <f t="shared" ca="1" si="12"/>
        <v>9.8799999999999999E-2</v>
      </c>
      <c r="CV9" s="6">
        <f t="shared" ca="1" si="12"/>
        <v>9.8799999999999999E-2</v>
      </c>
      <c r="CW9" s="31">
        <f t="shared" ca="1" si="70"/>
        <v>12317.93</v>
      </c>
      <c r="CX9" s="31">
        <f t="shared" ca="1" si="71"/>
        <v>10243.040000000001</v>
      </c>
      <c r="CY9" s="31">
        <f t="shared" ca="1" si="72"/>
        <v>0</v>
      </c>
      <c r="CZ9" s="31">
        <f t="shared" ca="1" si="73"/>
        <v>0</v>
      </c>
      <c r="DA9" s="31">
        <f t="shared" ca="1" si="74"/>
        <v>0</v>
      </c>
      <c r="DB9" s="31">
        <f t="shared" ca="1" si="75"/>
        <v>986.56</v>
      </c>
      <c r="DC9" s="31">
        <f t="shared" ca="1" si="76"/>
        <v>859.75</v>
      </c>
      <c r="DD9" s="31">
        <f t="shared" ca="1" si="77"/>
        <v>0</v>
      </c>
      <c r="DE9" s="31">
        <f t="shared" ca="1" si="78"/>
        <v>0</v>
      </c>
      <c r="DF9" s="31">
        <f t="shared" ca="1" si="79"/>
        <v>0</v>
      </c>
      <c r="DG9" s="31">
        <f t="shared" ca="1" si="80"/>
        <v>0</v>
      </c>
      <c r="DH9" s="31">
        <f t="shared" ca="1" si="81"/>
        <v>0</v>
      </c>
      <c r="DI9" s="32">
        <f t="shared" ca="1" si="82"/>
        <v>17936.28</v>
      </c>
      <c r="DJ9" s="32">
        <f t="shared" ca="1" si="83"/>
        <v>15237.920000000002</v>
      </c>
      <c r="DK9" s="32">
        <f t="shared" ca="1" si="84"/>
        <v>0</v>
      </c>
      <c r="DL9" s="32">
        <f t="shared" ca="1" si="85"/>
        <v>0</v>
      </c>
      <c r="DM9" s="32">
        <f t="shared" ca="1" si="86"/>
        <v>0</v>
      </c>
      <c r="DN9" s="32">
        <f t="shared" ca="1" si="87"/>
        <v>2268</v>
      </c>
      <c r="DO9" s="32">
        <f t="shared" ca="1" si="88"/>
        <v>950.23</v>
      </c>
      <c r="DP9" s="32">
        <f t="shared" ca="1" si="89"/>
        <v>0</v>
      </c>
      <c r="DQ9" s="32">
        <f t="shared" ca="1" si="90"/>
        <v>0</v>
      </c>
      <c r="DR9" s="32">
        <f t="shared" ca="1" si="91"/>
        <v>0</v>
      </c>
      <c r="DS9" s="32">
        <f t="shared" ca="1" si="92"/>
        <v>0</v>
      </c>
      <c r="DT9" s="32">
        <f t="shared" ca="1" si="93"/>
        <v>0</v>
      </c>
      <c r="DU9" s="31">
        <f t="shared" ca="1" si="94"/>
        <v>9550.14</v>
      </c>
      <c r="DV9" s="31">
        <f t="shared" ca="1" si="95"/>
        <v>7941.4600000000019</v>
      </c>
      <c r="DW9" s="31">
        <f t="shared" ca="1" si="96"/>
        <v>0</v>
      </c>
      <c r="DX9" s="31">
        <f t="shared" ca="1" si="97"/>
        <v>0</v>
      </c>
      <c r="DY9" s="31">
        <f t="shared" ca="1" si="98"/>
        <v>0</v>
      </c>
      <c r="DZ9" s="31">
        <f t="shared" ca="1" si="99"/>
        <v>0</v>
      </c>
      <c r="EA9" s="31">
        <f t="shared" ca="1" si="100"/>
        <v>267.13</v>
      </c>
      <c r="EB9" s="31">
        <f t="shared" ca="1" si="101"/>
        <v>0</v>
      </c>
      <c r="EC9" s="31">
        <f t="shared" ca="1" si="102"/>
        <v>0</v>
      </c>
      <c r="ED9" s="31">
        <f t="shared" ca="1" si="103"/>
        <v>0</v>
      </c>
      <c r="EE9" s="31">
        <f t="shared" ca="1" si="104"/>
        <v>0</v>
      </c>
      <c r="EF9" s="31">
        <f t="shared" ca="1" si="105"/>
        <v>0</v>
      </c>
      <c r="EG9" s="32">
        <f t="shared" ca="1" si="106"/>
        <v>12317.93</v>
      </c>
      <c r="EH9" s="32">
        <f t="shared" ca="1" si="107"/>
        <v>10243.040000000001</v>
      </c>
      <c r="EI9" s="32">
        <f t="shared" ca="1" si="108"/>
        <v>0</v>
      </c>
      <c r="EJ9" s="32">
        <f t="shared" ca="1" si="109"/>
        <v>0</v>
      </c>
      <c r="EK9" s="32">
        <f t="shared" ca="1" si="110"/>
        <v>0</v>
      </c>
      <c r="EL9" s="32">
        <f t="shared" ca="1" si="111"/>
        <v>221.68</v>
      </c>
      <c r="EM9" s="32">
        <f t="shared" ca="1" si="112"/>
        <v>460.31</v>
      </c>
      <c r="EN9" s="32">
        <f t="shared" ca="1" si="113"/>
        <v>0</v>
      </c>
      <c r="EO9" s="32">
        <f t="shared" ca="1" si="114"/>
        <v>0</v>
      </c>
      <c r="EP9" s="32">
        <f t="shared" ca="1" si="115"/>
        <v>0</v>
      </c>
      <c r="EQ9" s="32">
        <f t="shared" ca="1" si="116"/>
        <v>0</v>
      </c>
      <c r="ER9" s="32">
        <f t="shared" ca="1" si="117"/>
        <v>0</v>
      </c>
    </row>
    <row r="10" spans="1:148">
      <c r="A10" t="s">
        <v>420</v>
      </c>
      <c r="B10" s="1" t="s">
        <v>516</v>
      </c>
      <c r="C10" t="s">
        <v>509</v>
      </c>
      <c r="D10" t="str">
        <f t="shared" ca="1" si="0"/>
        <v>FortisAlberta DOS - BP Empress (163S)</v>
      </c>
      <c r="E10" s="51">
        <v>1843.2219</v>
      </c>
      <c r="F10" s="51">
        <v>1590.7203999999999</v>
      </c>
      <c r="J10" s="51">
        <v>189.70910000000001</v>
      </c>
      <c r="Q10" s="32">
        <v>5529.67</v>
      </c>
      <c r="R10" s="32">
        <v>4772.16</v>
      </c>
      <c r="S10" s="32"/>
      <c r="T10" s="32"/>
      <c r="U10" s="32"/>
      <c r="V10" s="32">
        <v>569.13</v>
      </c>
      <c r="W10" s="32"/>
      <c r="X10" s="32"/>
      <c r="Y10" s="32"/>
      <c r="Z10" s="32"/>
      <c r="AA10" s="32"/>
      <c r="AB10" s="32"/>
      <c r="AC10" s="31">
        <v>107342.32</v>
      </c>
      <c r="AD10" s="31">
        <v>119502.54</v>
      </c>
      <c r="AE10" s="31"/>
      <c r="AF10" s="31"/>
      <c r="AG10" s="31"/>
      <c r="AH10" s="31">
        <v>13435.14</v>
      </c>
      <c r="AI10" s="31"/>
      <c r="AJ10" s="31"/>
      <c r="AK10" s="31"/>
      <c r="AL10" s="31"/>
      <c r="AM10" s="31"/>
      <c r="AN10" s="31"/>
      <c r="AO10" s="42">
        <v>2.2200000000000002</v>
      </c>
      <c r="AP10" s="42">
        <v>2.2200000000000002</v>
      </c>
      <c r="AQ10" s="42">
        <v>2.2200000000000002</v>
      </c>
      <c r="AR10" s="42">
        <v>2.2200000000000002</v>
      </c>
      <c r="AS10" s="42">
        <v>2.2200000000000002</v>
      </c>
      <c r="AT10" s="42">
        <v>2.2200000000000002</v>
      </c>
      <c r="AU10" s="42">
        <v>2.2200000000000002</v>
      </c>
      <c r="AV10" s="42">
        <v>2.2200000000000002</v>
      </c>
      <c r="AW10" s="42">
        <v>2.2200000000000002</v>
      </c>
      <c r="AX10" s="42">
        <v>2.2200000000000002</v>
      </c>
      <c r="AY10" s="42">
        <v>2.2200000000000002</v>
      </c>
      <c r="AZ10" s="42">
        <v>2.2200000000000002</v>
      </c>
      <c r="BA10" s="31">
        <v>2383</v>
      </c>
      <c r="BB10" s="31">
        <v>2652.96</v>
      </c>
      <c r="BC10" s="31"/>
      <c r="BD10" s="31"/>
      <c r="BE10" s="31"/>
      <c r="BF10" s="31">
        <v>298.26</v>
      </c>
      <c r="BG10" s="31"/>
      <c r="BH10" s="31"/>
      <c r="BI10" s="31"/>
      <c r="BJ10" s="31"/>
      <c r="BK10" s="31"/>
      <c r="BL10" s="31"/>
      <c r="BM10" s="32">
        <v>8748</v>
      </c>
      <c r="BN10" s="32">
        <v>10206</v>
      </c>
      <c r="BO10" s="32"/>
      <c r="BP10" s="32"/>
      <c r="BQ10" s="32"/>
      <c r="BR10" s="32">
        <v>3060</v>
      </c>
      <c r="BS10" s="32"/>
      <c r="BT10" s="32"/>
      <c r="BU10" s="32"/>
      <c r="BV10" s="32"/>
      <c r="BW10" s="32"/>
      <c r="BX10" s="32"/>
      <c r="BY10" s="31">
        <f t="shared" si="58"/>
        <v>8748</v>
      </c>
      <c r="BZ10" s="31">
        <f t="shared" si="59"/>
        <v>10206</v>
      </c>
      <c r="CA10" s="31">
        <f t="shared" si="60"/>
        <v>0</v>
      </c>
      <c r="CB10" s="31">
        <f t="shared" si="61"/>
        <v>0</v>
      </c>
      <c r="CC10" s="31">
        <f t="shared" si="62"/>
        <v>0</v>
      </c>
      <c r="CD10" s="31">
        <f t="shared" si="63"/>
        <v>3060</v>
      </c>
      <c r="CE10" s="31">
        <f t="shared" si="64"/>
        <v>0</v>
      </c>
      <c r="CF10" s="31">
        <f t="shared" si="65"/>
        <v>0</v>
      </c>
      <c r="CG10" s="31">
        <f t="shared" si="66"/>
        <v>0</v>
      </c>
      <c r="CH10" s="31">
        <f t="shared" si="67"/>
        <v>0</v>
      </c>
      <c r="CI10" s="31">
        <f t="shared" si="68"/>
        <v>0</v>
      </c>
      <c r="CJ10" s="31">
        <f t="shared" si="69"/>
        <v>0</v>
      </c>
      <c r="CK10" s="6">
        <f t="shared" ca="1" si="12"/>
        <v>9.8799999999999999E-2</v>
      </c>
      <c r="CL10" s="6">
        <f t="shared" ca="1" si="12"/>
        <v>9.8799999999999999E-2</v>
      </c>
      <c r="CM10" s="6">
        <f t="shared" ca="1" si="12"/>
        <v>9.8799999999999999E-2</v>
      </c>
      <c r="CN10" s="6">
        <f t="shared" ca="1" si="12"/>
        <v>9.8799999999999999E-2</v>
      </c>
      <c r="CO10" s="6">
        <f t="shared" ca="1" si="12"/>
        <v>9.8799999999999999E-2</v>
      </c>
      <c r="CP10" s="6">
        <f t="shared" ca="1" si="12"/>
        <v>9.8799999999999999E-2</v>
      </c>
      <c r="CQ10" s="6">
        <f t="shared" ca="1" si="12"/>
        <v>9.8799999999999999E-2</v>
      </c>
      <c r="CR10" s="6">
        <f t="shared" ca="1" si="12"/>
        <v>9.8799999999999999E-2</v>
      </c>
      <c r="CS10" s="6">
        <f t="shared" ca="1" si="12"/>
        <v>9.8799999999999999E-2</v>
      </c>
      <c r="CT10" s="6">
        <f t="shared" ca="1" si="12"/>
        <v>9.8799999999999999E-2</v>
      </c>
      <c r="CU10" s="6">
        <f t="shared" ca="1" si="12"/>
        <v>9.8799999999999999E-2</v>
      </c>
      <c r="CV10" s="6">
        <f t="shared" ca="1" si="12"/>
        <v>9.8799999999999999E-2</v>
      </c>
      <c r="CW10" s="31">
        <f t="shared" ca="1" si="70"/>
        <v>10605.42</v>
      </c>
      <c r="CX10" s="31">
        <f t="shared" ca="1" si="71"/>
        <v>11806.85</v>
      </c>
      <c r="CY10" s="31">
        <f t="shared" ca="1" si="72"/>
        <v>0</v>
      </c>
      <c r="CZ10" s="31">
        <f t="shared" ca="1" si="73"/>
        <v>0</v>
      </c>
      <c r="DA10" s="31">
        <f t="shared" ca="1" si="74"/>
        <v>0</v>
      </c>
      <c r="DB10" s="31">
        <f t="shared" ca="1" si="75"/>
        <v>1327.39</v>
      </c>
      <c r="DC10" s="31">
        <f t="shared" ca="1" si="76"/>
        <v>0</v>
      </c>
      <c r="DD10" s="31">
        <f t="shared" ca="1" si="77"/>
        <v>0</v>
      </c>
      <c r="DE10" s="31">
        <f t="shared" ca="1" si="78"/>
        <v>0</v>
      </c>
      <c r="DF10" s="31">
        <f t="shared" ca="1" si="79"/>
        <v>0</v>
      </c>
      <c r="DG10" s="31">
        <f t="shared" ca="1" si="80"/>
        <v>0</v>
      </c>
      <c r="DH10" s="31">
        <f t="shared" ca="1" si="81"/>
        <v>0</v>
      </c>
      <c r="DI10" s="32">
        <f t="shared" ca="1" si="82"/>
        <v>16135.09</v>
      </c>
      <c r="DJ10" s="32">
        <f t="shared" ca="1" si="83"/>
        <v>16579.010000000002</v>
      </c>
      <c r="DK10" s="32">
        <f t="shared" ca="1" si="84"/>
        <v>0</v>
      </c>
      <c r="DL10" s="32">
        <f t="shared" ca="1" si="85"/>
        <v>0</v>
      </c>
      <c r="DM10" s="32">
        <f t="shared" ca="1" si="86"/>
        <v>0</v>
      </c>
      <c r="DN10" s="32">
        <f t="shared" ca="1" si="87"/>
        <v>3060</v>
      </c>
      <c r="DO10" s="32">
        <f t="shared" ca="1" si="88"/>
        <v>0</v>
      </c>
      <c r="DP10" s="32">
        <f t="shared" ca="1" si="89"/>
        <v>0</v>
      </c>
      <c r="DQ10" s="32">
        <f t="shared" ca="1" si="90"/>
        <v>0</v>
      </c>
      <c r="DR10" s="32">
        <f t="shared" ca="1" si="91"/>
        <v>0</v>
      </c>
      <c r="DS10" s="32">
        <f t="shared" ca="1" si="92"/>
        <v>0</v>
      </c>
      <c r="DT10" s="32">
        <f t="shared" ca="1" si="93"/>
        <v>0</v>
      </c>
      <c r="DU10" s="31">
        <f t="shared" ca="1" si="94"/>
        <v>7387.09</v>
      </c>
      <c r="DV10" s="31">
        <f t="shared" ca="1" si="95"/>
        <v>6373.010000000002</v>
      </c>
      <c r="DW10" s="31">
        <f t="shared" ca="1" si="96"/>
        <v>0</v>
      </c>
      <c r="DX10" s="31">
        <f t="shared" ca="1" si="97"/>
        <v>0</v>
      </c>
      <c r="DY10" s="31">
        <f t="shared" ca="1" si="98"/>
        <v>0</v>
      </c>
      <c r="DZ10" s="31">
        <f t="shared" ca="1" si="99"/>
        <v>0</v>
      </c>
      <c r="EA10" s="31">
        <f t="shared" ca="1" si="100"/>
        <v>0</v>
      </c>
      <c r="EB10" s="31">
        <f t="shared" ca="1" si="101"/>
        <v>0</v>
      </c>
      <c r="EC10" s="31">
        <f t="shared" ca="1" si="102"/>
        <v>0</v>
      </c>
      <c r="ED10" s="31">
        <f t="shared" ca="1" si="103"/>
        <v>0</v>
      </c>
      <c r="EE10" s="31">
        <f t="shared" ca="1" si="104"/>
        <v>0</v>
      </c>
      <c r="EF10" s="31">
        <f t="shared" ca="1" si="105"/>
        <v>0</v>
      </c>
      <c r="EG10" s="32">
        <f t="shared" ca="1" si="106"/>
        <v>9770.09</v>
      </c>
      <c r="EH10" s="32">
        <f t="shared" ca="1" si="107"/>
        <v>9025.9700000000012</v>
      </c>
      <c r="EI10" s="32">
        <f t="shared" ca="1" si="108"/>
        <v>0</v>
      </c>
      <c r="EJ10" s="32">
        <f t="shared" ca="1" si="109"/>
        <v>0</v>
      </c>
      <c r="EK10" s="32">
        <f t="shared" ca="1" si="110"/>
        <v>0</v>
      </c>
      <c r="EL10" s="32">
        <f t="shared" ca="1" si="111"/>
        <v>298.26</v>
      </c>
      <c r="EM10" s="32">
        <f t="shared" ca="1" si="112"/>
        <v>0</v>
      </c>
      <c r="EN10" s="32">
        <f t="shared" ca="1" si="113"/>
        <v>0</v>
      </c>
      <c r="EO10" s="32">
        <f t="shared" ca="1" si="114"/>
        <v>0</v>
      </c>
      <c r="EP10" s="32">
        <f t="shared" ca="1" si="115"/>
        <v>0</v>
      </c>
      <c r="EQ10" s="32">
        <f t="shared" ca="1" si="116"/>
        <v>0</v>
      </c>
      <c r="ER10" s="32">
        <f t="shared" ca="1" si="117"/>
        <v>0</v>
      </c>
    </row>
    <row r="11" spans="1:148">
      <c r="A11" t="s">
        <v>420</v>
      </c>
      <c r="B11" s="1" t="s">
        <v>516</v>
      </c>
      <c r="C11" t="s">
        <v>518</v>
      </c>
      <c r="D11" t="str">
        <f t="shared" ca="1" si="0"/>
        <v>FortisAlberta DOS - BP Empress (163S)</v>
      </c>
      <c r="E11" s="51">
        <v>711.46690000000001</v>
      </c>
      <c r="F11" s="51">
        <v>504.85629999999998</v>
      </c>
      <c r="Q11" s="32">
        <v>2134.4</v>
      </c>
      <c r="R11" s="32">
        <v>1514.57</v>
      </c>
      <c r="S11" s="32"/>
      <c r="T11" s="32"/>
      <c r="U11" s="32"/>
      <c r="V11" s="32"/>
      <c r="W11" s="32"/>
      <c r="X11" s="32"/>
      <c r="Y11" s="32"/>
      <c r="Z11" s="32"/>
      <c r="AA11" s="32"/>
      <c r="AB11" s="32"/>
      <c r="AC11" s="31">
        <v>45869.16</v>
      </c>
      <c r="AD11" s="31">
        <v>44165.04</v>
      </c>
      <c r="AE11" s="31"/>
      <c r="AF11" s="31"/>
      <c r="AG11" s="31"/>
      <c r="AH11" s="31"/>
      <c r="AI11" s="31"/>
      <c r="AJ11" s="31"/>
      <c r="AK11" s="31"/>
      <c r="AL11" s="31"/>
      <c r="AM11" s="31"/>
      <c r="AN11" s="31"/>
      <c r="AO11" s="42">
        <v>2.2200000000000002</v>
      </c>
      <c r="AP11" s="42">
        <v>2.2200000000000002</v>
      </c>
      <c r="AQ11" s="42">
        <v>2.2200000000000002</v>
      </c>
      <c r="AR11" s="42">
        <v>2.2200000000000002</v>
      </c>
      <c r="AS11" s="42">
        <v>2.2200000000000002</v>
      </c>
      <c r="AT11" s="42">
        <v>2.2200000000000002</v>
      </c>
      <c r="AU11" s="42">
        <v>2.2200000000000002</v>
      </c>
      <c r="AV11" s="42">
        <v>2.2200000000000002</v>
      </c>
      <c r="AW11" s="42">
        <v>2.2200000000000002</v>
      </c>
      <c r="AX11" s="42">
        <v>2.2200000000000002</v>
      </c>
      <c r="AY11" s="42">
        <v>2.2200000000000002</v>
      </c>
      <c r="AZ11" s="42">
        <v>2.2200000000000002</v>
      </c>
      <c r="BA11" s="31">
        <v>1018.29</v>
      </c>
      <c r="BB11" s="31">
        <v>980.46</v>
      </c>
      <c r="BC11" s="31"/>
      <c r="BD11" s="31"/>
      <c r="BE11" s="31"/>
      <c r="BF11" s="31"/>
      <c r="BG11" s="31"/>
      <c r="BH11" s="31"/>
      <c r="BI11" s="31"/>
      <c r="BJ11" s="31"/>
      <c r="BK11" s="31"/>
      <c r="BL11" s="31"/>
      <c r="BM11" s="32">
        <v>2180.25</v>
      </c>
      <c r="BN11" s="32">
        <v>1633.5</v>
      </c>
      <c r="BO11" s="32"/>
      <c r="BP11" s="32"/>
      <c r="BQ11" s="32"/>
      <c r="BR11" s="32"/>
      <c r="BS11" s="32"/>
      <c r="BT11" s="32"/>
      <c r="BU11" s="32"/>
      <c r="BV11" s="32"/>
      <c r="BW11" s="32"/>
      <c r="BX11" s="32"/>
      <c r="BY11" s="31">
        <f t="shared" si="58"/>
        <v>3152.69</v>
      </c>
      <c r="BZ11" s="31">
        <f t="shared" si="59"/>
        <v>2495.0299999999997</v>
      </c>
      <c r="CA11" s="31">
        <f t="shared" si="60"/>
        <v>0</v>
      </c>
      <c r="CB11" s="31">
        <f t="shared" si="61"/>
        <v>0</v>
      </c>
      <c r="CC11" s="31">
        <f t="shared" si="62"/>
        <v>0</v>
      </c>
      <c r="CD11" s="31">
        <f t="shared" si="63"/>
        <v>0</v>
      </c>
      <c r="CE11" s="31">
        <f t="shared" si="64"/>
        <v>0</v>
      </c>
      <c r="CF11" s="31">
        <f t="shared" si="65"/>
        <v>0</v>
      </c>
      <c r="CG11" s="31">
        <f t="shared" si="66"/>
        <v>0</v>
      </c>
      <c r="CH11" s="31">
        <f t="shared" si="67"/>
        <v>0</v>
      </c>
      <c r="CI11" s="31">
        <f t="shared" si="68"/>
        <v>0</v>
      </c>
      <c r="CJ11" s="31">
        <f t="shared" si="69"/>
        <v>0</v>
      </c>
      <c r="CK11" s="6">
        <f t="shared" ca="1" si="12"/>
        <v>9.8799999999999999E-2</v>
      </c>
      <c r="CL11" s="6">
        <f t="shared" ca="1" si="12"/>
        <v>9.8799999999999999E-2</v>
      </c>
      <c r="CM11" s="6">
        <f t="shared" ca="1" si="12"/>
        <v>9.8799999999999999E-2</v>
      </c>
      <c r="CN11" s="6">
        <f t="shared" ca="1" si="12"/>
        <v>9.8799999999999999E-2</v>
      </c>
      <c r="CO11" s="6">
        <f t="shared" ca="1" si="12"/>
        <v>9.8799999999999999E-2</v>
      </c>
      <c r="CP11" s="6">
        <f t="shared" ca="1" si="12"/>
        <v>9.8799999999999999E-2</v>
      </c>
      <c r="CQ11" s="6">
        <f t="shared" ca="1" si="12"/>
        <v>9.8799999999999999E-2</v>
      </c>
      <c r="CR11" s="6">
        <f t="shared" ca="1" si="12"/>
        <v>9.8799999999999999E-2</v>
      </c>
      <c r="CS11" s="6">
        <f t="shared" ca="1" si="12"/>
        <v>9.8799999999999999E-2</v>
      </c>
      <c r="CT11" s="6">
        <f t="shared" ca="1" si="12"/>
        <v>9.8799999999999999E-2</v>
      </c>
      <c r="CU11" s="6">
        <f t="shared" ca="1" si="12"/>
        <v>9.8799999999999999E-2</v>
      </c>
      <c r="CV11" s="6">
        <f t="shared" ca="1" si="12"/>
        <v>9.8799999999999999E-2</v>
      </c>
      <c r="CW11" s="31">
        <f t="shared" ca="1" si="70"/>
        <v>4531.87</v>
      </c>
      <c r="CX11" s="31">
        <f t="shared" ca="1" si="71"/>
        <v>4363.51</v>
      </c>
      <c r="CY11" s="31">
        <f t="shared" ca="1" si="72"/>
        <v>0</v>
      </c>
      <c r="CZ11" s="31">
        <f t="shared" ca="1" si="73"/>
        <v>0</v>
      </c>
      <c r="DA11" s="31">
        <f t="shared" ca="1" si="74"/>
        <v>0</v>
      </c>
      <c r="DB11" s="31">
        <f t="shared" ca="1" si="75"/>
        <v>0</v>
      </c>
      <c r="DC11" s="31">
        <f t="shared" ca="1" si="76"/>
        <v>0</v>
      </c>
      <c r="DD11" s="31">
        <f t="shared" ca="1" si="77"/>
        <v>0</v>
      </c>
      <c r="DE11" s="31">
        <f t="shared" ca="1" si="78"/>
        <v>0</v>
      </c>
      <c r="DF11" s="31">
        <f t="shared" ca="1" si="79"/>
        <v>0</v>
      </c>
      <c r="DG11" s="31">
        <f t="shared" ca="1" si="80"/>
        <v>0</v>
      </c>
      <c r="DH11" s="31">
        <f t="shared" ca="1" si="81"/>
        <v>0</v>
      </c>
      <c r="DI11" s="32">
        <f t="shared" ca="1" si="82"/>
        <v>6666.27</v>
      </c>
      <c r="DJ11" s="32">
        <f t="shared" ca="1" si="83"/>
        <v>5878.08</v>
      </c>
      <c r="DK11" s="32">
        <f t="shared" ca="1" si="84"/>
        <v>0</v>
      </c>
      <c r="DL11" s="32">
        <f t="shared" ca="1" si="85"/>
        <v>0</v>
      </c>
      <c r="DM11" s="32">
        <f t="shared" ca="1" si="86"/>
        <v>0</v>
      </c>
      <c r="DN11" s="32">
        <f t="shared" ca="1" si="87"/>
        <v>0</v>
      </c>
      <c r="DO11" s="32">
        <f t="shared" ca="1" si="88"/>
        <v>0</v>
      </c>
      <c r="DP11" s="32">
        <f t="shared" ca="1" si="89"/>
        <v>0</v>
      </c>
      <c r="DQ11" s="32">
        <f t="shared" ca="1" si="90"/>
        <v>0</v>
      </c>
      <c r="DR11" s="32">
        <f t="shared" ca="1" si="91"/>
        <v>0</v>
      </c>
      <c r="DS11" s="32">
        <f t="shared" ca="1" si="92"/>
        <v>0</v>
      </c>
      <c r="DT11" s="32">
        <f t="shared" ca="1" si="93"/>
        <v>0</v>
      </c>
      <c r="DU11" s="31">
        <f t="shared" ca="1" si="94"/>
        <v>3513.5800000000004</v>
      </c>
      <c r="DV11" s="31">
        <f t="shared" ca="1" si="95"/>
        <v>3383.05</v>
      </c>
      <c r="DW11" s="31">
        <f t="shared" ca="1" si="96"/>
        <v>0</v>
      </c>
      <c r="DX11" s="31">
        <f t="shared" ca="1" si="97"/>
        <v>0</v>
      </c>
      <c r="DY11" s="31">
        <f t="shared" ca="1" si="98"/>
        <v>0</v>
      </c>
      <c r="DZ11" s="31">
        <f t="shared" ca="1" si="99"/>
        <v>0</v>
      </c>
      <c r="EA11" s="31">
        <f t="shared" ca="1" si="100"/>
        <v>0</v>
      </c>
      <c r="EB11" s="31">
        <f t="shared" ca="1" si="101"/>
        <v>0</v>
      </c>
      <c r="EC11" s="31">
        <f t="shared" ca="1" si="102"/>
        <v>0</v>
      </c>
      <c r="ED11" s="31">
        <f t="shared" ca="1" si="103"/>
        <v>0</v>
      </c>
      <c r="EE11" s="31">
        <f t="shared" ca="1" si="104"/>
        <v>0</v>
      </c>
      <c r="EF11" s="31">
        <f t="shared" ca="1" si="105"/>
        <v>0</v>
      </c>
      <c r="EG11" s="32">
        <f t="shared" ca="1" si="106"/>
        <v>4531.8700000000008</v>
      </c>
      <c r="EH11" s="32">
        <f t="shared" ca="1" si="107"/>
        <v>4363.51</v>
      </c>
      <c r="EI11" s="32">
        <f t="shared" ca="1" si="108"/>
        <v>0</v>
      </c>
      <c r="EJ11" s="32">
        <f t="shared" ca="1" si="109"/>
        <v>0</v>
      </c>
      <c r="EK11" s="32">
        <f t="shared" ca="1" si="110"/>
        <v>0</v>
      </c>
      <c r="EL11" s="32">
        <f t="shared" ca="1" si="111"/>
        <v>0</v>
      </c>
      <c r="EM11" s="32">
        <f t="shared" ca="1" si="112"/>
        <v>0</v>
      </c>
      <c r="EN11" s="32">
        <f t="shared" ca="1" si="113"/>
        <v>0</v>
      </c>
      <c r="EO11" s="32">
        <f t="shared" ca="1" si="114"/>
        <v>0</v>
      </c>
      <c r="EP11" s="32">
        <f t="shared" ca="1" si="115"/>
        <v>0</v>
      </c>
      <c r="EQ11" s="32">
        <f t="shared" ca="1" si="116"/>
        <v>0</v>
      </c>
      <c r="ER11" s="32">
        <f t="shared" ca="1" si="117"/>
        <v>0</v>
      </c>
    </row>
    <row r="12" spans="1:148">
      <c r="A12" t="s">
        <v>420</v>
      </c>
      <c r="B12" s="1" t="s">
        <v>516</v>
      </c>
      <c r="C12" t="str">
        <f ca="1">VLOOKUP($B12,LocationLookup,2,FALSE)</f>
        <v>0000016301</v>
      </c>
      <c r="D12" t="str">
        <f t="shared" ref="D12" ca="1" si="118">VLOOKUP($C12,LossFactorLookup,2,FALSE)</f>
        <v>FortisAlberta DOS - BP Empress (163S)</v>
      </c>
      <c r="E12" s="65">
        <f t="shared" ref="E12:P12" si="119">SUM(E5:E11)</f>
        <v>5994.4390000000003</v>
      </c>
      <c r="F12" s="65">
        <f t="shared" si="119"/>
        <v>7316.5524000000014</v>
      </c>
      <c r="G12" s="65">
        <f t="shared" si="119"/>
        <v>1337.8173000000002</v>
      </c>
      <c r="H12" s="65">
        <f t="shared" si="119"/>
        <v>1060.0558000000001</v>
      </c>
      <c r="I12" s="65">
        <f t="shared" si="119"/>
        <v>377.65790000000004</v>
      </c>
      <c r="J12" s="65">
        <f t="shared" si="119"/>
        <v>13189.204299999998</v>
      </c>
      <c r="K12" s="65">
        <f t="shared" si="119"/>
        <v>511.25640000000004</v>
      </c>
      <c r="L12" s="65">
        <f t="shared" si="119"/>
        <v>0</v>
      </c>
      <c r="M12" s="65">
        <f t="shared" si="119"/>
        <v>0</v>
      </c>
      <c r="N12" s="65">
        <f t="shared" si="119"/>
        <v>0</v>
      </c>
      <c r="O12" s="65">
        <f t="shared" si="119"/>
        <v>0</v>
      </c>
      <c r="P12" s="65">
        <f t="shared" si="119"/>
        <v>0</v>
      </c>
      <c r="Q12" s="32"/>
      <c r="R12" s="32"/>
      <c r="S12" s="32"/>
      <c r="T12" s="32"/>
      <c r="U12" s="32"/>
      <c r="V12" s="32"/>
      <c r="W12" s="32"/>
      <c r="X12" s="32"/>
      <c r="Y12" s="32"/>
      <c r="Z12" s="32"/>
      <c r="AA12" s="32"/>
      <c r="AB12" s="32"/>
      <c r="AC12" s="67">
        <f t="shared" ref="AC12:AN12" si="120">SUM(AC5:AC11)</f>
        <v>384949.24</v>
      </c>
      <c r="AD12" s="67">
        <f t="shared" si="120"/>
        <v>562039.69999999995</v>
      </c>
      <c r="AE12" s="67">
        <f t="shared" si="120"/>
        <v>93897.39</v>
      </c>
      <c r="AF12" s="67">
        <f t="shared" si="120"/>
        <v>40261.21</v>
      </c>
      <c r="AG12" s="67">
        <f t="shared" si="120"/>
        <v>17976.45</v>
      </c>
      <c r="AH12" s="67">
        <f t="shared" si="120"/>
        <v>657354.70000000007</v>
      </c>
      <c r="AI12" s="67">
        <f t="shared" si="120"/>
        <v>40981.72</v>
      </c>
      <c r="AJ12" s="67">
        <f t="shared" si="120"/>
        <v>0</v>
      </c>
      <c r="AK12" s="67">
        <f t="shared" si="120"/>
        <v>0</v>
      </c>
      <c r="AL12" s="67">
        <f t="shared" si="120"/>
        <v>0</v>
      </c>
      <c r="AM12" s="67">
        <f t="shared" si="120"/>
        <v>0</v>
      </c>
      <c r="AN12" s="67">
        <f t="shared" si="120"/>
        <v>0</v>
      </c>
      <c r="AO12" s="43">
        <f t="shared" ref="AO12:AZ12" si="121">AVERAGE(AO5:AO11)</f>
        <v>2.2200000000000002</v>
      </c>
      <c r="AP12" s="43">
        <f t="shared" si="121"/>
        <v>2.2200000000000002</v>
      </c>
      <c r="AQ12" s="43">
        <f t="shared" si="121"/>
        <v>2.2200000000000002</v>
      </c>
      <c r="AR12" s="43">
        <f t="shared" si="121"/>
        <v>2.2200000000000002</v>
      </c>
      <c r="AS12" s="43">
        <f t="shared" si="121"/>
        <v>2.2200000000000002</v>
      </c>
      <c r="AT12" s="43">
        <f t="shared" si="121"/>
        <v>2.2200000000000002</v>
      </c>
      <c r="AU12" s="43">
        <f t="shared" si="121"/>
        <v>2.2200000000000002</v>
      </c>
      <c r="AV12" s="43">
        <f t="shared" si="121"/>
        <v>2.2200000000000002</v>
      </c>
      <c r="AW12" s="43">
        <f t="shared" si="121"/>
        <v>2.2200000000000002</v>
      </c>
      <c r="AX12" s="43">
        <f t="shared" si="121"/>
        <v>2.2200000000000002</v>
      </c>
      <c r="AY12" s="43">
        <f t="shared" si="121"/>
        <v>2.2200000000000002</v>
      </c>
      <c r="AZ12" s="43">
        <f t="shared" si="121"/>
        <v>2.2200000000000002</v>
      </c>
      <c r="BA12" s="67">
        <f t="shared" ref="BA12:BL12" si="122">SUM(BA5:BA11)</f>
        <v>8545.869999999999</v>
      </c>
      <c r="BB12" s="67">
        <f t="shared" si="122"/>
        <v>12477.289999999997</v>
      </c>
      <c r="BC12" s="67">
        <f t="shared" si="122"/>
        <v>2084.5299999999997</v>
      </c>
      <c r="BD12" s="67">
        <f t="shared" si="122"/>
        <v>893.8</v>
      </c>
      <c r="BE12" s="67">
        <f t="shared" si="122"/>
        <v>399.08</v>
      </c>
      <c r="BF12" s="67">
        <f t="shared" si="122"/>
        <v>14593.269999999999</v>
      </c>
      <c r="BG12" s="67">
        <f t="shared" si="122"/>
        <v>909.8</v>
      </c>
      <c r="BH12" s="67">
        <f t="shared" si="122"/>
        <v>0</v>
      </c>
      <c r="BI12" s="67">
        <f t="shared" si="122"/>
        <v>0</v>
      </c>
      <c r="BJ12" s="67">
        <f t="shared" si="122"/>
        <v>0</v>
      </c>
      <c r="BK12" s="67">
        <f t="shared" si="122"/>
        <v>0</v>
      </c>
      <c r="BL12" s="67">
        <f t="shared" si="122"/>
        <v>0</v>
      </c>
      <c r="BM12" s="32"/>
      <c r="BN12" s="32"/>
      <c r="BO12" s="32"/>
      <c r="BP12" s="32"/>
      <c r="BQ12" s="32"/>
      <c r="BR12" s="32"/>
      <c r="BS12" s="32"/>
      <c r="BT12" s="32"/>
      <c r="BU12" s="32"/>
      <c r="BV12" s="32"/>
      <c r="BW12" s="32"/>
      <c r="BX12" s="32"/>
      <c r="BY12" s="67">
        <f t="shared" ref="BY12:CJ12" si="123">SUM(BY5:BY11)</f>
        <v>27472.519999999997</v>
      </c>
      <c r="BZ12" s="67">
        <f t="shared" si="123"/>
        <v>38586.869999999995</v>
      </c>
      <c r="CA12" s="67">
        <f t="shared" si="123"/>
        <v>17325</v>
      </c>
      <c r="CB12" s="67">
        <f t="shared" si="123"/>
        <v>10158.75</v>
      </c>
      <c r="CC12" s="67">
        <f t="shared" si="123"/>
        <v>9821.25</v>
      </c>
      <c r="CD12" s="67">
        <f t="shared" si="123"/>
        <v>60254.590000000004</v>
      </c>
      <c r="CE12" s="67">
        <f t="shared" si="123"/>
        <v>12645.9</v>
      </c>
      <c r="CF12" s="67">
        <f t="shared" si="123"/>
        <v>126</v>
      </c>
      <c r="CG12" s="67">
        <f t="shared" si="123"/>
        <v>0</v>
      </c>
      <c r="CH12" s="67">
        <f t="shared" si="123"/>
        <v>0</v>
      </c>
      <c r="CI12" s="67">
        <f t="shared" si="123"/>
        <v>0</v>
      </c>
      <c r="CJ12" s="67">
        <f t="shared" si="123"/>
        <v>0</v>
      </c>
      <c r="CK12" s="70">
        <f t="shared" ca="1" si="12"/>
        <v>9.8799999999999999E-2</v>
      </c>
      <c r="CL12" s="70">
        <f t="shared" ca="1" si="12"/>
        <v>9.8799999999999999E-2</v>
      </c>
      <c r="CM12" s="70">
        <f t="shared" ca="1" si="12"/>
        <v>9.8799999999999999E-2</v>
      </c>
      <c r="CN12" s="70">
        <f t="shared" ca="1" si="12"/>
        <v>9.8799999999999999E-2</v>
      </c>
      <c r="CO12" s="70">
        <f t="shared" ca="1" si="12"/>
        <v>9.8799999999999999E-2</v>
      </c>
      <c r="CP12" s="70">
        <f t="shared" ca="1" si="12"/>
        <v>9.8799999999999999E-2</v>
      </c>
      <c r="CQ12" s="70">
        <f t="shared" ca="1" si="12"/>
        <v>9.8799999999999999E-2</v>
      </c>
      <c r="CR12" s="70">
        <f t="shared" ca="1" si="12"/>
        <v>9.8799999999999999E-2</v>
      </c>
      <c r="CS12" s="70">
        <f t="shared" ca="1" si="12"/>
        <v>9.8799999999999999E-2</v>
      </c>
      <c r="CT12" s="70">
        <f t="shared" ca="1" si="12"/>
        <v>9.8799999999999999E-2</v>
      </c>
      <c r="CU12" s="70">
        <f t="shared" ca="1" si="12"/>
        <v>9.8799999999999999E-2</v>
      </c>
      <c r="CV12" s="70">
        <f t="shared" ca="1" si="12"/>
        <v>9.8799999999999999E-2</v>
      </c>
      <c r="CW12" s="67">
        <f t="shared" ref="CW12:ER12" ca="1" si="124">SUM(CW5:CW11)</f>
        <v>38032.990000000005</v>
      </c>
      <c r="CX12" s="67">
        <f t="shared" ca="1" si="124"/>
        <v>55529.53</v>
      </c>
      <c r="CY12" s="67">
        <f t="shared" ca="1" si="124"/>
        <v>9277.0600000000013</v>
      </c>
      <c r="CZ12" s="67">
        <f t="shared" ca="1" si="124"/>
        <v>3977.8</v>
      </c>
      <c r="DA12" s="67">
        <f t="shared" ca="1" si="124"/>
        <v>1776.07</v>
      </c>
      <c r="DB12" s="67">
        <f t="shared" ca="1" si="124"/>
        <v>64946.639999999992</v>
      </c>
      <c r="DC12" s="67">
        <f t="shared" ca="1" si="124"/>
        <v>4048.99</v>
      </c>
      <c r="DD12" s="67">
        <f t="shared" ca="1" si="124"/>
        <v>0</v>
      </c>
      <c r="DE12" s="67">
        <f t="shared" ca="1" si="124"/>
        <v>0</v>
      </c>
      <c r="DF12" s="67">
        <f t="shared" ca="1" si="124"/>
        <v>0</v>
      </c>
      <c r="DG12" s="67">
        <f t="shared" ca="1" si="124"/>
        <v>0</v>
      </c>
      <c r="DH12" s="67">
        <f t="shared" ca="1" si="124"/>
        <v>0</v>
      </c>
      <c r="DI12" s="69">
        <f t="shared" ca="1" si="124"/>
        <v>56124.31</v>
      </c>
      <c r="DJ12" s="69">
        <f t="shared" ca="1" si="124"/>
        <v>78673.910000000018</v>
      </c>
      <c r="DK12" s="69">
        <f t="shared" ca="1" si="124"/>
        <v>17325</v>
      </c>
      <c r="DL12" s="69">
        <f t="shared" ca="1" si="124"/>
        <v>11476.18</v>
      </c>
      <c r="DM12" s="69">
        <f t="shared" ca="1" si="124"/>
        <v>9821.25</v>
      </c>
      <c r="DN12" s="69">
        <f t="shared" ca="1" si="124"/>
        <v>106685.63999999998</v>
      </c>
      <c r="DO12" s="69">
        <f t="shared" ca="1" si="124"/>
        <v>14722.3</v>
      </c>
      <c r="DP12" s="69">
        <f t="shared" ca="1" si="124"/>
        <v>126</v>
      </c>
      <c r="DQ12" s="69">
        <f t="shared" ca="1" si="124"/>
        <v>0</v>
      </c>
      <c r="DR12" s="69">
        <f t="shared" ca="1" si="124"/>
        <v>0</v>
      </c>
      <c r="DS12" s="69">
        <f t="shared" ca="1" si="124"/>
        <v>0</v>
      </c>
      <c r="DT12" s="69">
        <f t="shared" ca="1" si="124"/>
        <v>0</v>
      </c>
      <c r="DU12" s="67">
        <f t="shared" ca="1" si="124"/>
        <v>28651.790000000005</v>
      </c>
      <c r="DV12" s="67">
        <f t="shared" ca="1" si="124"/>
        <v>40087.040000000008</v>
      </c>
      <c r="DW12" s="67">
        <f t="shared" ca="1" si="124"/>
        <v>0</v>
      </c>
      <c r="DX12" s="67">
        <f t="shared" ca="1" si="124"/>
        <v>1317.4300000000003</v>
      </c>
      <c r="DY12" s="67">
        <f t="shared" ca="1" si="124"/>
        <v>0</v>
      </c>
      <c r="DZ12" s="67">
        <f t="shared" ca="1" si="124"/>
        <v>46431.049999999996</v>
      </c>
      <c r="EA12" s="67">
        <f t="shared" ca="1" si="124"/>
        <v>2076.4</v>
      </c>
      <c r="EB12" s="67">
        <f t="shared" ca="1" si="124"/>
        <v>0</v>
      </c>
      <c r="EC12" s="67">
        <f t="shared" ca="1" si="124"/>
        <v>0</v>
      </c>
      <c r="ED12" s="67">
        <f t="shared" ca="1" si="124"/>
        <v>0</v>
      </c>
      <c r="EE12" s="67">
        <f t="shared" ca="1" si="124"/>
        <v>0</v>
      </c>
      <c r="EF12" s="67">
        <f t="shared" ca="1" si="124"/>
        <v>0</v>
      </c>
      <c r="EG12" s="69">
        <f t="shared" ca="1" si="124"/>
        <v>37197.660000000003</v>
      </c>
      <c r="EH12" s="69">
        <f t="shared" ca="1" si="124"/>
        <v>52564.330000000009</v>
      </c>
      <c r="EI12" s="69">
        <f t="shared" ca="1" si="124"/>
        <v>2084.5299999999997</v>
      </c>
      <c r="EJ12" s="69">
        <f t="shared" ca="1" si="124"/>
        <v>2211.23</v>
      </c>
      <c r="EK12" s="69">
        <f t="shared" ca="1" si="124"/>
        <v>399.08</v>
      </c>
      <c r="EL12" s="69">
        <f t="shared" ca="1" si="124"/>
        <v>61024.319999999992</v>
      </c>
      <c r="EM12" s="69">
        <f t="shared" ca="1" si="124"/>
        <v>2986.2</v>
      </c>
      <c r="EN12" s="69">
        <f t="shared" ca="1" si="124"/>
        <v>0</v>
      </c>
      <c r="EO12" s="69">
        <f t="shared" ca="1" si="124"/>
        <v>0</v>
      </c>
      <c r="EP12" s="69">
        <f t="shared" ca="1" si="124"/>
        <v>0</v>
      </c>
      <c r="EQ12" s="69">
        <f t="shared" ca="1" si="124"/>
        <v>0</v>
      </c>
      <c r="ER12" s="69">
        <f t="shared" ca="1" si="124"/>
        <v>0</v>
      </c>
    </row>
    <row r="13" spans="1:148">
      <c r="A13" t="s">
        <v>420</v>
      </c>
      <c r="B13" s="1" t="s">
        <v>190</v>
      </c>
      <c r="C13" t="s">
        <v>465</v>
      </c>
      <c r="D13" t="str">
        <f t="shared" ca="1" si="0"/>
        <v>FortisAlberta DOS - Cochrane EV Partnership (793S)</v>
      </c>
      <c r="E13" s="51">
        <v>638.43060000000003</v>
      </c>
      <c r="G13" s="51">
        <v>0</v>
      </c>
      <c r="H13" s="51">
        <v>358.85969999999998</v>
      </c>
      <c r="I13" s="51">
        <v>389.62709999999998</v>
      </c>
      <c r="J13" s="51">
        <v>1428.1828</v>
      </c>
      <c r="K13" s="51">
        <v>1110.5695000000001</v>
      </c>
      <c r="L13" s="51">
        <v>1910.6697999999999</v>
      </c>
      <c r="M13" s="51">
        <v>1535.1216999999999</v>
      </c>
      <c r="N13" s="51">
        <v>381.75319999999999</v>
      </c>
      <c r="O13" s="51">
        <v>1361.5273</v>
      </c>
      <c r="Q13" s="32">
        <v>1915.29</v>
      </c>
      <c r="R13" s="32"/>
      <c r="S13" s="32">
        <v>0</v>
      </c>
      <c r="T13" s="32">
        <v>1076.58</v>
      </c>
      <c r="U13" s="32">
        <v>1168.8800000000001</v>
      </c>
      <c r="V13" s="32">
        <v>4284.55</v>
      </c>
      <c r="W13" s="32">
        <v>3331.71</v>
      </c>
      <c r="X13" s="32">
        <v>5732.01</v>
      </c>
      <c r="Y13" s="32">
        <v>4605.37</v>
      </c>
      <c r="Z13" s="32">
        <v>1145.26</v>
      </c>
      <c r="AA13" s="32">
        <v>4084.58</v>
      </c>
      <c r="AB13" s="32"/>
      <c r="AC13" s="31">
        <v>29486.02</v>
      </c>
      <c r="AD13" s="31"/>
      <c r="AE13" s="31">
        <v>0</v>
      </c>
      <c r="AF13" s="31">
        <v>22406.68</v>
      </c>
      <c r="AG13" s="31">
        <v>11659.88</v>
      </c>
      <c r="AH13" s="31">
        <v>66492.570000000007</v>
      </c>
      <c r="AI13" s="31">
        <v>56805.47</v>
      </c>
      <c r="AJ13" s="31">
        <v>119488.21</v>
      </c>
      <c r="AK13" s="31">
        <v>64733.23</v>
      </c>
      <c r="AL13" s="31">
        <v>56409.27</v>
      </c>
      <c r="AM13" s="31">
        <v>72518.960000000006</v>
      </c>
      <c r="AN13" s="31"/>
      <c r="AO13" s="42">
        <v>5.52</v>
      </c>
      <c r="AP13" s="42">
        <v>5.52</v>
      </c>
      <c r="AQ13" s="42">
        <v>5.52</v>
      </c>
      <c r="AR13" s="42">
        <v>5.52</v>
      </c>
      <c r="AS13" s="42">
        <v>5.52</v>
      </c>
      <c r="AT13" s="42">
        <v>5.52</v>
      </c>
      <c r="AU13" s="42">
        <v>5.52</v>
      </c>
      <c r="AV13" s="42">
        <v>5.52</v>
      </c>
      <c r="AW13" s="42">
        <v>5.52</v>
      </c>
      <c r="AX13" s="42">
        <v>5.52</v>
      </c>
      <c r="AY13" s="42">
        <v>5.52</v>
      </c>
      <c r="AZ13" s="42">
        <v>5.52</v>
      </c>
      <c r="BA13" s="31">
        <v>1627.63</v>
      </c>
      <c r="BB13" s="31"/>
      <c r="BC13" s="31">
        <v>0</v>
      </c>
      <c r="BD13" s="31">
        <v>1236.8499999999999</v>
      </c>
      <c r="BE13" s="31">
        <v>643.63</v>
      </c>
      <c r="BF13" s="31">
        <v>3670.39</v>
      </c>
      <c r="BG13" s="31">
        <v>3135.67</v>
      </c>
      <c r="BH13" s="31">
        <v>6595.75</v>
      </c>
      <c r="BI13" s="31">
        <v>3573.27</v>
      </c>
      <c r="BJ13" s="31">
        <v>3113.79</v>
      </c>
      <c r="BK13" s="31">
        <v>4003.05</v>
      </c>
      <c r="BL13" s="31"/>
      <c r="BM13" s="32">
        <v>2106</v>
      </c>
      <c r="BN13" s="32"/>
      <c r="BO13" s="32">
        <v>7195.5</v>
      </c>
      <c r="BP13" s="32">
        <v>2398.5</v>
      </c>
      <c r="BQ13" s="32">
        <v>1404</v>
      </c>
      <c r="BR13" s="32">
        <v>4680</v>
      </c>
      <c r="BS13" s="32">
        <v>3802.5</v>
      </c>
      <c r="BT13" s="32">
        <v>6025.5</v>
      </c>
      <c r="BU13" s="32">
        <v>4914</v>
      </c>
      <c r="BV13" s="32">
        <v>8833.5</v>
      </c>
      <c r="BW13" s="32">
        <v>4680</v>
      </c>
      <c r="BX13" s="32"/>
      <c r="BY13" s="31">
        <f t="shared" ref="BY13:BY17" si="125">MAX(Q13+BA13,BM13)</f>
        <v>3542.92</v>
      </c>
      <c r="BZ13" s="31">
        <f t="shared" ref="BZ13:BZ17" si="126">MAX(R13+BB13,BN13)</f>
        <v>0</v>
      </c>
      <c r="CA13" s="31">
        <f t="shared" ref="CA13:CA17" si="127">MAX(S13+BC13,BO13)</f>
        <v>7195.5</v>
      </c>
      <c r="CB13" s="31">
        <f t="shared" ref="CB13:CB17" si="128">MAX(T13+BD13,BP13)</f>
        <v>2398.5</v>
      </c>
      <c r="CC13" s="31">
        <f t="shared" ref="CC13:CC17" si="129">MAX(U13+BE13,BQ13)</f>
        <v>1812.5100000000002</v>
      </c>
      <c r="CD13" s="31">
        <f>MAX(V13+BF13,BR13)</f>
        <v>7954.9400000000005</v>
      </c>
      <c r="CE13" s="31">
        <f t="shared" ref="CE13:CE17" si="130">MAX(W13+BG13,BS13)</f>
        <v>6467.38</v>
      </c>
      <c r="CF13" s="31">
        <f t="shared" ref="CF13:CF17" si="131">MAX(X13+BH13,BT13)</f>
        <v>12327.76</v>
      </c>
      <c r="CG13" s="31">
        <f t="shared" ref="CG13:CG17" si="132">MAX(Y13+BI13,BU13)</f>
        <v>8178.6399999999994</v>
      </c>
      <c r="CH13" s="31">
        <f t="shared" ref="CH13:CH17" si="133">MAX(Z13+BJ13,BV13)</f>
        <v>8833.5</v>
      </c>
      <c r="CI13" s="31">
        <f t="shared" ref="CI13:CI17" si="134">MAX(AA13+BK13,BW13)</f>
        <v>8087.63</v>
      </c>
      <c r="CJ13" s="31">
        <f t="shared" ref="CJ13:CJ17" si="135">MAX(AB13+BL13,BX13)</f>
        <v>0</v>
      </c>
      <c r="CK13" s="6">
        <f t="shared" ca="1" si="12"/>
        <v>9.8799999999999999E-2</v>
      </c>
      <c r="CL13" s="6">
        <f t="shared" ca="1" si="12"/>
        <v>9.8799999999999999E-2</v>
      </c>
      <c r="CM13" s="6">
        <f t="shared" ca="1" si="12"/>
        <v>9.8799999999999999E-2</v>
      </c>
      <c r="CN13" s="6">
        <f t="shared" ca="1" si="12"/>
        <v>9.8799999999999999E-2</v>
      </c>
      <c r="CO13" s="6">
        <f t="shared" ca="1" si="12"/>
        <v>9.8799999999999999E-2</v>
      </c>
      <c r="CP13" s="6">
        <f t="shared" ca="1" si="12"/>
        <v>9.8799999999999999E-2</v>
      </c>
      <c r="CQ13" s="6">
        <f t="shared" ca="1" si="12"/>
        <v>9.8799999999999999E-2</v>
      </c>
      <c r="CR13" s="6">
        <f t="shared" ca="1" si="12"/>
        <v>9.8799999999999999E-2</v>
      </c>
      <c r="CS13" s="6">
        <f t="shared" ca="1" si="12"/>
        <v>9.8799999999999999E-2</v>
      </c>
      <c r="CT13" s="6">
        <f t="shared" ca="1" si="12"/>
        <v>9.8799999999999999E-2</v>
      </c>
      <c r="CU13" s="6">
        <f t="shared" ca="1" si="12"/>
        <v>9.8799999999999999E-2</v>
      </c>
      <c r="CV13" s="6">
        <f t="shared" ca="1" si="12"/>
        <v>9.8799999999999999E-2</v>
      </c>
      <c r="CW13" s="31">
        <f t="shared" ref="CW13:CW17" ca="1" si="136">ROUND(AC13*CK13,2)</f>
        <v>2913.22</v>
      </c>
      <c r="CX13" s="31">
        <f t="shared" ref="CX13:CX17" ca="1" si="137">ROUND(AD13*CL13,2)</f>
        <v>0</v>
      </c>
      <c r="CY13" s="31">
        <f t="shared" ref="CY13:CY17" ca="1" si="138">ROUND(AE13*CM13,2)</f>
        <v>0</v>
      </c>
      <c r="CZ13" s="31">
        <f t="shared" ref="CZ13:CZ17" ca="1" si="139">ROUND(AF13*CN13,2)</f>
        <v>2213.7800000000002</v>
      </c>
      <c r="DA13" s="31">
        <f t="shared" ref="DA13:DA17" ca="1" si="140">ROUND(AG13*CO13,2)</f>
        <v>1152</v>
      </c>
      <c r="DB13" s="31">
        <f t="shared" ref="DB13:DB17" ca="1" si="141">ROUND(AH13*CP13,2)</f>
        <v>6569.47</v>
      </c>
      <c r="DC13" s="31">
        <f t="shared" ref="DC13:DC17" ca="1" si="142">ROUND(AI13*CQ13,2)</f>
        <v>5612.38</v>
      </c>
      <c r="DD13" s="31">
        <f t="shared" ref="DD13:DD17" ca="1" si="143">ROUND(AJ13*CR13,2)</f>
        <v>11805.44</v>
      </c>
      <c r="DE13" s="31">
        <f t="shared" ref="DE13:DE17" ca="1" si="144">ROUND(AK13*CS13,2)</f>
        <v>6395.64</v>
      </c>
      <c r="DF13" s="31">
        <f t="shared" ref="DF13:DF17" ca="1" si="145">ROUND(AL13*CT13,2)</f>
        <v>5573.24</v>
      </c>
      <c r="DG13" s="31">
        <f t="shared" ref="DG13:DG17" ca="1" si="146">ROUND(AM13*CU13,2)</f>
        <v>7164.87</v>
      </c>
      <c r="DH13" s="31">
        <f t="shared" ref="DH13:DH17" ca="1" si="147">ROUND(AN13*CV13,2)</f>
        <v>0</v>
      </c>
      <c r="DI13" s="32">
        <f t="shared" ref="DI13:DI17" ca="1" si="148">MAX(Q13+CW13,BM13)</f>
        <v>4828.51</v>
      </c>
      <c r="DJ13" s="32">
        <f t="shared" ref="DJ13:DJ17" ca="1" si="149">MAX(R13+CX13,BN13)</f>
        <v>0</v>
      </c>
      <c r="DK13" s="32">
        <f t="shared" ref="DK13:DK17" ca="1" si="150">MAX(S13+CY13,BO13)</f>
        <v>7195.5</v>
      </c>
      <c r="DL13" s="32">
        <f t="shared" ref="DL13:DL17" ca="1" si="151">MAX(T13+CZ13,BP13)</f>
        <v>3290.36</v>
      </c>
      <c r="DM13" s="32">
        <f t="shared" ref="DM13:DM17" ca="1" si="152">MAX(U13+DA13,BQ13)</f>
        <v>2320.88</v>
      </c>
      <c r="DN13" s="32">
        <f ca="1">MAX(V13+DB13,BR13)</f>
        <v>10854.02</v>
      </c>
      <c r="DO13" s="32">
        <f t="shared" ref="DO13:DO17" ca="1" si="153">MAX(W13+DC13,BS13)</f>
        <v>8944.09</v>
      </c>
      <c r="DP13" s="32">
        <f t="shared" ref="DP13:DP17" ca="1" si="154">MAX(X13+DD13,BT13)</f>
        <v>17537.45</v>
      </c>
      <c r="DQ13" s="32">
        <f t="shared" ref="DQ13:DQ17" ca="1" si="155">MAX(Y13+DE13,BU13)</f>
        <v>11001.01</v>
      </c>
      <c r="DR13" s="32">
        <f t="shared" ref="DR13:DR17" ca="1" si="156">MAX(Z13+DF13,BV13)</f>
        <v>8833.5</v>
      </c>
      <c r="DS13" s="32">
        <f t="shared" ref="DS13:DS17" ca="1" si="157">MAX(AA13+DG13,BW13)</f>
        <v>11249.45</v>
      </c>
      <c r="DT13" s="32">
        <f t="shared" ref="DT13:DT17" ca="1" si="158">MAX(AB13+DH13,BX13)</f>
        <v>0</v>
      </c>
      <c r="DU13" s="31">
        <f ca="1">DI13-BY13</f>
        <v>1285.5900000000001</v>
      </c>
      <c r="DV13" s="31">
        <f t="shared" ref="DV13:DV17" ca="1" si="159">DJ13-BZ13</f>
        <v>0</v>
      </c>
      <c r="DW13" s="31">
        <f t="shared" ref="DW13:DW17" ca="1" si="160">DK13-CA13</f>
        <v>0</v>
      </c>
      <c r="DX13" s="31">
        <f t="shared" ref="DX13:DX17" ca="1" si="161">DL13-CB13</f>
        <v>891.86000000000013</v>
      </c>
      <c r="DY13" s="31">
        <f t="shared" ref="DY13:DY17" ca="1" si="162">DM13-CC13</f>
        <v>508.36999999999989</v>
      </c>
      <c r="DZ13" s="31">
        <f t="shared" ref="DZ13:DZ17" ca="1" si="163">DN13-CD13</f>
        <v>2899.08</v>
      </c>
      <c r="EA13" s="31">
        <f t="shared" ref="EA13:EA17" ca="1" si="164">DO13-CE13</f>
        <v>2476.71</v>
      </c>
      <c r="EB13" s="31">
        <f t="shared" ref="EB13:EB17" ca="1" si="165">DP13-CF13</f>
        <v>5209.6900000000005</v>
      </c>
      <c r="EC13" s="31">
        <f t="shared" ref="EC13:EC17" ca="1" si="166">DQ13-CG13</f>
        <v>2822.3700000000008</v>
      </c>
      <c r="ED13" s="31">
        <f t="shared" ref="ED13:ED17" ca="1" si="167">DR13-CH13</f>
        <v>0</v>
      </c>
      <c r="EE13" s="31">
        <f t="shared" ref="EE13:EE17" ca="1" si="168">DS13-CI13</f>
        <v>3161.8200000000006</v>
      </c>
      <c r="EF13" s="31">
        <f t="shared" ref="EF13:EF17" ca="1" si="169">DT13-CJ13</f>
        <v>0</v>
      </c>
      <c r="EG13" s="32">
        <f ca="1">DU13+BA13</f>
        <v>2913.2200000000003</v>
      </c>
      <c r="EH13" s="32">
        <f t="shared" ref="EH13:EH17" ca="1" si="170">DV13+BB13</f>
        <v>0</v>
      </c>
      <c r="EI13" s="32">
        <f t="shared" ref="EI13:EI17" ca="1" si="171">DW13+BC13</f>
        <v>0</v>
      </c>
      <c r="EJ13" s="32">
        <f t="shared" ref="EJ13:EJ17" ca="1" si="172">DX13+BD13</f>
        <v>2128.71</v>
      </c>
      <c r="EK13" s="32">
        <f t="shared" ref="EK13:EK17" ca="1" si="173">DY13+BE13</f>
        <v>1152</v>
      </c>
      <c r="EL13" s="32">
        <f t="shared" ref="EL13:EL17" ca="1" si="174">DZ13+BF13</f>
        <v>6569.4699999999993</v>
      </c>
      <c r="EM13" s="32">
        <f t="shared" ref="EM13:EM17" ca="1" si="175">EA13+BG13</f>
        <v>5612.38</v>
      </c>
      <c r="EN13" s="32">
        <f t="shared" ref="EN13:EN17" ca="1" si="176">EB13+BH13</f>
        <v>11805.44</v>
      </c>
      <c r="EO13" s="32">
        <f t="shared" ref="EO13:EO17" ca="1" si="177">EC13+BI13</f>
        <v>6395.6400000000012</v>
      </c>
      <c r="EP13" s="32">
        <f t="shared" ref="EP13:EP17" ca="1" si="178">ED13+BJ13</f>
        <v>3113.79</v>
      </c>
      <c r="EQ13" s="32">
        <f t="shared" ref="EQ13:EQ17" ca="1" si="179">EE13+BK13</f>
        <v>7164.8700000000008</v>
      </c>
      <c r="ER13" s="32">
        <f t="shared" ref="ER13:ER17" ca="1" si="180">EF13+BL13</f>
        <v>0</v>
      </c>
    </row>
    <row r="14" spans="1:148">
      <c r="A14" t="s">
        <v>420</v>
      </c>
      <c r="B14" s="1" t="s">
        <v>190</v>
      </c>
      <c r="C14" t="s">
        <v>466</v>
      </c>
      <c r="D14" t="str">
        <f t="shared" ca="1" si="0"/>
        <v>FortisAlberta DOS - Cochrane EV Partnership (793S)</v>
      </c>
      <c r="E14" s="51">
        <v>2573.1390999999999</v>
      </c>
      <c r="G14" s="51">
        <v>437.26080000000002</v>
      </c>
      <c r="H14" s="51">
        <v>1181.1077</v>
      </c>
      <c r="I14" s="51">
        <v>635.94100000000003</v>
      </c>
      <c r="J14" s="51">
        <v>1154.7986000000001</v>
      </c>
      <c r="K14" s="51">
        <v>1609.5117</v>
      </c>
      <c r="L14" s="51">
        <v>309.33909999999997</v>
      </c>
      <c r="M14" s="51">
        <v>1259.9528</v>
      </c>
      <c r="O14" s="51">
        <v>1183.6841999999999</v>
      </c>
      <c r="Q14" s="32">
        <v>7719.42</v>
      </c>
      <c r="R14" s="32"/>
      <c r="S14" s="32">
        <v>1311.78</v>
      </c>
      <c r="T14" s="32">
        <v>3543.32</v>
      </c>
      <c r="U14" s="32">
        <v>1907.82</v>
      </c>
      <c r="V14" s="32">
        <v>3464.4</v>
      </c>
      <c r="W14" s="32">
        <v>4828.54</v>
      </c>
      <c r="X14" s="32">
        <v>928.02</v>
      </c>
      <c r="Y14" s="32">
        <v>3779.86</v>
      </c>
      <c r="Z14" s="32"/>
      <c r="AA14" s="32">
        <v>3551.05</v>
      </c>
      <c r="AB14" s="32"/>
      <c r="AC14" s="31">
        <v>111934.38</v>
      </c>
      <c r="AD14" s="31"/>
      <c r="AE14" s="31">
        <v>19893.03</v>
      </c>
      <c r="AF14" s="31">
        <v>64549.75</v>
      </c>
      <c r="AG14" s="31">
        <v>44964.11</v>
      </c>
      <c r="AH14" s="31">
        <v>70207.33</v>
      </c>
      <c r="AI14" s="31">
        <v>129651.14</v>
      </c>
      <c r="AJ14" s="31">
        <v>20128.73</v>
      </c>
      <c r="AK14" s="31">
        <v>64164.03</v>
      </c>
      <c r="AL14" s="31"/>
      <c r="AM14" s="31">
        <v>37373.07</v>
      </c>
      <c r="AN14" s="31"/>
      <c r="AO14" s="42">
        <v>5.52</v>
      </c>
      <c r="AP14" s="42">
        <v>5.52</v>
      </c>
      <c r="AQ14" s="42">
        <v>5.52</v>
      </c>
      <c r="AR14" s="42">
        <v>5.52</v>
      </c>
      <c r="AS14" s="42">
        <v>5.52</v>
      </c>
      <c r="AT14" s="42">
        <v>5.52</v>
      </c>
      <c r="AU14" s="42">
        <v>5.52</v>
      </c>
      <c r="AV14" s="42">
        <v>5.52</v>
      </c>
      <c r="AW14" s="42">
        <v>5.52</v>
      </c>
      <c r="AX14" s="42">
        <v>5.52</v>
      </c>
      <c r="AY14" s="42">
        <v>5.52</v>
      </c>
      <c r="AZ14" s="42">
        <v>5.52</v>
      </c>
      <c r="BA14" s="31">
        <v>6178.77</v>
      </c>
      <c r="BB14" s="31"/>
      <c r="BC14" s="31">
        <v>1098.0899999999999</v>
      </c>
      <c r="BD14" s="31">
        <v>3563.14</v>
      </c>
      <c r="BE14" s="31">
        <v>2482.02</v>
      </c>
      <c r="BF14" s="31">
        <v>3875.44</v>
      </c>
      <c r="BG14" s="31">
        <v>7156.74</v>
      </c>
      <c r="BH14" s="31">
        <v>1111.1099999999999</v>
      </c>
      <c r="BI14" s="31">
        <v>3541.86</v>
      </c>
      <c r="BJ14" s="31"/>
      <c r="BK14" s="31">
        <v>2063</v>
      </c>
      <c r="BL14" s="31"/>
      <c r="BM14" s="32">
        <v>8424</v>
      </c>
      <c r="BN14" s="32"/>
      <c r="BO14" s="32">
        <v>4504.5</v>
      </c>
      <c r="BP14" s="32">
        <v>5616</v>
      </c>
      <c r="BQ14" s="32">
        <v>2691</v>
      </c>
      <c r="BR14" s="32">
        <v>5616</v>
      </c>
      <c r="BS14" s="32">
        <v>5908.5</v>
      </c>
      <c r="BT14" s="32">
        <v>1111.5</v>
      </c>
      <c r="BU14" s="32">
        <v>4504.5</v>
      </c>
      <c r="BV14" s="32"/>
      <c r="BW14" s="32">
        <v>4212</v>
      </c>
      <c r="BX14" s="32"/>
      <c r="BY14" s="31">
        <f t="shared" si="125"/>
        <v>13898.19</v>
      </c>
      <c r="BZ14" s="31">
        <f t="shared" si="126"/>
        <v>0</v>
      </c>
      <c r="CA14" s="31">
        <f t="shared" si="127"/>
        <v>4504.5</v>
      </c>
      <c r="CB14" s="31">
        <f t="shared" si="128"/>
        <v>7106.46</v>
      </c>
      <c r="CC14" s="31">
        <f t="shared" si="129"/>
        <v>4389.84</v>
      </c>
      <c r="CD14" s="31">
        <f t="shared" ref="CD14:CD17" si="181">MAX(V14+BF14,BR14)</f>
        <v>7339.84</v>
      </c>
      <c r="CE14" s="31">
        <f t="shared" si="130"/>
        <v>11985.279999999999</v>
      </c>
      <c r="CF14" s="31">
        <f t="shared" si="131"/>
        <v>2039.1299999999999</v>
      </c>
      <c r="CG14" s="31">
        <f t="shared" si="132"/>
        <v>7321.72</v>
      </c>
      <c r="CH14" s="31">
        <f t="shared" si="133"/>
        <v>0</v>
      </c>
      <c r="CI14" s="31">
        <f t="shared" si="134"/>
        <v>5614.05</v>
      </c>
      <c r="CJ14" s="31">
        <f t="shared" si="135"/>
        <v>0</v>
      </c>
      <c r="CK14" s="6">
        <f t="shared" ca="1" si="12"/>
        <v>9.8799999999999999E-2</v>
      </c>
      <c r="CL14" s="6">
        <f t="shared" ca="1" si="12"/>
        <v>9.8799999999999999E-2</v>
      </c>
      <c r="CM14" s="6">
        <f t="shared" ca="1" si="12"/>
        <v>9.8799999999999999E-2</v>
      </c>
      <c r="CN14" s="6">
        <f t="shared" ca="1" si="12"/>
        <v>9.8799999999999999E-2</v>
      </c>
      <c r="CO14" s="6">
        <f t="shared" ca="1" si="12"/>
        <v>9.8799999999999999E-2</v>
      </c>
      <c r="CP14" s="6">
        <f t="shared" ca="1" si="12"/>
        <v>9.8799999999999999E-2</v>
      </c>
      <c r="CQ14" s="6">
        <f t="shared" ca="1" si="12"/>
        <v>9.8799999999999999E-2</v>
      </c>
      <c r="CR14" s="6">
        <f t="shared" ca="1" si="12"/>
        <v>9.8799999999999999E-2</v>
      </c>
      <c r="CS14" s="6">
        <f t="shared" ca="1" si="12"/>
        <v>9.8799999999999999E-2</v>
      </c>
      <c r="CT14" s="6">
        <f t="shared" ca="1" si="12"/>
        <v>9.8799999999999999E-2</v>
      </c>
      <c r="CU14" s="6">
        <f t="shared" ca="1" si="12"/>
        <v>9.8799999999999999E-2</v>
      </c>
      <c r="CV14" s="6">
        <f t="shared" ca="1" si="12"/>
        <v>9.8799999999999999E-2</v>
      </c>
      <c r="CW14" s="31">
        <f t="shared" ca="1" si="136"/>
        <v>11059.12</v>
      </c>
      <c r="CX14" s="31">
        <f t="shared" ca="1" si="137"/>
        <v>0</v>
      </c>
      <c r="CY14" s="31">
        <f t="shared" ca="1" si="138"/>
        <v>1965.43</v>
      </c>
      <c r="CZ14" s="31">
        <f t="shared" ca="1" si="139"/>
        <v>6377.52</v>
      </c>
      <c r="DA14" s="31">
        <f t="shared" ca="1" si="140"/>
        <v>4442.45</v>
      </c>
      <c r="DB14" s="31">
        <f t="shared" ca="1" si="141"/>
        <v>6936.48</v>
      </c>
      <c r="DC14" s="31">
        <f t="shared" ca="1" si="142"/>
        <v>12809.53</v>
      </c>
      <c r="DD14" s="31">
        <f t="shared" ca="1" si="143"/>
        <v>1988.72</v>
      </c>
      <c r="DE14" s="31">
        <f t="shared" ca="1" si="144"/>
        <v>6339.41</v>
      </c>
      <c r="DF14" s="31">
        <f t="shared" ca="1" si="145"/>
        <v>0</v>
      </c>
      <c r="DG14" s="31">
        <f t="shared" ca="1" si="146"/>
        <v>3692.46</v>
      </c>
      <c r="DH14" s="31">
        <f t="shared" ca="1" si="147"/>
        <v>0</v>
      </c>
      <c r="DI14" s="32">
        <f t="shared" ca="1" si="148"/>
        <v>18778.54</v>
      </c>
      <c r="DJ14" s="32">
        <f t="shared" ca="1" si="149"/>
        <v>0</v>
      </c>
      <c r="DK14" s="32">
        <f t="shared" ca="1" si="150"/>
        <v>4504.5</v>
      </c>
      <c r="DL14" s="32">
        <f t="shared" ca="1" si="151"/>
        <v>9920.84</v>
      </c>
      <c r="DM14" s="32">
        <f t="shared" ca="1" si="152"/>
        <v>6350.2699999999995</v>
      </c>
      <c r="DN14" s="32">
        <f t="shared" ref="DN14:DN17" ca="1" si="182">MAX(V14+DB14,BR14)</f>
        <v>10400.879999999999</v>
      </c>
      <c r="DO14" s="32">
        <f t="shared" ca="1" si="153"/>
        <v>17638.07</v>
      </c>
      <c r="DP14" s="32">
        <f t="shared" ca="1" si="154"/>
        <v>2916.74</v>
      </c>
      <c r="DQ14" s="32">
        <f t="shared" ca="1" si="155"/>
        <v>10119.27</v>
      </c>
      <c r="DR14" s="32">
        <f t="shared" ca="1" si="156"/>
        <v>0</v>
      </c>
      <c r="DS14" s="32">
        <f t="shared" ca="1" si="157"/>
        <v>7243.51</v>
      </c>
      <c r="DT14" s="32">
        <f t="shared" ca="1" si="158"/>
        <v>0</v>
      </c>
      <c r="DU14" s="31">
        <f t="shared" ref="DU14:DU17" ca="1" si="183">DI14-BY14</f>
        <v>4880.3500000000004</v>
      </c>
      <c r="DV14" s="31">
        <f t="shared" ca="1" si="159"/>
        <v>0</v>
      </c>
      <c r="DW14" s="31">
        <f t="shared" ca="1" si="160"/>
        <v>0</v>
      </c>
      <c r="DX14" s="31">
        <f t="shared" ca="1" si="161"/>
        <v>2814.38</v>
      </c>
      <c r="DY14" s="31">
        <f t="shared" ca="1" si="162"/>
        <v>1960.4299999999994</v>
      </c>
      <c r="DZ14" s="31">
        <f t="shared" ca="1" si="163"/>
        <v>3061.0399999999991</v>
      </c>
      <c r="EA14" s="31">
        <f t="shared" ca="1" si="164"/>
        <v>5652.7900000000009</v>
      </c>
      <c r="EB14" s="31">
        <f t="shared" ca="1" si="165"/>
        <v>877.6099999999999</v>
      </c>
      <c r="EC14" s="31">
        <f t="shared" ca="1" si="166"/>
        <v>2797.55</v>
      </c>
      <c r="ED14" s="31">
        <f t="shared" ca="1" si="167"/>
        <v>0</v>
      </c>
      <c r="EE14" s="31">
        <f t="shared" ca="1" si="168"/>
        <v>1629.46</v>
      </c>
      <c r="EF14" s="31">
        <f t="shared" ca="1" si="169"/>
        <v>0</v>
      </c>
      <c r="EG14" s="32">
        <f t="shared" ref="EG14:EG17" ca="1" si="184">DU14+BA14</f>
        <v>11059.12</v>
      </c>
      <c r="EH14" s="32">
        <f t="shared" ca="1" si="170"/>
        <v>0</v>
      </c>
      <c r="EI14" s="32">
        <f t="shared" ca="1" si="171"/>
        <v>1098.0899999999999</v>
      </c>
      <c r="EJ14" s="32">
        <f t="shared" ca="1" si="172"/>
        <v>6377.52</v>
      </c>
      <c r="EK14" s="32">
        <f t="shared" ca="1" si="173"/>
        <v>4442.4499999999989</v>
      </c>
      <c r="EL14" s="32">
        <f t="shared" ca="1" si="174"/>
        <v>6936.48</v>
      </c>
      <c r="EM14" s="32">
        <f t="shared" ca="1" si="175"/>
        <v>12809.53</v>
      </c>
      <c r="EN14" s="32">
        <f t="shared" ca="1" si="176"/>
        <v>1988.7199999999998</v>
      </c>
      <c r="EO14" s="32">
        <f t="shared" ca="1" si="177"/>
        <v>6339.41</v>
      </c>
      <c r="EP14" s="32">
        <f t="shared" ca="1" si="178"/>
        <v>0</v>
      </c>
      <c r="EQ14" s="32">
        <f t="shared" ca="1" si="179"/>
        <v>3692.46</v>
      </c>
      <c r="ER14" s="32">
        <f t="shared" ca="1" si="180"/>
        <v>0</v>
      </c>
    </row>
    <row r="15" spans="1:148">
      <c r="A15" t="s">
        <v>420</v>
      </c>
      <c r="B15" s="1" t="s">
        <v>190</v>
      </c>
      <c r="C15" t="s">
        <v>482</v>
      </c>
      <c r="D15" t="str">
        <f t="shared" ca="1" si="0"/>
        <v>FortisAlberta DOS - Cochrane EV Partnership (793S)</v>
      </c>
      <c r="E15" s="51">
        <v>44.110399999999998</v>
      </c>
      <c r="G15" s="51">
        <v>708.34550000000002</v>
      </c>
      <c r="H15" s="51">
        <v>567.04489999999998</v>
      </c>
      <c r="I15" s="51">
        <v>1051.0646999999999</v>
      </c>
      <c r="J15" s="51">
        <v>1855.4318000000001</v>
      </c>
      <c r="K15" s="51">
        <v>944.20939999999996</v>
      </c>
      <c r="L15" s="51">
        <v>1448.1251</v>
      </c>
      <c r="O15" s="51">
        <v>822.82100000000003</v>
      </c>
      <c r="Q15" s="32">
        <v>132.33000000000001</v>
      </c>
      <c r="R15" s="32"/>
      <c r="S15" s="32">
        <v>2125.04</v>
      </c>
      <c r="T15" s="32">
        <v>1701.13</v>
      </c>
      <c r="U15" s="32">
        <v>3153.19</v>
      </c>
      <c r="V15" s="32">
        <v>5566.3</v>
      </c>
      <c r="W15" s="32">
        <v>2832.63</v>
      </c>
      <c r="X15" s="32">
        <v>4344.38</v>
      </c>
      <c r="Y15" s="32"/>
      <c r="Z15" s="32"/>
      <c r="AA15" s="32">
        <v>2468.46</v>
      </c>
      <c r="AB15" s="32"/>
      <c r="AC15" s="31">
        <v>10935.21</v>
      </c>
      <c r="AD15" s="31"/>
      <c r="AE15" s="31">
        <v>32646.27</v>
      </c>
      <c r="AF15" s="31">
        <v>20100.830000000002</v>
      </c>
      <c r="AG15" s="31">
        <v>32521.360000000001</v>
      </c>
      <c r="AH15" s="31">
        <v>95568.1</v>
      </c>
      <c r="AI15" s="31">
        <v>215162.88</v>
      </c>
      <c r="AJ15" s="31">
        <v>74067.22</v>
      </c>
      <c r="AK15" s="31"/>
      <c r="AL15" s="31"/>
      <c r="AM15" s="31">
        <v>31707.82</v>
      </c>
      <c r="AN15" s="31"/>
      <c r="AO15" s="42">
        <v>5.52</v>
      </c>
      <c r="AP15" s="42">
        <v>5.52</v>
      </c>
      <c r="AQ15" s="42">
        <v>5.52</v>
      </c>
      <c r="AR15" s="42">
        <v>5.52</v>
      </c>
      <c r="AS15" s="42">
        <v>5.52</v>
      </c>
      <c r="AT15" s="42">
        <v>5.52</v>
      </c>
      <c r="AU15" s="42">
        <v>5.52</v>
      </c>
      <c r="AV15" s="42">
        <v>5.52</v>
      </c>
      <c r="AW15" s="42">
        <v>5.52</v>
      </c>
      <c r="AX15" s="42">
        <v>5.52</v>
      </c>
      <c r="AY15" s="42">
        <v>5.52</v>
      </c>
      <c r="AZ15" s="42">
        <v>5.52</v>
      </c>
      <c r="BA15" s="31">
        <v>603.62</v>
      </c>
      <c r="BB15" s="31"/>
      <c r="BC15" s="31">
        <v>1802.08</v>
      </c>
      <c r="BD15" s="31">
        <v>1109.57</v>
      </c>
      <c r="BE15" s="31">
        <v>1795.18</v>
      </c>
      <c r="BF15" s="31">
        <v>5275.36</v>
      </c>
      <c r="BG15" s="31">
        <v>11876.99</v>
      </c>
      <c r="BH15" s="31">
        <v>4088.51</v>
      </c>
      <c r="BI15" s="31"/>
      <c r="BJ15" s="31"/>
      <c r="BK15" s="31">
        <v>1750.27</v>
      </c>
      <c r="BL15" s="31"/>
      <c r="BM15" s="32">
        <v>2808</v>
      </c>
      <c r="BN15" s="32"/>
      <c r="BO15" s="32">
        <v>7429.5</v>
      </c>
      <c r="BP15" s="32">
        <v>4212</v>
      </c>
      <c r="BQ15" s="32">
        <v>8658</v>
      </c>
      <c r="BR15" s="32">
        <v>6084</v>
      </c>
      <c r="BS15" s="32">
        <v>4212</v>
      </c>
      <c r="BT15" s="32">
        <v>4680</v>
      </c>
      <c r="BU15" s="32"/>
      <c r="BV15" s="32"/>
      <c r="BW15" s="32">
        <v>2808</v>
      </c>
      <c r="BX15" s="32"/>
      <c r="BY15" s="31">
        <f t="shared" si="125"/>
        <v>2808</v>
      </c>
      <c r="BZ15" s="31">
        <f t="shared" si="126"/>
        <v>0</v>
      </c>
      <c r="CA15" s="31">
        <f t="shared" si="127"/>
        <v>7429.5</v>
      </c>
      <c r="CB15" s="31">
        <f t="shared" si="128"/>
        <v>4212</v>
      </c>
      <c r="CC15" s="31">
        <f t="shared" si="129"/>
        <v>8658</v>
      </c>
      <c r="CD15" s="31">
        <f t="shared" si="181"/>
        <v>10841.66</v>
      </c>
      <c r="CE15" s="31">
        <f t="shared" si="130"/>
        <v>14709.619999999999</v>
      </c>
      <c r="CF15" s="31">
        <f t="shared" si="131"/>
        <v>8432.89</v>
      </c>
      <c r="CG15" s="31">
        <f t="shared" si="132"/>
        <v>0</v>
      </c>
      <c r="CH15" s="31">
        <f t="shared" si="133"/>
        <v>0</v>
      </c>
      <c r="CI15" s="31">
        <f t="shared" si="134"/>
        <v>4218.7299999999996</v>
      </c>
      <c r="CJ15" s="31">
        <f t="shared" si="135"/>
        <v>0</v>
      </c>
      <c r="CK15" s="6">
        <f t="shared" ca="1" si="12"/>
        <v>9.8799999999999999E-2</v>
      </c>
      <c r="CL15" s="6">
        <f t="shared" ca="1" si="12"/>
        <v>9.8799999999999999E-2</v>
      </c>
      <c r="CM15" s="6">
        <f t="shared" ca="1" si="12"/>
        <v>9.8799999999999999E-2</v>
      </c>
      <c r="CN15" s="6">
        <f t="shared" ca="1" si="12"/>
        <v>9.8799999999999999E-2</v>
      </c>
      <c r="CO15" s="6">
        <f t="shared" ca="1" si="12"/>
        <v>9.8799999999999999E-2</v>
      </c>
      <c r="CP15" s="6">
        <f t="shared" ca="1" si="12"/>
        <v>9.8799999999999999E-2</v>
      </c>
      <c r="CQ15" s="6">
        <f t="shared" ca="1" si="12"/>
        <v>9.8799999999999999E-2</v>
      </c>
      <c r="CR15" s="6">
        <f t="shared" ca="1" si="12"/>
        <v>9.8799999999999999E-2</v>
      </c>
      <c r="CS15" s="6">
        <f t="shared" ca="1" si="12"/>
        <v>9.8799999999999999E-2</v>
      </c>
      <c r="CT15" s="6">
        <f t="shared" ca="1" si="12"/>
        <v>9.8799999999999999E-2</v>
      </c>
      <c r="CU15" s="6">
        <f t="shared" ca="1" si="12"/>
        <v>9.8799999999999999E-2</v>
      </c>
      <c r="CV15" s="6">
        <f t="shared" ca="1" si="12"/>
        <v>9.8799999999999999E-2</v>
      </c>
      <c r="CW15" s="31">
        <f t="shared" ca="1" si="136"/>
        <v>1080.4000000000001</v>
      </c>
      <c r="CX15" s="31">
        <f t="shared" ca="1" si="137"/>
        <v>0</v>
      </c>
      <c r="CY15" s="31">
        <f t="shared" ca="1" si="138"/>
        <v>3225.45</v>
      </c>
      <c r="CZ15" s="31">
        <f t="shared" ca="1" si="139"/>
        <v>1985.96</v>
      </c>
      <c r="DA15" s="31">
        <f t="shared" ca="1" si="140"/>
        <v>3213.11</v>
      </c>
      <c r="DB15" s="31">
        <f t="shared" ca="1" si="141"/>
        <v>9442.1299999999992</v>
      </c>
      <c r="DC15" s="31">
        <f t="shared" ca="1" si="142"/>
        <v>21258.09</v>
      </c>
      <c r="DD15" s="31">
        <f t="shared" ca="1" si="143"/>
        <v>7317.84</v>
      </c>
      <c r="DE15" s="31">
        <f t="shared" ca="1" si="144"/>
        <v>0</v>
      </c>
      <c r="DF15" s="31">
        <f t="shared" ca="1" si="145"/>
        <v>0</v>
      </c>
      <c r="DG15" s="31">
        <f t="shared" ca="1" si="146"/>
        <v>3132.73</v>
      </c>
      <c r="DH15" s="31">
        <f t="shared" ca="1" si="147"/>
        <v>0</v>
      </c>
      <c r="DI15" s="32">
        <f t="shared" ca="1" si="148"/>
        <v>2808</v>
      </c>
      <c r="DJ15" s="32">
        <f t="shared" ca="1" si="149"/>
        <v>0</v>
      </c>
      <c r="DK15" s="32">
        <f t="shared" ca="1" si="150"/>
        <v>7429.5</v>
      </c>
      <c r="DL15" s="32">
        <f t="shared" ca="1" si="151"/>
        <v>4212</v>
      </c>
      <c r="DM15" s="32">
        <f t="shared" ca="1" si="152"/>
        <v>8658</v>
      </c>
      <c r="DN15" s="32">
        <f t="shared" ca="1" si="182"/>
        <v>15008.43</v>
      </c>
      <c r="DO15" s="32">
        <f t="shared" ca="1" si="153"/>
        <v>24090.720000000001</v>
      </c>
      <c r="DP15" s="32">
        <f t="shared" ca="1" si="154"/>
        <v>11662.220000000001</v>
      </c>
      <c r="DQ15" s="32">
        <f t="shared" ca="1" si="155"/>
        <v>0</v>
      </c>
      <c r="DR15" s="32">
        <f t="shared" ca="1" si="156"/>
        <v>0</v>
      </c>
      <c r="DS15" s="32">
        <f t="shared" ca="1" si="157"/>
        <v>5601.1900000000005</v>
      </c>
      <c r="DT15" s="32">
        <f t="shared" ca="1" si="158"/>
        <v>0</v>
      </c>
      <c r="DU15" s="31">
        <f t="shared" ca="1" si="183"/>
        <v>0</v>
      </c>
      <c r="DV15" s="31">
        <f t="shared" ca="1" si="159"/>
        <v>0</v>
      </c>
      <c r="DW15" s="31">
        <f t="shared" ca="1" si="160"/>
        <v>0</v>
      </c>
      <c r="DX15" s="31">
        <f t="shared" ca="1" si="161"/>
        <v>0</v>
      </c>
      <c r="DY15" s="31">
        <f t="shared" ca="1" si="162"/>
        <v>0</v>
      </c>
      <c r="DZ15" s="31">
        <f t="shared" ca="1" si="163"/>
        <v>4166.7700000000004</v>
      </c>
      <c r="EA15" s="31">
        <f t="shared" ca="1" si="164"/>
        <v>9381.1000000000022</v>
      </c>
      <c r="EB15" s="31">
        <f t="shared" ca="1" si="165"/>
        <v>3229.3300000000017</v>
      </c>
      <c r="EC15" s="31">
        <f t="shared" ca="1" si="166"/>
        <v>0</v>
      </c>
      <c r="ED15" s="31">
        <f t="shared" ca="1" si="167"/>
        <v>0</v>
      </c>
      <c r="EE15" s="31">
        <f t="shared" ca="1" si="168"/>
        <v>1382.4600000000009</v>
      </c>
      <c r="EF15" s="31">
        <f t="shared" ca="1" si="169"/>
        <v>0</v>
      </c>
      <c r="EG15" s="32">
        <f t="shared" ca="1" si="184"/>
        <v>603.62</v>
      </c>
      <c r="EH15" s="32">
        <f t="shared" ca="1" si="170"/>
        <v>0</v>
      </c>
      <c r="EI15" s="32">
        <f t="shared" ca="1" si="171"/>
        <v>1802.08</v>
      </c>
      <c r="EJ15" s="32">
        <f t="shared" ca="1" si="172"/>
        <v>1109.57</v>
      </c>
      <c r="EK15" s="32">
        <f t="shared" ca="1" si="173"/>
        <v>1795.18</v>
      </c>
      <c r="EL15" s="32">
        <f t="shared" ca="1" si="174"/>
        <v>9442.130000000001</v>
      </c>
      <c r="EM15" s="32">
        <f t="shared" ca="1" si="175"/>
        <v>21258.090000000004</v>
      </c>
      <c r="EN15" s="32">
        <f t="shared" ca="1" si="176"/>
        <v>7317.840000000002</v>
      </c>
      <c r="EO15" s="32">
        <f t="shared" ca="1" si="177"/>
        <v>0</v>
      </c>
      <c r="EP15" s="32">
        <f t="shared" ca="1" si="178"/>
        <v>0</v>
      </c>
      <c r="EQ15" s="32">
        <f t="shared" ca="1" si="179"/>
        <v>3132.7300000000009</v>
      </c>
      <c r="ER15" s="32">
        <f t="shared" ca="1" si="180"/>
        <v>0</v>
      </c>
    </row>
    <row r="16" spans="1:148">
      <c r="A16" t="s">
        <v>420</v>
      </c>
      <c r="B16" s="1" t="s">
        <v>190</v>
      </c>
      <c r="C16" t="s">
        <v>483</v>
      </c>
      <c r="D16" t="str">
        <f t="shared" ca="1" si="0"/>
        <v>FortisAlberta DOS - Cochrane EV Partnership (793S)</v>
      </c>
      <c r="E16" s="51">
        <v>443.73419999999999</v>
      </c>
      <c r="H16" s="51">
        <v>595.11440000000005</v>
      </c>
      <c r="I16" s="51">
        <v>1205.3166000000001</v>
      </c>
      <c r="J16" s="51">
        <v>555.24369999999999</v>
      </c>
      <c r="K16" s="51">
        <v>0</v>
      </c>
      <c r="L16" s="51">
        <v>1709.6822999999999</v>
      </c>
      <c r="O16" s="51">
        <v>763.09010000000001</v>
      </c>
      <c r="Q16" s="32">
        <v>1331.2</v>
      </c>
      <c r="R16" s="32"/>
      <c r="S16" s="32"/>
      <c r="T16" s="32">
        <v>1785.34</v>
      </c>
      <c r="U16" s="32">
        <v>3615.95</v>
      </c>
      <c r="V16" s="32">
        <v>1665.73</v>
      </c>
      <c r="W16" s="32">
        <v>0</v>
      </c>
      <c r="X16" s="32">
        <v>5129.05</v>
      </c>
      <c r="Y16" s="32"/>
      <c r="Z16" s="32"/>
      <c r="AA16" s="32">
        <v>2289.27</v>
      </c>
      <c r="AB16" s="32"/>
      <c r="AC16" s="31">
        <v>33997</v>
      </c>
      <c r="AD16" s="31"/>
      <c r="AE16" s="31"/>
      <c r="AF16" s="31">
        <v>39451.57</v>
      </c>
      <c r="AG16" s="31">
        <v>67553.55</v>
      </c>
      <c r="AH16" s="31">
        <v>20714.7</v>
      </c>
      <c r="AI16" s="31">
        <v>0</v>
      </c>
      <c r="AJ16" s="31">
        <v>79237.710000000006</v>
      </c>
      <c r="AK16" s="31"/>
      <c r="AL16" s="31"/>
      <c r="AM16" s="31">
        <v>35360.5</v>
      </c>
      <c r="AN16" s="31"/>
      <c r="AO16" s="42">
        <v>5.52</v>
      </c>
      <c r="AP16" s="42">
        <v>5.52</v>
      </c>
      <c r="AQ16" s="42">
        <v>5.52</v>
      </c>
      <c r="AR16" s="42">
        <v>5.52</v>
      </c>
      <c r="AS16" s="42">
        <v>5.52</v>
      </c>
      <c r="AT16" s="42">
        <v>5.52</v>
      </c>
      <c r="AU16" s="42">
        <v>5.52</v>
      </c>
      <c r="AV16" s="42">
        <v>5.52</v>
      </c>
      <c r="AW16" s="42">
        <v>5.52</v>
      </c>
      <c r="AX16" s="42">
        <v>5.52</v>
      </c>
      <c r="AY16" s="42">
        <v>5.52</v>
      </c>
      <c r="AZ16" s="42">
        <v>5.52</v>
      </c>
      <c r="BA16" s="31">
        <v>1876.64</v>
      </c>
      <c r="BB16" s="31"/>
      <c r="BC16" s="31"/>
      <c r="BD16" s="31">
        <v>2177.7199999999998</v>
      </c>
      <c r="BE16" s="31">
        <v>3728.96</v>
      </c>
      <c r="BF16" s="31">
        <v>1143.46</v>
      </c>
      <c r="BG16" s="31">
        <v>0</v>
      </c>
      <c r="BH16" s="31">
        <v>4373.92</v>
      </c>
      <c r="BI16" s="31"/>
      <c r="BJ16" s="31"/>
      <c r="BK16" s="31">
        <v>1951.9</v>
      </c>
      <c r="BL16" s="31"/>
      <c r="BM16" s="32">
        <v>21879</v>
      </c>
      <c r="BN16" s="32"/>
      <c r="BO16" s="32"/>
      <c r="BP16" s="32">
        <v>5616</v>
      </c>
      <c r="BQ16" s="32">
        <v>4212</v>
      </c>
      <c r="BR16" s="32">
        <v>1813.5</v>
      </c>
      <c r="BS16" s="32">
        <v>5616</v>
      </c>
      <c r="BT16" s="32">
        <v>5616</v>
      </c>
      <c r="BU16" s="32"/>
      <c r="BV16" s="32"/>
      <c r="BW16" s="32">
        <v>2808</v>
      </c>
      <c r="BX16" s="32"/>
      <c r="BY16" s="31">
        <f t="shared" ref="BY16" si="185">MAX(Q16+BA16,BM16)</f>
        <v>21879</v>
      </c>
      <c r="BZ16" s="31">
        <f t="shared" ref="BZ16" si="186">MAX(R16+BB16,BN16)</f>
        <v>0</v>
      </c>
      <c r="CA16" s="31">
        <f t="shared" ref="CA16" si="187">MAX(S16+BC16,BO16)</f>
        <v>0</v>
      </c>
      <c r="CB16" s="31">
        <f t="shared" ref="CB16" si="188">MAX(T16+BD16,BP16)</f>
        <v>5616</v>
      </c>
      <c r="CC16" s="31">
        <f t="shared" ref="CC16" si="189">MAX(U16+BE16,BQ16)</f>
        <v>7344.91</v>
      </c>
      <c r="CD16" s="31">
        <f t="shared" ref="CD16" si="190">MAX(V16+BF16,BR16)</f>
        <v>2809.19</v>
      </c>
      <c r="CE16" s="31">
        <f t="shared" ref="CE16" si="191">MAX(W16+BG16,BS16)</f>
        <v>5616</v>
      </c>
      <c r="CF16" s="31">
        <f t="shared" ref="CF16" si="192">MAX(X16+BH16,BT16)</f>
        <v>9502.9700000000012</v>
      </c>
      <c r="CG16" s="31">
        <f t="shared" ref="CG16" si="193">MAX(Y16+BI16,BU16)</f>
        <v>0</v>
      </c>
      <c r="CH16" s="31">
        <f t="shared" ref="CH16" si="194">MAX(Z16+BJ16,BV16)</f>
        <v>0</v>
      </c>
      <c r="CI16" s="31">
        <f t="shared" ref="CI16" si="195">MAX(AA16+BK16,BW16)</f>
        <v>4241.17</v>
      </c>
      <c r="CJ16" s="31">
        <f t="shared" ref="CJ16" si="196">MAX(AB16+BL16,BX16)</f>
        <v>0</v>
      </c>
      <c r="CK16" s="6">
        <f t="shared" ref="CK16:CV16" ca="1" si="197">VLOOKUP($B16,LossFactorLookup,3,FALSE)</f>
        <v>9.8799999999999999E-2</v>
      </c>
      <c r="CL16" s="6">
        <f t="shared" ca="1" si="197"/>
        <v>9.8799999999999999E-2</v>
      </c>
      <c r="CM16" s="6">
        <f t="shared" ca="1" si="197"/>
        <v>9.8799999999999999E-2</v>
      </c>
      <c r="CN16" s="6">
        <f t="shared" ca="1" si="197"/>
        <v>9.8799999999999999E-2</v>
      </c>
      <c r="CO16" s="6">
        <f t="shared" ca="1" si="197"/>
        <v>9.8799999999999999E-2</v>
      </c>
      <c r="CP16" s="6">
        <f t="shared" ca="1" si="197"/>
        <v>9.8799999999999999E-2</v>
      </c>
      <c r="CQ16" s="6">
        <f t="shared" ca="1" si="197"/>
        <v>9.8799999999999999E-2</v>
      </c>
      <c r="CR16" s="6">
        <f t="shared" ca="1" si="197"/>
        <v>9.8799999999999999E-2</v>
      </c>
      <c r="CS16" s="6">
        <f t="shared" ca="1" si="197"/>
        <v>9.8799999999999999E-2</v>
      </c>
      <c r="CT16" s="6">
        <f t="shared" ca="1" si="197"/>
        <v>9.8799999999999999E-2</v>
      </c>
      <c r="CU16" s="6">
        <f t="shared" ca="1" si="197"/>
        <v>9.8799999999999999E-2</v>
      </c>
      <c r="CV16" s="6">
        <f t="shared" ca="1" si="197"/>
        <v>9.8799999999999999E-2</v>
      </c>
      <c r="CW16" s="31">
        <f t="shared" ref="CW16" ca="1" si="198">ROUND(AC16*CK16,2)</f>
        <v>3358.9</v>
      </c>
      <c r="CX16" s="31">
        <f t="shared" ref="CX16" ca="1" si="199">ROUND(AD16*CL16,2)</f>
        <v>0</v>
      </c>
      <c r="CY16" s="31">
        <f t="shared" ref="CY16" ca="1" si="200">ROUND(AE16*CM16,2)</f>
        <v>0</v>
      </c>
      <c r="CZ16" s="31">
        <f t="shared" ref="CZ16" ca="1" si="201">ROUND(AF16*CN16,2)</f>
        <v>3897.82</v>
      </c>
      <c r="DA16" s="31">
        <f t="shared" ref="DA16" ca="1" si="202">ROUND(AG16*CO16,2)</f>
        <v>6674.29</v>
      </c>
      <c r="DB16" s="31">
        <f t="shared" ref="DB16" ca="1" si="203">ROUND(AH16*CP16,2)</f>
        <v>2046.61</v>
      </c>
      <c r="DC16" s="31">
        <f t="shared" ref="DC16" ca="1" si="204">ROUND(AI16*CQ16,2)</f>
        <v>0</v>
      </c>
      <c r="DD16" s="31">
        <f t="shared" ref="DD16" ca="1" si="205">ROUND(AJ16*CR16,2)</f>
        <v>7828.69</v>
      </c>
      <c r="DE16" s="31">
        <f t="shared" ref="DE16" ca="1" si="206">ROUND(AK16*CS16,2)</f>
        <v>0</v>
      </c>
      <c r="DF16" s="31">
        <f t="shared" ref="DF16" ca="1" si="207">ROUND(AL16*CT16,2)</f>
        <v>0</v>
      </c>
      <c r="DG16" s="31">
        <f t="shared" ref="DG16" ca="1" si="208">ROUND(AM16*CU16,2)</f>
        <v>3493.62</v>
      </c>
      <c r="DH16" s="31">
        <f t="shared" ref="DH16" ca="1" si="209">ROUND(AN16*CV16,2)</f>
        <v>0</v>
      </c>
      <c r="DI16" s="32">
        <f t="shared" ref="DI16" ca="1" si="210">MAX(Q16+CW16,BM16)</f>
        <v>21879</v>
      </c>
      <c r="DJ16" s="32">
        <f t="shared" ref="DJ16" ca="1" si="211">MAX(R16+CX16,BN16)</f>
        <v>0</v>
      </c>
      <c r="DK16" s="32">
        <f t="shared" ref="DK16" ca="1" si="212">MAX(S16+CY16,BO16)</f>
        <v>0</v>
      </c>
      <c r="DL16" s="32">
        <f t="shared" ref="DL16" ca="1" si="213">MAX(T16+CZ16,BP16)</f>
        <v>5683.16</v>
      </c>
      <c r="DM16" s="32">
        <f t="shared" ref="DM16" ca="1" si="214">MAX(U16+DA16,BQ16)</f>
        <v>10290.24</v>
      </c>
      <c r="DN16" s="32">
        <f t="shared" ref="DN16" ca="1" si="215">MAX(V16+DB16,BR16)</f>
        <v>3712.34</v>
      </c>
      <c r="DO16" s="32">
        <f t="shared" ref="DO16" ca="1" si="216">MAX(W16+DC16,BS16)</f>
        <v>5616</v>
      </c>
      <c r="DP16" s="32">
        <f t="shared" ref="DP16" ca="1" si="217">MAX(X16+DD16,BT16)</f>
        <v>12957.74</v>
      </c>
      <c r="DQ16" s="32">
        <f t="shared" ref="DQ16" ca="1" si="218">MAX(Y16+DE16,BU16)</f>
        <v>0</v>
      </c>
      <c r="DR16" s="32">
        <f t="shared" ref="DR16" ca="1" si="219">MAX(Z16+DF16,BV16)</f>
        <v>0</v>
      </c>
      <c r="DS16" s="32">
        <f t="shared" ref="DS16" ca="1" si="220">MAX(AA16+DG16,BW16)</f>
        <v>5782.8899999999994</v>
      </c>
      <c r="DT16" s="32">
        <f t="shared" ref="DT16" ca="1" si="221">MAX(AB16+DH16,BX16)</f>
        <v>0</v>
      </c>
      <c r="DU16" s="31">
        <f t="shared" ref="DU16" ca="1" si="222">DI16-BY16</f>
        <v>0</v>
      </c>
      <c r="DV16" s="31">
        <f t="shared" ref="DV16" ca="1" si="223">DJ16-BZ16</f>
        <v>0</v>
      </c>
      <c r="DW16" s="31">
        <f t="shared" ref="DW16" ca="1" si="224">DK16-CA16</f>
        <v>0</v>
      </c>
      <c r="DX16" s="31">
        <f t="shared" ref="DX16" ca="1" si="225">DL16-CB16</f>
        <v>67.159999999999854</v>
      </c>
      <c r="DY16" s="31">
        <f t="shared" ref="DY16" ca="1" si="226">DM16-CC16</f>
        <v>2945.33</v>
      </c>
      <c r="DZ16" s="31">
        <f t="shared" ref="DZ16" ca="1" si="227">DN16-CD16</f>
        <v>903.15000000000009</v>
      </c>
      <c r="EA16" s="31">
        <f t="shared" ref="EA16" ca="1" si="228">DO16-CE16</f>
        <v>0</v>
      </c>
      <c r="EB16" s="31">
        <f t="shared" ref="EB16" ca="1" si="229">DP16-CF16</f>
        <v>3454.7699999999986</v>
      </c>
      <c r="EC16" s="31">
        <f t="shared" ref="EC16" ca="1" si="230">DQ16-CG16</f>
        <v>0</v>
      </c>
      <c r="ED16" s="31">
        <f t="shared" ref="ED16" ca="1" si="231">DR16-CH16</f>
        <v>0</v>
      </c>
      <c r="EE16" s="31">
        <f t="shared" ref="EE16" ca="1" si="232">DS16-CI16</f>
        <v>1541.7199999999993</v>
      </c>
      <c r="EF16" s="31">
        <f t="shared" ref="EF16" ca="1" si="233">DT16-CJ16</f>
        <v>0</v>
      </c>
      <c r="EG16" s="32">
        <f t="shared" ref="EG16" ca="1" si="234">DU16+BA16</f>
        <v>1876.64</v>
      </c>
      <c r="EH16" s="32">
        <f t="shared" ref="EH16" ca="1" si="235">DV16+BB16</f>
        <v>0</v>
      </c>
      <c r="EI16" s="32">
        <f t="shared" ref="EI16" ca="1" si="236">DW16+BC16</f>
        <v>0</v>
      </c>
      <c r="EJ16" s="32">
        <f t="shared" ref="EJ16" ca="1" si="237">DX16+BD16</f>
        <v>2244.8799999999997</v>
      </c>
      <c r="EK16" s="32">
        <f t="shared" ref="EK16" ca="1" si="238">DY16+BE16</f>
        <v>6674.29</v>
      </c>
      <c r="EL16" s="32">
        <f t="shared" ref="EL16" ca="1" si="239">DZ16+BF16</f>
        <v>2046.6100000000001</v>
      </c>
      <c r="EM16" s="32">
        <f t="shared" ref="EM16" ca="1" si="240">EA16+BG16</f>
        <v>0</v>
      </c>
      <c r="EN16" s="32">
        <f t="shared" ref="EN16" ca="1" si="241">EB16+BH16</f>
        <v>7828.6899999999987</v>
      </c>
      <c r="EO16" s="32">
        <f t="shared" ref="EO16" ca="1" si="242">EC16+BI16</f>
        <v>0</v>
      </c>
      <c r="EP16" s="32">
        <f t="shared" ref="EP16" ca="1" si="243">ED16+BJ16</f>
        <v>0</v>
      </c>
      <c r="EQ16" s="32">
        <f t="shared" ref="EQ16" ca="1" si="244">EE16+BK16</f>
        <v>3493.6199999999994</v>
      </c>
      <c r="ER16" s="32">
        <f t="shared" ref="ER16" ca="1" si="245">EF16+BL16</f>
        <v>0</v>
      </c>
    </row>
    <row r="17" spans="1:148">
      <c r="A17" t="s">
        <v>420</v>
      </c>
      <c r="B17" s="1" t="s">
        <v>190</v>
      </c>
      <c r="C17" t="s">
        <v>484</v>
      </c>
      <c r="D17" t="str">
        <f t="shared" ca="1" si="0"/>
        <v>FortisAlberta DOS - Cochrane EV Partnership (793S)</v>
      </c>
      <c r="I17" s="51">
        <v>707.84400000000005</v>
      </c>
      <c r="L17" s="51">
        <v>128.95400000000001</v>
      </c>
      <c r="O17" s="51">
        <v>1154.8483000000001</v>
      </c>
      <c r="Q17" s="32"/>
      <c r="R17" s="32"/>
      <c r="S17" s="32"/>
      <c r="T17" s="32"/>
      <c r="U17" s="32">
        <v>2123.5300000000002</v>
      </c>
      <c r="V17" s="32"/>
      <c r="W17" s="32"/>
      <c r="X17" s="32">
        <v>386.86</v>
      </c>
      <c r="Y17" s="32"/>
      <c r="Z17" s="32"/>
      <c r="AA17" s="32">
        <v>3464.54</v>
      </c>
      <c r="AB17" s="32"/>
      <c r="AC17" s="31"/>
      <c r="AD17" s="31"/>
      <c r="AE17" s="31"/>
      <c r="AF17" s="31"/>
      <c r="AG17" s="31">
        <v>29297.84</v>
      </c>
      <c r="AH17" s="31"/>
      <c r="AI17" s="31"/>
      <c r="AJ17" s="31">
        <v>4323.1499999999996</v>
      </c>
      <c r="AK17" s="31"/>
      <c r="AL17" s="31"/>
      <c r="AM17" s="31">
        <v>67917.13</v>
      </c>
      <c r="AN17" s="31"/>
      <c r="AO17" s="42">
        <v>5.52</v>
      </c>
      <c r="AP17" s="42">
        <v>5.52</v>
      </c>
      <c r="AQ17" s="42">
        <v>5.52</v>
      </c>
      <c r="AR17" s="42">
        <v>5.52</v>
      </c>
      <c r="AS17" s="42">
        <v>5.52</v>
      </c>
      <c r="AT17" s="42">
        <v>5.52</v>
      </c>
      <c r="AU17" s="42">
        <v>5.52</v>
      </c>
      <c r="AV17" s="42">
        <v>5.52</v>
      </c>
      <c r="AW17" s="42">
        <v>5.52</v>
      </c>
      <c r="AX17" s="42">
        <v>5.52</v>
      </c>
      <c r="AY17" s="42">
        <v>5.52</v>
      </c>
      <c r="AZ17" s="42">
        <v>5.52</v>
      </c>
      <c r="BA17" s="31"/>
      <c r="BB17" s="31"/>
      <c r="BC17" s="31"/>
      <c r="BD17" s="31"/>
      <c r="BE17" s="31">
        <v>1617.24</v>
      </c>
      <c r="BF17" s="31"/>
      <c r="BG17" s="31"/>
      <c r="BH17" s="31">
        <v>238.64</v>
      </c>
      <c r="BI17" s="31"/>
      <c r="BJ17" s="31"/>
      <c r="BK17" s="31">
        <v>3749.02</v>
      </c>
      <c r="BL17" s="31"/>
      <c r="BM17" s="32"/>
      <c r="BN17" s="32"/>
      <c r="BO17" s="32"/>
      <c r="BP17" s="32"/>
      <c r="BQ17" s="32">
        <v>4212</v>
      </c>
      <c r="BR17" s="32"/>
      <c r="BS17" s="32"/>
      <c r="BT17" s="32">
        <v>468</v>
      </c>
      <c r="BU17" s="32"/>
      <c r="BV17" s="32"/>
      <c r="BW17" s="32">
        <v>4212</v>
      </c>
      <c r="BX17" s="32"/>
      <c r="BY17" s="31">
        <f t="shared" si="125"/>
        <v>0</v>
      </c>
      <c r="BZ17" s="31">
        <f t="shared" si="126"/>
        <v>0</v>
      </c>
      <c r="CA17" s="31">
        <f t="shared" si="127"/>
        <v>0</v>
      </c>
      <c r="CB17" s="31">
        <f t="shared" si="128"/>
        <v>0</v>
      </c>
      <c r="CC17" s="31">
        <f t="shared" si="129"/>
        <v>4212</v>
      </c>
      <c r="CD17" s="31">
        <f t="shared" si="181"/>
        <v>0</v>
      </c>
      <c r="CE17" s="31">
        <f t="shared" si="130"/>
        <v>0</v>
      </c>
      <c r="CF17" s="31">
        <f t="shared" si="131"/>
        <v>625.5</v>
      </c>
      <c r="CG17" s="31">
        <f t="shared" si="132"/>
        <v>0</v>
      </c>
      <c r="CH17" s="31">
        <f t="shared" si="133"/>
        <v>0</v>
      </c>
      <c r="CI17" s="31">
        <f t="shared" si="134"/>
        <v>7213.5599999999995</v>
      </c>
      <c r="CJ17" s="31">
        <f t="shared" si="135"/>
        <v>0</v>
      </c>
      <c r="CK17" s="6">
        <f t="shared" ca="1" si="12"/>
        <v>9.8799999999999999E-2</v>
      </c>
      <c r="CL17" s="6">
        <f t="shared" ca="1" si="12"/>
        <v>9.8799999999999999E-2</v>
      </c>
      <c r="CM17" s="6">
        <f t="shared" ca="1" si="12"/>
        <v>9.8799999999999999E-2</v>
      </c>
      <c r="CN17" s="6">
        <f t="shared" ref="CK17:CV27" ca="1" si="246">VLOOKUP($B17,LossFactorLookup,3,FALSE)</f>
        <v>9.8799999999999999E-2</v>
      </c>
      <c r="CO17" s="6">
        <f t="shared" ca="1" si="246"/>
        <v>9.8799999999999999E-2</v>
      </c>
      <c r="CP17" s="6">
        <f t="shared" ca="1" si="246"/>
        <v>9.8799999999999999E-2</v>
      </c>
      <c r="CQ17" s="6">
        <f t="shared" ca="1" si="246"/>
        <v>9.8799999999999999E-2</v>
      </c>
      <c r="CR17" s="6">
        <f t="shared" ca="1" si="246"/>
        <v>9.8799999999999999E-2</v>
      </c>
      <c r="CS17" s="6">
        <f t="shared" ca="1" si="246"/>
        <v>9.8799999999999999E-2</v>
      </c>
      <c r="CT17" s="6">
        <f t="shared" ca="1" si="246"/>
        <v>9.8799999999999999E-2</v>
      </c>
      <c r="CU17" s="6">
        <f t="shared" ca="1" si="246"/>
        <v>9.8799999999999999E-2</v>
      </c>
      <c r="CV17" s="6">
        <f t="shared" ca="1" si="246"/>
        <v>9.8799999999999999E-2</v>
      </c>
      <c r="CW17" s="31">
        <f t="shared" ca="1" si="136"/>
        <v>0</v>
      </c>
      <c r="CX17" s="31">
        <f t="shared" ca="1" si="137"/>
        <v>0</v>
      </c>
      <c r="CY17" s="31">
        <f t="shared" ca="1" si="138"/>
        <v>0</v>
      </c>
      <c r="CZ17" s="31">
        <f t="shared" ca="1" si="139"/>
        <v>0</v>
      </c>
      <c r="DA17" s="31">
        <f t="shared" ca="1" si="140"/>
        <v>2894.63</v>
      </c>
      <c r="DB17" s="31">
        <f t="shared" ca="1" si="141"/>
        <v>0</v>
      </c>
      <c r="DC17" s="31">
        <f t="shared" ca="1" si="142"/>
        <v>0</v>
      </c>
      <c r="DD17" s="31">
        <f t="shared" ca="1" si="143"/>
        <v>427.13</v>
      </c>
      <c r="DE17" s="31">
        <f t="shared" ca="1" si="144"/>
        <v>0</v>
      </c>
      <c r="DF17" s="31">
        <f t="shared" ca="1" si="145"/>
        <v>0</v>
      </c>
      <c r="DG17" s="31">
        <f t="shared" ca="1" si="146"/>
        <v>6710.21</v>
      </c>
      <c r="DH17" s="31">
        <f t="shared" ca="1" si="147"/>
        <v>0</v>
      </c>
      <c r="DI17" s="32">
        <f t="shared" ca="1" si="148"/>
        <v>0</v>
      </c>
      <c r="DJ17" s="32">
        <f t="shared" ca="1" si="149"/>
        <v>0</v>
      </c>
      <c r="DK17" s="32">
        <f t="shared" ca="1" si="150"/>
        <v>0</v>
      </c>
      <c r="DL17" s="32">
        <f t="shared" ca="1" si="151"/>
        <v>0</v>
      </c>
      <c r="DM17" s="32">
        <f t="shared" ca="1" si="152"/>
        <v>5018.16</v>
      </c>
      <c r="DN17" s="32">
        <f t="shared" ca="1" si="182"/>
        <v>0</v>
      </c>
      <c r="DO17" s="32">
        <f t="shared" ca="1" si="153"/>
        <v>0</v>
      </c>
      <c r="DP17" s="32">
        <f t="shared" ca="1" si="154"/>
        <v>813.99</v>
      </c>
      <c r="DQ17" s="32">
        <f t="shared" ca="1" si="155"/>
        <v>0</v>
      </c>
      <c r="DR17" s="32">
        <f t="shared" ca="1" si="156"/>
        <v>0</v>
      </c>
      <c r="DS17" s="32">
        <f t="shared" ca="1" si="157"/>
        <v>10174.75</v>
      </c>
      <c r="DT17" s="32">
        <f t="shared" ca="1" si="158"/>
        <v>0</v>
      </c>
      <c r="DU17" s="31">
        <f t="shared" ca="1" si="183"/>
        <v>0</v>
      </c>
      <c r="DV17" s="31">
        <f t="shared" ca="1" si="159"/>
        <v>0</v>
      </c>
      <c r="DW17" s="31">
        <f t="shared" ca="1" si="160"/>
        <v>0</v>
      </c>
      <c r="DX17" s="31">
        <f t="shared" ca="1" si="161"/>
        <v>0</v>
      </c>
      <c r="DY17" s="31">
        <f t="shared" ca="1" si="162"/>
        <v>806.15999999999985</v>
      </c>
      <c r="DZ17" s="31">
        <f t="shared" ca="1" si="163"/>
        <v>0</v>
      </c>
      <c r="EA17" s="31">
        <f t="shared" ca="1" si="164"/>
        <v>0</v>
      </c>
      <c r="EB17" s="31">
        <f t="shared" ca="1" si="165"/>
        <v>188.49</v>
      </c>
      <c r="EC17" s="31">
        <f t="shared" ca="1" si="166"/>
        <v>0</v>
      </c>
      <c r="ED17" s="31">
        <f t="shared" ca="1" si="167"/>
        <v>0</v>
      </c>
      <c r="EE17" s="31">
        <f t="shared" ca="1" si="168"/>
        <v>2961.1900000000005</v>
      </c>
      <c r="EF17" s="31">
        <f t="shared" ca="1" si="169"/>
        <v>0</v>
      </c>
      <c r="EG17" s="32">
        <f t="shared" ca="1" si="184"/>
        <v>0</v>
      </c>
      <c r="EH17" s="32">
        <f t="shared" ca="1" si="170"/>
        <v>0</v>
      </c>
      <c r="EI17" s="32">
        <f t="shared" ca="1" si="171"/>
        <v>0</v>
      </c>
      <c r="EJ17" s="32">
        <f t="shared" ca="1" si="172"/>
        <v>0</v>
      </c>
      <c r="EK17" s="32">
        <f t="shared" ca="1" si="173"/>
        <v>2423.3999999999996</v>
      </c>
      <c r="EL17" s="32">
        <f t="shared" ca="1" si="174"/>
        <v>0</v>
      </c>
      <c r="EM17" s="32">
        <f t="shared" ca="1" si="175"/>
        <v>0</v>
      </c>
      <c r="EN17" s="32">
        <f t="shared" ca="1" si="176"/>
        <v>427.13</v>
      </c>
      <c r="EO17" s="32">
        <f t="shared" ca="1" si="177"/>
        <v>0</v>
      </c>
      <c r="EP17" s="32">
        <f t="shared" ca="1" si="178"/>
        <v>0</v>
      </c>
      <c r="EQ17" s="32">
        <f t="shared" ca="1" si="179"/>
        <v>6710.2100000000009</v>
      </c>
      <c r="ER17" s="32">
        <f t="shared" ca="1" si="180"/>
        <v>0</v>
      </c>
    </row>
    <row r="18" spans="1:148">
      <c r="A18" t="s">
        <v>420</v>
      </c>
      <c r="B18" s="1" t="s">
        <v>190</v>
      </c>
      <c r="C18" t="str">
        <f t="shared" ref="C18" ca="1" si="247">VLOOKUP($B18,LocationLookup,2,FALSE)</f>
        <v>0000079301</v>
      </c>
      <c r="D18" t="str">
        <f t="shared" ref="D18" ca="1" si="248">VLOOKUP($C18,LossFactorLookup,2,FALSE)</f>
        <v>FortisAlberta DOS - Cochrane EV Partnership (793S)</v>
      </c>
      <c r="E18" s="65">
        <f t="shared" ref="E18:P18" si="249">SUM(E13:E17)</f>
        <v>3699.4142999999999</v>
      </c>
      <c r="F18" s="65">
        <f t="shared" si="249"/>
        <v>0</v>
      </c>
      <c r="G18" s="65">
        <f t="shared" si="249"/>
        <v>1145.6062999999999</v>
      </c>
      <c r="H18" s="65">
        <f t="shared" si="249"/>
        <v>2702.1266999999998</v>
      </c>
      <c r="I18" s="65">
        <f t="shared" si="249"/>
        <v>3989.7934</v>
      </c>
      <c r="J18" s="65">
        <f t="shared" si="249"/>
        <v>4993.6569</v>
      </c>
      <c r="K18" s="65">
        <f t="shared" si="249"/>
        <v>3664.2906000000003</v>
      </c>
      <c r="L18" s="65">
        <f t="shared" si="249"/>
        <v>5506.7703000000001</v>
      </c>
      <c r="M18" s="65">
        <f t="shared" si="249"/>
        <v>2795.0744999999997</v>
      </c>
      <c r="N18" s="65">
        <f t="shared" si="249"/>
        <v>381.75319999999999</v>
      </c>
      <c r="O18" s="65">
        <f t="shared" si="249"/>
        <v>5285.9709000000003</v>
      </c>
      <c r="P18" s="65">
        <f t="shared" si="249"/>
        <v>0</v>
      </c>
      <c r="Q18" s="32"/>
      <c r="R18" s="32"/>
      <c r="S18" s="32"/>
      <c r="T18" s="32"/>
      <c r="U18" s="32"/>
      <c r="V18" s="32"/>
      <c r="W18" s="32"/>
      <c r="X18" s="32"/>
      <c r="Y18" s="32"/>
      <c r="Z18" s="32"/>
      <c r="AA18" s="32"/>
      <c r="AB18" s="32"/>
      <c r="AC18" s="67">
        <f t="shared" ref="AC18:AN18" si="250">SUM(AC13:AC17)</f>
        <v>186352.61</v>
      </c>
      <c r="AD18" s="67">
        <f t="shared" si="250"/>
        <v>0</v>
      </c>
      <c r="AE18" s="67">
        <f t="shared" si="250"/>
        <v>52539.3</v>
      </c>
      <c r="AF18" s="67">
        <f t="shared" si="250"/>
        <v>146508.82999999999</v>
      </c>
      <c r="AG18" s="67">
        <f t="shared" si="250"/>
        <v>185996.74000000002</v>
      </c>
      <c r="AH18" s="67">
        <f t="shared" si="250"/>
        <v>252982.70000000004</v>
      </c>
      <c r="AI18" s="67">
        <f t="shared" si="250"/>
        <v>401619.49</v>
      </c>
      <c r="AJ18" s="67">
        <f t="shared" si="250"/>
        <v>297245.02</v>
      </c>
      <c r="AK18" s="67">
        <f t="shared" si="250"/>
        <v>128897.26000000001</v>
      </c>
      <c r="AL18" s="67">
        <f t="shared" si="250"/>
        <v>56409.27</v>
      </c>
      <c r="AM18" s="67">
        <f t="shared" si="250"/>
        <v>244877.48</v>
      </c>
      <c r="AN18" s="67">
        <f t="shared" si="250"/>
        <v>0</v>
      </c>
      <c r="AO18" s="43">
        <f t="shared" ref="AO18:AZ18" si="251">AVERAGE(AO13:AO17)</f>
        <v>5.52</v>
      </c>
      <c r="AP18" s="43">
        <f t="shared" si="251"/>
        <v>5.52</v>
      </c>
      <c r="AQ18" s="43">
        <f t="shared" si="251"/>
        <v>5.52</v>
      </c>
      <c r="AR18" s="43">
        <f t="shared" si="251"/>
        <v>5.52</v>
      </c>
      <c r="AS18" s="43">
        <f t="shared" si="251"/>
        <v>5.52</v>
      </c>
      <c r="AT18" s="43">
        <f t="shared" si="251"/>
        <v>5.52</v>
      </c>
      <c r="AU18" s="43">
        <f t="shared" si="251"/>
        <v>5.52</v>
      </c>
      <c r="AV18" s="43">
        <f t="shared" si="251"/>
        <v>5.52</v>
      </c>
      <c r="AW18" s="43">
        <f t="shared" si="251"/>
        <v>5.52</v>
      </c>
      <c r="AX18" s="43">
        <f t="shared" si="251"/>
        <v>5.52</v>
      </c>
      <c r="AY18" s="43">
        <f t="shared" si="251"/>
        <v>5.52</v>
      </c>
      <c r="AZ18" s="43">
        <f t="shared" si="251"/>
        <v>5.52</v>
      </c>
      <c r="BA18" s="67">
        <f t="shared" ref="BA18:BL18" si="252">SUM(BA13:BA17)</f>
        <v>10286.66</v>
      </c>
      <c r="BB18" s="67">
        <f t="shared" si="252"/>
        <v>0</v>
      </c>
      <c r="BC18" s="67">
        <f t="shared" si="252"/>
        <v>2900.17</v>
      </c>
      <c r="BD18" s="67">
        <f t="shared" si="252"/>
        <v>8087.2799999999988</v>
      </c>
      <c r="BE18" s="67">
        <f t="shared" si="252"/>
        <v>10267.030000000001</v>
      </c>
      <c r="BF18" s="67">
        <f t="shared" si="252"/>
        <v>13964.649999999998</v>
      </c>
      <c r="BG18" s="67">
        <f t="shared" si="252"/>
        <v>22169.4</v>
      </c>
      <c r="BH18" s="67">
        <f t="shared" si="252"/>
        <v>16407.93</v>
      </c>
      <c r="BI18" s="67">
        <f t="shared" si="252"/>
        <v>7115.13</v>
      </c>
      <c r="BJ18" s="67">
        <f t="shared" si="252"/>
        <v>3113.79</v>
      </c>
      <c r="BK18" s="67">
        <f t="shared" si="252"/>
        <v>13517.24</v>
      </c>
      <c r="BL18" s="67">
        <f t="shared" si="252"/>
        <v>0</v>
      </c>
      <c r="BM18" s="32"/>
      <c r="BN18" s="32"/>
      <c r="BO18" s="32"/>
      <c r="BP18" s="32"/>
      <c r="BQ18" s="32"/>
      <c r="BR18" s="32"/>
      <c r="BS18" s="32"/>
      <c r="BT18" s="32"/>
      <c r="BU18" s="32"/>
      <c r="BV18" s="32"/>
      <c r="BW18" s="32"/>
      <c r="BX18" s="32"/>
      <c r="BY18" s="67">
        <f t="shared" ref="BY18:CJ18" si="253">SUM(BY13:BY17)</f>
        <v>42128.11</v>
      </c>
      <c r="BZ18" s="67">
        <f t="shared" si="253"/>
        <v>0</v>
      </c>
      <c r="CA18" s="67">
        <f t="shared" si="253"/>
        <v>19129.5</v>
      </c>
      <c r="CB18" s="67">
        <f t="shared" si="253"/>
        <v>19332.96</v>
      </c>
      <c r="CC18" s="67">
        <f t="shared" si="253"/>
        <v>26417.260000000002</v>
      </c>
      <c r="CD18" s="67">
        <f t="shared" si="253"/>
        <v>28945.63</v>
      </c>
      <c r="CE18" s="67">
        <f t="shared" si="253"/>
        <v>38778.28</v>
      </c>
      <c r="CF18" s="67">
        <f t="shared" si="253"/>
        <v>32928.25</v>
      </c>
      <c r="CG18" s="67">
        <f t="shared" si="253"/>
        <v>15500.36</v>
      </c>
      <c r="CH18" s="67">
        <f t="shared" si="253"/>
        <v>8833.5</v>
      </c>
      <c r="CI18" s="67">
        <f t="shared" si="253"/>
        <v>29375.14</v>
      </c>
      <c r="CJ18" s="67">
        <f t="shared" si="253"/>
        <v>0</v>
      </c>
      <c r="CK18" s="70">
        <f t="shared" ca="1" si="246"/>
        <v>9.8799999999999999E-2</v>
      </c>
      <c r="CL18" s="70">
        <f t="shared" ca="1" si="246"/>
        <v>9.8799999999999999E-2</v>
      </c>
      <c r="CM18" s="70">
        <f t="shared" ca="1" si="246"/>
        <v>9.8799999999999999E-2</v>
      </c>
      <c r="CN18" s="70">
        <f t="shared" ca="1" si="246"/>
        <v>9.8799999999999999E-2</v>
      </c>
      <c r="CO18" s="70">
        <f t="shared" ca="1" si="246"/>
        <v>9.8799999999999999E-2</v>
      </c>
      <c r="CP18" s="70">
        <f t="shared" ca="1" si="246"/>
        <v>9.8799999999999999E-2</v>
      </c>
      <c r="CQ18" s="70">
        <f t="shared" ca="1" si="246"/>
        <v>9.8799999999999999E-2</v>
      </c>
      <c r="CR18" s="70">
        <f t="shared" ca="1" si="246"/>
        <v>9.8799999999999999E-2</v>
      </c>
      <c r="CS18" s="70">
        <f t="shared" ca="1" si="246"/>
        <v>9.8799999999999999E-2</v>
      </c>
      <c r="CT18" s="70">
        <f t="shared" ca="1" si="246"/>
        <v>9.8799999999999999E-2</v>
      </c>
      <c r="CU18" s="70">
        <f t="shared" ca="1" si="246"/>
        <v>9.8799999999999999E-2</v>
      </c>
      <c r="CV18" s="70">
        <f t="shared" ca="1" si="246"/>
        <v>9.8799999999999999E-2</v>
      </c>
      <c r="CW18" s="67">
        <f t="shared" ref="CW18:ER18" ca="1" si="254">SUM(CW13:CW17)</f>
        <v>18411.64</v>
      </c>
      <c r="CX18" s="67">
        <f t="shared" ca="1" si="254"/>
        <v>0</v>
      </c>
      <c r="CY18" s="67">
        <f t="shared" ca="1" si="254"/>
        <v>5190.88</v>
      </c>
      <c r="CZ18" s="67">
        <f t="shared" ca="1" si="254"/>
        <v>14475.080000000002</v>
      </c>
      <c r="DA18" s="67">
        <f t="shared" ca="1" si="254"/>
        <v>18376.48</v>
      </c>
      <c r="DB18" s="67">
        <f t="shared" ca="1" si="254"/>
        <v>24994.690000000002</v>
      </c>
      <c r="DC18" s="67">
        <f t="shared" ca="1" si="254"/>
        <v>39680</v>
      </c>
      <c r="DD18" s="67">
        <f t="shared" ca="1" si="254"/>
        <v>29367.82</v>
      </c>
      <c r="DE18" s="67">
        <f t="shared" ca="1" si="254"/>
        <v>12735.05</v>
      </c>
      <c r="DF18" s="67">
        <f t="shared" ca="1" si="254"/>
        <v>5573.24</v>
      </c>
      <c r="DG18" s="67">
        <f t="shared" ca="1" si="254"/>
        <v>24193.89</v>
      </c>
      <c r="DH18" s="67">
        <f t="shared" ca="1" si="254"/>
        <v>0</v>
      </c>
      <c r="DI18" s="69">
        <f t="shared" ca="1" si="254"/>
        <v>48294.05</v>
      </c>
      <c r="DJ18" s="69">
        <f t="shared" ca="1" si="254"/>
        <v>0</v>
      </c>
      <c r="DK18" s="69">
        <f t="shared" ca="1" si="254"/>
        <v>19129.5</v>
      </c>
      <c r="DL18" s="69">
        <f t="shared" ca="1" si="254"/>
        <v>23106.36</v>
      </c>
      <c r="DM18" s="69">
        <f t="shared" ca="1" si="254"/>
        <v>32637.55</v>
      </c>
      <c r="DN18" s="69">
        <f t="shared" ca="1" si="254"/>
        <v>39975.67</v>
      </c>
      <c r="DO18" s="69">
        <f t="shared" ca="1" si="254"/>
        <v>56288.880000000005</v>
      </c>
      <c r="DP18" s="69">
        <f t="shared" ca="1" si="254"/>
        <v>45888.14</v>
      </c>
      <c r="DQ18" s="69">
        <f t="shared" ca="1" si="254"/>
        <v>21120.28</v>
      </c>
      <c r="DR18" s="69">
        <f t="shared" ca="1" si="254"/>
        <v>8833.5</v>
      </c>
      <c r="DS18" s="69">
        <f t="shared" ca="1" si="254"/>
        <v>40051.79</v>
      </c>
      <c r="DT18" s="69">
        <f t="shared" ca="1" si="254"/>
        <v>0</v>
      </c>
      <c r="DU18" s="67">
        <f t="shared" ca="1" si="254"/>
        <v>6165.9400000000005</v>
      </c>
      <c r="DV18" s="67">
        <f t="shared" ca="1" si="254"/>
        <v>0</v>
      </c>
      <c r="DW18" s="67">
        <f t="shared" ca="1" si="254"/>
        <v>0</v>
      </c>
      <c r="DX18" s="67">
        <f t="shared" ca="1" si="254"/>
        <v>3773.4</v>
      </c>
      <c r="DY18" s="67">
        <f t="shared" ca="1" si="254"/>
        <v>6220.2899999999991</v>
      </c>
      <c r="DZ18" s="67">
        <f t="shared" ca="1" si="254"/>
        <v>11030.039999999999</v>
      </c>
      <c r="EA18" s="67">
        <f t="shared" ca="1" si="254"/>
        <v>17510.600000000002</v>
      </c>
      <c r="EB18" s="67">
        <f t="shared" ca="1" si="254"/>
        <v>12959.89</v>
      </c>
      <c r="EC18" s="67">
        <f t="shared" ca="1" si="254"/>
        <v>5619.920000000001</v>
      </c>
      <c r="ED18" s="67">
        <f t="shared" ca="1" si="254"/>
        <v>0</v>
      </c>
      <c r="EE18" s="67">
        <f t="shared" ca="1" si="254"/>
        <v>10676.650000000001</v>
      </c>
      <c r="EF18" s="67">
        <f t="shared" ca="1" si="254"/>
        <v>0</v>
      </c>
      <c r="EG18" s="69">
        <f t="shared" ca="1" si="254"/>
        <v>16452.600000000002</v>
      </c>
      <c r="EH18" s="69">
        <f t="shared" ca="1" si="254"/>
        <v>0</v>
      </c>
      <c r="EI18" s="69">
        <f t="shared" ca="1" si="254"/>
        <v>2900.17</v>
      </c>
      <c r="EJ18" s="69">
        <f t="shared" ca="1" si="254"/>
        <v>11860.679999999998</v>
      </c>
      <c r="EK18" s="69">
        <f t="shared" ca="1" si="254"/>
        <v>16487.32</v>
      </c>
      <c r="EL18" s="69">
        <f t="shared" ca="1" si="254"/>
        <v>24994.690000000002</v>
      </c>
      <c r="EM18" s="69">
        <f t="shared" ca="1" si="254"/>
        <v>39680</v>
      </c>
      <c r="EN18" s="69">
        <f t="shared" ca="1" si="254"/>
        <v>29367.82</v>
      </c>
      <c r="EO18" s="69">
        <f t="shared" ca="1" si="254"/>
        <v>12735.050000000001</v>
      </c>
      <c r="EP18" s="69">
        <f t="shared" ca="1" si="254"/>
        <v>3113.79</v>
      </c>
      <c r="EQ18" s="69">
        <f t="shared" ca="1" si="254"/>
        <v>24193.890000000007</v>
      </c>
      <c r="ER18" s="69">
        <f t="shared" ca="1" si="254"/>
        <v>0</v>
      </c>
    </row>
    <row r="19" spans="1:148">
      <c r="A19" t="s">
        <v>444</v>
      </c>
      <c r="B19" s="1" t="s">
        <v>506</v>
      </c>
      <c r="C19" t="s">
        <v>465</v>
      </c>
      <c r="D19" t="str">
        <f t="shared" ref="D19:D30" ca="1" si="255">VLOOKUP($B19,LossFactorLookup,2,FALSE)</f>
        <v>Syncrude Industrial System DOS</v>
      </c>
      <c r="E19" s="51">
        <v>0</v>
      </c>
      <c r="F19" s="51">
        <v>0</v>
      </c>
      <c r="G19" s="51">
        <v>0</v>
      </c>
      <c r="H19" s="51">
        <v>0</v>
      </c>
      <c r="I19" s="51">
        <v>0</v>
      </c>
      <c r="J19" s="51">
        <v>14.8583</v>
      </c>
      <c r="K19" s="51">
        <v>2432.462</v>
      </c>
      <c r="L19" s="51">
        <v>0</v>
      </c>
      <c r="M19" s="51">
        <v>20.875</v>
      </c>
      <c r="N19" s="51">
        <v>0</v>
      </c>
      <c r="O19" s="51">
        <v>0</v>
      </c>
      <c r="P19" s="51">
        <v>0</v>
      </c>
      <c r="Q19" s="32">
        <v>0</v>
      </c>
      <c r="R19" s="32">
        <v>0</v>
      </c>
      <c r="S19" s="32">
        <v>0</v>
      </c>
      <c r="T19" s="32">
        <v>0</v>
      </c>
      <c r="U19" s="32">
        <v>0</v>
      </c>
      <c r="V19" s="32">
        <v>44.57</v>
      </c>
      <c r="W19" s="32">
        <v>7297.39</v>
      </c>
      <c r="X19" s="32">
        <v>0</v>
      </c>
      <c r="Y19" s="32">
        <v>62.62</v>
      </c>
      <c r="Z19" s="32">
        <v>0</v>
      </c>
      <c r="AA19" s="32">
        <v>0</v>
      </c>
      <c r="AB19" s="32">
        <v>0</v>
      </c>
      <c r="AC19" s="31">
        <v>0</v>
      </c>
      <c r="AD19" s="31">
        <v>0</v>
      </c>
      <c r="AE19" s="31">
        <v>0</v>
      </c>
      <c r="AF19" s="31">
        <v>0</v>
      </c>
      <c r="AG19" s="31">
        <v>0</v>
      </c>
      <c r="AH19" s="31">
        <v>422.5</v>
      </c>
      <c r="AI19" s="31">
        <v>97364.68</v>
      </c>
      <c r="AJ19" s="31">
        <v>0</v>
      </c>
      <c r="AK19" s="31">
        <v>191.67</v>
      </c>
      <c r="AL19" s="31">
        <v>0</v>
      </c>
      <c r="AM19" s="31">
        <v>0</v>
      </c>
      <c r="AN19" s="31">
        <v>0</v>
      </c>
      <c r="AO19" s="42">
        <v>-3.4</v>
      </c>
      <c r="AP19" s="42">
        <v>-3.4</v>
      </c>
      <c r="AQ19" s="42">
        <v>-3.4</v>
      </c>
      <c r="AR19" s="42">
        <v>-3.4</v>
      </c>
      <c r="AS19" s="42">
        <v>-3.4</v>
      </c>
      <c r="AT19" s="42">
        <v>-3.4</v>
      </c>
      <c r="AU19" s="42">
        <v>-3.4</v>
      </c>
      <c r="AV19" s="42">
        <v>-3.4</v>
      </c>
      <c r="AW19" s="42">
        <v>-3.4</v>
      </c>
      <c r="AX19" s="42">
        <v>-3.4</v>
      </c>
      <c r="AY19" s="42">
        <v>-3.4</v>
      </c>
      <c r="AZ19" s="42">
        <v>-3.4</v>
      </c>
      <c r="BA19" s="31">
        <v>0</v>
      </c>
      <c r="BB19" s="31">
        <v>0</v>
      </c>
      <c r="BC19" s="31">
        <v>0</v>
      </c>
      <c r="BD19" s="31">
        <v>0</v>
      </c>
      <c r="BE19" s="31">
        <v>0</v>
      </c>
      <c r="BF19" s="31">
        <v>-14.37</v>
      </c>
      <c r="BG19" s="31">
        <v>-3310.4</v>
      </c>
      <c r="BH19" s="31">
        <v>0</v>
      </c>
      <c r="BI19" s="31">
        <v>-6.52</v>
      </c>
      <c r="BJ19" s="31">
        <v>0</v>
      </c>
      <c r="BK19" s="31">
        <v>0</v>
      </c>
      <c r="BL19" s="31">
        <v>0</v>
      </c>
      <c r="BM19" s="32">
        <v>25920</v>
      </c>
      <c r="BN19" s="32">
        <v>16200</v>
      </c>
      <c r="BO19" s="32">
        <v>16200</v>
      </c>
      <c r="BP19" s="32">
        <v>6480</v>
      </c>
      <c r="BQ19" s="32">
        <v>22680</v>
      </c>
      <c r="BR19" s="32">
        <v>12960</v>
      </c>
      <c r="BS19" s="32">
        <v>7560</v>
      </c>
      <c r="BT19" s="32">
        <v>22680</v>
      </c>
      <c r="BU19" s="32">
        <v>11340</v>
      </c>
      <c r="BV19" s="32">
        <v>3780</v>
      </c>
      <c r="BW19" s="32">
        <v>15277.5</v>
      </c>
      <c r="BX19" s="32">
        <v>11340</v>
      </c>
      <c r="BY19" s="31">
        <f t="shared" ref="BY19" si="256">MAX(Q19+BA19,BM19)</f>
        <v>25920</v>
      </c>
      <c r="BZ19" s="31">
        <f t="shared" ref="BZ19" si="257">MAX(R19+BB19,BN19)</f>
        <v>16200</v>
      </c>
      <c r="CA19" s="31">
        <f t="shared" ref="CA19" si="258">MAX(S19+BC19,BO19)</f>
        <v>16200</v>
      </c>
      <c r="CB19" s="31">
        <f t="shared" ref="CB19" si="259">MAX(T19+BD19,BP19)</f>
        <v>6480</v>
      </c>
      <c r="CC19" s="31">
        <f t="shared" ref="CC19" si="260">MAX(U19+BE19,BQ19)</f>
        <v>22680</v>
      </c>
      <c r="CD19" s="31">
        <f>MAX(V19+BF19,BR19)</f>
        <v>12960</v>
      </c>
      <c r="CE19" s="31">
        <f t="shared" ref="CE19" si="261">MAX(W19+BG19,BS19)</f>
        <v>7560</v>
      </c>
      <c r="CF19" s="31">
        <f t="shared" ref="CF19" si="262">MAX(X19+BH19,BT19)</f>
        <v>22680</v>
      </c>
      <c r="CG19" s="31">
        <f t="shared" ref="CG19" si="263">MAX(Y19+BI19,BU19)</f>
        <v>11340</v>
      </c>
      <c r="CH19" s="31">
        <f t="shared" ref="CH19" si="264">MAX(Z19+BJ19,BV19)</f>
        <v>3780</v>
      </c>
      <c r="CI19" s="31">
        <f t="shared" ref="CI19" si="265">MAX(AA19+BK19,BW19)</f>
        <v>15277.5</v>
      </c>
      <c r="CJ19" s="31">
        <f t="shared" ref="CJ19" si="266">MAX(AB19+BL19,BX19)</f>
        <v>11340</v>
      </c>
      <c r="CK19" s="6">
        <f t="shared" ca="1" si="246"/>
        <v>-2.9000000000000001E-2</v>
      </c>
      <c r="CL19" s="6">
        <f t="shared" ca="1" si="246"/>
        <v>-2.9000000000000001E-2</v>
      </c>
      <c r="CM19" s="6">
        <f t="shared" ca="1" si="246"/>
        <v>-2.9000000000000001E-2</v>
      </c>
      <c r="CN19" s="6">
        <f t="shared" ca="1" si="246"/>
        <v>-2.9000000000000001E-2</v>
      </c>
      <c r="CO19" s="6">
        <f t="shared" ca="1" si="246"/>
        <v>-2.9000000000000001E-2</v>
      </c>
      <c r="CP19" s="6">
        <f t="shared" ca="1" si="246"/>
        <v>-2.9000000000000001E-2</v>
      </c>
      <c r="CQ19" s="6">
        <f t="shared" ca="1" si="246"/>
        <v>-2.9000000000000001E-2</v>
      </c>
      <c r="CR19" s="6">
        <f t="shared" ca="1" si="246"/>
        <v>-2.9000000000000001E-2</v>
      </c>
      <c r="CS19" s="6">
        <f t="shared" ca="1" si="246"/>
        <v>-2.9000000000000001E-2</v>
      </c>
      <c r="CT19" s="6">
        <f t="shared" ca="1" si="246"/>
        <v>-2.9000000000000001E-2</v>
      </c>
      <c r="CU19" s="6">
        <f t="shared" ca="1" si="246"/>
        <v>-2.9000000000000001E-2</v>
      </c>
      <c r="CV19" s="6">
        <f t="shared" ca="1" si="246"/>
        <v>-2.9000000000000001E-2</v>
      </c>
      <c r="CW19" s="31">
        <f t="shared" ref="CW19" ca="1" si="267">ROUND(AC19*CK19,2)</f>
        <v>0</v>
      </c>
      <c r="CX19" s="31">
        <f t="shared" ref="CX19" ca="1" si="268">ROUND(AD19*CL19,2)</f>
        <v>0</v>
      </c>
      <c r="CY19" s="31">
        <f t="shared" ref="CY19" ca="1" si="269">ROUND(AE19*CM19,2)</f>
        <v>0</v>
      </c>
      <c r="CZ19" s="31">
        <f t="shared" ref="CZ19" ca="1" si="270">ROUND(AF19*CN19,2)</f>
        <v>0</v>
      </c>
      <c r="DA19" s="31">
        <f t="shared" ref="DA19" ca="1" si="271">ROUND(AG19*CO19,2)</f>
        <v>0</v>
      </c>
      <c r="DB19" s="31">
        <f t="shared" ref="DB19" ca="1" si="272">ROUND(AH19*CP19,2)</f>
        <v>-12.25</v>
      </c>
      <c r="DC19" s="31">
        <f t="shared" ref="DC19" ca="1" si="273">ROUND(AI19*CQ19,2)</f>
        <v>-2823.58</v>
      </c>
      <c r="DD19" s="31">
        <f t="shared" ref="DD19" ca="1" si="274">ROUND(AJ19*CR19,2)</f>
        <v>0</v>
      </c>
      <c r="DE19" s="31">
        <f t="shared" ref="DE19" ca="1" si="275">ROUND(AK19*CS19,2)</f>
        <v>-5.56</v>
      </c>
      <c r="DF19" s="31">
        <f t="shared" ref="DF19" ca="1" si="276">ROUND(AL19*CT19,2)</f>
        <v>0</v>
      </c>
      <c r="DG19" s="31">
        <f t="shared" ref="DG19" ca="1" si="277">ROUND(AM19*CU19,2)</f>
        <v>0</v>
      </c>
      <c r="DH19" s="31">
        <f t="shared" ref="DH19" ca="1" si="278">ROUND(AN19*CV19,2)</f>
        <v>0</v>
      </c>
      <c r="DI19" s="32">
        <f t="shared" ref="DI19" ca="1" si="279">MAX(Q19+CW19,BM19)</f>
        <v>25920</v>
      </c>
      <c r="DJ19" s="32">
        <f t="shared" ref="DJ19" ca="1" si="280">MAX(R19+CX19,BN19)</f>
        <v>16200</v>
      </c>
      <c r="DK19" s="32">
        <f t="shared" ref="DK19" ca="1" si="281">MAX(S19+CY19,BO19)</f>
        <v>16200</v>
      </c>
      <c r="DL19" s="32">
        <f t="shared" ref="DL19" ca="1" si="282">MAX(T19+CZ19,BP19)</f>
        <v>6480</v>
      </c>
      <c r="DM19" s="32">
        <f t="shared" ref="DM19" ca="1" si="283">MAX(U19+DA19,BQ19)</f>
        <v>22680</v>
      </c>
      <c r="DN19" s="32">
        <f ca="1">MAX(V19+DB19,BR19)</f>
        <v>12960</v>
      </c>
      <c r="DO19" s="32">
        <f t="shared" ref="DO19" ca="1" si="284">MAX(W19+DC19,BS19)</f>
        <v>7560</v>
      </c>
      <c r="DP19" s="32">
        <f t="shared" ref="DP19" ca="1" si="285">MAX(X19+DD19,BT19)</f>
        <v>22680</v>
      </c>
      <c r="DQ19" s="32">
        <f t="shared" ref="DQ19" ca="1" si="286">MAX(Y19+DE19,BU19)</f>
        <v>11340</v>
      </c>
      <c r="DR19" s="32">
        <f t="shared" ref="DR19" ca="1" si="287">MAX(Z19+DF19,BV19)</f>
        <v>3780</v>
      </c>
      <c r="DS19" s="32">
        <f t="shared" ref="DS19" ca="1" si="288">MAX(AA19+DG19,BW19)</f>
        <v>15277.5</v>
      </c>
      <c r="DT19" s="32">
        <f t="shared" ref="DT19" ca="1" si="289">MAX(AB19+DH19,BX19)</f>
        <v>11340</v>
      </c>
      <c r="DU19" s="31">
        <f ca="1">DI19-BY19</f>
        <v>0</v>
      </c>
      <c r="DV19" s="31">
        <f t="shared" ref="DV19" ca="1" si="290">DJ19-BZ19</f>
        <v>0</v>
      </c>
      <c r="DW19" s="31">
        <f t="shared" ref="DW19" ca="1" si="291">DK19-CA19</f>
        <v>0</v>
      </c>
      <c r="DX19" s="31">
        <f t="shared" ref="DX19" ca="1" si="292">DL19-CB19</f>
        <v>0</v>
      </c>
      <c r="DY19" s="31">
        <f t="shared" ref="DY19" ca="1" si="293">DM19-CC19</f>
        <v>0</v>
      </c>
      <c r="DZ19" s="31">
        <f t="shared" ref="DZ19" ca="1" si="294">DN19-CD19</f>
        <v>0</v>
      </c>
      <c r="EA19" s="31">
        <f t="shared" ref="EA19" ca="1" si="295">DO19-CE19</f>
        <v>0</v>
      </c>
      <c r="EB19" s="31">
        <f t="shared" ref="EB19" ca="1" si="296">DP19-CF19</f>
        <v>0</v>
      </c>
      <c r="EC19" s="31">
        <f t="shared" ref="EC19" ca="1" si="297">DQ19-CG19</f>
        <v>0</v>
      </c>
      <c r="ED19" s="31">
        <f t="shared" ref="ED19" ca="1" si="298">DR19-CH19</f>
        <v>0</v>
      </c>
      <c r="EE19" s="31">
        <f t="shared" ref="EE19" ca="1" si="299">DS19-CI19</f>
        <v>0</v>
      </c>
      <c r="EF19" s="31">
        <f t="shared" ref="EF19" ca="1" si="300">DT19-CJ19</f>
        <v>0</v>
      </c>
      <c r="EG19" s="32">
        <f ca="1">DU19+BA19</f>
        <v>0</v>
      </c>
      <c r="EH19" s="32">
        <f t="shared" ref="EH19" ca="1" si="301">DV19+BB19</f>
        <v>0</v>
      </c>
      <c r="EI19" s="32">
        <f t="shared" ref="EI19" ca="1" si="302">DW19+BC19</f>
        <v>0</v>
      </c>
      <c r="EJ19" s="32">
        <f t="shared" ref="EJ19" ca="1" si="303">DX19+BD19</f>
        <v>0</v>
      </c>
      <c r="EK19" s="32">
        <f t="shared" ref="EK19" ca="1" si="304">DY19+BE19</f>
        <v>0</v>
      </c>
      <c r="EL19" s="32">
        <f t="shared" ref="EL19" ca="1" si="305">DZ19+BF19</f>
        <v>-14.37</v>
      </c>
      <c r="EM19" s="32">
        <f t="shared" ref="EM19" ca="1" si="306">EA19+BG19</f>
        <v>-3310.4</v>
      </c>
      <c r="EN19" s="32">
        <f t="shared" ref="EN19" ca="1" si="307">EB19+BH19</f>
        <v>0</v>
      </c>
      <c r="EO19" s="32">
        <f t="shared" ref="EO19" ca="1" si="308">EC19+BI19</f>
        <v>-6.52</v>
      </c>
      <c r="EP19" s="32">
        <f t="shared" ref="EP19" ca="1" si="309">ED19+BJ19</f>
        <v>0</v>
      </c>
      <c r="EQ19" s="32">
        <f t="shared" ref="EQ19" ca="1" si="310">EE19+BK19</f>
        <v>0</v>
      </c>
      <c r="ER19" s="32">
        <f t="shared" ref="ER19" ca="1" si="311">EF19+BL19</f>
        <v>0</v>
      </c>
    </row>
    <row r="20" spans="1:148">
      <c r="A20" t="s">
        <v>444</v>
      </c>
      <c r="B20" s="1" t="s">
        <v>506</v>
      </c>
      <c r="C20" t="s">
        <v>466</v>
      </c>
      <c r="D20" t="str">
        <f t="shared" ca="1" si="255"/>
        <v>Syncrude Industrial System DOS</v>
      </c>
      <c r="E20" s="51">
        <v>0</v>
      </c>
      <c r="F20" s="51">
        <v>0</v>
      </c>
      <c r="G20" s="51">
        <v>202.184</v>
      </c>
      <c r="H20" s="51">
        <v>126.128</v>
      </c>
      <c r="I20" s="51">
        <v>8.7889999999999997</v>
      </c>
      <c r="J20" s="51">
        <v>0</v>
      </c>
      <c r="K20" s="51">
        <v>159.68940000000001</v>
      </c>
      <c r="L20" s="51">
        <v>0</v>
      </c>
      <c r="M20" s="51">
        <v>0</v>
      </c>
      <c r="N20" s="51">
        <v>0</v>
      </c>
      <c r="O20" s="51">
        <v>0</v>
      </c>
      <c r="P20" s="51">
        <v>14.692</v>
      </c>
      <c r="Q20" s="32">
        <v>0</v>
      </c>
      <c r="R20" s="32">
        <v>0</v>
      </c>
      <c r="S20" s="32">
        <v>606.54999999999995</v>
      </c>
      <c r="T20" s="32">
        <v>378.38</v>
      </c>
      <c r="U20" s="32">
        <v>26.37</v>
      </c>
      <c r="V20" s="32">
        <v>0</v>
      </c>
      <c r="W20" s="32">
        <v>479.07</v>
      </c>
      <c r="X20" s="32">
        <v>0</v>
      </c>
      <c r="Y20" s="32">
        <v>0</v>
      </c>
      <c r="Z20" s="32">
        <v>0</v>
      </c>
      <c r="AA20" s="32">
        <v>0</v>
      </c>
      <c r="AB20" s="32">
        <v>44.08</v>
      </c>
      <c r="AC20" s="31">
        <v>0</v>
      </c>
      <c r="AD20" s="31">
        <v>0</v>
      </c>
      <c r="AE20" s="31">
        <v>11795.89</v>
      </c>
      <c r="AF20" s="31">
        <v>1961.31</v>
      </c>
      <c r="AG20" s="31">
        <v>2394.1</v>
      </c>
      <c r="AH20" s="31">
        <v>0</v>
      </c>
      <c r="AI20" s="31">
        <v>24762.21</v>
      </c>
      <c r="AJ20" s="31">
        <v>0</v>
      </c>
      <c r="AK20" s="31">
        <v>0</v>
      </c>
      <c r="AL20" s="31">
        <v>0</v>
      </c>
      <c r="AM20" s="31">
        <v>0</v>
      </c>
      <c r="AN20" s="31">
        <v>993.56</v>
      </c>
      <c r="AO20" s="42">
        <v>-3.4</v>
      </c>
      <c r="AP20" s="42">
        <v>-3.4</v>
      </c>
      <c r="AQ20" s="42">
        <v>-3.4</v>
      </c>
      <c r="AR20" s="42">
        <v>-3.4</v>
      </c>
      <c r="AS20" s="42">
        <v>-3.4</v>
      </c>
      <c r="AT20" s="42">
        <v>-3.4</v>
      </c>
      <c r="AU20" s="42">
        <v>-3.4</v>
      </c>
      <c r="AV20" s="42">
        <v>-3.4</v>
      </c>
      <c r="AW20" s="42">
        <v>-3.4</v>
      </c>
      <c r="AX20" s="42">
        <v>-3.4</v>
      </c>
      <c r="AY20" s="42">
        <v>-3.4</v>
      </c>
      <c r="AZ20" s="42">
        <v>-3.4</v>
      </c>
      <c r="BA20" s="31">
        <v>0</v>
      </c>
      <c r="BB20" s="31">
        <v>0</v>
      </c>
      <c r="BC20" s="31">
        <v>-401.06</v>
      </c>
      <c r="BD20" s="31">
        <v>-66.69</v>
      </c>
      <c r="BE20" s="31">
        <v>-81.400000000000006</v>
      </c>
      <c r="BF20" s="31">
        <v>0</v>
      </c>
      <c r="BG20" s="31">
        <v>-841.91</v>
      </c>
      <c r="BH20" s="31">
        <v>0</v>
      </c>
      <c r="BI20" s="31">
        <v>0</v>
      </c>
      <c r="BJ20" s="31">
        <v>0</v>
      </c>
      <c r="BK20" s="31">
        <v>0</v>
      </c>
      <c r="BL20" s="31">
        <v>-33.78</v>
      </c>
      <c r="BM20" s="32">
        <v>22680</v>
      </c>
      <c r="BN20" s="32">
        <v>22680</v>
      </c>
      <c r="BO20" s="32">
        <v>22545</v>
      </c>
      <c r="BP20" s="32">
        <v>22680</v>
      </c>
      <c r="BQ20" s="32">
        <v>22680</v>
      </c>
      <c r="BR20" s="32">
        <v>16200</v>
      </c>
      <c r="BS20" s="32">
        <v>26460</v>
      </c>
      <c r="BT20" s="32">
        <v>26460</v>
      </c>
      <c r="BU20" s="32">
        <v>26460</v>
      </c>
      <c r="BV20" s="32">
        <v>26460</v>
      </c>
      <c r="BW20" s="32">
        <v>27877.5</v>
      </c>
      <c r="BX20" s="32">
        <v>26460</v>
      </c>
      <c r="BY20" s="31">
        <f t="shared" ref="BY20:BY26" si="312">MAX(Q20+BA20,BM20)</f>
        <v>22680</v>
      </c>
      <c r="BZ20" s="31">
        <f t="shared" ref="BZ20:BZ26" si="313">MAX(R20+BB20,BN20)</f>
        <v>22680</v>
      </c>
      <c r="CA20" s="31">
        <f t="shared" ref="CA20:CA26" si="314">MAX(S20+BC20,BO20)</f>
        <v>22545</v>
      </c>
      <c r="CB20" s="31">
        <f t="shared" ref="CB20:CB26" si="315">MAX(T20+BD20,BP20)</f>
        <v>22680</v>
      </c>
      <c r="CC20" s="31">
        <f t="shared" ref="CC20:CC26" si="316">MAX(U20+BE20,BQ20)</f>
        <v>22680</v>
      </c>
      <c r="CD20" s="31">
        <f t="shared" ref="CD20:CD26" si="317">MAX(V20+BF20,BR20)</f>
        <v>16200</v>
      </c>
      <c r="CE20" s="31">
        <f t="shared" ref="CE20:CE26" si="318">MAX(W20+BG20,BS20)</f>
        <v>26460</v>
      </c>
      <c r="CF20" s="31">
        <f t="shared" ref="CF20:CF26" si="319">MAX(X20+BH20,BT20)</f>
        <v>26460</v>
      </c>
      <c r="CG20" s="31">
        <f t="shared" ref="CG20:CG26" si="320">MAX(Y20+BI20,BU20)</f>
        <v>26460</v>
      </c>
      <c r="CH20" s="31">
        <f t="shared" ref="CH20:CH26" si="321">MAX(Z20+BJ20,BV20)</f>
        <v>26460</v>
      </c>
      <c r="CI20" s="31">
        <f t="shared" ref="CI20:CI26" si="322">MAX(AA20+BK20,BW20)</f>
        <v>27877.5</v>
      </c>
      <c r="CJ20" s="31">
        <f t="shared" ref="CJ20:CJ26" si="323">MAX(AB20+BL20,BX20)</f>
        <v>26460</v>
      </c>
      <c r="CK20" s="6">
        <f t="shared" ca="1" si="246"/>
        <v>-2.9000000000000001E-2</v>
      </c>
      <c r="CL20" s="6">
        <f t="shared" ca="1" si="246"/>
        <v>-2.9000000000000001E-2</v>
      </c>
      <c r="CM20" s="6">
        <f t="shared" ca="1" si="246"/>
        <v>-2.9000000000000001E-2</v>
      </c>
      <c r="CN20" s="6">
        <f t="shared" ca="1" si="246"/>
        <v>-2.9000000000000001E-2</v>
      </c>
      <c r="CO20" s="6">
        <f t="shared" ca="1" si="246"/>
        <v>-2.9000000000000001E-2</v>
      </c>
      <c r="CP20" s="6">
        <f t="shared" ca="1" si="246"/>
        <v>-2.9000000000000001E-2</v>
      </c>
      <c r="CQ20" s="6">
        <f t="shared" ca="1" si="246"/>
        <v>-2.9000000000000001E-2</v>
      </c>
      <c r="CR20" s="6">
        <f t="shared" ca="1" si="246"/>
        <v>-2.9000000000000001E-2</v>
      </c>
      <c r="CS20" s="6">
        <f t="shared" ca="1" si="246"/>
        <v>-2.9000000000000001E-2</v>
      </c>
      <c r="CT20" s="6">
        <f t="shared" ca="1" si="246"/>
        <v>-2.9000000000000001E-2</v>
      </c>
      <c r="CU20" s="6">
        <f t="shared" ca="1" si="246"/>
        <v>-2.9000000000000001E-2</v>
      </c>
      <c r="CV20" s="6">
        <f t="shared" ca="1" si="246"/>
        <v>-2.9000000000000001E-2</v>
      </c>
      <c r="CW20" s="31">
        <f t="shared" ref="CW20:CW26" ca="1" si="324">ROUND(AC20*CK20,2)</f>
        <v>0</v>
      </c>
      <c r="CX20" s="31">
        <f t="shared" ref="CX20:CX26" ca="1" si="325">ROUND(AD20*CL20,2)</f>
        <v>0</v>
      </c>
      <c r="CY20" s="31">
        <f t="shared" ref="CY20:CY26" ca="1" si="326">ROUND(AE20*CM20,2)</f>
        <v>-342.08</v>
      </c>
      <c r="CZ20" s="31">
        <f t="shared" ref="CZ20:CZ26" ca="1" si="327">ROUND(AF20*CN20,2)</f>
        <v>-56.88</v>
      </c>
      <c r="DA20" s="31">
        <f t="shared" ref="DA20:DA26" ca="1" si="328">ROUND(AG20*CO20,2)</f>
        <v>-69.430000000000007</v>
      </c>
      <c r="DB20" s="31">
        <f t="shared" ref="DB20:DB26" ca="1" si="329">ROUND(AH20*CP20,2)</f>
        <v>0</v>
      </c>
      <c r="DC20" s="31">
        <f t="shared" ref="DC20:DC26" ca="1" si="330">ROUND(AI20*CQ20,2)</f>
        <v>-718.1</v>
      </c>
      <c r="DD20" s="31">
        <f t="shared" ref="DD20:DD26" ca="1" si="331">ROUND(AJ20*CR20,2)</f>
        <v>0</v>
      </c>
      <c r="DE20" s="31">
        <f t="shared" ref="DE20:DE26" ca="1" si="332">ROUND(AK20*CS20,2)</f>
        <v>0</v>
      </c>
      <c r="DF20" s="31">
        <f t="shared" ref="DF20:DF26" ca="1" si="333">ROUND(AL20*CT20,2)</f>
        <v>0</v>
      </c>
      <c r="DG20" s="31">
        <f t="shared" ref="DG20:DG26" ca="1" si="334">ROUND(AM20*CU20,2)</f>
        <v>0</v>
      </c>
      <c r="DH20" s="31">
        <f t="shared" ref="DH20:DH26" ca="1" si="335">ROUND(AN20*CV20,2)</f>
        <v>-28.81</v>
      </c>
      <c r="DI20" s="32">
        <f t="shared" ref="DI20:DI26" ca="1" si="336">MAX(Q20+CW20,BM20)</f>
        <v>22680</v>
      </c>
      <c r="DJ20" s="32">
        <f t="shared" ref="DJ20:DJ26" ca="1" si="337">MAX(R20+CX20,BN20)</f>
        <v>22680</v>
      </c>
      <c r="DK20" s="32">
        <f t="shared" ref="DK20:DK26" ca="1" si="338">MAX(S20+CY20,BO20)</f>
        <v>22545</v>
      </c>
      <c r="DL20" s="32">
        <f t="shared" ref="DL20:DL26" ca="1" si="339">MAX(T20+CZ20,BP20)</f>
        <v>22680</v>
      </c>
      <c r="DM20" s="32">
        <f t="shared" ref="DM20:DM26" ca="1" si="340">MAX(U20+DA20,BQ20)</f>
        <v>22680</v>
      </c>
      <c r="DN20" s="32">
        <f t="shared" ref="DN20:DN26" ca="1" si="341">MAX(V20+DB20,BR20)</f>
        <v>16200</v>
      </c>
      <c r="DO20" s="32">
        <f t="shared" ref="DO20:DO26" ca="1" si="342">MAX(W20+DC20,BS20)</f>
        <v>26460</v>
      </c>
      <c r="DP20" s="32">
        <f t="shared" ref="DP20:DP26" ca="1" si="343">MAX(X20+DD20,BT20)</f>
        <v>26460</v>
      </c>
      <c r="DQ20" s="32">
        <f t="shared" ref="DQ20:DQ26" ca="1" si="344">MAX(Y20+DE20,BU20)</f>
        <v>26460</v>
      </c>
      <c r="DR20" s="32">
        <f t="shared" ref="DR20:DR26" ca="1" si="345">MAX(Z20+DF20,BV20)</f>
        <v>26460</v>
      </c>
      <c r="DS20" s="32">
        <f t="shared" ref="DS20:DS26" ca="1" si="346">MAX(AA20+DG20,BW20)</f>
        <v>27877.5</v>
      </c>
      <c r="DT20" s="32">
        <f t="shared" ref="DT20:DT26" ca="1" si="347">MAX(AB20+DH20,BX20)</f>
        <v>26460</v>
      </c>
      <c r="DU20" s="31">
        <f t="shared" ref="DU20:DU26" ca="1" si="348">DI20-BY20</f>
        <v>0</v>
      </c>
      <c r="DV20" s="31">
        <f t="shared" ref="DV20:DV26" ca="1" si="349">DJ20-BZ20</f>
        <v>0</v>
      </c>
      <c r="DW20" s="31">
        <f t="shared" ref="DW20:DW26" ca="1" si="350">DK20-CA20</f>
        <v>0</v>
      </c>
      <c r="DX20" s="31">
        <f t="shared" ref="DX20:DX26" ca="1" si="351">DL20-CB20</f>
        <v>0</v>
      </c>
      <c r="DY20" s="31">
        <f t="shared" ref="DY20:DY26" ca="1" si="352">DM20-CC20</f>
        <v>0</v>
      </c>
      <c r="DZ20" s="31">
        <f t="shared" ref="DZ20:DZ26" ca="1" si="353">DN20-CD20</f>
        <v>0</v>
      </c>
      <c r="EA20" s="31">
        <f t="shared" ref="EA20:EA26" ca="1" si="354">DO20-CE20</f>
        <v>0</v>
      </c>
      <c r="EB20" s="31">
        <f t="shared" ref="EB20:EB26" ca="1" si="355">DP20-CF20</f>
        <v>0</v>
      </c>
      <c r="EC20" s="31">
        <f t="shared" ref="EC20:EC26" ca="1" si="356">DQ20-CG20</f>
        <v>0</v>
      </c>
      <c r="ED20" s="31">
        <f t="shared" ref="ED20:ED26" ca="1" si="357">DR20-CH20</f>
        <v>0</v>
      </c>
      <c r="EE20" s="31">
        <f t="shared" ref="EE20:EE26" ca="1" si="358">DS20-CI20</f>
        <v>0</v>
      </c>
      <c r="EF20" s="31">
        <f t="shared" ref="EF20:EF26" ca="1" si="359">DT20-CJ20</f>
        <v>0</v>
      </c>
      <c r="EG20" s="32">
        <f t="shared" ref="EG20:EG26" ca="1" si="360">DU20+BA20</f>
        <v>0</v>
      </c>
      <c r="EH20" s="32">
        <f t="shared" ref="EH20:EH26" ca="1" si="361">DV20+BB20</f>
        <v>0</v>
      </c>
      <c r="EI20" s="32">
        <f t="shared" ref="EI20:EI26" ca="1" si="362">DW20+BC20</f>
        <v>-401.06</v>
      </c>
      <c r="EJ20" s="32">
        <f t="shared" ref="EJ20:EJ26" ca="1" si="363">DX20+BD20</f>
        <v>-66.69</v>
      </c>
      <c r="EK20" s="32">
        <f t="shared" ref="EK20:EK26" ca="1" si="364">DY20+BE20</f>
        <v>-81.400000000000006</v>
      </c>
      <c r="EL20" s="32">
        <f t="shared" ref="EL20:EL26" ca="1" si="365">DZ20+BF20</f>
        <v>0</v>
      </c>
      <c r="EM20" s="32">
        <f t="shared" ref="EM20:EM26" ca="1" si="366">EA20+BG20</f>
        <v>-841.91</v>
      </c>
      <c r="EN20" s="32">
        <f t="shared" ref="EN20:EN26" ca="1" si="367">EB20+BH20</f>
        <v>0</v>
      </c>
      <c r="EO20" s="32">
        <f t="shared" ref="EO20:EO26" ca="1" si="368">EC20+BI20</f>
        <v>0</v>
      </c>
      <c r="EP20" s="32">
        <f t="shared" ref="EP20:EP26" ca="1" si="369">ED20+BJ20</f>
        <v>0</v>
      </c>
      <c r="EQ20" s="32">
        <f t="shared" ref="EQ20:EQ26" ca="1" si="370">EE20+BK20</f>
        <v>0</v>
      </c>
      <c r="ER20" s="32">
        <f t="shared" ref="ER20:ER26" ca="1" si="371">EF20+BL20</f>
        <v>-33.78</v>
      </c>
    </row>
    <row r="21" spans="1:148">
      <c r="A21" t="s">
        <v>444</v>
      </c>
      <c r="B21" s="1" t="s">
        <v>506</v>
      </c>
      <c r="C21" t="s">
        <v>482</v>
      </c>
      <c r="D21" t="str">
        <f t="shared" ca="1" si="255"/>
        <v>Syncrude Industrial System DOS</v>
      </c>
      <c r="E21" s="51">
        <v>0</v>
      </c>
      <c r="F21" s="51">
        <v>0</v>
      </c>
      <c r="G21" s="51">
        <v>119.256</v>
      </c>
      <c r="H21" s="51">
        <v>59.33</v>
      </c>
      <c r="I21" s="51">
        <v>657.78</v>
      </c>
      <c r="J21" s="51">
        <v>0</v>
      </c>
      <c r="K21" s="51">
        <v>0</v>
      </c>
      <c r="L21" s="51">
        <v>1030.7855</v>
      </c>
      <c r="M21" s="51">
        <v>0</v>
      </c>
      <c r="N21" s="51">
        <v>0</v>
      </c>
      <c r="O21" s="51">
        <v>0</v>
      </c>
      <c r="P21" s="51">
        <v>0</v>
      </c>
      <c r="Q21" s="32">
        <v>0</v>
      </c>
      <c r="R21" s="32">
        <v>0</v>
      </c>
      <c r="S21" s="32">
        <v>357.77</v>
      </c>
      <c r="T21" s="32">
        <v>177.99</v>
      </c>
      <c r="U21" s="32">
        <v>1973.34</v>
      </c>
      <c r="V21" s="32">
        <v>0</v>
      </c>
      <c r="W21" s="32">
        <v>0</v>
      </c>
      <c r="X21" s="32">
        <v>3092.36</v>
      </c>
      <c r="Y21" s="32">
        <v>0</v>
      </c>
      <c r="Z21" s="32">
        <v>0</v>
      </c>
      <c r="AA21" s="32">
        <v>0</v>
      </c>
      <c r="AB21" s="32">
        <v>0</v>
      </c>
      <c r="AC21" s="31">
        <v>0</v>
      </c>
      <c r="AD21" s="31">
        <v>0</v>
      </c>
      <c r="AE21" s="31">
        <v>7747.26</v>
      </c>
      <c r="AF21" s="31">
        <v>6508.52</v>
      </c>
      <c r="AG21" s="31">
        <v>22079</v>
      </c>
      <c r="AH21" s="31">
        <v>0</v>
      </c>
      <c r="AI21" s="31">
        <v>0</v>
      </c>
      <c r="AJ21" s="31">
        <v>326682.15000000002</v>
      </c>
      <c r="AK21" s="31">
        <v>0</v>
      </c>
      <c r="AL21" s="31">
        <v>0</v>
      </c>
      <c r="AM21" s="31">
        <v>0</v>
      </c>
      <c r="AN21" s="31">
        <v>0</v>
      </c>
      <c r="AO21" s="42">
        <v>-3.4</v>
      </c>
      <c r="AP21" s="42">
        <v>-3.4</v>
      </c>
      <c r="AQ21" s="42">
        <v>-3.4</v>
      </c>
      <c r="AR21" s="42">
        <v>-3.4</v>
      </c>
      <c r="AS21" s="42">
        <v>-3.4</v>
      </c>
      <c r="AT21" s="42">
        <v>-3.4</v>
      </c>
      <c r="AU21" s="42">
        <v>-3.4</v>
      </c>
      <c r="AV21" s="42">
        <v>-3.4</v>
      </c>
      <c r="AW21" s="42">
        <v>-3.4</v>
      </c>
      <c r="AX21" s="42">
        <v>-3.4</v>
      </c>
      <c r="AY21" s="42">
        <v>-3.4</v>
      </c>
      <c r="AZ21" s="42">
        <v>-3.4</v>
      </c>
      <c r="BA21" s="31">
        <v>0</v>
      </c>
      <c r="BB21" s="31">
        <v>0</v>
      </c>
      <c r="BC21" s="31">
        <v>-263.41000000000003</v>
      </c>
      <c r="BD21" s="31">
        <v>-221.29</v>
      </c>
      <c r="BE21" s="31">
        <v>-750.69</v>
      </c>
      <c r="BF21" s="31">
        <v>0</v>
      </c>
      <c r="BG21" s="31">
        <v>0</v>
      </c>
      <c r="BH21" s="31">
        <v>-11107.19</v>
      </c>
      <c r="BI21" s="31">
        <v>0</v>
      </c>
      <c r="BJ21" s="31">
        <v>0</v>
      </c>
      <c r="BK21" s="31">
        <v>0</v>
      </c>
      <c r="BL21" s="31">
        <v>0</v>
      </c>
      <c r="BM21" s="32">
        <v>22680</v>
      </c>
      <c r="BN21" s="32">
        <v>18090</v>
      </c>
      <c r="BO21" s="32">
        <v>22680</v>
      </c>
      <c r="BP21" s="32">
        <v>22680</v>
      </c>
      <c r="BQ21" s="32">
        <v>22680</v>
      </c>
      <c r="BR21" s="32">
        <v>6480</v>
      </c>
      <c r="BS21" s="32">
        <v>26460</v>
      </c>
      <c r="BT21" s="32">
        <v>26460</v>
      </c>
      <c r="BU21" s="32">
        <v>26460</v>
      </c>
      <c r="BV21" s="32">
        <v>26460</v>
      </c>
      <c r="BW21" s="32">
        <v>26460</v>
      </c>
      <c r="BX21" s="32">
        <v>26460</v>
      </c>
      <c r="BY21" s="31">
        <f t="shared" si="312"/>
        <v>22680</v>
      </c>
      <c r="BZ21" s="31">
        <f t="shared" si="313"/>
        <v>18090</v>
      </c>
      <c r="CA21" s="31">
        <f t="shared" si="314"/>
        <v>22680</v>
      </c>
      <c r="CB21" s="31">
        <f t="shared" si="315"/>
        <v>22680</v>
      </c>
      <c r="CC21" s="31">
        <f t="shared" si="316"/>
        <v>22680</v>
      </c>
      <c r="CD21" s="31">
        <f t="shared" si="317"/>
        <v>6480</v>
      </c>
      <c r="CE21" s="31">
        <f t="shared" si="318"/>
        <v>26460</v>
      </c>
      <c r="CF21" s="31">
        <f t="shared" si="319"/>
        <v>26460</v>
      </c>
      <c r="CG21" s="31">
        <f t="shared" si="320"/>
        <v>26460</v>
      </c>
      <c r="CH21" s="31">
        <f t="shared" si="321"/>
        <v>26460</v>
      </c>
      <c r="CI21" s="31">
        <f t="shared" si="322"/>
        <v>26460</v>
      </c>
      <c r="CJ21" s="31">
        <f t="shared" si="323"/>
        <v>26460</v>
      </c>
      <c r="CK21" s="6">
        <f t="shared" ca="1" si="246"/>
        <v>-2.9000000000000001E-2</v>
      </c>
      <c r="CL21" s="6">
        <f t="shared" ca="1" si="246"/>
        <v>-2.9000000000000001E-2</v>
      </c>
      <c r="CM21" s="6">
        <f t="shared" ca="1" si="246"/>
        <v>-2.9000000000000001E-2</v>
      </c>
      <c r="CN21" s="6">
        <f t="shared" ca="1" si="246"/>
        <v>-2.9000000000000001E-2</v>
      </c>
      <c r="CO21" s="6">
        <f t="shared" ca="1" si="246"/>
        <v>-2.9000000000000001E-2</v>
      </c>
      <c r="CP21" s="6">
        <f t="shared" ca="1" si="246"/>
        <v>-2.9000000000000001E-2</v>
      </c>
      <c r="CQ21" s="6">
        <f t="shared" ca="1" si="246"/>
        <v>-2.9000000000000001E-2</v>
      </c>
      <c r="CR21" s="6">
        <f t="shared" ca="1" si="246"/>
        <v>-2.9000000000000001E-2</v>
      </c>
      <c r="CS21" s="6">
        <f t="shared" ca="1" si="246"/>
        <v>-2.9000000000000001E-2</v>
      </c>
      <c r="CT21" s="6">
        <f t="shared" ca="1" si="246"/>
        <v>-2.9000000000000001E-2</v>
      </c>
      <c r="CU21" s="6">
        <f t="shared" ca="1" si="246"/>
        <v>-2.9000000000000001E-2</v>
      </c>
      <c r="CV21" s="6">
        <f t="shared" ca="1" si="246"/>
        <v>-2.9000000000000001E-2</v>
      </c>
      <c r="CW21" s="31">
        <f t="shared" ca="1" si="324"/>
        <v>0</v>
      </c>
      <c r="CX21" s="31">
        <f t="shared" ca="1" si="325"/>
        <v>0</v>
      </c>
      <c r="CY21" s="31">
        <f t="shared" ca="1" si="326"/>
        <v>-224.67</v>
      </c>
      <c r="CZ21" s="31">
        <f t="shared" ca="1" si="327"/>
        <v>-188.75</v>
      </c>
      <c r="DA21" s="31">
        <f t="shared" ca="1" si="328"/>
        <v>-640.29</v>
      </c>
      <c r="DB21" s="31">
        <f t="shared" ca="1" si="329"/>
        <v>0</v>
      </c>
      <c r="DC21" s="31">
        <f t="shared" ca="1" si="330"/>
        <v>0</v>
      </c>
      <c r="DD21" s="31">
        <f t="shared" ca="1" si="331"/>
        <v>-9473.7800000000007</v>
      </c>
      <c r="DE21" s="31">
        <f t="shared" ca="1" si="332"/>
        <v>0</v>
      </c>
      <c r="DF21" s="31">
        <f t="shared" ca="1" si="333"/>
        <v>0</v>
      </c>
      <c r="DG21" s="31">
        <f t="shared" ca="1" si="334"/>
        <v>0</v>
      </c>
      <c r="DH21" s="31">
        <f t="shared" ca="1" si="335"/>
        <v>0</v>
      </c>
      <c r="DI21" s="32">
        <f t="shared" ca="1" si="336"/>
        <v>22680</v>
      </c>
      <c r="DJ21" s="32">
        <f t="shared" ca="1" si="337"/>
        <v>18090</v>
      </c>
      <c r="DK21" s="32">
        <f t="shared" ca="1" si="338"/>
        <v>22680</v>
      </c>
      <c r="DL21" s="32">
        <f t="shared" ca="1" si="339"/>
        <v>22680</v>
      </c>
      <c r="DM21" s="32">
        <f t="shared" ca="1" si="340"/>
        <v>22680</v>
      </c>
      <c r="DN21" s="32">
        <f t="shared" ca="1" si="341"/>
        <v>6480</v>
      </c>
      <c r="DO21" s="32">
        <f t="shared" ca="1" si="342"/>
        <v>26460</v>
      </c>
      <c r="DP21" s="32">
        <f t="shared" ca="1" si="343"/>
        <v>26460</v>
      </c>
      <c r="DQ21" s="32">
        <f t="shared" ca="1" si="344"/>
        <v>26460</v>
      </c>
      <c r="DR21" s="32">
        <f t="shared" ca="1" si="345"/>
        <v>26460</v>
      </c>
      <c r="DS21" s="32">
        <f t="shared" ca="1" si="346"/>
        <v>26460</v>
      </c>
      <c r="DT21" s="32">
        <f t="shared" ca="1" si="347"/>
        <v>26460</v>
      </c>
      <c r="DU21" s="31">
        <f t="shared" ca="1" si="348"/>
        <v>0</v>
      </c>
      <c r="DV21" s="31">
        <f t="shared" ca="1" si="349"/>
        <v>0</v>
      </c>
      <c r="DW21" s="31">
        <f t="shared" ca="1" si="350"/>
        <v>0</v>
      </c>
      <c r="DX21" s="31">
        <f t="shared" ca="1" si="351"/>
        <v>0</v>
      </c>
      <c r="DY21" s="31">
        <f t="shared" ca="1" si="352"/>
        <v>0</v>
      </c>
      <c r="DZ21" s="31">
        <f t="shared" ca="1" si="353"/>
        <v>0</v>
      </c>
      <c r="EA21" s="31">
        <f t="shared" ca="1" si="354"/>
        <v>0</v>
      </c>
      <c r="EB21" s="31">
        <f t="shared" ca="1" si="355"/>
        <v>0</v>
      </c>
      <c r="EC21" s="31">
        <f t="shared" ca="1" si="356"/>
        <v>0</v>
      </c>
      <c r="ED21" s="31">
        <f t="shared" ca="1" si="357"/>
        <v>0</v>
      </c>
      <c r="EE21" s="31">
        <f t="shared" ca="1" si="358"/>
        <v>0</v>
      </c>
      <c r="EF21" s="31">
        <f t="shared" ca="1" si="359"/>
        <v>0</v>
      </c>
      <c r="EG21" s="32">
        <f t="shared" ca="1" si="360"/>
        <v>0</v>
      </c>
      <c r="EH21" s="32">
        <f t="shared" ca="1" si="361"/>
        <v>0</v>
      </c>
      <c r="EI21" s="32">
        <f t="shared" ca="1" si="362"/>
        <v>-263.41000000000003</v>
      </c>
      <c r="EJ21" s="32">
        <f t="shared" ca="1" si="363"/>
        <v>-221.29</v>
      </c>
      <c r="EK21" s="32">
        <f t="shared" ca="1" si="364"/>
        <v>-750.69</v>
      </c>
      <c r="EL21" s="32">
        <f t="shared" ca="1" si="365"/>
        <v>0</v>
      </c>
      <c r="EM21" s="32">
        <f t="shared" ca="1" si="366"/>
        <v>0</v>
      </c>
      <c r="EN21" s="32">
        <f t="shared" ca="1" si="367"/>
        <v>-11107.19</v>
      </c>
      <c r="EO21" s="32">
        <f t="shared" ca="1" si="368"/>
        <v>0</v>
      </c>
      <c r="EP21" s="32">
        <f t="shared" ca="1" si="369"/>
        <v>0</v>
      </c>
      <c r="EQ21" s="32">
        <f t="shared" ca="1" si="370"/>
        <v>0</v>
      </c>
      <c r="ER21" s="32">
        <f t="shared" ca="1" si="371"/>
        <v>0</v>
      </c>
    </row>
    <row r="22" spans="1:148">
      <c r="A22" t="s">
        <v>444</v>
      </c>
      <c r="B22" s="1" t="s">
        <v>506</v>
      </c>
      <c r="C22" t="s">
        <v>483</v>
      </c>
      <c r="D22" t="str">
        <f t="shared" ca="1" si="255"/>
        <v>Syncrude Industrial System DOS</v>
      </c>
      <c r="E22" s="51">
        <v>0</v>
      </c>
      <c r="F22" s="51">
        <v>0</v>
      </c>
      <c r="G22" s="51">
        <v>0</v>
      </c>
      <c r="H22" s="51">
        <v>0</v>
      </c>
      <c r="I22" s="51">
        <v>2591.9391999999998</v>
      </c>
      <c r="J22" s="51">
        <v>414.1318</v>
      </c>
      <c r="K22" s="51">
        <v>329.291</v>
      </c>
      <c r="L22" s="51">
        <v>446.12549999999999</v>
      </c>
      <c r="M22" s="51">
        <v>0</v>
      </c>
      <c r="N22" s="51">
        <v>0</v>
      </c>
      <c r="O22" s="51">
        <v>0</v>
      </c>
      <c r="P22" s="51">
        <v>0</v>
      </c>
      <c r="Q22" s="32">
        <v>0</v>
      </c>
      <c r="R22" s="32">
        <v>0</v>
      </c>
      <c r="S22" s="32">
        <v>0</v>
      </c>
      <c r="T22" s="32">
        <v>0</v>
      </c>
      <c r="U22" s="32">
        <v>7775.82</v>
      </c>
      <c r="V22" s="32">
        <v>1242.4000000000001</v>
      </c>
      <c r="W22" s="32">
        <v>987.87</v>
      </c>
      <c r="X22" s="32">
        <v>1338.38</v>
      </c>
      <c r="Y22" s="32">
        <v>0</v>
      </c>
      <c r="Z22" s="32">
        <v>0</v>
      </c>
      <c r="AA22" s="32">
        <v>0</v>
      </c>
      <c r="AB22" s="32">
        <v>0</v>
      </c>
      <c r="AC22" s="31">
        <v>0</v>
      </c>
      <c r="AD22" s="31">
        <v>0</v>
      </c>
      <c r="AE22" s="31">
        <v>0</v>
      </c>
      <c r="AF22" s="31">
        <v>0</v>
      </c>
      <c r="AG22" s="31">
        <v>136155.07</v>
      </c>
      <c r="AH22" s="31">
        <v>15624.13</v>
      </c>
      <c r="AI22" s="31">
        <v>8027.36</v>
      </c>
      <c r="AJ22" s="31">
        <v>22007.439999999999</v>
      </c>
      <c r="AK22" s="31">
        <v>0</v>
      </c>
      <c r="AL22" s="31">
        <v>0</v>
      </c>
      <c r="AM22" s="31">
        <v>0</v>
      </c>
      <c r="AN22" s="31">
        <v>0</v>
      </c>
      <c r="AO22" s="42">
        <v>-3.4</v>
      </c>
      <c r="AP22" s="42">
        <v>-3.4</v>
      </c>
      <c r="AQ22" s="42">
        <v>-3.4</v>
      </c>
      <c r="AR22" s="42">
        <v>-3.4</v>
      </c>
      <c r="AS22" s="42">
        <v>-3.4</v>
      </c>
      <c r="AT22" s="42">
        <v>-3.4</v>
      </c>
      <c r="AU22" s="42">
        <v>-3.4</v>
      </c>
      <c r="AV22" s="42">
        <v>-3.4</v>
      </c>
      <c r="AW22" s="42">
        <v>-3.4</v>
      </c>
      <c r="AX22" s="42">
        <v>-3.4</v>
      </c>
      <c r="AY22" s="42">
        <v>-3.4</v>
      </c>
      <c r="AZ22" s="42">
        <v>-3.4</v>
      </c>
      <c r="BA22" s="31">
        <v>0</v>
      </c>
      <c r="BB22" s="31">
        <v>0</v>
      </c>
      <c r="BC22" s="31">
        <v>0</v>
      </c>
      <c r="BD22" s="31">
        <v>0</v>
      </c>
      <c r="BE22" s="31">
        <v>-4629.28</v>
      </c>
      <c r="BF22" s="31">
        <v>-531.22</v>
      </c>
      <c r="BG22" s="31">
        <v>-272.93</v>
      </c>
      <c r="BH22" s="31">
        <v>-748.26</v>
      </c>
      <c r="BI22" s="31">
        <v>0</v>
      </c>
      <c r="BJ22" s="31">
        <v>0</v>
      </c>
      <c r="BK22" s="31">
        <v>0</v>
      </c>
      <c r="BL22" s="31">
        <v>0</v>
      </c>
      <c r="BM22" s="32">
        <v>22680</v>
      </c>
      <c r="BN22" s="32">
        <v>22680</v>
      </c>
      <c r="BO22" s="32">
        <v>22680</v>
      </c>
      <c r="BP22" s="32">
        <v>22680</v>
      </c>
      <c r="BQ22" s="32">
        <v>22680</v>
      </c>
      <c r="BR22" s="32">
        <v>22680</v>
      </c>
      <c r="BS22" s="32">
        <v>26460</v>
      </c>
      <c r="BT22" s="32">
        <v>26460</v>
      </c>
      <c r="BU22" s="32">
        <v>26460</v>
      </c>
      <c r="BV22" s="32">
        <v>26460</v>
      </c>
      <c r="BW22" s="32">
        <v>26460</v>
      </c>
      <c r="BX22" s="32">
        <v>26460</v>
      </c>
      <c r="BY22" s="31">
        <f t="shared" si="312"/>
        <v>22680</v>
      </c>
      <c r="BZ22" s="31">
        <f t="shared" si="313"/>
        <v>22680</v>
      </c>
      <c r="CA22" s="31">
        <f t="shared" si="314"/>
        <v>22680</v>
      </c>
      <c r="CB22" s="31">
        <f t="shared" si="315"/>
        <v>22680</v>
      </c>
      <c r="CC22" s="31">
        <f t="shared" si="316"/>
        <v>22680</v>
      </c>
      <c r="CD22" s="31">
        <f t="shared" si="317"/>
        <v>22680</v>
      </c>
      <c r="CE22" s="31">
        <f t="shared" si="318"/>
        <v>26460</v>
      </c>
      <c r="CF22" s="31">
        <f t="shared" si="319"/>
        <v>26460</v>
      </c>
      <c r="CG22" s="31">
        <f t="shared" si="320"/>
        <v>26460</v>
      </c>
      <c r="CH22" s="31">
        <f t="shared" si="321"/>
        <v>26460</v>
      </c>
      <c r="CI22" s="31">
        <f t="shared" si="322"/>
        <v>26460</v>
      </c>
      <c r="CJ22" s="31">
        <f t="shared" si="323"/>
        <v>26460</v>
      </c>
      <c r="CK22" s="6">
        <f t="shared" ca="1" si="246"/>
        <v>-2.9000000000000001E-2</v>
      </c>
      <c r="CL22" s="6">
        <f t="shared" ca="1" si="246"/>
        <v>-2.9000000000000001E-2</v>
      </c>
      <c r="CM22" s="6">
        <f t="shared" ca="1" si="246"/>
        <v>-2.9000000000000001E-2</v>
      </c>
      <c r="CN22" s="6">
        <f t="shared" ca="1" si="246"/>
        <v>-2.9000000000000001E-2</v>
      </c>
      <c r="CO22" s="6">
        <f t="shared" ca="1" si="246"/>
        <v>-2.9000000000000001E-2</v>
      </c>
      <c r="CP22" s="6">
        <f t="shared" ca="1" si="246"/>
        <v>-2.9000000000000001E-2</v>
      </c>
      <c r="CQ22" s="6">
        <f t="shared" ca="1" si="246"/>
        <v>-2.9000000000000001E-2</v>
      </c>
      <c r="CR22" s="6">
        <f t="shared" ca="1" si="246"/>
        <v>-2.9000000000000001E-2</v>
      </c>
      <c r="CS22" s="6">
        <f t="shared" ca="1" si="246"/>
        <v>-2.9000000000000001E-2</v>
      </c>
      <c r="CT22" s="6">
        <f t="shared" ca="1" si="246"/>
        <v>-2.9000000000000001E-2</v>
      </c>
      <c r="CU22" s="6">
        <f t="shared" ca="1" si="246"/>
        <v>-2.9000000000000001E-2</v>
      </c>
      <c r="CV22" s="6">
        <f t="shared" ca="1" si="246"/>
        <v>-2.9000000000000001E-2</v>
      </c>
      <c r="CW22" s="31">
        <f t="shared" ca="1" si="324"/>
        <v>0</v>
      </c>
      <c r="CX22" s="31">
        <f t="shared" ca="1" si="325"/>
        <v>0</v>
      </c>
      <c r="CY22" s="31">
        <f t="shared" ca="1" si="326"/>
        <v>0</v>
      </c>
      <c r="CZ22" s="31">
        <f t="shared" ca="1" si="327"/>
        <v>0</v>
      </c>
      <c r="DA22" s="31">
        <f t="shared" ca="1" si="328"/>
        <v>-3948.5</v>
      </c>
      <c r="DB22" s="31">
        <f t="shared" ca="1" si="329"/>
        <v>-453.1</v>
      </c>
      <c r="DC22" s="31">
        <f t="shared" ca="1" si="330"/>
        <v>-232.79</v>
      </c>
      <c r="DD22" s="31">
        <f t="shared" ca="1" si="331"/>
        <v>-638.22</v>
      </c>
      <c r="DE22" s="31">
        <f t="shared" ca="1" si="332"/>
        <v>0</v>
      </c>
      <c r="DF22" s="31">
        <f t="shared" ca="1" si="333"/>
        <v>0</v>
      </c>
      <c r="DG22" s="31">
        <f t="shared" ca="1" si="334"/>
        <v>0</v>
      </c>
      <c r="DH22" s="31">
        <f t="shared" ca="1" si="335"/>
        <v>0</v>
      </c>
      <c r="DI22" s="32">
        <f t="shared" ca="1" si="336"/>
        <v>22680</v>
      </c>
      <c r="DJ22" s="32">
        <f t="shared" ca="1" si="337"/>
        <v>22680</v>
      </c>
      <c r="DK22" s="32">
        <f t="shared" ca="1" si="338"/>
        <v>22680</v>
      </c>
      <c r="DL22" s="32">
        <f t="shared" ca="1" si="339"/>
        <v>22680</v>
      </c>
      <c r="DM22" s="32">
        <f t="shared" ca="1" si="340"/>
        <v>22680</v>
      </c>
      <c r="DN22" s="32">
        <f t="shared" ca="1" si="341"/>
        <v>22680</v>
      </c>
      <c r="DO22" s="32">
        <f t="shared" ca="1" si="342"/>
        <v>26460</v>
      </c>
      <c r="DP22" s="32">
        <f t="shared" ca="1" si="343"/>
        <v>26460</v>
      </c>
      <c r="DQ22" s="32">
        <f t="shared" ca="1" si="344"/>
        <v>26460</v>
      </c>
      <c r="DR22" s="32">
        <f t="shared" ca="1" si="345"/>
        <v>26460</v>
      </c>
      <c r="DS22" s="32">
        <f t="shared" ca="1" si="346"/>
        <v>26460</v>
      </c>
      <c r="DT22" s="32">
        <f t="shared" ca="1" si="347"/>
        <v>26460</v>
      </c>
      <c r="DU22" s="31">
        <f t="shared" ca="1" si="348"/>
        <v>0</v>
      </c>
      <c r="DV22" s="31">
        <f t="shared" ca="1" si="349"/>
        <v>0</v>
      </c>
      <c r="DW22" s="31">
        <f t="shared" ca="1" si="350"/>
        <v>0</v>
      </c>
      <c r="DX22" s="31">
        <f t="shared" ca="1" si="351"/>
        <v>0</v>
      </c>
      <c r="DY22" s="31">
        <f t="shared" ca="1" si="352"/>
        <v>0</v>
      </c>
      <c r="DZ22" s="31">
        <f t="shared" ca="1" si="353"/>
        <v>0</v>
      </c>
      <c r="EA22" s="31">
        <f t="shared" ca="1" si="354"/>
        <v>0</v>
      </c>
      <c r="EB22" s="31">
        <f t="shared" ca="1" si="355"/>
        <v>0</v>
      </c>
      <c r="EC22" s="31">
        <f t="shared" ca="1" si="356"/>
        <v>0</v>
      </c>
      <c r="ED22" s="31">
        <f t="shared" ca="1" si="357"/>
        <v>0</v>
      </c>
      <c r="EE22" s="31">
        <f t="shared" ca="1" si="358"/>
        <v>0</v>
      </c>
      <c r="EF22" s="31">
        <f t="shared" ca="1" si="359"/>
        <v>0</v>
      </c>
      <c r="EG22" s="32">
        <f t="shared" ca="1" si="360"/>
        <v>0</v>
      </c>
      <c r="EH22" s="32">
        <f t="shared" ca="1" si="361"/>
        <v>0</v>
      </c>
      <c r="EI22" s="32">
        <f t="shared" ca="1" si="362"/>
        <v>0</v>
      </c>
      <c r="EJ22" s="32">
        <f t="shared" ca="1" si="363"/>
        <v>0</v>
      </c>
      <c r="EK22" s="32">
        <f t="shared" ca="1" si="364"/>
        <v>-4629.28</v>
      </c>
      <c r="EL22" s="32">
        <f t="shared" ca="1" si="365"/>
        <v>-531.22</v>
      </c>
      <c r="EM22" s="32">
        <f t="shared" ca="1" si="366"/>
        <v>-272.93</v>
      </c>
      <c r="EN22" s="32">
        <f t="shared" ca="1" si="367"/>
        <v>-748.26</v>
      </c>
      <c r="EO22" s="32">
        <f t="shared" ca="1" si="368"/>
        <v>0</v>
      </c>
      <c r="EP22" s="32">
        <f t="shared" ca="1" si="369"/>
        <v>0</v>
      </c>
      <c r="EQ22" s="32">
        <f t="shared" ca="1" si="370"/>
        <v>0</v>
      </c>
      <c r="ER22" s="32">
        <f t="shared" ca="1" si="371"/>
        <v>0</v>
      </c>
    </row>
    <row r="23" spans="1:148">
      <c r="A23" t="s">
        <v>444</v>
      </c>
      <c r="B23" s="1" t="s">
        <v>506</v>
      </c>
      <c r="C23" t="s">
        <v>484</v>
      </c>
      <c r="D23" t="str">
        <f t="shared" ca="1" si="255"/>
        <v>Syncrude Industrial System DOS</v>
      </c>
      <c r="E23" s="51">
        <v>0</v>
      </c>
      <c r="F23" s="51">
        <v>0</v>
      </c>
      <c r="G23" s="51">
        <v>0</v>
      </c>
      <c r="H23" s="51">
        <v>0</v>
      </c>
      <c r="I23" s="51">
        <v>904.49279999999999</v>
      </c>
      <c r="J23" s="51">
        <v>3130.6423</v>
      </c>
      <c r="K23" s="51">
        <v>171.714</v>
      </c>
      <c r="L23" s="51">
        <v>38.316000000000003</v>
      </c>
      <c r="M23" s="51">
        <v>189.376</v>
      </c>
      <c r="N23" s="51">
        <v>0</v>
      </c>
      <c r="O23" s="51">
        <v>0</v>
      </c>
      <c r="P23" s="51">
        <v>0</v>
      </c>
      <c r="Q23" s="32">
        <v>0</v>
      </c>
      <c r="R23" s="32">
        <v>0</v>
      </c>
      <c r="S23" s="32">
        <v>0</v>
      </c>
      <c r="T23" s="32">
        <v>0</v>
      </c>
      <c r="U23" s="32">
        <v>2713.48</v>
      </c>
      <c r="V23" s="32">
        <v>9391.93</v>
      </c>
      <c r="W23" s="32">
        <v>515.14</v>
      </c>
      <c r="X23" s="32">
        <v>114.95</v>
      </c>
      <c r="Y23" s="32">
        <v>568.13</v>
      </c>
      <c r="Z23" s="32">
        <v>0</v>
      </c>
      <c r="AA23" s="32">
        <v>0</v>
      </c>
      <c r="AB23" s="32">
        <v>0</v>
      </c>
      <c r="AC23" s="31">
        <v>0</v>
      </c>
      <c r="AD23" s="31">
        <v>0</v>
      </c>
      <c r="AE23" s="31">
        <v>0</v>
      </c>
      <c r="AF23" s="31">
        <v>0</v>
      </c>
      <c r="AG23" s="31">
        <v>58250.400000000001</v>
      </c>
      <c r="AH23" s="31">
        <v>204425.27</v>
      </c>
      <c r="AI23" s="31">
        <v>17498.54</v>
      </c>
      <c r="AJ23" s="31">
        <v>1349.33</v>
      </c>
      <c r="AK23" s="31">
        <v>11905.42</v>
      </c>
      <c r="AL23" s="31">
        <v>0</v>
      </c>
      <c r="AM23" s="31">
        <v>0</v>
      </c>
      <c r="AN23" s="31">
        <v>0</v>
      </c>
      <c r="AO23" s="42">
        <v>-3.4</v>
      </c>
      <c r="AP23" s="42">
        <v>-3.4</v>
      </c>
      <c r="AQ23" s="42">
        <v>-3.4</v>
      </c>
      <c r="AR23" s="42">
        <v>-3.4</v>
      </c>
      <c r="AS23" s="42">
        <v>-3.4</v>
      </c>
      <c r="AT23" s="42">
        <v>-3.4</v>
      </c>
      <c r="AU23" s="42">
        <v>-3.4</v>
      </c>
      <c r="AV23" s="42">
        <v>-3.4</v>
      </c>
      <c r="AW23" s="42">
        <v>-3.4</v>
      </c>
      <c r="AX23" s="42">
        <v>-3.4</v>
      </c>
      <c r="AY23" s="42">
        <v>-3.4</v>
      </c>
      <c r="AZ23" s="42">
        <v>-3.4</v>
      </c>
      <c r="BA23" s="31">
        <v>0</v>
      </c>
      <c r="BB23" s="31">
        <v>0</v>
      </c>
      <c r="BC23" s="31">
        <v>0</v>
      </c>
      <c r="BD23" s="31">
        <v>0</v>
      </c>
      <c r="BE23" s="31">
        <v>-1980.51</v>
      </c>
      <c r="BF23" s="31">
        <v>-6950.46</v>
      </c>
      <c r="BG23" s="31">
        <v>-594.95000000000005</v>
      </c>
      <c r="BH23" s="31">
        <v>-45.88</v>
      </c>
      <c r="BI23" s="31">
        <v>-404.78</v>
      </c>
      <c r="BJ23" s="31">
        <v>0</v>
      </c>
      <c r="BK23" s="31">
        <v>0</v>
      </c>
      <c r="BL23" s="31">
        <v>0</v>
      </c>
      <c r="BM23" s="32">
        <v>6480</v>
      </c>
      <c r="BN23" s="32">
        <v>6480</v>
      </c>
      <c r="BO23" s="32">
        <v>16200</v>
      </c>
      <c r="BP23" s="32">
        <v>22680</v>
      </c>
      <c r="BQ23" s="32">
        <v>9720</v>
      </c>
      <c r="BR23" s="32">
        <v>22680</v>
      </c>
      <c r="BS23" s="32">
        <v>26460</v>
      </c>
      <c r="BT23" s="32">
        <v>15120</v>
      </c>
      <c r="BU23" s="32">
        <v>22680</v>
      </c>
      <c r="BV23" s="32">
        <v>26460</v>
      </c>
      <c r="BW23" s="32">
        <v>37800</v>
      </c>
      <c r="BX23" s="32">
        <v>26460</v>
      </c>
      <c r="BY23" s="31">
        <f t="shared" si="312"/>
        <v>6480</v>
      </c>
      <c r="BZ23" s="31">
        <f t="shared" si="313"/>
        <v>6480</v>
      </c>
      <c r="CA23" s="31">
        <f t="shared" si="314"/>
        <v>16200</v>
      </c>
      <c r="CB23" s="31">
        <f t="shared" si="315"/>
        <v>22680</v>
      </c>
      <c r="CC23" s="31">
        <f t="shared" si="316"/>
        <v>9720</v>
      </c>
      <c r="CD23" s="31">
        <f t="shared" si="317"/>
        <v>22680</v>
      </c>
      <c r="CE23" s="31">
        <f t="shared" si="318"/>
        <v>26460</v>
      </c>
      <c r="CF23" s="31">
        <f t="shared" si="319"/>
        <v>15120</v>
      </c>
      <c r="CG23" s="31">
        <f t="shared" si="320"/>
        <v>22680</v>
      </c>
      <c r="CH23" s="31">
        <f t="shared" si="321"/>
        <v>26460</v>
      </c>
      <c r="CI23" s="31">
        <f t="shared" si="322"/>
        <v>37800</v>
      </c>
      <c r="CJ23" s="31">
        <f t="shared" si="323"/>
        <v>26460</v>
      </c>
      <c r="CK23" s="6">
        <f t="shared" ca="1" si="246"/>
        <v>-2.9000000000000001E-2</v>
      </c>
      <c r="CL23" s="6">
        <f t="shared" ca="1" si="246"/>
        <v>-2.9000000000000001E-2</v>
      </c>
      <c r="CM23" s="6">
        <f t="shared" ca="1" si="246"/>
        <v>-2.9000000000000001E-2</v>
      </c>
      <c r="CN23" s="6">
        <f t="shared" ca="1" si="246"/>
        <v>-2.9000000000000001E-2</v>
      </c>
      <c r="CO23" s="6">
        <f t="shared" ca="1" si="246"/>
        <v>-2.9000000000000001E-2</v>
      </c>
      <c r="CP23" s="6">
        <f t="shared" ca="1" si="246"/>
        <v>-2.9000000000000001E-2</v>
      </c>
      <c r="CQ23" s="6">
        <f t="shared" ca="1" si="246"/>
        <v>-2.9000000000000001E-2</v>
      </c>
      <c r="CR23" s="6">
        <f t="shared" ca="1" si="246"/>
        <v>-2.9000000000000001E-2</v>
      </c>
      <c r="CS23" s="6">
        <f t="shared" ca="1" si="246"/>
        <v>-2.9000000000000001E-2</v>
      </c>
      <c r="CT23" s="6">
        <f t="shared" ca="1" si="246"/>
        <v>-2.9000000000000001E-2</v>
      </c>
      <c r="CU23" s="6">
        <f t="shared" ca="1" si="246"/>
        <v>-2.9000000000000001E-2</v>
      </c>
      <c r="CV23" s="6">
        <f t="shared" ca="1" si="246"/>
        <v>-2.9000000000000001E-2</v>
      </c>
      <c r="CW23" s="31">
        <f t="shared" ca="1" si="324"/>
        <v>0</v>
      </c>
      <c r="CX23" s="31">
        <f t="shared" ca="1" si="325"/>
        <v>0</v>
      </c>
      <c r="CY23" s="31">
        <f t="shared" ca="1" si="326"/>
        <v>0</v>
      </c>
      <c r="CZ23" s="31">
        <f t="shared" ca="1" si="327"/>
        <v>0</v>
      </c>
      <c r="DA23" s="31">
        <f t="shared" ca="1" si="328"/>
        <v>-1689.26</v>
      </c>
      <c r="DB23" s="31">
        <f t="shared" ca="1" si="329"/>
        <v>-5928.33</v>
      </c>
      <c r="DC23" s="31">
        <f t="shared" ca="1" si="330"/>
        <v>-507.46</v>
      </c>
      <c r="DD23" s="31">
        <f t="shared" ca="1" si="331"/>
        <v>-39.130000000000003</v>
      </c>
      <c r="DE23" s="31">
        <f t="shared" ca="1" si="332"/>
        <v>-345.26</v>
      </c>
      <c r="DF23" s="31">
        <f t="shared" ca="1" si="333"/>
        <v>0</v>
      </c>
      <c r="DG23" s="31">
        <f t="shared" ca="1" si="334"/>
        <v>0</v>
      </c>
      <c r="DH23" s="31">
        <f t="shared" ca="1" si="335"/>
        <v>0</v>
      </c>
      <c r="DI23" s="32">
        <f t="shared" ca="1" si="336"/>
        <v>6480</v>
      </c>
      <c r="DJ23" s="32">
        <f t="shared" ca="1" si="337"/>
        <v>6480</v>
      </c>
      <c r="DK23" s="32">
        <f t="shared" ca="1" si="338"/>
        <v>16200</v>
      </c>
      <c r="DL23" s="32">
        <f t="shared" ca="1" si="339"/>
        <v>22680</v>
      </c>
      <c r="DM23" s="32">
        <f t="shared" ca="1" si="340"/>
        <v>9720</v>
      </c>
      <c r="DN23" s="32">
        <f t="shared" ca="1" si="341"/>
        <v>22680</v>
      </c>
      <c r="DO23" s="32">
        <f t="shared" ca="1" si="342"/>
        <v>26460</v>
      </c>
      <c r="DP23" s="32">
        <f t="shared" ca="1" si="343"/>
        <v>15120</v>
      </c>
      <c r="DQ23" s="32">
        <f t="shared" ca="1" si="344"/>
        <v>22680</v>
      </c>
      <c r="DR23" s="32">
        <f t="shared" ca="1" si="345"/>
        <v>26460</v>
      </c>
      <c r="DS23" s="32">
        <f t="shared" ca="1" si="346"/>
        <v>37800</v>
      </c>
      <c r="DT23" s="32">
        <f t="shared" ca="1" si="347"/>
        <v>26460</v>
      </c>
      <c r="DU23" s="31">
        <f t="shared" ca="1" si="348"/>
        <v>0</v>
      </c>
      <c r="DV23" s="31">
        <f t="shared" ca="1" si="349"/>
        <v>0</v>
      </c>
      <c r="DW23" s="31">
        <f t="shared" ca="1" si="350"/>
        <v>0</v>
      </c>
      <c r="DX23" s="31">
        <f t="shared" ca="1" si="351"/>
        <v>0</v>
      </c>
      <c r="DY23" s="31">
        <f t="shared" ca="1" si="352"/>
        <v>0</v>
      </c>
      <c r="DZ23" s="31">
        <f t="shared" ca="1" si="353"/>
        <v>0</v>
      </c>
      <c r="EA23" s="31">
        <f t="shared" ca="1" si="354"/>
        <v>0</v>
      </c>
      <c r="EB23" s="31">
        <f t="shared" ca="1" si="355"/>
        <v>0</v>
      </c>
      <c r="EC23" s="31">
        <f t="shared" ca="1" si="356"/>
        <v>0</v>
      </c>
      <c r="ED23" s="31">
        <f t="shared" ca="1" si="357"/>
        <v>0</v>
      </c>
      <c r="EE23" s="31">
        <f t="shared" ca="1" si="358"/>
        <v>0</v>
      </c>
      <c r="EF23" s="31">
        <f t="shared" ca="1" si="359"/>
        <v>0</v>
      </c>
      <c r="EG23" s="32">
        <f t="shared" ca="1" si="360"/>
        <v>0</v>
      </c>
      <c r="EH23" s="32">
        <f t="shared" ca="1" si="361"/>
        <v>0</v>
      </c>
      <c r="EI23" s="32">
        <f t="shared" ca="1" si="362"/>
        <v>0</v>
      </c>
      <c r="EJ23" s="32">
        <f t="shared" ca="1" si="363"/>
        <v>0</v>
      </c>
      <c r="EK23" s="32">
        <f t="shared" ca="1" si="364"/>
        <v>-1980.51</v>
      </c>
      <c r="EL23" s="32">
        <f t="shared" ca="1" si="365"/>
        <v>-6950.46</v>
      </c>
      <c r="EM23" s="32">
        <f t="shared" ca="1" si="366"/>
        <v>-594.95000000000005</v>
      </c>
      <c r="EN23" s="32">
        <f t="shared" ca="1" si="367"/>
        <v>-45.88</v>
      </c>
      <c r="EO23" s="32">
        <f t="shared" ca="1" si="368"/>
        <v>-404.78</v>
      </c>
      <c r="EP23" s="32">
        <f t="shared" ca="1" si="369"/>
        <v>0</v>
      </c>
      <c r="EQ23" s="32">
        <f t="shared" ca="1" si="370"/>
        <v>0</v>
      </c>
      <c r="ER23" s="32">
        <f t="shared" ca="1" si="371"/>
        <v>0</v>
      </c>
    </row>
    <row r="24" spans="1:148">
      <c r="A24" t="s">
        <v>444</v>
      </c>
      <c r="B24" s="1" t="s">
        <v>506</v>
      </c>
      <c r="C24" t="s">
        <v>509</v>
      </c>
      <c r="D24" t="str">
        <f t="shared" ca="1" si="255"/>
        <v>Syncrude Industrial System DOS</v>
      </c>
      <c r="J24" s="51">
        <v>10.153</v>
      </c>
      <c r="K24" s="51">
        <v>0</v>
      </c>
      <c r="N24" s="51">
        <v>0</v>
      </c>
      <c r="O24" s="51">
        <v>0</v>
      </c>
      <c r="Q24" s="32"/>
      <c r="R24" s="32"/>
      <c r="S24" s="32"/>
      <c r="T24" s="32"/>
      <c r="U24" s="32"/>
      <c r="V24" s="32">
        <v>30.46</v>
      </c>
      <c r="W24" s="32">
        <v>0</v>
      </c>
      <c r="X24" s="32"/>
      <c r="Y24" s="32"/>
      <c r="Z24" s="32">
        <v>0</v>
      </c>
      <c r="AA24" s="32">
        <v>0</v>
      </c>
      <c r="AB24" s="32"/>
      <c r="AC24" s="31"/>
      <c r="AD24" s="31"/>
      <c r="AE24" s="31"/>
      <c r="AF24" s="31"/>
      <c r="AG24" s="31"/>
      <c r="AH24" s="31">
        <v>2492.4299999999998</v>
      </c>
      <c r="AI24" s="31">
        <v>0</v>
      </c>
      <c r="AJ24" s="31"/>
      <c r="AK24" s="31"/>
      <c r="AL24" s="31">
        <v>0</v>
      </c>
      <c r="AM24" s="31">
        <v>0</v>
      </c>
      <c r="AN24" s="31"/>
      <c r="AO24" s="42">
        <v>-3.4</v>
      </c>
      <c r="AP24" s="42">
        <v>-3.4</v>
      </c>
      <c r="AQ24" s="42">
        <v>-3.4</v>
      </c>
      <c r="AR24" s="42">
        <v>-3.4</v>
      </c>
      <c r="AS24" s="42">
        <v>-3.4</v>
      </c>
      <c r="AT24" s="42">
        <v>-3.4</v>
      </c>
      <c r="AU24" s="42">
        <v>-3.4</v>
      </c>
      <c r="AV24" s="42">
        <v>-3.4</v>
      </c>
      <c r="AW24" s="42">
        <v>-3.4</v>
      </c>
      <c r="AX24" s="42">
        <v>-3.4</v>
      </c>
      <c r="AY24" s="42">
        <v>-3.4</v>
      </c>
      <c r="AZ24" s="42">
        <v>-3.4</v>
      </c>
      <c r="BA24" s="31"/>
      <c r="BB24" s="31"/>
      <c r="BC24" s="31"/>
      <c r="BD24" s="31"/>
      <c r="BE24" s="31"/>
      <c r="BF24" s="31">
        <v>-84.74</v>
      </c>
      <c r="BG24" s="31">
        <v>0</v>
      </c>
      <c r="BH24" s="31"/>
      <c r="BI24" s="31"/>
      <c r="BJ24" s="31">
        <v>0</v>
      </c>
      <c r="BK24" s="31">
        <v>0</v>
      </c>
      <c r="BL24" s="31"/>
      <c r="BM24" s="32"/>
      <c r="BN24" s="32"/>
      <c r="BO24" s="32"/>
      <c r="BP24" s="32"/>
      <c r="BQ24" s="32"/>
      <c r="BR24" s="32">
        <v>1080</v>
      </c>
      <c r="BS24" s="32">
        <v>3780</v>
      </c>
      <c r="BT24" s="32"/>
      <c r="BU24" s="32"/>
      <c r="BV24" s="32">
        <v>3780</v>
      </c>
      <c r="BW24" s="32">
        <v>3780</v>
      </c>
      <c r="BX24" s="32"/>
      <c r="BY24" s="31">
        <f t="shared" si="312"/>
        <v>0</v>
      </c>
      <c r="BZ24" s="31">
        <f t="shared" si="313"/>
        <v>0</v>
      </c>
      <c r="CA24" s="31">
        <f t="shared" si="314"/>
        <v>0</v>
      </c>
      <c r="CB24" s="31">
        <f t="shared" si="315"/>
        <v>0</v>
      </c>
      <c r="CC24" s="31">
        <f t="shared" si="316"/>
        <v>0</v>
      </c>
      <c r="CD24" s="31">
        <f t="shared" si="317"/>
        <v>1080</v>
      </c>
      <c r="CE24" s="31">
        <f t="shared" si="318"/>
        <v>3780</v>
      </c>
      <c r="CF24" s="31">
        <f t="shared" si="319"/>
        <v>0</v>
      </c>
      <c r="CG24" s="31">
        <f t="shared" si="320"/>
        <v>0</v>
      </c>
      <c r="CH24" s="31">
        <f t="shared" si="321"/>
        <v>3780</v>
      </c>
      <c r="CI24" s="31">
        <f t="shared" si="322"/>
        <v>3780</v>
      </c>
      <c r="CJ24" s="31">
        <f t="shared" si="323"/>
        <v>0</v>
      </c>
      <c r="CK24" s="6">
        <f t="shared" ca="1" si="246"/>
        <v>-2.9000000000000001E-2</v>
      </c>
      <c r="CL24" s="6">
        <f t="shared" ca="1" si="246"/>
        <v>-2.9000000000000001E-2</v>
      </c>
      <c r="CM24" s="6">
        <f t="shared" ca="1" si="246"/>
        <v>-2.9000000000000001E-2</v>
      </c>
      <c r="CN24" s="6">
        <f t="shared" ca="1" si="246"/>
        <v>-2.9000000000000001E-2</v>
      </c>
      <c r="CO24" s="6">
        <f t="shared" ca="1" si="246"/>
        <v>-2.9000000000000001E-2</v>
      </c>
      <c r="CP24" s="6">
        <f t="shared" ca="1" si="246"/>
        <v>-2.9000000000000001E-2</v>
      </c>
      <c r="CQ24" s="6">
        <f t="shared" ca="1" si="246"/>
        <v>-2.9000000000000001E-2</v>
      </c>
      <c r="CR24" s="6">
        <f t="shared" ca="1" si="246"/>
        <v>-2.9000000000000001E-2</v>
      </c>
      <c r="CS24" s="6">
        <f t="shared" ca="1" si="246"/>
        <v>-2.9000000000000001E-2</v>
      </c>
      <c r="CT24" s="6">
        <f t="shared" ca="1" si="246"/>
        <v>-2.9000000000000001E-2</v>
      </c>
      <c r="CU24" s="6">
        <f t="shared" ca="1" si="246"/>
        <v>-2.9000000000000001E-2</v>
      </c>
      <c r="CV24" s="6">
        <f t="shared" ca="1" si="246"/>
        <v>-2.9000000000000001E-2</v>
      </c>
      <c r="CW24" s="31">
        <f t="shared" ca="1" si="324"/>
        <v>0</v>
      </c>
      <c r="CX24" s="31">
        <f t="shared" ca="1" si="325"/>
        <v>0</v>
      </c>
      <c r="CY24" s="31">
        <f t="shared" ca="1" si="326"/>
        <v>0</v>
      </c>
      <c r="CZ24" s="31">
        <f t="shared" ca="1" si="327"/>
        <v>0</v>
      </c>
      <c r="DA24" s="31">
        <f t="shared" ca="1" si="328"/>
        <v>0</v>
      </c>
      <c r="DB24" s="31">
        <f t="shared" ca="1" si="329"/>
        <v>-72.28</v>
      </c>
      <c r="DC24" s="31">
        <f t="shared" ca="1" si="330"/>
        <v>0</v>
      </c>
      <c r="DD24" s="31">
        <f t="shared" ca="1" si="331"/>
        <v>0</v>
      </c>
      <c r="DE24" s="31">
        <f t="shared" ca="1" si="332"/>
        <v>0</v>
      </c>
      <c r="DF24" s="31">
        <f t="shared" ca="1" si="333"/>
        <v>0</v>
      </c>
      <c r="DG24" s="31">
        <f t="shared" ca="1" si="334"/>
        <v>0</v>
      </c>
      <c r="DH24" s="31">
        <f t="shared" ca="1" si="335"/>
        <v>0</v>
      </c>
      <c r="DI24" s="32">
        <f t="shared" ca="1" si="336"/>
        <v>0</v>
      </c>
      <c r="DJ24" s="32">
        <f t="shared" ca="1" si="337"/>
        <v>0</v>
      </c>
      <c r="DK24" s="32">
        <f t="shared" ca="1" si="338"/>
        <v>0</v>
      </c>
      <c r="DL24" s="32">
        <f t="shared" ca="1" si="339"/>
        <v>0</v>
      </c>
      <c r="DM24" s="32">
        <f t="shared" ca="1" si="340"/>
        <v>0</v>
      </c>
      <c r="DN24" s="32">
        <f t="shared" ca="1" si="341"/>
        <v>1080</v>
      </c>
      <c r="DO24" s="32">
        <f t="shared" ca="1" si="342"/>
        <v>3780</v>
      </c>
      <c r="DP24" s="32">
        <f t="shared" ca="1" si="343"/>
        <v>0</v>
      </c>
      <c r="DQ24" s="32">
        <f t="shared" ca="1" si="344"/>
        <v>0</v>
      </c>
      <c r="DR24" s="32">
        <f t="shared" ca="1" si="345"/>
        <v>3780</v>
      </c>
      <c r="DS24" s="32">
        <f t="shared" ca="1" si="346"/>
        <v>3780</v>
      </c>
      <c r="DT24" s="32">
        <f t="shared" ca="1" si="347"/>
        <v>0</v>
      </c>
      <c r="DU24" s="31">
        <f t="shared" ca="1" si="348"/>
        <v>0</v>
      </c>
      <c r="DV24" s="31">
        <f t="shared" ca="1" si="349"/>
        <v>0</v>
      </c>
      <c r="DW24" s="31">
        <f t="shared" ca="1" si="350"/>
        <v>0</v>
      </c>
      <c r="DX24" s="31">
        <f t="shared" ca="1" si="351"/>
        <v>0</v>
      </c>
      <c r="DY24" s="31">
        <f t="shared" ca="1" si="352"/>
        <v>0</v>
      </c>
      <c r="DZ24" s="31">
        <f t="shared" ca="1" si="353"/>
        <v>0</v>
      </c>
      <c r="EA24" s="31">
        <f t="shared" ca="1" si="354"/>
        <v>0</v>
      </c>
      <c r="EB24" s="31">
        <f t="shared" ca="1" si="355"/>
        <v>0</v>
      </c>
      <c r="EC24" s="31">
        <f t="shared" ca="1" si="356"/>
        <v>0</v>
      </c>
      <c r="ED24" s="31">
        <f t="shared" ca="1" si="357"/>
        <v>0</v>
      </c>
      <c r="EE24" s="31">
        <f t="shared" ca="1" si="358"/>
        <v>0</v>
      </c>
      <c r="EF24" s="31">
        <f t="shared" ca="1" si="359"/>
        <v>0</v>
      </c>
      <c r="EG24" s="32">
        <f t="shared" ca="1" si="360"/>
        <v>0</v>
      </c>
      <c r="EH24" s="32">
        <f t="shared" ca="1" si="361"/>
        <v>0</v>
      </c>
      <c r="EI24" s="32">
        <f t="shared" ca="1" si="362"/>
        <v>0</v>
      </c>
      <c r="EJ24" s="32">
        <f t="shared" ca="1" si="363"/>
        <v>0</v>
      </c>
      <c r="EK24" s="32">
        <f t="shared" ca="1" si="364"/>
        <v>0</v>
      </c>
      <c r="EL24" s="32">
        <f t="shared" ca="1" si="365"/>
        <v>-84.74</v>
      </c>
      <c r="EM24" s="32">
        <f t="shared" ca="1" si="366"/>
        <v>0</v>
      </c>
      <c r="EN24" s="32">
        <f t="shared" ca="1" si="367"/>
        <v>0</v>
      </c>
      <c r="EO24" s="32">
        <f t="shared" ca="1" si="368"/>
        <v>0</v>
      </c>
      <c r="EP24" s="32">
        <f t="shared" ca="1" si="369"/>
        <v>0</v>
      </c>
      <c r="EQ24" s="32">
        <f t="shared" ca="1" si="370"/>
        <v>0</v>
      </c>
      <c r="ER24" s="32">
        <f t="shared" ca="1" si="371"/>
        <v>0</v>
      </c>
    </row>
    <row r="25" spans="1:148">
      <c r="A25" t="s">
        <v>444</v>
      </c>
      <c r="B25" s="1" t="s">
        <v>506</v>
      </c>
      <c r="C25" t="s">
        <v>518</v>
      </c>
      <c r="D25" t="str">
        <f t="shared" ca="1" si="255"/>
        <v>Syncrude Industrial System DOS</v>
      </c>
      <c r="J25" s="51">
        <v>1.3325</v>
      </c>
      <c r="Q25" s="32"/>
      <c r="R25" s="32"/>
      <c r="S25" s="32"/>
      <c r="T25" s="32"/>
      <c r="U25" s="32"/>
      <c r="V25" s="32">
        <v>4</v>
      </c>
      <c r="W25" s="32"/>
      <c r="X25" s="32"/>
      <c r="Y25" s="32"/>
      <c r="Z25" s="32"/>
      <c r="AA25" s="32"/>
      <c r="AB25" s="32"/>
      <c r="AC25" s="31"/>
      <c r="AD25" s="31"/>
      <c r="AE25" s="31"/>
      <c r="AF25" s="31"/>
      <c r="AG25" s="31"/>
      <c r="AH25" s="31">
        <v>66.11</v>
      </c>
      <c r="AI25" s="31"/>
      <c r="AJ25" s="31"/>
      <c r="AK25" s="31"/>
      <c r="AL25" s="31"/>
      <c r="AM25" s="31"/>
      <c r="AN25" s="31"/>
      <c r="AO25" s="42">
        <v>-3.4</v>
      </c>
      <c r="AP25" s="42">
        <v>-3.4</v>
      </c>
      <c r="AQ25" s="42">
        <v>-3.4</v>
      </c>
      <c r="AR25" s="42">
        <v>-3.4</v>
      </c>
      <c r="AS25" s="42">
        <v>-3.4</v>
      </c>
      <c r="AT25" s="42">
        <v>-3.4</v>
      </c>
      <c r="AU25" s="42">
        <v>-3.4</v>
      </c>
      <c r="AV25" s="42">
        <v>-3.4</v>
      </c>
      <c r="AW25" s="42">
        <v>-3.4</v>
      </c>
      <c r="AX25" s="42">
        <v>-3.4</v>
      </c>
      <c r="AY25" s="42">
        <v>-3.4</v>
      </c>
      <c r="AZ25" s="42">
        <v>-3.4</v>
      </c>
      <c r="BA25" s="31"/>
      <c r="BB25" s="31"/>
      <c r="BC25" s="31"/>
      <c r="BD25" s="31"/>
      <c r="BE25" s="31"/>
      <c r="BF25" s="31">
        <v>-2.25</v>
      </c>
      <c r="BG25" s="31"/>
      <c r="BH25" s="31"/>
      <c r="BI25" s="31"/>
      <c r="BJ25" s="31"/>
      <c r="BK25" s="31"/>
      <c r="BL25" s="31"/>
      <c r="BM25" s="32"/>
      <c r="BN25" s="32"/>
      <c r="BO25" s="32"/>
      <c r="BP25" s="32"/>
      <c r="BQ25" s="32"/>
      <c r="BR25" s="32">
        <v>1080</v>
      </c>
      <c r="BS25" s="32"/>
      <c r="BT25" s="32"/>
      <c r="BU25" s="32"/>
      <c r="BV25" s="32"/>
      <c r="BW25" s="32"/>
      <c r="BX25" s="32"/>
      <c r="BY25" s="31">
        <f t="shared" si="312"/>
        <v>0</v>
      </c>
      <c r="BZ25" s="31">
        <f t="shared" si="313"/>
        <v>0</v>
      </c>
      <c r="CA25" s="31">
        <f t="shared" si="314"/>
        <v>0</v>
      </c>
      <c r="CB25" s="31">
        <f t="shared" si="315"/>
        <v>0</v>
      </c>
      <c r="CC25" s="31">
        <f t="shared" si="316"/>
        <v>0</v>
      </c>
      <c r="CD25" s="31">
        <f t="shared" si="317"/>
        <v>1080</v>
      </c>
      <c r="CE25" s="31">
        <f t="shared" si="318"/>
        <v>0</v>
      </c>
      <c r="CF25" s="31">
        <f t="shared" si="319"/>
        <v>0</v>
      </c>
      <c r="CG25" s="31">
        <f t="shared" si="320"/>
        <v>0</v>
      </c>
      <c r="CH25" s="31">
        <f t="shared" si="321"/>
        <v>0</v>
      </c>
      <c r="CI25" s="31">
        <f t="shared" si="322"/>
        <v>0</v>
      </c>
      <c r="CJ25" s="31">
        <f t="shared" si="323"/>
        <v>0</v>
      </c>
      <c r="CK25" s="6">
        <f t="shared" ca="1" si="246"/>
        <v>-2.9000000000000001E-2</v>
      </c>
      <c r="CL25" s="6">
        <f t="shared" ca="1" si="246"/>
        <v>-2.9000000000000001E-2</v>
      </c>
      <c r="CM25" s="6">
        <f t="shared" ca="1" si="246"/>
        <v>-2.9000000000000001E-2</v>
      </c>
      <c r="CN25" s="6">
        <f t="shared" ca="1" si="246"/>
        <v>-2.9000000000000001E-2</v>
      </c>
      <c r="CO25" s="6">
        <f t="shared" ca="1" si="246"/>
        <v>-2.9000000000000001E-2</v>
      </c>
      <c r="CP25" s="6">
        <f t="shared" ca="1" si="246"/>
        <v>-2.9000000000000001E-2</v>
      </c>
      <c r="CQ25" s="6">
        <f t="shared" ca="1" si="246"/>
        <v>-2.9000000000000001E-2</v>
      </c>
      <c r="CR25" s="6">
        <f t="shared" ca="1" si="246"/>
        <v>-2.9000000000000001E-2</v>
      </c>
      <c r="CS25" s="6">
        <f t="shared" ca="1" si="246"/>
        <v>-2.9000000000000001E-2</v>
      </c>
      <c r="CT25" s="6">
        <f t="shared" ca="1" si="246"/>
        <v>-2.9000000000000001E-2</v>
      </c>
      <c r="CU25" s="6">
        <f t="shared" ca="1" si="246"/>
        <v>-2.9000000000000001E-2</v>
      </c>
      <c r="CV25" s="6">
        <f t="shared" ca="1" si="246"/>
        <v>-2.9000000000000001E-2</v>
      </c>
      <c r="CW25" s="31">
        <f t="shared" ca="1" si="324"/>
        <v>0</v>
      </c>
      <c r="CX25" s="31">
        <f t="shared" ca="1" si="325"/>
        <v>0</v>
      </c>
      <c r="CY25" s="31">
        <f t="shared" ca="1" si="326"/>
        <v>0</v>
      </c>
      <c r="CZ25" s="31">
        <f t="shared" ca="1" si="327"/>
        <v>0</v>
      </c>
      <c r="DA25" s="31">
        <f t="shared" ca="1" si="328"/>
        <v>0</v>
      </c>
      <c r="DB25" s="31">
        <f t="shared" ca="1" si="329"/>
        <v>-1.92</v>
      </c>
      <c r="DC25" s="31">
        <f t="shared" ca="1" si="330"/>
        <v>0</v>
      </c>
      <c r="DD25" s="31">
        <f t="shared" ca="1" si="331"/>
        <v>0</v>
      </c>
      <c r="DE25" s="31">
        <f t="shared" ca="1" si="332"/>
        <v>0</v>
      </c>
      <c r="DF25" s="31">
        <f t="shared" ca="1" si="333"/>
        <v>0</v>
      </c>
      <c r="DG25" s="31">
        <f t="shared" ca="1" si="334"/>
        <v>0</v>
      </c>
      <c r="DH25" s="31">
        <f t="shared" ca="1" si="335"/>
        <v>0</v>
      </c>
      <c r="DI25" s="32">
        <f t="shared" ca="1" si="336"/>
        <v>0</v>
      </c>
      <c r="DJ25" s="32">
        <f t="shared" ca="1" si="337"/>
        <v>0</v>
      </c>
      <c r="DK25" s="32">
        <f t="shared" ca="1" si="338"/>
        <v>0</v>
      </c>
      <c r="DL25" s="32">
        <f t="shared" ca="1" si="339"/>
        <v>0</v>
      </c>
      <c r="DM25" s="32">
        <f t="shared" ca="1" si="340"/>
        <v>0</v>
      </c>
      <c r="DN25" s="32">
        <f t="shared" ca="1" si="341"/>
        <v>1080</v>
      </c>
      <c r="DO25" s="32">
        <f t="shared" ca="1" si="342"/>
        <v>0</v>
      </c>
      <c r="DP25" s="32">
        <f t="shared" ca="1" si="343"/>
        <v>0</v>
      </c>
      <c r="DQ25" s="32">
        <f t="shared" ca="1" si="344"/>
        <v>0</v>
      </c>
      <c r="DR25" s="32">
        <f t="shared" ca="1" si="345"/>
        <v>0</v>
      </c>
      <c r="DS25" s="32">
        <f t="shared" ca="1" si="346"/>
        <v>0</v>
      </c>
      <c r="DT25" s="32">
        <f t="shared" ca="1" si="347"/>
        <v>0</v>
      </c>
      <c r="DU25" s="31">
        <f t="shared" ca="1" si="348"/>
        <v>0</v>
      </c>
      <c r="DV25" s="31">
        <f t="shared" ca="1" si="349"/>
        <v>0</v>
      </c>
      <c r="DW25" s="31">
        <f t="shared" ca="1" si="350"/>
        <v>0</v>
      </c>
      <c r="DX25" s="31">
        <f t="shared" ca="1" si="351"/>
        <v>0</v>
      </c>
      <c r="DY25" s="31">
        <f t="shared" ca="1" si="352"/>
        <v>0</v>
      </c>
      <c r="DZ25" s="31">
        <f t="shared" ca="1" si="353"/>
        <v>0</v>
      </c>
      <c r="EA25" s="31">
        <f t="shared" ca="1" si="354"/>
        <v>0</v>
      </c>
      <c r="EB25" s="31">
        <f t="shared" ca="1" si="355"/>
        <v>0</v>
      </c>
      <c r="EC25" s="31">
        <f t="shared" ca="1" si="356"/>
        <v>0</v>
      </c>
      <c r="ED25" s="31">
        <f t="shared" ca="1" si="357"/>
        <v>0</v>
      </c>
      <c r="EE25" s="31">
        <f t="shared" ca="1" si="358"/>
        <v>0</v>
      </c>
      <c r="EF25" s="31">
        <f t="shared" ca="1" si="359"/>
        <v>0</v>
      </c>
      <c r="EG25" s="32">
        <f t="shared" ca="1" si="360"/>
        <v>0</v>
      </c>
      <c r="EH25" s="32">
        <f t="shared" ca="1" si="361"/>
        <v>0</v>
      </c>
      <c r="EI25" s="32">
        <f t="shared" ca="1" si="362"/>
        <v>0</v>
      </c>
      <c r="EJ25" s="32">
        <f t="shared" ca="1" si="363"/>
        <v>0</v>
      </c>
      <c r="EK25" s="32">
        <f t="shared" ca="1" si="364"/>
        <v>0</v>
      </c>
      <c r="EL25" s="32">
        <f t="shared" ca="1" si="365"/>
        <v>-2.25</v>
      </c>
      <c r="EM25" s="32">
        <f t="shared" ca="1" si="366"/>
        <v>0</v>
      </c>
      <c r="EN25" s="32">
        <f t="shared" ca="1" si="367"/>
        <v>0</v>
      </c>
      <c r="EO25" s="32">
        <f t="shared" ca="1" si="368"/>
        <v>0</v>
      </c>
      <c r="EP25" s="32">
        <f t="shared" ca="1" si="369"/>
        <v>0</v>
      </c>
      <c r="EQ25" s="32">
        <f t="shared" ca="1" si="370"/>
        <v>0</v>
      </c>
      <c r="ER25" s="32">
        <f t="shared" ca="1" si="371"/>
        <v>0</v>
      </c>
    </row>
    <row r="26" spans="1:148">
      <c r="A26" t="s">
        <v>444</v>
      </c>
      <c r="B26" s="1" t="s">
        <v>506</v>
      </c>
      <c r="C26" t="s">
        <v>533</v>
      </c>
      <c r="D26" t="str">
        <f t="shared" ca="1" si="255"/>
        <v>Syncrude Industrial System DOS</v>
      </c>
      <c r="J26" s="51">
        <v>6550.2843999999996</v>
      </c>
      <c r="Q26" s="32"/>
      <c r="R26" s="32"/>
      <c r="S26" s="32"/>
      <c r="T26" s="32"/>
      <c r="U26" s="32"/>
      <c r="V26" s="32">
        <v>19650.849999999999</v>
      </c>
      <c r="W26" s="32"/>
      <c r="X26" s="32"/>
      <c r="Y26" s="32"/>
      <c r="Z26" s="32"/>
      <c r="AA26" s="32"/>
      <c r="AB26" s="32"/>
      <c r="AC26" s="31"/>
      <c r="AD26" s="31"/>
      <c r="AE26" s="31"/>
      <c r="AF26" s="31"/>
      <c r="AG26" s="31"/>
      <c r="AH26" s="31">
        <v>330737.59000000003</v>
      </c>
      <c r="AI26" s="31"/>
      <c r="AJ26" s="31"/>
      <c r="AK26" s="31"/>
      <c r="AL26" s="31"/>
      <c r="AM26" s="31"/>
      <c r="AN26" s="31"/>
      <c r="AO26" s="42">
        <v>-3.4</v>
      </c>
      <c r="AP26" s="42">
        <v>-3.4</v>
      </c>
      <c r="AQ26" s="42">
        <v>-3.4</v>
      </c>
      <c r="AR26" s="42">
        <v>-3.4</v>
      </c>
      <c r="AS26" s="42">
        <v>-3.4</v>
      </c>
      <c r="AT26" s="42">
        <v>-3.4</v>
      </c>
      <c r="AU26" s="42">
        <v>-3.4</v>
      </c>
      <c r="AV26" s="42">
        <v>-3.4</v>
      </c>
      <c r="AW26" s="42">
        <v>-3.4</v>
      </c>
      <c r="AX26" s="42">
        <v>-3.4</v>
      </c>
      <c r="AY26" s="42">
        <v>-3.4</v>
      </c>
      <c r="AZ26" s="42">
        <v>-3.4</v>
      </c>
      <c r="BA26" s="31"/>
      <c r="BB26" s="31"/>
      <c r="BC26" s="31"/>
      <c r="BD26" s="31"/>
      <c r="BE26" s="31"/>
      <c r="BF26" s="31">
        <v>-11245.07</v>
      </c>
      <c r="BG26" s="31"/>
      <c r="BH26" s="31"/>
      <c r="BI26" s="31"/>
      <c r="BJ26" s="31"/>
      <c r="BK26" s="31"/>
      <c r="BL26" s="31"/>
      <c r="BM26" s="32"/>
      <c r="BN26" s="32"/>
      <c r="BO26" s="32"/>
      <c r="BP26" s="32"/>
      <c r="BQ26" s="32"/>
      <c r="BR26" s="32">
        <v>18900</v>
      </c>
      <c r="BS26" s="32"/>
      <c r="BT26" s="32"/>
      <c r="BU26" s="32"/>
      <c r="BV26" s="32"/>
      <c r="BW26" s="32"/>
      <c r="BX26" s="32"/>
      <c r="BY26" s="31">
        <f t="shared" si="312"/>
        <v>0</v>
      </c>
      <c r="BZ26" s="31">
        <f t="shared" si="313"/>
        <v>0</v>
      </c>
      <c r="CA26" s="31">
        <f t="shared" si="314"/>
        <v>0</v>
      </c>
      <c r="CB26" s="31">
        <f t="shared" si="315"/>
        <v>0</v>
      </c>
      <c r="CC26" s="31">
        <f t="shared" si="316"/>
        <v>0</v>
      </c>
      <c r="CD26" s="31">
        <f t="shared" si="317"/>
        <v>18900</v>
      </c>
      <c r="CE26" s="31">
        <f t="shared" si="318"/>
        <v>0</v>
      </c>
      <c r="CF26" s="31">
        <f t="shared" si="319"/>
        <v>0</v>
      </c>
      <c r="CG26" s="31">
        <f t="shared" si="320"/>
        <v>0</v>
      </c>
      <c r="CH26" s="31">
        <f t="shared" si="321"/>
        <v>0</v>
      </c>
      <c r="CI26" s="31">
        <f t="shared" si="322"/>
        <v>0</v>
      </c>
      <c r="CJ26" s="31">
        <f t="shared" si="323"/>
        <v>0</v>
      </c>
      <c r="CK26" s="6">
        <f t="shared" ca="1" si="246"/>
        <v>-2.9000000000000001E-2</v>
      </c>
      <c r="CL26" s="6">
        <f t="shared" ca="1" si="246"/>
        <v>-2.9000000000000001E-2</v>
      </c>
      <c r="CM26" s="6">
        <f t="shared" ca="1" si="246"/>
        <v>-2.9000000000000001E-2</v>
      </c>
      <c r="CN26" s="6">
        <f t="shared" ca="1" si="246"/>
        <v>-2.9000000000000001E-2</v>
      </c>
      <c r="CO26" s="6">
        <f t="shared" ca="1" si="246"/>
        <v>-2.9000000000000001E-2</v>
      </c>
      <c r="CP26" s="6">
        <f t="shared" ca="1" si="246"/>
        <v>-2.9000000000000001E-2</v>
      </c>
      <c r="CQ26" s="6">
        <f t="shared" ca="1" si="246"/>
        <v>-2.9000000000000001E-2</v>
      </c>
      <c r="CR26" s="6">
        <f t="shared" ca="1" si="246"/>
        <v>-2.9000000000000001E-2</v>
      </c>
      <c r="CS26" s="6">
        <f t="shared" ca="1" si="246"/>
        <v>-2.9000000000000001E-2</v>
      </c>
      <c r="CT26" s="6">
        <f t="shared" ca="1" si="246"/>
        <v>-2.9000000000000001E-2</v>
      </c>
      <c r="CU26" s="6">
        <f t="shared" ca="1" si="246"/>
        <v>-2.9000000000000001E-2</v>
      </c>
      <c r="CV26" s="6">
        <f t="shared" ca="1" si="246"/>
        <v>-2.9000000000000001E-2</v>
      </c>
      <c r="CW26" s="31">
        <f t="shared" ca="1" si="324"/>
        <v>0</v>
      </c>
      <c r="CX26" s="31">
        <f t="shared" ca="1" si="325"/>
        <v>0</v>
      </c>
      <c r="CY26" s="31">
        <f t="shared" ca="1" si="326"/>
        <v>0</v>
      </c>
      <c r="CZ26" s="31">
        <f t="shared" ca="1" si="327"/>
        <v>0</v>
      </c>
      <c r="DA26" s="31">
        <f t="shared" ca="1" si="328"/>
        <v>0</v>
      </c>
      <c r="DB26" s="31">
        <f t="shared" ca="1" si="329"/>
        <v>-9591.39</v>
      </c>
      <c r="DC26" s="31">
        <f t="shared" ca="1" si="330"/>
        <v>0</v>
      </c>
      <c r="DD26" s="31">
        <f t="shared" ca="1" si="331"/>
        <v>0</v>
      </c>
      <c r="DE26" s="31">
        <f t="shared" ca="1" si="332"/>
        <v>0</v>
      </c>
      <c r="DF26" s="31">
        <f t="shared" ca="1" si="333"/>
        <v>0</v>
      </c>
      <c r="DG26" s="31">
        <f t="shared" ca="1" si="334"/>
        <v>0</v>
      </c>
      <c r="DH26" s="31">
        <f t="shared" ca="1" si="335"/>
        <v>0</v>
      </c>
      <c r="DI26" s="32">
        <f t="shared" ca="1" si="336"/>
        <v>0</v>
      </c>
      <c r="DJ26" s="32">
        <f t="shared" ca="1" si="337"/>
        <v>0</v>
      </c>
      <c r="DK26" s="32">
        <f t="shared" ca="1" si="338"/>
        <v>0</v>
      </c>
      <c r="DL26" s="32">
        <f t="shared" ca="1" si="339"/>
        <v>0</v>
      </c>
      <c r="DM26" s="32">
        <f t="shared" ca="1" si="340"/>
        <v>0</v>
      </c>
      <c r="DN26" s="32">
        <f t="shared" ca="1" si="341"/>
        <v>18900</v>
      </c>
      <c r="DO26" s="32">
        <f t="shared" ca="1" si="342"/>
        <v>0</v>
      </c>
      <c r="DP26" s="32">
        <f t="shared" ca="1" si="343"/>
        <v>0</v>
      </c>
      <c r="DQ26" s="32">
        <f t="shared" ca="1" si="344"/>
        <v>0</v>
      </c>
      <c r="DR26" s="32">
        <f t="shared" ca="1" si="345"/>
        <v>0</v>
      </c>
      <c r="DS26" s="32">
        <f t="shared" ca="1" si="346"/>
        <v>0</v>
      </c>
      <c r="DT26" s="32">
        <f t="shared" ca="1" si="347"/>
        <v>0</v>
      </c>
      <c r="DU26" s="31">
        <f t="shared" ca="1" si="348"/>
        <v>0</v>
      </c>
      <c r="DV26" s="31">
        <f t="shared" ca="1" si="349"/>
        <v>0</v>
      </c>
      <c r="DW26" s="31">
        <f t="shared" ca="1" si="350"/>
        <v>0</v>
      </c>
      <c r="DX26" s="31">
        <f t="shared" ca="1" si="351"/>
        <v>0</v>
      </c>
      <c r="DY26" s="31">
        <f t="shared" ca="1" si="352"/>
        <v>0</v>
      </c>
      <c r="DZ26" s="31">
        <f t="shared" ca="1" si="353"/>
        <v>0</v>
      </c>
      <c r="EA26" s="31">
        <f t="shared" ca="1" si="354"/>
        <v>0</v>
      </c>
      <c r="EB26" s="31">
        <f t="shared" ca="1" si="355"/>
        <v>0</v>
      </c>
      <c r="EC26" s="31">
        <f t="shared" ca="1" si="356"/>
        <v>0</v>
      </c>
      <c r="ED26" s="31">
        <f t="shared" ca="1" si="357"/>
        <v>0</v>
      </c>
      <c r="EE26" s="31">
        <f t="shared" ca="1" si="358"/>
        <v>0</v>
      </c>
      <c r="EF26" s="31">
        <f t="shared" ca="1" si="359"/>
        <v>0</v>
      </c>
      <c r="EG26" s="32">
        <f t="shared" ca="1" si="360"/>
        <v>0</v>
      </c>
      <c r="EH26" s="32">
        <f t="shared" ca="1" si="361"/>
        <v>0</v>
      </c>
      <c r="EI26" s="32">
        <f t="shared" ca="1" si="362"/>
        <v>0</v>
      </c>
      <c r="EJ26" s="32">
        <f t="shared" ca="1" si="363"/>
        <v>0</v>
      </c>
      <c r="EK26" s="32">
        <f t="shared" ca="1" si="364"/>
        <v>0</v>
      </c>
      <c r="EL26" s="32">
        <f t="shared" ca="1" si="365"/>
        <v>-11245.07</v>
      </c>
      <c r="EM26" s="32">
        <f t="shared" ca="1" si="366"/>
        <v>0</v>
      </c>
      <c r="EN26" s="32">
        <f t="shared" ca="1" si="367"/>
        <v>0</v>
      </c>
      <c r="EO26" s="32">
        <f t="shared" ca="1" si="368"/>
        <v>0</v>
      </c>
      <c r="EP26" s="32">
        <f t="shared" ca="1" si="369"/>
        <v>0</v>
      </c>
      <c r="EQ26" s="32">
        <f t="shared" ca="1" si="370"/>
        <v>0</v>
      </c>
      <c r="ER26" s="32">
        <f t="shared" ca="1" si="371"/>
        <v>0</v>
      </c>
    </row>
    <row r="27" spans="1:148">
      <c r="A27" t="s">
        <v>444</v>
      </c>
      <c r="B27" s="1" t="s">
        <v>506</v>
      </c>
      <c r="C27" t="str">
        <f t="shared" ref="C27" ca="1" si="372">VLOOKUP($B27,LocationLookup,2,FALSE)</f>
        <v>341S025</v>
      </c>
      <c r="D27" t="str">
        <f t="shared" ref="D27" ca="1" si="373">VLOOKUP($C27,LossFactorLookup,2,FALSE)</f>
        <v>Syncrude Industrial System DOS</v>
      </c>
      <c r="E27" s="65">
        <f>SUM(E19:E26)</f>
        <v>0</v>
      </c>
      <c r="F27" s="65">
        <f t="shared" ref="F27:P27" si="374">SUM(F19:F26)</f>
        <v>0</v>
      </c>
      <c r="G27" s="65">
        <f t="shared" si="374"/>
        <v>321.44</v>
      </c>
      <c r="H27" s="65">
        <f t="shared" si="374"/>
        <v>185.458</v>
      </c>
      <c r="I27" s="65">
        <f t="shared" si="374"/>
        <v>4163.0010000000002</v>
      </c>
      <c r="J27" s="65">
        <f t="shared" si="374"/>
        <v>10121.4023</v>
      </c>
      <c r="K27" s="65">
        <f t="shared" si="374"/>
        <v>3093.1564000000003</v>
      </c>
      <c r="L27" s="65">
        <f t="shared" si="374"/>
        <v>1515.2270000000001</v>
      </c>
      <c r="M27" s="65">
        <f t="shared" si="374"/>
        <v>210.251</v>
      </c>
      <c r="N27" s="65">
        <f t="shared" si="374"/>
        <v>0</v>
      </c>
      <c r="O27" s="65">
        <f t="shared" si="374"/>
        <v>0</v>
      </c>
      <c r="P27" s="65">
        <f t="shared" si="374"/>
        <v>14.692</v>
      </c>
      <c r="Q27" s="32"/>
      <c r="R27" s="32"/>
      <c r="S27" s="32"/>
      <c r="T27" s="32"/>
      <c r="U27" s="32"/>
      <c r="V27" s="32"/>
      <c r="W27" s="32"/>
      <c r="X27" s="32"/>
      <c r="Y27" s="32"/>
      <c r="Z27" s="32"/>
      <c r="AA27" s="32"/>
      <c r="AB27" s="32"/>
      <c r="AC27" s="67">
        <f t="shared" ref="AC27:AG27" si="375">SUM(AC19:AC26)</f>
        <v>0</v>
      </c>
      <c r="AD27" s="67">
        <f t="shared" si="375"/>
        <v>0</v>
      </c>
      <c r="AE27" s="67">
        <f t="shared" si="375"/>
        <v>19543.150000000001</v>
      </c>
      <c r="AF27" s="67">
        <f t="shared" si="375"/>
        <v>8469.83</v>
      </c>
      <c r="AG27" s="67">
        <f t="shared" si="375"/>
        <v>218878.57</v>
      </c>
      <c r="AH27" s="67">
        <f>SUM(AH19:AH26)</f>
        <v>553768.03</v>
      </c>
      <c r="AI27" s="67">
        <f t="shared" ref="AI27:AN27" si="376">SUM(AI19:AI26)</f>
        <v>147652.78999999998</v>
      </c>
      <c r="AJ27" s="67">
        <f t="shared" si="376"/>
        <v>350038.92000000004</v>
      </c>
      <c r="AK27" s="67">
        <f t="shared" si="376"/>
        <v>12097.09</v>
      </c>
      <c r="AL27" s="67">
        <f t="shared" si="376"/>
        <v>0</v>
      </c>
      <c r="AM27" s="67">
        <f t="shared" si="376"/>
        <v>0</v>
      </c>
      <c r="AN27" s="67">
        <f t="shared" si="376"/>
        <v>993.56</v>
      </c>
      <c r="AO27" s="43">
        <f>AVERAGE(AO19:AO26)</f>
        <v>-3.3999999999999995</v>
      </c>
      <c r="AP27" s="43">
        <f t="shared" ref="AP27:AZ27" si="377">AVERAGE(AP19:AP26)</f>
        <v>-3.3999999999999995</v>
      </c>
      <c r="AQ27" s="43">
        <f t="shared" si="377"/>
        <v>-3.3999999999999995</v>
      </c>
      <c r="AR27" s="43">
        <f t="shared" si="377"/>
        <v>-3.3999999999999995</v>
      </c>
      <c r="AS27" s="43">
        <f t="shared" si="377"/>
        <v>-3.3999999999999995</v>
      </c>
      <c r="AT27" s="43">
        <f t="shared" si="377"/>
        <v>-3.3999999999999995</v>
      </c>
      <c r="AU27" s="43">
        <f t="shared" si="377"/>
        <v>-3.3999999999999995</v>
      </c>
      <c r="AV27" s="43">
        <f t="shared" si="377"/>
        <v>-3.3999999999999995</v>
      </c>
      <c r="AW27" s="43">
        <f t="shared" si="377"/>
        <v>-3.3999999999999995</v>
      </c>
      <c r="AX27" s="43">
        <f t="shared" si="377"/>
        <v>-3.3999999999999995</v>
      </c>
      <c r="AY27" s="43">
        <f t="shared" si="377"/>
        <v>-3.3999999999999995</v>
      </c>
      <c r="AZ27" s="43">
        <f t="shared" si="377"/>
        <v>-3.3999999999999995</v>
      </c>
      <c r="BA27" s="67">
        <f t="shared" ref="BA27:BE27" si="378">SUM(BA19:BA26)</f>
        <v>0</v>
      </c>
      <c r="BB27" s="67">
        <f t="shared" si="378"/>
        <v>0</v>
      </c>
      <c r="BC27" s="67">
        <f t="shared" si="378"/>
        <v>-664.47</v>
      </c>
      <c r="BD27" s="67">
        <f t="shared" si="378"/>
        <v>-287.98</v>
      </c>
      <c r="BE27" s="67">
        <f t="shared" si="378"/>
        <v>-7441.88</v>
      </c>
      <c r="BF27" s="67">
        <f>SUM(BF19:BF26)</f>
        <v>-18828.11</v>
      </c>
      <c r="BG27" s="67">
        <f t="shared" ref="BG27:BL27" si="379">SUM(BG19:BG26)</f>
        <v>-5020.1900000000005</v>
      </c>
      <c r="BH27" s="67">
        <f t="shared" si="379"/>
        <v>-11901.33</v>
      </c>
      <c r="BI27" s="67">
        <f t="shared" si="379"/>
        <v>-411.29999999999995</v>
      </c>
      <c r="BJ27" s="67">
        <f t="shared" si="379"/>
        <v>0</v>
      </c>
      <c r="BK27" s="67">
        <f t="shared" si="379"/>
        <v>0</v>
      </c>
      <c r="BL27" s="67">
        <f t="shared" si="379"/>
        <v>-33.78</v>
      </c>
      <c r="BM27" s="32"/>
      <c r="BN27" s="32"/>
      <c r="BO27" s="32"/>
      <c r="BP27" s="32"/>
      <c r="BQ27" s="32"/>
      <c r="BR27" s="32"/>
      <c r="BS27" s="32"/>
      <c r="BT27" s="32"/>
      <c r="BU27" s="32"/>
      <c r="BV27" s="32"/>
      <c r="BW27" s="32"/>
      <c r="BX27" s="32"/>
      <c r="BY27" s="67">
        <f t="shared" ref="BY27:CC27" si="380">SUM(BY19:BY26)</f>
        <v>100440</v>
      </c>
      <c r="BZ27" s="67">
        <f t="shared" si="380"/>
        <v>86130</v>
      </c>
      <c r="CA27" s="67">
        <f t="shared" si="380"/>
        <v>100305</v>
      </c>
      <c r="CB27" s="67">
        <f t="shared" si="380"/>
        <v>97200</v>
      </c>
      <c r="CC27" s="67">
        <f t="shared" si="380"/>
        <v>100440</v>
      </c>
      <c r="CD27" s="67">
        <f>SUM(CD19:CD26)</f>
        <v>102060</v>
      </c>
      <c r="CE27" s="67">
        <f t="shared" ref="CE27:CJ27" si="381">SUM(CE19:CE26)</f>
        <v>117180</v>
      </c>
      <c r="CF27" s="67">
        <f t="shared" si="381"/>
        <v>117180</v>
      </c>
      <c r="CG27" s="67">
        <f t="shared" si="381"/>
        <v>113400</v>
      </c>
      <c r="CH27" s="67">
        <f t="shared" si="381"/>
        <v>113400</v>
      </c>
      <c r="CI27" s="67">
        <f t="shared" si="381"/>
        <v>137655</v>
      </c>
      <c r="CJ27" s="67">
        <f t="shared" si="381"/>
        <v>117180</v>
      </c>
      <c r="CK27" s="70">
        <f t="shared" ca="1" si="246"/>
        <v>-2.9000000000000001E-2</v>
      </c>
      <c r="CL27" s="70">
        <f t="shared" ca="1" si="246"/>
        <v>-2.9000000000000001E-2</v>
      </c>
      <c r="CM27" s="70">
        <f t="shared" ca="1" si="246"/>
        <v>-2.9000000000000001E-2</v>
      </c>
      <c r="CN27" s="70">
        <f t="shared" ca="1" si="246"/>
        <v>-2.9000000000000001E-2</v>
      </c>
      <c r="CO27" s="70">
        <f t="shared" ca="1" si="246"/>
        <v>-2.9000000000000001E-2</v>
      </c>
      <c r="CP27" s="70">
        <f t="shared" ca="1" si="246"/>
        <v>-2.9000000000000001E-2</v>
      </c>
      <c r="CQ27" s="70">
        <f t="shared" ca="1" si="246"/>
        <v>-2.9000000000000001E-2</v>
      </c>
      <c r="CR27" s="70">
        <f t="shared" ca="1" si="246"/>
        <v>-2.9000000000000001E-2</v>
      </c>
      <c r="CS27" s="70">
        <f t="shared" ca="1" si="246"/>
        <v>-2.9000000000000001E-2</v>
      </c>
      <c r="CT27" s="70">
        <f t="shared" ca="1" si="246"/>
        <v>-2.9000000000000001E-2</v>
      </c>
      <c r="CU27" s="70">
        <f t="shared" ca="1" si="246"/>
        <v>-2.9000000000000001E-2</v>
      </c>
      <c r="CV27" s="70">
        <f t="shared" ca="1" si="246"/>
        <v>-2.9000000000000001E-2</v>
      </c>
      <c r="CW27" s="67">
        <f t="shared" ref="CW27:DA27" ca="1" si="382">SUM(CW19:CW26)</f>
        <v>0</v>
      </c>
      <c r="CX27" s="67">
        <f t="shared" ca="1" si="382"/>
        <v>0</v>
      </c>
      <c r="CY27" s="67">
        <f t="shared" ca="1" si="382"/>
        <v>-566.75</v>
      </c>
      <c r="CZ27" s="67">
        <f t="shared" ca="1" si="382"/>
        <v>-245.63</v>
      </c>
      <c r="DA27" s="67">
        <f t="shared" ca="1" si="382"/>
        <v>-6347.4800000000005</v>
      </c>
      <c r="DB27" s="67">
        <f ca="1">SUM(DB19:DB26)</f>
        <v>-16059.27</v>
      </c>
      <c r="DC27" s="67">
        <f t="shared" ref="DC27:DM27" ca="1" si="383">SUM(DC19:DC26)</f>
        <v>-4281.9299999999994</v>
      </c>
      <c r="DD27" s="67">
        <f t="shared" ca="1" si="383"/>
        <v>-10151.129999999999</v>
      </c>
      <c r="DE27" s="67">
        <f t="shared" ca="1" si="383"/>
        <v>-350.82</v>
      </c>
      <c r="DF27" s="67">
        <f t="shared" ca="1" si="383"/>
        <v>0</v>
      </c>
      <c r="DG27" s="67">
        <f t="shared" ca="1" si="383"/>
        <v>0</v>
      </c>
      <c r="DH27" s="67">
        <f t="shared" ca="1" si="383"/>
        <v>-28.81</v>
      </c>
      <c r="DI27" s="69">
        <f t="shared" ca="1" si="383"/>
        <v>100440</v>
      </c>
      <c r="DJ27" s="69">
        <f t="shared" ca="1" si="383"/>
        <v>86130</v>
      </c>
      <c r="DK27" s="69">
        <f t="shared" ca="1" si="383"/>
        <v>100305</v>
      </c>
      <c r="DL27" s="69">
        <f t="shared" ca="1" si="383"/>
        <v>97200</v>
      </c>
      <c r="DM27" s="69">
        <f t="shared" ca="1" si="383"/>
        <v>100440</v>
      </c>
      <c r="DN27" s="69">
        <f ca="1">SUM(DN19:DN26)</f>
        <v>102060</v>
      </c>
      <c r="DO27" s="69">
        <f t="shared" ref="DO27:DY27" ca="1" si="384">SUM(DO19:DO26)</f>
        <v>117180</v>
      </c>
      <c r="DP27" s="69">
        <f t="shared" ca="1" si="384"/>
        <v>117180</v>
      </c>
      <c r="DQ27" s="69">
        <f t="shared" ca="1" si="384"/>
        <v>113400</v>
      </c>
      <c r="DR27" s="69">
        <f t="shared" ca="1" si="384"/>
        <v>113400</v>
      </c>
      <c r="DS27" s="69">
        <f t="shared" ca="1" si="384"/>
        <v>137655</v>
      </c>
      <c r="DT27" s="69">
        <f t="shared" ca="1" si="384"/>
        <v>117180</v>
      </c>
      <c r="DU27" s="67">
        <f t="shared" ca="1" si="384"/>
        <v>0</v>
      </c>
      <c r="DV27" s="67">
        <f t="shared" ca="1" si="384"/>
        <v>0</v>
      </c>
      <c r="DW27" s="67">
        <f t="shared" ca="1" si="384"/>
        <v>0</v>
      </c>
      <c r="DX27" s="67">
        <f t="shared" ca="1" si="384"/>
        <v>0</v>
      </c>
      <c r="DY27" s="67">
        <f t="shared" ca="1" si="384"/>
        <v>0</v>
      </c>
      <c r="DZ27" s="67">
        <f ca="1">SUM(DZ19:DZ26)</f>
        <v>0</v>
      </c>
      <c r="EA27" s="67">
        <f t="shared" ref="EA27:EK27" ca="1" si="385">SUM(EA19:EA26)</f>
        <v>0</v>
      </c>
      <c r="EB27" s="67">
        <f t="shared" ca="1" si="385"/>
        <v>0</v>
      </c>
      <c r="EC27" s="67">
        <f t="shared" ca="1" si="385"/>
        <v>0</v>
      </c>
      <c r="ED27" s="67">
        <f t="shared" ca="1" si="385"/>
        <v>0</v>
      </c>
      <c r="EE27" s="67">
        <f t="shared" ca="1" si="385"/>
        <v>0</v>
      </c>
      <c r="EF27" s="67">
        <f t="shared" ca="1" si="385"/>
        <v>0</v>
      </c>
      <c r="EG27" s="69">
        <f t="shared" ca="1" si="385"/>
        <v>0</v>
      </c>
      <c r="EH27" s="69">
        <f t="shared" ca="1" si="385"/>
        <v>0</v>
      </c>
      <c r="EI27" s="69">
        <f t="shared" ca="1" si="385"/>
        <v>-664.47</v>
      </c>
      <c r="EJ27" s="69">
        <f t="shared" ca="1" si="385"/>
        <v>-287.98</v>
      </c>
      <c r="EK27" s="69">
        <f t="shared" ca="1" si="385"/>
        <v>-7441.88</v>
      </c>
      <c r="EL27" s="69">
        <f ca="1">SUM(EL19:EL26)</f>
        <v>-18828.11</v>
      </c>
      <c r="EM27" s="69">
        <f t="shared" ref="EM27:ER27" ca="1" si="386">SUM(EM19:EM26)</f>
        <v>-5020.1900000000005</v>
      </c>
      <c r="EN27" s="69">
        <f t="shared" ca="1" si="386"/>
        <v>-11901.33</v>
      </c>
      <c r="EO27" s="69">
        <f t="shared" ca="1" si="386"/>
        <v>-411.29999999999995</v>
      </c>
      <c r="EP27" s="69">
        <f t="shared" ca="1" si="386"/>
        <v>0</v>
      </c>
      <c r="EQ27" s="69">
        <f t="shared" ca="1" si="386"/>
        <v>0</v>
      </c>
      <c r="ER27" s="69">
        <f t="shared" ca="1" si="386"/>
        <v>-33.78</v>
      </c>
    </row>
    <row r="28" spans="1:148">
      <c r="A28" t="s">
        <v>420</v>
      </c>
      <c r="B28" s="1" t="s">
        <v>525</v>
      </c>
      <c r="C28" t="s">
        <v>465</v>
      </c>
      <c r="D28" t="str">
        <f t="shared" ca="1" si="255"/>
        <v>FortisAlberta DOS - DOW Fort Saskatchewan (166S)</v>
      </c>
      <c r="E28" s="51">
        <v>0</v>
      </c>
      <c r="F28" s="51">
        <v>0</v>
      </c>
      <c r="G28" s="51">
        <v>0</v>
      </c>
      <c r="H28" s="51">
        <v>0</v>
      </c>
      <c r="I28" s="51">
        <v>0</v>
      </c>
      <c r="J28" s="51">
        <v>0</v>
      </c>
      <c r="K28" s="51">
        <v>0</v>
      </c>
      <c r="L28" s="51">
        <v>0</v>
      </c>
      <c r="M28" s="51">
        <v>0</v>
      </c>
      <c r="N28" s="51">
        <v>0</v>
      </c>
      <c r="O28" s="51">
        <v>0</v>
      </c>
      <c r="P28" s="51">
        <v>0</v>
      </c>
      <c r="Q28" s="32">
        <v>0</v>
      </c>
      <c r="R28" s="32">
        <v>0</v>
      </c>
      <c r="S28" s="32">
        <v>0</v>
      </c>
      <c r="T28" s="32">
        <v>0</v>
      </c>
      <c r="U28" s="32">
        <v>0</v>
      </c>
      <c r="V28" s="32">
        <v>0</v>
      </c>
      <c r="W28" s="32">
        <v>0</v>
      </c>
      <c r="X28" s="32">
        <v>0</v>
      </c>
      <c r="Y28" s="32">
        <v>0</v>
      </c>
      <c r="Z28" s="32">
        <v>0</v>
      </c>
      <c r="AA28" s="32">
        <v>0</v>
      </c>
      <c r="AB28" s="32">
        <v>0</v>
      </c>
      <c r="AC28" s="31">
        <v>0</v>
      </c>
      <c r="AD28" s="31">
        <v>0</v>
      </c>
      <c r="AE28" s="31">
        <v>0</v>
      </c>
      <c r="AF28" s="31">
        <v>0</v>
      </c>
      <c r="AG28" s="31">
        <v>0</v>
      </c>
      <c r="AH28" s="31">
        <v>0</v>
      </c>
      <c r="AI28" s="31">
        <v>0</v>
      </c>
      <c r="AJ28" s="31">
        <v>0</v>
      </c>
      <c r="AK28" s="31">
        <v>0</v>
      </c>
      <c r="AL28" s="31">
        <v>0</v>
      </c>
      <c r="AM28" s="31">
        <v>0</v>
      </c>
      <c r="AN28" s="31">
        <v>0</v>
      </c>
      <c r="AO28" s="42">
        <v>-2.74</v>
      </c>
      <c r="AP28" s="42">
        <v>-2.74</v>
      </c>
      <c r="AQ28" s="42">
        <v>-2.74</v>
      </c>
      <c r="AR28" s="42">
        <v>-2.74</v>
      </c>
      <c r="AS28" s="42">
        <v>-2.74</v>
      </c>
      <c r="AT28" s="42">
        <v>-2.74</v>
      </c>
      <c r="AU28" s="42">
        <v>-2.74</v>
      </c>
      <c r="AV28" s="42">
        <v>-2.74</v>
      </c>
      <c r="AW28" s="42">
        <v>-2.74</v>
      </c>
      <c r="AX28" s="42">
        <v>-2.74</v>
      </c>
      <c r="AY28" s="42">
        <v>-2.74</v>
      </c>
      <c r="AZ28" s="42">
        <v>-2.74</v>
      </c>
      <c r="BA28" s="31">
        <v>0</v>
      </c>
      <c r="BB28" s="31">
        <v>0</v>
      </c>
      <c r="BC28" s="31">
        <v>0</v>
      </c>
      <c r="BD28" s="31">
        <v>0</v>
      </c>
      <c r="BE28" s="31">
        <v>0</v>
      </c>
      <c r="BF28" s="31">
        <v>0</v>
      </c>
      <c r="BG28" s="31">
        <v>0</v>
      </c>
      <c r="BH28" s="31">
        <v>0</v>
      </c>
      <c r="BI28" s="31">
        <v>0</v>
      </c>
      <c r="BJ28" s="31">
        <v>0</v>
      </c>
      <c r="BK28" s="31">
        <v>0</v>
      </c>
      <c r="BL28" s="31">
        <v>0</v>
      </c>
      <c r="BM28" s="32">
        <v>33480</v>
      </c>
      <c r="BN28" s="32">
        <v>6435</v>
      </c>
      <c r="BO28" s="32">
        <v>33435</v>
      </c>
      <c r="BP28" s="32">
        <v>32400</v>
      </c>
      <c r="BQ28" s="32">
        <v>33480</v>
      </c>
      <c r="BR28" s="32">
        <v>32400</v>
      </c>
      <c r="BS28" s="32">
        <v>33480</v>
      </c>
      <c r="BT28" s="32">
        <v>33480</v>
      </c>
      <c r="BU28" s="32">
        <v>32400</v>
      </c>
      <c r="BV28" s="32">
        <v>33480</v>
      </c>
      <c r="BW28" s="32">
        <v>32445</v>
      </c>
      <c r="BX28" s="32">
        <v>33480</v>
      </c>
      <c r="BY28" s="31">
        <f t="shared" ref="BY28:BY30" si="387">MAX(Q28+BA28,BM28)</f>
        <v>33480</v>
      </c>
      <c r="BZ28" s="31">
        <f t="shared" ref="BZ28:BZ30" si="388">MAX(R28+BB28,BN28)</f>
        <v>6435</v>
      </c>
      <c r="CA28" s="31">
        <f t="shared" ref="CA28:CA30" si="389">MAX(S28+BC28,BO28)</f>
        <v>33435</v>
      </c>
      <c r="CB28" s="31">
        <f t="shared" ref="CB28:CB30" si="390">MAX(T28+BD28,BP28)</f>
        <v>32400</v>
      </c>
      <c r="CC28" s="31">
        <f t="shared" ref="CC28:CC30" si="391">MAX(U28+BE28,BQ28)</f>
        <v>33480</v>
      </c>
      <c r="CD28" s="31">
        <f>MAX(V28+BF28,BR28)</f>
        <v>32400</v>
      </c>
      <c r="CE28" s="31">
        <f t="shared" ref="CE28:CE30" si="392">MAX(W28+BG28,BS28)</f>
        <v>33480</v>
      </c>
      <c r="CF28" s="31">
        <f t="shared" ref="CF28:CF30" si="393">MAX(X28+BH28,BT28)</f>
        <v>33480</v>
      </c>
      <c r="CG28" s="31">
        <f t="shared" ref="CG28:CG30" si="394">MAX(Y28+BI28,BU28)</f>
        <v>32400</v>
      </c>
      <c r="CH28" s="31">
        <f t="shared" ref="CH28:CH30" si="395">MAX(Z28+BJ28,BV28)</f>
        <v>33480</v>
      </c>
      <c r="CI28" s="31">
        <f t="shared" ref="CI28:CI30" si="396">MAX(AA28+BK28,BW28)</f>
        <v>32445</v>
      </c>
      <c r="CJ28" s="31">
        <f t="shared" ref="CJ28:CJ30" si="397">MAX(AB28+BL28,BX28)</f>
        <v>33480</v>
      </c>
      <c r="CK28" s="6">
        <f t="shared" ca="1" si="12"/>
        <v>4.8800000000000003E-2</v>
      </c>
      <c r="CL28" s="6">
        <f t="shared" ca="1" si="12"/>
        <v>4.8800000000000003E-2</v>
      </c>
      <c r="CM28" s="6">
        <f t="shared" ca="1" si="12"/>
        <v>4.8800000000000003E-2</v>
      </c>
      <c r="CN28" s="6">
        <f t="shared" ca="1" si="12"/>
        <v>4.8800000000000003E-2</v>
      </c>
      <c r="CO28" s="6">
        <f t="shared" ca="1" si="12"/>
        <v>4.8800000000000003E-2</v>
      </c>
      <c r="CP28" s="6">
        <f t="shared" ca="1" si="12"/>
        <v>4.8800000000000003E-2</v>
      </c>
      <c r="CQ28" s="6">
        <f t="shared" ca="1" si="12"/>
        <v>4.8800000000000003E-2</v>
      </c>
      <c r="CR28" s="6">
        <f t="shared" ca="1" si="12"/>
        <v>4.8800000000000003E-2</v>
      </c>
      <c r="CS28" s="6">
        <f t="shared" ca="1" si="12"/>
        <v>4.8800000000000003E-2</v>
      </c>
      <c r="CT28" s="6">
        <f t="shared" ca="1" si="12"/>
        <v>4.8800000000000003E-2</v>
      </c>
      <c r="CU28" s="6">
        <f t="shared" ca="1" si="12"/>
        <v>4.8800000000000003E-2</v>
      </c>
      <c r="CV28" s="6">
        <f t="shared" ca="1" si="12"/>
        <v>4.8800000000000003E-2</v>
      </c>
      <c r="CW28" s="31">
        <f t="shared" ref="CW28:CW30" ca="1" si="398">ROUND(AC28*CK28,2)</f>
        <v>0</v>
      </c>
      <c r="CX28" s="31">
        <f t="shared" ref="CX28:CX30" ca="1" si="399">ROUND(AD28*CL28,2)</f>
        <v>0</v>
      </c>
      <c r="CY28" s="31">
        <f t="shared" ref="CY28:CY30" ca="1" si="400">ROUND(AE28*CM28,2)</f>
        <v>0</v>
      </c>
      <c r="CZ28" s="31">
        <f t="shared" ref="CZ28:CZ30" ca="1" si="401">ROUND(AF28*CN28,2)</f>
        <v>0</v>
      </c>
      <c r="DA28" s="31">
        <f t="shared" ref="DA28:DA30" ca="1" si="402">ROUND(AG28*CO28,2)</f>
        <v>0</v>
      </c>
      <c r="DB28" s="31">
        <f t="shared" ref="DB28:DB30" ca="1" si="403">ROUND(AH28*CP28,2)</f>
        <v>0</v>
      </c>
      <c r="DC28" s="31">
        <f t="shared" ref="DC28:DC30" ca="1" si="404">ROUND(AI28*CQ28,2)</f>
        <v>0</v>
      </c>
      <c r="DD28" s="31">
        <f t="shared" ref="DD28:DD30" ca="1" si="405">ROUND(AJ28*CR28,2)</f>
        <v>0</v>
      </c>
      <c r="DE28" s="31">
        <f t="shared" ref="DE28:DE30" ca="1" si="406">ROUND(AK28*CS28,2)</f>
        <v>0</v>
      </c>
      <c r="DF28" s="31">
        <f t="shared" ref="DF28:DF30" ca="1" si="407">ROUND(AL28*CT28,2)</f>
        <v>0</v>
      </c>
      <c r="DG28" s="31">
        <f t="shared" ref="DG28:DG30" ca="1" si="408">ROUND(AM28*CU28,2)</f>
        <v>0</v>
      </c>
      <c r="DH28" s="31">
        <f t="shared" ref="DH28:DH30" ca="1" si="409">ROUND(AN28*CV28,2)</f>
        <v>0</v>
      </c>
      <c r="DI28" s="32">
        <f t="shared" ref="DI28:DI30" ca="1" si="410">MAX(Q28+CW28,BM28)</f>
        <v>33480</v>
      </c>
      <c r="DJ28" s="32">
        <f t="shared" ref="DJ28:DJ30" ca="1" si="411">MAX(R28+CX28,BN28)</f>
        <v>6435</v>
      </c>
      <c r="DK28" s="32">
        <f t="shared" ref="DK28:DK30" ca="1" si="412">MAX(S28+CY28,BO28)</f>
        <v>33435</v>
      </c>
      <c r="DL28" s="32">
        <f t="shared" ref="DL28:DL30" ca="1" si="413">MAX(T28+CZ28,BP28)</f>
        <v>32400</v>
      </c>
      <c r="DM28" s="32">
        <f t="shared" ref="DM28:DM30" ca="1" si="414">MAX(U28+DA28,BQ28)</f>
        <v>33480</v>
      </c>
      <c r="DN28" s="32">
        <f ca="1">MAX(V28+DB28,BR28)</f>
        <v>32400</v>
      </c>
      <c r="DO28" s="32">
        <f t="shared" ref="DO28:DO30" ca="1" si="415">MAX(W28+DC28,BS28)</f>
        <v>33480</v>
      </c>
      <c r="DP28" s="32">
        <f t="shared" ref="DP28:DP30" ca="1" si="416">MAX(X28+DD28,BT28)</f>
        <v>33480</v>
      </c>
      <c r="DQ28" s="32">
        <f t="shared" ref="DQ28:DQ30" ca="1" si="417">MAX(Y28+DE28,BU28)</f>
        <v>32400</v>
      </c>
      <c r="DR28" s="32">
        <f t="shared" ref="DR28:DR30" ca="1" si="418">MAX(Z28+DF28,BV28)</f>
        <v>33480</v>
      </c>
      <c r="DS28" s="32">
        <f t="shared" ref="DS28:DS30" ca="1" si="419">MAX(AA28+DG28,BW28)</f>
        <v>32445</v>
      </c>
      <c r="DT28" s="32">
        <f t="shared" ref="DT28:DT30" ca="1" si="420">MAX(AB28+DH28,BX28)</f>
        <v>33480</v>
      </c>
      <c r="DU28" s="31">
        <f ca="1">DI28-BY28</f>
        <v>0</v>
      </c>
      <c r="DV28" s="31">
        <f t="shared" ref="DV28:DV30" ca="1" si="421">DJ28-BZ28</f>
        <v>0</v>
      </c>
      <c r="DW28" s="31">
        <f t="shared" ref="DW28:DW30" ca="1" si="422">DK28-CA28</f>
        <v>0</v>
      </c>
      <c r="DX28" s="31">
        <f t="shared" ref="DX28:DX30" ca="1" si="423">DL28-CB28</f>
        <v>0</v>
      </c>
      <c r="DY28" s="31">
        <f t="shared" ref="DY28:DY30" ca="1" si="424">DM28-CC28</f>
        <v>0</v>
      </c>
      <c r="DZ28" s="31">
        <f t="shared" ref="DZ28:DZ30" ca="1" si="425">DN28-CD28</f>
        <v>0</v>
      </c>
      <c r="EA28" s="31">
        <f t="shared" ref="EA28:EA30" ca="1" si="426">DO28-CE28</f>
        <v>0</v>
      </c>
      <c r="EB28" s="31">
        <f t="shared" ref="EB28:EB30" ca="1" si="427">DP28-CF28</f>
        <v>0</v>
      </c>
      <c r="EC28" s="31">
        <f t="shared" ref="EC28:EC30" ca="1" si="428">DQ28-CG28</f>
        <v>0</v>
      </c>
      <c r="ED28" s="31">
        <f t="shared" ref="ED28:ED30" ca="1" si="429">DR28-CH28</f>
        <v>0</v>
      </c>
      <c r="EE28" s="31">
        <f t="shared" ref="EE28:EE30" ca="1" si="430">DS28-CI28</f>
        <v>0</v>
      </c>
      <c r="EF28" s="31">
        <f t="shared" ref="EF28:EF30" ca="1" si="431">DT28-CJ28</f>
        <v>0</v>
      </c>
      <c r="EG28" s="32">
        <f ca="1">DU28+BA28</f>
        <v>0</v>
      </c>
      <c r="EH28" s="32">
        <f t="shared" ref="EH28:EH30" ca="1" si="432">DV28+BB28</f>
        <v>0</v>
      </c>
      <c r="EI28" s="32">
        <f t="shared" ref="EI28:EI30" ca="1" si="433">DW28+BC28</f>
        <v>0</v>
      </c>
      <c r="EJ28" s="32">
        <f t="shared" ref="EJ28:EJ30" ca="1" si="434">DX28+BD28</f>
        <v>0</v>
      </c>
      <c r="EK28" s="32">
        <f t="shared" ref="EK28:EK30" ca="1" si="435">DY28+BE28</f>
        <v>0</v>
      </c>
      <c r="EL28" s="32">
        <f t="shared" ref="EL28:EL30" ca="1" si="436">DZ28+BF28</f>
        <v>0</v>
      </c>
      <c r="EM28" s="32">
        <f t="shared" ref="EM28:EM30" ca="1" si="437">EA28+BG28</f>
        <v>0</v>
      </c>
      <c r="EN28" s="32">
        <f t="shared" ref="EN28:EN30" ca="1" si="438">EB28+BH28</f>
        <v>0</v>
      </c>
      <c r="EO28" s="32">
        <f t="shared" ref="EO28:EO30" ca="1" si="439">EC28+BI28</f>
        <v>0</v>
      </c>
      <c r="EP28" s="32">
        <f t="shared" ref="EP28:EP30" ca="1" si="440">ED28+BJ28</f>
        <v>0</v>
      </c>
      <c r="EQ28" s="32">
        <f t="shared" ref="EQ28:EQ30" ca="1" si="441">EE28+BK28</f>
        <v>0</v>
      </c>
      <c r="ER28" s="32">
        <f t="shared" ref="ER28:ER30" ca="1" si="442">EF28+BL28</f>
        <v>0</v>
      </c>
    </row>
    <row r="29" spans="1:148">
      <c r="A29" t="s">
        <v>420</v>
      </c>
      <c r="B29" s="1" t="s">
        <v>525</v>
      </c>
      <c r="C29" t="s">
        <v>466</v>
      </c>
      <c r="D29" t="str">
        <f t="shared" ca="1" si="255"/>
        <v>FortisAlberta DOS - DOW Fort Saskatchewan (166S)</v>
      </c>
      <c r="F29" s="51">
        <v>0</v>
      </c>
      <c r="Q29" s="32"/>
      <c r="R29" s="32">
        <v>0</v>
      </c>
      <c r="S29" s="32"/>
      <c r="T29" s="32"/>
      <c r="U29" s="32"/>
      <c r="V29" s="32"/>
      <c r="W29" s="32"/>
      <c r="X29" s="32"/>
      <c r="Y29" s="32"/>
      <c r="Z29" s="32"/>
      <c r="AA29" s="32"/>
      <c r="AB29" s="32"/>
      <c r="AC29" s="31"/>
      <c r="AD29" s="31">
        <v>0</v>
      </c>
      <c r="AE29" s="31"/>
      <c r="AF29" s="31"/>
      <c r="AG29" s="31"/>
      <c r="AH29" s="31"/>
      <c r="AI29" s="31"/>
      <c r="AJ29" s="31"/>
      <c r="AK29" s="31"/>
      <c r="AL29" s="31"/>
      <c r="AM29" s="31"/>
      <c r="AN29" s="31"/>
      <c r="AO29" s="42">
        <v>-2.74</v>
      </c>
      <c r="AP29" s="42">
        <v>-2.74</v>
      </c>
      <c r="AQ29" s="42">
        <v>-2.74</v>
      </c>
      <c r="AR29" s="42">
        <v>-2.74</v>
      </c>
      <c r="AS29" s="42">
        <v>-2.74</v>
      </c>
      <c r="AT29" s="42">
        <v>-2.74</v>
      </c>
      <c r="AU29" s="42">
        <v>-2.74</v>
      </c>
      <c r="AV29" s="42">
        <v>-2.74</v>
      </c>
      <c r="AW29" s="42">
        <v>-2.74</v>
      </c>
      <c r="AX29" s="42">
        <v>-2.74</v>
      </c>
      <c r="AY29" s="42">
        <v>-2.74</v>
      </c>
      <c r="AZ29" s="42">
        <v>-2.74</v>
      </c>
      <c r="BA29" s="31"/>
      <c r="BB29" s="31">
        <v>0</v>
      </c>
      <c r="BC29" s="31"/>
      <c r="BD29" s="31"/>
      <c r="BE29" s="31"/>
      <c r="BF29" s="31"/>
      <c r="BG29" s="31"/>
      <c r="BH29" s="31"/>
      <c r="BI29" s="31"/>
      <c r="BJ29" s="31"/>
      <c r="BK29" s="31"/>
      <c r="BL29" s="31"/>
      <c r="BM29" s="32"/>
      <c r="BN29" s="32">
        <v>1125</v>
      </c>
      <c r="BO29" s="32"/>
      <c r="BP29" s="32"/>
      <c r="BQ29" s="32"/>
      <c r="BR29" s="32"/>
      <c r="BS29" s="32"/>
      <c r="BT29" s="32"/>
      <c r="BU29" s="32"/>
      <c r="BV29" s="32"/>
      <c r="BW29" s="32"/>
      <c r="BX29" s="32"/>
      <c r="BY29" s="31">
        <f t="shared" si="387"/>
        <v>0</v>
      </c>
      <c r="BZ29" s="31">
        <f t="shared" si="388"/>
        <v>1125</v>
      </c>
      <c r="CA29" s="31">
        <f t="shared" si="389"/>
        <v>0</v>
      </c>
      <c r="CB29" s="31">
        <f t="shared" si="390"/>
        <v>0</v>
      </c>
      <c r="CC29" s="31">
        <f t="shared" si="391"/>
        <v>0</v>
      </c>
      <c r="CD29" s="31">
        <f t="shared" ref="CD29:CD30" si="443">MAX(V29+BF29,BR29)</f>
        <v>0</v>
      </c>
      <c r="CE29" s="31">
        <f t="shared" si="392"/>
        <v>0</v>
      </c>
      <c r="CF29" s="31">
        <f t="shared" si="393"/>
        <v>0</v>
      </c>
      <c r="CG29" s="31">
        <f t="shared" si="394"/>
        <v>0</v>
      </c>
      <c r="CH29" s="31">
        <f t="shared" si="395"/>
        <v>0</v>
      </c>
      <c r="CI29" s="31">
        <f t="shared" si="396"/>
        <v>0</v>
      </c>
      <c r="CJ29" s="31">
        <f t="shared" si="397"/>
        <v>0</v>
      </c>
      <c r="CK29" s="6">
        <f t="shared" ca="1" si="12"/>
        <v>4.8800000000000003E-2</v>
      </c>
      <c r="CL29" s="6">
        <f t="shared" ca="1" si="12"/>
        <v>4.8800000000000003E-2</v>
      </c>
      <c r="CM29" s="6">
        <f t="shared" ca="1" si="12"/>
        <v>4.8800000000000003E-2</v>
      </c>
      <c r="CN29" s="6">
        <f t="shared" ca="1" si="12"/>
        <v>4.8800000000000003E-2</v>
      </c>
      <c r="CO29" s="6">
        <f t="shared" ca="1" si="12"/>
        <v>4.8800000000000003E-2</v>
      </c>
      <c r="CP29" s="6">
        <f t="shared" ca="1" si="12"/>
        <v>4.8800000000000003E-2</v>
      </c>
      <c r="CQ29" s="6">
        <f t="shared" ca="1" si="12"/>
        <v>4.8800000000000003E-2</v>
      </c>
      <c r="CR29" s="6">
        <f t="shared" ca="1" si="12"/>
        <v>4.8800000000000003E-2</v>
      </c>
      <c r="CS29" s="6">
        <f t="shared" ca="1" si="12"/>
        <v>4.8800000000000003E-2</v>
      </c>
      <c r="CT29" s="6">
        <f t="shared" ca="1" si="12"/>
        <v>4.8800000000000003E-2</v>
      </c>
      <c r="CU29" s="6">
        <f t="shared" ca="1" si="12"/>
        <v>4.8800000000000003E-2</v>
      </c>
      <c r="CV29" s="6">
        <f t="shared" ca="1" si="12"/>
        <v>4.8800000000000003E-2</v>
      </c>
      <c r="CW29" s="31">
        <f t="shared" ca="1" si="398"/>
        <v>0</v>
      </c>
      <c r="CX29" s="31">
        <f t="shared" ca="1" si="399"/>
        <v>0</v>
      </c>
      <c r="CY29" s="31">
        <f t="shared" ca="1" si="400"/>
        <v>0</v>
      </c>
      <c r="CZ29" s="31">
        <f t="shared" ca="1" si="401"/>
        <v>0</v>
      </c>
      <c r="DA29" s="31">
        <f t="shared" ca="1" si="402"/>
        <v>0</v>
      </c>
      <c r="DB29" s="31">
        <f t="shared" ca="1" si="403"/>
        <v>0</v>
      </c>
      <c r="DC29" s="31">
        <f t="shared" ca="1" si="404"/>
        <v>0</v>
      </c>
      <c r="DD29" s="31">
        <f t="shared" ca="1" si="405"/>
        <v>0</v>
      </c>
      <c r="DE29" s="31">
        <f t="shared" ca="1" si="406"/>
        <v>0</v>
      </c>
      <c r="DF29" s="31">
        <f t="shared" ca="1" si="407"/>
        <v>0</v>
      </c>
      <c r="DG29" s="31">
        <f t="shared" ca="1" si="408"/>
        <v>0</v>
      </c>
      <c r="DH29" s="31">
        <f t="shared" ca="1" si="409"/>
        <v>0</v>
      </c>
      <c r="DI29" s="32">
        <f t="shared" ca="1" si="410"/>
        <v>0</v>
      </c>
      <c r="DJ29" s="32">
        <f t="shared" ca="1" si="411"/>
        <v>1125</v>
      </c>
      <c r="DK29" s="32">
        <f t="shared" ca="1" si="412"/>
        <v>0</v>
      </c>
      <c r="DL29" s="32">
        <f t="shared" ca="1" si="413"/>
        <v>0</v>
      </c>
      <c r="DM29" s="32">
        <f t="shared" ca="1" si="414"/>
        <v>0</v>
      </c>
      <c r="DN29" s="32">
        <f t="shared" ref="DN29:DN30" ca="1" si="444">MAX(V29+DB29,BR29)</f>
        <v>0</v>
      </c>
      <c r="DO29" s="32">
        <f t="shared" ca="1" si="415"/>
        <v>0</v>
      </c>
      <c r="DP29" s="32">
        <f t="shared" ca="1" si="416"/>
        <v>0</v>
      </c>
      <c r="DQ29" s="32">
        <f t="shared" ca="1" si="417"/>
        <v>0</v>
      </c>
      <c r="DR29" s="32">
        <f t="shared" ca="1" si="418"/>
        <v>0</v>
      </c>
      <c r="DS29" s="32">
        <f t="shared" ca="1" si="419"/>
        <v>0</v>
      </c>
      <c r="DT29" s="32">
        <f t="shared" ca="1" si="420"/>
        <v>0</v>
      </c>
      <c r="DU29" s="31">
        <f t="shared" ref="DU29:DU30" ca="1" si="445">DI29-BY29</f>
        <v>0</v>
      </c>
      <c r="DV29" s="31">
        <f t="shared" ca="1" si="421"/>
        <v>0</v>
      </c>
      <c r="DW29" s="31">
        <f t="shared" ca="1" si="422"/>
        <v>0</v>
      </c>
      <c r="DX29" s="31">
        <f t="shared" ca="1" si="423"/>
        <v>0</v>
      </c>
      <c r="DY29" s="31">
        <f t="shared" ca="1" si="424"/>
        <v>0</v>
      </c>
      <c r="DZ29" s="31">
        <f t="shared" ca="1" si="425"/>
        <v>0</v>
      </c>
      <c r="EA29" s="31">
        <f t="shared" ca="1" si="426"/>
        <v>0</v>
      </c>
      <c r="EB29" s="31">
        <f t="shared" ca="1" si="427"/>
        <v>0</v>
      </c>
      <c r="EC29" s="31">
        <f t="shared" ca="1" si="428"/>
        <v>0</v>
      </c>
      <c r="ED29" s="31">
        <f t="shared" ca="1" si="429"/>
        <v>0</v>
      </c>
      <c r="EE29" s="31">
        <f t="shared" ca="1" si="430"/>
        <v>0</v>
      </c>
      <c r="EF29" s="31">
        <f t="shared" ca="1" si="431"/>
        <v>0</v>
      </c>
      <c r="EG29" s="32">
        <f t="shared" ref="EG29:EG30" ca="1" si="446">DU29+BA29</f>
        <v>0</v>
      </c>
      <c r="EH29" s="32">
        <f t="shared" ca="1" si="432"/>
        <v>0</v>
      </c>
      <c r="EI29" s="32">
        <f t="shared" ca="1" si="433"/>
        <v>0</v>
      </c>
      <c r="EJ29" s="32">
        <f t="shared" ca="1" si="434"/>
        <v>0</v>
      </c>
      <c r="EK29" s="32">
        <f t="shared" ca="1" si="435"/>
        <v>0</v>
      </c>
      <c r="EL29" s="32">
        <f t="shared" ca="1" si="436"/>
        <v>0</v>
      </c>
      <c r="EM29" s="32">
        <f t="shared" ca="1" si="437"/>
        <v>0</v>
      </c>
      <c r="EN29" s="32">
        <f t="shared" ca="1" si="438"/>
        <v>0</v>
      </c>
      <c r="EO29" s="32">
        <f t="shared" ca="1" si="439"/>
        <v>0</v>
      </c>
      <c r="EP29" s="32">
        <f t="shared" ca="1" si="440"/>
        <v>0</v>
      </c>
      <c r="EQ29" s="32">
        <f t="shared" ca="1" si="441"/>
        <v>0</v>
      </c>
      <c r="ER29" s="32">
        <f t="shared" ca="1" si="442"/>
        <v>0</v>
      </c>
    </row>
    <row r="30" spans="1:148">
      <c r="A30" t="s">
        <v>420</v>
      </c>
      <c r="B30" s="1" t="s">
        <v>525</v>
      </c>
      <c r="C30" t="s">
        <v>482</v>
      </c>
      <c r="D30" t="str">
        <f t="shared" ca="1" si="255"/>
        <v>FortisAlberta DOS - DOW Fort Saskatchewan (166S)</v>
      </c>
      <c r="F30" s="51">
        <v>0</v>
      </c>
      <c r="Q30" s="32"/>
      <c r="R30" s="32">
        <v>0</v>
      </c>
      <c r="S30" s="32"/>
      <c r="T30" s="32"/>
      <c r="U30" s="32"/>
      <c r="V30" s="32"/>
      <c r="W30" s="32"/>
      <c r="X30" s="32"/>
      <c r="Y30" s="32"/>
      <c r="Z30" s="32"/>
      <c r="AA30" s="32"/>
      <c r="AB30" s="32"/>
      <c r="AC30" s="31"/>
      <c r="AD30" s="31">
        <v>0</v>
      </c>
      <c r="AE30" s="31"/>
      <c r="AF30" s="31"/>
      <c r="AG30" s="31"/>
      <c r="AH30" s="31"/>
      <c r="AI30" s="31"/>
      <c r="AJ30" s="31"/>
      <c r="AK30" s="31"/>
      <c r="AL30" s="31"/>
      <c r="AM30" s="31"/>
      <c r="AN30" s="31"/>
      <c r="AO30" s="42">
        <v>-2.74</v>
      </c>
      <c r="AP30" s="42">
        <v>-2.74</v>
      </c>
      <c r="AQ30" s="42">
        <v>-2.74</v>
      </c>
      <c r="AR30" s="42">
        <v>-2.74</v>
      </c>
      <c r="AS30" s="42">
        <v>-2.74</v>
      </c>
      <c r="AT30" s="42">
        <v>-2.74</v>
      </c>
      <c r="AU30" s="42">
        <v>-2.74</v>
      </c>
      <c r="AV30" s="42">
        <v>-2.74</v>
      </c>
      <c r="AW30" s="42">
        <v>-2.74</v>
      </c>
      <c r="AX30" s="42">
        <v>-2.74</v>
      </c>
      <c r="AY30" s="42">
        <v>-2.74</v>
      </c>
      <c r="AZ30" s="42">
        <v>-2.74</v>
      </c>
      <c r="BA30" s="31"/>
      <c r="BB30" s="31">
        <v>0</v>
      </c>
      <c r="BC30" s="31"/>
      <c r="BD30" s="31"/>
      <c r="BE30" s="31"/>
      <c r="BF30" s="31"/>
      <c r="BG30" s="31"/>
      <c r="BH30" s="31"/>
      <c r="BI30" s="31"/>
      <c r="BJ30" s="31"/>
      <c r="BK30" s="31"/>
      <c r="BL30" s="31"/>
      <c r="BM30" s="32"/>
      <c r="BN30" s="32">
        <v>22680</v>
      </c>
      <c r="BO30" s="32"/>
      <c r="BP30" s="32"/>
      <c r="BQ30" s="32"/>
      <c r="BR30" s="32"/>
      <c r="BS30" s="32"/>
      <c r="BT30" s="32"/>
      <c r="BU30" s="32"/>
      <c r="BV30" s="32"/>
      <c r="BW30" s="32"/>
      <c r="BX30" s="32"/>
      <c r="BY30" s="31">
        <f t="shared" si="387"/>
        <v>0</v>
      </c>
      <c r="BZ30" s="31">
        <f t="shared" si="388"/>
        <v>22680</v>
      </c>
      <c r="CA30" s="31">
        <f t="shared" si="389"/>
        <v>0</v>
      </c>
      <c r="CB30" s="31">
        <f t="shared" si="390"/>
        <v>0</v>
      </c>
      <c r="CC30" s="31">
        <f t="shared" si="391"/>
        <v>0</v>
      </c>
      <c r="CD30" s="31">
        <f t="shared" si="443"/>
        <v>0</v>
      </c>
      <c r="CE30" s="31">
        <f t="shared" si="392"/>
        <v>0</v>
      </c>
      <c r="CF30" s="31">
        <f t="shared" si="393"/>
        <v>0</v>
      </c>
      <c r="CG30" s="31">
        <f t="shared" si="394"/>
        <v>0</v>
      </c>
      <c r="CH30" s="31">
        <f t="shared" si="395"/>
        <v>0</v>
      </c>
      <c r="CI30" s="31">
        <f t="shared" si="396"/>
        <v>0</v>
      </c>
      <c r="CJ30" s="31">
        <f t="shared" si="397"/>
        <v>0</v>
      </c>
      <c r="CK30" s="6">
        <f t="shared" ref="CK30:CV31" ca="1" si="447">VLOOKUP($B30,LossFactorLookup,3,FALSE)</f>
        <v>4.8800000000000003E-2</v>
      </c>
      <c r="CL30" s="6">
        <f t="shared" ca="1" si="447"/>
        <v>4.8800000000000003E-2</v>
      </c>
      <c r="CM30" s="6">
        <f t="shared" ca="1" si="447"/>
        <v>4.8800000000000003E-2</v>
      </c>
      <c r="CN30" s="6">
        <f t="shared" ca="1" si="447"/>
        <v>4.8800000000000003E-2</v>
      </c>
      <c r="CO30" s="6">
        <f t="shared" ca="1" si="447"/>
        <v>4.8800000000000003E-2</v>
      </c>
      <c r="CP30" s="6">
        <f t="shared" ca="1" si="447"/>
        <v>4.8800000000000003E-2</v>
      </c>
      <c r="CQ30" s="6">
        <f t="shared" ca="1" si="447"/>
        <v>4.8800000000000003E-2</v>
      </c>
      <c r="CR30" s="6">
        <f t="shared" ca="1" si="447"/>
        <v>4.8800000000000003E-2</v>
      </c>
      <c r="CS30" s="6">
        <f t="shared" ca="1" si="447"/>
        <v>4.8800000000000003E-2</v>
      </c>
      <c r="CT30" s="6">
        <f t="shared" ca="1" si="447"/>
        <v>4.8800000000000003E-2</v>
      </c>
      <c r="CU30" s="6">
        <f t="shared" ca="1" si="447"/>
        <v>4.8800000000000003E-2</v>
      </c>
      <c r="CV30" s="6">
        <f t="shared" ca="1" si="447"/>
        <v>4.8800000000000003E-2</v>
      </c>
      <c r="CW30" s="31">
        <f t="shared" ca="1" si="398"/>
        <v>0</v>
      </c>
      <c r="CX30" s="31">
        <f t="shared" ca="1" si="399"/>
        <v>0</v>
      </c>
      <c r="CY30" s="31">
        <f t="shared" ca="1" si="400"/>
        <v>0</v>
      </c>
      <c r="CZ30" s="31">
        <f t="shared" ca="1" si="401"/>
        <v>0</v>
      </c>
      <c r="DA30" s="31">
        <f t="shared" ca="1" si="402"/>
        <v>0</v>
      </c>
      <c r="DB30" s="31">
        <f t="shared" ca="1" si="403"/>
        <v>0</v>
      </c>
      <c r="DC30" s="31">
        <f t="shared" ca="1" si="404"/>
        <v>0</v>
      </c>
      <c r="DD30" s="31">
        <f t="shared" ca="1" si="405"/>
        <v>0</v>
      </c>
      <c r="DE30" s="31">
        <f t="shared" ca="1" si="406"/>
        <v>0</v>
      </c>
      <c r="DF30" s="31">
        <f t="shared" ca="1" si="407"/>
        <v>0</v>
      </c>
      <c r="DG30" s="31">
        <f t="shared" ca="1" si="408"/>
        <v>0</v>
      </c>
      <c r="DH30" s="31">
        <f t="shared" ca="1" si="409"/>
        <v>0</v>
      </c>
      <c r="DI30" s="32">
        <f t="shared" ca="1" si="410"/>
        <v>0</v>
      </c>
      <c r="DJ30" s="32">
        <f t="shared" ca="1" si="411"/>
        <v>22680</v>
      </c>
      <c r="DK30" s="32">
        <f t="shared" ca="1" si="412"/>
        <v>0</v>
      </c>
      <c r="DL30" s="32">
        <f t="shared" ca="1" si="413"/>
        <v>0</v>
      </c>
      <c r="DM30" s="32">
        <f t="shared" ca="1" si="414"/>
        <v>0</v>
      </c>
      <c r="DN30" s="32">
        <f t="shared" ca="1" si="444"/>
        <v>0</v>
      </c>
      <c r="DO30" s="32">
        <f t="shared" ca="1" si="415"/>
        <v>0</v>
      </c>
      <c r="DP30" s="32">
        <f t="shared" ca="1" si="416"/>
        <v>0</v>
      </c>
      <c r="DQ30" s="32">
        <f t="shared" ca="1" si="417"/>
        <v>0</v>
      </c>
      <c r="DR30" s="32">
        <f t="shared" ca="1" si="418"/>
        <v>0</v>
      </c>
      <c r="DS30" s="32">
        <f t="shared" ca="1" si="419"/>
        <v>0</v>
      </c>
      <c r="DT30" s="32">
        <f t="shared" ca="1" si="420"/>
        <v>0</v>
      </c>
      <c r="DU30" s="31">
        <f t="shared" ca="1" si="445"/>
        <v>0</v>
      </c>
      <c r="DV30" s="31">
        <f t="shared" ca="1" si="421"/>
        <v>0</v>
      </c>
      <c r="DW30" s="31">
        <f t="shared" ca="1" si="422"/>
        <v>0</v>
      </c>
      <c r="DX30" s="31">
        <f t="shared" ca="1" si="423"/>
        <v>0</v>
      </c>
      <c r="DY30" s="31">
        <f t="shared" ca="1" si="424"/>
        <v>0</v>
      </c>
      <c r="DZ30" s="31">
        <f t="shared" ca="1" si="425"/>
        <v>0</v>
      </c>
      <c r="EA30" s="31">
        <f t="shared" ca="1" si="426"/>
        <v>0</v>
      </c>
      <c r="EB30" s="31">
        <f t="shared" ca="1" si="427"/>
        <v>0</v>
      </c>
      <c r="EC30" s="31">
        <f t="shared" ca="1" si="428"/>
        <v>0</v>
      </c>
      <c r="ED30" s="31">
        <f t="shared" ca="1" si="429"/>
        <v>0</v>
      </c>
      <c r="EE30" s="31">
        <f t="shared" ca="1" si="430"/>
        <v>0</v>
      </c>
      <c r="EF30" s="31">
        <f t="shared" ca="1" si="431"/>
        <v>0</v>
      </c>
      <c r="EG30" s="32">
        <f t="shared" ca="1" si="446"/>
        <v>0</v>
      </c>
      <c r="EH30" s="32">
        <f t="shared" ca="1" si="432"/>
        <v>0</v>
      </c>
      <c r="EI30" s="32">
        <f t="shared" ca="1" si="433"/>
        <v>0</v>
      </c>
      <c r="EJ30" s="32">
        <f t="shared" ca="1" si="434"/>
        <v>0</v>
      </c>
      <c r="EK30" s="32">
        <f t="shared" ca="1" si="435"/>
        <v>0</v>
      </c>
      <c r="EL30" s="32">
        <f t="shared" ca="1" si="436"/>
        <v>0</v>
      </c>
      <c r="EM30" s="32">
        <f t="shared" ca="1" si="437"/>
        <v>0</v>
      </c>
      <c r="EN30" s="32">
        <f t="shared" ca="1" si="438"/>
        <v>0</v>
      </c>
      <c r="EO30" s="32">
        <f t="shared" ca="1" si="439"/>
        <v>0</v>
      </c>
      <c r="EP30" s="32">
        <f t="shared" ca="1" si="440"/>
        <v>0</v>
      </c>
      <c r="EQ30" s="32">
        <f t="shared" ca="1" si="441"/>
        <v>0</v>
      </c>
      <c r="ER30" s="32">
        <f t="shared" ca="1" si="442"/>
        <v>0</v>
      </c>
    </row>
    <row r="31" spans="1:148">
      <c r="A31" t="s">
        <v>420</v>
      </c>
      <c r="B31" s="1" t="s">
        <v>525</v>
      </c>
      <c r="C31" t="s">
        <v>525</v>
      </c>
      <c r="D31" t="str">
        <f ca="1">VLOOKUP($C31,LossFactorLookup,2,FALSE)</f>
        <v>FortisAlberta DOS - DOW Fort Saskatchewan (166S)</v>
      </c>
      <c r="E31" s="65">
        <f t="shared" ref="E31:P31" si="448">SUM(E28:E30)</f>
        <v>0</v>
      </c>
      <c r="F31" s="65">
        <f t="shared" si="448"/>
        <v>0</v>
      </c>
      <c r="G31" s="65">
        <f t="shared" si="448"/>
        <v>0</v>
      </c>
      <c r="H31" s="65">
        <f t="shared" si="448"/>
        <v>0</v>
      </c>
      <c r="I31" s="65">
        <f t="shared" si="448"/>
        <v>0</v>
      </c>
      <c r="J31" s="65">
        <f t="shared" si="448"/>
        <v>0</v>
      </c>
      <c r="K31" s="65">
        <f t="shared" si="448"/>
        <v>0</v>
      </c>
      <c r="L31" s="65">
        <f t="shared" si="448"/>
        <v>0</v>
      </c>
      <c r="M31" s="65">
        <f t="shared" si="448"/>
        <v>0</v>
      </c>
      <c r="N31" s="65">
        <f t="shared" si="448"/>
        <v>0</v>
      </c>
      <c r="O31" s="65">
        <f t="shared" si="448"/>
        <v>0</v>
      </c>
      <c r="P31" s="65">
        <f t="shared" si="448"/>
        <v>0</v>
      </c>
      <c r="Q31" s="32"/>
      <c r="R31" s="32"/>
      <c r="S31" s="32"/>
      <c r="T31" s="32"/>
      <c r="U31" s="32"/>
      <c r="V31" s="32"/>
      <c r="W31" s="32"/>
      <c r="X31" s="32"/>
      <c r="Y31" s="32"/>
      <c r="Z31" s="32"/>
      <c r="AA31" s="32"/>
      <c r="AB31" s="32"/>
      <c r="AC31" s="67">
        <f t="shared" ref="AC31:AN31" si="449">SUM(AC28:AC30)</f>
        <v>0</v>
      </c>
      <c r="AD31" s="67">
        <f t="shared" si="449"/>
        <v>0</v>
      </c>
      <c r="AE31" s="67">
        <f t="shared" si="449"/>
        <v>0</v>
      </c>
      <c r="AF31" s="67">
        <f t="shared" si="449"/>
        <v>0</v>
      </c>
      <c r="AG31" s="67">
        <f t="shared" si="449"/>
        <v>0</v>
      </c>
      <c r="AH31" s="67">
        <f t="shared" si="449"/>
        <v>0</v>
      </c>
      <c r="AI31" s="67">
        <f t="shared" si="449"/>
        <v>0</v>
      </c>
      <c r="AJ31" s="67">
        <f t="shared" si="449"/>
        <v>0</v>
      </c>
      <c r="AK31" s="67">
        <f t="shared" si="449"/>
        <v>0</v>
      </c>
      <c r="AL31" s="67">
        <f t="shared" si="449"/>
        <v>0</v>
      </c>
      <c r="AM31" s="67">
        <f t="shared" si="449"/>
        <v>0</v>
      </c>
      <c r="AN31" s="67">
        <f t="shared" si="449"/>
        <v>0</v>
      </c>
      <c r="AO31" s="43">
        <f t="shared" ref="AO31:AZ31" si="450">AVERAGE(AO28:AO30)</f>
        <v>-2.74</v>
      </c>
      <c r="AP31" s="43">
        <f t="shared" si="450"/>
        <v>-2.74</v>
      </c>
      <c r="AQ31" s="43">
        <f t="shared" si="450"/>
        <v>-2.74</v>
      </c>
      <c r="AR31" s="43">
        <f t="shared" si="450"/>
        <v>-2.74</v>
      </c>
      <c r="AS31" s="43">
        <f t="shared" si="450"/>
        <v>-2.74</v>
      </c>
      <c r="AT31" s="43">
        <f t="shared" si="450"/>
        <v>-2.74</v>
      </c>
      <c r="AU31" s="43">
        <f t="shared" si="450"/>
        <v>-2.74</v>
      </c>
      <c r="AV31" s="43">
        <f t="shared" si="450"/>
        <v>-2.74</v>
      </c>
      <c r="AW31" s="43">
        <f t="shared" si="450"/>
        <v>-2.74</v>
      </c>
      <c r="AX31" s="43">
        <f t="shared" si="450"/>
        <v>-2.74</v>
      </c>
      <c r="AY31" s="43">
        <f t="shared" si="450"/>
        <v>-2.74</v>
      </c>
      <c r="AZ31" s="43">
        <f t="shared" si="450"/>
        <v>-2.74</v>
      </c>
      <c r="BA31" s="67">
        <f t="shared" ref="BA31:BL31" si="451">SUM(BA28:BA30)</f>
        <v>0</v>
      </c>
      <c r="BB31" s="67">
        <f t="shared" si="451"/>
        <v>0</v>
      </c>
      <c r="BC31" s="67">
        <f t="shared" si="451"/>
        <v>0</v>
      </c>
      <c r="BD31" s="67">
        <f t="shared" si="451"/>
        <v>0</v>
      </c>
      <c r="BE31" s="67">
        <f t="shared" si="451"/>
        <v>0</v>
      </c>
      <c r="BF31" s="67">
        <f t="shared" si="451"/>
        <v>0</v>
      </c>
      <c r="BG31" s="67">
        <f t="shared" si="451"/>
        <v>0</v>
      </c>
      <c r="BH31" s="67">
        <f t="shared" si="451"/>
        <v>0</v>
      </c>
      <c r="BI31" s="67">
        <f t="shared" si="451"/>
        <v>0</v>
      </c>
      <c r="BJ31" s="67">
        <f t="shared" si="451"/>
        <v>0</v>
      </c>
      <c r="BK31" s="67">
        <f t="shared" si="451"/>
        <v>0</v>
      </c>
      <c r="BL31" s="67">
        <f t="shared" si="451"/>
        <v>0</v>
      </c>
      <c r="BM31" s="32"/>
      <c r="BN31" s="32"/>
      <c r="BO31" s="32"/>
      <c r="BP31" s="32"/>
      <c r="BQ31" s="32"/>
      <c r="BR31" s="32"/>
      <c r="BS31" s="32"/>
      <c r="BT31" s="32"/>
      <c r="BU31" s="32"/>
      <c r="BV31" s="32"/>
      <c r="BW31" s="32"/>
      <c r="BX31" s="32"/>
      <c r="BY31" s="67">
        <f t="shared" ref="BY31:CJ31" si="452">SUM(BY28:BY30)</f>
        <v>33480</v>
      </c>
      <c r="BZ31" s="67">
        <f t="shared" si="452"/>
        <v>30240</v>
      </c>
      <c r="CA31" s="67">
        <f t="shared" si="452"/>
        <v>33435</v>
      </c>
      <c r="CB31" s="67">
        <f t="shared" si="452"/>
        <v>32400</v>
      </c>
      <c r="CC31" s="67">
        <f t="shared" si="452"/>
        <v>33480</v>
      </c>
      <c r="CD31" s="67">
        <f t="shared" si="452"/>
        <v>32400</v>
      </c>
      <c r="CE31" s="67">
        <f t="shared" si="452"/>
        <v>33480</v>
      </c>
      <c r="CF31" s="67">
        <f t="shared" si="452"/>
        <v>33480</v>
      </c>
      <c r="CG31" s="67">
        <f t="shared" si="452"/>
        <v>32400</v>
      </c>
      <c r="CH31" s="67">
        <f t="shared" si="452"/>
        <v>33480</v>
      </c>
      <c r="CI31" s="67">
        <f t="shared" si="452"/>
        <v>32445</v>
      </c>
      <c r="CJ31" s="67">
        <f t="shared" si="452"/>
        <v>33480</v>
      </c>
      <c r="CK31" s="70">
        <f t="shared" ca="1" si="447"/>
        <v>4.8800000000000003E-2</v>
      </c>
      <c r="CL31" s="70">
        <f t="shared" ca="1" si="447"/>
        <v>4.8800000000000003E-2</v>
      </c>
      <c r="CM31" s="70">
        <f t="shared" ca="1" si="447"/>
        <v>4.8800000000000003E-2</v>
      </c>
      <c r="CN31" s="70">
        <f t="shared" ca="1" si="447"/>
        <v>4.8800000000000003E-2</v>
      </c>
      <c r="CO31" s="70">
        <f t="shared" ca="1" si="447"/>
        <v>4.8800000000000003E-2</v>
      </c>
      <c r="CP31" s="70">
        <f t="shared" ca="1" si="447"/>
        <v>4.8800000000000003E-2</v>
      </c>
      <c r="CQ31" s="70">
        <f t="shared" ca="1" si="447"/>
        <v>4.8800000000000003E-2</v>
      </c>
      <c r="CR31" s="70">
        <f t="shared" ca="1" si="447"/>
        <v>4.8800000000000003E-2</v>
      </c>
      <c r="CS31" s="70">
        <f t="shared" ca="1" si="447"/>
        <v>4.8800000000000003E-2</v>
      </c>
      <c r="CT31" s="70">
        <f t="shared" ca="1" si="447"/>
        <v>4.8800000000000003E-2</v>
      </c>
      <c r="CU31" s="70">
        <f t="shared" ca="1" si="447"/>
        <v>4.8800000000000003E-2</v>
      </c>
      <c r="CV31" s="70">
        <f t="shared" ca="1" si="447"/>
        <v>4.8800000000000003E-2</v>
      </c>
      <c r="CW31" s="67">
        <f t="shared" ref="CW31:ER31" ca="1" si="453">SUM(CW28:CW30)</f>
        <v>0</v>
      </c>
      <c r="CX31" s="67">
        <f t="shared" ca="1" si="453"/>
        <v>0</v>
      </c>
      <c r="CY31" s="67">
        <f t="shared" ca="1" si="453"/>
        <v>0</v>
      </c>
      <c r="CZ31" s="67">
        <f t="shared" ca="1" si="453"/>
        <v>0</v>
      </c>
      <c r="DA31" s="67">
        <f t="shared" ca="1" si="453"/>
        <v>0</v>
      </c>
      <c r="DB31" s="67">
        <f t="shared" ca="1" si="453"/>
        <v>0</v>
      </c>
      <c r="DC31" s="67">
        <f t="shared" ca="1" si="453"/>
        <v>0</v>
      </c>
      <c r="DD31" s="67">
        <f t="shared" ca="1" si="453"/>
        <v>0</v>
      </c>
      <c r="DE31" s="67">
        <f t="shared" ca="1" si="453"/>
        <v>0</v>
      </c>
      <c r="DF31" s="67">
        <f t="shared" ca="1" si="453"/>
        <v>0</v>
      </c>
      <c r="DG31" s="67">
        <f t="shared" ca="1" si="453"/>
        <v>0</v>
      </c>
      <c r="DH31" s="67">
        <f t="shared" ca="1" si="453"/>
        <v>0</v>
      </c>
      <c r="DI31" s="69">
        <f t="shared" ca="1" si="453"/>
        <v>33480</v>
      </c>
      <c r="DJ31" s="69">
        <f t="shared" ca="1" si="453"/>
        <v>30240</v>
      </c>
      <c r="DK31" s="69">
        <f t="shared" ca="1" si="453"/>
        <v>33435</v>
      </c>
      <c r="DL31" s="69">
        <f t="shared" ca="1" si="453"/>
        <v>32400</v>
      </c>
      <c r="DM31" s="69">
        <f t="shared" ca="1" si="453"/>
        <v>33480</v>
      </c>
      <c r="DN31" s="69">
        <f t="shared" ca="1" si="453"/>
        <v>32400</v>
      </c>
      <c r="DO31" s="69">
        <f t="shared" ca="1" si="453"/>
        <v>33480</v>
      </c>
      <c r="DP31" s="69">
        <f t="shared" ca="1" si="453"/>
        <v>33480</v>
      </c>
      <c r="DQ31" s="69">
        <f t="shared" ca="1" si="453"/>
        <v>32400</v>
      </c>
      <c r="DR31" s="69">
        <f t="shared" ca="1" si="453"/>
        <v>33480</v>
      </c>
      <c r="DS31" s="69">
        <f t="shared" ca="1" si="453"/>
        <v>32445</v>
      </c>
      <c r="DT31" s="69">
        <f t="shared" ca="1" si="453"/>
        <v>33480</v>
      </c>
      <c r="DU31" s="67">
        <f t="shared" ca="1" si="453"/>
        <v>0</v>
      </c>
      <c r="DV31" s="67">
        <f t="shared" ca="1" si="453"/>
        <v>0</v>
      </c>
      <c r="DW31" s="67">
        <f t="shared" ca="1" si="453"/>
        <v>0</v>
      </c>
      <c r="DX31" s="67">
        <f t="shared" ca="1" si="453"/>
        <v>0</v>
      </c>
      <c r="DY31" s="67">
        <f t="shared" ca="1" si="453"/>
        <v>0</v>
      </c>
      <c r="DZ31" s="67">
        <f t="shared" ca="1" si="453"/>
        <v>0</v>
      </c>
      <c r="EA31" s="67">
        <f t="shared" ca="1" si="453"/>
        <v>0</v>
      </c>
      <c r="EB31" s="67">
        <f t="shared" ca="1" si="453"/>
        <v>0</v>
      </c>
      <c r="EC31" s="67">
        <f t="shared" ca="1" si="453"/>
        <v>0</v>
      </c>
      <c r="ED31" s="67">
        <f t="shared" ca="1" si="453"/>
        <v>0</v>
      </c>
      <c r="EE31" s="67">
        <f t="shared" ca="1" si="453"/>
        <v>0</v>
      </c>
      <c r="EF31" s="67">
        <f t="shared" ca="1" si="453"/>
        <v>0</v>
      </c>
      <c r="EG31" s="69">
        <f t="shared" ca="1" si="453"/>
        <v>0</v>
      </c>
      <c r="EH31" s="69">
        <f t="shared" ca="1" si="453"/>
        <v>0</v>
      </c>
      <c r="EI31" s="69">
        <f t="shared" ca="1" si="453"/>
        <v>0</v>
      </c>
      <c r="EJ31" s="69">
        <f t="shared" ca="1" si="453"/>
        <v>0</v>
      </c>
      <c r="EK31" s="69">
        <f t="shared" ca="1" si="453"/>
        <v>0</v>
      </c>
      <c r="EL31" s="69">
        <f t="shared" ca="1" si="453"/>
        <v>0</v>
      </c>
      <c r="EM31" s="69">
        <f t="shared" ca="1" si="453"/>
        <v>0</v>
      </c>
      <c r="EN31" s="69">
        <f t="shared" ca="1" si="453"/>
        <v>0</v>
      </c>
      <c r="EO31" s="69">
        <f t="shared" ca="1" si="453"/>
        <v>0</v>
      </c>
      <c r="EP31" s="69">
        <f t="shared" ca="1" si="453"/>
        <v>0</v>
      </c>
      <c r="EQ31" s="69">
        <f t="shared" ca="1" si="453"/>
        <v>0</v>
      </c>
      <c r="ER31" s="69">
        <f t="shared" ca="1" si="453"/>
        <v>0</v>
      </c>
    </row>
    <row r="33" spans="1:1">
      <c r="A33" t="s">
        <v>487</v>
      </c>
    </row>
    <row r="34" spans="1:1">
      <c r="A34" t="s">
        <v>496</v>
      </c>
    </row>
    <row r="35" spans="1:1">
      <c r="A35" t="s">
        <v>488</v>
      </c>
    </row>
    <row r="36" spans="1:1">
      <c r="A36" t="s">
        <v>489</v>
      </c>
    </row>
    <row r="37" spans="1:1">
      <c r="A37" t="s">
        <v>490</v>
      </c>
    </row>
    <row r="38" spans="1:1">
      <c r="A38" t="s">
        <v>491</v>
      </c>
    </row>
    <row r="39" spans="1:1">
      <c r="A39" t="s">
        <v>492</v>
      </c>
    </row>
  </sheetData>
  <mergeCells count="6">
    <mergeCell ref="EQ3:ER3"/>
    <mergeCell ref="O3:P3"/>
    <mergeCell ref="AM3:AN3"/>
    <mergeCell ref="BK3:BL3"/>
    <mergeCell ref="DG3:DH3"/>
    <mergeCell ref="EE3:EF3"/>
  </mergeCells>
  <phoneticPr fontId="7" type="noConversion"/>
  <pageMargins left="0.511811023622047" right="0.511811023622047" top="0.74803149606299202" bottom="0.511811023622047" header="0.511811023622047" footer="0.23622047244094499"/>
  <pageSetup paperSize="3" orientation="landscape" r:id="rId1"/>
  <headerFooter>
    <oddHeader>&amp;C&amp;"-,Bold"&amp;12&amp;F[&amp;A]</oddHeader>
    <oddFooter>&amp;L&amp;9Posted: 6 Aug 2021&amp;C&amp;9Page &amp;P of &amp;N&amp;R&amp;9Public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74B96-8EF9-4733-82B1-0F5DAADAF6B6}">
  <dimension ref="A1:G19"/>
  <sheetViews>
    <sheetView workbookViewId="0">
      <pane ySplit="2" topLeftCell="A3" activePane="bottomLeft" state="frozen"/>
      <selection activeCell="A2" sqref="A2"/>
      <selection pane="bottomLeft" activeCell="A3" sqref="A3"/>
    </sheetView>
  </sheetViews>
  <sheetFormatPr defaultColWidth="12.7109375" defaultRowHeight="15"/>
  <cols>
    <col min="1" max="1" width="18.7109375" style="15" customWidth="1"/>
    <col min="2" max="3" width="18.7109375" style="16" customWidth="1"/>
    <col min="4" max="4" width="18.7109375" style="47" customWidth="1"/>
    <col min="5" max="5" width="18.7109375" style="50" customWidth="1"/>
    <col min="6" max="7" width="18.7109375" style="16" customWidth="1"/>
  </cols>
  <sheetData>
    <row r="1" spans="1:7">
      <c r="A1" s="75" t="s">
        <v>164</v>
      </c>
      <c r="B1" s="76" t="s">
        <v>165</v>
      </c>
      <c r="C1" s="76" t="s">
        <v>166</v>
      </c>
      <c r="D1" s="77" t="s">
        <v>499</v>
      </c>
      <c r="E1" s="78" t="s">
        <v>500</v>
      </c>
      <c r="F1" s="76" t="s">
        <v>501</v>
      </c>
      <c r="G1" s="76" t="s">
        <v>502</v>
      </c>
    </row>
    <row r="2" spans="1:7">
      <c r="A2" s="13" t="s">
        <v>167</v>
      </c>
      <c r="B2" s="14" t="s">
        <v>168</v>
      </c>
      <c r="C2" s="14" t="s">
        <v>169</v>
      </c>
      <c r="D2" s="46" t="s">
        <v>503</v>
      </c>
      <c r="E2" s="49" t="s">
        <v>504</v>
      </c>
      <c r="F2" s="14" t="s">
        <v>170</v>
      </c>
      <c r="G2" s="14" t="s">
        <v>171</v>
      </c>
    </row>
    <row r="3" spans="1:7">
      <c r="A3" s="15">
        <v>44317</v>
      </c>
      <c r="B3" s="16">
        <v>5.0000000000000001E-3</v>
      </c>
      <c r="C3" s="16">
        <f t="shared" ref="C3:C10" si="0">B3+1.5%</f>
        <v>0.02</v>
      </c>
      <c r="D3" s="47">
        <f t="shared" ref="D3:D5" si="1">C3/366</f>
        <v>5.4644808743169399E-5</v>
      </c>
      <c r="E3" s="50">
        <f t="shared" ref="E3:E10" si="2">DAY(DATE(YEAR(A3),MONTH(A3)+1,0))</f>
        <v>31</v>
      </c>
      <c r="F3" s="16">
        <f t="shared" ref="F3:F10" si="3">D3*E3</f>
        <v>1.6939890710382514E-3</v>
      </c>
      <c r="G3" s="16">
        <f>SUM(F3:F$10)-F$10</f>
        <v>1.1712253911220901E-2</v>
      </c>
    </row>
    <row r="4" spans="1:7">
      <c r="A4" s="15">
        <v>44348</v>
      </c>
      <c r="B4" s="16">
        <v>5.0000000000000001E-3</v>
      </c>
      <c r="C4" s="16">
        <f t="shared" si="0"/>
        <v>0.02</v>
      </c>
      <c r="D4" s="47">
        <f t="shared" si="1"/>
        <v>5.4644808743169399E-5</v>
      </c>
      <c r="E4" s="50">
        <f t="shared" si="2"/>
        <v>30</v>
      </c>
      <c r="F4" s="16">
        <f t="shared" si="3"/>
        <v>1.639344262295082E-3</v>
      </c>
      <c r="G4" s="16">
        <f>SUM(F4:F$10)-F$10</f>
        <v>1.001826484018265E-2</v>
      </c>
    </row>
    <row r="5" spans="1:7">
      <c r="A5" s="15">
        <v>44378</v>
      </c>
      <c r="B5" s="16">
        <v>5.0000000000000001E-3</v>
      </c>
      <c r="C5" s="16">
        <f t="shared" si="0"/>
        <v>0.02</v>
      </c>
      <c r="D5" s="47">
        <f t="shared" si="1"/>
        <v>5.4644808743169399E-5</v>
      </c>
      <c r="E5" s="50">
        <f t="shared" si="2"/>
        <v>31</v>
      </c>
      <c r="F5" s="16">
        <f t="shared" si="3"/>
        <v>1.6939890710382514E-3</v>
      </c>
      <c r="G5" s="16">
        <f>SUM(F5:F$10)-F$10</f>
        <v>8.3789205778875657E-3</v>
      </c>
    </row>
    <row r="6" spans="1:7">
      <c r="A6" s="15">
        <v>44409</v>
      </c>
      <c r="B6" s="18">
        <f t="shared" ref="B6:B10" si="4">B5</f>
        <v>5.0000000000000001E-3</v>
      </c>
      <c r="C6" s="16">
        <f t="shared" si="0"/>
        <v>0.02</v>
      </c>
      <c r="D6" s="47">
        <f t="shared" ref="D6:D10" si="5">C6/365</f>
        <v>5.4794520547945207E-5</v>
      </c>
      <c r="E6" s="50">
        <f t="shared" si="2"/>
        <v>31</v>
      </c>
      <c r="F6" s="16">
        <f t="shared" si="3"/>
        <v>1.6986301369863014E-3</v>
      </c>
      <c r="G6" s="16">
        <f>SUM(F6:F$10)-F$10</f>
        <v>6.6849315068493167E-3</v>
      </c>
    </row>
    <row r="7" spans="1:7">
      <c r="A7" s="15">
        <v>44440</v>
      </c>
      <c r="B7" s="18">
        <f t="shared" si="4"/>
        <v>5.0000000000000001E-3</v>
      </c>
      <c r="C7" s="16">
        <f t="shared" si="0"/>
        <v>0.02</v>
      </c>
      <c r="D7" s="47">
        <f t="shared" si="5"/>
        <v>5.4794520547945207E-5</v>
      </c>
      <c r="E7" s="50">
        <f t="shared" si="2"/>
        <v>30</v>
      </c>
      <c r="F7" s="16">
        <f t="shared" si="3"/>
        <v>1.6438356164383563E-3</v>
      </c>
      <c r="G7" s="16">
        <f>SUM(F7:F$10)-F$10</f>
        <v>4.9863013698630138E-3</v>
      </c>
    </row>
    <row r="8" spans="1:7">
      <c r="A8" s="15">
        <v>44470</v>
      </c>
      <c r="B8" s="18">
        <f t="shared" si="4"/>
        <v>5.0000000000000001E-3</v>
      </c>
      <c r="C8" s="16">
        <f t="shared" si="0"/>
        <v>0.02</v>
      </c>
      <c r="D8" s="47">
        <f t="shared" si="5"/>
        <v>5.4794520547945207E-5</v>
      </c>
      <c r="E8" s="50">
        <f t="shared" si="2"/>
        <v>31</v>
      </c>
      <c r="F8" s="16">
        <f t="shared" si="3"/>
        <v>1.6986301369863014E-3</v>
      </c>
      <c r="G8" s="16">
        <f>SUM(F8:F$10)-F$10</f>
        <v>3.3424657534246579E-3</v>
      </c>
    </row>
    <row r="9" spans="1:7">
      <c r="A9" s="15">
        <v>44501</v>
      </c>
      <c r="B9" s="18">
        <f t="shared" si="4"/>
        <v>5.0000000000000001E-3</v>
      </c>
      <c r="C9" s="16">
        <f t="shared" si="0"/>
        <v>0.02</v>
      </c>
      <c r="D9" s="47">
        <f t="shared" si="5"/>
        <v>5.4794520547945207E-5</v>
      </c>
      <c r="E9" s="50">
        <f t="shared" si="2"/>
        <v>30</v>
      </c>
      <c r="F9" s="16">
        <f t="shared" si="3"/>
        <v>1.6438356164383563E-3</v>
      </c>
      <c r="G9" s="16">
        <f>SUM(F9:F$10)-F$10</f>
        <v>1.6438356164383565E-3</v>
      </c>
    </row>
    <row r="10" spans="1:7">
      <c r="A10" s="15">
        <v>44531</v>
      </c>
      <c r="B10" s="18">
        <f t="shared" si="4"/>
        <v>5.0000000000000001E-3</v>
      </c>
      <c r="C10" s="16">
        <f t="shared" si="0"/>
        <v>0.02</v>
      </c>
      <c r="D10" s="47">
        <f t="shared" si="5"/>
        <v>5.4794520547945207E-5</v>
      </c>
      <c r="E10" s="50">
        <f t="shared" si="2"/>
        <v>31</v>
      </c>
      <c r="F10" s="16">
        <f t="shared" si="3"/>
        <v>1.6986301369863014E-3</v>
      </c>
      <c r="G10" s="16">
        <f>SUM(F10:F$10)-F$10</f>
        <v>0</v>
      </c>
    </row>
    <row r="12" spans="1:7">
      <c r="A12" s="19" t="s">
        <v>611</v>
      </c>
    </row>
    <row r="13" spans="1:7">
      <c r="A13" s="19"/>
    </row>
    <row r="14" spans="1:7">
      <c r="A14" s="19" t="s">
        <v>419</v>
      </c>
    </row>
    <row r="15" spans="1:7">
      <c r="A15" s="27" t="s">
        <v>418</v>
      </c>
    </row>
    <row r="16" spans="1:7" s="16" customFormat="1">
      <c r="A16" s="26"/>
      <c r="D16" s="47"/>
      <c r="E16" s="50"/>
    </row>
    <row r="17" spans="1:5" s="16" customFormat="1">
      <c r="A17" s="19" t="s">
        <v>172</v>
      </c>
      <c r="D17" s="47"/>
      <c r="E17" s="50"/>
    </row>
    <row r="18" spans="1:5" s="16" customFormat="1">
      <c r="A18" s="19" t="s">
        <v>173</v>
      </c>
      <c r="D18" s="47"/>
      <c r="E18" s="50"/>
    </row>
    <row r="19" spans="1:5" s="16" customFormat="1">
      <c r="A19" s="19" t="s">
        <v>174</v>
      </c>
      <c r="D19" s="47"/>
      <c r="E19" s="50"/>
    </row>
  </sheetData>
  <hyperlinks>
    <hyperlink ref="A15" r:id="rId1" xr:uid="{00619CC2-3217-4971-A57E-F1D15BD3C7AD}"/>
  </hyperlinks>
  <pageMargins left="0.511811023622047" right="0.511811023622047" top="0.74803149606299202" bottom="0.511811023622047" header="0.511811023622047" footer="0.23622047244094499"/>
  <pageSetup paperSize="3" orientation="landscape" r:id="rId2"/>
  <headerFooter>
    <oddHeader>&amp;C&amp;"-,Bold"&amp;12&amp;F[&amp;A]</oddHeader>
    <oddFooter>&amp;L&amp;9Posted: 6 Aug 2021&amp;C&amp;9Page &amp;P of &amp;N&amp;R&amp;9Public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6"/>
  <sheetViews>
    <sheetView workbookViewId="0">
      <pane ySplit="2" topLeftCell="A3" activePane="bottomLeft" state="frozen"/>
      <selection activeCell="A2" sqref="A2"/>
      <selection pane="bottomLeft" activeCell="A3" sqref="A3"/>
    </sheetView>
  </sheetViews>
  <sheetFormatPr defaultColWidth="12.7109375" defaultRowHeight="15"/>
  <cols>
    <col min="1" max="1" width="18.7109375" style="15" customWidth="1"/>
    <col min="2" max="3" width="18.7109375" style="16" customWidth="1"/>
    <col min="4" max="4" width="18.7109375" style="47" customWidth="1"/>
    <col min="5" max="5" width="18.7109375" style="50" customWidth="1"/>
    <col min="6" max="7" width="18.7109375" style="16" customWidth="1"/>
  </cols>
  <sheetData>
    <row r="1" spans="1:7">
      <c r="A1" s="11" t="s">
        <v>164</v>
      </c>
      <c r="B1" s="12" t="s">
        <v>165</v>
      </c>
      <c r="C1" s="12" t="s">
        <v>166</v>
      </c>
      <c r="D1" s="45" t="s">
        <v>499</v>
      </c>
      <c r="E1" s="48" t="s">
        <v>500</v>
      </c>
      <c r="F1" s="12" t="s">
        <v>501</v>
      </c>
      <c r="G1" s="12" t="s">
        <v>502</v>
      </c>
    </row>
    <row r="2" spans="1:7">
      <c r="A2" s="13" t="s">
        <v>167</v>
      </c>
      <c r="B2" s="14" t="s">
        <v>168</v>
      </c>
      <c r="C2" s="14" t="s">
        <v>169</v>
      </c>
      <c r="D2" s="46" t="s">
        <v>503</v>
      </c>
      <c r="E2" s="49" t="s">
        <v>504</v>
      </c>
      <c r="F2" s="14" t="s">
        <v>170</v>
      </c>
      <c r="G2" s="14" t="s">
        <v>171</v>
      </c>
    </row>
    <row r="3" spans="1:7">
      <c r="A3" s="15">
        <v>38718</v>
      </c>
      <c r="B3" s="16">
        <v>3.7499999999999999E-2</v>
      </c>
      <c r="C3" s="16">
        <f t="shared" ref="C3:C66" si="0">B3+1.5%</f>
        <v>5.2499999999999998E-2</v>
      </c>
      <c r="D3" s="47">
        <f>C3/365</f>
        <v>1.4383561643835615E-4</v>
      </c>
      <c r="E3" s="50">
        <f>DAY(DATE(YEAR(A3),MONTH(A3)+1,0))</f>
        <v>31</v>
      </c>
      <c r="F3" s="16">
        <f>D3*E3</f>
        <v>4.4589041095890406E-3</v>
      </c>
      <c r="G3" s="16">
        <f>SUM(F3:F$187)-F$187</f>
        <v>0.48841801407291013</v>
      </c>
    </row>
    <row r="4" spans="1:7">
      <c r="A4" s="15">
        <v>38749</v>
      </c>
      <c r="B4" s="16">
        <v>3.7499999999999999E-2</v>
      </c>
      <c r="C4" s="16">
        <f t="shared" si="0"/>
        <v>5.2499999999999998E-2</v>
      </c>
      <c r="D4" s="47">
        <f t="shared" ref="D4:D67" si="1">C4/365</f>
        <v>1.4383561643835615E-4</v>
      </c>
      <c r="E4" s="50">
        <f t="shared" ref="E4:E67" si="2">DAY(DATE(YEAR(A4),MONTH(A4)+1,0))</f>
        <v>28</v>
      </c>
      <c r="F4" s="16">
        <f t="shared" ref="F4:F67" si="3">D4*E4</f>
        <v>4.0273972602739719E-3</v>
      </c>
      <c r="G4" s="16">
        <f>SUM(F4:F$187)-F$187</f>
        <v>0.48395910996332103</v>
      </c>
    </row>
    <row r="5" spans="1:7">
      <c r="A5" s="15">
        <v>38777</v>
      </c>
      <c r="B5" s="16">
        <v>0.04</v>
      </c>
      <c r="C5" s="16">
        <f t="shared" si="0"/>
        <v>5.5E-2</v>
      </c>
      <c r="D5" s="47">
        <f t="shared" si="1"/>
        <v>1.5068493150684933E-4</v>
      </c>
      <c r="E5" s="50">
        <f t="shared" si="2"/>
        <v>31</v>
      </c>
      <c r="F5" s="16">
        <f t="shared" si="3"/>
        <v>4.6712328767123295E-3</v>
      </c>
      <c r="G5" s="16">
        <f>SUM(F5:F$187)-F$187</f>
        <v>0.47993171270304702</v>
      </c>
    </row>
    <row r="6" spans="1:7">
      <c r="A6" s="15">
        <v>38808</v>
      </c>
      <c r="B6" s="16">
        <v>4.2500000000000003E-2</v>
      </c>
      <c r="C6" s="16">
        <f t="shared" si="0"/>
        <v>5.7500000000000002E-2</v>
      </c>
      <c r="D6" s="47">
        <f t="shared" si="1"/>
        <v>1.5753424657534247E-4</v>
      </c>
      <c r="E6" s="50">
        <f t="shared" si="2"/>
        <v>30</v>
      </c>
      <c r="F6" s="16">
        <f t="shared" si="3"/>
        <v>4.726027397260274E-3</v>
      </c>
      <c r="G6" s="16">
        <f>SUM(F6:F$187)-F$187</f>
        <v>0.47526047982633463</v>
      </c>
    </row>
    <row r="7" spans="1:7">
      <c r="A7" s="15">
        <v>38838</v>
      </c>
      <c r="B7" s="16">
        <v>4.4999999999999998E-2</v>
      </c>
      <c r="C7" s="16">
        <f t="shared" si="0"/>
        <v>0.06</v>
      </c>
      <c r="D7" s="47">
        <f t="shared" si="1"/>
        <v>1.6438356164383562E-4</v>
      </c>
      <c r="E7" s="50">
        <f t="shared" si="2"/>
        <v>31</v>
      </c>
      <c r="F7" s="16">
        <f t="shared" si="3"/>
        <v>5.0958904109589045E-3</v>
      </c>
      <c r="G7" s="16">
        <f>SUM(F7:F$187)-F$187</f>
        <v>0.47053445242907427</v>
      </c>
    </row>
    <row r="8" spans="1:7">
      <c r="A8" s="15">
        <v>38869</v>
      </c>
      <c r="B8" s="16">
        <v>4.4999999999999998E-2</v>
      </c>
      <c r="C8" s="16">
        <f t="shared" si="0"/>
        <v>0.06</v>
      </c>
      <c r="D8" s="47">
        <f t="shared" si="1"/>
        <v>1.6438356164383562E-4</v>
      </c>
      <c r="E8" s="50">
        <f t="shared" si="2"/>
        <v>30</v>
      </c>
      <c r="F8" s="16">
        <f t="shared" si="3"/>
        <v>4.9315068493150684E-3</v>
      </c>
      <c r="G8" s="16">
        <f>SUM(F8:F$187)-F$187</f>
        <v>0.4654385620181154</v>
      </c>
    </row>
    <row r="9" spans="1:7">
      <c r="A9" s="15">
        <v>38899</v>
      </c>
      <c r="B9" s="16">
        <v>4.4999999999999998E-2</v>
      </c>
      <c r="C9" s="16">
        <f t="shared" si="0"/>
        <v>0.06</v>
      </c>
      <c r="D9" s="47">
        <f t="shared" si="1"/>
        <v>1.6438356164383562E-4</v>
      </c>
      <c r="E9" s="50">
        <f t="shared" si="2"/>
        <v>31</v>
      </c>
      <c r="F9" s="16">
        <f t="shared" si="3"/>
        <v>5.0958904109589045E-3</v>
      </c>
      <c r="G9" s="16">
        <f>SUM(F9:F$187)-F$187</f>
        <v>0.46050705516880031</v>
      </c>
    </row>
    <row r="10" spans="1:7">
      <c r="A10" s="15">
        <v>38930</v>
      </c>
      <c r="B10" s="16">
        <v>4.4999999999999998E-2</v>
      </c>
      <c r="C10" s="16">
        <f t="shared" si="0"/>
        <v>0.06</v>
      </c>
      <c r="D10" s="47">
        <f t="shared" si="1"/>
        <v>1.6438356164383562E-4</v>
      </c>
      <c r="E10" s="50">
        <f t="shared" si="2"/>
        <v>31</v>
      </c>
      <c r="F10" s="16">
        <f t="shared" si="3"/>
        <v>5.0958904109589045E-3</v>
      </c>
      <c r="G10" s="16">
        <f>SUM(F10:F$187)-F$187</f>
        <v>0.45541116475784132</v>
      </c>
    </row>
    <row r="11" spans="1:7">
      <c r="A11" s="15">
        <v>38961</v>
      </c>
      <c r="B11" s="16">
        <v>4.4999999999999998E-2</v>
      </c>
      <c r="C11" s="16">
        <f t="shared" si="0"/>
        <v>0.06</v>
      </c>
      <c r="D11" s="47">
        <f t="shared" si="1"/>
        <v>1.6438356164383562E-4</v>
      </c>
      <c r="E11" s="50">
        <f t="shared" si="2"/>
        <v>30</v>
      </c>
      <c r="F11" s="16">
        <f t="shared" si="3"/>
        <v>4.9315068493150684E-3</v>
      </c>
      <c r="G11" s="16">
        <f>SUM(F11:F$187)-F$187</f>
        <v>0.4503152743468824</v>
      </c>
    </row>
    <row r="12" spans="1:7">
      <c r="A12" s="15">
        <v>38991</v>
      </c>
      <c r="B12" s="16">
        <v>4.4999999999999998E-2</v>
      </c>
      <c r="C12" s="16">
        <f t="shared" si="0"/>
        <v>0.06</v>
      </c>
      <c r="D12" s="47">
        <f t="shared" si="1"/>
        <v>1.6438356164383562E-4</v>
      </c>
      <c r="E12" s="50">
        <f t="shared" si="2"/>
        <v>31</v>
      </c>
      <c r="F12" s="16">
        <f t="shared" si="3"/>
        <v>5.0958904109589045E-3</v>
      </c>
      <c r="G12" s="16">
        <f>SUM(F12:F$187)-F$187</f>
        <v>0.44538376749756736</v>
      </c>
    </row>
    <row r="13" spans="1:7">
      <c r="A13" s="15">
        <v>39022</v>
      </c>
      <c r="B13" s="16">
        <v>4.4999999999999998E-2</v>
      </c>
      <c r="C13" s="16">
        <f t="shared" si="0"/>
        <v>0.06</v>
      </c>
      <c r="D13" s="47">
        <f t="shared" si="1"/>
        <v>1.6438356164383562E-4</v>
      </c>
      <c r="E13" s="50">
        <f t="shared" si="2"/>
        <v>30</v>
      </c>
      <c r="F13" s="16">
        <f t="shared" si="3"/>
        <v>4.9315068493150684E-3</v>
      </c>
      <c r="G13" s="16">
        <f>SUM(F13:F$187)-F$187</f>
        <v>0.44028787708660849</v>
      </c>
    </row>
    <row r="14" spans="1:7">
      <c r="A14" s="15">
        <v>39052</v>
      </c>
      <c r="B14" s="16">
        <v>4.4999999999999998E-2</v>
      </c>
      <c r="C14" s="16">
        <f t="shared" si="0"/>
        <v>0.06</v>
      </c>
      <c r="D14" s="47">
        <f t="shared" si="1"/>
        <v>1.6438356164383562E-4</v>
      </c>
      <c r="E14" s="50">
        <f t="shared" si="2"/>
        <v>31</v>
      </c>
      <c r="F14" s="16">
        <f t="shared" si="3"/>
        <v>5.0958904109589045E-3</v>
      </c>
      <c r="G14" s="16">
        <f>SUM(F14:F$187)-F$187</f>
        <v>0.4353563702372934</v>
      </c>
    </row>
    <row r="15" spans="1:7">
      <c r="A15" s="15">
        <v>39083</v>
      </c>
      <c r="B15" s="16">
        <v>4.4999999999999998E-2</v>
      </c>
      <c r="C15" s="16">
        <f t="shared" si="0"/>
        <v>0.06</v>
      </c>
      <c r="D15" s="47">
        <f t="shared" si="1"/>
        <v>1.6438356164383562E-4</v>
      </c>
      <c r="E15" s="50">
        <f t="shared" si="2"/>
        <v>31</v>
      </c>
      <c r="F15" s="16">
        <f t="shared" si="3"/>
        <v>5.0958904109589045E-3</v>
      </c>
      <c r="G15" s="16">
        <f>SUM(F15:F$187)-F$187</f>
        <v>0.43026047982633447</v>
      </c>
    </row>
    <row r="16" spans="1:7">
      <c r="A16" s="15">
        <v>39114</v>
      </c>
      <c r="B16" s="16">
        <v>4.4999999999999998E-2</v>
      </c>
      <c r="C16" s="16">
        <f t="shared" si="0"/>
        <v>0.06</v>
      </c>
      <c r="D16" s="47">
        <f t="shared" si="1"/>
        <v>1.6438356164383562E-4</v>
      </c>
      <c r="E16" s="50">
        <f t="shared" si="2"/>
        <v>28</v>
      </c>
      <c r="F16" s="16">
        <f t="shared" si="3"/>
        <v>4.6027397260273977E-3</v>
      </c>
      <c r="G16" s="16">
        <f>SUM(F16:F$187)-F$187</f>
        <v>0.4251645894153756</v>
      </c>
    </row>
    <row r="17" spans="1:7">
      <c r="A17" s="15">
        <v>39142</v>
      </c>
      <c r="B17" s="16">
        <v>4.4999999999999998E-2</v>
      </c>
      <c r="C17" s="16">
        <f t="shared" si="0"/>
        <v>0.06</v>
      </c>
      <c r="D17" s="47">
        <f t="shared" si="1"/>
        <v>1.6438356164383562E-4</v>
      </c>
      <c r="E17" s="50">
        <f t="shared" si="2"/>
        <v>31</v>
      </c>
      <c r="F17" s="16">
        <f t="shared" si="3"/>
        <v>5.0958904109589045E-3</v>
      </c>
      <c r="G17" s="16">
        <f>SUM(F17:F$187)-F$187</f>
        <v>0.42056184968934823</v>
      </c>
    </row>
    <row r="18" spans="1:7">
      <c r="A18" s="15">
        <v>39173</v>
      </c>
      <c r="B18" s="16">
        <v>4.4999999999999998E-2</v>
      </c>
      <c r="C18" s="16">
        <f t="shared" si="0"/>
        <v>0.06</v>
      </c>
      <c r="D18" s="47">
        <f t="shared" si="1"/>
        <v>1.6438356164383562E-4</v>
      </c>
      <c r="E18" s="50">
        <f t="shared" si="2"/>
        <v>30</v>
      </c>
      <c r="F18" s="16">
        <f t="shared" si="3"/>
        <v>4.9315068493150684E-3</v>
      </c>
      <c r="G18" s="16">
        <f>SUM(F18:F$187)-F$187</f>
        <v>0.41546595927838931</v>
      </c>
    </row>
    <row r="19" spans="1:7">
      <c r="A19" s="15">
        <v>39203</v>
      </c>
      <c r="B19" s="16">
        <v>4.4999999999999998E-2</v>
      </c>
      <c r="C19" s="16">
        <f t="shared" si="0"/>
        <v>0.06</v>
      </c>
      <c r="D19" s="47">
        <f t="shared" si="1"/>
        <v>1.6438356164383562E-4</v>
      </c>
      <c r="E19" s="50">
        <f t="shared" si="2"/>
        <v>31</v>
      </c>
      <c r="F19" s="16">
        <f t="shared" si="3"/>
        <v>5.0958904109589045E-3</v>
      </c>
      <c r="G19" s="16">
        <f>SUM(F19:F$187)-F$187</f>
        <v>0.41053445242907421</v>
      </c>
    </row>
    <row r="20" spans="1:7">
      <c r="A20" s="15">
        <v>39234</v>
      </c>
      <c r="B20" s="16">
        <v>4.4999999999999998E-2</v>
      </c>
      <c r="C20" s="16">
        <f t="shared" si="0"/>
        <v>0.06</v>
      </c>
      <c r="D20" s="47">
        <f t="shared" si="1"/>
        <v>1.6438356164383562E-4</v>
      </c>
      <c r="E20" s="50">
        <f t="shared" si="2"/>
        <v>30</v>
      </c>
      <c r="F20" s="16">
        <f t="shared" si="3"/>
        <v>4.9315068493150684E-3</v>
      </c>
      <c r="G20" s="16">
        <f>SUM(F20:F$187)-F$187</f>
        <v>0.40543856201811534</v>
      </c>
    </row>
    <row r="21" spans="1:7">
      <c r="A21" s="15">
        <v>39264</v>
      </c>
      <c r="B21" s="16">
        <v>4.7500000000000001E-2</v>
      </c>
      <c r="C21" s="16">
        <f t="shared" si="0"/>
        <v>6.25E-2</v>
      </c>
      <c r="D21" s="47">
        <f t="shared" si="1"/>
        <v>1.7123287671232877E-4</v>
      </c>
      <c r="E21" s="50">
        <f t="shared" si="2"/>
        <v>31</v>
      </c>
      <c r="F21" s="16">
        <f t="shared" si="3"/>
        <v>5.3082191780821917E-3</v>
      </c>
      <c r="G21" s="16">
        <f>SUM(F21:F$187)-F$187</f>
        <v>0.40050705516880025</v>
      </c>
    </row>
    <row r="22" spans="1:7">
      <c r="A22" s="15">
        <v>39295</v>
      </c>
      <c r="B22" s="16">
        <v>4.7500000000000001E-2</v>
      </c>
      <c r="C22" s="16">
        <f t="shared" si="0"/>
        <v>6.25E-2</v>
      </c>
      <c r="D22" s="47">
        <f t="shared" si="1"/>
        <v>1.7123287671232877E-4</v>
      </c>
      <c r="E22" s="50">
        <f t="shared" si="2"/>
        <v>31</v>
      </c>
      <c r="F22" s="16">
        <f t="shared" si="3"/>
        <v>5.3082191780821917E-3</v>
      </c>
      <c r="G22" s="16">
        <f>SUM(F22:F$187)-F$187</f>
        <v>0.39519883599071803</v>
      </c>
    </row>
    <row r="23" spans="1:7">
      <c r="A23" s="15">
        <v>39326</v>
      </c>
      <c r="B23" s="16">
        <v>4.7500000000000001E-2</v>
      </c>
      <c r="C23" s="16">
        <f t="shared" si="0"/>
        <v>6.25E-2</v>
      </c>
      <c r="D23" s="47">
        <f t="shared" si="1"/>
        <v>1.7123287671232877E-4</v>
      </c>
      <c r="E23" s="50">
        <f t="shared" si="2"/>
        <v>30</v>
      </c>
      <c r="F23" s="16">
        <f t="shared" si="3"/>
        <v>5.1369863013698627E-3</v>
      </c>
      <c r="G23" s="16">
        <f>SUM(F23:F$187)-F$187</f>
        <v>0.38989061681263582</v>
      </c>
    </row>
    <row r="24" spans="1:7">
      <c r="A24" s="15">
        <v>39356</v>
      </c>
      <c r="B24" s="16">
        <v>4.7500000000000001E-2</v>
      </c>
      <c r="C24" s="16">
        <f t="shared" si="0"/>
        <v>6.25E-2</v>
      </c>
      <c r="D24" s="47">
        <f t="shared" si="1"/>
        <v>1.7123287671232877E-4</v>
      </c>
      <c r="E24" s="50">
        <f t="shared" si="2"/>
        <v>31</v>
      </c>
      <c r="F24" s="16">
        <f t="shared" si="3"/>
        <v>5.3082191780821917E-3</v>
      </c>
      <c r="G24" s="16">
        <f>SUM(F24:F$187)-F$187</f>
        <v>0.38475363051126599</v>
      </c>
    </row>
    <row r="25" spans="1:7">
      <c r="A25" s="15">
        <v>39387</v>
      </c>
      <c r="B25" s="16">
        <v>4.7500000000000001E-2</v>
      </c>
      <c r="C25" s="16">
        <f t="shared" si="0"/>
        <v>6.25E-2</v>
      </c>
      <c r="D25" s="47">
        <f t="shared" si="1"/>
        <v>1.7123287671232877E-4</v>
      </c>
      <c r="E25" s="50">
        <f t="shared" si="2"/>
        <v>30</v>
      </c>
      <c r="F25" s="16">
        <f t="shared" si="3"/>
        <v>5.1369863013698627E-3</v>
      </c>
      <c r="G25" s="16">
        <f>SUM(F25:F$187)-F$187</f>
        <v>0.37944541133318388</v>
      </c>
    </row>
    <row r="26" spans="1:7">
      <c r="A26" s="15">
        <v>39417</v>
      </c>
      <c r="B26" s="16">
        <v>4.4999999999999998E-2</v>
      </c>
      <c r="C26" s="16">
        <f t="shared" si="0"/>
        <v>0.06</v>
      </c>
      <c r="D26" s="47">
        <f t="shared" si="1"/>
        <v>1.6438356164383562E-4</v>
      </c>
      <c r="E26" s="50">
        <f t="shared" si="2"/>
        <v>31</v>
      </c>
      <c r="F26" s="16">
        <f t="shared" si="3"/>
        <v>5.0958904109589045E-3</v>
      </c>
      <c r="G26" s="16">
        <f>SUM(F26:F$187)-F$187</f>
        <v>0.37430842503181405</v>
      </c>
    </row>
    <row r="27" spans="1:7">
      <c r="A27" s="15">
        <v>39448</v>
      </c>
      <c r="B27" s="16">
        <v>4.2500000000000003E-2</v>
      </c>
      <c r="C27" s="16">
        <f t="shared" si="0"/>
        <v>5.7500000000000002E-2</v>
      </c>
      <c r="D27" s="47">
        <f>C27/366</f>
        <v>1.5710382513661202E-4</v>
      </c>
      <c r="E27" s="50">
        <f t="shared" si="2"/>
        <v>31</v>
      </c>
      <c r="F27" s="16">
        <f t="shared" si="3"/>
        <v>4.8702185792349724E-3</v>
      </c>
      <c r="G27" s="16">
        <f>SUM(F27:F$187)-F$187</f>
        <v>0.36921253462085518</v>
      </c>
    </row>
    <row r="28" spans="1:7">
      <c r="A28" s="15">
        <v>39479</v>
      </c>
      <c r="B28" s="16">
        <v>4.2500000000000003E-2</v>
      </c>
      <c r="C28" s="16">
        <f t="shared" si="0"/>
        <v>5.7500000000000002E-2</v>
      </c>
      <c r="D28" s="47">
        <f t="shared" ref="D28:D38" si="4">C28/366</f>
        <v>1.5710382513661202E-4</v>
      </c>
      <c r="E28" s="50">
        <f t="shared" si="2"/>
        <v>29</v>
      </c>
      <c r="F28" s="16">
        <f t="shared" si="3"/>
        <v>4.5560109289617488E-3</v>
      </c>
      <c r="G28" s="16">
        <f>SUM(F28:F$187)-F$187</f>
        <v>0.36434231604162015</v>
      </c>
    </row>
    <row r="29" spans="1:7">
      <c r="A29" s="15">
        <v>39508</v>
      </c>
      <c r="B29" s="16">
        <v>3.7499999999999999E-2</v>
      </c>
      <c r="C29" s="16">
        <f t="shared" si="0"/>
        <v>5.2499999999999998E-2</v>
      </c>
      <c r="D29" s="47">
        <f t="shared" si="4"/>
        <v>1.4344262295081967E-4</v>
      </c>
      <c r="E29" s="50">
        <f t="shared" si="2"/>
        <v>31</v>
      </c>
      <c r="F29" s="16">
        <f t="shared" si="3"/>
        <v>4.4467213114754095E-3</v>
      </c>
      <c r="G29" s="16">
        <f>SUM(F29:F$187)-F$187</f>
        <v>0.35978630511265836</v>
      </c>
    </row>
    <row r="30" spans="1:7">
      <c r="A30" s="15">
        <v>39539</v>
      </c>
      <c r="B30" s="16">
        <v>3.2500000000000001E-2</v>
      </c>
      <c r="C30" s="16">
        <f t="shared" si="0"/>
        <v>4.7500000000000001E-2</v>
      </c>
      <c r="D30" s="47">
        <f t="shared" si="4"/>
        <v>1.2978142076502732E-4</v>
      </c>
      <c r="E30" s="50">
        <f t="shared" si="2"/>
        <v>30</v>
      </c>
      <c r="F30" s="16">
        <f t="shared" si="3"/>
        <v>3.8934426229508198E-3</v>
      </c>
      <c r="G30" s="16">
        <f>SUM(F30:F$187)-F$187</f>
        <v>0.35533958380118291</v>
      </c>
    </row>
    <row r="31" spans="1:7">
      <c r="A31" s="15">
        <v>39569</v>
      </c>
      <c r="B31" s="16">
        <v>3.2500000000000001E-2</v>
      </c>
      <c r="C31" s="16">
        <f t="shared" si="0"/>
        <v>4.7500000000000001E-2</v>
      </c>
      <c r="D31" s="47">
        <f t="shared" si="4"/>
        <v>1.2978142076502732E-4</v>
      </c>
      <c r="E31" s="50">
        <f t="shared" si="2"/>
        <v>31</v>
      </c>
      <c r="F31" s="16">
        <f t="shared" si="3"/>
        <v>4.0232240437158466E-3</v>
      </c>
      <c r="G31" s="16">
        <f>SUM(F31:F$187)-F$187</f>
        <v>0.35144614117823209</v>
      </c>
    </row>
    <row r="32" spans="1:7">
      <c r="A32" s="15">
        <v>39600</v>
      </c>
      <c r="B32" s="16">
        <v>3.2500000000000001E-2</v>
      </c>
      <c r="C32" s="16">
        <f t="shared" si="0"/>
        <v>4.7500000000000001E-2</v>
      </c>
      <c r="D32" s="47">
        <f t="shared" si="4"/>
        <v>1.2978142076502732E-4</v>
      </c>
      <c r="E32" s="50">
        <f t="shared" si="2"/>
        <v>30</v>
      </c>
      <c r="F32" s="16">
        <f t="shared" si="3"/>
        <v>3.8934426229508198E-3</v>
      </c>
      <c r="G32" s="16">
        <f>SUM(F32:F$187)-F$187</f>
        <v>0.34742291713451617</v>
      </c>
    </row>
    <row r="33" spans="1:7">
      <c r="A33" s="15">
        <v>39630</v>
      </c>
      <c r="B33" s="16">
        <v>3.2500000000000001E-2</v>
      </c>
      <c r="C33" s="16">
        <f t="shared" si="0"/>
        <v>4.7500000000000001E-2</v>
      </c>
      <c r="D33" s="47">
        <f t="shared" si="4"/>
        <v>1.2978142076502732E-4</v>
      </c>
      <c r="E33" s="50">
        <f t="shared" si="2"/>
        <v>31</v>
      </c>
      <c r="F33" s="16">
        <f t="shared" si="3"/>
        <v>4.0232240437158466E-3</v>
      </c>
      <c r="G33" s="16">
        <f>SUM(F33:F$187)-F$187</f>
        <v>0.34352947451156535</v>
      </c>
    </row>
    <row r="34" spans="1:7">
      <c r="A34" s="15">
        <v>39661</v>
      </c>
      <c r="B34" s="16">
        <v>3.2500000000000001E-2</v>
      </c>
      <c r="C34" s="16">
        <f t="shared" si="0"/>
        <v>4.7500000000000001E-2</v>
      </c>
      <c r="D34" s="47">
        <f t="shared" si="4"/>
        <v>1.2978142076502732E-4</v>
      </c>
      <c r="E34" s="50">
        <f t="shared" si="2"/>
        <v>31</v>
      </c>
      <c r="F34" s="16">
        <f t="shared" si="3"/>
        <v>4.0232240437158466E-3</v>
      </c>
      <c r="G34" s="16">
        <f>SUM(F34:F$187)-F$187</f>
        <v>0.33950625046784949</v>
      </c>
    </row>
    <row r="35" spans="1:7">
      <c r="A35" s="15">
        <v>39692</v>
      </c>
      <c r="B35" s="16">
        <v>3.2500000000000001E-2</v>
      </c>
      <c r="C35" s="16">
        <f t="shared" si="0"/>
        <v>4.7500000000000001E-2</v>
      </c>
      <c r="D35" s="47">
        <f t="shared" si="4"/>
        <v>1.2978142076502732E-4</v>
      </c>
      <c r="E35" s="50">
        <f t="shared" si="2"/>
        <v>30</v>
      </c>
      <c r="F35" s="16">
        <f t="shared" si="3"/>
        <v>3.8934426229508198E-3</v>
      </c>
      <c r="G35" s="16">
        <f>SUM(F35:F$187)-F$187</f>
        <v>0.33548302642413363</v>
      </c>
    </row>
    <row r="36" spans="1:7">
      <c r="A36" s="15">
        <v>39722</v>
      </c>
      <c r="B36" s="16">
        <v>2.5000000000000001E-2</v>
      </c>
      <c r="C36" s="16">
        <f t="shared" si="0"/>
        <v>0.04</v>
      </c>
      <c r="D36" s="47">
        <f t="shared" si="4"/>
        <v>1.092896174863388E-4</v>
      </c>
      <c r="E36" s="50">
        <f t="shared" si="2"/>
        <v>31</v>
      </c>
      <c r="F36" s="16">
        <f t="shared" si="3"/>
        <v>3.3879781420765027E-3</v>
      </c>
      <c r="G36" s="16">
        <f>SUM(F36:F$187)-F$187</f>
        <v>0.33158958380118281</v>
      </c>
    </row>
    <row r="37" spans="1:7">
      <c r="A37" s="15">
        <v>39753</v>
      </c>
      <c r="B37" s="16">
        <v>2.5000000000000001E-2</v>
      </c>
      <c r="C37" s="16">
        <f t="shared" si="0"/>
        <v>0.04</v>
      </c>
      <c r="D37" s="47">
        <f t="shared" si="4"/>
        <v>1.092896174863388E-4</v>
      </c>
      <c r="E37" s="50">
        <f t="shared" si="2"/>
        <v>30</v>
      </c>
      <c r="F37" s="16">
        <f t="shared" si="3"/>
        <v>3.2786885245901639E-3</v>
      </c>
      <c r="G37" s="16">
        <f>SUM(F37:F$187)-F$187</f>
        <v>0.32820160565910628</v>
      </c>
    </row>
    <row r="38" spans="1:7">
      <c r="A38" s="15">
        <v>39783</v>
      </c>
      <c r="B38" s="16">
        <v>1.7500000000000002E-2</v>
      </c>
      <c r="C38" s="16">
        <f t="shared" si="0"/>
        <v>3.2500000000000001E-2</v>
      </c>
      <c r="D38" s="47">
        <f t="shared" si="4"/>
        <v>8.8797814207650273E-5</v>
      </c>
      <c r="E38" s="50">
        <f t="shared" si="2"/>
        <v>31</v>
      </c>
      <c r="F38" s="16">
        <f t="shared" si="3"/>
        <v>2.7527322404371584E-3</v>
      </c>
      <c r="G38" s="16">
        <f>SUM(F38:F$187)-F$187</f>
        <v>0.3249229171345161</v>
      </c>
    </row>
    <row r="39" spans="1:7">
      <c r="A39" s="15">
        <v>39814</v>
      </c>
      <c r="B39" s="16">
        <v>1.2500000000000001E-2</v>
      </c>
      <c r="C39" s="16">
        <f t="shared" si="0"/>
        <v>2.75E-2</v>
      </c>
      <c r="D39" s="47">
        <f t="shared" si="1"/>
        <v>7.5342465753424663E-5</v>
      </c>
      <c r="E39" s="50">
        <f t="shared" si="2"/>
        <v>31</v>
      </c>
      <c r="F39" s="16">
        <f t="shared" si="3"/>
        <v>2.3356164383561647E-3</v>
      </c>
      <c r="G39" s="16">
        <f>SUM(F39:F$187)-F$187</f>
        <v>0.32217018489407895</v>
      </c>
    </row>
    <row r="40" spans="1:7">
      <c r="A40" s="15">
        <v>39845</v>
      </c>
      <c r="B40" s="16">
        <v>1.2500000000000001E-2</v>
      </c>
      <c r="C40" s="16">
        <f t="shared" si="0"/>
        <v>2.75E-2</v>
      </c>
      <c r="D40" s="47">
        <f t="shared" si="1"/>
        <v>7.5342465753424663E-5</v>
      </c>
      <c r="E40" s="50">
        <f t="shared" si="2"/>
        <v>28</v>
      </c>
      <c r="F40" s="16">
        <f t="shared" si="3"/>
        <v>2.1095890410958904E-3</v>
      </c>
      <c r="G40" s="16">
        <f>SUM(F40:F$187)-F$187</f>
        <v>0.31983456845572272</v>
      </c>
    </row>
    <row r="41" spans="1:7">
      <c r="A41" s="15">
        <v>39873</v>
      </c>
      <c r="B41" s="16">
        <v>7.4999999999999997E-3</v>
      </c>
      <c r="C41" s="16">
        <f t="shared" si="0"/>
        <v>2.2499999999999999E-2</v>
      </c>
      <c r="D41" s="47">
        <f t="shared" si="1"/>
        <v>6.1643835616438354E-5</v>
      </c>
      <c r="E41" s="50">
        <f t="shared" si="2"/>
        <v>31</v>
      </c>
      <c r="F41" s="16">
        <f t="shared" si="3"/>
        <v>1.910958904109589E-3</v>
      </c>
      <c r="G41" s="16">
        <f>SUM(F41:F$187)-F$187</f>
        <v>0.31772497941462685</v>
      </c>
    </row>
    <row r="42" spans="1:7">
      <c r="A42" s="15">
        <v>39904</v>
      </c>
      <c r="B42" s="16">
        <v>5.0000000000000001E-3</v>
      </c>
      <c r="C42" s="16">
        <f t="shared" si="0"/>
        <v>0.02</v>
      </c>
      <c r="D42" s="47">
        <f t="shared" si="1"/>
        <v>5.4794520547945207E-5</v>
      </c>
      <c r="E42" s="50">
        <f t="shared" si="2"/>
        <v>30</v>
      </c>
      <c r="F42" s="16">
        <f t="shared" si="3"/>
        <v>1.6438356164383563E-3</v>
      </c>
      <c r="G42" s="16">
        <f>SUM(F42:F$187)-F$187</f>
        <v>0.31581402051051727</v>
      </c>
    </row>
    <row r="43" spans="1:7">
      <c r="A43" s="15">
        <v>39934</v>
      </c>
      <c r="B43" s="16">
        <v>5.0000000000000001E-3</v>
      </c>
      <c r="C43" s="16">
        <f t="shared" si="0"/>
        <v>0.02</v>
      </c>
      <c r="D43" s="47">
        <f t="shared" si="1"/>
        <v>5.4794520547945207E-5</v>
      </c>
      <c r="E43" s="50">
        <f t="shared" si="2"/>
        <v>31</v>
      </c>
      <c r="F43" s="16">
        <f t="shared" si="3"/>
        <v>1.6986301369863014E-3</v>
      </c>
      <c r="G43" s="16">
        <f>SUM(F43:F$187)-F$187</f>
        <v>0.31417018489407883</v>
      </c>
    </row>
    <row r="44" spans="1:7">
      <c r="A44" s="15">
        <v>39965</v>
      </c>
      <c r="B44" s="16">
        <v>5.0000000000000001E-3</v>
      </c>
      <c r="C44" s="16">
        <f t="shared" si="0"/>
        <v>0.02</v>
      </c>
      <c r="D44" s="47">
        <f t="shared" si="1"/>
        <v>5.4794520547945207E-5</v>
      </c>
      <c r="E44" s="50">
        <f t="shared" si="2"/>
        <v>30</v>
      </c>
      <c r="F44" s="16">
        <f t="shared" si="3"/>
        <v>1.6438356164383563E-3</v>
      </c>
      <c r="G44" s="16">
        <f>SUM(F44:F$187)-F$187</f>
        <v>0.31247155475709254</v>
      </c>
    </row>
    <row r="45" spans="1:7">
      <c r="A45" s="15">
        <v>39995</v>
      </c>
      <c r="B45" s="16">
        <v>5.0000000000000001E-3</v>
      </c>
      <c r="C45" s="16">
        <f t="shared" si="0"/>
        <v>0.02</v>
      </c>
      <c r="D45" s="47">
        <f t="shared" si="1"/>
        <v>5.4794520547945207E-5</v>
      </c>
      <c r="E45" s="50">
        <f t="shared" si="2"/>
        <v>31</v>
      </c>
      <c r="F45" s="16">
        <f t="shared" si="3"/>
        <v>1.6986301369863014E-3</v>
      </c>
      <c r="G45" s="16">
        <f>SUM(F45:F$187)-F$187</f>
        <v>0.31082771914065416</v>
      </c>
    </row>
    <row r="46" spans="1:7">
      <c r="A46" s="15">
        <v>40026</v>
      </c>
      <c r="B46" s="16">
        <v>5.0000000000000001E-3</v>
      </c>
      <c r="C46" s="16">
        <f t="shared" si="0"/>
        <v>0.02</v>
      </c>
      <c r="D46" s="47">
        <f t="shared" si="1"/>
        <v>5.4794520547945207E-5</v>
      </c>
      <c r="E46" s="50">
        <f t="shared" si="2"/>
        <v>31</v>
      </c>
      <c r="F46" s="16">
        <f t="shared" si="3"/>
        <v>1.6986301369863014E-3</v>
      </c>
      <c r="G46" s="16">
        <f>SUM(F46:F$187)-F$187</f>
        <v>0.30912908900366787</v>
      </c>
    </row>
    <row r="47" spans="1:7">
      <c r="A47" s="15">
        <v>40057</v>
      </c>
      <c r="B47" s="16">
        <v>5.0000000000000001E-3</v>
      </c>
      <c r="C47" s="16">
        <f t="shared" si="0"/>
        <v>0.02</v>
      </c>
      <c r="D47" s="47">
        <f t="shared" si="1"/>
        <v>5.4794520547945207E-5</v>
      </c>
      <c r="E47" s="50">
        <f t="shared" si="2"/>
        <v>30</v>
      </c>
      <c r="F47" s="16">
        <f t="shared" si="3"/>
        <v>1.6438356164383563E-3</v>
      </c>
      <c r="G47" s="16">
        <f>SUM(F47:F$187)-F$187</f>
        <v>0.30743045886668158</v>
      </c>
    </row>
    <row r="48" spans="1:7">
      <c r="A48" s="15">
        <v>40087</v>
      </c>
      <c r="B48" s="16">
        <v>5.0000000000000001E-3</v>
      </c>
      <c r="C48" s="16">
        <f t="shared" si="0"/>
        <v>0.02</v>
      </c>
      <c r="D48" s="47">
        <f t="shared" si="1"/>
        <v>5.4794520547945207E-5</v>
      </c>
      <c r="E48" s="50">
        <f t="shared" si="2"/>
        <v>31</v>
      </c>
      <c r="F48" s="16">
        <f t="shared" si="3"/>
        <v>1.6986301369863014E-3</v>
      </c>
      <c r="G48" s="16">
        <f>SUM(F48:F$187)-F$187</f>
        <v>0.30578662325024319</v>
      </c>
    </row>
    <row r="49" spans="1:7">
      <c r="A49" s="15">
        <v>40118</v>
      </c>
      <c r="B49" s="16">
        <v>5.0000000000000001E-3</v>
      </c>
      <c r="C49" s="16">
        <f t="shared" si="0"/>
        <v>0.02</v>
      </c>
      <c r="D49" s="47">
        <f t="shared" si="1"/>
        <v>5.4794520547945207E-5</v>
      </c>
      <c r="E49" s="50">
        <f t="shared" si="2"/>
        <v>30</v>
      </c>
      <c r="F49" s="16">
        <f t="shared" si="3"/>
        <v>1.6438356164383563E-3</v>
      </c>
      <c r="G49" s="16">
        <f>SUM(F49:F$187)-F$187</f>
        <v>0.3040879931132569</v>
      </c>
    </row>
    <row r="50" spans="1:7">
      <c r="A50" s="15">
        <v>40148</v>
      </c>
      <c r="B50" s="16">
        <v>5.0000000000000001E-3</v>
      </c>
      <c r="C50" s="16">
        <f t="shared" si="0"/>
        <v>0.02</v>
      </c>
      <c r="D50" s="47">
        <f t="shared" si="1"/>
        <v>5.4794520547945207E-5</v>
      </c>
      <c r="E50" s="50">
        <f t="shared" si="2"/>
        <v>31</v>
      </c>
      <c r="F50" s="16">
        <f t="shared" si="3"/>
        <v>1.6986301369863014E-3</v>
      </c>
      <c r="G50" s="16">
        <f>SUM(F50:F$187)-F$187</f>
        <v>0.30244415749681852</v>
      </c>
    </row>
    <row r="51" spans="1:7">
      <c r="A51" s="15">
        <v>40179</v>
      </c>
      <c r="B51" s="16">
        <v>5.0000000000000001E-3</v>
      </c>
      <c r="C51" s="16">
        <f t="shared" si="0"/>
        <v>0.02</v>
      </c>
      <c r="D51" s="47">
        <f t="shared" si="1"/>
        <v>5.4794520547945207E-5</v>
      </c>
      <c r="E51" s="50">
        <f t="shared" si="2"/>
        <v>31</v>
      </c>
      <c r="F51" s="16">
        <f t="shared" si="3"/>
        <v>1.6986301369863014E-3</v>
      </c>
      <c r="G51" s="16">
        <f>SUM(F51:F$187)-F$187</f>
        <v>0.30074552735983223</v>
      </c>
    </row>
    <row r="52" spans="1:7">
      <c r="A52" s="15">
        <v>40210</v>
      </c>
      <c r="B52" s="16">
        <v>5.0000000000000001E-3</v>
      </c>
      <c r="C52" s="16">
        <f t="shared" si="0"/>
        <v>0.02</v>
      </c>
      <c r="D52" s="47">
        <f t="shared" si="1"/>
        <v>5.4794520547945207E-5</v>
      </c>
      <c r="E52" s="50">
        <f t="shared" si="2"/>
        <v>28</v>
      </c>
      <c r="F52" s="16">
        <f t="shared" si="3"/>
        <v>1.5342465753424659E-3</v>
      </c>
      <c r="G52" s="16">
        <f>SUM(F52:F$187)-F$187</f>
        <v>0.29904689722284594</v>
      </c>
    </row>
    <row r="53" spans="1:7">
      <c r="A53" s="15">
        <v>40238</v>
      </c>
      <c r="B53" s="16">
        <v>5.0000000000000001E-3</v>
      </c>
      <c r="C53" s="16">
        <f t="shared" si="0"/>
        <v>0.02</v>
      </c>
      <c r="D53" s="47">
        <f t="shared" si="1"/>
        <v>5.4794520547945207E-5</v>
      </c>
      <c r="E53" s="50">
        <f t="shared" si="2"/>
        <v>31</v>
      </c>
      <c r="F53" s="16">
        <f t="shared" si="3"/>
        <v>1.6986301369863014E-3</v>
      </c>
      <c r="G53" s="16">
        <f>SUM(F53:F$187)-F$187</f>
        <v>0.29751265064750348</v>
      </c>
    </row>
    <row r="54" spans="1:7">
      <c r="A54" s="15">
        <v>40269</v>
      </c>
      <c r="B54" s="16">
        <v>5.0000000000000001E-3</v>
      </c>
      <c r="C54" s="16">
        <f t="shared" si="0"/>
        <v>0.02</v>
      </c>
      <c r="D54" s="47">
        <f t="shared" si="1"/>
        <v>5.4794520547945207E-5</v>
      </c>
      <c r="E54" s="50">
        <f t="shared" si="2"/>
        <v>30</v>
      </c>
      <c r="F54" s="16">
        <f t="shared" si="3"/>
        <v>1.6438356164383563E-3</v>
      </c>
      <c r="G54" s="16">
        <f>SUM(F54:F$187)-F$187</f>
        <v>0.29581402051051719</v>
      </c>
    </row>
    <row r="55" spans="1:7">
      <c r="A55" s="15">
        <v>40299</v>
      </c>
      <c r="B55" s="16">
        <v>5.0000000000000001E-3</v>
      </c>
      <c r="C55" s="16">
        <f t="shared" si="0"/>
        <v>0.02</v>
      </c>
      <c r="D55" s="47">
        <f t="shared" si="1"/>
        <v>5.4794520547945207E-5</v>
      </c>
      <c r="E55" s="50">
        <f t="shared" si="2"/>
        <v>31</v>
      </c>
      <c r="F55" s="16">
        <f t="shared" si="3"/>
        <v>1.6986301369863014E-3</v>
      </c>
      <c r="G55" s="16">
        <f>SUM(F55:F$187)-F$187</f>
        <v>0.29417018489407881</v>
      </c>
    </row>
    <row r="56" spans="1:7">
      <c r="A56" s="15">
        <v>40330</v>
      </c>
      <c r="B56" s="16">
        <v>7.4999999999999997E-3</v>
      </c>
      <c r="C56" s="16">
        <f t="shared" si="0"/>
        <v>2.2499999999999999E-2</v>
      </c>
      <c r="D56" s="47">
        <f t="shared" si="1"/>
        <v>6.1643835616438354E-5</v>
      </c>
      <c r="E56" s="50">
        <f t="shared" si="2"/>
        <v>30</v>
      </c>
      <c r="F56" s="16">
        <f t="shared" si="3"/>
        <v>1.8493150684931506E-3</v>
      </c>
      <c r="G56" s="16">
        <f>SUM(F56:F$187)-F$187</f>
        <v>0.29247155475709252</v>
      </c>
    </row>
    <row r="57" spans="1:7">
      <c r="A57" s="15">
        <v>40360</v>
      </c>
      <c r="B57" s="16">
        <v>0.01</v>
      </c>
      <c r="C57" s="16">
        <f t="shared" si="0"/>
        <v>2.5000000000000001E-2</v>
      </c>
      <c r="D57" s="47">
        <f t="shared" si="1"/>
        <v>6.8493150684931516E-5</v>
      </c>
      <c r="E57" s="50">
        <f t="shared" si="2"/>
        <v>31</v>
      </c>
      <c r="F57" s="16">
        <f t="shared" si="3"/>
        <v>2.1232876712328772E-3</v>
      </c>
      <c r="G57" s="16">
        <f>SUM(F57:F$187)-F$187</f>
        <v>0.29062223968859935</v>
      </c>
    </row>
    <row r="58" spans="1:7">
      <c r="A58" s="15">
        <v>40391</v>
      </c>
      <c r="B58" s="16">
        <v>0.01</v>
      </c>
      <c r="C58" s="16">
        <f t="shared" si="0"/>
        <v>2.5000000000000001E-2</v>
      </c>
      <c r="D58" s="47">
        <f t="shared" si="1"/>
        <v>6.8493150684931516E-5</v>
      </c>
      <c r="E58" s="50">
        <f t="shared" si="2"/>
        <v>31</v>
      </c>
      <c r="F58" s="16">
        <f t="shared" si="3"/>
        <v>2.1232876712328772E-3</v>
      </c>
      <c r="G58" s="16">
        <f>SUM(F58:F$187)-F$187</f>
        <v>0.28849895201736647</v>
      </c>
    </row>
    <row r="59" spans="1:7">
      <c r="A59" s="15">
        <v>40422</v>
      </c>
      <c r="B59" s="16">
        <v>1.2500000000000001E-2</v>
      </c>
      <c r="C59" s="16">
        <f t="shared" si="0"/>
        <v>2.75E-2</v>
      </c>
      <c r="D59" s="47">
        <f t="shared" si="1"/>
        <v>7.5342465753424663E-5</v>
      </c>
      <c r="E59" s="50">
        <f t="shared" si="2"/>
        <v>30</v>
      </c>
      <c r="F59" s="16">
        <f t="shared" si="3"/>
        <v>2.2602739726027398E-3</v>
      </c>
      <c r="G59" s="16">
        <f>SUM(F59:F$187)-F$187</f>
        <v>0.2863756643461336</v>
      </c>
    </row>
    <row r="60" spans="1:7">
      <c r="A60" s="15">
        <v>40452</v>
      </c>
      <c r="B60" s="16">
        <v>1.2500000000000001E-2</v>
      </c>
      <c r="C60" s="16">
        <f t="shared" si="0"/>
        <v>2.75E-2</v>
      </c>
      <c r="D60" s="47">
        <f t="shared" si="1"/>
        <v>7.5342465753424663E-5</v>
      </c>
      <c r="E60" s="50">
        <f t="shared" si="2"/>
        <v>31</v>
      </c>
      <c r="F60" s="16">
        <f t="shared" si="3"/>
        <v>2.3356164383561647E-3</v>
      </c>
      <c r="G60" s="16">
        <f>SUM(F60:F$187)-F$187</f>
        <v>0.28411539037353084</v>
      </c>
    </row>
    <row r="61" spans="1:7">
      <c r="A61" s="15">
        <v>40483</v>
      </c>
      <c r="B61" s="16">
        <v>1.2500000000000001E-2</v>
      </c>
      <c r="C61" s="16">
        <f t="shared" si="0"/>
        <v>2.75E-2</v>
      </c>
      <c r="D61" s="47">
        <f t="shared" si="1"/>
        <v>7.5342465753424663E-5</v>
      </c>
      <c r="E61" s="50">
        <f t="shared" si="2"/>
        <v>30</v>
      </c>
      <c r="F61" s="16">
        <f t="shared" si="3"/>
        <v>2.2602739726027398E-3</v>
      </c>
      <c r="G61" s="16">
        <f>SUM(F61:F$187)-F$187</f>
        <v>0.28177977393517467</v>
      </c>
    </row>
    <row r="62" spans="1:7">
      <c r="A62" s="15">
        <v>40513</v>
      </c>
      <c r="B62" s="16">
        <v>1.2500000000000001E-2</v>
      </c>
      <c r="C62" s="16">
        <f t="shared" si="0"/>
        <v>2.75E-2</v>
      </c>
      <c r="D62" s="47">
        <f t="shared" si="1"/>
        <v>7.5342465753424663E-5</v>
      </c>
      <c r="E62" s="50">
        <f t="shared" si="2"/>
        <v>31</v>
      </c>
      <c r="F62" s="16">
        <f t="shared" si="3"/>
        <v>2.3356164383561647E-3</v>
      </c>
      <c r="G62" s="16">
        <f>SUM(F62:F$187)-F$187</f>
        <v>0.27951949996257197</v>
      </c>
    </row>
    <row r="63" spans="1:7">
      <c r="A63" s="15">
        <v>40544</v>
      </c>
      <c r="B63" s="16">
        <v>1.2500000000000001E-2</v>
      </c>
      <c r="C63" s="16">
        <f t="shared" si="0"/>
        <v>2.75E-2</v>
      </c>
      <c r="D63" s="47">
        <f t="shared" si="1"/>
        <v>7.5342465753424663E-5</v>
      </c>
      <c r="E63" s="50">
        <f t="shared" si="2"/>
        <v>31</v>
      </c>
      <c r="F63" s="16">
        <f t="shared" si="3"/>
        <v>2.3356164383561647E-3</v>
      </c>
      <c r="G63" s="16">
        <f>SUM(F63:F$187)-F$187</f>
        <v>0.27718388352421575</v>
      </c>
    </row>
    <row r="64" spans="1:7">
      <c r="A64" s="15">
        <v>40575</v>
      </c>
      <c r="B64" s="16">
        <v>1.2500000000000001E-2</v>
      </c>
      <c r="C64" s="16">
        <f t="shared" si="0"/>
        <v>2.75E-2</v>
      </c>
      <c r="D64" s="47">
        <f t="shared" si="1"/>
        <v>7.5342465753424663E-5</v>
      </c>
      <c r="E64" s="50">
        <f t="shared" si="2"/>
        <v>28</v>
      </c>
      <c r="F64" s="16">
        <f t="shared" si="3"/>
        <v>2.1095890410958904E-3</v>
      </c>
      <c r="G64" s="16">
        <f>SUM(F64:F$187)-F$187</f>
        <v>0.27484826708585963</v>
      </c>
    </row>
    <row r="65" spans="1:7">
      <c r="A65" s="15">
        <v>40603</v>
      </c>
      <c r="B65" s="16">
        <v>1.2500000000000001E-2</v>
      </c>
      <c r="C65" s="16">
        <f t="shared" si="0"/>
        <v>2.75E-2</v>
      </c>
      <c r="D65" s="47">
        <f t="shared" si="1"/>
        <v>7.5342465753424663E-5</v>
      </c>
      <c r="E65" s="50">
        <f t="shared" si="2"/>
        <v>31</v>
      </c>
      <c r="F65" s="16">
        <f t="shared" si="3"/>
        <v>2.3356164383561647E-3</v>
      </c>
      <c r="G65" s="16">
        <f>SUM(F65:F$187)-F$187</f>
        <v>0.2727386780447637</v>
      </c>
    </row>
    <row r="66" spans="1:7">
      <c r="A66" s="15">
        <v>40634</v>
      </c>
      <c r="B66" s="16">
        <v>1.2500000000000001E-2</v>
      </c>
      <c r="C66" s="16">
        <f t="shared" si="0"/>
        <v>2.75E-2</v>
      </c>
      <c r="D66" s="47">
        <f t="shared" si="1"/>
        <v>7.5342465753424663E-5</v>
      </c>
      <c r="E66" s="50">
        <f t="shared" si="2"/>
        <v>30</v>
      </c>
      <c r="F66" s="16">
        <f t="shared" si="3"/>
        <v>2.2602739726027398E-3</v>
      </c>
      <c r="G66" s="16">
        <f>SUM(F66:F$187)-F$187</f>
        <v>0.27040306160640759</v>
      </c>
    </row>
    <row r="67" spans="1:7">
      <c r="A67" s="15">
        <v>40664</v>
      </c>
      <c r="B67" s="16">
        <v>1.2500000000000001E-2</v>
      </c>
      <c r="C67" s="16">
        <f t="shared" ref="C67:C130" si="5">B67+1.5%</f>
        <v>2.75E-2</v>
      </c>
      <c r="D67" s="47">
        <f t="shared" si="1"/>
        <v>7.5342465753424663E-5</v>
      </c>
      <c r="E67" s="50">
        <f t="shared" si="2"/>
        <v>31</v>
      </c>
      <c r="F67" s="16">
        <f t="shared" si="3"/>
        <v>2.3356164383561647E-3</v>
      </c>
      <c r="G67" s="16">
        <f>SUM(F67:F$187)-F$187</f>
        <v>0.26814278763380484</v>
      </c>
    </row>
    <row r="68" spans="1:7">
      <c r="A68" s="15">
        <v>40695</v>
      </c>
      <c r="B68" s="16">
        <v>1.2500000000000001E-2</v>
      </c>
      <c r="C68" s="16">
        <f t="shared" si="5"/>
        <v>2.75E-2</v>
      </c>
      <c r="D68" s="47">
        <f t="shared" ref="D68:D122" si="6">C68/365</f>
        <v>7.5342465753424663E-5</v>
      </c>
      <c r="E68" s="50">
        <f t="shared" ref="E68:E131" si="7">DAY(DATE(YEAR(A68),MONTH(A68)+1,0))</f>
        <v>30</v>
      </c>
      <c r="F68" s="16">
        <f t="shared" ref="F68:F131" si="8">D68*E68</f>
        <v>2.2602739726027398E-3</v>
      </c>
      <c r="G68" s="16">
        <f>SUM(F68:F$187)-F$187</f>
        <v>0.26580717119544867</v>
      </c>
    </row>
    <row r="69" spans="1:7">
      <c r="A69" s="15">
        <v>40725</v>
      </c>
      <c r="B69" s="16">
        <v>1.2500000000000001E-2</v>
      </c>
      <c r="C69" s="16">
        <f t="shared" si="5"/>
        <v>2.75E-2</v>
      </c>
      <c r="D69" s="47">
        <f t="shared" si="6"/>
        <v>7.5342465753424663E-5</v>
      </c>
      <c r="E69" s="50">
        <f t="shared" si="7"/>
        <v>31</v>
      </c>
      <c r="F69" s="16">
        <f t="shared" si="8"/>
        <v>2.3356164383561647E-3</v>
      </c>
      <c r="G69" s="16">
        <f>SUM(F69:F$187)-F$187</f>
        <v>0.26354689722284597</v>
      </c>
    </row>
    <row r="70" spans="1:7">
      <c r="A70" s="15">
        <v>40756</v>
      </c>
      <c r="B70" s="16">
        <v>1.2500000000000001E-2</v>
      </c>
      <c r="C70" s="16">
        <f t="shared" si="5"/>
        <v>2.75E-2</v>
      </c>
      <c r="D70" s="47">
        <f t="shared" si="6"/>
        <v>7.5342465753424663E-5</v>
      </c>
      <c r="E70" s="50">
        <f t="shared" si="7"/>
        <v>31</v>
      </c>
      <c r="F70" s="16">
        <f t="shared" si="8"/>
        <v>2.3356164383561647E-3</v>
      </c>
      <c r="G70" s="16">
        <f>SUM(F70:F$187)-F$187</f>
        <v>0.2612112807844898</v>
      </c>
    </row>
    <row r="71" spans="1:7">
      <c r="A71" s="15">
        <v>40787</v>
      </c>
      <c r="B71" s="16">
        <v>1.2500000000000001E-2</v>
      </c>
      <c r="C71" s="16">
        <f t="shared" si="5"/>
        <v>2.75E-2</v>
      </c>
      <c r="D71" s="47">
        <f t="shared" si="6"/>
        <v>7.5342465753424663E-5</v>
      </c>
      <c r="E71" s="50">
        <f t="shared" si="7"/>
        <v>30</v>
      </c>
      <c r="F71" s="16">
        <f t="shared" si="8"/>
        <v>2.2602739726027398E-3</v>
      </c>
      <c r="G71" s="16">
        <f>SUM(F71:F$187)-F$187</f>
        <v>0.25887566434613363</v>
      </c>
    </row>
    <row r="72" spans="1:7">
      <c r="A72" s="15">
        <v>40817</v>
      </c>
      <c r="B72" s="16">
        <v>1.2500000000000001E-2</v>
      </c>
      <c r="C72" s="16">
        <f t="shared" si="5"/>
        <v>2.75E-2</v>
      </c>
      <c r="D72" s="47">
        <f t="shared" si="6"/>
        <v>7.5342465753424663E-5</v>
      </c>
      <c r="E72" s="50">
        <f t="shared" si="7"/>
        <v>31</v>
      </c>
      <c r="F72" s="16">
        <f t="shared" si="8"/>
        <v>2.3356164383561647E-3</v>
      </c>
      <c r="G72" s="16">
        <f>SUM(F72:F$187)-F$187</f>
        <v>0.25661539037353093</v>
      </c>
    </row>
    <row r="73" spans="1:7">
      <c r="A73" s="15">
        <v>40848</v>
      </c>
      <c r="B73" s="16">
        <v>1.2500000000000001E-2</v>
      </c>
      <c r="C73" s="16">
        <f t="shared" si="5"/>
        <v>2.75E-2</v>
      </c>
      <c r="D73" s="47">
        <f t="shared" si="6"/>
        <v>7.5342465753424663E-5</v>
      </c>
      <c r="E73" s="50">
        <f t="shared" si="7"/>
        <v>30</v>
      </c>
      <c r="F73" s="16">
        <f t="shared" si="8"/>
        <v>2.2602739726027398E-3</v>
      </c>
      <c r="G73" s="16">
        <f>SUM(F73:F$187)-F$187</f>
        <v>0.25427977393517476</v>
      </c>
    </row>
    <row r="74" spans="1:7">
      <c r="A74" s="15">
        <v>40878</v>
      </c>
      <c r="B74" s="16">
        <v>1.2500000000000001E-2</v>
      </c>
      <c r="C74" s="16">
        <f t="shared" si="5"/>
        <v>2.75E-2</v>
      </c>
      <c r="D74" s="47">
        <f t="shared" si="6"/>
        <v>7.5342465753424663E-5</v>
      </c>
      <c r="E74" s="50">
        <f t="shared" si="7"/>
        <v>31</v>
      </c>
      <c r="F74" s="16">
        <f t="shared" si="8"/>
        <v>2.3356164383561647E-3</v>
      </c>
      <c r="G74" s="16">
        <f>SUM(F74:F$187)-F$187</f>
        <v>0.252019499962572</v>
      </c>
    </row>
    <row r="75" spans="1:7">
      <c r="A75" s="15">
        <v>40909</v>
      </c>
      <c r="B75" s="16">
        <v>1.2500000000000001E-2</v>
      </c>
      <c r="C75" s="16">
        <f t="shared" si="5"/>
        <v>2.75E-2</v>
      </c>
      <c r="D75" s="47">
        <f>C75/366</f>
        <v>7.5136612021857923E-5</v>
      </c>
      <c r="E75" s="50">
        <f t="shared" si="7"/>
        <v>31</v>
      </c>
      <c r="F75" s="16">
        <f t="shared" si="8"/>
        <v>2.3292349726775955E-3</v>
      </c>
      <c r="G75" s="16">
        <f>SUM(F75:F$187)-F$187</f>
        <v>0.24968388352421578</v>
      </c>
    </row>
    <row r="76" spans="1:7">
      <c r="A76" s="15">
        <v>40940</v>
      </c>
      <c r="B76" s="16">
        <v>1.2500000000000001E-2</v>
      </c>
      <c r="C76" s="16">
        <f t="shared" si="5"/>
        <v>2.75E-2</v>
      </c>
      <c r="D76" s="47">
        <f t="shared" ref="D76:D86" si="9">C76/366</f>
        <v>7.5136612021857923E-5</v>
      </c>
      <c r="E76" s="50">
        <f t="shared" si="7"/>
        <v>29</v>
      </c>
      <c r="F76" s="16">
        <f t="shared" si="8"/>
        <v>2.1789617486338798E-3</v>
      </c>
      <c r="G76" s="16">
        <f>SUM(F76:F$187)-F$187</f>
        <v>0.24735464855153821</v>
      </c>
    </row>
    <row r="77" spans="1:7">
      <c r="A77" s="15">
        <v>40969</v>
      </c>
      <c r="B77" s="16">
        <v>1.2500000000000001E-2</v>
      </c>
      <c r="C77" s="16">
        <f t="shared" si="5"/>
        <v>2.75E-2</v>
      </c>
      <c r="D77" s="47">
        <f t="shared" si="9"/>
        <v>7.5136612021857923E-5</v>
      </c>
      <c r="E77" s="50">
        <f t="shared" si="7"/>
        <v>31</v>
      </c>
      <c r="F77" s="16">
        <f t="shared" si="8"/>
        <v>2.3292349726775955E-3</v>
      </c>
      <c r="G77" s="16">
        <f>SUM(F77:F$187)-F$187</f>
        <v>0.24517568680290433</v>
      </c>
    </row>
    <row r="78" spans="1:7">
      <c r="A78" s="15">
        <v>41000</v>
      </c>
      <c r="B78" s="16">
        <v>1.2500000000000001E-2</v>
      </c>
      <c r="C78" s="16">
        <f t="shared" si="5"/>
        <v>2.75E-2</v>
      </c>
      <c r="D78" s="47">
        <f t="shared" si="9"/>
        <v>7.5136612021857923E-5</v>
      </c>
      <c r="E78" s="50">
        <f t="shared" si="7"/>
        <v>30</v>
      </c>
      <c r="F78" s="16">
        <f t="shared" si="8"/>
        <v>2.2540983606557379E-3</v>
      </c>
      <c r="G78" s="16">
        <f>SUM(F78:F$187)-F$187</f>
        <v>0.24284645183022674</v>
      </c>
    </row>
    <row r="79" spans="1:7">
      <c r="A79" s="15">
        <v>41030</v>
      </c>
      <c r="B79" s="16">
        <v>1.2500000000000001E-2</v>
      </c>
      <c r="C79" s="16">
        <f t="shared" si="5"/>
        <v>2.75E-2</v>
      </c>
      <c r="D79" s="47">
        <f t="shared" si="9"/>
        <v>7.5136612021857923E-5</v>
      </c>
      <c r="E79" s="50">
        <f t="shared" si="7"/>
        <v>31</v>
      </c>
      <c r="F79" s="16">
        <f t="shared" si="8"/>
        <v>2.3292349726775955E-3</v>
      </c>
      <c r="G79" s="16">
        <f>SUM(F79:F$187)-F$187</f>
        <v>0.24059235346957097</v>
      </c>
    </row>
    <row r="80" spans="1:7">
      <c r="A80" s="15">
        <v>41061</v>
      </c>
      <c r="B80" s="16">
        <v>1.2500000000000001E-2</v>
      </c>
      <c r="C80" s="16">
        <f t="shared" si="5"/>
        <v>2.75E-2</v>
      </c>
      <c r="D80" s="47">
        <f t="shared" si="9"/>
        <v>7.5136612021857923E-5</v>
      </c>
      <c r="E80" s="50">
        <f t="shared" si="7"/>
        <v>30</v>
      </c>
      <c r="F80" s="16">
        <f t="shared" si="8"/>
        <v>2.2540983606557379E-3</v>
      </c>
      <c r="G80" s="16">
        <f>SUM(F80:F$187)-F$187</f>
        <v>0.23826311849689338</v>
      </c>
    </row>
    <row r="81" spans="1:7">
      <c r="A81" s="15">
        <v>41091</v>
      </c>
      <c r="B81" s="16">
        <v>1.2500000000000001E-2</v>
      </c>
      <c r="C81" s="16">
        <f t="shared" si="5"/>
        <v>2.75E-2</v>
      </c>
      <c r="D81" s="47">
        <f t="shared" si="9"/>
        <v>7.5136612021857923E-5</v>
      </c>
      <c r="E81" s="50">
        <f t="shared" si="7"/>
        <v>31</v>
      </c>
      <c r="F81" s="16">
        <f t="shared" si="8"/>
        <v>2.3292349726775955E-3</v>
      </c>
      <c r="G81" s="16">
        <f>SUM(F81:F$187)-F$187</f>
        <v>0.23600902013623765</v>
      </c>
    </row>
    <row r="82" spans="1:7">
      <c r="A82" s="15">
        <v>41122</v>
      </c>
      <c r="B82" s="16">
        <v>1.2500000000000001E-2</v>
      </c>
      <c r="C82" s="16">
        <f t="shared" si="5"/>
        <v>2.75E-2</v>
      </c>
      <c r="D82" s="47">
        <f t="shared" si="9"/>
        <v>7.5136612021857923E-5</v>
      </c>
      <c r="E82" s="50">
        <f t="shared" si="7"/>
        <v>31</v>
      </c>
      <c r="F82" s="16">
        <f t="shared" si="8"/>
        <v>2.3292349726775955E-3</v>
      </c>
      <c r="G82" s="16">
        <f>SUM(F82:F$187)-F$187</f>
        <v>0.23367978516356006</v>
      </c>
    </row>
    <row r="83" spans="1:7">
      <c r="A83" s="15">
        <v>41153</v>
      </c>
      <c r="B83" s="16">
        <v>1.2500000000000001E-2</v>
      </c>
      <c r="C83" s="16">
        <f t="shared" si="5"/>
        <v>2.75E-2</v>
      </c>
      <c r="D83" s="47">
        <f t="shared" si="9"/>
        <v>7.5136612021857923E-5</v>
      </c>
      <c r="E83" s="50">
        <f t="shared" si="7"/>
        <v>30</v>
      </c>
      <c r="F83" s="16">
        <f t="shared" si="8"/>
        <v>2.2540983606557379E-3</v>
      </c>
      <c r="G83" s="16">
        <f>SUM(F83:F$187)-F$187</f>
        <v>0.23135055019088246</v>
      </c>
    </row>
    <row r="84" spans="1:7">
      <c r="A84" s="15">
        <v>41183</v>
      </c>
      <c r="B84" s="16">
        <v>1.2500000000000001E-2</v>
      </c>
      <c r="C84" s="16">
        <f t="shared" si="5"/>
        <v>2.75E-2</v>
      </c>
      <c r="D84" s="47">
        <f t="shared" si="9"/>
        <v>7.5136612021857923E-5</v>
      </c>
      <c r="E84" s="50">
        <f t="shared" si="7"/>
        <v>31</v>
      </c>
      <c r="F84" s="16">
        <f t="shared" si="8"/>
        <v>2.3292349726775955E-3</v>
      </c>
      <c r="G84" s="16">
        <f>SUM(F84:F$187)-F$187</f>
        <v>0.22909645183022673</v>
      </c>
    </row>
    <row r="85" spans="1:7">
      <c r="A85" s="15">
        <v>41214</v>
      </c>
      <c r="B85" s="16">
        <v>1.2500000000000001E-2</v>
      </c>
      <c r="C85" s="16">
        <f t="shared" si="5"/>
        <v>2.75E-2</v>
      </c>
      <c r="D85" s="47">
        <f t="shared" si="9"/>
        <v>7.5136612021857923E-5</v>
      </c>
      <c r="E85" s="50">
        <f t="shared" si="7"/>
        <v>30</v>
      </c>
      <c r="F85" s="16">
        <f t="shared" si="8"/>
        <v>2.2540983606557379E-3</v>
      </c>
      <c r="G85" s="16">
        <f>SUM(F85:F$187)-F$187</f>
        <v>0.22676721685754911</v>
      </c>
    </row>
    <row r="86" spans="1:7">
      <c r="A86" s="15">
        <v>41244</v>
      </c>
      <c r="B86" s="16">
        <v>1.2500000000000001E-2</v>
      </c>
      <c r="C86" s="16">
        <f t="shared" si="5"/>
        <v>2.75E-2</v>
      </c>
      <c r="D86" s="47">
        <f t="shared" si="9"/>
        <v>7.5136612021857923E-5</v>
      </c>
      <c r="E86" s="50">
        <f t="shared" si="7"/>
        <v>31</v>
      </c>
      <c r="F86" s="16">
        <f t="shared" si="8"/>
        <v>2.3292349726775955E-3</v>
      </c>
      <c r="G86" s="16">
        <f>SUM(F86:F$187)-F$187</f>
        <v>0.2245131184968934</v>
      </c>
    </row>
    <row r="87" spans="1:7">
      <c r="A87" s="15">
        <v>41275</v>
      </c>
      <c r="B87" s="16">
        <v>1.2500000000000001E-2</v>
      </c>
      <c r="C87" s="16">
        <f t="shared" si="5"/>
        <v>2.75E-2</v>
      </c>
      <c r="D87" s="47">
        <f t="shared" si="6"/>
        <v>7.5342465753424663E-5</v>
      </c>
      <c r="E87" s="50">
        <f t="shared" si="7"/>
        <v>31</v>
      </c>
      <c r="F87" s="16">
        <f t="shared" si="8"/>
        <v>2.3356164383561647E-3</v>
      </c>
      <c r="G87" s="16">
        <f>SUM(F87:F$187)-F$187</f>
        <v>0.22218388352421581</v>
      </c>
    </row>
    <row r="88" spans="1:7">
      <c r="A88" s="15">
        <v>41306</v>
      </c>
      <c r="B88" s="16">
        <v>1.2500000000000001E-2</v>
      </c>
      <c r="C88" s="16">
        <f t="shared" si="5"/>
        <v>2.75E-2</v>
      </c>
      <c r="D88" s="47">
        <f t="shared" si="6"/>
        <v>7.5342465753424663E-5</v>
      </c>
      <c r="E88" s="50">
        <f t="shared" si="7"/>
        <v>28</v>
      </c>
      <c r="F88" s="16">
        <f t="shared" si="8"/>
        <v>2.1095890410958904E-3</v>
      </c>
      <c r="G88" s="16">
        <f>SUM(F88:F$187)-F$187</f>
        <v>0.21984826708585964</v>
      </c>
    </row>
    <row r="89" spans="1:7">
      <c r="A89" s="15">
        <v>41334</v>
      </c>
      <c r="B89" s="16">
        <v>1.2500000000000001E-2</v>
      </c>
      <c r="C89" s="16">
        <f t="shared" si="5"/>
        <v>2.75E-2</v>
      </c>
      <c r="D89" s="47">
        <f t="shared" si="6"/>
        <v>7.5342465753424663E-5</v>
      </c>
      <c r="E89" s="50">
        <f t="shared" si="7"/>
        <v>31</v>
      </c>
      <c r="F89" s="16">
        <f t="shared" si="8"/>
        <v>2.3356164383561647E-3</v>
      </c>
      <c r="G89" s="16">
        <f>SUM(F89:F$187)-F$187</f>
        <v>0.21773867804476374</v>
      </c>
    </row>
    <row r="90" spans="1:7">
      <c r="A90" s="15">
        <v>41365</v>
      </c>
      <c r="B90" s="16">
        <v>1.2500000000000001E-2</v>
      </c>
      <c r="C90" s="16">
        <f t="shared" si="5"/>
        <v>2.75E-2</v>
      </c>
      <c r="D90" s="47">
        <f t="shared" si="6"/>
        <v>7.5342465753424663E-5</v>
      </c>
      <c r="E90" s="50">
        <f t="shared" si="7"/>
        <v>30</v>
      </c>
      <c r="F90" s="16">
        <f t="shared" si="8"/>
        <v>2.2602739726027398E-3</v>
      </c>
      <c r="G90" s="16">
        <f>SUM(F90:F$187)-F$187</f>
        <v>0.21540306160640757</v>
      </c>
    </row>
    <row r="91" spans="1:7">
      <c r="A91" s="15">
        <v>41395</v>
      </c>
      <c r="B91" s="16">
        <v>1.2500000000000001E-2</v>
      </c>
      <c r="C91" s="16">
        <f t="shared" si="5"/>
        <v>2.75E-2</v>
      </c>
      <c r="D91" s="47">
        <f t="shared" si="6"/>
        <v>7.5342465753424663E-5</v>
      </c>
      <c r="E91" s="50">
        <f t="shared" si="7"/>
        <v>31</v>
      </c>
      <c r="F91" s="16">
        <f t="shared" si="8"/>
        <v>2.3356164383561647E-3</v>
      </c>
      <c r="G91" s="16">
        <f>SUM(F91:F$187)-F$187</f>
        <v>0.21314278763380481</v>
      </c>
    </row>
    <row r="92" spans="1:7">
      <c r="A92" s="15">
        <v>41426</v>
      </c>
      <c r="B92" s="16">
        <v>1.2500000000000001E-2</v>
      </c>
      <c r="C92" s="16">
        <f t="shared" si="5"/>
        <v>2.75E-2</v>
      </c>
      <c r="D92" s="47">
        <f t="shared" si="6"/>
        <v>7.5342465753424663E-5</v>
      </c>
      <c r="E92" s="50">
        <f t="shared" si="7"/>
        <v>30</v>
      </c>
      <c r="F92" s="16">
        <f t="shared" si="8"/>
        <v>2.2602739726027398E-3</v>
      </c>
      <c r="G92" s="16">
        <f>SUM(F92:F$187)-F$187</f>
        <v>0.21080717119544864</v>
      </c>
    </row>
    <row r="93" spans="1:7">
      <c r="A93" s="15">
        <v>41456</v>
      </c>
      <c r="B93" s="16">
        <v>1.2500000000000001E-2</v>
      </c>
      <c r="C93" s="16">
        <f t="shared" si="5"/>
        <v>2.75E-2</v>
      </c>
      <c r="D93" s="47">
        <f t="shared" si="6"/>
        <v>7.5342465753424663E-5</v>
      </c>
      <c r="E93" s="50">
        <f t="shared" si="7"/>
        <v>31</v>
      </c>
      <c r="F93" s="16">
        <f t="shared" si="8"/>
        <v>2.3356164383561647E-3</v>
      </c>
      <c r="G93" s="16">
        <f>SUM(F93:F$187)-F$187</f>
        <v>0.20854689722284592</v>
      </c>
    </row>
    <row r="94" spans="1:7">
      <c r="A94" s="15">
        <v>41487</v>
      </c>
      <c r="B94" s="16">
        <v>1.2500000000000001E-2</v>
      </c>
      <c r="C94" s="16">
        <f t="shared" si="5"/>
        <v>2.75E-2</v>
      </c>
      <c r="D94" s="47">
        <f t="shared" si="6"/>
        <v>7.5342465753424663E-5</v>
      </c>
      <c r="E94" s="50">
        <f t="shared" si="7"/>
        <v>31</v>
      </c>
      <c r="F94" s="16">
        <f t="shared" si="8"/>
        <v>2.3356164383561647E-3</v>
      </c>
      <c r="G94" s="16">
        <f>SUM(F94:F$187)-F$187</f>
        <v>0.20621128078448975</v>
      </c>
    </row>
    <row r="95" spans="1:7">
      <c r="A95" s="15">
        <v>41518</v>
      </c>
      <c r="B95" s="16">
        <v>1.2500000000000001E-2</v>
      </c>
      <c r="C95" s="16">
        <f t="shared" si="5"/>
        <v>2.75E-2</v>
      </c>
      <c r="D95" s="47">
        <f t="shared" si="6"/>
        <v>7.5342465753424663E-5</v>
      </c>
      <c r="E95" s="50">
        <f t="shared" si="7"/>
        <v>30</v>
      </c>
      <c r="F95" s="16">
        <f t="shared" si="8"/>
        <v>2.2602739726027398E-3</v>
      </c>
      <c r="G95" s="16">
        <f>SUM(F95:F$187)-F$187</f>
        <v>0.20387566434613361</v>
      </c>
    </row>
    <row r="96" spans="1:7">
      <c r="A96" s="15">
        <v>41548</v>
      </c>
      <c r="B96" s="16">
        <v>1.2500000000000001E-2</v>
      </c>
      <c r="C96" s="16">
        <f t="shared" si="5"/>
        <v>2.75E-2</v>
      </c>
      <c r="D96" s="47">
        <f t="shared" si="6"/>
        <v>7.5342465753424663E-5</v>
      </c>
      <c r="E96" s="50">
        <f t="shared" si="7"/>
        <v>31</v>
      </c>
      <c r="F96" s="16">
        <f t="shared" si="8"/>
        <v>2.3356164383561647E-3</v>
      </c>
      <c r="G96" s="16">
        <f>SUM(F96:F$187)-F$187</f>
        <v>0.20161539037353088</v>
      </c>
    </row>
    <row r="97" spans="1:7">
      <c r="A97" s="15">
        <v>41579</v>
      </c>
      <c r="B97" s="16">
        <v>1.2500000000000001E-2</v>
      </c>
      <c r="C97" s="16">
        <f t="shared" si="5"/>
        <v>2.75E-2</v>
      </c>
      <c r="D97" s="47">
        <f t="shared" si="6"/>
        <v>7.5342465753424663E-5</v>
      </c>
      <c r="E97" s="50">
        <f t="shared" si="7"/>
        <v>30</v>
      </c>
      <c r="F97" s="16">
        <f t="shared" si="8"/>
        <v>2.2602739726027398E-3</v>
      </c>
      <c r="G97" s="16">
        <f>SUM(F97:F$187)-F$187</f>
        <v>0.19927977393517471</v>
      </c>
    </row>
    <row r="98" spans="1:7">
      <c r="A98" s="15">
        <v>41609</v>
      </c>
      <c r="B98" s="16">
        <v>1.2500000000000001E-2</v>
      </c>
      <c r="C98" s="16">
        <f t="shared" si="5"/>
        <v>2.75E-2</v>
      </c>
      <c r="D98" s="47">
        <f t="shared" si="6"/>
        <v>7.5342465753424663E-5</v>
      </c>
      <c r="E98" s="50">
        <f t="shared" si="7"/>
        <v>31</v>
      </c>
      <c r="F98" s="16">
        <f t="shared" si="8"/>
        <v>2.3356164383561647E-3</v>
      </c>
      <c r="G98" s="16">
        <f>SUM(F98:F$187)-F$187</f>
        <v>0.19701949996257195</v>
      </c>
    </row>
    <row r="99" spans="1:7">
      <c r="A99" s="15">
        <v>41640</v>
      </c>
      <c r="B99" s="16">
        <v>1.2500000000000001E-2</v>
      </c>
      <c r="C99" s="16">
        <f t="shared" si="5"/>
        <v>2.75E-2</v>
      </c>
      <c r="D99" s="47">
        <f t="shared" si="6"/>
        <v>7.5342465753424663E-5</v>
      </c>
      <c r="E99" s="50">
        <f t="shared" si="7"/>
        <v>31</v>
      </c>
      <c r="F99" s="16">
        <f t="shared" si="8"/>
        <v>2.3356164383561647E-3</v>
      </c>
      <c r="G99" s="16">
        <f>SUM(F99:F$187)-F$187</f>
        <v>0.19468388352421578</v>
      </c>
    </row>
    <row r="100" spans="1:7">
      <c r="A100" s="15">
        <v>41671</v>
      </c>
      <c r="B100" s="16">
        <v>1.2500000000000001E-2</v>
      </c>
      <c r="C100" s="16">
        <f t="shared" si="5"/>
        <v>2.75E-2</v>
      </c>
      <c r="D100" s="47">
        <f t="shared" si="6"/>
        <v>7.5342465753424663E-5</v>
      </c>
      <c r="E100" s="50">
        <f t="shared" si="7"/>
        <v>28</v>
      </c>
      <c r="F100" s="16">
        <f t="shared" si="8"/>
        <v>2.1095890410958904E-3</v>
      </c>
      <c r="G100" s="16">
        <f>SUM(F100:F$187)-F$187</f>
        <v>0.19234826708585961</v>
      </c>
    </row>
    <row r="101" spans="1:7">
      <c r="A101" s="15">
        <v>41699</v>
      </c>
      <c r="B101" s="16">
        <v>1.2500000000000001E-2</v>
      </c>
      <c r="C101" s="16">
        <f t="shared" si="5"/>
        <v>2.75E-2</v>
      </c>
      <c r="D101" s="47">
        <f t="shared" si="6"/>
        <v>7.5342465753424663E-5</v>
      </c>
      <c r="E101" s="50">
        <f t="shared" si="7"/>
        <v>31</v>
      </c>
      <c r="F101" s="16">
        <f t="shared" si="8"/>
        <v>2.3356164383561647E-3</v>
      </c>
      <c r="G101" s="16">
        <f>SUM(F101:F$187)-F$187</f>
        <v>0.19023867804476371</v>
      </c>
    </row>
    <row r="102" spans="1:7">
      <c r="A102" s="15">
        <v>41730</v>
      </c>
      <c r="B102" s="16">
        <v>1.2500000000000001E-2</v>
      </c>
      <c r="C102" s="16">
        <f t="shared" si="5"/>
        <v>2.75E-2</v>
      </c>
      <c r="D102" s="47">
        <f t="shared" si="6"/>
        <v>7.5342465753424663E-5</v>
      </c>
      <c r="E102" s="50">
        <f t="shared" si="7"/>
        <v>30</v>
      </c>
      <c r="F102" s="16">
        <f t="shared" si="8"/>
        <v>2.2602739726027398E-3</v>
      </c>
      <c r="G102" s="16">
        <f>SUM(F102:F$187)-F$187</f>
        <v>0.18790306160640755</v>
      </c>
    </row>
    <row r="103" spans="1:7">
      <c r="A103" s="15">
        <v>41760</v>
      </c>
      <c r="B103" s="16">
        <v>1.2500000000000001E-2</v>
      </c>
      <c r="C103" s="16">
        <f t="shared" si="5"/>
        <v>2.75E-2</v>
      </c>
      <c r="D103" s="47">
        <f t="shared" si="6"/>
        <v>7.5342465753424663E-5</v>
      </c>
      <c r="E103" s="50">
        <f t="shared" si="7"/>
        <v>31</v>
      </c>
      <c r="F103" s="16">
        <f t="shared" si="8"/>
        <v>2.3356164383561647E-3</v>
      </c>
      <c r="G103" s="16">
        <f>SUM(F103:F$187)-F$187</f>
        <v>0.18564278763380482</v>
      </c>
    </row>
    <row r="104" spans="1:7">
      <c r="A104" s="15">
        <v>41791</v>
      </c>
      <c r="B104" s="16">
        <v>1.2500000000000001E-2</v>
      </c>
      <c r="C104" s="16">
        <f t="shared" si="5"/>
        <v>2.75E-2</v>
      </c>
      <c r="D104" s="47">
        <f t="shared" si="6"/>
        <v>7.5342465753424663E-5</v>
      </c>
      <c r="E104" s="50">
        <f t="shared" si="7"/>
        <v>30</v>
      </c>
      <c r="F104" s="16">
        <f t="shared" si="8"/>
        <v>2.2602739726027398E-3</v>
      </c>
      <c r="G104" s="16">
        <f>SUM(F104:F$187)-F$187</f>
        <v>0.18330717119544865</v>
      </c>
    </row>
    <row r="105" spans="1:7">
      <c r="A105" s="15">
        <v>41821</v>
      </c>
      <c r="B105" s="16">
        <v>1.2500000000000001E-2</v>
      </c>
      <c r="C105" s="16">
        <f t="shared" si="5"/>
        <v>2.75E-2</v>
      </c>
      <c r="D105" s="47">
        <f t="shared" si="6"/>
        <v>7.5342465753424663E-5</v>
      </c>
      <c r="E105" s="50">
        <f t="shared" si="7"/>
        <v>31</v>
      </c>
      <c r="F105" s="16">
        <f t="shared" si="8"/>
        <v>2.3356164383561647E-3</v>
      </c>
      <c r="G105" s="16">
        <f>SUM(F105:F$187)-F$187</f>
        <v>0.18104689722284592</v>
      </c>
    </row>
    <row r="106" spans="1:7">
      <c r="A106" s="15">
        <v>41852</v>
      </c>
      <c r="B106" s="16">
        <v>1.2500000000000001E-2</v>
      </c>
      <c r="C106" s="16">
        <f t="shared" si="5"/>
        <v>2.75E-2</v>
      </c>
      <c r="D106" s="47">
        <f t="shared" si="6"/>
        <v>7.5342465753424663E-5</v>
      </c>
      <c r="E106" s="50">
        <f t="shared" si="7"/>
        <v>31</v>
      </c>
      <c r="F106" s="16">
        <f t="shared" si="8"/>
        <v>2.3356164383561647E-3</v>
      </c>
      <c r="G106" s="16">
        <f>SUM(F106:F$187)-F$187</f>
        <v>0.17871128078448972</v>
      </c>
    </row>
    <row r="107" spans="1:7">
      <c r="A107" s="15">
        <v>41883</v>
      </c>
      <c r="B107" s="16">
        <v>1.2500000000000001E-2</v>
      </c>
      <c r="C107" s="16">
        <f t="shared" si="5"/>
        <v>2.75E-2</v>
      </c>
      <c r="D107" s="47">
        <f t="shared" si="6"/>
        <v>7.5342465753424663E-5</v>
      </c>
      <c r="E107" s="50">
        <f t="shared" si="7"/>
        <v>30</v>
      </c>
      <c r="F107" s="16">
        <f t="shared" si="8"/>
        <v>2.2602739726027398E-3</v>
      </c>
      <c r="G107" s="16">
        <f>SUM(F107:F$187)-F$187</f>
        <v>0.17637566434613358</v>
      </c>
    </row>
    <row r="108" spans="1:7">
      <c r="A108" s="15">
        <v>41913</v>
      </c>
      <c r="B108" s="16">
        <v>1.2500000000000001E-2</v>
      </c>
      <c r="C108" s="16">
        <f t="shared" si="5"/>
        <v>2.75E-2</v>
      </c>
      <c r="D108" s="47">
        <f t="shared" si="6"/>
        <v>7.5342465753424663E-5</v>
      </c>
      <c r="E108" s="50">
        <f t="shared" si="7"/>
        <v>31</v>
      </c>
      <c r="F108" s="16">
        <f t="shared" si="8"/>
        <v>2.3356164383561647E-3</v>
      </c>
      <c r="G108" s="16">
        <f>SUM(F108:F$187)-F$187</f>
        <v>0.17411539037353085</v>
      </c>
    </row>
    <row r="109" spans="1:7">
      <c r="A109" s="15">
        <v>41944</v>
      </c>
      <c r="B109" s="16">
        <v>1.2500000000000001E-2</v>
      </c>
      <c r="C109" s="16">
        <f t="shared" si="5"/>
        <v>2.75E-2</v>
      </c>
      <c r="D109" s="47">
        <f t="shared" si="6"/>
        <v>7.5342465753424663E-5</v>
      </c>
      <c r="E109" s="50">
        <f t="shared" si="7"/>
        <v>30</v>
      </c>
      <c r="F109" s="16">
        <f t="shared" si="8"/>
        <v>2.2602739726027398E-3</v>
      </c>
      <c r="G109" s="16">
        <f>SUM(F109:F$187)-F$187</f>
        <v>0.17177977393517471</v>
      </c>
    </row>
    <row r="110" spans="1:7">
      <c r="A110" s="15">
        <v>41974</v>
      </c>
      <c r="B110" s="16">
        <v>1.2500000000000001E-2</v>
      </c>
      <c r="C110" s="16">
        <f t="shared" si="5"/>
        <v>2.75E-2</v>
      </c>
      <c r="D110" s="47">
        <f t="shared" si="6"/>
        <v>7.5342465753424663E-5</v>
      </c>
      <c r="E110" s="50">
        <f t="shared" si="7"/>
        <v>31</v>
      </c>
      <c r="F110" s="16">
        <f t="shared" si="8"/>
        <v>2.3356164383561647E-3</v>
      </c>
      <c r="G110" s="16">
        <f>SUM(F110:F$187)-F$187</f>
        <v>0.16951949996257196</v>
      </c>
    </row>
    <row r="111" spans="1:7">
      <c r="A111" s="15">
        <v>42005</v>
      </c>
      <c r="B111" s="16">
        <v>0.01</v>
      </c>
      <c r="C111" s="16">
        <f t="shared" si="5"/>
        <v>2.5000000000000001E-2</v>
      </c>
      <c r="D111" s="47">
        <f t="shared" si="6"/>
        <v>6.8493150684931516E-5</v>
      </c>
      <c r="E111" s="50">
        <f t="shared" si="7"/>
        <v>31</v>
      </c>
      <c r="F111" s="16">
        <f t="shared" si="8"/>
        <v>2.1232876712328772E-3</v>
      </c>
      <c r="G111" s="16">
        <f>SUM(F111:F$187)-F$187</f>
        <v>0.16718388352421579</v>
      </c>
    </row>
    <row r="112" spans="1:7">
      <c r="A112" s="15">
        <v>42036</v>
      </c>
      <c r="B112" s="16">
        <v>0.01</v>
      </c>
      <c r="C112" s="16">
        <f t="shared" si="5"/>
        <v>2.5000000000000001E-2</v>
      </c>
      <c r="D112" s="47">
        <f t="shared" si="6"/>
        <v>6.8493150684931516E-5</v>
      </c>
      <c r="E112" s="50">
        <f t="shared" si="7"/>
        <v>28</v>
      </c>
      <c r="F112" s="16">
        <f t="shared" si="8"/>
        <v>1.9178082191780824E-3</v>
      </c>
      <c r="G112" s="16">
        <f>SUM(F112:F$187)-F$187</f>
        <v>0.16506059585298291</v>
      </c>
    </row>
    <row r="113" spans="1:7">
      <c r="A113" s="15">
        <v>42064</v>
      </c>
      <c r="B113" s="16">
        <v>0.01</v>
      </c>
      <c r="C113" s="16">
        <f t="shared" si="5"/>
        <v>2.5000000000000001E-2</v>
      </c>
      <c r="D113" s="47">
        <f t="shared" si="6"/>
        <v>6.8493150684931516E-5</v>
      </c>
      <c r="E113" s="50">
        <f t="shared" si="7"/>
        <v>31</v>
      </c>
      <c r="F113" s="16">
        <f t="shared" si="8"/>
        <v>2.1232876712328772E-3</v>
      </c>
      <c r="G113" s="16">
        <f>SUM(F113:F$187)-F$187</f>
        <v>0.16314278763380483</v>
      </c>
    </row>
    <row r="114" spans="1:7">
      <c r="A114" s="15">
        <v>42095</v>
      </c>
      <c r="B114" s="16">
        <v>0.01</v>
      </c>
      <c r="C114" s="16">
        <f t="shared" si="5"/>
        <v>2.5000000000000001E-2</v>
      </c>
      <c r="D114" s="47">
        <f t="shared" si="6"/>
        <v>6.8493150684931516E-5</v>
      </c>
      <c r="E114" s="50">
        <f t="shared" si="7"/>
        <v>30</v>
      </c>
      <c r="F114" s="16">
        <f t="shared" si="8"/>
        <v>2.0547945205479454E-3</v>
      </c>
      <c r="G114" s="16">
        <f>SUM(F114:F$187)-F$187</f>
        <v>0.16101949996257195</v>
      </c>
    </row>
    <row r="115" spans="1:7">
      <c r="A115" s="15">
        <v>42125</v>
      </c>
      <c r="B115" s="16">
        <v>0.01</v>
      </c>
      <c r="C115" s="16">
        <f t="shared" si="5"/>
        <v>2.5000000000000001E-2</v>
      </c>
      <c r="D115" s="47">
        <f t="shared" si="6"/>
        <v>6.8493150684931516E-5</v>
      </c>
      <c r="E115" s="50">
        <f t="shared" si="7"/>
        <v>31</v>
      </c>
      <c r="F115" s="16">
        <f t="shared" si="8"/>
        <v>2.1232876712328772E-3</v>
      </c>
      <c r="G115" s="16">
        <f>SUM(F115:F$187)-F$187</f>
        <v>0.15896470544202401</v>
      </c>
    </row>
    <row r="116" spans="1:7">
      <c r="A116" s="15">
        <v>42156</v>
      </c>
      <c r="B116" s="16">
        <v>0.01</v>
      </c>
      <c r="C116" s="16">
        <f t="shared" si="5"/>
        <v>2.5000000000000001E-2</v>
      </c>
      <c r="D116" s="47">
        <f t="shared" si="6"/>
        <v>6.8493150684931516E-5</v>
      </c>
      <c r="E116" s="50">
        <f t="shared" si="7"/>
        <v>30</v>
      </c>
      <c r="F116" s="16">
        <f t="shared" si="8"/>
        <v>2.0547945205479454E-3</v>
      </c>
      <c r="G116" s="16">
        <f>SUM(F116:F$187)-F$187</f>
        <v>0.15684141777079114</v>
      </c>
    </row>
    <row r="117" spans="1:7">
      <c r="A117" s="15">
        <v>42186</v>
      </c>
      <c r="B117" s="16">
        <v>7.4999999999999997E-3</v>
      </c>
      <c r="C117" s="16">
        <f t="shared" si="5"/>
        <v>2.2499999999999999E-2</v>
      </c>
      <c r="D117" s="47">
        <f t="shared" si="6"/>
        <v>6.1643835616438354E-5</v>
      </c>
      <c r="E117" s="50">
        <f t="shared" si="7"/>
        <v>31</v>
      </c>
      <c r="F117" s="16">
        <f t="shared" si="8"/>
        <v>1.910958904109589E-3</v>
      </c>
      <c r="G117" s="16">
        <f>SUM(F117:F$187)-F$187</f>
        <v>0.1547866232502432</v>
      </c>
    </row>
    <row r="118" spans="1:7">
      <c r="A118" s="15">
        <v>42217</v>
      </c>
      <c r="B118" s="16">
        <v>7.4999999999999997E-3</v>
      </c>
      <c r="C118" s="16">
        <f t="shared" si="5"/>
        <v>2.2499999999999999E-2</v>
      </c>
      <c r="D118" s="47">
        <f t="shared" si="6"/>
        <v>6.1643835616438354E-5</v>
      </c>
      <c r="E118" s="50">
        <f t="shared" si="7"/>
        <v>31</v>
      </c>
      <c r="F118" s="16">
        <f t="shared" si="8"/>
        <v>1.910958904109589E-3</v>
      </c>
      <c r="G118" s="16">
        <f>SUM(F118:F$187)-F$187</f>
        <v>0.15287566434613359</v>
      </c>
    </row>
    <row r="119" spans="1:7">
      <c r="A119" s="15">
        <v>42248</v>
      </c>
      <c r="B119" s="16">
        <v>7.4999999999999997E-3</v>
      </c>
      <c r="C119" s="16">
        <f t="shared" si="5"/>
        <v>2.2499999999999999E-2</v>
      </c>
      <c r="D119" s="47">
        <f t="shared" si="6"/>
        <v>6.1643835616438354E-5</v>
      </c>
      <c r="E119" s="50">
        <f t="shared" si="7"/>
        <v>30</v>
      </c>
      <c r="F119" s="16">
        <f t="shared" si="8"/>
        <v>1.8493150684931506E-3</v>
      </c>
      <c r="G119" s="16">
        <f>SUM(F119:F$187)-F$187</f>
        <v>0.15096470544202401</v>
      </c>
    </row>
    <row r="120" spans="1:7">
      <c r="A120" s="15">
        <v>42278</v>
      </c>
      <c r="B120" s="16">
        <v>7.4999999999999997E-3</v>
      </c>
      <c r="C120" s="16">
        <f t="shared" si="5"/>
        <v>2.2499999999999999E-2</v>
      </c>
      <c r="D120" s="47">
        <f t="shared" si="6"/>
        <v>6.1643835616438354E-5</v>
      </c>
      <c r="E120" s="50">
        <f t="shared" si="7"/>
        <v>31</v>
      </c>
      <c r="F120" s="16">
        <f t="shared" si="8"/>
        <v>1.910958904109589E-3</v>
      </c>
      <c r="G120" s="16">
        <f>SUM(F120:F$187)-F$187</f>
        <v>0.14911539037353086</v>
      </c>
    </row>
    <row r="121" spans="1:7">
      <c r="A121" s="15">
        <v>42309</v>
      </c>
      <c r="B121" s="16">
        <v>7.4999999999999997E-3</v>
      </c>
      <c r="C121" s="16">
        <f t="shared" si="5"/>
        <v>2.2499999999999999E-2</v>
      </c>
      <c r="D121" s="47">
        <f t="shared" si="6"/>
        <v>6.1643835616438354E-5</v>
      </c>
      <c r="E121" s="50">
        <f t="shared" si="7"/>
        <v>30</v>
      </c>
      <c r="F121" s="16">
        <f t="shared" si="8"/>
        <v>1.8493150684931506E-3</v>
      </c>
      <c r="G121" s="16">
        <f>SUM(F121:F$187)-F$187</f>
        <v>0.14720443146942125</v>
      </c>
    </row>
    <row r="122" spans="1:7">
      <c r="A122" s="15">
        <v>42339</v>
      </c>
      <c r="B122" s="16">
        <v>7.4999999999999997E-3</v>
      </c>
      <c r="C122" s="16">
        <f t="shared" si="5"/>
        <v>2.2499999999999999E-2</v>
      </c>
      <c r="D122" s="47">
        <f t="shared" si="6"/>
        <v>6.1643835616438354E-5</v>
      </c>
      <c r="E122" s="50">
        <f t="shared" si="7"/>
        <v>31</v>
      </c>
      <c r="F122" s="16">
        <f t="shared" si="8"/>
        <v>1.910958904109589E-3</v>
      </c>
      <c r="G122" s="16">
        <f>SUM(F122:F$187)-F$187</f>
        <v>0.1453551164009281</v>
      </c>
    </row>
    <row r="123" spans="1:7">
      <c r="A123" s="15">
        <v>42370</v>
      </c>
      <c r="B123" s="16">
        <v>7.4999999999999997E-3</v>
      </c>
      <c r="C123" s="16">
        <f t="shared" si="5"/>
        <v>2.2499999999999999E-2</v>
      </c>
      <c r="D123" s="47">
        <f>C123/366</f>
        <v>6.1475409836065574E-5</v>
      </c>
      <c r="E123" s="50">
        <f t="shared" si="7"/>
        <v>31</v>
      </c>
      <c r="F123" s="16">
        <f t="shared" si="8"/>
        <v>1.9057377049180328E-3</v>
      </c>
      <c r="G123" s="16">
        <f>SUM(F123:F$187)-F$187</f>
        <v>0.14344415749681849</v>
      </c>
    </row>
    <row r="124" spans="1:7">
      <c r="A124" s="15">
        <v>42401</v>
      </c>
      <c r="B124" s="16">
        <v>7.4999999999999997E-3</v>
      </c>
      <c r="C124" s="16">
        <f t="shared" si="5"/>
        <v>2.2499999999999999E-2</v>
      </c>
      <c r="D124" s="47">
        <f t="shared" ref="D124:D134" si="10">C124/366</f>
        <v>6.1475409836065574E-5</v>
      </c>
      <c r="E124" s="50">
        <f t="shared" si="7"/>
        <v>29</v>
      </c>
      <c r="F124" s="16">
        <f t="shared" si="8"/>
        <v>1.7827868852459017E-3</v>
      </c>
      <c r="G124" s="16">
        <f>SUM(F124:F$187)-F$187</f>
        <v>0.14153841979190046</v>
      </c>
    </row>
    <row r="125" spans="1:7">
      <c r="A125" s="15">
        <v>42430</v>
      </c>
      <c r="B125" s="16">
        <v>7.4999999999999997E-3</v>
      </c>
      <c r="C125" s="16">
        <f t="shared" si="5"/>
        <v>2.2499999999999999E-2</v>
      </c>
      <c r="D125" s="47">
        <f t="shared" si="10"/>
        <v>6.1475409836065574E-5</v>
      </c>
      <c r="E125" s="50">
        <f t="shared" si="7"/>
        <v>31</v>
      </c>
      <c r="F125" s="16">
        <f t="shared" si="8"/>
        <v>1.9057377049180328E-3</v>
      </c>
      <c r="G125" s="16">
        <f>SUM(F125:F$187)-F$187</f>
        <v>0.13975563290665458</v>
      </c>
    </row>
    <row r="126" spans="1:7">
      <c r="A126" s="15">
        <v>42461</v>
      </c>
      <c r="B126" s="16">
        <v>7.4999999999999997E-3</v>
      </c>
      <c r="C126" s="16">
        <f t="shared" si="5"/>
        <v>2.2499999999999999E-2</v>
      </c>
      <c r="D126" s="47">
        <f t="shared" si="10"/>
        <v>6.1475409836065574E-5</v>
      </c>
      <c r="E126" s="50">
        <f t="shared" si="7"/>
        <v>30</v>
      </c>
      <c r="F126" s="16">
        <f t="shared" si="8"/>
        <v>1.8442622950819673E-3</v>
      </c>
      <c r="G126" s="16">
        <f>SUM(F126:F$187)-F$187</f>
        <v>0.13784989520173654</v>
      </c>
    </row>
    <row r="127" spans="1:7">
      <c r="A127" s="15">
        <v>42491</v>
      </c>
      <c r="B127" s="16">
        <v>7.4999999999999997E-3</v>
      </c>
      <c r="C127" s="16">
        <f t="shared" si="5"/>
        <v>2.2499999999999999E-2</v>
      </c>
      <c r="D127" s="47">
        <f t="shared" si="10"/>
        <v>6.1475409836065574E-5</v>
      </c>
      <c r="E127" s="50">
        <f t="shared" si="7"/>
        <v>31</v>
      </c>
      <c r="F127" s="16">
        <f t="shared" si="8"/>
        <v>1.9057377049180328E-3</v>
      </c>
      <c r="G127" s="16">
        <f>SUM(F127:F$187)-F$187</f>
        <v>0.13600563290665457</v>
      </c>
    </row>
    <row r="128" spans="1:7">
      <c r="A128" s="15">
        <v>42522</v>
      </c>
      <c r="B128" s="16">
        <v>7.4999999999999997E-3</v>
      </c>
      <c r="C128" s="16">
        <f t="shared" si="5"/>
        <v>2.2499999999999999E-2</v>
      </c>
      <c r="D128" s="47">
        <f t="shared" si="10"/>
        <v>6.1475409836065574E-5</v>
      </c>
      <c r="E128" s="50">
        <f t="shared" si="7"/>
        <v>30</v>
      </c>
      <c r="F128" s="16">
        <f t="shared" si="8"/>
        <v>1.8442622950819673E-3</v>
      </c>
      <c r="G128" s="16">
        <f>SUM(F128:F$187)-F$187</f>
        <v>0.13409989520173657</v>
      </c>
    </row>
    <row r="129" spans="1:7">
      <c r="A129" s="15">
        <v>42552</v>
      </c>
      <c r="B129" s="16">
        <v>7.4999999999999997E-3</v>
      </c>
      <c r="C129" s="16">
        <f t="shared" si="5"/>
        <v>2.2499999999999999E-2</v>
      </c>
      <c r="D129" s="47">
        <f t="shared" si="10"/>
        <v>6.1475409836065574E-5</v>
      </c>
      <c r="E129" s="50">
        <f t="shared" si="7"/>
        <v>31</v>
      </c>
      <c r="F129" s="16">
        <f t="shared" si="8"/>
        <v>1.9057377049180328E-3</v>
      </c>
      <c r="G129" s="16">
        <f>SUM(F129:F$187)-F$187</f>
        <v>0.1322556329066546</v>
      </c>
    </row>
    <row r="130" spans="1:7">
      <c r="A130" s="15">
        <v>42583</v>
      </c>
      <c r="B130" s="16">
        <v>7.4999999999999997E-3</v>
      </c>
      <c r="C130" s="16">
        <f t="shared" si="5"/>
        <v>2.2499999999999999E-2</v>
      </c>
      <c r="D130" s="47">
        <f t="shared" si="10"/>
        <v>6.1475409836065574E-5</v>
      </c>
      <c r="E130" s="50">
        <f t="shared" si="7"/>
        <v>31</v>
      </c>
      <c r="F130" s="16">
        <f t="shared" si="8"/>
        <v>1.9057377049180328E-3</v>
      </c>
      <c r="G130" s="16">
        <f>SUM(F130:F$187)-F$187</f>
        <v>0.13034989520173657</v>
      </c>
    </row>
    <row r="131" spans="1:7">
      <c r="A131" s="15">
        <v>42614</v>
      </c>
      <c r="B131" s="16">
        <v>7.4999999999999997E-3</v>
      </c>
      <c r="C131" s="16">
        <f t="shared" ref="C131:C187" si="11">B131+1.5%</f>
        <v>2.2499999999999999E-2</v>
      </c>
      <c r="D131" s="47">
        <f t="shared" si="10"/>
        <v>6.1475409836065574E-5</v>
      </c>
      <c r="E131" s="50">
        <f t="shared" si="7"/>
        <v>30</v>
      </c>
      <c r="F131" s="16">
        <f t="shared" si="8"/>
        <v>1.8442622950819673E-3</v>
      </c>
      <c r="G131" s="16">
        <f>SUM(F131:F$187)-F$187</f>
        <v>0.12844415749681856</v>
      </c>
    </row>
    <row r="132" spans="1:7">
      <c r="A132" s="15">
        <v>42644</v>
      </c>
      <c r="B132" s="16">
        <v>7.4999999999999997E-3</v>
      </c>
      <c r="C132" s="16">
        <f t="shared" si="11"/>
        <v>2.2499999999999999E-2</v>
      </c>
      <c r="D132" s="47">
        <f t="shared" si="10"/>
        <v>6.1475409836065574E-5</v>
      </c>
      <c r="E132" s="50">
        <f t="shared" ref="E132:E187" si="12">DAY(DATE(YEAR(A132),MONTH(A132)+1,0))</f>
        <v>31</v>
      </c>
      <c r="F132" s="16">
        <f t="shared" ref="F132:F187" si="13">D132*E132</f>
        <v>1.9057377049180328E-3</v>
      </c>
      <c r="G132" s="16">
        <f>SUM(F132:F$187)-F$187</f>
        <v>0.12659989520173662</v>
      </c>
    </row>
    <row r="133" spans="1:7">
      <c r="A133" s="15">
        <v>42675</v>
      </c>
      <c r="B133" s="16">
        <v>7.4999999999999997E-3</v>
      </c>
      <c r="C133" s="16">
        <f t="shared" si="11"/>
        <v>2.2499999999999999E-2</v>
      </c>
      <c r="D133" s="47">
        <f t="shared" si="10"/>
        <v>6.1475409836065574E-5</v>
      </c>
      <c r="E133" s="50">
        <f t="shared" si="12"/>
        <v>30</v>
      </c>
      <c r="F133" s="16">
        <f t="shared" si="13"/>
        <v>1.8442622950819673E-3</v>
      </c>
      <c r="G133" s="16">
        <f>SUM(F133:F$187)-F$187</f>
        <v>0.12469415749681857</v>
      </c>
    </row>
    <row r="134" spans="1:7">
      <c r="A134" s="15">
        <v>42705</v>
      </c>
      <c r="B134" s="16">
        <v>7.4999999999999997E-3</v>
      </c>
      <c r="C134" s="16">
        <f t="shared" si="11"/>
        <v>2.2499999999999999E-2</v>
      </c>
      <c r="D134" s="47">
        <f t="shared" si="10"/>
        <v>6.1475409836065574E-5</v>
      </c>
      <c r="E134" s="50">
        <f t="shared" si="12"/>
        <v>31</v>
      </c>
      <c r="F134" s="16">
        <f t="shared" si="13"/>
        <v>1.9057377049180328E-3</v>
      </c>
      <c r="G134" s="16">
        <f>SUM(F134:F$187)-F$187</f>
        <v>0.12284989520173663</v>
      </c>
    </row>
    <row r="135" spans="1:7">
      <c r="A135" s="15">
        <v>42736</v>
      </c>
      <c r="B135" s="17">
        <v>7.4999999999999997E-3</v>
      </c>
      <c r="C135" s="16">
        <f t="shared" si="11"/>
        <v>2.2499999999999999E-2</v>
      </c>
      <c r="D135" s="47">
        <f t="shared" ref="D135:D170" si="14">C135/365</f>
        <v>6.1643835616438354E-5</v>
      </c>
      <c r="E135" s="50">
        <f t="shared" si="12"/>
        <v>31</v>
      </c>
      <c r="F135" s="16">
        <f t="shared" si="13"/>
        <v>1.910958904109589E-3</v>
      </c>
      <c r="G135" s="16">
        <f>SUM(F135:F$187)-F$187</f>
        <v>0.1209441574968186</v>
      </c>
    </row>
    <row r="136" spans="1:7">
      <c r="A136" s="15">
        <v>42767</v>
      </c>
      <c r="B136" s="17">
        <v>7.4999999999999997E-3</v>
      </c>
      <c r="C136" s="16">
        <f t="shared" si="11"/>
        <v>2.2499999999999999E-2</v>
      </c>
      <c r="D136" s="47">
        <f t="shared" si="14"/>
        <v>6.1643835616438354E-5</v>
      </c>
      <c r="E136" s="50">
        <f t="shared" si="12"/>
        <v>28</v>
      </c>
      <c r="F136" s="16">
        <f t="shared" si="13"/>
        <v>1.7260273972602739E-3</v>
      </c>
      <c r="G136" s="16">
        <f>SUM(F136:F$187)-F$187</f>
        <v>0.11903319859270901</v>
      </c>
    </row>
    <row r="137" spans="1:7">
      <c r="A137" s="15">
        <v>42795</v>
      </c>
      <c r="B137" s="17">
        <v>7.4999999999999997E-3</v>
      </c>
      <c r="C137" s="16">
        <f t="shared" si="11"/>
        <v>2.2499999999999999E-2</v>
      </c>
      <c r="D137" s="47">
        <f t="shared" si="14"/>
        <v>6.1643835616438354E-5</v>
      </c>
      <c r="E137" s="50">
        <f t="shared" si="12"/>
        <v>31</v>
      </c>
      <c r="F137" s="16">
        <f t="shared" si="13"/>
        <v>1.910958904109589E-3</v>
      </c>
      <c r="G137" s="16">
        <f>SUM(F137:F$187)-F$187</f>
        <v>0.11730717119544874</v>
      </c>
    </row>
    <row r="138" spans="1:7">
      <c r="A138" s="15">
        <v>42826</v>
      </c>
      <c r="B138" s="17">
        <v>7.4999999999999997E-3</v>
      </c>
      <c r="C138" s="16">
        <f t="shared" si="11"/>
        <v>2.2499999999999999E-2</v>
      </c>
      <c r="D138" s="47">
        <f t="shared" si="14"/>
        <v>6.1643835616438354E-5</v>
      </c>
      <c r="E138" s="50">
        <f t="shared" si="12"/>
        <v>30</v>
      </c>
      <c r="F138" s="16">
        <f t="shared" si="13"/>
        <v>1.8493150684931506E-3</v>
      </c>
      <c r="G138" s="16">
        <f>SUM(F138:F$187)-F$187</f>
        <v>0.11539621229133915</v>
      </c>
    </row>
    <row r="139" spans="1:7">
      <c r="A139" s="15">
        <v>42856</v>
      </c>
      <c r="B139" s="17">
        <v>7.4999999999999997E-3</v>
      </c>
      <c r="C139" s="16">
        <f t="shared" si="11"/>
        <v>2.2499999999999999E-2</v>
      </c>
      <c r="D139" s="47">
        <f t="shared" si="14"/>
        <v>6.1643835616438354E-5</v>
      </c>
      <c r="E139" s="50">
        <f t="shared" si="12"/>
        <v>31</v>
      </c>
      <c r="F139" s="16">
        <f t="shared" si="13"/>
        <v>1.910958904109589E-3</v>
      </c>
      <c r="G139" s="16">
        <f>SUM(F139:F$187)-F$187</f>
        <v>0.113546897222846</v>
      </c>
    </row>
    <row r="140" spans="1:7">
      <c r="A140" s="15">
        <v>42887</v>
      </c>
      <c r="B140" s="17">
        <v>7.4999999999999997E-3</v>
      </c>
      <c r="C140" s="16">
        <f t="shared" si="11"/>
        <v>2.2499999999999999E-2</v>
      </c>
      <c r="D140" s="47">
        <f t="shared" si="14"/>
        <v>6.1643835616438354E-5</v>
      </c>
      <c r="E140" s="50">
        <f t="shared" si="12"/>
        <v>30</v>
      </c>
      <c r="F140" s="16">
        <f t="shared" si="13"/>
        <v>1.8493150684931506E-3</v>
      </c>
      <c r="G140" s="16">
        <f>SUM(F140:F$187)-F$187</f>
        <v>0.1116359383187364</v>
      </c>
    </row>
    <row r="141" spans="1:7">
      <c r="A141" s="15">
        <v>42917</v>
      </c>
      <c r="B141" s="17">
        <v>0.01</v>
      </c>
      <c r="C141" s="16">
        <f t="shared" si="11"/>
        <v>2.5000000000000001E-2</v>
      </c>
      <c r="D141" s="47">
        <f t="shared" si="14"/>
        <v>6.8493150684931516E-5</v>
      </c>
      <c r="E141" s="50">
        <f t="shared" si="12"/>
        <v>31</v>
      </c>
      <c r="F141" s="16">
        <f t="shared" si="13"/>
        <v>2.1232876712328772E-3</v>
      </c>
      <c r="G141" s="16">
        <f>SUM(F141:F$187)-F$187</f>
        <v>0.10978662325024326</v>
      </c>
    </row>
    <row r="142" spans="1:7">
      <c r="A142" s="15">
        <v>42948</v>
      </c>
      <c r="B142" s="17">
        <v>0.01</v>
      </c>
      <c r="C142" s="16">
        <f t="shared" si="11"/>
        <v>2.5000000000000001E-2</v>
      </c>
      <c r="D142" s="47">
        <f t="shared" si="14"/>
        <v>6.8493150684931516E-5</v>
      </c>
      <c r="E142" s="50">
        <f t="shared" si="12"/>
        <v>31</v>
      </c>
      <c r="F142" s="16">
        <f t="shared" si="13"/>
        <v>2.1232876712328772E-3</v>
      </c>
      <c r="G142" s="16">
        <f>SUM(F142:F$187)-F$187</f>
        <v>0.10766333557901037</v>
      </c>
    </row>
    <row r="143" spans="1:7">
      <c r="A143" s="15">
        <v>42979</v>
      </c>
      <c r="B143" s="17">
        <v>1.2500000000000001E-2</v>
      </c>
      <c r="C143" s="16">
        <f t="shared" si="11"/>
        <v>2.75E-2</v>
      </c>
      <c r="D143" s="47">
        <f t="shared" si="14"/>
        <v>7.5342465753424663E-5</v>
      </c>
      <c r="E143" s="50">
        <f t="shared" si="12"/>
        <v>30</v>
      </c>
      <c r="F143" s="16">
        <f t="shared" si="13"/>
        <v>2.2602739726027398E-3</v>
      </c>
      <c r="G143" s="16">
        <f>SUM(F143:F$187)-F$187</f>
        <v>0.1055400479077775</v>
      </c>
    </row>
    <row r="144" spans="1:7">
      <c r="A144" s="15">
        <v>43009</v>
      </c>
      <c r="B144" s="17">
        <v>1.2500000000000001E-2</v>
      </c>
      <c r="C144" s="16">
        <f t="shared" si="11"/>
        <v>2.75E-2</v>
      </c>
      <c r="D144" s="47">
        <f t="shared" si="14"/>
        <v>7.5342465753424663E-5</v>
      </c>
      <c r="E144" s="50">
        <f t="shared" si="12"/>
        <v>31</v>
      </c>
      <c r="F144" s="16">
        <f t="shared" si="13"/>
        <v>2.3356164383561647E-3</v>
      </c>
      <c r="G144" s="16">
        <f>SUM(F144:F$187)-F$187</f>
        <v>0.10327977393517476</v>
      </c>
    </row>
    <row r="145" spans="1:7">
      <c r="A145" s="15">
        <v>43040</v>
      </c>
      <c r="B145" s="17">
        <v>1.2500000000000001E-2</v>
      </c>
      <c r="C145" s="16">
        <f t="shared" si="11"/>
        <v>2.75E-2</v>
      </c>
      <c r="D145" s="47">
        <f t="shared" si="14"/>
        <v>7.5342465753424663E-5</v>
      </c>
      <c r="E145" s="50">
        <f t="shared" si="12"/>
        <v>30</v>
      </c>
      <c r="F145" s="16">
        <f t="shared" si="13"/>
        <v>2.2602739726027398E-3</v>
      </c>
      <c r="G145" s="16">
        <f>SUM(F145:F$187)-F$187</f>
        <v>0.10094415749681859</v>
      </c>
    </row>
    <row r="146" spans="1:7">
      <c r="A146" s="15">
        <v>43070</v>
      </c>
      <c r="B146" s="17">
        <v>1.2500000000000001E-2</v>
      </c>
      <c r="C146" s="16">
        <f t="shared" si="11"/>
        <v>2.75E-2</v>
      </c>
      <c r="D146" s="47">
        <f t="shared" si="14"/>
        <v>7.5342465753424663E-5</v>
      </c>
      <c r="E146" s="50">
        <f t="shared" si="12"/>
        <v>31</v>
      </c>
      <c r="F146" s="16">
        <f t="shared" si="13"/>
        <v>2.3356164383561647E-3</v>
      </c>
      <c r="G146" s="16">
        <f>SUM(F146:F$187)-F$187</f>
        <v>9.8683883524215851E-2</v>
      </c>
    </row>
    <row r="147" spans="1:7">
      <c r="A147" s="15">
        <v>43101</v>
      </c>
      <c r="B147" s="17">
        <v>1.4999999999999999E-2</v>
      </c>
      <c r="C147" s="16">
        <f t="shared" si="11"/>
        <v>0.03</v>
      </c>
      <c r="D147" s="47">
        <f t="shared" si="14"/>
        <v>8.219178082191781E-5</v>
      </c>
      <c r="E147" s="50">
        <f t="shared" si="12"/>
        <v>31</v>
      </c>
      <c r="F147" s="16">
        <f t="shared" si="13"/>
        <v>2.5479452054794523E-3</v>
      </c>
      <c r="G147" s="16">
        <f>SUM(F147:F$187)-F$187</f>
        <v>9.6348267085859696E-2</v>
      </c>
    </row>
    <row r="148" spans="1:7">
      <c r="A148" s="15">
        <v>43132</v>
      </c>
      <c r="B148" s="17">
        <v>1.4999999999999999E-2</v>
      </c>
      <c r="C148" s="16">
        <f t="shared" si="11"/>
        <v>0.03</v>
      </c>
      <c r="D148" s="47">
        <f t="shared" si="14"/>
        <v>8.219178082191781E-5</v>
      </c>
      <c r="E148" s="50">
        <f t="shared" si="12"/>
        <v>28</v>
      </c>
      <c r="F148" s="16">
        <f t="shared" si="13"/>
        <v>2.3013698630136989E-3</v>
      </c>
      <c r="G148" s="16">
        <f>SUM(F148:F$187)-F$187</f>
        <v>9.3800321880380233E-2</v>
      </c>
    </row>
    <row r="149" spans="1:7">
      <c r="A149" s="15">
        <v>43160</v>
      </c>
      <c r="B149" s="17">
        <v>1.4999999999999999E-2</v>
      </c>
      <c r="C149" s="16">
        <f t="shared" si="11"/>
        <v>0.03</v>
      </c>
      <c r="D149" s="47">
        <f t="shared" si="14"/>
        <v>8.219178082191781E-5</v>
      </c>
      <c r="E149" s="50">
        <f t="shared" si="12"/>
        <v>31</v>
      </c>
      <c r="F149" s="16">
        <f t="shared" si="13"/>
        <v>2.5479452054794523E-3</v>
      </c>
      <c r="G149" s="16">
        <f>SUM(F149:F$187)-F$187</f>
        <v>9.1498952017366547E-2</v>
      </c>
    </row>
    <row r="150" spans="1:7">
      <c r="A150" s="15">
        <v>43191</v>
      </c>
      <c r="B150" s="17">
        <v>1.4999999999999999E-2</v>
      </c>
      <c r="C150" s="16">
        <f t="shared" si="11"/>
        <v>0.03</v>
      </c>
      <c r="D150" s="47">
        <f t="shared" si="14"/>
        <v>8.219178082191781E-5</v>
      </c>
      <c r="E150" s="50">
        <f t="shared" si="12"/>
        <v>30</v>
      </c>
      <c r="F150" s="16">
        <f t="shared" si="13"/>
        <v>2.4657534246575342E-3</v>
      </c>
      <c r="G150" s="16">
        <f>SUM(F150:F$187)-F$187</f>
        <v>8.8951006811887084E-2</v>
      </c>
    </row>
    <row r="151" spans="1:7">
      <c r="A151" s="15">
        <v>43221</v>
      </c>
      <c r="B151" s="17">
        <v>1.4999999999999999E-2</v>
      </c>
      <c r="C151" s="16">
        <f t="shared" si="11"/>
        <v>0.03</v>
      </c>
      <c r="D151" s="47">
        <f t="shared" si="14"/>
        <v>8.219178082191781E-5</v>
      </c>
      <c r="E151" s="50">
        <f t="shared" si="12"/>
        <v>31</v>
      </c>
      <c r="F151" s="16">
        <f t="shared" si="13"/>
        <v>2.5479452054794523E-3</v>
      </c>
      <c r="G151" s="16">
        <f>SUM(F151:F$187)-F$187</f>
        <v>8.6485253387229566E-2</v>
      </c>
    </row>
    <row r="152" spans="1:7">
      <c r="A152" s="15">
        <v>43252</v>
      </c>
      <c r="B152" s="17">
        <v>1.4999999999999999E-2</v>
      </c>
      <c r="C152" s="16">
        <f t="shared" si="11"/>
        <v>0.03</v>
      </c>
      <c r="D152" s="47">
        <f t="shared" si="14"/>
        <v>8.219178082191781E-5</v>
      </c>
      <c r="E152" s="50">
        <f t="shared" si="12"/>
        <v>30</v>
      </c>
      <c r="F152" s="16">
        <f t="shared" si="13"/>
        <v>2.4657534246575342E-3</v>
      </c>
      <c r="G152" s="16">
        <f>SUM(F152:F$187)-F$187</f>
        <v>8.3937308181750117E-2</v>
      </c>
    </row>
    <row r="153" spans="1:7">
      <c r="A153" s="15">
        <v>43282</v>
      </c>
      <c r="B153" s="17">
        <v>1.7500000000000002E-2</v>
      </c>
      <c r="C153" s="16">
        <f t="shared" si="11"/>
        <v>3.2500000000000001E-2</v>
      </c>
      <c r="D153" s="47">
        <f t="shared" si="14"/>
        <v>8.9041095890410958E-5</v>
      </c>
      <c r="E153" s="50">
        <f t="shared" si="12"/>
        <v>31</v>
      </c>
      <c r="F153" s="16">
        <f t="shared" si="13"/>
        <v>2.7602739726027398E-3</v>
      </c>
      <c r="G153" s="16">
        <f>SUM(F153:F$187)-F$187</f>
        <v>8.1471554757092585E-2</v>
      </c>
    </row>
    <row r="154" spans="1:7">
      <c r="A154" s="15">
        <v>43313</v>
      </c>
      <c r="B154" s="17">
        <v>1.7500000000000002E-2</v>
      </c>
      <c r="C154" s="16">
        <f t="shared" si="11"/>
        <v>3.2500000000000001E-2</v>
      </c>
      <c r="D154" s="47">
        <f t="shared" si="14"/>
        <v>8.9041095890410958E-5</v>
      </c>
      <c r="E154" s="50">
        <f t="shared" si="12"/>
        <v>31</v>
      </c>
      <c r="F154" s="16">
        <f t="shared" si="13"/>
        <v>2.7602739726027398E-3</v>
      </c>
      <c r="G154" s="16">
        <f>SUM(F154:F$187)-F$187</f>
        <v>7.8711280784489857E-2</v>
      </c>
    </row>
    <row r="155" spans="1:7">
      <c r="A155" s="15">
        <v>43344</v>
      </c>
      <c r="B155" s="17">
        <v>1.7500000000000002E-2</v>
      </c>
      <c r="C155" s="16">
        <f t="shared" si="11"/>
        <v>3.2500000000000001E-2</v>
      </c>
      <c r="D155" s="47">
        <f t="shared" si="14"/>
        <v>8.9041095890410958E-5</v>
      </c>
      <c r="E155" s="50">
        <f t="shared" si="12"/>
        <v>30</v>
      </c>
      <c r="F155" s="16">
        <f t="shared" si="13"/>
        <v>2.6712328767123285E-3</v>
      </c>
      <c r="G155" s="16">
        <f>SUM(F155:F$187)-F$187</f>
        <v>7.5951006811887115E-2</v>
      </c>
    </row>
    <row r="156" spans="1:7">
      <c r="A156" s="15">
        <v>43374</v>
      </c>
      <c r="B156" s="17">
        <v>0.02</v>
      </c>
      <c r="C156" s="16">
        <f t="shared" si="11"/>
        <v>3.5000000000000003E-2</v>
      </c>
      <c r="D156" s="47">
        <f t="shared" si="14"/>
        <v>9.5890410958904119E-5</v>
      </c>
      <c r="E156" s="50">
        <f t="shared" si="12"/>
        <v>31</v>
      </c>
      <c r="F156" s="16">
        <f t="shared" si="13"/>
        <v>2.9726027397260278E-3</v>
      </c>
      <c r="G156" s="16">
        <f>SUM(F156:F$187)-F$187</f>
        <v>7.3279773935174791E-2</v>
      </c>
    </row>
    <row r="157" spans="1:7">
      <c r="A157" s="15">
        <v>43405</v>
      </c>
      <c r="B157" s="17">
        <v>0.02</v>
      </c>
      <c r="C157" s="16">
        <f t="shared" si="11"/>
        <v>3.5000000000000003E-2</v>
      </c>
      <c r="D157" s="47">
        <f t="shared" si="14"/>
        <v>9.5890410958904119E-5</v>
      </c>
      <c r="E157" s="50">
        <f t="shared" si="12"/>
        <v>30</v>
      </c>
      <c r="F157" s="16">
        <f t="shared" si="13"/>
        <v>2.8767123287671238E-3</v>
      </c>
      <c r="G157" s="16">
        <f>SUM(F157:F$187)-F$187</f>
        <v>7.030717119544877E-2</v>
      </c>
    </row>
    <row r="158" spans="1:7">
      <c r="A158" s="15">
        <v>43435</v>
      </c>
      <c r="B158" s="17">
        <v>0.02</v>
      </c>
      <c r="C158" s="16">
        <f t="shared" si="11"/>
        <v>3.5000000000000003E-2</v>
      </c>
      <c r="D158" s="47">
        <f t="shared" si="14"/>
        <v>9.5890410958904119E-5</v>
      </c>
      <c r="E158" s="50">
        <f t="shared" si="12"/>
        <v>31</v>
      </c>
      <c r="F158" s="16">
        <f t="shared" si="13"/>
        <v>2.9726027397260278E-3</v>
      </c>
      <c r="G158" s="16">
        <f>SUM(F158:F$187)-F$187</f>
        <v>6.7430458866681642E-2</v>
      </c>
    </row>
    <row r="159" spans="1:7">
      <c r="A159" s="15">
        <v>43466</v>
      </c>
      <c r="B159" s="17">
        <v>0.02</v>
      </c>
      <c r="C159" s="16">
        <f t="shared" si="11"/>
        <v>3.5000000000000003E-2</v>
      </c>
      <c r="D159" s="47">
        <f t="shared" si="14"/>
        <v>9.5890410958904119E-5</v>
      </c>
      <c r="E159" s="50">
        <f t="shared" si="12"/>
        <v>31</v>
      </c>
      <c r="F159" s="16">
        <f t="shared" si="13"/>
        <v>2.9726027397260278E-3</v>
      </c>
      <c r="G159" s="16">
        <f>SUM(F159:F$187)-F$187</f>
        <v>6.4457856126955621E-2</v>
      </c>
    </row>
    <row r="160" spans="1:7">
      <c r="A160" s="15">
        <v>43497</v>
      </c>
      <c r="B160" s="17">
        <v>0.02</v>
      </c>
      <c r="C160" s="16">
        <f t="shared" si="11"/>
        <v>3.5000000000000003E-2</v>
      </c>
      <c r="D160" s="47">
        <f t="shared" si="14"/>
        <v>9.5890410958904119E-5</v>
      </c>
      <c r="E160" s="50">
        <f t="shared" si="12"/>
        <v>28</v>
      </c>
      <c r="F160" s="16">
        <f t="shared" si="13"/>
        <v>2.6849315068493153E-3</v>
      </c>
      <c r="G160" s="16">
        <f>SUM(F160:F$187)-F$187</f>
        <v>6.1485253387229599E-2</v>
      </c>
    </row>
    <row r="161" spans="1:7">
      <c r="A161" s="15">
        <v>43525</v>
      </c>
      <c r="B161" s="17">
        <v>0.02</v>
      </c>
      <c r="C161" s="16">
        <f t="shared" si="11"/>
        <v>3.5000000000000003E-2</v>
      </c>
      <c r="D161" s="47">
        <f t="shared" si="14"/>
        <v>9.5890410958904119E-5</v>
      </c>
      <c r="E161" s="50">
        <f t="shared" si="12"/>
        <v>31</v>
      </c>
      <c r="F161" s="16">
        <f t="shared" si="13"/>
        <v>2.9726027397260278E-3</v>
      </c>
      <c r="G161" s="16">
        <f>SUM(F161:F$187)-F$187</f>
        <v>5.8800321880380278E-2</v>
      </c>
    </row>
    <row r="162" spans="1:7">
      <c r="A162" s="15">
        <v>43556</v>
      </c>
      <c r="B162" s="17">
        <v>0.02</v>
      </c>
      <c r="C162" s="16">
        <f t="shared" si="11"/>
        <v>3.5000000000000003E-2</v>
      </c>
      <c r="D162" s="47">
        <f t="shared" si="14"/>
        <v>9.5890410958904119E-5</v>
      </c>
      <c r="E162" s="50">
        <f t="shared" si="12"/>
        <v>30</v>
      </c>
      <c r="F162" s="16">
        <f t="shared" si="13"/>
        <v>2.8767123287671238E-3</v>
      </c>
      <c r="G162" s="16">
        <f>SUM(F162:F$187)-F$187</f>
        <v>5.582771914065425E-2</v>
      </c>
    </row>
    <row r="163" spans="1:7">
      <c r="A163" s="15">
        <v>43586</v>
      </c>
      <c r="B163" s="17">
        <v>0.02</v>
      </c>
      <c r="C163" s="16">
        <f t="shared" si="11"/>
        <v>3.5000000000000003E-2</v>
      </c>
      <c r="D163" s="47">
        <f t="shared" si="14"/>
        <v>9.5890410958904119E-5</v>
      </c>
      <c r="E163" s="50">
        <f t="shared" si="12"/>
        <v>31</v>
      </c>
      <c r="F163" s="16">
        <f t="shared" si="13"/>
        <v>2.9726027397260278E-3</v>
      </c>
      <c r="G163" s="16">
        <f>SUM(F163:F$187)-F$187</f>
        <v>5.2951006811887129E-2</v>
      </c>
    </row>
    <row r="164" spans="1:7">
      <c r="A164" s="15">
        <v>43617</v>
      </c>
      <c r="B164" s="17">
        <v>0.02</v>
      </c>
      <c r="C164" s="16">
        <f t="shared" si="11"/>
        <v>3.5000000000000003E-2</v>
      </c>
      <c r="D164" s="47">
        <f t="shared" si="14"/>
        <v>9.5890410958904119E-5</v>
      </c>
      <c r="E164" s="50">
        <f t="shared" si="12"/>
        <v>30</v>
      </c>
      <c r="F164" s="16">
        <f t="shared" si="13"/>
        <v>2.8767123287671238E-3</v>
      </c>
      <c r="G164" s="16">
        <f>SUM(F164:F$187)-F$187</f>
        <v>4.9978404072161101E-2</v>
      </c>
    </row>
    <row r="165" spans="1:7">
      <c r="A165" s="15">
        <v>43647</v>
      </c>
      <c r="B165" s="17">
        <v>0.02</v>
      </c>
      <c r="C165" s="16">
        <f t="shared" si="11"/>
        <v>3.5000000000000003E-2</v>
      </c>
      <c r="D165" s="47">
        <f t="shared" si="14"/>
        <v>9.5890410958904119E-5</v>
      </c>
      <c r="E165" s="50">
        <f t="shared" si="12"/>
        <v>31</v>
      </c>
      <c r="F165" s="16">
        <f t="shared" si="13"/>
        <v>2.9726027397260278E-3</v>
      </c>
      <c r="G165" s="16">
        <f>SUM(F165:F$187)-F$187</f>
        <v>4.7101691743393972E-2</v>
      </c>
    </row>
    <row r="166" spans="1:7">
      <c r="A166" s="15">
        <v>43678</v>
      </c>
      <c r="B166" s="17">
        <v>0.02</v>
      </c>
      <c r="C166" s="16">
        <f t="shared" si="11"/>
        <v>3.5000000000000003E-2</v>
      </c>
      <c r="D166" s="47">
        <f t="shared" si="14"/>
        <v>9.5890410958904119E-5</v>
      </c>
      <c r="E166" s="50">
        <f t="shared" si="12"/>
        <v>31</v>
      </c>
      <c r="F166" s="16">
        <f t="shared" si="13"/>
        <v>2.9726027397260278E-3</v>
      </c>
      <c r="G166" s="16">
        <f>SUM(F166:F$187)-F$187</f>
        <v>4.4129089003667944E-2</v>
      </c>
    </row>
    <row r="167" spans="1:7">
      <c r="A167" s="15">
        <v>43709</v>
      </c>
      <c r="B167" s="17">
        <v>0.02</v>
      </c>
      <c r="C167" s="16">
        <f t="shared" si="11"/>
        <v>3.5000000000000003E-2</v>
      </c>
      <c r="D167" s="47">
        <f t="shared" si="14"/>
        <v>9.5890410958904119E-5</v>
      </c>
      <c r="E167" s="50">
        <f t="shared" si="12"/>
        <v>30</v>
      </c>
      <c r="F167" s="16">
        <f t="shared" si="13"/>
        <v>2.8767123287671238E-3</v>
      </c>
      <c r="G167" s="16">
        <f>SUM(F167:F$187)-F$187</f>
        <v>4.1156486263941916E-2</v>
      </c>
    </row>
    <row r="168" spans="1:7">
      <c r="A168" s="15">
        <v>43739</v>
      </c>
      <c r="B168" s="17">
        <v>0.02</v>
      </c>
      <c r="C168" s="16">
        <f t="shared" si="11"/>
        <v>3.5000000000000003E-2</v>
      </c>
      <c r="D168" s="47">
        <f t="shared" si="14"/>
        <v>9.5890410958904119E-5</v>
      </c>
      <c r="E168" s="50">
        <f t="shared" si="12"/>
        <v>31</v>
      </c>
      <c r="F168" s="16">
        <f t="shared" si="13"/>
        <v>2.9726027397260278E-3</v>
      </c>
      <c r="G168" s="16">
        <f>SUM(F168:F$187)-F$187</f>
        <v>3.8279773935174795E-2</v>
      </c>
    </row>
    <row r="169" spans="1:7">
      <c r="A169" s="15">
        <v>43770</v>
      </c>
      <c r="B169" s="17">
        <v>0.02</v>
      </c>
      <c r="C169" s="16">
        <f t="shared" si="11"/>
        <v>3.5000000000000003E-2</v>
      </c>
      <c r="D169" s="47">
        <f t="shared" si="14"/>
        <v>9.5890410958904119E-5</v>
      </c>
      <c r="E169" s="50">
        <f t="shared" si="12"/>
        <v>30</v>
      </c>
      <c r="F169" s="16">
        <f t="shared" si="13"/>
        <v>2.8767123287671238E-3</v>
      </c>
      <c r="G169" s="16">
        <f>SUM(F169:F$187)-F$187</f>
        <v>3.5307171195448767E-2</v>
      </c>
    </row>
    <row r="170" spans="1:7">
      <c r="A170" s="15">
        <v>43800</v>
      </c>
      <c r="B170" s="17">
        <v>0.02</v>
      </c>
      <c r="C170" s="16">
        <f t="shared" si="11"/>
        <v>3.5000000000000003E-2</v>
      </c>
      <c r="D170" s="47">
        <f t="shared" si="14"/>
        <v>9.5890410958904119E-5</v>
      </c>
      <c r="E170" s="50">
        <f t="shared" si="12"/>
        <v>31</v>
      </c>
      <c r="F170" s="16">
        <f t="shared" si="13"/>
        <v>2.9726027397260278E-3</v>
      </c>
      <c r="G170" s="16">
        <f>SUM(F170:F$187)-F$187</f>
        <v>3.2430458866681645E-2</v>
      </c>
    </row>
    <row r="171" spans="1:7">
      <c r="A171" s="15">
        <v>43831</v>
      </c>
      <c r="B171" s="17">
        <v>0.02</v>
      </c>
      <c r="C171" s="16">
        <f t="shared" si="11"/>
        <v>3.5000000000000003E-2</v>
      </c>
      <c r="D171" s="47">
        <f>C171/366</f>
        <v>9.5628415300546462E-5</v>
      </c>
      <c r="E171" s="50">
        <f t="shared" si="12"/>
        <v>31</v>
      </c>
      <c r="F171" s="16">
        <f t="shared" si="13"/>
        <v>2.9644808743169403E-3</v>
      </c>
      <c r="G171" s="16">
        <f>SUM(F171:F$187)-F$187</f>
        <v>2.9457856126955607E-2</v>
      </c>
    </row>
    <row r="172" spans="1:7">
      <c r="A172" s="15">
        <v>43862</v>
      </c>
      <c r="B172" s="17">
        <v>0.02</v>
      </c>
      <c r="C172" s="16">
        <f t="shared" si="11"/>
        <v>3.5000000000000003E-2</v>
      </c>
      <c r="D172" s="47">
        <f t="shared" ref="D172:D182" si="15">C172/366</f>
        <v>9.5628415300546462E-5</v>
      </c>
      <c r="E172" s="50">
        <f t="shared" si="12"/>
        <v>29</v>
      </c>
      <c r="F172" s="16">
        <f t="shared" si="13"/>
        <v>2.7732240437158473E-3</v>
      </c>
      <c r="G172" s="16">
        <f>SUM(F172:F$187)-F$187</f>
        <v>2.649337525263867E-2</v>
      </c>
    </row>
    <row r="173" spans="1:7">
      <c r="A173" s="15">
        <v>43891</v>
      </c>
      <c r="B173" s="17">
        <v>0.01</v>
      </c>
      <c r="C173" s="16">
        <f t="shared" si="11"/>
        <v>2.5000000000000001E-2</v>
      </c>
      <c r="D173" s="47">
        <f t="shared" si="15"/>
        <v>6.8306010928961749E-5</v>
      </c>
      <c r="E173" s="50">
        <f t="shared" si="12"/>
        <v>31</v>
      </c>
      <c r="F173" s="16">
        <f t="shared" si="13"/>
        <v>2.117486338797814E-3</v>
      </c>
      <c r="G173" s="16">
        <f>SUM(F173:F$187)-F$187</f>
        <v>2.3720151208922822E-2</v>
      </c>
    </row>
    <row r="174" spans="1:7">
      <c r="A174" s="15">
        <v>43922</v>
      </c>
      <c r="B174" s="17">
        <v>5.0000000000000001E-3</v>
      </c>
      <c r="C174" s="16">
        <f t="shared" si="11"/>
        <v>0.02</v>
      </c>
      <c r="D174" s="47">
        <f t="shared" si="15"/>
        <v>5.4644808743169399E-5</v>
      </c>
      <c r="E174" s="50">
        <f t="shared" si="12"/>
        <v>30</v>
      </c>
      <c r="F174" s="16">
        <f t="shared" si="13"/>
        <v>1.639344262295082E-3</v>
      </c>
      <c r="G174" s="16">
        <f>SUM(F174:F$187)-F$187</f>
        <v>2.1602664870125011E-2</v>
      </c>
    </row>
    <row r="175" spans="1:7">
      <c r="A175" s="15">
        <v>43952</v>
      </c>
      <c r="B175" s="17">
        <v>5.0000000000000001E-3</v>
      </c>
      <c r="C175" s="16">
        <f t="shared" si="11"/>
        <v>0.02</v>
      </c>
      <c r="D175" s="47">
        <f t="shared" si="15"/>
        <v>5.4644808743169399E-5</v>
      </c>
      <c r="E175" s="50">
        <f t="shared" si="12"/>
        <v>31</v>
      </c>
      <c r="F175" s="16">
        <f t="shared" si="13"/>
        <v>1.6939890710382514E-3</v>
      </c>
      <c r="G175" s="16">
        <f>SUM(F175:F$187)-F$187</f>
        <v>1.9963320607829928E-2</v>
      </c>
    </row>
    <row r="176" spans="1:7">
      <c r="A176" s="15">
        <v>43983</v>
      </c>
      <c r="B176" s="17">
        <v>5.0000000000000001E-3</v>
      </c>
      <c r="C176" s="16">
        <f t="shared" si="11"/>
        <v>0.02</v>
      </c>
      <c r="D176" s="47">
        <f t="shared" si="15"/>
        <v>5.4644808743169399E-5</v>
      </c>
      <c r="E176" s="50">
        <f t="shared" si="12"/>
        <v>30</v>
      </c>
      <c r="F176" s="16">
        <f t="shared" si="13"/>
        <v>1.639344262295082E-3</v>
      </c>
      <c r="G176" s="16">
        <f>SUM(F176:F$187)-F$187</f>
        <v>1.8269331536791677E-2</v>
      </c>
    </row>
    <row r="177" spans="1:7">
      <c r="A177" s="15">
        <v>44013</v>
      </c>
      <c r="B177" s="17">
        <v>5.0000000000000001E-3</v>
      </c>
      <c r="C177" s="16">
        <f t="shared" si="11"/>
        <v>0.02</v>
      </c>
      <c r="D177" s="47">
        <f t="shared" si="15"/>
        <v>5.4644808743169399E-5</v>
      </c>
      <c r="E177" s="50">
        <f t="shared" si="12"/>
        <v>31</v>
      </c>
      <c r="F177" s="16">
        <f t="shared" si="13"/>
        <v>1.6939890710382514E-3</v>
      </c>
      <c r="G177" s="16">
        <f>SUM(F177:F$187)-F$187</f>
        <v>1.6629987274496594E-2</v>
      </c>
    </row>
    <row r="178" spans="1:7">
      <c r="A178" s="15">
        <v>44044</v>
      </c>
      <c r="B178" s="17">
        <v>5.0000000000000001E-3</v>
      </c>
      <c r="C178" s="16">
        <f t="shared" si="11"/>
        <v>0.02</v>
      </c>
      <c r="D178" s="47">
        <f t="shared" si="15"/>
        <v>5.4644808743169399E-5</v>
      </c>
      <c r="E178" s="50">
        <f t="shared" si="12"/>
        <v>31</v>
      </c>
      <c r="F178" s="16">
        <f t="shared" si="13"/>
        <v>1.6939890710382514E-3</v>
      </c>
      <c r="G178" s="16">
        <f>SUM(F178:F$187)-F$187</f>
        <v>1.4935998203458345E-2</v>
      </c>
    </row>
    <row r="179" spans="1:7">
      <c r="A179" s="15">
        <v>44075</v>
      </c>
      <c r="B179" s="17">
        <v>5.0000000000000001E-3</v>
      </c>
      <c r="C179" s="16">
        <f t="shared" si="11"/>
        <v>0.02</v>
      </c>
      <c r="D179" s="47">
        <f t="shared" si="15"/>
        <v>5.4644808743169399E-5</v>
      </c>
      <c r="E179" s="50">
        <f t="shared" si="12"/>
        <v>30</v>
      </c>
      <c r="F179" s="16">
        <f t="shared" si="13"/>
        <v>1.639344262295082E-3</v>
      </c>
      <c r="G179" s="16">
        <f>SUM(F179:F$187)-F$187</f>
        <v>1.3242009132420093E-2</v>
      </c>
    </row>
    <row r="180" spans="1:7">
      <c r="A180" s="15">
        <v>44105</v>
      </c>
      <c r="B180" s="17">
        <v>5.0000000000000001E-3</v>
      </c>
      <c r="C180" s="16">
        <f t="shared" si="11"/>
        <v>0.02</v>
      </c>
      <c r="D180" s="47">
        <f t="shared" si="15"/>
        <v>5.4644808743169399E-5</v>
      </c>
      <c r="E180" s="50">
        <f t="shared" si="12"/>
        <v>31</v>
      </c>
      <c r="F180" s="16">
        <f t="shared" si="13"/>
        <v>1.6939890710382514E-3</v>
      </c>
      <c r="G180" s="16">
        <f>SUM(F180:F$187)-F$187</f>
        <v>1.1602664870125011E-2</v>
      </c>
    </row>
    <row r="181" spans="1:7">
      <c r="A181" s="15">
        <v>44136</v>
      </c>
      <c r="B181" s="17">
        <v>5.0000000000000001E-3</v>
      </c>
      <c r="C181" s="16">
        <f t="shared" si="11"/>
        <v>0.02</v>
      </c>
      <c r="D181" s="47">
        <f t="shared" si="15"/>
        <v>5.4644808743169399E-5</v>
      </c>
      <c r="E181" s="50">
        <f t="shared" si="12"/>
        <v>30</v>
      </c>
      <c r="F181" s="16">
        <f t="shared" si="13"/>
        <v>1.639344262295082E-3</v>
      </c>
      <c r="G181" s="16">
        <f>SUM(F181:F$187)-F$187</f>
        <v>9.908675799086759E-3</v>
      </c>
    </row>
    <row r="182" spans="1:7">
      <c r="A182" s="15">
        <v>44166</v>
      </c>
      <c r="B182" s="17">
        <v>5.0000000000000001E-3</v>
      </c>
      <c r="C182" s="16">
        <f t="shared" si="11"/>
        <v>0.02</v>
      </c>
      <c r="D182" s="47">
        <f t="shared" si="15"/>
        <v>5.4644808743169399E-5</v>
      </c>
      <c r="E182" s="50">
        <f t="shared" si="12"/>
        <v>31</v>
      </c>
      <c r="F182" s="16">
        <f t="shared" si="13"/>
        <v>1.6939890710382514E-3</v>
      </c>
      <c r="G182" s="16">
        <f>SUM(F182:F$187)-F$187</f>
        <v>8.2693315367916766E-3</v>
      </c>
    </row>
    <row r="183" spans="1:7">
      <c r="A183" s="15">
        <v>44197</v>
      </c>
      <c r="B183" s="18">
        <f t="shared" ref="B183:B187" si="16">B182</f>
        <v>5.0000000000000001E-3</v>
      </c>
      <c r="C183" s="16">
        <f t="shared" si="11"/>
        <v>0.02</v>
      </c>
      <c r="D183" s="47">
        <f t="shared" ref="D183:D187" si="17">C183/365</f>
        <v>5.4794520547945207E-5</v>
      </c>
      <c r="E183" s="50">
        <f t="shared" si="12"/>
        <v>31</v>
      </c>
      <c r="F183" s="16">
        <f t="shared" si="13"/>
        <v>1.6986301369863014E-3</v>
      </c>
      <c r="G183" s="16">
        <f>SUM(F183:F$187)-F$187</f>
        <v>6.5753424657534259E-3</v>
      </c>
    </row>
    <row r="184" spans="1:7">
      <c r="A184" s="15">
        <v>44228</v>
      </c>
      <c r="B184" s="18">
        <f t="shared" si="16"/>
        <v>5.0000000000000001E-3</v>
      </c>
      <c r="C184" s="16">
        <f t="shared" si="11"/>
        <v>0.02</v>
      </c>
      <c r="D184" s="47">
        <f t="shared" si="17"/>
        <v>5.4794520547945207E-5</v>
      </c>
      <c r="E184" s="50">
        <f t="shared" si="12"/>
        <v>28</v>
      </c>
      <c r="F184" s="16">
        <f t="shared" si="13"/>
        <v>1.5342465753424659E-3</v>
      </c>
      <c r="G184" s="16">
        <f>SUM(F184:F$187)-F$187</f>
        <v>4.876712328767123E-3</v>
      </c>
    </row>
    <row r="185" spans="1:7">
      <c r="A185" s="15">
        <v>44256</v>
      </c>
      <c r="B185" s="18">
        <f t="shared" si="16"/>
        <v>5.0000000000000001E-3</v>
      </c>
      <c r="C185" s="16">
        <f t="shared" si="11"/>
        <v>0.02</v>
      </c>
      <c r="D185" s="47">
        <f t="shared" si="17"/>
        <v>5.4794520547945207E-5</v>
      </c>
      <c r="E185" s="50">
        <f t="shared" si="12"/>
        <v>31</v>
      </c>
      <c r="F185" s="16">
        <f t="shared" si="13"/>
        <v>1.6986301369863014E-3</v>
      </c>
      <c r="G185" s="16">
        <f>SUM(F185:F$187)-F$187</f>
        <v>3.3424657534246579E-3</v>
      </c>
    </row>
    <row r="186" spans="1:7">
      <c r="A186" s="15">
        <v>44287</v>
      </c>
      <c r="B186" s="18">
        <f t="shared" si="16"/>
        <v>5.0000000000000001E-3</v>
      </c>
      <c r="C186" s="16">
        <f t="shared" si="11"/>
        <v>0.02</v>
      </c>
      <c r="D186" s="47">
        <f t="shared" si="17"/>
        <v>5.4794520547945207E-5</v>
      </c>
      <c r="E186" s="50">
        <f t="shared" si="12"/>
        <v>30</v>
      </c>
      <c r="F186" s="16">
        <f t="shared" si="13"/>
        <v>1.6438356164383563E-3</v>
      </c>
      <c r="G186" s="16">
        <f>SUM(F186:F$187)-F$187</f>
        <v>1.6438356164383565E-3</v>
      </c>
    </row>
    <row r="187" spans="1:7">
      <c r="A187" s="15">
        <v>44317</v>
      </c>
      <c r="B187" s="18">
        <f t="shared" si="16"/>
        <v>5.0000000000000001E-3</v>
      </c>
      <c r="C187" s="16">
        <f t="shared" si="11"/>
        <v>0.02</v>
      </c>
      <c r="D187" s="47">
        <f t="shared" si="17"/>
        <v>5.4794520547945207E-5</v>
      </c>
      <c r="E187" s="50">
        <f t="shared" si="12"/>
        <v>31</v>
      </c>
      <c r="F187" s="16">
        <f t="shared" si="13"/>
        <v>1.6986301369863014E-3</v>
      </c>
      <c r="G187" s="16">
        <f>SUM(F187:F$187)-F$187</f>
        <v>0</v>
      </c>
    </row>
    <row r="189" spans="1:7">
      <c r="A189" s="19" t="s">
        <v>534</v>
      </c>
    </row>
    <row r="190" spans="1:7">
      <c r="A190" s="19"/>
    </row>
    <row r="191" spans="1:7">
      <c r="A191" s="19" t="s">
        <v>419</v>
      </c>
    </row>
    <row r="192" spans="1:7">
      <c r="A192" s="27" t="s">
        <v>418</v>
      </c>
    </row>
    <row r="193" spans="1:1">
      <c r="A193" s="26"/>
    </row>
    <row r="194" spans="1:1">
      <c r="A194" s="19" t="s">
        <v>172</v>
      </c>
    </row>
    <row r="195" spans="1:1">
      <c r="A195" s="19" t="s">
        <v>173</v>
      </c>
    </row>
    <row r="196" spans="1:1">
      <c r="A196" s="19" t="s">
        <v>174</v>
      </c>
    </row>
  </sheetData>
  <hyperlinks>
    <hyperlink ref="A192" r:id="rId1" xr:uid="{00000000-0004-0000-0200-000000000000}"/>
  </hyperlinks>
  <pageMargins left="0.511811023622047" right="0.511811023622047" top="0.74803149606299202" bottom="0.511811023622047" header="0.511811023622047" footer="0.23622047244094499"/>
  <pageSetup paperSize="3" orientation="landscape" r:id="rId2"/>
  <headerFooter>
    <oddHeader>&amp;C&amp;"-,Bold"&amp;12&amp;F[&amp;A]</oddHeader>
    <oddFooter>&amp;L&amp;9Posted: 6 Aug 2021&amp;C&amp;9Page &amp;P of &amp;N&amp;R&amp;9Public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04"/>
  <sheetViews>
    <sheetView workbookViewId="0">
      <pane ySplit="1" topLeftCell="A2" activePane="bottomLeft" state="frozen"/>
      <selection activeCell="A2" sqref="A2"/>
      <selection pane="bottomLeft" activeCell="A2" sqref="A2"/>
    </sheetView>
  </sheetViews>
  <sheetFormatPr defaultRowHeight="15"/>
  <cols>
    <col min="1" max="1" width="16.85546875" style="1" bestFit="1" customWidth="1"/>
    <col min="2" max="2" width="15.140625" style="1" bestFit="1" customWidth="1"/>
    <col min="4" max="4" width="15.28515625" style="1" bestFit="1" customWidth="1"/>
    <col min="5" max="5" width="47.140625" bestFit="1" customWidth="1"/>
    <col min="6" max="6" width="15.28515625" style="3" bestFit="1" customWidth="1"/>
    <col min="8" max="8" width="15.28515625" bestFit="1" customWidth="1"/>
    <col min="9" max="9" width="47.140625" bestFit="1" customWidth="1"/>
    <col min="11" max="12" width="10.5703125" bestFit="1" customWidth="1"/>
    <col min="13" max="13" width="31.42578125" bestFit="1" customWidth="1"/>
    <col min="14" max="14" width="15.28515625" bestFit="1" customWidth="1"/>
    <col min="15" max="15" width="15.5703125" style="55" bestFit="1" customWidth="1"/>
    <col min="16" max="16" width="17.42578125" style="55" bestFit="1" customWidth="1"/>
    <col min="17" max="17" width="29.42578125" style="55" bestFit="1" customWidth="1"/>
  </cols>
  <sheetData>
    <row r="1" spans="1:17">
      <c r="A1" s="20" t="s">
        <v>175</v>
      </c>
      <c r="B1" s="20" t="s">
        <v>9</v>
      </c>
      <c r="D1" s="20" t="s">
        <v>9</v>
      </c>
      <c r="E1" s="20" t="s">
        <v>10</v>
      </c>
      <c r="F1" s="21" t="s">
        <v>176</v>
      </c>
      <c r="H1" s="20" t="s">
        <v>9</v>
      </c>
      <c r="I1" s="20" t="s">
        <v>10</v>
      </c>
      <c r="K1" s="20" t="s">
        <v>544</v>
      </c>
      <c r="L1" s="20" t="s">
        <v>8</v>
      </c>
      <c r="M1" s="20" t="s">
        <v>545</v>
      </c>
      <c r="N1" s="20" t="s">
        <v>9</v>
      </c>
      <c r="O1" s="20" t="s">
        <v>546</v>
      </c>
      <c r="P1" s="20" t="s">
        <v>547</v>
      </c>
      <c r="Q1" s="20" t="s">
        <v>548</v>
      </c>
    </row>
    <row r="2" spans="1:17">
      <c r="A2" s="1" t="s">
        <v>148</v>
      </c>
      <c r="B2" s="1" t="s">
        <v>148</v>
      </c>
      <c r="D2" s="1" t="s">
        <v>156</v>
      </c>
      <c r="E2" s="1" t="s">
        <v>178</v>
      </c>
      <c r="F2" s="28">
        <v>-3.1E-2</v>
      </c>
      <c r="H2" s="1" t="s">
        <v>516</v>
      </c>
      <c r="I2" s="1" t="s">
        <v>517</v>
      </c>
      <c r="K2" t="s">
        <v>549</v>
      </c>
      <c r="L2" t="s">
        <v>521</v>
      </c>
      <c r="M2" t="s">
        <v>550</v>
      </c>
      <c r="N2" t="s">
        <v>111</v>
      </c>
      <c r="O2" s="55">
        <f>SUM('Module C Corrected'!AO77:AZ77,'Module C Corrected'!BA77:BL77)</f>
        <v>1946390.3300000005</v>
      </c>
      <c r="P2" s="55">
        <f ca="1">SUM('Module C Corrected'!BY77:CJ77,'Module C Corrected'!CK77:CV77)</f>
        <v>3582724.58</v>
      </c>
      <c r="Q2" s="55">
        <f ca="1">SUM('Module C Corrected'!EG77:ER77)</f>
        <v>2373924.0999999996</v>
      </c>
    </row>
    <row r="3" spans="1:17">
      <c r="A3" s="1" t="s">
        <v>177</v>
      </c>
      <c r="B3" s="1" t="s">
        <v>177</v>
      </c>
      <c r="D3" s="1" t="s">
        <v>516</v>
      </c>
      <c r="E3" s="1" t="s">
        <v>517</v>
      </c>
      <c r="F3" s="28">
        <v>9.8799999999999999E-2</v>
      </c>
      <c r="H3" s="1" t="s">
        <v>190</v>
      </c>
      <c r="I3" s="1" t="s">
        <v>191</v>
      </c>
    </row>
    <row r="4" spans="1:17">
      <c r="A4" s="1" t="s">
        <v>156</v>
      </c>
      <c r="B4" s="1" t="s">
        <v>156</v>
      </c>
      <c r="D4" s="1" t="s">
        <v>149</v>
      </c>
      <c r="E4" s="1" t="s">
        <v>179</v>
      </c>
      <c r="F4" s="28">
        <v>2E-3</v>
      </c>
      <c r="H4" s="1" t="s">
        <v>194</v>
      </c>
      <c r="I4" s="1" t="s">
        <v>195</v>
      </c>
    </row>
    <row r="5" spans="1:17">
      <c r="A5" s="1" t="s">
        <v>180</v>
      </c>
      <c r="B5" s="1" t="s">
        <v>180</v>
      </c>
      <c r="D5" s="1" t="s">
        <v>193</v>
      </c>
      <c r="E5" s="1" t="s">
        <v>524</v>
      </c>
      <c r="F5" s="28">
        <v>1.4500000000000001E-2</v>
      </c>
      <c r="H5" t="s">
        <v>506</v>
      </c>
      <c r="I5" t="s">
        <v>507</v>
      </c>
    </row>
    <row r="6" spans="1:17">
      <c r="A6" s="1" t="s">
        <v>181</v>
      </c>
      <c r="B6" s="1" t="s">
        <v>181</v>
      </c>
      <c r="D6" s="1" t="s">
        <v>153</v>
      </c>
      <c r="E6" s="1" t="s">
        <v>184</v>
      </c>
      <c r="F6" s="28">
        <v>4.8800000000000003E-2</v>
      </c>
      <c r="H6" t="s">
        <v>525</v>
      </c>
      <c r="I6" t="s">
        <v>526</v>
      </c>
    </row>
    <row r="7" spans="1:17">
      <c r="A7" s="1" t="s">
        <v>182</v>
      </c>
      <c r="B7" s="1" t="s">
        <v>182</v>
      </c>
      <c r="D7" s="1" t="s">
        <v>154</v>
      </c>
      <c r="E7" s="1" t="s">
        <v>185</v>
      </c>
      <c r="F7" s="28">
        <v>2.8500000000000001E-2</v>
      </c>
      <c r="G7" s="72"/>
    </row>
    <row r="8" spans="1:17">
      <c r="A8" s="1" t="s">
        <v>516</v>
      </c>
      <c r="B8" s="1" t="s">
        <v>516</v>
      </c>
      <c r="D8" s="1" t="s">
        <v>187</v>
      </c>
      <c r="E8" s="1" t="s">
        <v>188</v>
      </c>
      <c r="F8" s="28">
        <v>3.2500000000000001E-2</v>
      </c>
    </row>
    <row r="9" spans="1:17">
      <c r="A9" s="1" t="s">
        <v>183</v>
      </c>
      <c r="B9" s="1" t="s">
        <v>183</v>
      </c>
      <c r="D9" s="1" t="s">
        <v>190</v>
      </c>
      <c r="E9" s="1" t="s">
        <v>191</v>
      </c>
      <c r="F9" s="28">
        <v>9.8799999999999999E-2</v>
      </c>
    </row>
    <row r="10" spans="1:17">
      <c r="A10" s="1" t="s">
        <v>149</v>
      </c>
      <c r="B10" s="1" t="s">
        <v>149</v>
      </c>
      <c r="D10" s="1" t="s">
        <v>506</v>
      </c>
      <c r="E10" s="1" t="s">
        <v>507</v>
      </c>
      <c r="F10" s="28">
        <v>-2.9000000000000001E-2</v>
      </c>
      <c r="G10" s="72"/>
    </row>
    <row r="11" spans="1:17">
      <c r="A11" s="1" t="s">
        <v>186</v>
      </c>
      <c r="B11" s="1" t="s">
        <v>186</v>
      </c>
      <c r="D11" s="1" t="s">
        <v>62</v>
      </c>
      <c r="E11" s="1" t="s">
        <v>197</v>
      </c>
      <c r="F11" s="28">
        <v>-5.5999999999999999E-3</v>
      </c>
    </row>
    <row r="12" spans="1:17">
      <c r="A12" s="1" t="s">
        <v>150</v>
      </c>
      <c r="B12" s="1" t="s">
        <v>150</v>
      </c>
      <c r="D12" s="1" t="s">
        <v>122</v>
      </c>
      <c r="E12" s="1" t="s">
        <v>199</v>
      </c>
      <c r="F12" s="28">
        <v>-4.9399999999999999E-2</v>
      </c>
    </row>
    <row r="13" spans="1:17">
      <c r="A13" s="1" t="s">
        <v>189</v>
      </c>
      <c r="B13" s="1" t="s">
        <v>189</v>
      </c>
      <c r="D13" s="1" t="s">
        <v>138</v>
      </c>
      <c r="E13" s="1" t="s">
        <v>200</v>
      </c>
      <c r="F13" s="28">
        <v>-4.9399999999999999E-2</v>
      </c>
    </row>
    <row r="14" spans="1:17">
      <c r="A14" s="1" t="s">
        <v>151</v>
      </c>
      <c r="B14" s="1" t="s">
        <v>151</v>
      </c>
      <c r="D14" s="1" t="s">
        <v>139</v>
      </c>
      <c r="E14" s="1" t="s">
        <v>201</v>
      </c>
      <c r="F14" s="28">
        <v>-4.9399999999999999E-2</v>
      </c>
    </row>
    <row r="15" spans="1:17">
      <c r="A15" s="1" t="s">
        <v>152</v>
      </c>
      <c r="B15" s="1" t="s">
        <v>152</v>
      </c>
      <c r="D15" s="1" t="s">
        <v>123</v>
      </c>
      <c r="E15" s="1" t="s">
        <v>202</v>
      </c>
      <c r="F15" s="28">
        <v>-3.73E-2</v>
      </c>
    </row>
    <row r="16" spans="1:17">
      <c r="A16" s="1" t="s">
        <v>193</v>
      </c>
      <c r="B16" s="1" t="s">
        <v>193</v>
      </c>
      <c r="D16" s="1" t="s">
        <v>124</v>
      </c>
      <c r="E16" s="1" t="s">
        <v>203</v>
      </c>
      <c r="F16" s="28">
        <v>-4.9399999999999999E-2</v>
      </c>
    </row>
    <row r="17" spans="1:6">
      <c r="A17" s="1" t="s">
        <v>153</v>
      </c>
      <c r="B17" s="1" t="s">
        <v>153</v>
      </c>
      <c r="D17" s="1" t="s">
        <v>12</v>
      </c>
      <c r="E17" s="1" t="s">
        <v>204</v>
      </c>
      <c r="F17" s="28">
        <v>4.7399999999999998E-2</v>
      </c>
    </row>
    <row r="18" spans="1:6">
      <c r="A18" s="1" t="s">
        <v>154</v>
      </c>
      <c r="B18" s="1" t="s">
        <v>154</v>
      </c>
      <c r="D18" s="1" t="s">
        <v>13</v>
      </c>
      <c r="E18" s="1" t="s">
        <v>205</v>
      </c>
      <c r="F18" s="28">
        <v>4.7199999999999999E-2</v>
      </c>
    </row>
    <row r="19" spans="1:6">
      <c r="A19" s="1" t="s">
        <v>196</v>
      </c>
      <c r="B19" s="1" t="s">
        <v>196</v>
      </c>
      <c r="D19" s="1" t="s">
        <v>25</v>
      </c>
      <c r="E19" s="1" t="s">
        <v>206</v>
      </c>
      <c r="F19" s="28">
        <v>2.53E-2</v>
      </c>
    </row>
    <row r="20" spans="1:6">
      <c r="A20" s="1" t="s">
        <v>187</v>
      </c>
      <c r="B20" s="1" t="s">
        <v>187</v>
      </c>
      <c r="D20" s="1" t="s">
        <v>125</v>
      </c>
      <c r="E20" s="1" t="s">
        <v>207</v>
      </c>
      <c r="F20" s="28">
        <v>2.75E-2</v>
      </c>
    </row>
    <row r="21" spans="1:6">
      <c r="A21" s="1" t="s">
        <v>155</v>
      </c>
      <c r="B21" s="1" t="s">
        <v>155</v>
      </c>
      <c r="D21" s="1" t="s">
        <v>126</v>
      </c>
      <c r="E21" s="1" t="s">
        <v>208</v>
      </c>
      <c r="F21" s="28">
        <v>-4.9399999999999999E-2</v>
      </c>
    </row>
    <row r="22" spans="1:6">
      <c r="A22" s="1" t="s">
        <v>190</v>
      </c>
      <c r="B22" s="1" t="s">
        <v>190</v>
      </c>
      <c r="D22" s="1" t="s">
        <v>209</v>
      </c>
      <c r="E22" s="1" t="s">
        <v>542</v>
      </c>
      <c r="F22" s="28">
        <v>-4.6399999999999997E-2</v>
      </c>
    </row>
    <row r="23" spans="1:6">
      <c r="A23" s="1" t="s">
        <v>192</v>
      </c>
      <c r="B23" s="1" t="s">
        <v>192</v>
      </c>
      <c r="D23" s="1" t="s">
        <v>44</v>
      </c>
      <c r="E23" s="1" t="s">
        <v>210</v>
      </c>
      <c r="F23" s="28">
        <v>-4.9399999999999999E-2</v>
      </c>
    </row>
    <row r="24" spans="1:6">
      <c r="A24" s="1" t="s">
        <v>18</v>
      </c>
      <c r="B24" s="1" t="s">
        <v>18</v>
      </c>
      <c r="D24" s="1" t="s">
        <v>159</v>
      </c>
      <c r="E24" s="1" t="s">
        <v>211</v>
      </c>
      <c r="F24" s="28">
        <v>5.3E-3</v>
      </c>
    </row>
    <row r="25" spans="1:6">
      <c r="A25" s="1" t="s">
        <v>198</v>
      </c>
      <c r="B25" s="1" t="s">
        <v>198</v>
      </c>
      <c r="D25" s="1" t="s">
        <v>218</v>
      </c>
      <c r="E25" s="1" t="s">
        <v>454</v>
      </c>
      <c r="F25" s="28">
        <v>9.8799999999999999E-2</v>
      </c>
    </row>
    <row r="26" spans="1:6">
      <c r="A26" s="1" t="s">
        <v>19</v>
      </c>
      <c r="B26" s="1" t="s">
        <v>19</v>
      </c>
      <c r="D26" s="1" t="s">
        <v>220</v>
      </c>
      <c r="E26" s="1" t="s">
        <v>455</v>
      </c>
      <c r="F26" s="28">
        <v>8.5300000000000001E-2</v>
      </c>
    </row>
    <row r="27" spans="1:6">
      <c r="A27" s="1" t="s">
        <v>194</v>
      </c>
      <c r="B27" s="1" t="s">
        <v>194</v>
      </c>
      <c r="D27" s="1" t="s">
        <v>160</v>
      </c>
      <c r="E27" s="1" t="s">
        <v>456</v>
      </c>
      <c r="F27" s="28">
        <v>6.3E-2</v>
      </c>
    </row>
    <row r="28" spans="1:6">
      <c r="A28" s="1" t="s">
        <v>20</v>
      </c>
      <c r="B28" s="1" t="s">
        <v>20</v>
      </c>
      <c r="D28" s="1" t="s">
        <v>57</v>
      </c>
      <c r="E28" s="1" t="s">
        <v>212</v>
      </c>
      <c r="F28" s="28">
        <v>-4.9399999999999999E-2</v>
      </c>
    </row>
    <row r="29" spans="1:6">
      <c r="A29" s="1" t="s">
        <v>506</v>
      </c>
      <c r="B29" s="1" t="s">
        <v>506</v>
      </c>
      <c r="D29" s="1" t="s">
        <v>58</v>
      </c>
      <c r="E29" s="1" t="s">
        <v>213</v>
      </c>
      <c r="F29" s="28">
        <v>5.6899999999999999E-2</v>
      </c>
    </row>
    <row r="30" spans="1:6">
      <c r="A30" s="1" t="s">
        <v>21</v>
      </c>
      <c r="B30" s="1" t="s">
        <v>21</v>
      </c>
      <c r="D30" s="1" t="s">
        <v>525</v>
      </c>
      <c r="E30" s="1" t="s">
        <v>526</v>
      </c>
      <c r="F30" s="28">
        <v>4.8800000000000003E-2</v>
      </c>
    </row>
    <row r="31" spans="1:6">
      <c r="A31" s="1" t="s">
        <v>17</v>
      </c>
      <c r="B31" s="1" t="s">
        <v>17</v>
      </c>
      <c r="D31" s="1" t="s">
        <v>32</v>
      </c>
      <c r="E31" s="1" t="s">
        <v>214</v>
      </c>
      <c r="F31" s="28">
        <v>-1.17E-2</v>
      </c>
    </row>
    <row r="32" spans="1:6">
      <c r="A32" s="1" t="s">
        <v>62</v>
      </c>
      <c r="B32" s="1" t="s">
        <v>62</v>
      </c>
      <c r="D32" s="1" t="s">
        <v>78</v>
      </c>
      <c r="E32" s="1" t="s">
        <v>215</v>
      </c>
      <c r="F32" s="28">
        <v>-4.9399999999999999E-2</v>
      </c>
    </row>
    <row r="33" spans="1:6">
      <c r="A33" s="1" t="s">
        <v>14</v>
      </c>
      <c r="B33" s="1" t="s">
        <v>14</v>
      </c>
      <c r="D33" s="1" t="s">
        <v>73</v>
      </c>
      <c r="E33" s="1" t="s">
        <v>216</v>
      </c>
      <c r="F33" s="28">
        <v>8.2100000000000006E-2</v>
      </c>
    </row>
    <row r="34" spans="1:6">
      <c r="A34" s="1" t="s">
        <v>157</v>
      </c>
      <c r="B34" s="1" t="s">
        <v>157</v>
      </c>
      <c r="D34" s="1" t="s">
        <v>59</v>
      </c>
      <c r="E34" s="1" t="s">
        <v>217</v>
      </c>
      <c r="F34" s="28">
        <v>0.05</v>
      </c>
    </row>
    <row r="35" spans="1:6">
      <c r="A35" s="1" t="s">
        <v>138</v>
      </c>
      <c r="B35" s="1" t="s">
        <v>138</v>
      </c>
      <c r="D35" s="1" t="s">
        <v>106</v>
      </c>
      <c r="E35" s="1" t="s">
        <v>219</v>
      </c>
      <c r="F35" s="28">
        <v>-4.9399999999999999E-2</v>
      </c>
    </row>
    <row r="36" spans="1:6">
      <c r="A36" s="1" t="s">
        <v>139</v>
      </c>
      <c r="B36" s="1" t="s">
        <v>139</v>
      </c>
      <c r="D36" s="1" t="s">
        <v>127</v>
      </c>
      <c r="E36" s="1" t="s">
        <v>221</v>
      </c>
      <c r="F36" s="28">
        <v>-4.9399999999999999E-2</v>
      </c>
    </row>
    <row r="37" spans="1:6">
      <c r="A37" s="1" t="s">
        <v>123</v>
      </c>
      <c r="B37" s="1" t="s">
        <v>123</v>
      </c>
      <c r="D37" s="1" t="s">
        <v>46</v>
      </c>
      <c r="E37" s="1" t="s">
        <v>222</v>
      </c>
      <c r="F37" s="28">
        <v>8.2000000000000003E-2</v>
      </c>
    </row>
    <row r="38" spans="1:6">
      <c r="A38" s="1" t="s">
        <v>122</v>
      </c>
      <c r="B38" s="1" t="s">
        <v>122</v>
      </c>
      <c r="D38" s="1" t="s">
        <v>47</v>
      </c>
      <c r="E38" s="1" t="s">
        <v>223</v>
      </c>
      <c r="F38" s="28">
        <v>8.1799999999999998E-2</v>
      </c>
    </row>
    <row r="39" spans="1:6">
      <c r="A39" s="1" t="s">
        <v>124</v>
      </c>
      <c r="B39" s="1" t="s">
        <v>124</v>
      </c>
      <c r="D39" s="1" t="s">
        <v>79</v>
      </c>
      <c r="E39" s="1" t="s">
        <v>225</v>
      </c>
      <c r="F39" s="28">
        <v>8.1600000000000006E-2</v>
      </c>
    </row>
    <row r="40" spans="1:6">
      <c r="A40" s="1" t="s">
        <v>126</v>
      </c>
      <c r="B40" s="1" t="s">
        <v>126</v>
      </c>
      <c r="D40" s="1" t="s">
        <v>43</v>
      </c>
      <c r="E40" s="1" t="s">
        <v>479</v>
      </c>
      <c r="F40" s="28">
        <v>-4.9399999999999999E-2</v>
      </c>
    </row>
    <row r="41" spans="1:6">
      <c r="A41" s="1" t="s">
        <v>127</v>
      </c>
      <c r="B41" s="1" t="s">
        <v>127</v>
      </c>
      <c r="D41" s="1" t="s">
        <v>119</v>
      </c>
      <c r="E41" s="1" t="s">
        <v>226</v>
      </c>
      <c r="F41" s="28">
        <v>-7.7000000000000002E-3</v>
      </c>
    </row>
    <row r="42" spans="1:6">
      <c r="A42" s="1" t="s">
        <v>128</v>
      </c>
      <c r="B42" s="1" t="s">
        <v>128</v>
      </c>
      <c r="D42" s="1" t="s">
        <v>92</v>
      </c>
      <c r="E42" s="1" t="s">
        <v>227</v>
      </c>
      <c r="F42" s="28">
        <v>-4.9399999999999999E-2</v>
      </c>
    </row>
    <row r="43" spans="1:6">
      <c r="A43" s="1" t="s">
        <v>129</v>
      </c>
      <c r="B43" s="1" t="s">
        <v>129</v>
      </c>
      <c r="D43" s="1" t="s">
        <v>128</v>
      </c>
      <c r="E43" s="1" t="s">
        <v>228</v>
      </c>
      <c r="F43" s="28">
        <v>-4.9399999999999999E-2</v>
      </c>
    </row>
    <row r="44" spans="1:6">
      <c r="A44" s="1" t="s">
        <v>130</v>
      </c>
      <c r="B44" s="1" t="s">
        <v>130</v>
      </c>
      <c r="D44" s="1" t="s">
        <v>161</v>
      </c>
      <c r="E44" s="1" t="s">
        <v>229</v>
      </c>
      <c r="F44" s="28">
        <v>1.52E-2</v>
      </c>
    </row>
    <row r="45" spans="1:6">
      <c r="A45" s="1" t="s">
        <v>131</v>
      </c>
      <c r="B45" s="1" t="s">
        <v>131</v>
      </c>
      <c r="D45" s="1" t="s">
        <v>129</v>
      </c>
      <c r="E45" s="1" t="s">
        <v>230</v>
      </c>
      <c r="F45" s="28">
        <v>-4.3999999999999997E-2</v>
      </c>
    </row>
    <row r="46" spans="1:6">
      <c r="A46" s="1" t="s">
        <v>132</v>
      </c>
      <c r="B46" s="1" t="s">
        <v>132</v>
      </c>
      <c r="D46" s="1" t="s">
        <v>81</v>
      </c>
      <c r="E46" s="1" t="s">
        <v>231</v>
      </c>
      <c r="F46" s="28">
        <v>6.59E-2</v>
      </c>
    </row>
    <row r="47" spans="1:6">
      <c r="A47" s="1" t="s">
        <v>133</v>
      </c>
      <c r="B47" s="1" t="s">
        <v>133</v>
      </c>
      <c r="D47" s="1" t="s">
        <v>130</v>
      </c>
      <c r="E47" s="1" t="s">
        <v>233</v>
      </c>
      <c r="F47" s="28">
        <v>-4.9399999999999999E-2</v>
      </c>
    </row>
    <row r="48" spans="1:6">
      <c r="A48" s="1" t="s">
        <v>134</v>
      </c>
      <c r="B48" s="1" t="s">
        <v>134</v>
      </c>
      <c r="D48" s="1" t="s">
        <v>63</v>
      </c>
      <c r="E48" s="1" t="s">
        <v>234</v>
      </c>
      <c r="F48" s="28">
        <v>7.9600000000000004E-2</v>
      </c>
    </row>
    <row r="49" spans="1:6">
      <c r="A49" s="1" t="s">
        <v>12</v>
      </c>
      <c r="B49" s="1" t="s">
        <v>12</v>
      </c>
      <c r="D49" s="1" t="s">
        <v>64</v>
      </c>
      <c r="E49" s="1" t="s">
        <v>235</v>
      </c>
      <c r="F49" s="28">
        <v>7.9899999999999999E-2</v>
      </c>
    </row>
    <row r="50" spans="1:6">
      <c r="A50" s="1" t="s">
        <v>13</v>
      </c>
      <c r="B50" s="1" t="s">
        <v>13</v>
      </c>
      <c r="D50" s="1" t="s">
        <v>88</v>
      </c>
      <c r="E50" s="1" t="s">
        <v>237</v>
      </c>
      <c r="F50" s="28">
        <v>1.0699999999999999E-2</v>
      </c>
    </row>
    <row r="51" spans="1:6">
      <c r="A51" s="1" t="s">
        <v>25</v>
      </c>
      <c r="B51" s="1" t="s">
        <v>25</v>
      </c>
      <c r="D51" s="1" t="s">
        <v>111</v>
      </c>
      <c r="E51" s="1" t="s">
        <v>238</v>
      </c>
      <c r="F51" s="28">
        <v>7.8799999999999995E-2</v>
      </c>
    </row>
    <row r="52" spans="1:6">
      <c r="A52" s="1" t="s">
        <v>125</v>
      </c>
      <c r="B52" s="1" t="s">
        <v>125</v>
      </c>
      <c r="D52" s="1" t="s">
        <v>140</v>
      </c>
      <c r="E52" s="1" t="s">
        <v>239</v>
      </c>
      <c r="F52" s="28">
        <v>7.2099999999999997E-2</v>
      </c>
    </row>
    <row r="53" spans="1:6">
      <c r="A53" s="1" t="s">
        <v>33</v>
      </c>
      <c r="B53" s="1" t="s">
        <v>33</v>
      </c>
      <c r="D53" s="1" t="s">
        <v>22</v>
      </c>
      <c r="E53" s="1" t="s">
        <v>240</v>
      </c>
      <c r="F53" s="28">
        <v>-1.04E-2</v>
      </c>
    </row>
    <row r="54" spans="1:6">
      <c r="A54" s="1" t="s">
        <v>158</v>
      </c>
      <c r="B54" s="1" t="s">
        <v>158</v>
      </c>
      <c r="D54" s="1" t="s">
        <v>101</v>
      </c>
      <c r="E54" s="1" t="s">
        <v>457</v>
      </c>
      <c r="F54" s="28">
        <v>-4.9399999999999999E-2</v>
      </c>
    </row>
    <row r="55" spans="1:6">
      <c r="A55" s="1" t="s">
        <v>34</v>
      </c>
      <c r="B55" s="1" t="s">
        <v>209</v>
      </c>
      <c r="D55" s="1" t="s">
        <v>103</v>
      </c>
      <c r="E55" s="1" t="s">
        <v>241</v>
      </c>
      <c r="F55" s="28">
        <v>-4.9399999999999999E-2</v>
      </c>
    </row>
    <row r="56" spans="1:6">
      <c r="A56" s="1" t="s">
        <v>35</v>
      </c>
      <c r="B56" s="1" t="s">
        <v>209</v>
      </c>
      <c r="D56" s="1" t="s">
        <v>104</v>
      </c>
      <c r="E56" s="1" t="s">
        <v>242</v>
      </c>
      <c r="F56" s="28">
        <v>7.4800000000000005E-2</v>
      </c>
    </row>
    <row r="57" spans="1:6">
      <c r="A57" s="1" t="s">
        <v>85</v>
      </c>
      <c r="B57" s="1" t="s">
        <v>85</v>
      </c>
      <c r="D57" s="1" t="s">
        <v>49</v>
      </c>
      <c r="E57" s="1" t="s">
        <v>243</v>
      </c>
      <c r="F57" s="28">
        <v>-2.2599999999999999E-2</v>
      </c>
    </row>
    <row r="58" spans="1:6">
      <c r="A58" s="1" t="s">
        <v>72</v>
      </c>
      <c r="B58" s="1" t="s">
        <v>72</v>
      </c>
      <c r="D58" s="1" t="s">
        <v>50</v>
      </c>
      <c r="E58" s="1" t="s">
        <v>244</v>
      </c>
      <c r="F58" s="28">
        <v>-4.9399999999999999E-2</v>
      </c>
    </row>
    <row r="59" spans="1:6">
      <c r="A59" s="1" t="s">
        <v>45</v>
      </c>
      <c r="B59" s="1" t="s">
        <v>45</v>
      </c>
      <c r="D59" s="1" t="s">
        <v>131</v>
      </c>
      <c r="E59" s="1" t="s">
        <v>245</v>
      </c>
      <c r="F59" s="28">
        <v>-4.9200000000000001E-2</v>
      </c>
    </row>
    <row r="60" spans="1:6">
      <c r="A60" s="1" t="s">
        <v>159</v>
      </c>
      <c r="B60" s="1" t="s">
        <v>159</v>
      </c>
      <c r="D60" s="1" t="s">
        <v>11</v>
      </c>
      <c r="E60" s="1" t="s">
        <v>458</v>
      </c>
      <c r="F60" s="28">
        <v>7.17E-2</v>
      </c>
    </row>
    <row r="61" spans="1:6">
      <c r="A61" s="1" t="s">
        <v>218</v>
      </c>
      <c r="B61" s="1" t="s">
        <v>218</v>
      </c>
      <c r="D61" s="1" t="s">
        <v>259</v>
      </c>
      <c r="E61" s="1" t="s">
        <v>459</v>
      </c>
      <c r="F61" s="28">
        <v>4.8800000000000003E-2</v>
      </c>
    </row>
    <row r="62" spans="1:6">
      <c r="A62" s="1" t="s">
        <v>463</v>
      </c>
      <c r="B62" s="1" t="s">
        <v>218</v>
      </c>
      <c r="D62" s="1" t="s">
        <v>261</v>
      </c>
      <c r="E62" s="1" t="s">
        <v>460</v>
      </c>
      <c r="F62" s="28">
        <v>-4.9399999999999999E-2</v>
      </c>
    </row>
    <row r="63" spans="1:6">
      <c r="A63" s="1" t="s">
        <v>220</v>
      </c>
      <c r="B63" s="1" t="s">
        <v>220</v>
      </c>
      <c r="D63" s="1" t="s">
        <v>263</v>
      </c>
      <c r="E63" s="1" t="s">
        <v>461</v>
      </c>
      <c r="F63" s="28">
        <v>4.8800000000000003E-2</v>
      </c>
    </row>
    <row r="64" spans="1:6">
      <c r="A64" s="1" t="s">
        <v>160</v>
      </c>
      <c r="B64" s="1" t="s">
        <v>160</v>
      </c>
      <c r="D64" s="1" t="s">
        <v>51</v>
      </c>
      <c r="E64" s="1" t="s">
        <v>246</v>
      </c>
      <c r="F64" s="28">
        <v>-4.9399999999999999E-2</v>
      </c>
    </row>
    <row r="65" spans="1:6">
      <c r="A65" s="1" t="s">
        <v>48</v>
      </c>
      <c r="B65" s="1" t="s">
        <v>48</v>
      </c>
      <c r="D65" s="1" t="s">
        <v>527</v>
      </c>
      <c r="E65" s="1" t="s">
        <v>528</v>
      </c>
      <c r="F65" s="28">
        <v>4.8800000000000003E-2</v>
      </c>
    </row>
    <row r="66" spans="1:6">
      <c r="A66" s="1" t="s">
        <v>224</v>
      </c>
      <c r="B66" s="1" t="s">
        <v>224</v>
      </c>
      <c r="D66" s="1" t="s">
        <v>529</v>
      </c>
      <c r="E66" s="1" t="s">
        <v>530</v>
      </c>
      <c r="F66" s="28">
        <v>4.8800000000000003E-2</v>
      </c>
    </row>
    <row r="67" spans="1:6">
      <c r="A67" s="1" t="s">
        <v>69</v>
      </c>
      <c r="B67" s="1" t="s">
        <v>69</v>
      </c>
      <c r="D67" s="1" t="s">
        <v>531</v>
      </c>
      <c r="E67" s="1" t="s">
        <v>532</v>
      </c>
      <c r="F67" s="28">
        <v>4.8800000000000003E-2</v>
      </c>
    </row>
    <row r="68" spans="1:6">
      <c r="A68" s="1" t="s">
        <v>70</v>
      </c>
      <c r="B68" s="1" t="s">
        <v>70</v>
      </c>
      <c r="D68" s="1" t="s">
        <v>52</v>
      </c>
      <c r="E68" s="1" t="s">
        <v>462</v>
      </c>
      <c r="F68" s="28">
        <v>-4.9399999999999999E-2</v>
      </c>
    </row>
    <row r="69" spans="1:6">
      <c r="A69" s="1" t="s">
        <v>71</v>
      </c>
      <c r="B69" s="1" t="s">
        <v>71</v>
      </c>
      <c r="D69" s="1" t="s">
        <v>132</v>
      </c>
      <c r="E69" s="1" t="s">
        <v>247</v>
      </c>
      <c r="F69" s="28">
        <v>-4.9399999999999999E-2</v>
      </c>
    </row>
    <row r="70" spans="1:6">
      <c r="A70" s="1" t="s">
        <v>55</v>
      </c>
      <c r="B70" s="1" t="s">
        <v>55</v>
      </c>
      <c r="D70" s="1" t="s">
        <v>112</v>
      </c>
      <c r="E70" s="1" t="s">
        <v>248</v>
      </c>
      <c r="F70" s="28">
        <v>8.0799999999999997E-2</v>
      </c>
    </row>
    <row r="71" spans="1:6">
      <c r="A71" s="1" t="s">
        <v>57</v>
      </c>
      <c r="B71" s="1" t="s">
        <v>57</v>
      </c>
      <c r="D71" s="1" t="s">
        <v>113</v>
      </c>
      <c r="E71" s="1" t="s">
        <v>249</v>
      </c>
      <c r="F71" s="28">
        <v>6.7000000000000004E-2</v>
      </c>
    </row>
    <row r="72" spans="1:6">
      <c r="A72" s="1" t="s">
        <v>58</v>
      </c>
      <c r="B72" s="1" t="s">
        <v>58</v>
      </c>
      <c r="D72" s="1" t="s">
        <v>114</v>
      </c>
      <c r="E72" s="1" t="s">
        <v>250</v>
      </c>
      <c r="F72" s="28">
        <v>-4.3700000000000003E-2</v>
      </c>
    </row>
    <row r="73" spans="1:6">
      <c r="A73" s="1" t="s">
        <v>525</v>
      </c>
      <c r="B73" s="1" t="s">
        <v>525</v>
      </c>
      <c r="D73" s="1" t="s">
        <v>115</v>
      </c>
      <c r="E73" s="1" t="s">
        <v>251</v>
      </c>
      <c r="F73" s="28">
        <v>-4.9399999999999999E-2</v>
      </c>
    </row>
    <row r="74" spans="1:6">
      <c r="A74" s="1" t="s">
        <v>32</v>
      </c>
      <c r="B74" s="1" t="s">
        <v>32</v>
      </c>
      <c r="D74" s="1" t="s">
        <v>116</v>
      </c>
      <c r="E74" s="1" t="s">
        <v>252</v>
      </c>
      <c r="F74" s="28">
        <v>5.5599999999999997E-2</v>
      </c>
    </row>
    <row r="75" spans="1:6">
      <c r="A75" s="1" t="s">
        <v>80</v>
      </c>
      <c r="B75" s="1" t="s">
        <v>80</v>
      </c>
      <c r="D75" s="1" t="s">
        <v>26</v>
      </c>
      <c r="E75" s="1" t="s">
        <v>253</v>
      </c>
      <c r="F75" s="28">
        <v>7.51E-2</v>
      </c>
    </row>
    <row r="76" spans="1:6">
      <c r="A76" s="1" t="s">
        <v>78</v>
      </c>
      <c r="B76" s="1" t="s">
        <v>78</v>
      </c>
      <c r="D76" s="1" t="s">
        <v>27</v>
      </c>
      <c r="E76" s="1" t="s">
        <v>254</v>
      </c>
      <c r="F76" s="28">
        <v>7.4899999999999994E-2</v>
      </c>
    </row>
    <row r="77" spans="1:6">
      <c r="A77" s="1" t="s">
        <v>73</v>
      </c>
      <c r="B77" s="1" t="s">
        <v>73</v>
      </c>
      <c r="D77" s="1" t="s">
        <v>23</v>
      </c>
      <c r="E77" s="1" t="s">
        <v>255</v>
      </c>
      <c r="F77" s="28">
        <v>7.4700000000000003E-2</v>
      </c>
    </row>
    <row r="78" spans="1:6">
      <c r="A78" s="1" t="s">
        <v>68</v>
      </c>
      <c r="B78" s="1" t="s">
        <v>68</v>
      </c>
      <c r="D78" s="1" t="s">
        <v>24</v>
      </c>
      <c r="E78" s="1" t="s">
        <v>256</v>
      </c>
      <c r="F78" s="28">
        <v>7.7899999999999997E-2</v>
      </c>
    </row>
    <row r="79" spans="1:6">
      <c r="A79" s="1" t="s">
        <v>59</v>
      </c>
      <c r="B79" s="1" t="s">
        <v>59</v>
      </c>
      <c r="D79" s="1" t="s">
        <v>28</v>
      </c>
      <c r="E79" s="1" t="s">
        <v>257</v>
      </c>
      <c r="F79" s="28">
        <v>7.5700000000000003E-2</v>
      </c>
    </row>
    <row r="80" spans="1:6">
      <c r="A80" s="1" t="s">
        <v>60</v>
      </c>
      <c r="B80" s="1" t="s">
        <v>60</v>
      </c>
      <c r="D80" s="1" t="s">
        <v>29</v>
      </c>
      <c r="E80" s="1" t="s">
        <v>258</v>
      </c>
      <c r="F80" s="28">
        <v>7.3999999999999996E-2</v>
      </c>
    </row>
    <row r="81" spans="1:6">
      <c r="A81" s="1" t="s">
        <v>61</v>
      </c>
      <c r="B81" s="1" t="s">
        <v>61</v>
      </c>
      <c r="D81" s="1" t="s">
        <v>30</v>
      </c>
      <c r="E81" s="1" t="s">
        <v>260</v>
      </c>
      <c r="F81" s="28">
        <v>6.7000000000000002E-3</v>
      </c>
    </row>
    <row r="82" spans="1:6">
      <c r="A82" s="1" t="s">
        <v>236</v>
      </c>
      <c r="B82" s="1" t="s">
        <v>236</v>
      </c>
      <c r="D82" s="1" t="s">
        <v>31</v>
      </c>
      <c r="E82" s="1" t="s">
        <v>262</v>
      </c>
      <c r="F82" s="28">
        <v>1.04E-2</v>
      </c>
    </row>
    <row r="83" spans="1:6">
      <c r="A83" s="1" t="s">
        <v>106</v>
      </c>
      <c r="B83" s="1" t="s">
        <v>106</v>
      </c>
      <c r="D83" s="1" t="s">
        <v>117</v>
      </c>
      <c r="E83" s="1" t="s">
        <v>264</v>
      </c>
      <c r="F83" s="28">
        <v>-4.7699999999999999E-2</v>
      </c>
    </row>
    <row r="84" spans="1:6">
      <c r="A84" s="1" t="s">
        <v>46</v>
      </c>
      <c r="B84" s="1" t="s">
        <v>46</v>
      </c>
      <c r="D84" s="1" t="s">
        <v>133</v>
      </c>
      <c r="E84" s="1" t="s">
        <v>266</v>
      </c>
      <c r="F84" s="28">
        <v>-4.9399999999999999E-2</v>
      </c>
    </row>
    <row r="85" spans="1:6">
      <c r="A85" s="1" t="s">
        <v>47</v>
      </c>
      <c r="B85" s="1" t="s">
        <v>47</v>
      </c>
      <c r="D85" s="1" t="s">
        <v>284</v>
      </c>
      <c r="E85" s="1" t="s">
        <v>480</v>
      </c>
      <c r="F85" s="28">
        <v>-3.0499999999999999E-2</v>
      </c>
    </row>
    <row r="86" spans="1:6">
      <c r="A86" s="1" t="s">
        <v>79</v>
      </c>
      <c r="B86" s="1" t="s">
        <v>79</v>
      </c>
      <c r="D86" s="1" t="s">
        <v>285</v>
      </c>
      <c r="E86" s="1" t="s">
        <v>481</v>
      </c>
      <c r="F86" s="28">
        <v>-3.4500000000000003E-2</v>
      </c>
    </row>
    <row r="87" spans="1:6">
      <c r="A87" s="1" t="s">
        <v>43</v>
      </c>
      <c r="B87" s="1" t="s">
        <v>43</v>
      </c>
      <c r="D87" s="1" t="s">
        <v>65</v>
      </c>
      <c r="E87" s="1" t="s">
        <v>267</v>
      </c>
      <c r="F87" s="28">
        <v>-4.9399999999999999E-2</v>
      </c>
    </row>
    <row r="88" spans="1:6">
      <c r="A88" s="1" t="s">
        <v>119</v>
      </c>
      <c r="B88" s="1" t="s">
        <v>119</v>
      </c>
      <c r="D88" s="1" t="s">
        <v>118</v>
      </c>
      <c r="E88" s="1" t="s">
        <v>268</v>
      </c>
      <c r="F88" s="28">
        <v>-2.58E-2</v>
      </c>
    </row>
    <row r="89" spans="1:6">
      <c r="A89" s="1" t="s">
        <v>84</v>
      </c>
      <c r="B89" s="1" t="s">
        <v>84</v>
      </c>
      <c r="D89" s="1" t="s">
        <v>286</v>
      </c>
      <c r="E89" s="1" t="s">
        <v>510</v>
      </c>
      <c r="F89" s="28">
        <v>-3.85E-2</v>
      </c>
    </row>
    <row r="90" spans="1:6">
      <c r="A90" s="1" t="s">
        <v>92</v>
      </c>
      <c r="B90" s="1" t="s">
        <v>92</v>
      </c>
      <c r="D90" s="1" t="s">
        <v>141</v>
      </c>
      <c r="E90" s="1" t="s">
        <v>269</v>
      </c>
      <c r="F90" s="28">
        <v>-4.9399999999999999E-2</v>
      </c>
    </row>
    <row r="91" spans="1:6">
      <c r="A91" s="1" t="s">
        <v>161</v>
      </c>
      <c r="B91" s="1" t="s">
        <v>161</v>
      </c>
      <c r="D91" s="1" t="s">
        <v>142</v>
      </c>
      <c r="E91" s="1" t="s">
        <v>270</v>
      </c>
      <c r="F91" s="28">
        <v>4.6699999999999998E-2</v>
      </c>
    </row>
    <row r="92" spans="1:6">
      <c r="A92" s="1" t="s">
        <v>162</v>
      </c>
      <c r="B92" s="1" t="s">
        <v>162</v>
      </c>
      <c r="D92" s="1" t="s">
        <v>134</v>
      </c>
      <c r="E92" s="1" t="s">
        <v>271</v>
      </c>
      <c r="F92" s="28">
        <v>-4.9399999999999999E-2</v>
      </c>
    </row>
    <row r="93" spans="1:6">
      <c r="A93" s="1" t="s">
        <v>81</v>
      </c>
      <c r="B93" s="1" t="s">
        <v>81</v>
      </c>
      <c r="D93" s="1" t="s">
        <v>53</v>
      </c>
      <c r="E93" s="1" t="s">
        <v>272</v>
      </c>
      <c r="F93" s="28">
        <v>-2.2599999999999999E-2</v>
      </c>
    </row>
    <row r="94" spans="1:6">
      <c r="A94" s="1" t="s">
        <v>232</v>
      </c>
      <c r="B94" s="1" t="s">
        <v>232</v>
      </c>
      <c r="D94" s="1" t="s">
        <v>287</v>
      </c>
      <c r="E94" s="1" t="s">
        <v>514</v>
      </c>
      <c r="F94" s="28">
        <v>6.8900000000000003E-2</v>
      </c>
    </row>
    <row r="95" spans="1:6">
      <c r="A95" s="1" t="s">
        <v>22</v>
      </c>
      <c r="B95" s="1" t="s">
        <v>22</v>
      </c>
      <c r="D95" s="1" t="s">
        <v>87</v>
      </c>
      <c r="E95" s="1" t="s">
        <v>273</v>
      </c>
      <c r="F95" s="28">
        <v>-4.9399999999999999E-2</v>
      </c>
    </row>
    <row r="96" spans="1:6">
      <c r="A96" s="1" t="s">
        <v>63</v>
      </c>
      <c r="B96" s="1" t="s">
        <v>63</v>
      </c>
      <c r="D96" s="1" t="s">
        <v>274</v>
      </c>
      <c r="E96" s="1" t="s">
        <v>275</v>
      </c>
      <c r="F96" s="28">
        <v>6.3E-3</v>
      </c>
    </row>
    <row r="97" spans="1:6">
      <c r="A97" s="1" t="s">
        <v>64</v>
      </c>
      <c r="B97" s="1" t="s">
        <v>64</v>
      </c>
      <c r="D97" s="1" t="s">
        <v>276</v>
      </c>
      <c r="E97" s="1" t="s">
        <v>277</v>
      </c>
      <c r="F97" s="28">
        <v>-2.7799999999999998E-2</v>
      </c>
    </row>
    <row r="98" spans="1:6">
      <c r="A98" s="1" t="s">
        <v>121</v>
      </c>
      <c r="B98" s="1" t="s">
        <v>121</v>
      </c>
      <c r="D98" s="1" t="s">
        <v>280</v>
      </c>
      <c r="E98" s="1" t="s">
        <v>281</v>
      </c>
      <c r="F98" s="28">
        <v>0.02</v>
      </c>
    </row>
    <row r="99" spans="1:6">
      <c r="A99" s="1" t="s">
        <v>88</v>
      </c>
      <c r="B99" s="1" t="s">
        <v>88</v>
      </c>
      <c r="D99" s="1" t="s">
        <v>282</v>
      </c>
      <c r="E99" s="1" t="s">
        <v>283</v>
      </c>
      <c r="F99" s="28">
        <v>-4.7999999999999996E-3</v>
      </c>
    </row>
    <row r="100" spans="1:6">
      <c r="A100" s="1" t="s">
        <v>44</v>
      </c>
      <c r="B100" s="1" t="s">
        <v>44</v>
      </c>
    </row>
    <row r="101" spans="1:6">
      <c r="A101" s="1" t="s">
        <v>91</v>
      </c>
      <c r="B101" s="1" t="s">
        <v>91</v>
      </c>
      <c r="D101" s="71"/>
    </row>
    <row r="102" spans="1:6">
      <c r="A102" s="1" t="s">
        <v>111</v>
      </c>
      <c r="B102" s="1" t="s">
        <v>111</v>
      </c>
    </row>
    <row r="103" spans="1:6">
      <c r="A103" s="1" t="s">
        <v>140</v>
      </c>
      <c r="B103" s="1" t="s">
        <v>140</v>
      </c>
    </row>
    <row r="104" spans="1:6">
      <c r="A104" s="1" t="s">
        <v>83</v>
      </c>
      <c r="B104" s="1" t="s">
        <v>83</v>
      </c>
    </row>
    <row r="105" spans="1:6">
      <c r="A105" s="1" t="s">
        <v>101</v>
      </c>
      <c r="B105" s="1" t="s">
        <v>101</v>
      </c>
    </row>
    <row r="106" spans="1:6">
      <c r="A106" s="1" t="s">
        <v>82</v>
      </c>
      <c r="B106" s="1" t="s">
        <v>82</v>
      </c>
    </row>
    <row r="107" spans="1:6">
      <c r="A107" s="1" t="s">
        <v>102</v>
      </c>
      <c r="B107" s="1" t="s">
        <v>102</v>
      </c>
    </row>
    <row r="108" spans="1:6">
      <c r="A108" s="1" t="s">
        <v>103</v>
      </c>
      <c r="B108" s="1" t="s">
        <v>103</v>
      </c>
    </row>
    <row r="109" spans="1:6">
      <c r="A109" s="1" t="s">
        <v>104</v>
      </c>
      <c r="B109" s="1" t="s">
        <v>104</v>
      </c>
    </row>
    <row r="110" spans="1:6">
      <c r="A110" s="1" t="s">
        <v>49</v>
      </c>
      <c r="B110" s="1" t="s">
        <v>49</v>
      </c>
    </row>
    <row r="111" spans="1:6">
      <c r="A111" s="1" t="s">
        <v>105</v>
      </c>
      <c r="B111" s="1" t="s">
        <v>105</v>
      </c>
    </row>
    <row r="112" spans="1:6">
      <c r="A112" s="1" t="s">
        <v>50</v>
      </c>
      <c r="B112" s="1" t="s">
        <v>50</v>
      </c>
    </row>
    <row r="113" spans="1:2">
      <c r="A113" s="1" t="s">
        <v>56</v>
      </c>
      <c r="B113" s="1" t="s">
        <v>56</v>
      </c>
    </row>
    <row r="114" spans="1:2">
      <c r="A114" s="1" t="s">
        <v>11</v>
      </c>
      <c r="B114" s="1" t="s">
        <v>11</v>
      </c>
    </row>
    <row r="115" spans="1:2">
      <c r="A115" s="1" t="s">
        <v>259</v>
      </c>
      <c r="B115" s="1" t="s">
        <v>259</v>
      </c>
    </row>
    <row r="116" spans="1:2">
      <c r="A116" s="1" t="s">
        <v>261</v>
      </c>
      <c r="B116" s="1" t="s">
        <v>261</v>
      </c>
    </row>
    <row r="117" spans="1:2">
      <c r="A117" s="1" t="s">
        <v>263</v>
      </c>
      <c r="B117" s="1" t="s">
        <v>263</v>
      </c>
    </row>
    <row r="118" spans="1:2">
      <c r="A118" s="1" t="s">
        <v>51</v>
      </c>
      <c r="B118" s="1" t="s">
        <v>51</v>
      </c>
    </row>
    <row r="119" spans="1:2">
      <c r="A119" s="1" t="s">
        <v>527</v>
      </c>
      <c r="B119" s="1" t="s">
        <v>527</v>
      </c>
    </row>
    <row r="120" spans="1:2">
      <c r="A120" s="1" t="s">
        <v>529</v>
      </c>
      <c r="B120" s="1" t="s">
        <v>529</v>
      </c>
    </row>
    <row r="121" spans="1:2">
      <c r="A121" s="1" t="s">
        <v>531</v>
      </c>
      <c r="B121" s="1" t="s">
        <v>531</v>
      </c>
    </row>
    <row r="122" spans="1:2">
      <c r="A122" s="1" t="s">
        <v>265</v>
      </c>
      <c r="B122" s="1" t="s">
        <v>265</v>
      </c>
    </row>
    <row r="123" spans="1:2">
      <c r="A123" s="1" t="s">
        <v>52</v>
      </c>
      <c r="B123" s="1" t="s">
        <v>52</v>
      </c>
    </row>
    <row r="124" spans="1:2">
      <c r="A124" s="1" t="s">
        <v>86</v>
      </c>
      <c r="B124" s="1" t="s">
        <v>86</v>
      </c>
    </row>
    <row r="125" spans="1:2">
      <c r="A125" s="1" t="s">
        <v>112</v>
      </c>
      <c r="B125" s="1" t="s">
        <v>112</v>
      </c>
    </row>
    <row r="126" spans="1:2">
      <c r="A126" s="1" t="s">
        <v>114</v>
      </c>
      <c r="B126" s="1" t="s">
        <v>114</v>
      </c>
    </row>
    <row r="127" spans="1:2">
      <c r="A127" s="1" t="s">
        <v>115</v>
      </c>
      <c r="B127" s="1" t="s">
        <v>115</v>
      </c>
    </row>
    <row r="128" spans="1:2">
      <c r="A128" s="1" t="s">
        <v>120</v>
      </c>
      <c r="B128" s="1" t="s">
        <v>120</v>
      </c>
    </row>
    <row r="129" spans="1:2">
      <c r="A129" s="1" t="s">
        <v>26</v>
      </c>
      <c r="B129" s="1" t="s">
        <v>26</v>
      </c>
    </row>
    <row r="130" spans="1:2">
      <c r="A130" s="1" t="s">
        <v>27</v>
      </c>
      <c r="B130" s="1" t="s">
        <v>27</v>
      </c>
    </row>
    <row r="131" spans="1:2">
      <c r="A131" s="1" t="s">
        <v>23</v>
      </c>
      <c r="B131" s="1" t="s">
        <v>23</v>
      </c>
    </row>
    <row r="132" spans="1:2">
      <c r="A132" s="1" t="s">
        <v>24</v>
      </c>
      <c r="B132" s="1" t="s">
        <v>24</v>
      </c>
    </row>
    <row r="133" spans="1:2">
      <c r="A133" s="1" t="s">
        <v>28</v>
      </c>
      <c r="B133" s="1" t="s">
        <v>28</v>
      </c>
    </row>
    <row r="134" spans="1:2">
      <c r="A134" s="1" t="s">
        <v>29</v>
      </c>
      <c r="B134" s="1" t="s">
        <v>29</v>
      </c>
    </row>
    <row r="135" spans="1:2">
      <c r="A135" s="1" t="s">
        <v>30</v>
      </c>
      <c r="B135" s="1" t="s">
        <v>30</v>
      </c>
    </row>
    <row r="136" spans="1:2">
      <c r="A136" s="1" t="s">
        <v>31</v>
      </c>
      <c r="B136" s="1" t="s">
        <v>31</v>
      </c>
    </row>
    <row r="137" spans="1:2">
      <c r="A137" s="1" t="s">
        <v>117</v>
      </c>
      <c r="B137" s="1" t="s">
        <v>117</v>
      </c>
    </row>
    <row r="138" spans="1:2">
      <c r="A138" s="1" t="s">
        <v>116</v>
      </c>
      <c r="B138" s="1" t="s">
        <v>116</v>
      </c>
    </row>
    <row r="139" spans="1:2">
      <c r="A139" s="1" t="s">
        <v>163</v>
      </c>
      <c r="B139" s="1" t="s">
        <v>163</v>
      </c>
    </row>
    <row r="140" spans="1:2">
      <c r="A140" s="1" t="s">
        <v>284</v>
      </c>
      <c r="B140" s="1" t="s">
        <v>284</v>
      </c>
    </row>
    <row r="141" spans="1:2">
      <c r="A141" s="1" t="s">
        <v>285</v>
      </c>
      <c r="B141" s="1" t="s">
        <v>285</v>
      </c>
    </row>
    <row r="142" spans="1:2">
      <c r="A142" s="1" t="s">
        <v>113</v>
      </c>
      <c r="B142" s="1" t="s">
        <v>113</v>
      </c>
    </row>
    <row r="143" spans="1:2">
      <c r="A143" s="1" t="s">
        <v>65</v>
      </c>
      <c r="B143" s="1" t="s">
        <v>65</v>
      </c>
    </row>
    <row r="144" spans="1:2">
      <c r="A144" s="1" t="s">
        <v>118</v>
      </c>
      <c r="B144" s="1" t="s">
        <v>118</v>
      </c>
    </row>
    <row r="145" spans="1:2">
      <c r="A145" s="1" t="s">
        <v>286</v>
      </c>
      <c r="B145" s="1" t="s">
        <v>286</v>
      </c>
    </row>
    <row r="146" spans="1:2">
      <c r="A146" s="1" t="s">
        <v>141</v>
      </c>
      <c r="B146" s="1" t="s">
        <v>141</v>
      </c>
    </row>
    <row r="147" spans="1:2">
      <c r="A147" s="1" t="s">
        <v>142</v>
      </c>
      <c r="B147" s="1" t="s">
        <v>142</v>
      </c>
    </row>
    <row r="148" spans="1:2">
      <c r="A148" s="1" t="s">
        <v>53</v>
      </c>
      <c r="B148" s="1" t="s">
        <v>53</v>
      </c>
    </row>
    <row r="149" spans="1:2">
      <c r="A149" s="1" t="s">
        <v>54</v>
      </c>
      <c r="B149" s="1" t="s">
        <v>54</v>
      </c>
    </row>
    <row r="150" spans="1:2">
      <c r="A150" s="1" t="s">
        <v>287</v>
      </c>
      <c r="B150" s="1" t="s">
        <v>287</v>
      </c>
    </row>
    <row r="151" spans="1:2">
      <c r="A151" s="1" t="s">
        <v>87</v>
      </c>
      <c r="B151" s="1" t="s">
        <v>87</v>
      </c>
    </row>
    <row r="152" spans="1:2">
      <c r="A152" s="1" t="s">
        <v>288</v>
      </c>
      <c r="B152" s="1" t="s">
        <v>288</v>
      </c>
    </row>
    <row r="153" spans="1:2">
      <c r="A153" s="1" t="s">
        <v>289</v>
      </c>
      <c r="B153" s="1" t="s">
        <v>289</v>
      </c>
    </row>
    <row r="154" spans="1:2">
      <c r="A154" s="1" t="s">
        <v>16</v>
      </c>
      <c r="B154" s="1" t="s">
        <v>274</v>
      </c>
    </row>
    <row r="155" spans="1:2">
      <c r="A155" s="1" t="s">
        <v>290</v>
      </c>
      <c r="B155" s="1" t="s">
        <v>278</v>
      </c>
    </row>
    <row r="156" spans="1:2">
      <c r="A156" s="1" t="s">
        <v>291</v>
      </c>
      <c r="B156" s="1" t="s">
        <v>274</v>
      </c>
    </row>
    <row r="157" spans="1:2">
      <c r="A157" s="1" t="s">
        <v>292</v>
      </c>
      <c r="B157" s="1" t="s">
        <v>274</v>
      </c>
    </row>
    <row r="158" spans="1:2">
      <c r="A158" s="1" t="s">
        <v>293</v>
      </c>
      <c r="B158" s="1" t="s">
        <v>280</v>
      </c>
    </row>
    <row r="159" spans="1:2">
      <c r="A159" s="1" t="s">
        <v>294</v>
      </c>
      <c r="B159" s="1" t="s">
        <v>274</v>
      </c>
    </row>
    <row r="160" spans="1:2">
      <c r="A160" s="1" t="s">
        <v>295</v>
      </c>
      <c r="B160" s="1" t="s">
        <v>274</v>
      </c>
    </row>
    <row r="161" spans="1:2">
      <c r="A161" s="1" t="s">
        <v>296</v>
      </c>
      <c r="B161" s="1" t="s">
        <v>278</v>
      </c>
    </row>
    <row r="162" spans="1:2">
      <c r="A162" s="1" t="s">
        <v>297</v>
      </c>
      <c r="B162" s="1" t="s">
        <v>280</v>
      </c>
    </row>
    <row r="163" spans="1:2">
      <c r="A163" s="1" t="s">
        <v>39</v>
      </c>
      <c r="B163" s="1" t="s">
        <v>274</v>
      </c>
    </row>
    <row r="164" spans="1:2">
      <c r="A164" s="1" t="s">
        <v>298</v>
      </c>
      <c r="B164" s="1" t="s">
        <v>278</v>
      </c>
    </row>
    <row r="165" spans="1:2">
      <c r="A165" s="1" t="s">
        <v>40</v>
      </c>
      <c r="B165" s="1" t="s">
        <v>280</v>
      </c>
    </row>
    <row r="166" spans="1:2">
      <c r="A166" s="1" t="s">
        <v>299</v>
      </c>
      <c r="B166" s="1" t="s">
        <v>274</v>
      </c>
    </row>
    <row r="167" spans="1:2">
      <c r="A167" s="1" t="s">
        <v>67</v>
      </c>
      <c r="B167" s="1" t="s">
        <v>274</v>
      </c>
    </row>
    <row r="168" spans="1:2">
      <c r="A168" s="1" t="s">
        <v>300</v>
      </c>
      <c r="B168" s="1" t="s">
        <v>278</v>
      </c>
    </row>
    <row r="169" spans="1:2">
      <c r="A169" s="1" t="s">
        <v>301</v>
      </c>
      <c r="B169" s="1" t="s">
        <v>280</v>
      </c>
    </row>
    <row r="170" spans="1:2">
      <c r="A170" s="1" t="s">
        <v>302</v>
      </c>
      <c r="B170" s="1" t="s">
        <v>274</v>
      </c>
    </row>
    <row r="171" spans="1:2">
      <c r="A171" s="1" t="s">
        <v>303</v>
      </c>
      <c r="B171" s="1" t="s">
        <v>278</v>
      </c>
    </row>
    <row r="172" spans="1:2">
      <c r="A172" s="1" t="s">
        <v>77</v>
      </c>
      <c r="B172" s="1" t="s">
        <v>274</v>
      </c>
    </row>
    <row r="173" spans="1:2">
      <c r="A173" s="1" t="s">
        <v>304</v>
      </c>
      <c r="B173" s="1" t="s">
        <v>278</v>
      </c>
    </row>
    <row r="174" spans="1:2">
      <c r="A174" s="1" t="s">
        <v>305</v>
      </c>
      <c r="B174" s="1" t="s">
        <v>280</v>
      </c>
    </row>
    <row r="175" spans="1:2">
      <c r="A175" s="1" t="s">
        <v>306</v>
      </c>
      <c r="B175" s="1" t="s">
        <v>278</v>
      </c>
    </row>
    <row r="176" spans="1:2">
      <c r="A176" s="1" t="s">
        <v>137</v>
      </c>
      <c r="B176" s="1" t="s">
        <v>274</v>
      </c>
    </row>
    <row r="177" spans="1:2">
      <c r="A177" s="1" t="s">
        <v>307</v>
      </c>
      <c r="B177" s="1" t="s">
        <v>278</v>
      </c>
    </row>
    <row r="178" spans="1:2">
      <c r="A178" s="1" t="s">
        <v>308</v>
      </c>
      <c r="B178" s="1" t="s">
        <v>280</v>
      </c>
    </row>
    <row r="179" spans="1:2">
      <c r="A179" s="1" t="s">
        <v>309</v>
      </c>
      <c r="B179" s="1" t="s">
        <v>274</v>
      </c>
    </row>
    <row r="180" spans="1:2">
      <c r="A180" s="1" t="s">
        <v>310</v>
      </c>
      <c r="B180" s="1" t="s">
        <v>280</v>
      </c>
    </row>
    <row r="181" spans="1:2">
      <c r="A181" s="1" t="s">
        <v>89</v>
      </c>
      <c r="B181" s="1" t="s">
        <v>274</v>
      </c>
    </row>
    <row r="182" spans="1:2">
      <c r="A182" s="1" t="s">
        <v>311</v>
      </c>
      <c r="B182" s="1" t="s">
        <v>278</v>
      </c>
    </row>
    <row r="183" spans="1:2">
      <c r="A183" s="1" t="s">
        <v>312</v>
      </c>
      <c r="B183" s="1" t="s">
        <v>280</v>
      </c>
    </row>
    <row r="184" spans="1:2">
      <c r="A184" s="1" t="s">
        <v>313</v>
      </c>
      <c r="B184" s="1" t="s">
        <v>274</v>
      </c>
    </row>
    <row r="185" spans="1:2">
      <c r="A185" s="1" t="s">
        <v>314</v>
      </c>
      <c r="B185" s="1" t="s">
        <v>280</v>
      </c>
    </row>
    <row r="186" spans="1:2">
      <c r="A186" s="1" t="s">
        <v>315</v>
      </c>
      <c r="B186" s="1" t="s">
        <v>274</v>
      </c>
    </row>
    <row r="187" spans="1:2">
      <c r="A187" s="1" t="s">
        <v>95</v>
      </c>
      <c r="B187" s="1" t="s">
        <v>274</v>
      </c>
    </row>
    <row r="188" spans="1:2">
      <c r="A188" s="1" t="s">
        <v>316</v>
      </c>
      <c r="B188" s="1" t="s">
        <v>278</v>
      </c>
    </row>
    <row r="189" spans="1:2">
      <c r="A189" s="1" t="s">
        <v>96</v>
      </c>
      <c r="B189" s="1" t="s">
        <v>280</v>
      </c>
    </row>
    <row r="190" spans="1:2">
      <c r="A190" s="1" t="s">
        <v>317</v>
      </c>
      <c r="B190" s="1" t="s">
        <v>274</v>
      </c>
    </row>
    <row r="191" spans="1:2">
      <c r="A191" s="1" t="s">
        <v>318</v>
      </c>
      <c r="B191" s="1" t="s">
        <v>278</v>
      </c>
    </row>
    <row r="192" spans="1:2">
      <c r="A192" s="1" t="s">
        <v>319</v>
      </c>
      <c r="B192" s="1" t="s">
        <v>280</v>
      </c>
    </row>
    <row r="193" spans="1:2">
      <c r="A193" s="1" t="s">
        <v>320</v>
      </c>
      <c r="B193" s="1" t="s">
        <v>274</v>
      </c>
    </row>
    <row r="194" spans="1:2">
      <c r="A194" s="1" t="s">
        <v>321</v>
      </c>
      <c r="B194" s="1" t="s">
        <v>274</v>
      </c>
    </row>
    <row r="195" spans="1:2">
      <c r="A195" s="1" t="s">
        <v>322</v>
      </c>
      <c r="B195" s="1" t="s">
        <v>278</v>
      </c>
    </row>
    <row r="196" spans="1:2">
      <c r="A196" s="1" t="s">
        <v>323</v>
      </c>
      <c r="B196" s="1" t="s">
        <v>280</v>
      </c>
    </row>
    <row r="197" spans="1:2">
      <c r="A197" s="1" t="s">
        <v>324</v>
      </c>
      <c r="B197" s="1" t="s">
        <v>274</v>
      </c>
    </row>
    <row r="198" spans="1:2">
      <c r="A198" s="1" t="s">
        <v>325</v>
      </c>
      <c r="B198" s="1" t="s">
        <v>280</v>
      </c>
    </row>
    <row r="199" spans="1:2">
      <c r="A199" s="1" t="s">
        <v>107</v>
      </c>
      <c r="B199" s="1" t="s">
        <v>274</v>
      </c>
    </row>
    <row r="200" spans="1:2">
      <c r="A200" s="1" t="s">
        <v>326</v>
      </c>
      <c r="B200" s="1" t="s">
        <v>280</v>
      </c>
    </row>
    <row r="201" spans="1:2">
      <c r="A201" s="1" t="s">
        <v>327</v>
      </c>
      <c r="B201" s="1" t="s">
        <v>278</v>
      </c>
    </row>
    <row r="202" spans="1:2">
      <c r="A202" s="1" t="s">
        <v>328</v>
      </c>
      <c r="B202" s="1" t="s">
        <v>274</v>
      </c>
    </row>
    <row r="203" spans="1:2">
      <c r="A203" s="1" t="s">
        <v>329</v>
      </c>
      <c r="B203" s="1" t="s">
        <v>278</v>
      </c>
    </row>
    <row r="204" spans="1:2">
      <c r="A204" s="1" t="s">
        <v>330</v>
      </c>
      <c r="B204" s="1" t="s">
        <v>280</v>
      </c>
    </row>
    <row r="205" spans="1:2">
      <c r="A205" s="1" t="s">
        <v>42</v>
      </c>
      <c r="B205" s="1" t="s">
        <v>274</v>
      </c>
    </row>
    <row r="206" spans="1:2">
      <c r="A206" s="1" t="s">
        <v>331</v>
      </c>
      <c r="B206" s="1" t="s">
        <v>278</v>
      </c>
    </row>
    <row r="207" spans="1:2">
      <c r="A207" s="1" t="s">
        <v>332</v>
      </c>
      <c r="B207" s="1" t="s">
        <v>280</v>
      </c>
    </row>
    <row r="208" spans="1:2">
      <c r="A208" s="1" t="s">
        <v>333</v>
      </c>
      <c r="B208" s="1" t="s">
        <v>274</v>
      </c>
    </row>
    <row r="209" spans="1:2">
      <c r="A209" s="1" t="s">
        <v>99</v>
      </c>
      <c r="B209" s="1" t="s">
        <v>274</v>
      </c>
    </row>
    <row r="210" spans="1:2">
      <c r="A210" s="1" t="s">
        <v>100</v>
      </c>
      <c r="B210" s="1" t="s">
        <v>280</v>
      </c>
    </row>
    <row r="211" spans="1:2">
      <c r="A211" s="1" t="s">
        <v>334</v>
      </c>
      <c r="B211" s="1" t="s">
        <v>278</v>
      </c>
    </row>
    <row r="212" spans="1:2">
      <c r="A212" s="1" t="s">
        <v>335</v>
      </c>
      <c r="B212" s="1" t="s">
        <v>274</v>
      </c>
    </row>
    <row r="213" spans="1:2">
      <c r="A213" s="1" t="s">
        <v>145</v>
      </c>
      <c r="B213" s="1" t="s">
        <v>274</v>
      </c>
    </row>
    <row r="214" spans="1:2">
      <c r="A214" s="1" t="s">
        <v>336</v>
      </c>
      <c r="B214" s="1" t="s">
        <v>280</v>
      </c>
    </row>
    <row r="215" spans="1:2">
      <c r="A215" s="1" t="s">
        <v>337</v>
      </c>
      <c r="B215" s="1" t="s">
        <v>278</v>
      </c>
    </row>
    <row r="216" spans="1:2">
      <c r="A216" s="1" t="s">
        <v>338</v>
      </c>
      <c r="B216" s="1" t="s">
        <v>274</v>
      </c>
    </row>
    <row r="217" spans="1:2">
      <c r="A217" s="1" t="s">
        <v>339</v>
      </c>
      <c r="B217" s="1" t="s">
        <v>278</v>
      </c>
    </row>
    <row r="218" spans="1:2">
      <c r="A218" s="1" t="s">
        <v>143</v>
      </c>
      <c r="B218" s="1" t="s">
        <v>280</v>
      </c>
    </row>
    <row r="219" spans="1:2">
      <c r="A219" s="1" t="s">
        <v>340</v>
      </c>
      <c r="B219" s="1" t="s">
        <v>274</v>
      </c>
    </row>
    <row r="220" spans="1:2">
      <c r="A220" s="1" t="s">
        <v>341</v>
      </c>
      <c r="B220" s="1" t="s">
        <v>278</v>
      </c>
    </row>
    <row r="221" spans="1:2">
      <c r="A221" s="1" t="s">
        <v>147</v>
      </c>
      <c r="B221" s="1" t="s">
        <v>280</v>
      </c>
    </row>
    <row r="222" spans="1:2">
      <c r="A222" s="1" t="s">
        <v>342</v>
      </c>
      <c r="B222" s="1" t="s">
        <v>274</v>
      </c>
    </row>
    <row r="223" spans="1:2">
      <c r="A223" s="1" t="s">
        <v>343</v>
      </c>
      <c r="B223" s="1" t="s">
        <v>274</v>
      </c>
    </row>
    <row r="224" spans="1:2">
      <c r="A224" s="1" t="s">
        <v>344</v>
      </c>
      <c r="B224" s="1" t="s">
        <v>280</v>
      </c>
    </row>
    <row r="225" spans="1:2">
      <c r="A225" s="1" t="s">
        <v>15</v>
      </c>
      <c r="B225" s="1" t="s">
        <v>276</v>
      </c>
    </row>
    <row r="226" spans="1:2">
      <c r="A226" s="1" t="s">
        <v>536</v>
      </c>
      <c r="B226" s="1" t="s">
        <v>276</v>
      </c>
    </row>
    <row r="227" spans="1:2">
      <c r="A227" s="1" t="s">
        <v>345</v>
      </c>
      <c r="B227" s="1" t="s">
        <v>279</v>
      </c>
    </row>
    <row r="228" spans="1:2">
      <c r="A228" s="1" t="s">
        <v>346</v>
      </c>
      <c r="B228" s="1" t="s">
        <v>276</v>
      </c>
    </row>
    <row r="229" spans="1:2">
      <c r="A229" s="1" t="s">
        <v>347</v>
      </c>
      <c r="B229" s="1" t="s">
        <v>276</v>
      </c>
    </row>
    <row r="230" spans="1:2">
      <c r="A230" s="1" t="s">
        <v>348</v>
      </c>
      <c r="B230" s="1" t="s">
        <v>276</v>
      </c>
    </row>
    <row r="231" spans="1:2">
      <c r="A231" s="1" t="s">
        <v>349</v>
      </c>
      <c r="B231" s="1" t="s">
        <v>282</v>
      </c>
    </row>
    <row r="232" spans="1:2">
      <c r="A232" s="1" t="s">
        <v>350</v>
      </c>
      <c r="B232" s="1" t="s">
        <v>276</v>
      </c>
    </row>
    <row r="233" spans="1:2">
      <c r="A233" s="1" t="s">
        <v>351</v>
      </c>
      <c r="B233" s="1" t="s">
        <v>276</v>
      </c>
    </row>
    <row r="234" spans="1:2">
      <c r="A234" s="1" t="s">
        <v>352</v>
      </c>
      <c r="B234" s="1" t="s">
        <v>276</v>
      </c>
    </row>
    <row r="235" spans="1:2">
      <c r="A235" s="1" t="s">
        <v>353</v>
      </c>
      <c r="B235" s="1" t="s">
        <v>279</v>
      </c>
    </row>
    <row r="236" spans="1:2">
      <c r="A236" s="1" t="s">
        <v>354</v>
      </c>
      <c r="B236" s="1" t="s">
        <v>282</v>
      </c>
    </row>
    <row r="237" spans="1:2">
      <c r="A237" s="1" t="s">
        <v>36</v>
      </c>
      <c r="B237" s="1" t="s">
        <v>276</v>
      </c>
    </row>
    <row r="238" spans="1:2">
      <c r="A238" s="1" t="s">
        <v>37</v>
      </c>
      <c r="B238" s="1" t="s">
        <v>279</v>
      </c>
    </row>
    <row r="239" spans="1:2">
      <c r="A239" s="1" t="s">
        <v>38</v>
      </c>
      <c r="B239" s="1" t="s">
        <v>282</v>
      </c>
    </row>
    <row r="240" spans="1:2">
      <c r="A240" s="1" t="s">
        <v>355</v>
      </c>
      <c r="B240" s="1" t="s">
        <v>276</v>
      </c>
    </row>
    <row r="241" spans="1:2">
      <c r="A241" s="1" t="s">
        <v>356</v>
      </c>
      <c r="B241" s="1" t="s">
        <v>279</v>
      </c>
    </row>
    <row r="242" spans="1:2">
      <c r="A242" s="1" t="s">
        <v>74</v>
      </c>
      <c r="B242" s="1" t="s">
        <v>276</v>
      </c>
    </row>
    <row r="243" spans="1:2">
      <c r="A243" s="1" t="s">
        <v>75</v>
      </c>
      <c r="B243" s="1" t="s">
        <v>279</v>
      </c>
    </row>
    <row r="244" spans="1:2">
      <c r="A244" s="1" t="s">
        <v>76</v>
      </c>
      <c r="B244" s="1" t="s">
        <v>282</v>
      </c>
    </row>
    <row r="245" spans="1:2">
      <c r="A245" s="1" t="s">
        <v>66</v>
      </c>
      <c r="B245" s="1" t="s">
        <v>276</v>
      </c>
    </row>
    <row r="246" spans="1:2">
      <c r="A246" s="1" t="s">
        <v>357</v>
      </c>
      <c r="B246" s="1" t="s">
        <v>279</v>
      </c>
    </row>
    <row r="247" spans="1:2">
      <c r="A247" s="1" t="s">
        <v>358</v>
      </c>
      <c r="B247" s="1" t="s">
        <v>282</v>
      </c>
    </row>
    <row r="248" spans="1:2">
      <c r="A248" s="1" t="s">
        <v>359</v>
      </c>
      <c r="B248" s="1" t="s">
        <v>276</v>
      </c>
    </row>
    <row r="249" spans="1:2">
      <c r="A249" s="1" t="s">
        <v>360</v>
      </c>
      <c r="B249" s="1" t="s">
        <v>279</v>
      </c>
    </row>
    <row r="250" spans="1:2">
      <c r="A250" s="1" t="s">
        <v>361</v>
      </c>
      <c r="B250" s="1" t="s">
        <v>279</v>
      </c>
    </row>
    <row r="251" spans="1:2">
      <c r="A251" s="1" t="s">
        <v>135</v>
      </c>
      <c r="B251" s="1" t="s">
        <v>276</v>
      </c>
    </row>
    <row r="252" spans="1:2">
      <c r="A252" s="1" t="s">
        <v>136</v>
      </c>
      <c r="B252" s="1" t="s">
        <v>279</v>
      </c>
    </row>
    <row r="253" spans="1:2">
      <c r="A253" s="1" t="s">
        <v>362</v>
      </c>
      <c r="B253" s="1" t="s">
        <v>282</v>
      </c>
    </row>
    <row r="254" spans="1:2">
      <c r="A254" s="1" t="s">
        <v>363</v>
      </c>
      <c r="B254" s="1" t="s">
        <v>276</v>
      </c>
    </row>
    <row r="255" spans="1:2">
      <c r="A255" s="1" t="s">
        <v>90</v>
      </c>
      <c r="B255" s="1" t="s">
        <v>282</v>
      </c>
    </row>
    <row r="256" spans="1:2">
      <c r="A256" s="1" t="s">
        <v>364</v>
      </c>
      <c r="B256" s="1" t="s">
        <v>276</v>
      </c>
    </row>
    <row r="257" spans="1:2">
      <c r="A257" s="1" t="s">
        <v>365</v>
      </c>
      <c r="B257" s="1" t="s">
        <v>279</v>
      </c>
    </row>
    <row r="258" spans="1:2">
      <c r="A258" s="1" t="s">
        <v>366</v>
      </c>
      <c r="B258" s="1" t="s">
        <v>282</v>
      </c>
    </row>
    <row r="259" spans="1:2">
      <c r="A259" s="1" t="s">
        <v>367</v>
      </c>
      <c r="B259" s="1" t="s">
        <v>276</v>
      </c>
    </row>
    <row r="260" spans="1:2">
      <c r="A260" s="1" t="s">
        <v>368</v>
      </c>
      <c r="B260" s="1" t="s">
        <v>282</v>
      </c>
    </row>
    <row r="261" spans="1:2">
      <c r="A261" s="1" t="s">
        <v>93</v>
      </c>
      <c r="B261" s="1" t="s">
        <v>276</v>
      </c>
    </row>
    <row r="262" spans="1:2">
      <c r="A262" s="1" t="s">
        <v>94</v>
      </c>
      <c r="B262" s="1" t="s">
        <v>279</v>
      </c>
    </row>
    <row r="263" spans="1:2">
      <c r="A263" s="1" t="s">
        <v>369</v>
      </c>
      <c r="B263" s="1" t="s">
        <v>282</v>
      </c>
    </row>
    <row r="264" spans="1:2">
      <c r="A264" s="1" t="s">
        <v>370</v>
      </c>
      <c r="B264" s="1" t="s">
        <v>276</v>
      </c>
    </row>
    <row r="265" spans="1:2">
      <c r="A265" s="1" t="s">
        <v>371</v>
      </c>
      <c r="B265" s="1" t="s">
        <v>279</v>
      </c>
    </row>
    <row r="266" spans="1:2">
      <c r="A266" s="1" t="s">
        <v>372</v>
      </c>
      <c r="B266" s="1" t="s">
        <v>282</v>
      </c>
    </row>
    <row r="267" spans="1:2">
      <c r="A267" s="1" t="s">
        <v>373</v>
      </c>
      <c r="B267" s="1" t="s">
        <v>279</v>
      </c>
    </row>
    <row r="268" spans="1:2">
      <c r="A268" s="1" t="s">
        <v>374</v>
      </c>
      <c r="B268" s="1" t="s">
        <v>276</v>
      </c>
    </row>
    <row r="269" spans="1:2">
      <c r="A269" s="1" t="s">
        <v>375</v>
      </c>
      <c r="B269" s="1" t="s">
        <v>276</v>
      </c>
    </row>
    <row r="270" spans="1:2">
      <c r="A270" s="1" t="s">
        <v>376</v>
      </c>
      <c r="B270" s="1" t="s">
        <v>279</v>
      </c>
    </row>
    <row r="271" spans="1:2">
      <c r="A271" s="1" t="s">
        <v>377</v>
      </c>
      <c r="B271" s="1" t="s">
        <v>282</v>
      </c>
    </row>
    <row r="272" spans="1:2">
      <c r="A272" s="1" t="s">
        <v>378</v>
      </c>
      <c r="B272" s="1" t="s">
        <v>276</v>
      </c>
    </row>
    <row r="273" spans="1:2">
      <c r="A273" s="1" t="s">
        <v>379</v>
      </c>
      <c r="B273" s="1" t="s">
        <v>282</v>
      </c>
    </row>
    <row r="274" spans="1:2">
      <c r="A274" s="1" t="s">
        <v>108</v>
      </c>
      <c r="B274" s="1" t="s">
        <v>276</v>
      </c>
    </row>
    <row r="275" spans="1:2">
      <c r="A275" s="1" t="s">
        <v>380</v>
      </c>
      <c r="B275" s="1" t="s">
        <v>279</v>
      </c>
    </row>
    <row r="276" spans="1:2">
      <c r="A276" s="1" t="s">
        <v>381</v>
      </c>
      <c r="B276" s="1" t="s">
        <v>282</v>
      </c>
    </row>
    <row r="277" spans="1:2">
      <c r="A277" s="1" t="s">
        <v>382</v>
      </c>
      <c r="B277" s="1" t="s">
        <v>276</v>
      </c>
    </row>
    <row r="278" spans="1:2">
      <c r="A278" s="1" t="s">
        <v>109</v>
      </c>
      <c r="B278" s="1" t="s">
        <v>276</v>
      </c>
    </row>
    <row r="279" spans="1:2">
      <c r="A279" s="1" t="s">
        <v>383</v>
      </c>
      <c r="B279" s="1" t="s">
        <v>279</v>
      </c>
    </row>
    <row r="280" spans="1:2">
      <c r="A280" s="1" t="s">
        <v>110</v>
      </c>
      <c r="B280" s="1" t="s">
        <v>282</v>
      </c>
    </row>
    <row r="281" spans="1:2">
      <c r="A281" s="1" t="s">
        <v>384</v>
      </c>
      <c r="B281" s="1" t="s">
        <v>276</v>
      </c>
    </row>
    <row r="282" spans="1:2">
      <c r="A282" s="1" t="s">
        <v>41</v>
      </c>
      <c r="B282" s="1" t="s">
        <v>276</v>
      </c>
    </row>
    <row r="283" spans="1:2">
      <c r="A283" s="1" t="s">
        <v>385</v>
      </c>
      <c r="B283" s="1" t="s">
        <v>279</v>
      </c>
    </row>
    <row r="284" spans="1:2">
      <c r="A284" s="1" t="s">
        <v>386</v>
      </c>
      <c r="B284" s="1" t="s">
        <v>282</v>
      </c>
    </row>
    <row r="285" spans="1:2">
      <c r="A285" s="1" t="s">
        <v>387</v>
      </c>
      <c r="B285" s="1" t="s">
        <v>282</v>
      </c>
    </row>
    <row r="286" spans="1:2">
      <c r="A286" s="1" t="s">
        <v>388</v>
      </c>
      <c r="B286" s="1" t="s">
        <v>276</v>
      </c>
    </row>
    <row r="287" spans="1:2">
      <c r="A287" s="1" t="s">
        <v>97</v>
      </c>
      <c r="B287" s="1" t="s">
        <v>276</v>
      </c>
    </row>
    <row r="288" spans="1:2">
      <c r="A288" s="1" t="s">
        <v>389</v>
      </c>
      <c r="B288" s="1" t="s">
        <v>279</v>
      </c>
    </row>
    <row r="289" spans="1:2">
      <c r="A289" s="1" t="s">
        <v>98</v>
      </c>
      <c r="B289" s="1" t="s">
        <v>282</v>
      </c>
    </row>
    <row r="290" spans="1:2">
      <c r="A290" s="1" t="s">
        <v>390</v>
      </c>
      <c r="B290" s="1" t="s">
        <v>276</v>
      </c>
    </row>
    <row r="291" spans="1:2">
      <c r="A291" s="1" t="s">
        <v>391</v>
      </c>
      <c r="B291" s="1" t="s">
        <v>276</v>
      </c>
    </row>
    <row r="292" spans="1:2">
      <c r="A292" s="1" t="s">
        <v>392</v>
      </c>
      <c r="B292" s="1" t="s">
        <v>282</v>
      </c>
    </row>
    <row r="293" spans="1:2">
      <c r="A293" s="1" t="s">
        <v>144</v>
      </c>
      <c r="B293" s="1" t="s">
        <v>276</v>
      </c>
    </row>
    <row r="294" spans="1:2">
      <c r="A294" s="1" t="s">
        <v>146</v>
      </c>
      <c r="B294" s="1" t="s">
        <v>279</v>
      </c>
    </row>
    <row r="295" spans="1:2">
      <c r="A295" s="1" t="s">
        <v>393</v>
      </c>
      <c r="B295" s="1" t="s">
        <v>282</v>
      </c>
    </row>
    <row r="296" spans="1:2">
      <c r="A296" s="1" t="s">
        <v>394</v>
      </c>
      <c r="B296" s="1" t="s">
        <v>276</v>
      </c>
    </row>
    <row r="297" spans="1:2">
      <c r="A297" s="1" t="s">
        <v>395</v>
      </c>
      <c r="B297" s="1" t="s">
        <v>279</v>
      </c>
    </row>
    <row r="298" spans="1:2">
      <c r="A298" s="1" t="s">
        <v>396</v>
      </c>
      <c r="B298" s="1" t="s">
        <v>282</v>
      </c>
    </row>
    <row r="299" spans="1:2">
      <c r="A299" s="1" t="s">
        <v>397</v>
      </c>
      <c r="B299" s="1" t="s">
        <v>276</v>
      </c>
    </row>
    <row r="300" spans="1:2">
      <c r="A300" s="1" t="s">
        <v>398</v>
      </c>
      <c r="B300" s="1" t="s">
        <v>279</v>
      </c>
    </row>
    <row r="301" spans="1:2">
      <c r="A301" s="1" t="s">
        <v>399</v>
      </c>
      <c r="B301" s="1" t="s">
        <v>282</v>
      </c>
    </row>
    <row r="302" spans="1:2">
      <c r="A302" s="1" t="s">
        <v>400</v>
      </c>
      <c r="B302" s="1" t="s">
        <v>276</v>
      </c>
    </row>
    <row r="303" spans="1:2">
      <c r="A303" s="1" t="s">
        <v>401</v>
      </c>
      <c r="B303" s="1" t="s">
        <v>276</v>
      </c>
    </row>
    <row r="304" spans="1:2">
      <c r="A304" s="1" t="s">
        <v>402</v>
      </c>
      <c r="B304" s="1" t="s">
        <v>282</v>
      </c>
    </row>
  </sheetData>
  <pageMargins left="0.511811023622047" right="0.511811023622047" top="0.74803149606299202" bottom="0.511811023622047" header="0.511811023622047" footer="0.23622047244094499"/>
  <pageSetup paperSize="3" orientation="landscape" r:id="rId1"/>
  <headerFooter>
    <oddHeader>&amp;C&amp;"-,Bold"&amp;12&amp;F[&amp;A]</oddHeader>
    <oddFooter>&amp;L&amp;9Posted: 6 Aug 2021&amp;C&amp;9Page &amp;P of &amp;N&amp;R&amp;9Public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Total True-Up Adjustments</vt:lpstr>
      <vt:lpstr>Corrected With Uncollectible</vt:lpstr>
      <vt:lpstr>Correction Adjustments</vt:lpstr>
      <vt:lpstr>Module C Corrected</vt:lpstr>
      <vt:lpstr>Module C Initial</vt:lpstr>
      <vt:lpstr>DOS Adjustments Detail</vt:lpstr>
      <vt:lpstr>Interest on True-Up</vt:lpstr>
      <vt:lpstr>Interest Rate</vt:lpstr>
      <vt:lpstr>Lookup Tables</vt:lpstr>
      <vt:lpstr>'Corrected With Uncollectible'!Print_Titles</vt:lpstr>
      <vt:lpstr>'Correction Adjustments'!Print_Titles</vt:lpstr>
      <vt:lpstr>'DOS Adjustments Detail'!Print_Titles</vt:lpstr>
      <vt:lpstr>'Interest on True-Up'!Print_Titles</vt:lpstr>
      <vt:lpstr>'Interest Rate'!Print_Titles</vt:lpstr>
      <vt:lpstr>'Lookup Tables'!Print_Titles</vt:lpstr>
      <vt:lpstr>'Module C Corrected'!Print_Titles</vt:lpstr>
      <vt:lpstr>'Module C Initial'!Print_Titles</vt:lpstr>
      <vt:lpstr>'Total True-Up Adjustments'!Print_Titles</vt:lpstr>
    </vt:vector>
  </TitlesOfParts>
  <Company>Alberta Electric System Operator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Martin</dc:creator>
  <cp:lastModifiedBy>John Martin</cp:lastModifiedBy>
  <dcterms:created xsi:type="dcterms:W3CDTF">2020-06-25T17:47:30Z</dcterms:created>
  <dcterms:modified xsi:type="dcterms:W3CDTF">2021-08-06T18:48:39Z</dcterms:modified>
</cp:coreProperties>
</file>